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úr skýrslum vátryggingafélaga\Birting\2019\Q3\"/>
    </mc:Choice>
  </mc:AlternateContent>
  <workbookProtection workbookAlgorithmName="SHA-512" workbookHashValue="g1auV1Pw3IfMmOMcz2EEsVnaBA/4PKe2f88v9v8YULK96hQzsLJ3+/Df8M0TFafoE+Jtk8iI99wkwVApKm1O6g==" workbookSaltValue="87Kl6dhpW9EMjJIqfTdn5g==" workbookSpinCount="100000" lockStructure="1"/>
  <bookViews>
    <workbookView xWindow="0" yWindow="0" windowWidth="28800" windowHeight="12000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estur" sheetId="12" state="hidden" r:id="rId10"/>
    <sheet name="LOA" sheetId="15" state="hidden" r:id="rId11"/>
  </sheets>
  <definedNames>
    <definedName name="_xlnm._FilterDatabase" localSheetId="9" hidden="1">Lestur!$A$1:$CK$3442</definedName>
    <definedName name="_xlnm._FilterDatabase" localSheetId="10" hidden="1">LOA!$A$3:$P$136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Item!$C$2:$C$13</definedName>
    <definedName name="OLE_LINK1" localSheetId="0">Efnisyfirlit!$B$76</definedName>
    <definedName name="_xlnm.Print_Area" localSheetId="0">Efnisyfirlit!$A$1:$O$149</definedName>
    <definedName name="Útlestur_á_LOA_samandregið" localSheetId="10">LOA!$A$1:$M$27</definedName>
    <definedName name="Útlestur_á_SII___Samandregið" localSheetId="9">Lestur!$A$1:$AI$4129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8" l="1"/>
  <c r="A3" i="18"/>
  <c r="A5" i="11"/>
  <c r="A3" i="11"/>
  <c r="A5" i="1"/>
  <c r="A3" i="1"/>
  <c r="C2" i="6" l="1"/>
  <c r="E43" i="18" a="1"/>
  <c r="E43" i="18" s="1"/>
  <c r="D43" i="18" a="1"/>
  <c r="D43" i="18" s="1"/>
  <c r="C43" i="18" a="1"/>
  <c r="C43" i="18" s="1"/>
  <c r="G42" i="18" a="1"/>
  <c r="G42" i="18" s="1"/>
  <c r="F42" i="18" a="1"/>
  <c r="F42" i="18" s="1"/>
  <c r="E42" i="18" a="1"/>
  <c r="E42" i="18" s="1"/>
  <c r="D42" i="18" a="1"/>
  <c r="D42" i="18" s="1"/>
  <c r="C42" i="18" a="1"/>
  <c r="C42" i="18" s="1"/>
  <c r="F41" i="18" a="1"/>
  <c r="F41" i="18" s="1"/>
  <c r="E41" i="18" a="1"/>
  <c r="E41" i="18" s="1"/>
  <c r="D41" i="18" a="1"/>
  <c r="D41" i="18" s="1"/>
  <c r="C41" i="18" a="1"/>
  <c r="C41" i="18" s="1"/>
  <c r="G40" i="18" a="1"/>
  <c r="G40" i="18" s="1"/>
  <c r="F40" i="18" a="1"/>
  <c r="F40" i="18" s="1"/>
  <c r="E40" i="18" a="1"/>
  <c r="E40" i="18" s="1"/>
  <c r="D40" i="18" a="1"/>
  <c r="D40" i="18" s="1"/>
  <c r="C40" i="18" a="1"/>
  <c r="C40" i="18" s="1"/>
  <c r="G38" i="18" a="1"/>
  <c r="G38" i="18" s="1"/>
  <c r="F38" i="18" a="1"/>
  <c r="F38" i="18" s="1"/>
  <c r="C38" i="18" a="1"/>
  <c r="C38" i="18" s="1"/>
  <c r="G37" i="18" a="1"/>
  <c r="G37" i="18" s="1"/>
  <c r="F37" i="18" a="1"/>
  <c r="F37" i="18" s="1"/>
  <c r="C37" i="18" a="1"/>
  <c r="C37" i="18" s="1"/>
  <c r="G36" i="18" a="1"/>
  <c r="G36" i="18" s="1"/>
  <c r="F36" i="18" a="1"/>
  <c r="F36" i="18" s="1"/>
  <c r="C36" i="18" a="1"/>
  <c r="C36" i="18" s="1"/>
  <c r="F35" i="18" a="1"/>
  <c r="F35" i="18" s="1"/>
  <c r="C35" i="18" a="1"/>
  <c r="C35" i="18" s="1"/>
  <c r="G34" i="18" a="1"/>
  <c r="G34" i="18" s="1"/>
  <c r="F34" i="18" a="1"/>
  <c r="F34" i="18" s="1"/>
  <c r="C34" i="18" a="1"/>
  <c r="C34" i="18" s="1"/>
  <c r="F33" i="18" a="1"/>
  <c r="F33" i="18" s="1"/>
  <c r="C33" i="18" a="1"/>
  <c r="C33" i="18" s="1"/>
  <c r="G32" i="18" a="1"/>
  <c r="G32" i="18" s="1"/>
  <c r="F32" i="18" a="1"/>
  <c r="F32" i="18" s="1"/>
  <c r="C32" i="18" a="1"/>
  <c r="C32" i="18" s="1"/>
  <c r="G31" i="18" a="1"/>
  <c r="G31" i="18" s="1"/>
  <c r="F31" i="18" a="1"/>
  <c r="F31" i="18" s="1"/>
  <c r="C31" i="18" a="1"/>
  <c r="C31" i="18" s="1"/>
  <c r="F30" i="18" a="1"/>
  <c r="F30" i="18" s="1"/>
  <c r="C30" i="18" a="1"/>
  <c r="C30" i="18" s="1"/>
  <c r="F29" i="18" a="1"/>
  <c r="F29" i="18" s="1"/>
  <c r="C29" i="18" a="1"/>
  <c r="C29" i="18" s="1"/>
  <c r="G27" i="18" a="1"/>
  <c r="G27" i="18" s="1"/>
  <c r="F27" i="18" a="1"/>
  <c r="F27" i="18" s="1"/>
  <c r="E27" i="18" a="1"/>
  <c r="E27" i="18" s="1"/>
  <c r="D27" i="18" a="1"/>
  <c r="D27" i="18" s="1"/>
  <c r="C27" i="18" a="1"/>
  <c r="C27" i="18" s="1"/>
  <c r="G26" i="18" a="1"/>
  <c r="G26" i="18" s="1"/>
  <c r="F26" i="18" a="1"/>
  <c r="F26" i="18" s="1"/>
  <c r="E26" i="18" a="1"/>
  <c r="E26" i="18" s="1"/>
  <c r="D26" i="18" a="1"/>
  <c r="D26" i="18" s="1"/>
  <c r="C26" i="18" a="1"/>
  <c r="C26" i="18" s="1"/>
  <c r="C24" i="18" a="1"/>
  <c r="C24" i="18" s="1"/>
  <c r="G22" i="18" a="1"/>
  <c r="G22" i="18" s="1"/>
  <c r="F22" i="18" a="1"/>
  <c r="F22" i="18" s="1"/>
  <c r="E22" i="18" a="1"/>
  <c r="E22" i="18" s="1"/>
  <c r="D22" i="18" a="1"/>
  <c r="D22" i="18" s="1"/>
  <c r="C22" i="18" a="1"/>
  <c r="C22" i="18" s="1"/>
  <c r="G21" i="18" a="1"/>
  <c r="G21" i="18" s="1"/>
  <c r="C21" i="18" a="1"/>
  <c r="C21" i="18" s="1"/>
  <c r="G20" i="18" a="1"/>
  <c r="G20" i="18" s="1"/>
  <c r="F20" i="18" a="1"/>
  <c r="F20" i="18" s="1"/>
  <c r="E20" i="18" a="1"/>
  <c r="E20" i="18" s="1"/>
  <c r="C20" i="18" a="1"/>
  <c r="C20" i="18" s="1"/>
  <c r="D19" i="18" a="1"/>
  <c r="D19" i="18" s="1"/>
  <c r="C19" i="18" a="1"/>
  <c r="C19" i="18" s="1"/>
  <c r="G18" i="18" a="1"/>
  <c r="G18" i="18" s="1"/>
  <c r="F18" i="18" a="1"/>
  <c r="F18" i="18" s="1"/>
  <c r="E18" i="18" a="1"/>
  <c r="E18" i="18" s="1"/>
  <c r="C18" i="18" a="1"/>
  <c r="C18" i="18" s="1"/>
  <c r="G17" i="18" a="1"/>
  <c r="G17" i="18" s="1"/>
  <c r="F17" i="18" a="1"/>
  <c r="F17" i="18" s="1"/>
  <c r="E17" i="18" a="1"/>
  <c r="E17" i="18" s="1"/>
  <c r="C17" i="18" a="1"/>
  <c r="C17" i="18" s="1"/>
  <c r="D16" i="18" a="1"/>
  <c r="D16" i="18" s="1"/>
  <c r="C16" i="18" a="1"/>
  <c r="C16" i="18" s="1"/>
  <c r="G15" i="18" a="1"/>
  <c r="G15" i="18" s="1"/>
  <c r="F15" i="18" a="1"/>
  <c r="F15" i="18" s="1"/>
  <c r="E15" i="18" a="1"/>
  <c r="E15" i="18" s="1"/>
  <c r="C15" i="18" a="1"/>
  <c r="C15" i="18" s="1"/>
  <c r="F14" i="18" a="1"/>
  <c r="F14" i="18" s="1"/>
  <c r="D14" i="18" a="1"/>
  <c r="D14" i="18" s="1"/>
  <c r="C14" i="18" a="1"/>
  <c r="C14" i="18" s="1"/>
  <c r="F13" i="18" a="1"/>
  <c r="F13" i="18" s="1"/>
  <c r="D13" i="18" a="1"/>
  <c r="D13" i="18" s="1"/>
  <c r="C13" i="18" a="1"/>
  <c r="C13" i="18" s="1"/>
  <c r="F12" i="18" a="1"/>
  <c r="F12" i="18" s="1"/>
  <c r="D12" i="18" a="1"/>
  <c r="D12" i="18" s="1"/>
  <c r="C12" i="18" a="1"/>
  <c r="C12" i="18" s="1"/>
  <c r="C45" i="18" a="1"/>
  <c r="C45" i="18" s="1"/>
  <c r="C44" i="18" a="1"/>
  <c r="C44" i="18" s="1"/>
  <c r="F43" i="18" a="1"/>
  <c r="F43" i="18" s="1"/>
  <c r="S32" i="11" a="1"/>
  <c r="S32" i="11" s="1"/>
  <c r="R32" i="11" a="1"/>
  <c r="R32" i="11" s="1"/>
  <c r="Q32" i="11" a="1"/>
  <c r="Q32" i="11" s="1"/>
  <c r="P32" i="11" a="1"/>
  <c r="P32" i="11" s="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C32" i="11" a="1"/>
  <c r="C32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C31" i="11" a="1"/>
  <c r="C31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C30" i="11" a="1"/>
  <c r="C30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C29" i="11" a="1"/>
  <c r="C29" i="11" s="1"/>
  <c r="S28" i="11" a="1"/>
  <c r="S28" i="11" s="1"/>
  <c r="R28" i="11" a="1"/>
  <c r="R28" i="11" s="1"/>
  <c r="Q28" i="11" a="1"/>
  <c r="Q28" i="11" s="1"/>
  <c r="P28" i="11" a="1"/>
  <c r="P28" i="11" s="1"/>
  <c r="O28" i="11" a="1"/>
  <c r="O28" i="11" s="1"/>
  <c r="N28" i="11" a="1"/>
  <c r="N28" i="11" s="1"/>
  <c r="M28" i="11" a="1"/>
  <c r="M28" i="11" s="1"/>
  <c r="L28" i="11" a="1"/>
  <c r="L28" i="11" s="1"/>
  <c r="K28" i="11" a="1"/>
  <c r="K28" i="11" s="1"/>
  <c r="J28" i="11" a="1"/>
  <c r="J28" i="11" s="1"/>
  <c r="I28" i="11" a="1"/>
  <c r="I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C28" i="11" a="1"/>
  <c r="C28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C27" i="11" a="1"/>
  <c r="C27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C26" i="11" a="1"/>
  <c r="C26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C25" i="11" a="1"/>
  <c r="C25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C24" i="11" a="1"/>
  <c r="C24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C23" i="11" a="1"/>
  <c r="C23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C22" i="11" a="1"/>
  <c r="C22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C21" i="11" a="1"/>
  <c r="C21" i="11" s="1"/>
  <c r="S20" i="11" a="1"/>
  <c r="S20" i="11" s="1"/>
  <c r="R20" i="11" a="1"/>
  <c r="R20" i="11" s="1"/>
  <c r="Q20" i="11" a="1"/>
  <c r="Q20" i="11" s="1"/>
  <c r="P20" i="11" a="1"/>
  <c r="P20" i="11" s="1"/>
  <c r="O20" i="11" a="1"/>
  <c r="O20" i="11" s="1"/>
  <c r="N20" i="11" a="1"/>
  <c r="N20" i="11" s="1"/>
  <c r="M20" i="11" a="1"/>
  <c r="M20" i="11" s="1"/>
  <c r="L20" i="11" a="1"/>
  <c r="L20" i="11" s="1"/>
  <c r="K20" i="11" a="1"/>
  <c r="K20" i="11" s="1"/>
  <c r="J20" i="11" a="1"/>
  <c r="J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C19" i="11" a="1"/>
  <c r="C19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C17" i="11" a="1"/>
  <c r="C17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E15" i="11" a="1"/>
  <c r="E15" i="11" s="1"/>
  <c r="D15" i="11" a="1"/>
  <c r="D15" i="11" s="1"/>
  <c r="C15" i="11" a="1"/>
  <c r="C15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C14" i="11" a="1"/>
  <c r="C14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L12" i="11" a="1"/>
  <c r="L12" i="11" s="1"/>
  <c r="K12" i="11" a="1"/>
  <c r="K12" i="11" s="1"/>
  <c r="J12" i="11" a="1"/>
  <c r="J12" i="11" s="1"/>
  <c r="I12" i="11" a="1"/>
  <c r="I12" i="11" s="1"/>
  <c r="H12" i="11" a="1"/>
  <c r="H12" i="11" s="1"/>
  <c r="G12" i="11" a="1"/>
  <c r="G12" i="11" s="1"/>
  <c r="F12" i="11" a="1"/>
  <c r="F12" i="11" s="1"/>
  <c r="E12" i="11" a="1"/>
  <c r="E12" i="11" s="1"/>
  <c r="D12" i="11" a="1"/>
  <c r="D12" i="11" s="1"/>
  <c r="C12" i="11" a="1"/>
  <c r="C12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E11" i="11" a="1"/>
  <c r="E11" i="11" s="1"/>
  <c r="D11" i="11" a="1"/>
  <c r="D11" i="11" s="1"/>
  <c r="C11" i="11" a="1"/>
  <c r="C11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C10" i="11" a="1"/>
  <c r="C10" i="11" s="1"/>
  <c r="R23" i="10" a="1"/>
  <c r="R23" i="10" s="1"/>
  <c r="Q23" i="10" a="1"/>
  <c r="Q23" i="10" s="1"/>
  <c r="P23" i="10" a="1"/>
  <c r="P23" i="10" s="1"/>
  <c r="M23" i="10" a="1"/>
  <c r="M23" i="10" s="1"/>
  <c r="L23" i="10" a="1"/>
  <c r="L23" i="10" s="1"/>
  <c r="K23" i="10" a="1"/>
  <c r="K23" i="10" s="1"/>
  <c r="J23" i="10" a="1"/>
  <c r="J23" i="10" s="1"/>
  <c r="G23" i="10" a="1"/>
  <c r="G23" i="10" s="1"/>
  <c r="D23" i="10" a="1"/>
  <c r="D23" i="10" s="1"/>
  <c r="C23" i="10" a="1"/>
  <c r="C23" i="10" s="1"/>
  <c r="R22" i="10" a="1"/>
  <c r="R22" i="10" s="1"/>
  <c r="Q22" i="10" a="1"/>
  <c r="Q22" i="10" s="1"/>
  <c r="P22" i="10" a="1"/>
  <c r="P22" i="10" s="1"/>
  <c r="M22" i="10" a="1"/>
  <c r="M22" i="10" s="1"/>
  <c r="L22" i="10" a="1"/>
  <c r="L22" i="10" s="1"/>
  <c r="K22" i="10" a="1"/>
  <c r="K22" i="10" s="1"/>
  <c r="J22" i="10" a="1"/>
  <c r="J22" i="10" s="1"/>
  <c r="G22" i="10" a="1"/>
  <c r="G22" i="10" s="1"/>
  <c r="D22" i="10" a="1"/>
  <c r="D22" i="10" s="1"/>
  <c r="C22" i="10" a="1"/>
  <c r="C22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E21" i="10" a="1"/>
  <c r="E21" i="10" s="1"/>
  <c r="C21" i="10" a="1"/>
  <c r="C21" i="10" s="1"/>
  <c r="R20" i="10" a="1"/>
  <c r="R20" i="10" s="1"/>
  <c r="Q20" i="10" a="1"/>
  <c r="Q20" i="10" s="1"/>
  <c r="P20" i="10" a="1"/>
  <c r="P20" i="10" s="1"/>
  <c r="M20" i="10" a="1"/>
  <c r="M20" i="10" s="1"/>
  <c r="L20" i="10" a="1"/>
  <c r="L20" i="10" s="1"/>
  <c r="K20" i="10" a="1"/>
  <c r="K20" i="10" s="1"/>
  <c r="J20" i="10" a="1"/>
  <c r="J20" i="10" s="1"/>
  <c r="G20" i="10" a="1"/>
  <c r="G20" i="10" s="1"/>
  <c r="D20" i="10" a="1"/>
  <c r="D20" i="10" s="1"/>
  <c r="C20" i="10" a="1"/>
  <c r="C20" i="10" s="1"/>
  <c r="R19" i="10" a="1"/>
  <c r="R19" i="10" s="1"/>
  <c r="Q19" i="10" a="1"/>
  <c r="Q19" i="10" s="1"/>
  <c r="P19" i="10" a="1"/>
  <c r="P19" i="10" s="1"/>
  <c r="M19" i="10" a="1"/>
  <c r="M19" i="10" s="1"/>
  <c r="L19" i="10" a="1"/>
  <c r="L19" i="10" s="1"/>
  <c r="K19" i="10" a="1"/>
  <c r="K19" i="10" s="1"/>
  <c r="J19" i="10" a="1"/>
  <c r="J19" i="10" s="1"/>
  <c r="G19" i="10" a="1"/>
  <c r="G19" i="10" s="1"/>
  <c r="D19" i="10" a="1"/>
  <c r="D19" i="10" s="1"/>
  <c r="C19" i="10" a="1"/>
  <c r="C19" i="10" s="1"/>
  <c r="R18" i="10" a="1"/>
  <c r="R18" i="10" s="1"/>
  <c r="Q18" i="10" a="1"/>
  <c r="Q18" i="10" s="1"/>
  <c r="P18" i="10" a="1"/>
  <c r="P18" i="10" s="1"/>
  <c r="M18" i="10" a="1"/>
  <c r="M18" i="10" s="1"/>
  <c r="L18" i="10" a="1"/>
  <c r="L18" i="10" s="1"/>
  <c r="K18" i="10" a="1"/>
  <c r="K18" i="10" s="1"/>
  <c r="J18" i="10" a="1"/>
  <c r="J18" i="10" s="1"/>
  <c r="G18" i="10" a="1"/>
  <c r="G18" i="10" s="1"/>
  <c r="D18" i="10" a="1"/>
  <c r="D18" i="10" s="1"/>
  <c r="C18" i="10" a="1"/>
  <c r="C18" i="10" s="1"/>
  <c r="R17" i="10" a="1"/>
  <c r="R17" i="10" s="1"/>
  <c r="Q17" i="10" a="1"/>
  <c r="Q17" i="10" s="1"/>
  <c r="P17" i="10" a="1"/>
  <c r="P17" i="10" s="1"/>
  <c r="O17" i="10" a="1"/>
  <c r="O17" i="10" s="1"/>
  <c r="N17" i="10" a="1"/>
  <c r="N17" i="10" s="1"/>
  <c r="L17" i="10" a="1"/>
  <c r="L17" i="10" s="1"/>
  <c r="K17" i="10" a="1"/>
  <c r="K17" i="10" s="1"/>
  <c r="J17" i="10" a="1"/>
  <c r="J17" i="10" s="1"/>
  <c r="I17" i="10" a="1"/>
  <c r="I17" i="10" s="1"/>
  <c r="H17" i="10" a="1"/>
  <c r="H17" i="10" s="1"/>
  <c r="F17" i="10" a="1"/>
  <c r="F17" i="10" s="1"/>
  <c r="E17" i="10" a="1"/>
  <c r="E17" i="10" s="1"/>
  <c r="C17" i="10" a="1"/>
  <c r="C17" i="10" s="1"/>
  <c r="R16" i="10" a="1"/>
  <c r="R16" i="10" s="1"/>
  <c r="Q16" i="10" a="1"/>
  <c r="Q16" i="10" s="1"/>
  <c r="P16" i="10" a="1"/>
  <c r="P16" i="10" s="1"/>
  <c r="O16" i="10" a="1"/>
  <c r="O16" i="10" s="1"/>
  <c r="N16" i="10" a="1"/>
  <c r="N16" i="10" s="1"/>
  <c r="L16" i="10" a="1"/>
  <c r="L16" i="10" s="1"/>
  <c r="K16" i="10" a="1"/>
  <c r="K16" i="10" s="1"/>
  <c r="J16" i="10" a="1"/>
  <c r="J16" i="10" s="1"/>
  <c r="I16" i="10" a="1"/>
  <c r="I16" i="10" s="1"/>
  <c r="H16" i="10" a="1"/>
  <c r="H16" i="10" s="1"/>
  <c r="F16" i="10" a="1"/>
  <c r="F16" i="10" s="1"/>
  <c r="E16" i="10" a="1"/>
  <c r="E16" i="10" s="1"/>
  <c r="C16" i="10" a="1"/>
  <c r="C16" i="10" s="1"/>
  <c r="R15" i="10" a="1"/>
  <c r="R15" i="10" s="1"/>
  <c r="Q15" i="10" a="1"/>
  <c r="Q15" i="10" s="1"/>
  <c r="P15" i="10" a="1"/>
  <c r="P15" i="10" s="1"/>
  <c r="O15" i="10" a="1"/>
  <c r="O15" i="10" s="1"/>
  <c r="N15" i="10" a="1"/>
  <c r="N15" i="10" s="1"/>
  <c r="L15" i="10" a="1"/>
  <c r="L15" i="10" s="1"/>
  <c r="K15" i="10" a="1"/>
  <c r="K15" i="10" s="1"/>
  <c r="J15" i="10" a="1"/>
  <c r="J15" i="10" s="1"/>
  <c r="I15" i="10" a="1"/>
  <c r="I15" i="10" s="1"/>
  <c r="H15" i="10" a="1"/>
  <c r="H15" i="10" s="1"/>
  <c r="F15" i="10" a="1"/>
  <c r="F15" i="10" s="1"/>
  <c r="E15" i="10" a="1"/>
  <c r="E15" i="10" s="1"/>
  <c r="C15" i="10" a="1"/>
  <c r="C15" i="10" s="1"/>
  <c r="R14" i="10" a="1"/>
  <c r="R14" i="10" s="1"/>
  <c r="Q14" i="10" a="1"/>
  <c r="Q14" i="10" s="1"/>
  <c r="P14" i="10" a="1"/>
  <c r="P14" i="10" s="1"/>
  <c r="L14" i="10" a="1"/>
  <c r="L14" i="10" s="1"/>
  <c r="K14" i="10" a="1"/>
  <c r="K14" i="10" s="1"/>
  <c r="J14" i="10" a="1"/>
  <c r="J14" i="10" s="1"/>
  <c r="I14" i="10" a="1"/>
  <c r="I14" i="10" s="1"/>
  <c r="H14" i="10" a="1"/>
  <c r="H14" i="10" s="1"/>
  <c r="F14" i="10" a="1"/>
  <c r="F14" i="10" s="1"/>
  <c r="E14" i="10" a="1"/>
  <c r="E14" i="10" s="1"/>
  <c r="C14" i="10" a="1"/>
  <c r="C14" i="10" s="1"/>
  <c r="R13" i="10" a="1"/>
  <c r="R13" i="10" s="1"/>
  <c r="Q13" i="10" a="1"/>
  <c r="Q13" i="10" s="1"/>
  <c r="P13" i="10" a="1"/>
  <c r="P13" i="10" s="1"/>
  <c r="M13" i="10" a="1"/>
  <c r="M13" i="10" s="1"/>
  <c r="L13" i="10" a="1"/>
  <c r="L13" i="10" s="1"/>
  <c r="K13" i="10" a="1"/>
  <c r="K13" i="10" s="1"/>
  <c r="J13" i="10" a="1"/>
  <c r="J13" i="10" s="1"/>
  <c r="C13" i="10" a="1"/>
  <c r="C13" i="10" s="1"/>
  <c r="R12" i="10" a="1"/>
  <c r="R12" i="10" s="1"/>
  <c r="Q12" i="10" a="1"/>
  <c r="Q12" i="10" s="1"/>
  <c r="P12" i="10" a="1"/>
  <c r="P12" i="10" s="1"/>
  <c r="M12" i="10" a="1"/>
  <c r="M12" i="10" s="1"/>
  <c r="L12" i="10" a="1"/>
  <c r="L12" i="10" s="1"/>
  <c r="K12" i="10" a="1"/>
  <c r="K12" i="10" s="1"/>
  <c r="J12" i="10" a="1"/>
  <c r="J12" i="10" s="1"/>
  <c r="G12" i="10" a="1"/>
  <c r="G12" i="10" s="1"/>
  <c r="D12" i="10" a="1"/>
  <c r="D12" i="10" s="1"/>
  <c r="C12" i="10" a="1"/>
  <c r="C12" i="10" s="1"/>
  <c r="R11" i="10" a="1"/>
  <c r="R11" i="10" s="1"/>
  <c r="Q11" i="10" a="1"/>
  <c r="Q11" i="10" s="1"/>
  <c r="P11" i="10" a="1"/>
  <c r="P11" i="10" s="1"/>
  <c r="M11" i="10" a="1"/>
  <c r="M11" i="10" s="1"/>
  <c r="L11" i="10" a="1"/>
  <c r="L11" i="10" s="1"/>
  <c r="K11" i="10" a="1"/>
  <c r="K11" i="10" s="1"/>
  <c r="J11" i="10" a="1"/>
  <c r="J11" i="10" s="1"/>
  <c r="G11" i="10" a="1"/>
  <c r="G11" i="10" s="1"/>
  <c r="D11" i="10" a="1"/>
  <c r="D11" i="10" s="1"/>
  <c r="C11" i="10" a="1"/>
  <c r="C11" i="10" s="1"/>
  <c r="K28" i="7" a="1"/>
  <c r="K28" i="7" s="1"/>
  <c r="K27" i="7" a="1"/>
  <c r="K27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E26" i="7" a="1"/>
  <c r="E26" i="7" s="1"/>
  <c r="D26" i="7" a="1"/>
  <c r="D26" i="7" s="1"/>
  <c r="C26" i="7" a="1"/>
  <c r="C26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E25" i="7" a="1"/>
  <c r="E25" i="7" s="1"/>
  <c r="D25" i="7" a="1"/>
  <c r="D25" i="7" s="1"/>
  <c r="C25" i="7" a="1"/>
  <c r="C25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E24" i="7" a="1"/>
  <c r="E24" i="7" s="1"/>
  <c r="D24" i="7" a="1"/>
  <c r="D24" i="7" s="1"/>
  <c r="C24" i="7" a="1"/>
  <c r="C24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E23" i="7" a="1"/>
  <c r="E23" i="7" s="1"/>
  <c r="D23" i="7" a="1"/>
  <c r="D23" i="7" s="1"/>
  <c r="C23" i="7" a="1"/>
  <c r="C23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E21" i="7" a="1"/>
  <c r="E21" i="7" s="1"/>
  <c r="D21" i="7" a="1"/>
  <c r="D21" i="7" s="1"/>
  <c r="C21" i="7" a="1"/>
  <c r="C21" i="7" s="1"/>
  <c r="K20" i="7" a="1"/>
  <c r="K20" i="7" s="1"/>
  <c r="J20" i="7" a="1"/>
  <c r="J20" i="7" s="1"/>
  <c r="I20" i="7" a="1"/>
  <c r="I20" i="7" s="1"/>
  <c r="H20" i="7" a="1"/>
  <c r="H20" i="7" s="1"/>
  <c r="G20" i="7" a="1"/>
  <c r="G20" i="7" s="1"/>
  <c r="F20" i="7" a="1"/>
  <c r="F20" i="7" s="1"/>
  <c r="E20" i="7" a="1"/>
  <c r="E20" i="7" s="1"/>
  <c r="D20" i="7" a="1"/>
  <c r="D20" i="7" s="1"/>
  <c r="C20" i="7" a="1"/>
  <c r="C20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E19" i="7" a="1"/>
  <c r="E19" i="7" s="1"/>
  <c r="D19" i="7" a="1"/>
  <c r="D19" i="7" s="1"/>
  <c r="C19" i="7" a="1"/>
  <c r="C19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E17" i="7" a="1"/>
  <c r="E17" i="7" s="1"/>
  <c r="D17" i="7" a="1"/>
  <c r="D17" i="7" s="1"/>
  <c r="C17" i="7" a="1"/>
  <c r="C17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E15" i="7" a="1"/>
  <c r="E15" i="7" s="1"/>
  <c r="D15" i="7" a="1"/>
  <c r="D15" i="7" s="1"/>
  <c r="C15" i="7" a="1"/>
  <c r="C15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E13" i="7" a="1"/>
  <c r="E13" i="7" s="1"/>
  <c r="D13" i="7" a="1"/>
  <c r="D13" i="7" s="1"/>
  <c r="C13" i="7" a="1"/>
  <c r="C13" i="7" s="1"/>
  <c r="K12" i="7" a="1"/>
  <c r="K12" i="7" s="1"/>
  <c r="J12" i="7" a="1"/>
  <c r="J12" i="7" s="1"/>
  <c r="I12" i="7" a="1"/>
  <c r="I12" i="7" s="1"/>
  <c r="H12" i="7" a="1"/>
  <c r="H12" i="7" s="1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K11" i="7" a="1"/>
  <c r="K11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E11" i="7" a="1"/>
  <c r="E11" i="7" s="1"/>
  <c r="D11" i="7" a="1"/>
  <c r="D11" i="7" s="1"/>
  <c r="C11" i="7" a="1"/>
  <c r="C11" i="7" s="1"/>
  <c r="S36" i="1" a="1"/>
  <c r="S36" i="1" s="1"/>
  <c r="S35" i="1" a="1"/>
  <c r="S35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E34" i="1" a="1"/>
  <c r="E34" i="1" s="1"/>
  <c r="D34" i="1" a="1"/>
  <c r="D34" i="1" s="1"/>
  <c r="C34" i="1" a="1"/>
  <c r="C34" i="1" s="1"/>
  <c r="S33" i="1" a="1"/>
  <c r="S33" i="1" s="1"/>
  <c r="R33" i="1" a="1"/>
  <c r="R33" i="1" s="1"/>
  <c r="Q33" i="1" a="1"/>
  <c r="Q33" i="1" s="1"/>
  <c r="P33" i="1" a="1"/>
  <c r="P33" i="1" s="1"/>
  <c r="O33" i="1" a="1"/>
  <c r="O33" i="1" s="1"/>
  <c r="N33" i="1" a="1"/>
  <c r="N33" i="1" s="1"/>
  <c r="M33" i="1" a="1"/>
  <c r="M33" i="1" s="1"/>
  <c r="L33" i="1" a="1"/>
  <c r="L33" i="1" s="1"/>
  <c r="K33" i="1" a="1"/>
  <c r="K33" i="1" s="1"/>
  <c r="J33" i="1" a="1"/>
  <c r="J33" i="1" s="1"/>
  <c r="I33" i="1" a="1"/>
  <c r="I33" i="1" s="1"/>
  <c r="H33" i="1" a="1"/>
  <c r="H33" i="1" s="1"/>
  <c r="G33" i="1" a="1"/>
  <c r="G33" i="1" s="1"/>
  <c r="F33" i="1" a="1"/>
  <c r="F33" i="1" s="1"/>
  <c r="E33" i="1" a="1"/>
  <c r="E33" i="1" s="1"/>
  <c r="D33" i="1" a="1"/>
  <c r="D33" i="1" s="1"/>
  <c r="C33" i="1" a="1"/>
  <c r="C33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E32" i="1" a="1"/>
  <c r="E32" i="1" s="1"/>
  <c r="D32" i="1" a="1"/>
  <c r="D32" i="1" s="1"/>
  <c r="C32" i="1" a="1"/>
  <c r="C32" i="1" s="1"/>
  <c r="S31" i="1" a="1"/>
  <c r="S31" i="1" s="1"/>
  <c r="R31" i="1" a="1"/>
  <c r="R31" i="1" s="1"/>
  <c r="Q31" i="1" a="1"/>
  <c r="Q31" i="1" s="1"/>
  <c r="P31" i="1" a="1"/>
  <c r="P31" i="1" s="1"/>
  <c r="O31" i="1" a="1"/>
  <c r="O31" i="1" s="1"/>
  <c r="S30" i="1" a="1"/>
  <c r="S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E30" i="1" a="1"/>
  <c r="E30" i="1" s="1"/>
  <c r="D30" i="1" a="1"/>
  <c r="D30" i="1" s="1"/>
  <c r="C30" i="1" a="1"/>
  <c r="C30" i="1" s="1"/>
  <c r="S29" i="1" a="1"/>
  <c r="S29" i="1" s="1"/>
  <c r="N29" i="1" a="1"/>
  <c r="N29" i="1" s="1"/>
  <c r="M29" i="1" a="1"/>
  <c r="M29" i="1" s="1"/>
  <c r="L29" i="1" a="1"/>
  <c r="L29" i="1" s="1"/>
  <c r="K29" i="1" a="1"/>
  <c r="K29" i="1" s="1"/>
  <c r="J29" i="1" a="1"/>
  <c r="J29" i="1" s="1"/>
  <c r="I29" i="1" a="1"/>
  <c r="I29" i="1" s="1"/>
  <c r="H29" i="1" a="1"/>
  <c r="H29" i="1" s="1"/>
  <c r="G29" i="1" a="1"/>
  <c r="G29" i="1" s="1"/>
  <c r="F29" i="1" a="1"/>
  <c r="F29" i="1" s="1"/>
  <c r="E29" i="1" a="1"/>
  <c r="E29" i="1" s="1"/>
  <c r="D29" i="1" a="1"/>
  <c r="D29" i="1" s="1"/>
  <c r="C29" i="1" a="1"/>
  <c r="C29" i="1" s="1"/>
  <c r="S27" i="1" a="1"/>
  <c r="S27" i="1" s="1"/>
  <c r="R27" i="1" a="1"/>
  <c r="R27" i="1" s="1"/>
  <c r="Q27" i="1" a="1"/>
  <c r="Q27" i="1" s="1"/>
  <c r="P27" i="1" a="1"/>
  <c r="P27" i="1" s="1"/>
  <c r="O27" i="1" a="1"/>
  <c r="O27" i="1" s="1"/>
  <c r="N27" i="1" a="1"/>
  <c r="N27" i="1" s="1"/>
  <c r="M27" i="1" a="1"/>
  <c r="M27" i="1" s="1"/>
  <c r="L27" i="1" a="1"/>
  <c r="L27" i="1" s="1"/>
  <c r="K27" i="1" a="1"/>
  <c r="K27" i="1" s="1"/>
  <c r="J27" i="1" a="1"/>
  <c r="J27" i="1" s="1"/>
  <c r="I27" i="1" a="1"/>
  <c r="I27" i="1" s="1"/>
  <c r="H27" i="1" a="1"/>
  <c r="H27" i="1" s="1"/>
  <c r="G27" i="1" a="1"/>
  <c r="G27" i="1" s="1"/>
  <c r="F27" i="1" a="1"/>
  <c r="F27" i="1" s="1"/>
  <c r="E27" i="1" a="1"/>
  <c r="E27" i="1" s="1"/>
  <c r="D27" i="1" a="1"/>
  <c r="D27" i="1" s="1"/>
  <c r="C27" i="1" a="1"/>
  <c r="C27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E26" i="1" a="1"/>
  <c r="E26" i="1" s="1"/>
  <c r="D26" i="1" a="1"/>
  <c r="D26" i="1" s="1"/>
  <c r="C26" i="1" a="1"/>
  <c r="C26" i="1" s="1"/>
  <c r="S25" i="1" a="1"/>
  <c r="S25" i="1" s="1"/>
  <c r="R25" i="1" a="1"/>
  <c r="R25" i="1" s="1"/>
  <c r="Q25" i="1" a="1"/>
  <c r="Q25" i="1" s="1"/>
  <c r="P25" i="1" a="1"/>
  <c r="P25" i="1" s="1"/>
  <c r="O25" i="1" a="1"/>
  <c r="O25" i="1" s="1"/>
  <c r="S24" i="1" a="1"/>
  <c r="S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E24" i="1" a="1"/>
  <c r="E24" i="1" s="1"/>
  <c r="D24" i="1" a="1"/>
  <c r="D24" i="1" s="1"/>
  <c r="C24" i="1" a="1"/>
  <c r="C24" i="1" s="1"/>
  <c r="S23" i="1" a="1"/>
  <c r="S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I23" i="1" a="1"/>
  <c r="I23" i="1" s="1"/>
  <c r="H23" i="1" a="1"/>
  <c r="H23" i="1" s="1"/>
  <c r="G23" i="1" a="1"/>
  <c r="G23" i="1" s="1"/>
  <c r="F23" i="1" a="1"/>
  <c r="F23" i="1" s="1"/>
  <c r="E23" i="1" a="1"/>
  <c r="E23" i="1" s="1"/>
  <c r="D23" i="1" a="1"/>
  <c r="D23" i="1" s="1"/>
  <c r="C23" i="1" a="1"/>
  <c r="C23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E22" i="1" a="1"/>
  <c r="E22" i="1" s="1"/>
  <c r="D22" i="1" a="1"/>
  <c r="D22" i="1" s="1"/>
  <c r="C22" i="1" a="1"/>
  <c r="C22" i="1" s="1"/>
  <c r="S21" i="1" a="1"/>
  <c r="S21" i="1" s="1"/>
  <c r="R21" i="1" a="1"/>
  <c r="R21" i="1" s="1"/>
  <c r="Q21" i="1" a="1"/>
  <c r="Q21" i="1" s="1"/>
  <c r="P21" i="1" a="1"/>
  <c r="P21" i="1" s="1"/>
  <c r="O21" i="1" a="1"/>
  <c r="O21" i="1" s="1"/>
  <c r="N21" i="1" a="1"/>
  <c r="N21" i="1" s="1"/>
  <c r="M21" i="1" a="1"/>
  <c r="M21" i="1" s="1"/>
  <c r="L21" i="1" a="1"/>
  <c r="L21" i="1" s="1"/>
  <c r="K21" i="1" a="1"/>
  <c r="K21" i="1" s="1"/>
  <c r="J21" i="1" a="1"/>
  <c r="J21" i="1" s="1"/>
  <c r="I21" i="1" a="1"/>
  <c r="I21" i="1" s="1"/>
  <c r="H21" i="1" a="1"/>
  <c r="H21" i="1" s="1"/>
  <c r="G21" i="1" a="1"/>
  <c r="G21" i="1" s="1"/>
  <c r="F21" i="1" a="1"/>
  <c r="F21" i="1" s="1"/>
  <c r="E21" i="1" a="1"/>
  <c r="E21" i="1" s="1"/>
  <c r="D21" i="1" a="1"/>
  <c r="D21" i="1" s="1"/>
  <c r="C21" i="1" a="1"/>
  <c r="C21" i="1" s="1"/>
  <c r="S20" i="1" a="1"/>
  <c r="S20" i="1" s="1"/>
  <c r="R20" i="1" a="1"/>
  <c r="R20" i="1" s="1"/>
  <c r="Q20" i="1" a="1"/>
  <c r="Q20" i="1" s="1"/>
  <c r="P20" i="1" a="1"/>
  <c r="P20" i="1" s="1"/>
  <c r="O20" i="1" a="1"/>
  <c r="O20" i="1" s="1"/>
  <c r="N20" i="1" a="1"/>
  <c r="N20" i="1" s="1"/>
  <c r="M20" i="1" a="1"/>
  <c r="M20" i="1" s="1"/>
  <c r="L20" i="1" a="1"/>
  <c r="L20" i="1" s="1"/>
  <c r="K20" i="1" a="1"/>
  <c r="K20" i="1" s="1"/>
  <c r="J20" i="1" a="1"/>
  <c r="J20" i="1" s="1"/>
  <c r="I20" i="1" a="1"/>
  <c r="I20" i="1" s="1"/>
  <c r="H20" i="1" a="1"/>
  <c r="H20" i="1" s="1"/>
  <c r="G20" i="1" a="1"/>
  <c r="G20" i="1" s="1"/>
  <c r="F20" i="1" a="1"/>
  <c r="F20" i="1" s="1"/>
  <c r="E20" i="1" a="1"/>
  <c r="E20" i="1" s="1"/>
  <c r="D20" i="1" a="1"/>
  <c r="D20" i="1" s="1"/>
  <c r="C20" i="1" a="1"/>
  <c r="C20" i="1" s="1"/>
  <c r="S19" i="1" a="1"/>
  <c r="S19" i="1" s="1"/>
  <c r="R19" i="1" a="1"/>
  <c r="R19" i="1" s="1"/>
  <c r="Q19" i="1" a="1"/>
  <c r="Q19" i="1" s="1"/>
  <c r="P19" i="1" a="1"/>
  <c r="P19" i="1" s="1"/>
  <c r="O19" i="1" a="1"/>
  <c r="O19" i="1" s="1"/>
  <c r="S18" i="1" a="1"/>
  <c r="S18" i="1" s="1"/>
  <c r="N18" i="1" a="1"/>
  <c r="N18" i="1" s="1"/>
  <c r="M18" i="1" a="1"/>
  <c r="M18" i="1" s="1"/>
  <c r="L18" i="1" a="1"/>
  <c r="L18" i="1" s="1"/>
  <c r="K18" i="1" a="1"/>
  <c r="K18" i="1" s="1"/>
  <c r="J18" i="1" a="1"/>
  <c r="J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S17" i="1" a="1"/>
  <c r="S17" i="1" s="1"/>
  <c r="N17" i="1" a="1"/>
  <c r="N17" i="1" s="1"/>
  <c r="M17" i="1" a="1"/>
  <c r="M17" i="1" s="1"/>
  <c r="L17" i="1" a="1"/>
  <c r="L17" i="1" s="1"/>
  <c r="K17" i="1" a="1"/>
  <c r="K17" i="1" s="1"/>
  <c r="J17" i="1" a="1"/>
  <c r="J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S15" i="1" a="1"/>
  <c r="S15" i="1" s="1"/>
  <c r="R15" i="1" a="1"/>
  <c r="R15" i="1" s="1"/>
  <c r="Q15" i="1" a="1"/>
  <c r="Q15" i="1" s="1"/>
  <c r="P15" i="1" a="1"/>
  <c r="P15" i="1" s="1"/>
  <c r="O15" i="1" a="1"/>
  <c r="O15" i="1" s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S14" i="1" a="1"/>
  <c r="S14" i="1" s="1"/>
  <c r="R14" i="1" a="1"/>
  <c r="R14" i="1" s="1"/>
  <c r="Q14" i="1" a="1"/>
  <c r="Q14" i="1" s="1"/>
  <c r="P14" i="1" a="1"/>
  <c r="P14" i="1" s="1"/>
  <c r="O14" i="1" a="1"/>
  <c r="O14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S13" i="1" a="1"/>
  <c r="S13" i="1" s="1"/>
  <c r="R13" i="1" a="1"/>
  <c r="R13" i="1" s="1"/>
  <c r="Q13" i="1" a="1"/>
  <c r="Q13" i="1" s="1"/>
  <c r="P13" i="1" a="1"/>
  <c r="P13" i="1" s="1"/>
  <c r="O13" i="1" a="1"/>
  <c r="O13" i="1" s="1"/>
  <c r="S12" i="1" a="1"/>
  <c r="S12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S11" i="1" a="1"/>
  <c r="S11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A5" i="10" l="1"/>
  <c r="A3" i="10"/>
  <c r="B3" i="14"/>
  <c r="A3" i="9"/>
  <c r="B5" i="14"/>
  <c r="A5" i="9"/>
  <c r="A5" i="7"/>
  <c r="A3" i="7"/>
  <c r="D17" i="6" l="1"/>
  <c r="E17" i="6"/>
  <c r="G9" i="18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C46" i="18" l="1"/>
  <c r="A1" i="18"/>
  <c r="C47" i="18" l="1"/>
  <c r="A1" i="7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E16" i="6" l="1"/>
  <c r="E15" i="6"/>
  <c r="E14" i="6"/>
  <c r="E13" i="6"/>
  <c r="E12" i="6"/>
  <c r="E11" i="6"/>
  <c r="D16" i="6"/>
  <c r="D15" i="6"/>
  <c r="D14" i="6"/>
  <c r="D13" i="6"/>
  <c r="D12" i="6"/>
  <c r="D11" i="6"/>
  <c r="D9" i="6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8" i="14" a="1"/>
  <c r="F18" i="14" s="1"/>
  <c r="F17" i="14" a="1"/>
  <c r="F17" i="14" s="1"/>
  <c r="F16" i="14" a="1"/>
  <c r="F16" i="14" s="1"/>
  <c r="F15" i="14" a="1"/>
  <c r="F15" i="14" s="1"/>
  <c r="F14" i="14" a="1"/>
  <c r="F14" i="14" s="1"/>
  <c r="F13" i="14" a="1"/>
  <c r="F13" i="14" s="1"/>
  <c r="F12" i="14" a="1"/>
  <c r="F12" i="14" s="1"/>
  <c r="F11" i="14" a="1"/>
  <c r="F11" i="14" s="1"/>
  <c r="E10" i="14"/>
  <c r="E19" i="14" l="1" a="1"/>
  <c r="E19" i="14" s="1"/>
  <c r="E18" i="14" a="1"/>
  <c r="E18" i="14" s="1"/>
  <c r="E17" i="14" a="1"/>
  <c r="E17" i="14" s="1"/>
  <c r="E16" i="14" a="1"/>
  <c r="E16" i="14" s="1"/>
  <c r="E15" i="14" a="1"/>
  <c r="E15" i="14" s="1"/>
  <c r="E14" i="14" a="1"/>
  <c r="E14" i="14" s="1"/>
  <c r="E13" i="14" a="1"/>
  <c r="E13" i="14" s="1"/>
  <c r="E12" i="14" a="1"/>
  <c r="E12" i="14" s="1"/>
  <c r="E11" i="14" a="1"/>
  <c r="E11" i="14" s="1"/>
  <c r="D10" i="14"/>
  <c r="F20" i="14"/>
  <c r="D19" i="14" l="1" a="1"/>
  <c r="D19" i="14" s="1"/>
  <c r="D18" i="14" a="1"/>
  <c r="D18" i="14" s="1"/>
  <c r="D17" i="14" a="1"/>
  <c r="D17" i="14" s="1"/>
  <c r="D16" i="14" a="1"/>
  <c r="D16" i="14" s="1"/>
  <c r="D15" i="14" a="1"/>
  <c r="D15" i="14" s="1"/>
  <c r="D14" i="14" a="1"/>
  <c r="D14" i="14" s="1"/>
  <c r="D13" i="14" a="1"/>
  <c r="D13" i="14" s="1"/>
  <c r="D12" i="14" a="1"/>
  <c r="D12" i="14" s="1"/>
  <c r="D11" i="14" a="1"/>
  <c r="D11" i="14" s="1"/>
  <c r="C10" i="14"/>
  <c r="E20" i="14"/>
  <c r="C18" i="14" l="1" a="1"/>
  <c r="C18" i="14" s="1"/>
  <c r="C14" i="14" a="1"/>
  <c r="C14" i="14" s="1"/>
  <c r="C17" i="14" a="1"/>
  <c r="C17" i="14" s="1"/>
  <c r="C16" i="14" a="1"/>
  <c r="C16" i="14" s="1"/>
  <c r="C13" i="14" a="1"/>
  <c r="C13" i="14" s="1"/>
  <c r="C19" i="14" a="1"/>
  <c r="C19" i="14" s="1"/>
  <c r="C15" i="14" a="1"/>
  <c r="C15" i="14" s="1"/>
  <c r="C12" i="14" a="1"/>
  <c r="C12" i="14" s="1"/>
  <c r="C11" i="14" a="1"/>
  <c r="C11" i="14" s="1"/>
  <c r="D20" i="14"/>
  <c r="C20" i="14" l="1"/>
</calcChain>
</file>

<file path=xl/comments1.xml><?xml version="1.0" encoding="utf-8"?>
<comments xmlns="http://schemas.openxmlformats.org/spreadsheetml/2006/main">
  <authors>
    <author>FME Sigurður Freyr Jónatansson</author>
  </authors>
  <commentList>
    <comment ref="O9" authorId="0" shapeId="0">
      <text>
        <r>
          <rPr>
            <b/>
            <sz val="9"/>
            <color indexed="81"/>
            <rFont val="Tahoma"/>
            <family val="2"/>
          </rPr>
          <t>FME Sigurður Freyr Jónatansson:</t>
        </r>
        <r>
          <rPr>
            <sz val="9"/>
            <color indexed="81"/>
            <rFont val="Tahoma"/>
            <family val="2"/>
          </rPr>
          <t xml:space="preserve">
Þetta fyrirbæri er ekki til í í íslenskri löggjöf
</t>
        </r>
      </text>
    </comment>
  </commentList>
</comments>
</file>

<file path=xl/connections.xml><?xml version="1.0" encoding="utf-8"?>
<connections xmlns="http://schemas.openxmlformats.org/spreadsheetml/2006/main">
  <connection id="1" name="Útlestur á LOA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LOA samandregið Q319.csv" decimal="," thousands="." tab="0" comma="1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Útlestur á SII -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SII - Samandregið Q319.csv" decimal="," thousands=".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<sst xmlns="http://schemas.openxmlformats.org/spreadsheetml/2006/main" count="21710" uniqueCount="770">
  <si>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</si>
  <si>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</si>
  <si>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</si>
  <si>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</si>
  <si>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</si>
  <si>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</si>
  <si>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</si>
  <si>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</si>
  <si>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</si>
  <si>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</si>
  <si>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</si>
  <si>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</si>
  <si>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</si>
  <si>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</si>
  <si>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</si>
  <si>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</si>
  <si>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</si>
  <si>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</si>
  <si>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</si>
  <si>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</si>
  <si>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</si>
  <si>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</si>
  <si>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</si>
  <si>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</si>
  <si>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</si>
  <si>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</si>
  <si>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</si>
  <si>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</si>
  <si>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</si>
  <si>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</si>
  <si>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</si>
  <si>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</si>
  <si>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</si>
  <si>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</si>
  <si>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</si>
  <si>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</si>
  <si>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</si>
  <si>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</si>
  <si>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</si>
  <si>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</si>
  <si>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</si>
  <si>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</si>
  <si>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</si>
  <si>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</si>
  <si>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</si>
  <si>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</si>
  <si>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</si>
  <si>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</si>
  <si>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</si>
  <si>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</si>
  <si>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</si>
  <si>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</si>
  <si>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</si>
  <si>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</si>
  <si>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</si>
  <si>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</si>
  <si>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</si>
  <si>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</si>
  <si>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</si>
  <si>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</si>
  <si>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</si>
  <si>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</si>
  <si>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</si>
  <si>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</si>
  <si>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</si>
  <si>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</si>
  <si>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</si>
  <si>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</si>
  <si>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</si>
  <si>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</si>
  <si>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Quarterly Solvency II reporting Solo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</si>
  <si>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</si>
  <si>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</si>
  <si>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</si>
  <si>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</si>
  <si>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</si>
  <si>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</si>
  <si>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</si>
  <si>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</si>
  <si>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</si>
  <si>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</si>
  <si>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</si>
  <si>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</si>
  <si>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</si>
  <si>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</si>
  <si>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</si>
  <si>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</si>
  <si>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</si>
  <si>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</si>
  <si>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</si>
  <si>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</si>
  <si>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</si>
  <si>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</si>
  <si>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</si>
  <si>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</si>
  <si>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</si>
  <si>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</si>
  <si>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</si>
  <si>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</si>
  <si>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</si>
  <si>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</si>
  <si>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</si>
  <si>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</si>
  <si>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</si>
  <si>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</si>
  <si>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</si>
  <si>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</si>
  <si>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 xml:space="preserve">        Gross - Direct Business</t>
  </si>
  <si>
    <t xml:space="preserve">        Gross - Proportional reinsurance accepted</t>
  </si>
  <si>
    <t xml:space="preserve">        Gross - Non-proportional reinsurance accepted</t>
  </si>
  <si>
    <t xml:space="preserve">        Reinsurers' share</t>
  </si>
  <si>
    <t xml:space="preserve">        Net</t>
  </si>
  <si>
    <t xml:space="preserve">     Expenses incurred</t>
  </si>
  <si>
    <t xml:space="preserve">     Other expenses</t>
  </si>
  <si>
    <t xml:space="preserve">     Total expenses</t>
  </si>
  <si>
    <t xml:space="preserve">        Gross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</si>
  <si>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</si>
  <si>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</si>
  <si>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</si>
  <si>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</si>
  <si>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</si>
  <si>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</si>
  <si>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</si>
  <si>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</si>
  <si>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</si>
  <si>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</si>
  <si>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</si>
  <si>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</si>
  <si>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</si>
  <si>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</si>
  <si>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</si>
  <si>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</si>
  <si>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</si>
  <si>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</si>
  <si>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</si>
  <si>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</si>
  <si>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</si>
  <si>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</si>
  <si>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</si>
  <si>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</si>
  <si>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</si>
  <si>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</si>
  <si>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</si>
  <si>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</si>
  <si>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</si>
  <si>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</si>
  <si>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</si>
  <si>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</si>
  <si>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</si>
  <si>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</si>
  <si>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</si>
  <si>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</si>
  <si>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</si>
  <si>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</si>
  <si>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</si>
  <si>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</si>
  <si>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</si>
  <si>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</si>
  <si>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</si>
  <si>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</si>
  <si>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</si>
  <si>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</si>
  <si>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</si>
  <si>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</si>
  <si>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</si>
  <si>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</si>
  <si>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</si>
  <si>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</si>
  <si>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</si>
  <si>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</si>
  <si>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</si>
  <si>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</si>
  <si>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</si>
  <si>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</si>
  <si>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</si>
  <si>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</si>
  <si>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</si>
  <si>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</si>
  <si>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</si>
  <si>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</si>
  <si>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</si>
  <si>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</si>
  <si>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</si>
  <si>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</si>
  <si>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</si>
  <si>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</si>
  <si>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</si>
  <si>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</si>
  <si>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</si>
  <si>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</si>
  <si>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</si>
  <si>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</si>
  <si>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</si>
  <si>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</si>
  <si>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</si>
  <si>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</si>
  <si>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</si>
  <si>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</si>
  <si>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</si>
  <si>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</si>
  <si>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</si>
  <si>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</si>
  <si>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</si>
  <si>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</si>
  <si>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</si>
  <si>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</si>
  <si>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</si>
  <si>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</si>
  <si>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</si>
  <si>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</si>
  <si>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</si>
  <si>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</si>
  <si>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</si>
  <si>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</si>
  <si>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</si>
  <si>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</si>
  <si>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</si>
  <si>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</si>
  <si>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</si>
  <si>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</si>
  <si>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</si>
  <si>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</si>
  <si>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</si>
  <si>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</si>
  <si>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</si>
  <si>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</si>
  <si>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</si>
  <si>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</si>
  <si>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</si>
  <si>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</si>
  <si>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</si>
  <si>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</si>
  <si>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</si>
  <si>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</si>
  <si>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</si>
  <si>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</si>
  <si>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</si>
  <si>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</si>
  <si>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</si>
  <si>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</si>
  <si>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</si>
  <si>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</si>
  <si>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</si>
  <si>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</si>
  <si>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</si>
  <si>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</si>
  <si>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</si>
  <si>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</si>
  <si>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</si>
  <si>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</si>
  <si>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</si>
  <si>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</si>
  <si>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</si>
  <si>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</si>
  <si>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</si>
  <si>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</si>
  <si>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</si>
  <si>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</si>
  <si>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</si>
  <si>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</si>
  <si>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</si>
  <si>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</si>
  <si>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</si>
  <si>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</si>
  <si>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</si>
  <si>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</si>
  <si>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</si>
  <si>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</si>
  <si>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</si>
  <si>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</si>
  <si>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</si>
  <si>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</si>
  <si>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</si>
  <si>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</si>
  <si>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</si>
  <si>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</si>
  <si>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</si>
  <si>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</si>
  <si>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</si>
  <si>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</si>
  <si>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</si>
  <si>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</si>
  <si>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</si>
  <si>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</si>
  <si>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</si>
  <si>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</si>
  <si>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</si>
  <si>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</si>
  <si>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</si>
  <si>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</si>
  <si>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</si>
  <si>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</si>
  <si>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</si>
  <si>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</si>
  <si>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</si>
  <si>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</si>
  <si>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</si>
  <si>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</si>
  <si>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</si>
  <si>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</si>
  <si>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</si>
  <si>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</si>
  <si>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</si>
  <si>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</si>
  <si>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</si>
  <si>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</si>
  <si>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</si>
  <si>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</si>
  <si>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</si>
  <si>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</si>
  <si>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</si>
  <si>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</si>
  <si>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</si>
  <si>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</si>
  <si>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</si>
  <si>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</si>
  <si>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</si>
  <si>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</si>
  <si>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</si>
  <si>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</si>
  <si>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</si>
  <si>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</si>
  <si>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</si>
  <si>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</si>
  <si>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</si>
  <si>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</si>
  <si>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</si>
  <si>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</si>
  <si>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</si>
  <si>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</si>
  <si>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</si>
  <si>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 xml:space="preserve">        Intangible assets</t>
  </si>
  <si>
    <t xml:space="preserve">        Deferred tax assets</t>
  </si>
  <si>
    <t xml:space="preserve">        Pension benefit surplus</t>
  </si>
  <si>
    <t xml:space="preserve">        Investments (other than assets held for index-linked and unit-linked contracts)</t>
  </si>
  <si>
    <t xml:space="preserve">           Property (other than for own use)</t>
  </si>
  <si>
    <t xml:space="preserve">           Holdings in related undertakings, including participations</t>
  </si>
  <si>
    <t xml:space="preserve">           Equities</t>
  </si>
  <si>
    <t xml:space="preserve">              Equities - listed</t>
  </si>
  <si>
    <t xml:space="preserve">              Equities - unlisted</t>
  </si>
  <si>
    <t xml:space="preserve">           Bonds</t>
  </si>
  <si>
    <t xml:space="preserve">              Government Bonds</t>
  </si>
  <si>
    <t xml:space="preserve">              Corporate Bonds</t>
  </si>
  <si>
    <t xml:space="preserve">              Structured notes</t>
  </si>
  <si>
    <t xml:space="preserve">              Collateralised securities</t>
  </si>
  <si>
    <t xml:space="preserve">           Collective Investments Undertakings</t>
  </si>
  <si>
    <t xml:space="preserve">           Derivatives</t>
  </si>
  <si>
    <t xml:space="preserve">           Deposits other than cash equivalents</t>
  </si>
  <si>
    <t xml:space="preserve">           Other investments</t>
  </si>
  <si>
    <t xml:space="preserve">        Property, plant &amp; equipment held for own use</t>
  </si>
  <si>
    <t xml:space="preserve">        Assets held for index-linked and unit-linked contracts</t>
  </si>
  <si>
    <t xml:space="preserve">        Loans and mortgages</t>
  </si>
  <si>
    <t xml:space="preserve">           Other loans and mortgages</t>
  </si>
  <si>
    <t xml:space="preserve">           Loans on policies</t>
  </si>
  <si>
    <t xml:space="preserve">        Reinsurance recoverables from:</t>
  </si>
  <si>
    <t xml:space="preserve">              Non-life excluding health</t>
  </si>
  <si>
    <t xml:space="preserve">              Health similar to non-life</t>
  </si>
  <si>
    <t xml:space="preserve">           Life and health similar to life, excluding health and index-linked and unit-linked</t>
  </si>
  <si>
    <t xml:space="preserve">              Health similar to life</t>
  </si>
  <si>
    <t xml:space="preserve">              Life excluding health and index-linked and unit-linked</t>
  </si>
  <si>
    <t xml:space="preserve">           Life index-linked and unit-linked</t>
  </si>
  <si>
    <t xml:space="preserve">        Deposits to cedants</t>
  </si>
  <si>
    <t xml:space="preserve">        Insurance and intermediaries receivables</t>
  </si>
  <si>
    <t xml:space="preserve">        Reinsurance receivables</t>
  </si>
  <si>
    <t xml:space="preserve">        Receivables (trade, not insurance)</t>
  </si>
  <si>
    <t xml:space="preserve">        Own shares (held directly)</t>
  </si>
  <si>
    <t xml:space="preserve">        Amounts due in respect of own fund items or initial fund called up but not yet paid in</t>
  </si>
  <si>
    <t xml:space="preserve">        Cash and cash equivalents</t>
  </si>
  <si>
    <t xml:space="preserve">        Any other assets, not elsewhere shown</t>
  </si>
  <si>
    <t xml:space="preserve">        Total assets</t>
  </si>
  <si>
    <t xml:space="preserve">           Loans and mortgages to individuals</t>
  </si>
  <si>
    <t xml:space="preserve">        Technical provisions – non-life</t>
  </si>
  <si>
    <t xml:space="preserve">           Non-life and health similar to non-life</t>
  </si>
  <si>
    <t xml:space="preserve">              Technical provisions calculated as a whole</t>
  </si>
  <si>
    <t xml:space="preserve">              Best Estimate</t>
  </si>
  <si>
    <t xml:space="preserve">              Risk margin</t>
  </si>
  <si>
    <t xml:space="preserve">           Technical provisions - health (similar to non-life)</t>
  </si>
  <si>
    <t xml:space="preserve">           Technical provisions – non-life (excluding health)</t>
  </si>
  <si>
    <t xml:space="preserve">        Technical provisions - life (excluding index-linked and unit-linked)</t>
  </si>
  <si>
    <t xml:space="preserve">           Technical provisions - health (similar to life)</t>
  </si>
  <si>
    <t xml:space="preserve">           Technical provisions – life (excluding health and index-linked and unit-linked)</t>
  </si>
  <si>
    <t xml:space="preserve">        Technical provisions – index-linked and unit-linked</t>
  </si>
  <si>
    <t xml:space="preserve">           Technical provisions calculated as a whole</t>
  </si>
  <si>
    <t xml:space="preserve">           Best Estimate</t>
  </si>
  <si>
    <t xml:space="preserve">           Risk margin</t>
  </si>
  <si>
    <t xml:space="preserve">        Contingent liabilities</t>
  </si>
  <si>
    <t xml:space="preserve">        Provisions other than technical provisions</t>
  </si>
  <si>
    <t xml:space="preserve">        Pension benefit obligations</t>
  </si>
  <si>
    <t xml:space="preserve">        Deposits from reinsurers</t>
  </si>
  <si>
    <t xml:space="preserve">        Deferred tax liabilities</t>
  </si>
  <si>
    <t xml:space="preserve">        Debts owed to credit institutions</t>
  </si>
  <si>
    <t xml:space="preserve">        Financial liabilities other than debts owed to credit institutions</t>
  </si>
  <si>
    <t xml:space="preserve">        Insurance &amp; intermediaries payables</t>
  </si>
  <si>
    <t xml:space="preserve">        Reinsurance payables</t>
  </si>
  <si>
    <t xml:space="preserve">        Payables (trade, not insurance)</t>
  </si>
  <si>
    <t xml:space="preserve">        Subordinated liabilities</t>
  </si>
  <si>
    <t xml:space="preserve">           Subordinated liabilities not in Basic Own Funds</t>
  </si>
  <si>
    <t xml:space="preserve">           Subordinated liabilities in Basic Own Funds</t>
  </si>
  <si>
    <t xml:space="preserve">     Excess of assets over liabilities</t>
  </si>
  <si>
    <t xml:space="preserve">        Any other liabilities, not elsewhere shown</t>
  </si>
  <si>
    <t xml:space="preserve">        Total liabilities</t>
  </si>
  <si>
    <t>S.05.01.02.01</t>
  </si>
  <si>
    <t>S.12.01.02.01</t>
  </si>
  <si>
    <t xml:space="preserve">     Technical provisions calculated as a whole</t>
  </si>
  <si>
    <t xml:space="preserve">     Total Recoverables from reinsurance/SPV and Finite Re after the adjustment for expected losses due to counterparty default associated to TP calculated as a whole</t>
  </si>
  <si>
    <t xml:space="preserve">           Gross Best Estimate</t>
  </si>
  <si>
    <t xml:space="preserve">           Total Recoverables from reinsurance/SPV and Finite Re after the adjustment for expected losses due to counterparty default</t>
  </si>
  <si>
    <t xml:space="preserve">           Best estimate minus recoverables from reinsurance/SPV and Finite Re - total</t>
  </si>
  <si>
    <t xml:space="preserve">        Risk Margin</t>
  </si>
  <si>
    <t xml:space="preserve">     Technical provisions - total</t>
  </si>
  <si>
    <t>S.17.01.02.01</t>
  </si>
  <si>
    <t xml:space="preserve">              Gross</t>
  </si>
  <si>
    <t xml:space="preserve">              Total recoverable from reinsurance/SPV and Finite Re after the adjustment for expected losses due to counterparty default</t>
  </si>
  <si>
    <t xml:space="preserve">              Net Best Estimate of Premium Provisions</t>
  </si>
  <si>
    <t xml:space="preserve">              Net Best Estimate of Claims Provisions</t>
  </si>
  <si>
    <t xml:space="preserve">        Total Best estimate - gross</t>
  </si>
  <si>
    <t xml:space="preserve">        Total Best estimate - net</t>
  </si>
  <si>
    <t xml:space="preserve">        Technical provisions - total</t>
  </si>
  <si>
    <t xml:space="preserve">        Recoverable from reinsurance contract/SPV and Finite Re after the adjustment for expected losses due to counterparty default - total</t>
  </si>
  <si>
    <t xml:space="preserve">        Technical provisions minus recoverables from reinsurance/SPV and Finite Re - total</t>
  </si>
  <si>
    <t>S.05.01.02.02</t>
  </si>
  <si>
    <t>S.02.01 - Balance sheet</t>
  </si>
  <si>
    <t>Amount</t>
  </si>
  <si>
    <t>Government bonds</t>
  </si>
  <si>
    <t>Equity</t>
  </si>
  <si>
    <t>Collective Investment Undertakings</t>
  </si>
  <si>
    <t>Corporate bonds</t>
  </si>
  <si>
    <t>Cash and deposits</t>
  </si>
  <si>
    <t>E</t>
  </si>
  <si>
    <t>Other investments</t>
  </si>
  <si>
    <t>Collateralised securities</t>
  </si>
  <si>
    <t>Mortgages and loans</t>
  </si>
  <si>
    <t>Forwards</t>
  </si>
  <si>
    <t>Date Dagsetning</t>
  </si>
  <si>
    <t>Module Label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</si>
  <si>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</si>
  <si>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</si>
  <si>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</si>
  <si>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</si>
  <si>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</si>
  <si>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</si>
  <si>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</si>
  <si>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</si>
  <si>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</si>
  <si>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</si>
  <si>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</si>
  <si>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</si>
  <si>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</si>
  <si>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</si>
  <si>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</si>
  <si>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</si>
  <si>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</si>
  <si>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</si>
  <si>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</si>
  <si>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</si>
  <si>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</si>
  <si>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</si>
  <si>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</si>
  <si>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</si>
  <si>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</si>
  <si>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</si>
  <si>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</si>
  <si>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</si>
  <si>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</si>
  <si>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</si>
  <si>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</si>
  <si>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</si>
  <si>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</si>
  <si>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</si>
  <si>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</si>
  <si>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</si>
  <si>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</si>
  <si>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</si>
  <si>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</si>
  <si>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</si>
  <si>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</si>
  <si>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</si>
  <si>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</si>
  <si>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</si>
  <si>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</si>
  <si>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</si>
  <si>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</si>
  <si>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</si>
  <si>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</si>
  <si>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</si>
  <si>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</si>
  <si>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</si>
  <si>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</si>
  <si>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</si>
  <si>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Aðili ISAT Name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</si>
  <si>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</si>
  <si>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</si>
  <si>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</si>
  <si>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</si>
  <si>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</si>
  <si>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</si>
  <si>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</si>
  <si>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</si>
  <si>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</si>
  <si>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</si>
  <si>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</si>
  <si>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</si>
  <si>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</si>
  <si>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</si>
  <si>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</si>
  <si>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</si>
  <si>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</si>
  <si>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</si>
  <si>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</si>
  <si>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</si>
  <si>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</si>
  <si>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</si>
  <si>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</si>
  <si>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</si>
  <si>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</si>
  <si>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</si>
  <si>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</si>
  <si>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</si>
  <si>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</si>
  <si>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</si>
  <si>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</si>
  <si>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</si>
  <si>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</si>
  <si>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</si>
  <si>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</si>
  <si>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</si>
  <si>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</si>
  <si>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</si>
  <si>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</si>
  <si>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</si>
  <si>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</si>
  <si>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</si>
  <si>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</si>
  <si>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</si>
  <si>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</si>
  <si>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</si>
  <si>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</si>
  <si>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</si>
  <si>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</si>
  <si>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</si>
  <si>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</si>
  <si>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</si>
  <si>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</si>
  <si>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</si>
  <si>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</si>
  <si>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</si>
  <si>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</si>
  <si>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</si>
  <si>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</si>
  <si>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</si>
  <si>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</si>
  <si>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</si>
  <si>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</si>
  <si>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</si>
  <si>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</si>
  <si>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</si>
  <si>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</si>
  <si>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</si>
  <si>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</si>
  <si>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metin með fjármálagjörningum sem samsvara vátryggingaskuldbindingum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</si>
  <si>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</si>
  <si>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</si>
  <si>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</si>
  <si>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</si>
  <si>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</si>
  <si>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</si>
  <si>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</si>
  <si>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</si>
  <si>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</si>
  <si>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</si>
  <si>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</si>
  <si>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</si>
  <si>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</si>
  <si>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</si>
  <si>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</si>
  <si>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</si>
  <si>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</si>
  <si>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</si>
  <si>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</si>
  <si>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</si>
  <si>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</si>
  <si>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</si>
  <si>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</si>
  <si>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</si>
  <si>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</si>
  <si>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</si>
  <si>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</si>
  <si>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</si>
  <si>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</si>
  <si>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</si>
  <si>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</si>
  <si>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</si>
  <si>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</si>
  <si>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</si>
  <si>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</si>
  <si>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</si>
  <si>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</si>
  <si>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</si>
  <si>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</si>
  <si>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</si>
  <si>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</si>
  <si>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</si>
  <si>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</si>
  <si>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</si>
  <si>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</si>
  <si>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</si>
  <si>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</si>
  <si>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</si>
  <si>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</si>
  <si>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</si>
  <si>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</si>
  <si>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</si>
  <si>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</si>
  <si>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</si>
  <si>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</si>
  <si>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</si>
  <si>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</si>
  <si>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</si>
  <si>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</si>
  <si>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</si>
  <si>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</si>
  <si>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</si>
  <si>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</si>
  <si>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</si>
  <si>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</si>
  <si>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</si>
  <si>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</si>
  <si>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</si>
  <si>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</si>
  <si>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</si>
  <si>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</si>
  <si>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</si>
  <si>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</si>
  <si>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</si>
  <si>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</si>
  <si>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</si>
  <si>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</si>
  <si>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</si>
  <si>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</si>
  <si>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</si>
  <si>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</si>
  <si>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</si>
  <si>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</si>
  <si>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</si>
  <si>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</si>
  <si>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</si>
  <si>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</si>
  <si>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</si>
  <si>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</si>
  <si>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 xml:space="preserve">        Ordinary share capital (gross of own shares)</t>
  </si>
  <si>
    <t xml:space="preserve">        Share premium account related to ordinary share capital</t>
  </si>
  <si>
    <t xml:space="preserve">        Initial funds, members' contributions or the equivalent basic own - fund item for mutual and mutual-type undertakings</t>
  </si>
  <si>
    <t xml:space="preserve">        Subordinated mutual member accounts</t>
  </si>
  <si>
    <t xml:space="preserve">        Surplus funds</t>
  </si>
  <si>
    <t xml:space="preserve">        Preference shares</t>
  </si>
  <si>
    <t xml:space="preserve">        Share premium account related to preference shares</t>
  </si>
  <si>
    <t xml:space="preserve">        Reconciliation reserve</t>
  </si>
  <si>
    <t xml:space="preserve">        An amount equal to the value of net deferred tax assets</t>
  </si>
  <si>
    <t xml:space="preserve">        Other own fund items approved by the supervisory authority as basic own funds not specified above</t>
  </si>
  <si>
    <t xml:space="preserve">        Own funds from the financial statements that should not be represented by the reconciliation reserve and do not meet the criteria to be classified as Solvency II own funds</t>
  </si>
  <si>
    <t xml:space="preserve">        Deductions for participations in financial and credit institutions</t>
  </si>
  <si>
    <t xml:space="preserve">     Total basic own funds after deductions</t>
  </si>
  <si>
    <t xml:space="preserve">        Unpaid and uncalled ordinary share capital callable on demand</t>
  </si>
  <si>
    <t xml:space="preserve">        Unpaid and uncalled initial funds, members' contributions or the equivalent basic own fund item for mutual and mutual - type undertakings, callable on demand</t>
  </si>
  <si>
    <t xml:space="preserve">        Unpaid and uncalled preference shares callable on demand</t>
  </si>
  <si>
    <t xml:space="preserve">        A legally binding commitment to subscribe and pay for subordinated liabilities on demand</t>
  </si>
  <si>
    <t xml:space="preserve">        Letters of credit and guarantees under Article 96(2) of the Directive 2009/138/EC</t>
  </si>
  <si>
    <t xml:space="preserve">        Letters of credit and guarantees other than under Article 96(2) of the Directive 2009/138/EC</t>
  </si>
  <si>
    <t xml:space="preserve">        Supplementary members calls under first subparagraph of Article 96(3) of the Directive 2009/138/EC</t>
  </si>
  <si>
    <t xml:space="preserve">        Supplementary members calls - other than under first subparagraph of Article 96(3) of the Directive 2009/138/EC</t>
  </si>
  <si>
    <t xml:space="preserve">        Other ancillary own funds</t>
  </si>
  <si>
    <t xml:space="preserve">     Total ancillary own funds</t>
  </si>
  <si>
    <t xml:space="preserve">        Total available own funds to meet the SCR</t>
  </si>
  <si>
    <t xml:space="preserve">        Total available own funds to meet the MCR</t>
  </si>
  <si>
    <t xml:space="preserve">        Total eligible own funds to meet the SCR</t>
  </si>
  <si>
    <t xml:space="preserve">        Total eligible own funds to meet the MCR</t>
  </si>
  <si>
    <t xml:space="preserve">     SCR</t>
  </si>
  <si>
    <t xml:space="preserve">     MCR</t>
  </si>
  <si>
    <t xml:space="preserve">     Ratio of Eligible own funds to SCR</t>
  </si>
  <si>
    <t xml:space="preserve">     Ratio of Eligible own funds to MCR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</si>
  <si>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</si>
  <si>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</si>
  <si>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</si>
  <si>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</si>
  <si>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</si>
  <si>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</si>
  <si>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</si>
  <si>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</si>
  <si>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</si>
  <si>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</si>
  <si>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</si>
  <si>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</si>
  <si>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</si>
  <si>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</si>
  <si>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</si>
  <si>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</si>
  <si>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</si>
  <si>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</si>
  <si>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</si>
  <si>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</si>
  <si>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</si>
  <si>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</si>
  <si>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</si>
  <si>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</si>
  <si>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óhlutfallslegra (óhl.) endurtrygginga í skaðatrygigngum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</si>
  <si>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</si>
  <si>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</si>
  <si>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</si>
  <si>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</si>
  <si>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</si>
  <si>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</si>
  <si>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</si>
  <si>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</si>
  <si>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</si>
  <si>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</si>
  <si>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</si>
  <si>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</si>
  <si>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</si>
  <si>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</si>
  <si>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</si>
  <si>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</si>
  <si>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</si>
  <si>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</si>
  <si>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</si>
  <si>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</si>
  <si>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</si>
  <si>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</si>
  <si>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</si>
  <si>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</si>
  <si>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</si>
  <si>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</si>
  <si>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</si>
  <si>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</si>
  <si>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Fjárhæð sem samsvarar nettó frestaðri skatteign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</si>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</sst>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color theme="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sz val="11"/>
      <name val="Cambria"/>
      <family val="1"/>
    </font>
    <font>
      <sz val="26"/>
      <color rgb="FF940E05"/>
      <name val="Cambria"/>
      <family val="1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11"/>
      <color rgb="FF000000"/>
      <name val="Calibri"/>
      <family val="2"/>
    </font>
    <font>
      <i/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757575"/>
        <bgColor indexed="64"/>
      </patternFill>
    </fill>
    <fill>
      <patternFill patternType="solid">
        <fgColor rgb="FFE0F2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9B0011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rgb="FFE5E5E5"/>
      </patternFill>
    </fill>
    <fill>
      <patternFill patternType="solid">
        <fgColor rgb="FFE0E0E0"/>
      </patternFill>
    </fill>
    <fill>
      <patternFill patternType="solid">
        <fgColor rgb="FF940E05"/>
        <bgColor indexed="64"/>
      </patternFill>
    </fill>
    <fill>
      <patternFill patternType="solid">
        <fgColor rgb="FFE1DEC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2">
    <xf numFmtId="0" fontId="0" fillId="0" borderId="0"/>
    <xf numFmtId="0" fontId="5" fillId="0" borderId="0"/>
    <xf numFmtId="0" fontId="6" fillId="5" borderId="6">
      <alignment horizontal="left" vertical="center" wrapText="1"/>
    </xf>
    <xf numFmtId="0" fontId="7" fillId="5" borderId="6">
      <alignment horizontal="left" vertical="center" wrapText="1"/>
    </xf>
    <xf numFmtId="0" fontId="6" fillId="4" borderId="6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7" borderId="0" applyNumberFormat="0" applyFont="0" applyFill="0" applyBorder="0" applyAlignment="0" applyProtection="0"/>
    <xf numFmtId="0" fontId="9" fillId="0" borderId="0" applyBorder="0"/>
    <xf numFmtId="0" fontId="12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0" fontId="0" fillId="0" borderId="0" xfId="0"/>
    <xf numFmtId="0" fontId="10" fillId="6" borderId="0" xfId="0" applyFont="1" applyFill="1"/>
    <xf numFmtId="0" fontId="11" fillId="6" borderId="0" xfId="0" applyFont="1" applyFill="1"/>
    <xf numFmtId="0" fontId="10" fillId="0" borderId="0" xfId="0" applyFont="1" applyBorder="1"/>
    <xf numFmtId="0" fontId="10" fillId="6" borderId="0" xfId="0" applyFont="1" applyFill="1" applyBorder="1"/>
    <xf numFmtId="0" fontId="3" fillId="6" borderId="0" xfId="0" applyNumberFormat="1" applyFont="1" applyFill="1" applyAlignment="1" applyProtection="1"/>
    <xf numFmtId="0" fontId="0" fillId="6" borderId="0" xfId="0" applyNumberFormat="1" applyFill="1" applyAlignment="1" applyProtection="1"/>
    <xf numFmtId="0" fontId="2" fillId="6" borderId="0" xfId="0" applyNumberFormat="1" applyFont="1" applyFill="1" applyAlignment="1" applyProtection="1">
      <alignment horizontal="right"/>
    </xf>
    <xf numFmtId="0" fontId="0" fillId="6" borderId="0" xfId="0" applyNumberFormat="1" applyFill="1" applyAlignment="1" applyProtection="1">
      <alignment horizontal="right"/>
    </xf>
    <xf numFmtId="0" fontId="0" fillId="6" borderId="0" xfId="0" applyNumberFormat="1" applyFill="1" applyAlignment="1" applyProtection="1">
      <alignment horizontal="left"/>
    </xf>
    <xf numFmtId="0" fontId="9" fillId="6" borderId="0" xfId="8" applyNumberFormat="1" applyFill="1" applyAlignment="1" applyProtection="1"/>
    <xf numFmtId="0" fontId="3" fillId="6" borderId="0" xfId="8" applyNumberFormat="1" applyFont="1" applyFill="1" applyAlignment="1" applyProtection="1"/>
    <xf numFmtId="0" fontId="0" fillId="6" borderId="0" xfId="0" applyFill="1"/>
    <xf numFmtId="0" fontId="0" fillId="6" borderId="0" xfId="0" applyNumberFormat="1" applyFill="1" applyBorder="1" applyAlignment="1" applyProtection="1"/>
    <xf numFmtId="0" fontId="14" fillId="6" borderId="0" xfId="0" applyNumberFormat="1" applyFont="1" applyFill="1" applyAlignment="1" applyProtection="1"/>
    <xf numFmtId="0" fontId="15" fillId="6" borderId="11" xfId="0" applyFont="1" applyFill="1" applyBorder="1" applyAlignment="1">
      <alignment horizontal="right" vertical="top"/>
    </xf>
    <xf numFmtId="39" fontId="16" fillId="6" borderId="0" xfId="0" applyNumberFormat="1" applyFont="1" applyFill="1" applyBorder="1" applyAlignment="1">
      <alignment vertical="top"/>
    </xf>
    <xf numFmtId="0" fontId="20" fillId="6" borderId="0" xfId="0" applyNumberFormat="1" applyFont="1" applyFill="1" applyBorder="1" applyAlignment="1" applyProtection="1">
      <alignment horizontal="left"/>
    </xf>
    <xf numFmtId="14" fontId="20" fillId="6" borderId="0" xfId="0" applyNumberFormat="1" applyFont="1" applyFill="1" applyAlignment="1" applyProtection="1">
      <alignment horizontal="left"/>
    </xf>
    <xf numFmtId="0" fontId="24" fillId="6" borderId="0" xfId="0" applyFont="1" applyFill="1"/>
    <xf numFmtId="0" fontId="27" fillId="6" borderId="0" xfId="0" applyNumberFormat="1" applyFont="1" applyFill="1" applyAlignment="1" applyProtection="1"/>
    <xf numFmtId="166" fontId="0" fillId="6" borderId="0" xfId="0" applyNumberFormat="1" applyFill="1" applyAlignment="1" applyProtection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6" fontId="32" fillId="6" borderId="0" xfId="0" applyNumberFormat="1" applyFont="1" applyFill="1"/>
    <xf numFmtId="0" fontId="30" fillId="18" borderId="0" xfId="0" applyFont="1" applyFill="1"/>
    <xf numFmtId="0" fontId="10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protection hidden="1"/>
    </xf>
    <xf numFmtId="0" fontId="10" fillId="6" borderId="0" xfId="0" applyFont="1" applyFill="1" applyBorder="1" applyAlignment="1" applyProtection="1">
      <protection hidden="1"/>
    </xf>
    <xf numFmtId="0" fontId="6" fillId="8" borderId="0" xfId="0" applyFont="1" applyFill="1" applyBorder="1" applyAlignment="1" applyProtection="1">
      <alignment horizontal="right"/>
      <protection hidden="1"/>
    </xf>
    <xf numFmtId="0" fontId="13" fillId="8" borderId="0" xfId="9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8" borderId="0" xfId="0" applyFont="1" applyFill="1" applyBorder="1" applyProtection="1"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0" fontId="0" fillId="8" borderId="0" xfId="0" applyNumberFormat="1" applyFill="1" applyAlignment="1" applyProtection="1">
      <protection locked="0"/>
    </xf>
    <xf numFmtId="0" fontId="27" fillId="6" borderId="0" xfId="9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protection hidden="1"/>
    </xf>
    <xf numFmtId="0" fontId="19" fillId="14" borderId="0" xfId="0" applyNumberFormat="1" applyFont="1" applyFill="1" applyBorder="1" applyAlignment="1" applyProtection="1">
      <alignment horizontal="right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3" fillId="6" borderId="0" xfId="0" applyNumberFormat="1" applyFont="1" applyFill="1" applyBorder="1" applyAlignment="1" applyProtection="1">
      <alignment wrapText="1"/>
      <protection hidden="1"/>
    </xf>
    <xf numFmtId="0" fontId="0" fillId="6" borderId="0" xfId="0" applyNumberFormat="1" applyFill="1" applyBorder="1" applyAlignment="1" applyProtection="1">
      <protection hidden="1"/>
    </xf>
    <xf numFmtId="165" fontId="0" fillId="8" borderId="3" xfId="0" applyNumberFormat="1" applyFill="1" applyBorder="1" applyAlignment="1" applyProtection="1">
      <alignment horizontal="center" vertical="center" wrapText="1"/>
      <protection hidden="1"/>
    </xf>
    <xf numFmtId="165" fontId="0" fillId="8" borderId="3" xfId="0" applyNumberFormat="1" applyFill="1" applyBorder="1" applyAlignment="1" applyProtection="1">
      <alignment horizontal="left" vertical="top" wrapText="1"/>
      <protection hidden="1"/>
    </xf>
    <xf numFmtId="165" fontId="0" fillId="8" borderId="4" xfId="0" applyNumberFormat="1" applyFill="1" applyBorder="1" applyAlignment="1" applyProtection="1">
      <alignment horizontal="left" vertical="center" wrapText="1"/>
      <protection hidden="1"/>
    </xf>
    <xf numFmtId="0" fontId="4" fillId="16" borderId="5" xfId="0" applyNumberFormat="1" applyFont="1" applyFill="1" applyBorder="1" applyAlignment="1" applyProtection="1">
      <alignment horizontal="right" vertical="center" wrapText="1"/>
      <protection hidden="1"/>
    </xf>
    <xf numFmtId="166" fontId="4" fillId="0" borderId="5" xfId="0" applyNumberFormat="1" applyFont="1" applyFill="1" applyBorder="1" applyAlignment="1" applyProtection="1">
      <alignment horizontal="right" vertical="center" wrapText="1"/>
      <protection hidden="1"/>
    </xf>
    <xf numFmtId="166" fontId="4" fillId="15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8" borderId="0" xfId="0" applyNumberFormat="1" applyFill="1" applyBorder="1" applyAlignment="1" applyProtection="1">
      <protection locked="0"/>
    </xf>
    <xf numFmtId="0" fontId="27" fillId="6" borderId="0" xfId="9" applyNumberFormat="1" applyFont="1" applyFill="1" applyAlignment="1" applyProtection="1">
      <alignment horizontal="left"/>
      <protection hidden="1"/>
    </xf>
    <xf numFmtId="0" fontId="3" fillId="6" borderId="0" xfId="0" applyNumberFormat="1" applyFont="1" applyFill="1" applyAlignment="1" applyProtection="1"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0" fillId="6" borderId="0" xfId="0" applyNumberFormat="1" applyFill="1" applyAlignment="1" applyProtection="1">
      <protection hidden="1"/>
    </xf>
    <xf numFmtId="3" fontId="0" fillId="8" borderId="2" xfId="0" applyNumberFormat="1" applyFill="1" applyBorder="1" applyAlignment="1" applyProtection="1">
      <alignment horizontal="left" vertical="top" wrapText="1"/>
      <protection hidden="1"/>
    </xf>
    <xf numFmtId="0" fontId="4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8" fillId="16" borderId="5" xfId="0" applyNumberFormat="1" applyFont="1" applyFill="1" applyBorder="1" applyAlignment="1" applyProtection="1">
      <alignment horizontal="right" vertical="center" wrapText="1"/>
      <protection hidden="1"/>
    </xf>
    <xf numFmtId="166" fontId="0" fillId="6" borderId="0" xfId="0" applyNumberFormat="1" applyFill="1" applyAlignment="1" applyProtection="1"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9" fillId="8" borderId="0" xfId="8" applyNumberFormat="1" applyFill="1" applyAlignment="1" applyProtection="1">
      <protection locked="0"/>
    </xf>
    <xf numFmtId="0" fontId="3" fillId="6" borderId="0" xfId="8" applyNumberFormat="1" applyFont="1" applyFill="1" applyAlignment="1" applyProtection="1">
      <protection hidden="1"/>
    </xf>
    <xf numFmtId="0" fontId="9" fillId="6" borderId="0" xfId="8" applyNumberFormat="1" applyFill="1" applyAlignment="1" applyProtection="1">
      <protection hidden="1"/>
    </xf>
    <xf numFmtId="3" fontId="9" fillId="8" borderId="2" xfId="8" applyNumberFormat="1" applyFill="1" applyBorder="1" applyAlignment="1" applyProtection="1">
      <alignment horizontal="left" vertical="top" wrapText="1"/>
      <protection hidden="1"/>
    </xf>
    <xf numFmtId="165" fontId="9" fillId="8" borderId="4" xfId="8" applyNumberFormat="1" applyFill="1" applyBorder="1" applyAlignment="1" applyProtection="1">
      <alignment horizontal="left" vertical="top" wrapText="1"/>
      <protection hidden="1"/>
    </xf>
    <xf numFmtId="165" fontId="9" fillId="8" borderId="3" xfId="8" applyNumberFormat="1" applyFill="1" applyBorder="1" applyAlignment="1" applyProtection="1">
      <alignment horizontal="left" vertical="top" wrapText="1"/>
      <protection hidden="1"/>
    </xf>
    <xf numFmtId="165" fontId="9" fillId="8" borderId="4" xfId="8" applyNumberFormat="1" applyFill="1" applyBorder="1" applyAlignment="1" applyProtection="1">
      <alignment horizontal="left" vertical="center" wrapText="1"/>
      <protection hidden="1"/>
    </xf>
    <xf numFmtId="0" fontId="4" fillId="16" borderId="5" xfId="8" applyNumberFormat="1" applyFont="1" applyFill="1" applyBorder="1" applyAlignment="1" applyProtection="1">
      <alignment horizontal="right" vertical="center" wrapText="1"/>
      <protection hidden="1"/>
    </xf>
    <xf numFmtId="166" fontId="4" fillId="0" borderId="5" xfId="8" applyNumberFormat="1" applyFont="1" applyFill="1" applyBorder="1" applyAlignment="1" applyProtection="1">
      <alignment horizontal="right" vertical="center" wrapText="1"/>
      <protection hidden="1"/>
    </xf>
    <xf numFmtId="166" fontId="4" fillId="15" borderId="5" xfId="8" applyNumberFormat="1" applyFont="1" applyFill="1" applyBorder="1" applyAlignment="1" applyProtection="1">
      <alignment horizontal="right" vertical="center" wrapText="1"/>
      <protection hidden="1"/>
    </xf>
    <xf numFmtId="0" fontId="3" fillId="6" borderId="0" xfId="0" applyNumberFormat="1" applyFont="1" applyFill="1" applyBorder="1" applyAlignment="1" applyProtection="1">
      <protection hidden="1"/>
    </xf>
    <xf numFmtId="0" fontId="21" fillId="6" borderId="0" xfId="0" applyNumberFormat="1" applyFont="1" applyFill="1" applyBorder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165" fontId="0" fillId="6" borderId="0" xfId="0" applyNumberFormat="1" applyFill="1" applyBorder="1" applyAlignment="1" applyProtection="1">
      <alignment horizontal="left" vertical="top" wrapText="1"/>
      <protection hidden="1"/>
    </xf>
    <xf numFmtId="0" fontId="22" fillId="9" borderId="11" xfId="0" applyFont="1" applyFill="1" applyBorder="1" applyAlignment="1" applyProtection="1">
      <alignment horizontal="left" vertical="top"/>
      <protection hidden="1"/>
    </xf>
    <xf numFmtId="14" fontId="22" fillId="9" borderId="11" xfId="0" applyNumberFormat="1" applyFont="1" applyFill="1" applyBorder="1" applyAlignment="1" applyProtection="1">
      <alignment horizontal="center" vertical="top"/>
      <protection hidden="1"/>
    </xf>
    <xf numFmtId="0" fontId="15" fillId="6" borderId="11" xfId="0" applyFont="1" applyFill="1" applyBorder="1" applyAlignment="1" applyProtection="1">
      <alignment horizontal="right" vertical="top"/>
      <protection hidden="1"/>
    </xf>
    <xf numFmtId="0" fontId="23" fillId="10" borderId="0" xfId="0" applyFont="1" applyFill="1" applyBorder="1" applyAlignment="1" applyProtection="1">
      <alignment horizontal="left" vertical="top"/>
      <protection hidden="1"/>
    </xf>
    <xf numFmtId="164" fontId="23" fillId="11" borderId="0" xfId="10" applyFont="1" applyFill="1" applyBorder="1" applyAlignment="1" applyProtection="1">
      <alignment horizontal="left" vertical="top"/>
      <protection hidden="1"/>
    </xf>
    <xf numFmtId="39" fontId="16" fillId="6" borderId="0" xfId="0" applyNumberFormat="1" applyFont="1" applyFill="1" applyBorder="1" applyAlignment="1" applyProtection="1">
      <alignment vertical="top"/>
      <protection hidden="1"/>
    </xf>
    <xf numFmtId="0" fontId="23" fillId="12" borderId="0" xfId="0" applyFont="1" applyFill="1" applyBorder="1" applyAlignment="1" applyProtection="1">
      <alignment horizontal="left" vertical="top"/>
      <protection hidden="1"/>
    </xf>
    <xf numFmtId="164" fontId="23" fillId="13" borderId="0" xfId="10" applyFont="1" applyFill="1" applyBorder="1" applyAlignment="1" applyProtection="1">
      <alignment horizontal="left" vertical="top"/>
      <protection hidden="1"/>
    </xf>
    <xf numFmtId="0" fontId="25" fillId="10" borderId="0" xfId="0" applyFont="1" applyFill="1" applyBorder="1" applyAlignment="1" applyProtection="1">
      <alignment horizontal="left" vertical="top"/>
      <protection hidden="1"/>
    </xf>
    <xf numFmtId="164" fontId="25" fillId="11" borderId="0" xfId="10" applyFont="1" applyFill="1" applyBorder="1" applyAlignment="1" applyProtection="1">
      <alignment horizontal="left" vertical="top"/>
      <protection hidden="1"/>
    </xf>
    <xf numFmtId="165" fontId="14" fillId="6" borderId="0" xfId="0" applyNumberFormat="1" applyFont="1" applyFill="1" applyBorder="1" applyAlignment="1" applyProtection="1">
      <alignment horizontal="left" vertical="center"/>
      <protection hidden="1"/>
    </xf>
    <xf numFmtId="165" fontId="0" fillId="6" borderId="0" xfId="0" applyNumberFormat="1" applyFont="1" applyFill="1" applyBorder="1" applyAlignment="1" applyProtection="1">
      <alignment horizontal="left" vertical="center" wrapText="1"/>
      <protection hidden="1"/>
    </xf>
    <xf numFmtId="166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5" fontId="0" fillId="6" borderId="0" xfId="0" applyNumberFormat="1" applyFill="1" applyBorder="1" applyAlignment="1" applyProtection="1">
      <alignment horizontal="left" vertical="center" wrapText="1"/>
      <protection hidden="1"/>
    </xf>
    <xf numFmtId="168" fontId="0" fillId="6" borderId="0" xfId="0" applyNumberFormat="1" applyFill="1" applyProtection="1">
      <protection hidden="1"/>
    </xf>
    <xf numFmtId="0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6" fontId="4" fillId="3" borderId="5" xfId="0" applyNumberFormat="1" applyFont="1" applyFill="1" applyBorder="1" applyAlignment="1" applyProtection="1">
      <alignment horizontal="right" vertical="center" wrapText="1"/>
      <protection hidden="1"/>
    </xf>
    <xf numFmtId="3" fontId="0" fillId="17" borderId="1" xfId="0" applyNumberFormat="1" applyFill="1" applyBorder="1" applyAlignment="1" applyProtection="1">
      <alignment horizontal="left" vertical="top" wrapText="1"/>
      <protection hidden="1"/>
    </xf>
    <xf numFmtId="165" fontId="0" fillId="17" borderId="3" xfId="0" applyNumberFormat="1" applyFill="1" applyBorder="1" applyAlignment="1" applyProtection="1">
      <alignment horizontal="left" vertical="top" wrapText="1"/>
      <protection hidden="1"/>
    </xf>
    <xf numFmtId="165" fontId="0" fillId="17" borderId="4" xfId="0" applyNumberFormat="1" applyFill="1" applyBorder="1" applyAlignment="1" applyProtection="1">
      <alignment horizontal="left" vertical="center" wrapText="1"/>
      <protection hidden="1"/>
    </xf>
    <xf numFmtId="9" fontId="4" fillId="15" borderId="5" xfId="11" applyFont="1" applyFill="1" applyBorder="1" applyAlignment="1" applyProtection="1">
      <alignment horizontal="right" vertical="center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Alignment="1" applyProtection="1">
      <protection locked="0"/>
    </xf>
    <xf numFmtId="0" fontId="11" fillId="6" borderId="0" xfId="0" applyFont="1" applyFill="1" applyBorder="1" applyProtection="1"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 vertical="center"/>
      <protection hidden="1"/>
    </xf>
    <xf numFmtId="0" fontId="3" fillId="0" borderId="8" xfId="0" applyNumberFormat="1" applyFont="1" applyFill="1" applyBorder="1" applyAlignment="1" applyProtection="1">
      <alignment horizontal="left" vertical="center"/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14" fontId="0" fillId="8" borderId="0" xfId="0" applyNumberFormat="1" applyFill="1" applyAlignment="1" applyProtection="1">
      <alignment horizontal="left"/>
      <protection locked="0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9" xfId="0" applyNumberFormat="1" applyFont="1" applyFill="1" applyBorder="1" applyAlignment="1" applyProtection="1">
      <alignment horizontal="left" vertical="center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14" fontId="0" fillId="8" borderId="0" xfId="0" applyNumberFormat="1" applyFont="1" applyFill="1" applyAlignment="1" applyProtection="1">
      <alignment horizontal="left"/>
      <protection locked="0"/>
    </xf>
    <xf numFmtId="0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21" fillId="6" borderId="12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NumberFormat="1" applyFill="1" applyAlignment="1" applyProtection="1">
      <alignment horizontal="center"/>
      <protection locked="0"/>
    </xf>
    <xf numFmtId="3" fontId="0" fillId="8" borderId="4" xfId="0" applyNumberFormat="1" applyFill="1" applyBorder="1" applyAlignment="1" applyProtection="1">
      <alignment horizontal="left" vertical="top" wrapText="1"/>
      <protection hidden="1"/>
    </xf>
    <xf numFmtId="0" fontId="2" fillId="6" borderId="0" xfId="0" applyNumberFormat="1" applyFont="1" applyFill="1" applyAlignment="1" applyProtection="1">
      <alignment horizontal="left" vertical="center"/>
      <protection hidden="1"/>
    </xf>
    <xf numFmtId="0" fontId="2" fillId="6" borderId="7" xfId="0" applyNumberFormat="1" applyFont="1" applyFill="1" applyBorder="1" applyAlignment="1" applyProtection="1">
      <alignment horizontal="left" vertical="center"/>
      <protection hidden="1"/>
    </xf>
    <xf numFmtId="0" fontId="2" fillId="6" borderId="8" xfId="0" applyNumberFormat="1" applyFont="1" applyFill="1" applyBorder="1" applyAlignment="1" applyProtection="1">
      <alignment horizontal="left" vertical="center"/>
      <protection hidden="1"/>
    </xf>
    <xf numFmtId="0" fontId="2" fillId="6" borderId="9" xfId="0" applyNumberFormat="1" applyFont="1" applyFill="1" applyBorder="1" applyAlignment="1" applyProtection="1">
      <alignment horizontal="left" vertical="center"/>
      <protection hidden="1"/>
    </xf>
    <xf numFmtId="0" fontId="3" fillId="6" borderId="0" xfId="0" applyNumberFormat="1" applyFont="1" applyFill="1" applyAlignment="1" applyProtection="1">
      <alignment wrapText="1"/>
      <protection hidden="1"/>
    </xf>
  </cellXfs>
  <cellStyles count="12">
    <cellStyle name="Comma [0]" xfId="10" builtinId="6"/>
    <cellStyle name="Comma 2" xfId="5"/>
    <cellStyle name="DPM_CellCode" xfId="7"/>
    <cellStyle name="F-GroupName" xfId="4"/>
    <cellStyle name="F-TableDescription" xfId="2"/>
    <cellStyle name="F-Title" xfId="3"/>
    <cellStyle name="Hyperlink" xfId="9" builtinId="8"/>
    <cellStyle name="Normal" xfId="0" builtinId="0"/>
    <cellStyle name="Normal 2" xfId="1"/>
    <cellStyle name="Normal 3" xfId="8"/>
    <cellStyle name="Normalny 2" xfId="6"/>
    <cellStyle name="Percent" xfId="1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C4C5"/>
      <color rgb="FFE1DECF"/>
      <color rgb="FFEC6B10"/>
      <color rgb="FF2C9ADC"/>
      <color rgb="FFB0BB2F"/>
      <color rgb="FF626262"/>
      <color rgb="FF940E05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26086040456.919998</c:v>
                </c:pt>
                <c:pt idx="1">
                  <c:v>25844869297.209999</c:v>
                </c:pt>
                <c:pt idx="2">
                  <c:v>28021434877.290001</c:v>
                </c:pt>
                <c:pt idx="3">
                  <c:v>28978415883.959999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20601435197.48</c:v>
                </c:pt>
                <c:pt idx="1">
                  <c:v>23204461141.009998</c:v>
                </c:pt>
                <c:pt idx="2">
                  <c:v>22502023347.459999</c:v>
                </c:pt>
                <c:pt idx="3">
                  <c:v>23561667962.41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32186891099.5</c:v>
                </c:pt>
                <c:pt idx="1">
                  <c:v>31824737507.5</c:v>
                </c:pt>
                <c:pt idx="2">
                  <c:v>35085218198.970001</c:v>
                </c:pt>
                <c:pt idx="3">
                  <c:v>33792907124.25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24486493419.369999</c:v>
                </c:pt>
                <c:pt idx="1">
                  <c:v>22983408085.049999</c:v>
                </c:pt>
                <c:pt idx="2">
                  <c:v>25663314893.16</c:v>
                </c:pt>
                <c:pt idx="3">
                  <c:v>24373222420.900002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113443862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5810358400.1000004</c:v>
                </c:pt>
                <c:pt idx="1">
                  <c:v>6697177880.4700003</c:v>
                </c:pt>
                <c:pt idx="2">
                  <c:v>6774706094.9499998</c:v>
                </c:pt>
                <c:pt idx="3">
                  <c:v>7297862987.5600004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2817456706</c:v>
                </c:pt>
                <c:pt idx="1">
                  <c:v>3062726867</c:v>
                </c:pt>
                <c:pt idx="2">
                  <c:v>2815686168</c:v>
                </c:pt>
                <c:pt idx="3">
                  <c:v>2803075273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1734399514</c:v>
                </c:pt>
                <c:pt idx="1">
                  <c:v>1967795610</c:v>
                </c:pt>
                <c:pt idx="2">
                  <c:v>2856314236</c:v>
                </c:pt>
                <c:pt idx="3">
                  <c:v>2752931139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t" anchorCtr="0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7126702907577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3</xdr:row>
      <xdr:rowOff>28575</xdr:rowOff>
    </xdr:from>
    <xdr:to>
      <xdr:col>8</xdr:col>
      <xdr:colOff>266700</xdr:colOff>
      <xdr:row>6</xdr:row>
      <xdr:rowOff>47625</xdr:rowOff>
    </xdr:to>
    <xdr:grpSp>
      <xdr:nvGrpSpPr>
        <xdr:cNvPr id="3" name="Group 2"/>
        <xdr:cNvGrpSpPr/>
      </xdr:nvGrpSpPr>
      <xdr:grpSpPr>
        <a:xfrm>
          <a:off x="1181099" y="581025"/>
          <a:ext cx="3686176" cy="561975"/>
          <a:chOff x="0" y="0"/>
          <a:chExt cx="2835910" cy="414020"/>
        </a:xfrm>
      </xdr:grpSpPr>
      <xdr:pic>
        <xdr:nvPicPr>
          <xdr:cNvPr id="5" name="image2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409575" cy="409575"/>
          </a:xfrm>
          <a:prstGeom prst="rect">
            <a:avLst/>
          </a:prstGeom>
        </xdr:spPr>
      </xdr:pic>
      <xdr:pic>
        <xdr:nvPicPr>
          <xdr:cNvPr id="6" name="image3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20700" y="95250"/>
            <a:ext cx="2315210" cy="31877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600074</xdr:colOff>
      <xdr:row>18</xdr:row>
      <xdr:rowOff>72258</xdr:rowOff>
    </xdr:from>
    <xdr:to>
      <xdr:col>11</xdr:col>
      <xdr:colOff>1313</xdr:colOff>
      <xdr:row>37</xdr:row>
      <xdr:rowOff>47625</xdr:rowOff>
    </xdr:to>
    <xdr:sp macro="" textlink="">
      <xdr:nvSpPr>
        <xdr:cNvPr id="2" name="TextBox 1"/>
        <xdr:cNvSpPr txBox="1"/>
      </xdr:nvSpPr>
      <xdr:spPr>
        <a:xfrm>
          <a:off x="876299" y="3710808"/>
          <a:ext cx="5554389" cy="34138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s-IS" sz="1100" b="1">
              <a:latin typeface="Cambria" panose="02040503050406030204" pitchFamily="18" charset="0"/>
            </a:rPr>
            <a:t>Leiðbeiningar:</a:t>
          </a:r>
        </a:p>
        <a:p>
          <a:endParaRPr lang="is-IS" sz="1100" b="0">
            <a:latin typeface="Cambria" panose="02040503050406030204" pitchFamily="18" charset="0"/>
          </a:endParaRPr>
        </a:p>
        <a:p>
          <a:r>
            <a:rPr lang="is-IS" sz="1100" b="0">
              <a:latin typeface="Cambria" panose="02040503050406030204" pitchFamily="18" charset="0"/>
            </a:rPr>
            <a:t>Gagnatöflur vátryggingafélaga eru birtar á samandregnu formi fyrir annars vegar skaðatryggingar og hins vegar líftryggingar. Tegund vátryggingafélags er valin úr flettilista í hverri örk: 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Í töflum 2 og 3 er að finna uppsöfnuð iðgjöld, tjón og rekstrarkostnað á hverju almanaksári fram að valdri dagsetningu. </a:t>
          </a:r>
        </a:p>
        <a:p>
          <a:r>
            <a:rPr lang="is-IS" sz="1100" b="0" baseline="0">
              <a:latin typeface="Cambria" panose="02040503050406030204" pitchFamily="18" charset="0"/>
            </a:rPr>
            <a:t>Tímabil er valið úr flettilista efst í hverri örk: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1" baseline="0">
              <a:latin typeface="Cambria" panose="02040503050406030204" pitchFamily="18" charset="0"/>
            </a:rPr>
            <a:t>Instructions: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Insurance reporting templates are published in aggregate form for Non-Life and Life insurance undertakings. Type of insurance undertaking is selected from a drop-down list located at the top of each sheet:</a:t>
          </a:r>
        </a:p>
        <a:p>
          <a:endParaRPr lang="is-IS" sz="1100" b="0" baseline="0">
            <a:latin typeface="Cambria" panose="02040503050406030204" pitchFamily="18" charset="0"/>
          </a:endParaRPr>
        </a:p>
        <a:p>
          <a:r>
            <a:rPr lang="is-IS" sz="1100" b="0" baseline="0">
              <a:latin typeface="Cambria" panose="02040503050406030204" pitchFamily="18" charset="0"/>
            </a:rPr>
            <a:t>Tables 2 and 3 provide information on accumulated premiums, claims and expenses for that calendar year until selected reporting date:</a:t>
          </a:r>
        </a:p>
      </xdr:txBody>
    </xdr:sp>
    <xdr:clientData/>
  </xdr:twoCellAnchor>
  <xdr:twoCellAnchor editAs="oneCell">
    <xdr:from>
      <xdr:col>4</xdr:col>
      <xdr:colOff>100103</xdr:colOff>
      <xdr:row>22</xdr:row>
      <xdr:rowOff>44876</xdr:rowOff>
    </xdr:from>
    <xdr:to>
      <xdr:col>7</xdr:col>
      <xdr:colOff>602630</xdr:colOff>
      <xdr:row>23</xdr:row>
      <xdr:rowOff>49647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278" y="4407326"/>
          <a:ext cx="2331327" cy="185746"/>
        </a:xfrm>
        <a:prstGeom prst="rect">
          <a:avLst/>
        </a:prstGeom>
      </xdr:spPr>
    </xdr:pic>
    <xdr:clientData/>
  </xdr:twoCellAnchor>
  <xdr:twoCellAnchor editAs="oneCell">
    <xdr:from>
      <xdr:col>6</xdr:col>
      <xdr:colOff>262287</xdr:colOff>
      <xdr:row>25</xdr:row>
      <xdr:rowOff>128228</xdr:rowOff>
    </xdr:from>
    <xdr:to>
      <xdr:col>10</xdr:col>
      <xdr:colOff>187437</xdr:colOff>
      <xdr:row>26</xdr:row>
      <xdr:rowOff>131497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43662" y="5033603"/>
          <a:ext cx="2363550" cy="184244"/>
        </a:xfrm>
        <a:prstGeom prst="rect">
          <a:avLst/>
        </a:prstGeom>
      </xdr:spPr>
    </xdr:pic>
    <xdr:clientData/>
  </xdr:twoCellAnchor>
  <xdr:twoCellAnchor editAs="oneCell">
    <xdr:from>
      <xdr:col>6</xdr:col>
      <xdr:colOff>438563</xdr:colOff>
      <xdr:row>34</xdr:row>
      <xdr:rowOff>9725</xdr:rowOff>
    </xdr:from>
    <xdr:to>
      <xdr:col>9</xdr:col>
      <xdr:colOff>559186</xdr:colOff>
      <xdr:row>35</xdr:row>
      <xdr:rowOff>14708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9938" y="6543875"/>
          <a:ext cx="1949423" cy="185958"/>
        </a:xfrm>
        <a:prstGeom prst="rect">
          <a:avLst/>
        </a:prstGeom>
      </xdr:spPr>
    </xdr:pic>
    <xdr:clientData/>
  </xdr:twoCellAnchor>
  <xdr:twoCellAnchor editAs="oneCell">
    <xdr:from>
      <xdr:col>5</xdr:col>
      <xdr:colOff>104359</xdr:colOff>
      <xdr:row>31</xdr:row>
      <xdr:rowOff>48454</xdr:rowOff>
    </xdr:from>
    <xdr:to>
      <xdr:col>9</xdr:col>
      <xdr:colOff>420589</xdr:colOff>
      <xdr:row>32</xdr:row>
      <xdr:rowOff>53436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76134" y="6039679"/>
          <a:ext cx="2754630" cy="185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243094</xdr:colOff>
      <xdr:row>21</xdr:row>
      <xdr:rowOff>32303</xdr:rowOff>
    </xdr:from>
    <xdr:to>
      <xdr:col>6</xdr:col>
      <xdr:colOff>339587</xdr:colOff>
      <xdr:row>37</xdr:row>
      <xdr:rowOff>82827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Útlestur á SII - Samandregið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Útlestur á LOA samandregið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241"/>
  <sheetViews>
    <sheetView tabSelected="1" zoomScaleNormal="100" workbookViewId="0">
      <selection activeCell="E2" sqref="E2:F2"/>
    </sheetView>
  </sheetViews>
  <sheetFormatPr defaultColWidth="0" defaultRowHeight="14.25" zeroHeight="1" x14ac:dyDescent="0.2"/>
  <cols>
    <col min="1" max="1" width="4.140625" style="8" customWidth="1"/>
    <col min="2" max="3" width="9.140625" style="8" customWidth="1"/>
    <col min="4" max="4" width="10" style="8" customWidth="1"/>
    <col min="5" max="8" width="9.140625" style="8" customWidth="1"/>
    <col min="9" max="11" width="9.140625" style="9" customWidth="1"/>
    <col min="12" max="12" width="6.42578125" style="6" customWidth="1"/>
    <col min="13" max="16383" width="9.140625" style="6" hidden="1"/>
    <col min="16384" max="16384" width="2.140625" style="6" hidden="1"/>
  </cols>
  <sheetData>
    <row r="1" spans="1:12" x14ac:dyDescent="0.2">
      <c r="A1" s="9"/>
      <c r="B1" s="9"/>
      <c r="C1" s="9"/>
      <c r="D1" s="9"/>
      <c r="E1" s="9"/>
      <c r="F1" s="9"/>
      <c r="G1" s="9"/>
      <c r="H1" s="9"/>
      <c r="L1" s="9"/>
    </row>
    <row r="2" spans="1:12" ht="15" x14ac:dyDescent="0.25">
      <c r="A2" s="9"/>
      <c r="B2" s="9"/>
      <c r="C2" s="106" t="str">
        <f>IF(Efnisyfirlit!$E$2="Íslenska",Item!AQ2,Item!AQ3)</f>
        <v>Tungumál</v>
      </c>
      <c r="D2" s="106"/>
      <c r="E2" s="107" t="s">
        <v>143</v>
      </c>
      <c r="F2" s="107"/>
      <c r="H2" s="9"/>
      <c r="L2" s="9"/>
    </row>
    <row r="3" spans="1:1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38.25" customHeight="1" x14ac:dyDescent="0.45">
      <c r="A9" s="33"/>
      <c r="B9" s="33"/>
      <c r="C9" s="33"/>
      <c r="D9" s="34" t="str">
        <f>IF(Efnisyfirlit!$E$2="Íslenska",Item!B2,Item!A2)</f>
        <v>Gagnatöflur vátryggingafélaga</v>
      </c>
      <c r="E9" s="35"/>
      <c r="F9" s="35"/>
      <c r="G9" s="35"/>
      <c r="H9" s="35"/>
      <c r="I9" s="35"/>
      <c r="J9" s="35"/>
      <c r="K9" s="33"/>
      <c r="L9" s="33"/>
    </row>
    <row r="10" spans="1:1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5" x14ac:dyDescent="0.25">
      <c r="A11" s="33"/>
      <c r="B11" s="33"/>
      <c r="C11" s="36" t="s">
        <v>161</v>
      </c>
      <c r="D11" s="37" t="str">
        <f>IF(Efnisyfirlit!$E$2="Íslenska",Item!B3,Item!A3)</f>
        <v>Tafla 1</v>
      </c>
      <c r="E11" s="38" t="str">
        <f>IF(Efnisyfirlit!$E$2="Íslenska",Item!B10,Item!A10)</f>
        <v>S.02.01 - Solvency II efnahagsreikningur</v>
      </c>
      <c r="F11" s="39"/>
      <c r="G11" s="39"/>
      <c r="H11" s="39"/>
      <c r="I11" s="39"/>
      <c r="J11" s="39"/>
      <c r="K11" s="39"/>
      <c r="L11" s="33"/>
    </row>
    <row r="12" spans="1:12" ht="15" x14ac:dyDescent="0.25">
      <c r="A12" s="33"/>
      <c r="B12" s="33"/>
      <c r="C12" s="36" t="s">
        <v>161</v>
      </c>
      <c r="D12" s="37" t="str">
        <f>IF(Efnisyfirlit!$E$2="Íslenska",Item!B4,Item!A4)</f>
        <v>Tafla 2</v>
      </c>
      <c r="E12" s="38" t="str">
        <f>IF(Efnisyfirlit!$E$2="Íslenska",Item!B11,Item!A11)</f>
        <v>S.05.01 - Iðgjöld, tjón og kostnaður eftir greinaflokkum skaðatrygginga</v>
      </c>
      <c r="F12" s="39"/>
      <c r="G12" s="39"/>
      <c r="H12" s="39"/>
      <c r="I12" s="39"/>
      <c r="J12" s="39"/>
      <c r="K12" s="39"/>
      <c r="L12" s="33"/>
    </row>
    <row r="13" spans="1:12" ht="15" x14ac:dyDescent="0.25">
      <c r="A13" s="33"/>
      <c r="B13" s="33"/>
      <c r="C13" s="36" t="s">
        <v>161</v>
      </c>
      <c r="D13" s="37" t="str">
        <f>IF(Efnisyfirlit!$E$2="Íslenska",Item!B5,Item!A5)</f>
        <v>Tafla 3</v>
      </c>
      <c r="E13" s="39" t="str">
        <f>IF(Efnisyfirlit!$E$2="Íslenska",Item!B12,Item!A12)</f>
        <v>S.05.02 - Iðgjöld, tjón og kostnaður eftir greinaflokkum líftrygginga</v>
      </c>
      <c r="F13" s="39"/>
      <c r="G13" s="39"/>
      <c r="H13" s="39"/>
      <c r="I13" s="39"/>
      <c r="J13" s="39"/>
      <c r="K13" s="39"/>
      <c r="L13" s="33"/>
    </row>
    <row r="14" spans="1:12" ht="15" x14ac:dyDescent="0.25">
      <c r="A14" s="33"/>
      <c r="B14" s="33"/>
      <c r="C14" s="36" t="s">
        <v>161</v>
      </c>
      <c r="D14" s="37" t="str">
        <f>IF(Efnisyfirlit!$E$2="Íslenska",Item!B6,Item!A6)</f>
        <v>Tafla 4</v>
      </c>
      <c r="E14" s="39" t="str">
        <f>IF(Efnisyfirlit!$E$2="Íslenska",Item!B13,Item!A13)</f>
        <v>S.06.01 - Tegundaflokkun eigna</v>
      </c>
      <c r="F14" s="39"/>
      <c r="G14" s="39"/>
      <c r="H14" s="39"/>
      <c r="I14" s="39"/>
      <c r="J14" s="39"/>
      <c r="K14" s="39"/>
      <c r="L14" s="33"/>
    </row>
    <row r="15" spans="1:12" ht="15" x14ac:dyDescent="0.25">
      <c r="A15" s="33"/>
      <c r="B15" s="33"/>
      <c r="C15" s="36" t="s">
        <v>161</v>
      </c>
      <c r="D15" s="37" t="str">
        <f>IF(Efnisyfirlit!$E$2="Íslenska",Item!B7,Item!A7)</f>
        <v>Tafla 5</v>
      </c>
      <c r="E15" s="39" t="str">
        <f>IF(Efnisyfirlit!$E$2="Íslenska",Item!B14,Item!A14)</f>
        <v>S.12.01 - Vátryggingaskuld vegna líf- og heilsutrygginga</v>
      </c>
      <c r="F15" s="39"/>
      <c r="G15" s="39"/>
      <c r="H15" s="39"/>
      <c r="I15" s="39"/>
      <c r="J15" s="39"/>
      <c r="K15" s="39"/>
      <c r="L15" s="33"/>
    </row>
    <row r="16" spans="1:12" ht="15" x14ac:dyDescent="0.25">
      <c r="A16" s="33"/>
      <c r="B16" s="33"/>
      <c r="C16" s="36" t="s">
        <v>161</v>
      </c>
      <c r="D16" s="37" t="str">
        <f>IF(Efnisyfirlit!$E$2="Íslenska",Item!B8,Item!A8)</f>
        <v>Tafla 6</v>
      </c>
      <c r="E16" s="39" t="str">
        <f>IF(Efnisyfirlit!$E$2="Íslenska",Item!B15,Item!A15)</f>
        <v>S.17.01 - Vátryggingaskuld skaðatrygginga</v>
      </c>
      <c r="F16" s="39"/>
      <c r="G16" s="39"/>
      <c r="H16" s="39"/>
      <c r="I16" s="39"/>
      <c r="J16" s="39"/>
      <c r="K16" s="39"/>
      <c r="L16" s="33"/>
    </row>
    <row r="17" spans="1:20" ht="15" x14ac:dyDescent="0.25">
      <c r="A17" s="33"/>
      <c r="B17" s="105"/>
      <c r="C17" s="36" t="s">
        <v>161</v>
      </c>
      <c r="D17" s="37" t="str">
        <f>IF(Efnisyfirlit!$E$2="Íslenska",Item!B9,Item!A9)</f>
        <v>Tafla 7</v>
      </c>
      <c r="E17" s="39" t="str">
        <f>IF(Efnisyfirlit!$E$2="Íslenska",Item!B16,Item!A16)</f>
        <v>S.23.01 - Gjaldþolsliðir</v>
      </c>
      <c r="F17" s="39"/>
      <c r="G17" s="39"/>
      <c r="H17" s="39"/>
      <c r="I17" s="39"/>
      <c r="J17" s="39"/>
      <c r="K17" s="39"/>
      <c r="L17" s="105"/>
      <c r="M17" s="7"/>
      <c r="N17" s="7"/>
      <c r="O17" s="7"/>
      <c r="P17" s="7"/>
      <c r="Q17" s="7"/>
      <c r="R17" s="7"/>
      <c r="S17" s="7"/>
      <c r="T17" s="7"/>
    </row>
    <row r="18" spans="1:20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20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20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20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20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20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0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20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20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20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20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20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20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20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4.25" hidden="1" customHeight="1" x14ac:dyDescent="0.2">
      <c r="A44" s="9"/>
      <c r="B44" s="9"/>
      <c r="C44" s="9"/>
      <c r="D44" s="9"/>
      <c r="E44" s="9"/>
      <c r="F44" s="9"/>
      <c r="G44" s="9"/>
      <c r="H44" s="9"/>
    </row>
    <row r="45" spans="1:12" ht="14.25" hidden="1" customHeight="1" x14ac:dyDescent="0.2">
      <c r="A45" s="9"/>
      <c r="B45" s="9"/>
      <c r="C45" s="9"/>
      <c r="D45" s="9"/>
      <c r="E45" s="9"/>
      <c r="F45" s="9"/>
      <c r="G45" s="9"/>
      <c r="H45" s="9"/>
    </row>
    <row r="46" spans="1:12" ht="14.25" hidden="1" customHeight="1" x14ac:dyDescent="0.2">
      <c r="A46" s="9"/>
      <c r="B46" s="9"/>
      <c r="C46" s="9"/>
      <c r="D46" s="9"/>
      <c r="E46" s="9"/>
      <c r="F46" s="9"/>
      <c r="G46" s="9"/>
      <c r="H46" s="9"/>
    </row>
    <row r="47" spans="1:12" ht="14.25" hidden="1" customHeight="1" x14ac:dyDescent="0.2">
      <c r="A47" s="9"/>
      <c r="B47" s="9"/>
      <c r="C47" s="9"/>
      <c r="D47" s="9"/>
      <c r="E47" s="9"/>
      <c r="F47" s="9"/>
      <c r="G47" s="9"/>
      <c r="H47" s="9"/>
    </row>
    <row r="48" spans="1:12" ht="14.25" hidden="1" customHeight="1" x14ac:dyDescent="0.2">
      <c r="A48" s="9"/>
      <c r="B48" s="9"/>
      <c r="C48" s="9"/>
      <c r="D48" s="9"/>
      <c r="E48" s="9"/>
      <c r="F48" s="9"/>
      <c r="G48" s="9"/>
      <c r="H48" s="9"/>
    </row>
    <row r="49" spans="1:8" ht="14.25" hidden="1" customHeight="1" x14ac:dyDescent="0.2">
      <c r="A49" s="9"/>
      <c r="B49" s="9"/>
      <c r="C49" s="9"/>
      <c r="D49" s="9"/>
      <c r="E49" s="9"/>
      <c r="F49" s="9"/>
      <c r="G49" s="9"/>
      <c r="H49" s="9"/>
    </row>
    <row r="50" spans="1:8" ht="14.25" hidden="1" customHeight="1" x14ac:dyDescent="0.2">
      <c r="A50" s="9"/>
      <c r="B50" s="9"/>
      <c r="C50" s="9"/>
      <c r="D50" s="9"/>
      <c r="E50" s="9"/>
      <c r="F50" s="9"/>
      <c r="G50" s="9"/>
      <c r="H50" s="9"/>
    </row>
    <row r="51" spans="1:8" ht="14.25" hidden="1" customHeight="1" x14ac:dyDescent="0.2">
      <c r="A51" s="9"/>
      <c r="B51" s="9"/>
      <c r="C51" s="9"/>
      <c r="D51" s="9"/>
      <c r="E51" s="9"/>
      <c r="F51" s="9"/>
      <c r="G51" s="9"/>
      <c r="H51" s="9"/>
    </row>
    <row r="52" spans="1:8" ht="14.25" hidden="1" customHeight="1" x14ac:dyDescent="0.2">
      <c r="A52" s="9"/>
      <c r="B52" s="9"/>
      <c r="C52" s="9"/>
      <c r="D52" s="9"/>
      <c r="E52" s="9"/>
      <c r="F52" s="9"/>
      <c r="G52" s="9"/>
      <c r="H52" s="9"/>
    </row>
    <row r="53" spans="1:8" ht="14.25" hidden="1" customHeight="1" x14ac:dyDescent="0.2">
      <c r="A53" s="9"/>
      <c r="B53" s="9"/>
      <c r="C53" s="9"/>
      <c r="D53" s="9"/>
      <c r="E53" s="9"/>
      <c r="F53" s="9"/>
      <c r="G53" s="9"/>
      <c r="H53" s="9"/>
    </row>
    <row r="54" spans="1:8" ht="14.25" hidden="1" customHeight="1" x14ac:dyDescent="0.2">
      <c r="A54" s="9"/>
      <c r="B54" s="9"/>
      <c r="C54" s="9"/>
      <c r="D54" s="9"/>
      <c r="E54" s="9"/>
      <c r="F54" s="9"/>
      <c r="G54" s="9"/>
      <c r="H54" s="9"/>
    </row>
    <row r="55" spans="1:8" ht="14.25" hidden="1" customHeight="1" x14ac:dyDescent="0.2">
      <c r="A55" s="9"/>
      <c r="B55" s="9"/>
      <c r="C55" s="9"/>
      <c r="D55" s="9"/>
      <c r="E55" s="9"/>
      <c r="F55" s="9"/>
      <c r="G55" s="9"/>
      <c r="H55" s="9"/>
    </row>
    <row r="56" spans="1:8" ht="14.25" hidden="1" customHeight="1" x14ac:dyDescent="0.2">
      <c r="A56" s="9"/>
      <c r="B56" s="9"/>
      <c r="C56" s="9"/>
      <c r="D56" s="9"/>
      <c r="E56" s="9"/>
      <c r="F56" s="9"/>
      <c r="G56" s="9"/>
      <c r="H56" s="9"/>
    </row>
    <row r="57" spans="1:8" ht="14.25" hidden="1" customHeight="1" x14ac:dyDescent="0.2">
      <c r="A57" s="9"/>
      <c r="B57" s="9"/>
      <c r="C57" s="9"/>
      <c r="D57" s="9"/>
      <c r="E57" s="9"/>
      <c r="F57" s="9"/>
      <c r="G57" s="9"/>
      <c r="H57" s="9"/>
    </row>
    <row r="58" spans="1:8" ht="14.25" hidden="1" customHeight="1" x14ac:dyDescent="0.2">
      <c r="A58" s="9"/>
      <c r="B58" s="9"/>
      <c r="C58" s="9"/>
      <c r="D58" s="9"/>
      <c r="E58" s="9"/>
      <c r="F58" s="9"/>
      <c r="G58" s="9"/>
      <c r="H58" s="9"/>
    </row>
    <row r="59" spans="1:8" ht="14.25" hidden="1" customHeight="1" x14ac:dyDescent="0.2">
      <c r="A59" s="9"/>
      <c r="B59" s="9"/>
      <c r="C59" s="9"/>
      <c r="D59" s="9"/>
      <c r="E59" s="9"/>
      <c r="F59" s="9"/>
      <c r="G59" s="9"/>
      <c r="H59" s="9"/>
    </row>
    <row r="60" spans="1:8" ht="14.25" hidden="1" customHeight="1" x14ac:dyDescent="0.2">
      <c r="A60" s="9"/>
      <c r="B60" s="9"/>
      <c r="C60" s="9"/>
      <c r="D60" s="9"/>
      <c r="E60" s="9"/>
      <c r="F60" s="9"/>
      <c r="G60" s="9"/>
      <c r="H60" s="9"/>
    </row>
    <row r="61" spans="1:8" ht="14.25" hidden="1" customHeight="1" x14ac:dyDescent="0.2">
      <c r="A61" s="9"/>
      <c r="B61" s="9"/>
      <c r="C61" s="9"/>
      <c r="D61" s="9"/>
      <c r="E61" s="9"/>
      <c r="F61" s="9"/>
      <c r="G61" s="9"/>
      <c r="H61" s="9"/>
    </row>
    <row r="62" spans="1:8" ht="14.25" hidden="1" customHeight="1" x14ac:dyDescent="0.2">
      <c r="A62" s="9"/>
      <c r="B62" s="9"/>
      <c r="C62" s="9"/>
      <c r="D62" s="9"/>
      <c r="E62" s="9"/>
      <c r="F62" s="9"/>
      <c r="G62" s="9"/>
      <c r="H62" s="9"/>
    </row>
    <row r="63" spans="1:8" ht="14.25" hidden="1" customHeight="1" x14ac:dyDescent="0.2">
      <c r="A63" s="9"/>
      <c r="B63" s="9"/>
      <c r="C63" s="9"/>
      <c r="D63" s="9"/>
      <c r="E63" s="9"/>
      <c r="F63" s="9"/>
      <c r="G63" s="9"/>
      <c r="H63" s="9"/>
    </row>
    <row r="64" spans="1:8" ht="14.25" hidden="1" customHeight="1" x14ac:dyDescent="0.2">
      <c r="A64" s="9"/>
      <c r="B64" s="9"/>
      <c r="C64" s="9"/>
      <c r="D64" s="9"/>
      <c r="E64" s="9"/>
      <c r="F64" s="9"/>
      <c r="G64" s="9"/>
      <c r="H64" s="9"/>
    </row>
    <row r="65" spans="1:8" ht="14.25" hidden="1" customHeight="1" x14ac:dyDescent="0.2">
      <c r="A65" s="9"/>
      <c r="B65" s="9"/>
      <c r="C65" s="9"/>
      <c r="D65" s="9"/>
      <c r="E65" s="9"/>
      <c r="F65" s="9"/>
      <c r="G65" s="9"/>
      <c r="H65" s="9"/>
    </row>
    <row r="66" spans="1:8" ht="14.25" hidden="1" customHeight="1" x14ac:dyDescent="0.2">
      <c r="A66" s="9"/>
      <c r="B66" s="9"/>
      <c r="C66" s="9"/>
      <c r="D66" s="9"/>
      <c r="E66" s="9"/>
      <c r="F66" s="9"/>
      <c r="G66" s="9"/>
      <c r="H66" s="9"/>
    </row>
    <row r="67" spans="1:8" ht="14.25" hidden="1" customHeight="1" x14ac:dyDescent="0.2">
      <c r="A67" s="9"/>
      <c r="B67" s="9"/>
      <c r="C67" s="9"/>
      <c r="D67" s="9"/>
      <c r="E67" s="9"/>
      <c r="F67" s="9"/>
      <c r="G67" s="9"/>
      <c r="H67" s="9"/>
    </row>
    <row r="68" spans="1:8" ht="14.25" hidden="1" customHeight="1" x14ac:dyDescent="0.2">
      <c r="A68" s="9"/>
      <c r="B68" s="9"/>
      <c r="C68" s="9"/>
      <c r="D68" s="9"/>
      <c r="E68" s="9"/>
      <c r="F68" s="9"/>
      <c r="G68" s="9"/>
      <c r="H68" s="9"/>
    </row>
    <row r="69" spans="1:8" ht="14.25" hidden="1" customHeight="1" x14ac:dyDescent="0.2">
      <c r="A69" s="9"/>
      <c r="B69" s="9"/>
      <c r="C69" s="9"/>
      <c r="D69" s="9"/>
      <c r="E69" s="9"/>
      <c r="F69" s="9"/>
      <c r="G69" s="9"/>
      <c r="H69" s="9"/>
    </row>
    <row r="70" spans="1:8" ht="14.25" hidden="1" customHeight="1" x14ac:dyDescent="0.2">
      <c r="A70" s="9"/>
      <c r="B70" s="9"/>
      <c r="C70" s="9"/>
      <c r="D70" s="9"/>
      <c r="E70" s="9"/>
      <c r="F70" s="9"/>
      <c r="G70" s="9"/>
      <c r="H70" s="9"/>
    </row>
    <row r="71" spans="1:8" ht="14.25" hidden="1" customHeight="1" x14ac:dyDescent="0.2">
      <c r="A71" s="9"/>
      <c r="B71" s="9"/>
      <c r="C71" s="9"/>
      <c r="D71" s="9"/>
      <c r="E71" s="9"/>
      <c r="F71" s="9"/>
      <c r="G71" s="9"/>
      <c r="H71" s="9"/>
    </row>
    <row r="72" spans="1:8" ht="14.25" hidden="1" customHeight="1" x14ac:dyDescent="0.2">
      <c r="A72" s="9"/>
      <c r="B72" s="9"/>
      <c r="C72" s="9"/>
      <c r="D72" s="9"/>
      <c r="E72" s="9"/>
      <c r="F72" s="9"/>
      <c r="G72" s="9"/>
      <c r="H72" s="9"/>
    </row>
    <row r="73" spans="1:8" ht="14.25" hidden="1" customHeight="1" x14ac:dyDescent="0.2">
      <c r="A73" s="9"/>
      <c r="B73" s="9"/>
      <c r="C73" s="9"/>
      <c r="D73" s="9"/>
      <c r="E73" s="9"/>
      <c r="F73" s="9"/>
      <c r="G73" s="9"/>
      <c r="H73" s="9"/>
    </row>
    <row r="74" spans="1:8" ht="14.25" hidden="1" customHeight="1" x14ac:dyDescent="0.2">
      <c r="A74" s="9"/>
      <c r="B74" s="9"/>
      <c r="C74" s="9"/>
      <c r="D74" s="9"/>
      <c r="E74" s="9"/>
      <c r="F74" s="9"/>
      <c r="G74" s="9"/>
      <c r="H74" s="9"/>
    </row>
    <row r="75" spans="1:8" ht="14.25" hidden="1" customHeight="1" x14ac:dyDescent="0.2">
      <c r="A75" s="9"/>
      <c r="B75" s="9"/>
      <c r="C75" s="9"/>
      <c r="D75" s="9"/>
      <c r="E75" s="9"/>
      <c r="F75" s="9"/>
      <c r="G75" s="9"/>
      <c r="H75" s="9"/>
    </row>
    <row r="76" spans="1:8" ht="15" hidden="1" customHeight="1" thickBot="1" x14ac:dyDescent="0.25">
      <c r="A76" s="9"/>
      <c r="B76" s="9"/>
      <c r="C76" s="9"/>
      <c r="D76" s="9"/>
      <c r="E76" s="9"/>
      <c r="F76" s="9"/>
      <c r="G76" s="9"/>
      <c r="H76" s="9"/>
    </row>
    <row r="77" spans="1:8" ht="14.25" hidden="1" customHeight="1" x14ac:dyDescent="0.2">
      <c r="A77" s="9"/>
      <c r="B77" s="9"/>
      <c r="C77" s="9"/>
      <c r="D77" s="9"/>
      <c r="E77" s="9"/>
      <c r="F77" s="9"/>
      <c r="G77" s="9"/>
      <c r="H77" s="9"/>
    </row>
    <row r="78" spans="1:8" ht="14.25" hidden="1" customHeight="1" x14ac:dyDescent="0.2">
      <c r="A78" s="9"/>
      <c r="B78" s="9"/>
      <c r="C78" s="9"/>
      <c r="D78" s="9"/>
      <c r="E78" s="9"/>
      <c r="F78" s="9"/>
      <c r="G78" s="9"/>
      <c r="H78" s="9"/>
    </row>
    <row r="79" spans="1:8" ht="14.25" hidden="1" customHeight="1" x14ac:dyDescent="0.2">
      <c r="A79" s="9"/>
      <c r="B79" s="9"/>
      <c r="C79" s="9"/>
      <c r="D79" s="9"/>
      <c r="E79" s="9"/>
      <c r="F79" s="9"/>
      <c r="G79" s="9"/>
      <c r="H79" s="9"/>
    </row>
    <row r="80" spans="1:8" ht="14.25" hidden="1" customHeight="1" x14ac:dyDescent="0.2">
      <c r="A80" s="9"/>
      <c r="B80" s="9"/>
      <c r="C80" s="9"/>
      <c r="D80" s="9"/>
      <c r="E80" s="9"/>
      <c r="F80" s="9"/>
      <c r="G80" s="9"/>
      <c r="H80" s="9"/>
    </row>
    <row r="81" spans="1:8" ht="14.25" hidden="1" customHeight="1" x14ac:dyDescent="0.2">
      <c r="A81" s="9"/>
      <c r="B81" s="9"/>
      <c r="C81" s="9"/>
      <c r="D81" s="9"/>
      <c r="E81" s="9"/>
      <c r="F81" s="9"/>
      <c r="G81" s="9"/>
      <c r="H81" s="9"/>
    </row>
    <row r="82" spans="1:8" ht="14.25" hidden="1" customHeight="1" x14ac:dyDescent="0.2">
      <c r="A82" s="9"/>
      <c r="B82" s="9"/>
      <c r="C82" s="9"/>
      <c r="D82" s="9"/>
      <c r="E82" s="9"/>
      <c r="F82" s="9"/>
      <c r="G82" s="9"/>
      <c r="H82" s="9"/>
    </row>
    <row r="83" spans="1:8" ht="14.25" hidden="1" customHeight="1" x14ac:dyDescent="0.2">
      <c r="A83" s="9"/>
      <c r="B83" s="9"/>
      <c r="C83" s="9"/>
      <c r="D83" s="9"/>
      <c r="E83" s="9"/>
      <c r="F83" s="9"/>
      <c r="G83" s="9"/>
      <c r="H83" s="9"/>
    </row>
    <row r="84" spans="1:8" ht="14.25" hidden="1" customHeight="1" x14ac:dyDescent="0.2">
      <c r="A84" s="9"/>
      <c r="B84" s="9"/>
      <c r="C84" s="9"/>
      <c r="D84" s="9"/>
      <c r="E84" s="9"/>
      <c r="F84" s="9"/>
      <c r="G84" s="9"/>
      <c r="H84" s="9"/>
    </row>
    <row r="85" spans="1:8" ht="14.25" hidden="1" customHeight="1" x14ac:dyDescent="0.2">
      <c r="A85" s="9"/>
      <c r="B85" s="9"/>
      <c r="C85" s="9"/>
      <c r="D85" s="9"/>
      <c r="E85" s="9"/>
      <c r="F85" s="9"/>
      <c r="G85" s="9"/>
      <c r="H85" s="9"/>
    </row>
    <row r="86" spans="1:8" ht="14.25" hidden="1" customHeight="1" x14ac:dyDescent="0.2">
      <c r="A86" s="9"/>
      <c r="B86" s="9"/>
      <c r="C86" s="9"/>
      <c r="D86" s="9"/>
      <c r="E86" s="9"/>
      <c r="F86" s="9"/>
      <c r="G86" s="9"/>
      <c r="H86" s="9"/>
    </row>
    <row r="87" spans="1:8" ht="14.25" hidden="1" customHeight="1" x14ac:dyDescent="0.2">
      <c r="A87" s="9"/>
      <c r="B87" s="9"/>
      <c r="C87" s="9"/>
      <c r="D87" s="9"/>
      <c r="E87" s="9"/>
      <c r="F87" s="9"/>
      <c r="G87" s="9"/>
      <c r="H87" s="9"/>
    </row>
    <row r="88" spans="1:8" ht="14.25" hidden="1" customHeight="1" x14ac:dyDescent="0.2">
      <c r="A88" s="9"/>
      <c r="B88" s="9"/>
      <c r="C88" s="9"/>
      <c r="D88" s="9"/>
      <c r="E88" s="9"/>
      <c r="F88" s="9"/>
      <c r="G88" s="9"/>
      <c r="H88" s="9"/>
    </row>
    <row r="89" spans="1:8" ht="14.25" hidden="1" customHeight="1" x14ac:dyDescent="0.2">
      <c r="A89" s="9"/>
      <c r="B89" s="9"/>
      <c r="C89" s="9"/>
      <c r="D89" s="9"/>
      <c r="E89" s="9"/>
      <c r="F89" s="9"/>
      <c r="G89" s="9"/>
      <c r="H89" s="9"/>
    </row>
    <row r="90" spans="1:8" ht="14.25" hidden="1" customHeight="1" x14ac:dyDescent="0.2">
      <c r="A90" s="9"/>
      <c r="B90" s="9"/>
      <c r="C90" s="9"/>
      <c r="D90" s="9"/>
      <c r="E90" s="9"/>
      <c r="F90" s="9"/>
      <c r="G90" s="9"/>
      <c r="H90" s="9"/>
    </row>
    <row r="91" spans="1:8" ht="14.25" hidden="1" customHeight="1" x14ac:dyDescent="0.2">
      <c r="A91" s="9"/>
      <c r="B91" s="9"/>
      <c r="C91" s="9"/>
      <c r="D91" s="9"/>
      <c r="E91" s="9"/>
      <c r="F91" s="9"/>
      <c r="G91" s="9"/>
      <c r="H91" s="9"/>
    </row>
    <row r="92" spans="1:8" ht="14.25" hidden="1" customHeight="1" x14ac:dyDescent="0.2">
      <c r="A92" s="9"/>
      <c r="B92" s="9"/>
      <c r="C92" s="9"/>
      <c r="D92" s="9"/>
      <c r="E92" s="9"/>
      <c r="F92" s="9"/>
      <c r="G92" s="9"/>
      <c r="H92" s="9"/>
    </row>
    <row r="93" spans="1:8" ht="14.25" hidden="1" customHeight="1" x14ac:dyDescent="0.2">
      <c r="A93" s="9"/>
      <c r="B93" s="9"/>
      <c r="C93" s="9"/>
      <c r="D93" s="9"/>
      <c r="E93" s="9"/>
      <c r="F93" s="9"/>
      <c r="G93" s="9"/>
      <c r="H93" s="9"/>
    </row>
    <row r="94" spans="1:8" ht="14.25" hidden="1" customHeight="1" x14ac:dyDescent="0.2">
      <c r="A94" s="9"/>
      <c r="B94" s="9"/>
      <c r="C94" s="9"/>
      <c r="D94" s="9"/>
      <c r="E94" s="9"/>
      <c r="F94" s="9"/>
      <c r="G94" s="9"/>
      <c r="H94" s="9"/>
    </row>
    <row r="95" spans="1:8" ht="14.25" hidden="1" customHeight="1" x14ac:dyDescent="0.2">
      <c r="A95" s="9"/>
      <c r="B95" s="9"/>
      <c r="C95" s="9"/>
      <c r="D95" s="9"/>
      <c r="E95" s="9"/>
      <c r="F95" s="9"/>
      <c r="G95" s="9"/>
      <c r="H95" s="9"/>
    </row>
    <row r="96" spans="1:8" ht="14.25" hidden="1" customHeight="1" x14ac:dyDescent="0.2">
      <c r="A96" s="9"/>
      <c r="B96" s="9"/>
      <c r="C96" s="9"/>
      <c r="D96" s="9"/>
      <c r="E96" s="9"/>
      <c r="F96" s="9"/>
      <c r="G96" s="9"/>
      <c r="H96" s="9"/>
    </row>
    <row r="97" spans="1:8" ht="14.25" hidden="1" customHeight="1" x14ac:dyDescent="0.2">
      <c r="A97" s="9"/>
      <c r="B97" s="9"/>
      <c r="C97" s="9"/>
      <c r="D97" s="9"/>
      <c r="E97" s="9"/>
      <c r="F97" s="9"/>
      <c r="G97" s="9"/>
      <c r="H97" s="9"/>
    </row>
    <row r="98" spans="1:8" ht="14.25" hidden="1" customHeight="1" x14ac:dyDescent="0.2">
      <c r="A98" s="9"/>
      <c r="B98" s="9"/>
      <c r="C98" s="9"/>
      <c r="D98" s="9"/>
      <c r="E98" s="9"/>
      <c r="F98" s="9"/>
      <c r="G98" s="9"/>
      <c r="H98" s="9"/>
    </row>
    <row r="99" spans="1:8" ht="14.25" hidden="1" customHeight="1" x14ac:dyDescent="0.2">
      <c r="A99" s="9"/>
      <c r="B99" s="9"/>
      <c r="C99" s="9"/>
      <c r="D99" s="9"/>
      <c r="E99" s="9"/>
      <c r="F99" s="9"/>
      <c r="G99" s="9"/>
      <c r="H99" s="9"/>
    </row>
    <row r="100" spans="1:8" ht="14.25" hidden="1" customHeight="1" x14ac:dyDescent="0.2">
      <c r="A100" s="9"/>
      <c r="B100" s="9"/>
      <c r="C100" s="9"/>
      <c r="D100" s="9"/>
      <c r="E100" s="9"/>
      <c r="F100" s="9"/>
      <c r="G100" s="9"/>
      <c r="H100" s="9"/>
    </row>
    <row r="101" spans="1:8" ht="14.25" hidden="1" customHeight="1" x14ac:dyDescent="0.2">
      <c r="A101" s="9"/>
      <c r="B101" s="9"/>
      <c r="C101" s="9"/>
      <c r="D101" s="9"/>
      <c r="E101" s="9"/>
      <c r="F101" s="9"/>
      <c r="G101" s="9"/>
      <c r="H101" s="9"/>
    </row>
    <row r="102" spans="1:8" ht="14.25" hidden="1" customHeight="1" x14ac:dyDescent="0.2">
      <c r="A102" s="9"/>
      <c r="B102" s="9"/>
      <c r="C102" s="9"/>
      <c r="D102" s="9"/>
      <c r="E102" s="9"/>
      <c r="F102" s="9"/>
      <c r="G102" s="9"/>
      <c r="H102" s="9"/>
    </row>
    <row r="103" spans="1:8" ht="14.25" hidden="1" customHeight="1" x14ac:dyDescent="0.2">
      <c r="A103" s="9"/>
      <c r="B103" s="9"/>
      <c r="C103" s="9"/>
      <c r="D103" s="9"/>
      <c r="E103" s="9"/>
      <c r="F103" s="9"/>
      <c r="G103" s="9"/>
      <c r="H103" s="9"/>
    </row>
    <row r="104" spans="1:8" ht="14.25" hidden="1" customHeight="1" x14ac:dyDescent="0.2">
      <c r="A104" s="9"/>
      <c r="B104" s="9"/>
      <c r="C104" s="9"/>
      <c r="D104" s="9"/>
      <c r="E104" s="9"/>
      <c r="F104" s="9"/>
      <c r="G104" s="9"/>
      <c r="H104" s="9"/>
    </row>
    <row r="105" spans="1:8" ht="14.25" hidden="1" customHeight="1" x14ac:dyDescent="0.2">
      <c r="A105" s="9"/>
      <c r="B105" s="9"/>
      <c r="C105" s="9"/>
      <c r="D105" s="9"/>
      <c r="E105" s="9"/>
      <c r="F105" s="9"/>
      <c r="G105" s="9"/>
      <c r="H105" s="9"/>
    </row>
    <row r="106" spans="1:8" ht="14.25" hidden="1" customHeight="1" x14ac:dyDescent="0.2">
      <c r="A106" s="9"/>
      <c r="B106" s="9"/>
      <c r="C106" s="9"/>
      <c r="D106" s="9"/>
      <c r="E106" s="9"/>
      <c r="F106" s="9"/>
      <c r="G106" s="9"/>
      <c r="H106" s="9"/>
    </row>
    <row r="107" spans="1:8" ht="14.25" hidden="1" customHeight="1" x14ac:dyDescent="0.2">
      <c r="A107" s="9"/>
      <c r="B107" s="9"/>
      <c r="C107" s="9"/>
      <c r="D107" s="9"/>
      <c r="E107" s="9"/>
      <c r="F107" s="9"/>
      <c r="G107" s="9"/>
      <c r="H107" s="9"/>
    </row>
    <row r="108" spans="1:8" ht="14.25" hidden="1" customHeight="1" x14ac:dyDescent="0.2">
      <c r="A108" s="9"/>
      <c r="B108" s="9"/>
      <c r="C108" s="9"/>
      <c r="D108" s="9"/>
      <c r="E108" s="9"/>
      <c r="F108" s="9"/>
      <c r="G108" s="9"/>
      <c r="H108" s="9"/>
    </row>
    <row r="109" spans="1:8" ht="14.25" hidden="1" customHeight="1" x14ac:dyDescent="0.2">
      <c r="A109" s="9"/>
      <c r="B109" s="9"/>
      <c r="C109" s="9"/>
      <c r="D109" s="9"/>
      <c r="E109" s="9"/>
      <c r="F109" s="9"/>
      <c r="G109" s="9"/>
      <c r="H109" s="9"/>
    </row>
    <row r="110" spans="1:8" ht="14.25" hidden="1" customHeight="1" x14ac:dyDescent="0.2">
      <c r="A110" s="9"/>
      <c r="B110" s="9"/>
      <c r="C110" s="9"/>
      <c r="D110" s="9"/>
      <c r="E110" s="9"/>
      <c r="F110" s="9"/>
      <c r="G110" s="9"/>
      <c r="H110" s="9"/>
    </row>
    <row r="111" spans="1:8" ht="14.25" hidden="1" customHeight="1" x14ac:dyDescent="0.2">
      <c r="A111" s="9"/>
      <c r="B111" s="9"/>
      <c r="C111" s="9"/>
      <c r="D111" s="9"/>
      <c r="E111" s="9"/>
      <c r="F111" s="9"/>
      <c r="G111" s="9"/>
      <c r="H111" s="9"/>
    </row>
    <row r="112" spans="1:8" ht="14.25" hidden="1" customHeight="1" x14ac:dyDescent="0.2">
      <c r="A112" s="9"/>
      <c r="B112" s="9"/>
      <c r="C112" s="9"/>
      <c r="D112" s="9"/>
      <c r="E112" s="9"/>
      <c r="F112" s="9"/>
      <c r="G112" s="9"/>
      <c r="H112" s="9"/>
    </row>
    <row r="113" spans="1:8" hidden="1" x14ac:dyDescent="0.2">
      <c r="A113" s="9"/>
      <c r="B113" s="9"/>
      <c r="C113" s="9"/>
      <c r="D113" s="9"/>
      <c r="E113" s="9"/>
      <c r="F113" s="9"/>
      <c r="G113" s="9"/>
      <c r="H113" s="9"/>
    </row>
    <row r="114" spans="1:8" hidden="1" x14ac:dyDescent="0.2">
      <c r="A114" s="9"/>
      <c r="B114" s="9"/>
      <c r="C114" s="9"/>
      <c r="D114" s="9"/>
      <c r="E114" s="9"/>
      <c r="F114" s="9"/>
      <c r="G114" s="9"/>
      <c r="H114" s="9"/>
    </row>
    <row r="115" spans="1:8" hidden="1" x14ac:dyDescent="0.2">
      <c r="A115" s="9"/>
      <c r="B115" s="9"/>
      <c r="C115" s="9"/>
      <c r="D115" s="9"/>
      <c r="E115" s="9"/>
      <c r="F115" s="9"/>
      <c r="G115" s="9"/>
      <c r="H115" s="9"/>
    </row>
    <row r="116" spans="1:8" hidden="1" x14ac:dyDescent="0.2">
      <c r="A116" s="9"/>
      <c r="B116" s="9"/>
      <c r="C116" s="9"/>
      <c r="D116" s="9"/>
      <c r="E116" s="9"/>
      <c r="F116" s="9"/>
      <c r="G116" s="9"/>
      <c r="H116" s="9"/>
    </row>
    <row r="117" spans="1:8" hidden="1" x14ac:dyDescent="0.2">
      <c r="A117" s="9"/>
      <c r="B117" s="9"/>
      <c r="C117" s="9"/>
      <c r="D117" s="9"/>
      <c r="E117" s="9"/>
      <c r="F117" s="9"/>
      <c r="G117" s="9"/>
      <c r="H117" s="9"/>
    </row>
    <row r="118" spans="1:8" hidden="1" x14ac:dyDescent="0.2">
      <c r="A118" s="9"/>
      <c r="B118" s="9"/>
      <c r="C118" s="9"/>
      <c r="D118" s="9"/>
      <c r="E118" s="9"/>
      <c r="F118" s="9"/>
      <c r="G118" s="9"/>
      <c r="H118" s="9"/>
    </row>
    <row r="119" spans="1:8" hidden="1" x14ac:dyDescent="0.2">
      <c r="A119" s="9"/>
      <c r="B119" s="9"/>
      <c r="C119" s="9"/>
      <c r="D119" s="9"/>
      <c r="E119" s="9"/>
      <c r="F119" s="9"/>
      <c r="G119" s="9"/>
      <c r="H119" s="9"/>
    </row>
    <row r="120" spans="1:8" hidden="1" x14ac:dyDescent="0.2">
      <c r="A120" s="9"/>
      <c r="B120" s="9"/>
      <c r="C120" s="9"/>
      <c r="D120" s="9"/>
      <c r="E120" s="9"/>
      <c r="F120" s="9"/>
      <c r="G120" s="9"/>
      <c r="H120" s="9"/>
    </row>
    <row r="121" spans="1:8" hidden="1" x14ac:dyDescent="0.2">
      <c r="A121" s="9"/>
      <c r="B121" s="9"/>
      <c r="C121" s="9"/>
      <c r="D121" s="9"/>
      <c r="E121" s="9"/>
      <c r="F121" s="9"/>
      <c r="G121" s="9"/>
      <c r="H121" s="9"/>
    </row>
    <row r="122" spans="1:8" hidden="1" x14ac:dyDescent="0.2">
      <c r="A122" s="9"/>
      <c r="B122" s="9"/>
      <c r="C122" s="9"/>
      <c r="D122" s="9"/>
      <c r="E122" s="9"/>
      <c r="F122" s="9"/>
      <c r="G122" s="9"/>
      <c r="H122" s="9"/>
    </row>
    <row r="123" spans="1:8" hidden="1" x14ac:dyDescent="0.2">
      <c r="A123" s="9"/>
      <c r="B123" s="9"/>
      <c r="C123" s="9"/>
      <c r="D123" s="9"/>
      <c r="E123" s="9"/>
      <c r="F123" s="9"/>
      <c r="G123" s="9"/>
      <c r="H123" s="9"/>
    </row>
    <row r="124" spans="1:8" hidden="1" x14ac:dyDescent="0.2">
      <c r="A124" s="9"/>
      <c r="B124" s="9"/>
      <c r="C124" s="9"/>
      <c r="D124" s="9"/>
      <c r="E124" s="9"/>
      <c r="F124" s="9"/>
      <c r="G124" s="9"/>
      <c r="H124" s="9"/>
    </row>
    <row r="125" spans="1:8" hidden="1" x14ac:dyDescent="0.2">
      <c r="A125" s="9"/>
      <c r="B125" s="9"/>
      <c r="C125" s="9"/>
      <c r="D125" s="9"/>
      <c r="E125" s="9"/>
      <c r="F125" s="9"/>
      <c r="G125" s="9"/>
      <c r="H125" s="9"/>
    </row>
    <row r="126" spans="1:8" hidden="1" x14ac:dyDescent="0.2">
      <c r="A126" s="9"/>
      <c r="B126" s="9"/>
      <c r="C126" s="9"/>
      <c r="D126" s="9"/>
      <c r="E126" s="9"/>
      <c r="F126" s="9"/>
      <c r="G126" s="9"/>
      <c r="H126" s="9"/>
    </row>
    <row r="127" spans="1:8" hidden="1" x14ac:dyDescent="0.2">
      <c r="A127" s="9"/>
      <c r="B127" s="9"/>
      <c r="C127" s="9"/>
      <c r="D127" s="9"/>
      <c r="E127" s="9"/>
      <c r="F127" s="9"/>
      <c r="G127" s="9"/>
      <c r="H127" s="9"/>
    </row>
    <row r="128" spans="1:8" hidden="1" x14ac:dyDescent="0.2">
      <c r="A128" s="9"/>
      <c r="B128" s="9"/>
      <c r="C128" s="9"/>
      <c r="D128" s="9"/>
      <c r="E128" s="9"/>
      <c r="F128" s="9"/>
      <c r="G128" s="9"/>
      <c r="H128" s="9"/>
    </row>
    <row r="129" spans="1:8" hidden="1" x14ac:dyDescent="0.2">
      <c r="A129" s="9"/>
      <c r="B129" s="9"/>
      <c r="C129" s="9"/>
      <c r="D129" s="9"/>
      <c r="E129" s="9"/>
      <c r="F129" s="9"/>
      <c r="G129" s="9"/>
      <c r="H129" s="9"/>
    </row>
    <row r="130" spans="1:8" hidden="1" x14ac:dyDescent="0.2">
      <c r="A130" s="9"/>
      <c r="B130" s="9"/>
      <c r="C130" s="9"/>
      <c r="D130" s="9"/>
      <c r="E130" s="9"/>
      <c r="F130" s="9"/>
      <c r="G130" s="9"/>
      <c r="H130" s="9"/>
    </row>
    <row r="131" spans="1:8" hidden="1" x14ac:dyDescent="0.2">
      <c r="A131" s="9"/>
      <c r="B131" s="9"/>
      <c r="C131" s="9"/>
      <c r="D131" s="9"/>
      <c r="E131" s="9"/>
      <c r="F131" s="9"/>
      <c r="G131" s="9"/>
      <c r="H131" s="9"/>
    </row>
    <row r="132" spans="1:8" hidden="1" x14ac:dyDescent="0.2">
      <c r="A132" s="9"/>
      <c r="B132" s="9"/>
      <c r="C132" s="9"/>
      <c r="D132" s="9"/>
      <c r="E132" s="9"/>
      <c r="F132" s="9"/>
      <c r="G132" s="9"/>
      <c r="H132" s="9"/>
    </row>
    <row r="133" spans="1:8" hidden="1" x14ac:dyDescent="0.2">
      <c r="A133" s="9"/>
      <c r="B133" s="9"/>
      <c r="C133" s="9"/>
      <c r="D133" s="9"/>
      <c r="E133" s="9"/>
      <c r="F133" s="9"/>
      <c r="G133" s="9"/>
      <c r="H133" s="9"/>
    </row>
    <row r="134" spans="1:8" hidden="1" x14ac:dyDescent="0.2">
      <c r="A134" s="9"/>
      <c r="B134" s="9"/>
      <c r="C134" s="9"/>
      <c r="D134" s="9"/>
      <c r="E134" s="9"/>
      <c r="F134" s="9"/>
      <c r="G134" s="9"/>
      <c r="H134" s="9"/>
    </row>
    <row r="135" spans="1:8" hidden="1" x14ac:dyDescent="0.2">
      <c r="A135" s="9"/>
      <c r="B135" s="9"/>
      <c r="C135" s="9"/>
      <c r="D135" s="9"/>
      <c r="E135" s="9"/>
      <c r="F135" s="9"/>
      <c r="G135" s="9"/>
      <c r="H135" s="9"/>
    </row>
    <row r="136" spans="1:8" hidden="1" x14ac:dyDescent="0.2">
      <c r="A136" s="9"/>
      <c r="B136" s="9"/>
      <c r="C136" s="9"/>
      <c r="D136" s="9"/>
      <c r="E136" s="9"/>
      <c r="F136" s="9"/>
      <c r="G136" s="9"/>
      <c r="H136" s="9"/>
    </row>
    <row r="137" spans="1:8" hidden="1" x14ac:dyDescent="0.2">
      <c r="A137" s="9"/>
      <c r="B137" s="9"/>
      <c r="C137" s="9"/>
      <c r="D137" s="9"/>
      <c r="E137" s="9"/>
      <c r="F137" s="9"/>
      <c r="G137" s="9"/>
      <c r="H137" s="9"/>
    </row>
    <row r="138" spans="1:8" hidden="1" x14ac:dyDescent="0.2">
      <c r="A138" s="9"/>
      <c r="B138" s="9"/>
      <c r="C138" s="9"/>
      <c r="D138" s="9"/>
      <c r="E138" s="9"/>
      <c r="F138" s="9"/>
      <c r="G138" s="9"/>
      <c r="H138" s="9"/>
    </row>
    <row r="139" spans="1:8" hidden="1" x14ac:dyDescent="0.2">
      <c r="A139" s="9"/>
      <c r="B139" s="9"/>
      <c r="C139" s="9"/>
      <c r="D139" s="9"/>
      <c r="E139" s="9"/>
      <c r="F139" s="9"/>
      <c r="G139" s="9"/>
      <c r="H139" s="9"/>
    </row>
    <row r="140" spans="1:8" hidden="1" x14ac:dyDescent="0.2">
      <c r="A140" s="9"/>
      <c r="B140" s="9"/>
      <c r="C140" s="9"/>
      <c r="D140" s="9"/>
      <c r="E140" s="9"/>
      <c r="F140" s="9"/>
      <c r="G140" s="9"/>
      <c r="H140" s="9"/>
    </row>
    <row r="141" spans="1:8" hidden="1" x14ac:dyDescent="0.2">
      <c r="A141" s="9"/>
      <c r="B141" s="9"/>
      <c r="C141" s="9"/>
      <c r="D141" s="9"/>
      <c r="E141" s="9"/>
      <c r="F141" s="9"/>
      <c r="G141" s="9"/>
      <c r="H141" s="9"/>
    </row>
    <row r="142" spans="1:8" hidden="1" x14ac:dyDescent="0.2">
      <c r="A142" s="9"/>
      <c r="B142" s="9"/>
      <c r="C142" s="9"/>
      <c r="D142" s="9"/>
      <c r="E142" s="9"/>
      <c r="F142" s="9"/>
      <c r="G142" s="9"/>
      <c r="H142" s="9"/>
    </row>
    <row r="143" spans="1:8" hidden="1" x14ac:dyDescent="0.2">
      <c r="A143" s="9"/>
      <c r="B143" s="9"/>
      <c r="C143" s="9"/>
      <c r="D143" s="9"/>
      <c r="E143" s="9"/>
      <c r="F143" s="9"/>
      <c r="G143" s="9"/>
      <c r="H143" s="9"/>
    </row>
    <row r="144" spans="1:8" hidden="1" x14ac:dyDescent="0.2">
      <c r="A144" s="9"/>
      <c r="B144" s="9"/>
      <c r="C144" s="9"/>
      <c r="D144" s="9"/>
      <c r="E144" s="9"/>
      <c r="F144" s="9"/>
      <c r="G144" s="9"/>
      <c r="H144" s="9"/>
    </row>
    <row r="145" spans="1:8" hidden="1" x14ac:dyDescent="0.2">
      <c r="A145" s="9"/>
      <c r="B145" s="9"/>
      <c r="C145" s="9"/>
      <c r="D145" s="9"/>
      <c r="E145" s="9"/>
      <c r="F145" s="9"/>
      <c r="G145" s="9"/>
      <c r="H145" s="9"/>
    </row>
    <row r="146" spans="1:8" hidden="1" x14ac:dyDescent="0.2">
      <c r="A146" s="9"/>
      <c r="B146" s="9"/>
      <c r="C146" s="9"/>
      <c r="D146" s="9"/>
      <c r="E146" s="9"/>
      <c r="F146" s="9"/>
      <c r="G146" s="9"/>
      <c r="H146" s="9"/>
    </row>
    <row r="147" spans="1:8" hidden="1" x14ac:dyDescent="0.2">
      <c r="A147" s="9"/>
      <c r="B147" s="9"/>
      <c r="C147" s="9"/>
      <c r="D147" s="9"/>
      <c r="E147" s="9"/>
      <c r="F147" s="9"/>
      <c r="G147" s="9"/>
      <c r="H147" s="9"/>
    </row>
    <row r="148" spans="1:8" hidden="1" x14ac:dyDescent="0.2">
      <c r="A148" s="9"/>
      <c r="B148" s="9"/>
      <c r="C148" s="9"/>
      <c r="D148" s="9"/>
      <c r="E148" s="9"/>
      <c r="F148" s="9"/>
      <c r="G148" s="9"/>
      <c r="H148" s="9"/>
    </row>
    <row r="149" spans="1:8" hidden="1" x14ac:dyDescent="0.2">
      <c r="A149" s="9"/>
      <c r="B149" s="9"/>
      <c r="C149" s="9"/>
      <c r="D149" s="9"/>
      <c r="E149" s="9"/>
      <c r="F149" s="9"/>
      <c r="G149" s="9"/>
      <c r="H149" s="9"/>
    </row>
    <row r="150" spans="1:8" hidden="1" x14ac:dyDescent="0.2">
      <c r="A150" s="9"/>
      <c r="B150" s="9"/>
      <c r="C150" s="9"/>
      <c r="D150" s="9"/>
      <c r="E150" s="9"/>
      <c r="F150" s="9"/>
      <c r="G150" s="9"/>
      <c r="H150" s="9"/>
    </row>
    <row r="151" spans="1:8" hidden="1" x14ac:dyDescent="0.2">
      <c r="A151" s="9"/>
      <c r="B151" s="9"/>
      <c r="C151" s="9"/>
      <c r="D151" s="9"/>
      <c r="E151" s="9"/>
      <c r="F151" s="9"/>
      <c r="G151" s="9"/>
      <c r="H151" s="9"/>
    </row>
    <row r="152" spans="1:8" hidden="1" x14ac:dyDescent="0.2">
      <c r="A152" s="9"/>
      <c r="B152" s="9"/>
      <c r="C152" s="9"/>
      <c r="D152" s="9"/>
      <c r="E152" s="9"/>
      <c r="F152" s="9"/>
      <c r="G152" s="9"/>
      <c r="H152" s="9"/>
    </row>
    <row r="153" spans="1:8" hidden="1" x14ac:dyDescent="0.2">
      <c r="A153" s="9"/>
      <c r="B153" s="9"/>
      <c r="C153" s="9"/>
      <c r="D153" s="9"/>
      <c r="E153" s="9"/>
      <c r="F153" s="9"/>
      <c r="G153" s="9"/>
      <c r="H153" s="9"/>
    </row>
    <row r="154" spans="1:8" hidden="1" x14ac:dyDescent="0.2">
      <c r="A154" s="9"/>
      <c r="B154" s="9"/>
      <c r="C154" s="9"/>
      <c r="D154" s="9"/>
      <c r="E154" s="9"/>
      <c r="F154" s="9"/>
      <c r="G154" s="9"/>
      <c r="H154" s="9"/>
    </row>
    <row r="155" spans="1:8" hidden="1" x14ac:dyDescent="0.2">
      <c r="A155" s="9"/>
      <c r="B155" s="9"/>
      <c r="C155" s="9"/>
      <c r="D155" s="9"/>
      <c r="E155" s="9"/>
      <c r="F155" s="9"/>
      <c r="G155" s="9"/>
      <c r="H155" s="9"/>
    </row>
    <row r="156" spans="1:8" hidden="1" x14ac:dyDescent="0.2">
      <c r="A156" s="9"/>
      <c r="B156" s="9"/>
      <c r="C156" s="9"/>
      <c r="D156" s="9"/>
      <c r="E156" s="9"/>
      <c r="F156" s="9"/>
      <c r="G156" s="9"/>
      <c r="H156" s="9"/>
    </row>
    <row r="157" spans="1:8" hidden="1" x14ac:dyDescent="0.2">
      <c r="A157" s="9"/>
      <c r="B157" s="9"/>
      <c r="C157" s="9"/>
      <c r="D157" s="9"/>
      <c r="E157" s="9"/>
      <c r="F157" s="9"/>
      <c r="G157" s="9"/>
      <c r="H157" s="9"/>
    </row>
    <row r="158" spans="1:8" hidden="1" x14ac:dyDescent="0.2">
      <c r="A158" s="9"/>
      <c r="B158" s="9"/>
      <c r="C158" s="9"/>
      <c r="D158" s="9"/>
      <c r="E158" s="9"/>
      <c r="F158" s="9"/>
      <c r="G158" s="9"/>
      <c r="H158" s="9"/>
    </row>
    <row r="159" spans="1:8" hidden="1" x14ac:dyDescent="0.2">
      <c r="A159" s="9"/>
      <c r="B159" s="9"/>
      <c r="C159" s="9"/>
      <c r="D159" s="9"/>
      <c r="E159" s="9"/>
      <c r="F159" s="9"/>
      <c r="G159" s="9"/>
      <c r="H159" s="9"/>
    </row>
    <row r="160" spans="1:8" hidden="1" x14ac:dyDescent="0.2">
      <c r="A160" s="9"/>
      <c r="B160" s="9"/>
      <c r="C160" s="9"/>
      <c r="D160" s="9"/>
      <c r="E160" s="9"/>
      <c r="F160" s="9"/>
      <c r="G160" s="9"/>
      <c r="H160" s="9"/>
    </row>
    <row r="161" spans="1:8" hidden="1" x14ac:dyDescent="0.2">
      <c r="A161" s="9"/>
      <c r="B161" s="9"/>
      <c r="C161" s="9"/>
      <c r="D161" s="9"/>
      <c r="E161" s="9"/>
      <c r="F161" s="9"/>
      <c r="G161" s="9"/>
      <c r="H161" s="9"/>
    </row>
    <row r="166" spans="1:8" s="9" customFormat="1" hidden="1" x14ac:dyDescent="0.2">
      <c r="A166" s="8"/>
      <c r="B166" s="8"/>
      <c r="C166" s="8"/>
      <c r="D166" s="8"/>
      <c r="E166" s="8"/>
      <c r="F166" s="8"/>
      <c r="G166" s="8"/>
      <c r="H166" s="8"/>
    </row>
    <row r="167" spans="1:8" s="9" customFormat="1" hidden="1" x14ac:dyDescent="0.2">
      <c r="A167" s="8"/>
      <c r="B167" s="8"/>
      <c r="C167" s="8"/>
      <c r="D167" s="8"/>
      <c r="E167" s="8"/>
      <c r="F167" s="8"/>
      <c r="G167" s="8"/>
      <c r="H167" s="8"/>
    </row>
    <row r="168" spans="1:8" s="9" customFormat="1" hidden="1" x14ac:dyDescent="0.2">
      <c r="A168" s="8"/>
      <c r="B168" s="8"/>
      <c r="C168" s="8"/>
      <c r="D168" s="8"/>
      <c r="E168" s="8"/>
      <c r="F168" s="8"/>
      <c r="G168" s="8"/>
      <c r="H168" s="8"/>
    </row>
    <row r="169" spans="1:8" s="9" customFormat="1" hidden="1" x14ac:dyDescent="0.2">
      <c r="A169" s="8"/>
      <c r="B169" s="8"/>
      <c r="C169" s="8"/>
      <c r="D169" s="8"/>
      <c r="E169" s="8"/>
      <c r="F169" s="8"/>
      <c r="G169" s="8"/>
      <c r="H169" s="8"/>
    </row>
    <row r="170" spans="1:8" s="9" customFormat="1" hidden="1" x14ac:dyDescent="0.2">
      <c r="A170" s="8"/>
      <c r="B170" s="8"/>
      <c r="C170" s="8"/>
      <c r="D170" s="8"/>
      <c r="E170" s="8"/>
      <c r="F170" s="8"/>
      <c r="G170" s="8"/>
      <c r="H170" s="8"/>
    </row>
    <row r="171" spans="1:8" s="9" customFormat="1" hidden="1" x14ac:dyDescent="0.2">
      <c r="A171" s="8"/>
      <c r="B171" s="8"/>
      <c r="C171" s="8"/>
      <c r="D171" s="8"/>
      <c r="E171" s="8"/>
      <c r="F171" s="8"/>
      <c r="G171" s="8"/>
      <c r="H171" s="8"/>
    </row>
    <row r="172" spans="1:8" s="9" customFormat="1" hidden="1" x14ac:dyDescent="0.2">
      <c r="A172" s="8"/>
      <c r="B172" s="8"/>
      <c r="C172" s="8"/>
      <c r="D172" s="8"/>
      <c r="E172" s="8"/>
      <c r="F172" s="8"/>
      <c r="G172" s="8"/>
      <c r="H172" s="8"/>
    </row>
    <row r="173" spans="1:8" s="9" customFormat="1" hidden="1" x14ac:dyDescent="0.2">
      <c r="A173" s="8"/>
      <c r="B173" s="8"/>
      <c r="C173" s="8"/>
      <c r="D173" s="8"/>
      <c r="E173" s="8"/>
      <c r="F173" s="8"/>
      <c r="G173" s="8"/>
      <c r="H173" s="8"/>
    </row>
    <row r="174" spans="1:8" s="9" customFormat="1" hidden="1" x14ac:dyDescent="0.2">
      <c r="A174" s="8"/>
      <c r="B174" s="8"/>
      <c r="C174" s="8"/>
      <c r="D174" s="8"/>
      <c r="E174" s="8"/>
      <c r="F174" s="8"/>
      <c r="G174" s="8"/>
      <c r="H174" s="8"/>
    </row>
    <row r="175" spans="1:8" s="9" customFormat="1" hidden="1" x14ac:dyDescent="0.2">
      <c r="A175" s="8"/>
      <c r="B175" s="8"/>
      <c r="C175" s="8"/>
      <c r="D175" s="8"/>
      <c r="E175" s="8"/>
      <c r="F175" s="8"/>
      <c r="G175" s="8"/>
      <c r="H175" s="8"/>
    </row>
    <row r="176" spans="1:8" s="9" customFormat="1" hidden="1" x14ac:dyDescent="0.2">
      <c r="A176" s="8"/>
      <c r="B176" s="8"/>
      <c r="C176" s="8"/>
      <c r="D176" s="8"/>
      <c r="E176" s="8"/>
      <c r="F176" s="8"/>
      <c r="G176" s="8"/>
      <c r="H176" s="8"/>
    </row>
    <row r="177" spans="1:8" s="9" customFormat="1" hidden="1" x14ac:dyDescent="0.2">
      <c r="A177" s="8"/>
      <c r="B177" s="8"/>
      <c r="C177" s="8"/>
      <c r="D177" s="8"/>
      <c r="E177" s="8"/>
      <c r="F177" s="8"/>
      <c r="G177" s="8"/>
      <c r="H177" s="8"/>
    </row>
    <row r="178" spans="1:8" s="9" customFormat="1" hidden="1" x14ac:dyDescent="0.2">
      <c r="A178" s="8"/>
      <c r="B178" s="8"/>
      <c r="C178" s="8"/>
      <c r="D178" s="8"/>
      <c r="E178" s="8"/>
      <c r="F178" s="8"/>
      <c r="G178" s="8"/>
      <c r="H178" s="8"/>
    </row>
    <row r="179" spans="1:8" s="9" customFormat="1" hidden="1" x14ac:dyDescent="0.2">
      <c r="A179" s="8"/>
      <c r="B179" s="8"/>
      <c r="C179" s="8"/>
      <c r="D179" s="8"/>
      <c r="E179" s="8"/>
      <c r="F179" s="8"/>
      <c r="G179" s="8"/>
      <c r="H179" s="8"/>
    </row>
    <row r="180" spans="1:8" s="9" customFormat="1" hidden="1" x14ac:dyDescent="0.2">
      <c r="A180" s="8"/>
      <c r="B180" s="8"/>
      <c r="C180" s="8"/>
      <c r="D180" s="8"/>
      <c r="E180" s="8"/>
      <c r="F180" s="8"/>
      <c r="G180" s="8"/>
      <c r="H180" s="8"/>
    </row>
    <row r="181" spans="1:8" s="9" customFormat="1" hidden="1" x14ac:dyDescent="0.2">
      <c r="A181" s="8"/>
      <c r="B181" s="8"/>
      <c r="C181" s="8"/>
      <c r="D181" s="8"/>
      <c r="E181" s="8"/>
      <c r="F181" s="8"/>
      <c r="G181" s="8"/>
      <c r="H181" s="8"/>
    </row>
    <row r="182" spans="1:8" s="9" customFormat="1" hidden="1" x14ac:dyDescent="0.2">
      <c r="A182" s="8"/>
      <c r="B182" s="8"/>
      <c r="C182" s="8"/>
      <c r="D182" s="8"/>
      <c r="E182" s="8"/>
      <c r="F182" s="8"/>
      <c r="G182" s="8"/>
      <c r="H182" s="8"/>
    </row>
    <row r="183" spans="1:8" s="9" customFormat="1" hidden="1" x14ac:dyDescent="0.2">
      <c r="A183" s="8"/>
      <c r="B183" s="8"/>
      <c r="C183" s="8"/>
      <c r="D183" s="8"/>
      <c r="E183" s="8"/>
      <c r="F183" s="8"/>
      <c r="G183" s="8"/>
      <c r="H183" s="8"/>
    </row>
    <row r="184" spans="1:8" s="9" customFormat="1" hidden="1" x14ac:dyDescent="0.2">
      <c r="A184" s="8"/>
      <c r="B184" s="8"/>
      <c r="C184" s="8"/>
      <c r="D184" s="8"/>
      <c r="E184" s="8"/>
      <c r="F184" s="8"/>
      <c r="G184" s="8"/>
      <c r="H184" s="8"/>
    </row>
    <row r="185" spans="1:8" s="9" customFormat="1" hidden="1" x14ac:dyDescent="0.2">
      <c r="A185" s="8"/>
      <c r="B185" s="8"/>
      <c r="C185" s="8"/>
      <c r="D185" s="8"/>
      <c r="E185" s="8"/>
      <c r="F185" s="8"/>
      <c r="G185" s="8"/>
      <c r="H185" s="8"/>
    </row>
    <row r="186" spans="1:8" s="9" customFormat="1" hidden="1" x14ac:dyDescent="0.2">
      <c r="A186" s="8"/>
      <c r="B186" s="8"/>
      <c r="C186" s="8"/>
      <c r="D186" s="8"/>
      <c r="E186" s="8"/>
      <c r="F186" s="8"/>
      <c r="G186" s="8"/>
      <c r="H186" s="8"/>
    </row>
    <row r="187" spans="1:8" s="9" customFormat="1" hidden="1" x14ac:dyDescent="0.2">
      <c r="A187" s="8"/>
      <c r="B187" s="8"/>
      <c r="C187" s="8"/>
      <c r="D187" s="8"/>
      <c r="E187" s="8"/>
      <c r="F187" s="8"/>
      <c r="G187" s="8"/>
      <c r="H187" s="8"/>
    </row>
    <row r="188" spans="1:8" s="9" customFormat="1" hidden="1" x14ac:dyDescent="0.2">
      <c r="A188" s="8"/>
      <c r="B188" s="8"/>
      <c r="C188" s="8"/>
      <c r="D188" s="8"/>
      <c r="E188" s="8"/>
      <c r="F188" s="8"/>
      <c r="G188" s="8"/>
      <c r="H188" s="8"/>
    </row>
    <row r="189" spans="1:8" s="9" customFormat="1" hidden="1" x14ac:dyDescent="0.2">
      <c r="A189" s="8"/>
      <c r="B189" s="8"/>
      <c r="C189" s="8"/>
      <c r="D189" s="8"/>
      <c r="E189" s="8"/>
      <c r="F189" s="8"/>
      <c r="G189" s="8"/>
      <c r="H189" s="8"/>
    </row>
    <row r="190" spans="1:8" s="9" customFormat="1" hidden="1" x14ac:dyDescent="0.2">
      <c r="A190" s="8"/>
      <c r="B190" s="8"/>
      <c r="C190" s="8"/>
      <c r="D190" s="8"/>
      <c r="E190" s="8"/>
      <c r="F190" s="8"/>
      <c r="G190" s="8"/>
      <c r="H190" s="8"/>
    </row>
    <row r="191" spans="1:8" s="9" customFormat="1" hidden="1" x14ac:dyDescent="0.2">
      <c r="A191" s="8"/>
      <c r="B191" s="8"/>
      <c r="C191" s="8"/>
      <c r="D191" s="8"/>
      <c r="E191" s="8"/>
      <c r="F191" s="8"/>
      <c r="G191" s="8"/>
      <c r="H191" s="8"/>
    </row>
    <row r="192" spans="1:8" s="9" customFormat="1" hidden="1" x14ac:dyDescent="0.2">
      <c r="A192" s="8"/>
      <c r="B192" s="8"/>
      <c r="C192" s="8"/>
      <c r="D192" s="8"/>
      <c r="E192" s="8"/>
      <c r="F192" s="8"/>
      <c r="G192" s="8"/>
      <c r="H192" s="8"/>
    </row>
    <row r="193" spans="1:8" s="9" customFormat="1" hidden="1" x14ac:dyDescent="0.2">
      <c r="A193" s="8"/>
      <c r="B193" s="8"/>
      <c r="C193" s="8"/>
      <c r="D193" s="8"/>
      <c r="E193" s="8"/>
      <c r="F193" s="8"/>
      <c r="G193" s="8"/>
      <c r="H193" s="8"/>
    </row>
    <row r="194" spans="1:8" s="9" customFormat="1" hidden="1" x14ac:dyDescent="0.2">
      <c r="A194" s="8"/>
      <c r="B194" s="8"/>
      <c r="C194" s="8"/>
      <c r="D194" s="8"/>
      <c r="E194" s="8"/>
      <c r="F194" s="8"/>
      <c r="G194" s="8"/>
      <c r="H194" s="8"/>
    </row>
    <row r="195" spans="1:8" s="9" customFormat="1" hidden="1" x14ac:dyDescent="0.2">
      <c r="A195" s="8"/>
      <c r="B195" s="8"/>
      <c r="C195" s="8"/>
      <c r="D195" s="8"/>
      <c r="E195" s="8"/>
      <c r="F195" s="8"/>
      <c r="G195" s="8"/>
      <c r="H195" s="8"/>
    </row>
    <row r="196" spans="1:8" s="9" customFormat="1" hidden="1" x14ac:dyDescent="0.2">
      <c r="A196" s="8"/>
      <c r="B196" s="8"/>
      <c r="C196" s="8"/>
      <c r="D196" s="8"/>
      <c r="E196" s="8"/>
      <c r="F196" s="8"/>
      <c r="G196" s="8"/>
      <c r="H196" s="8"/>
    </row>
    <row r="197" spans="1:8" s="9" customFormat="1" hidden="1" x14ac:dyDescent="0.2">
      <c r="A197" s="8"/>
      <c r="B197" s="8"/>
      <c r="C197" s="8"/>
      <c r="D197" s="8"/>
      <c r="E197" s="8"/>
      <c r="F197" s="8"/>
      <c r="G197" s="8"/>
      <c r="H197" s="8"/>
    </row>
    <row r="198" spans="1:8" s="9" customFormat="1" hidden="1" x14ac:dyDescent="0.2">
      <c r="A198" s="8"/>
      <c r="B198" s="8"/>
      <c r="C198" s="8"/>
      <c r="D198" s="8"/>
      <c r="E198" s="8"/>
      <c r="F198" s="8"/>
      <c r="G198" s="8"/>
      <c r="H198" s="8"/>
    </row>
    <row r="199" spans="1:8" s="9" customFormat="1" hidden="1" x14ac:dyDescent="0.2">
      <c r="A199" s="8"/>
      <c r="B199" s="8"/>
      <c r="C199" s="8"/>
      <c r="D199" s="8"/>
      <c r="E199" s="8"/>
      <c r="F199" s="8"/>
      <c r="G199" s="8"/>
      <c r="H199" s="8"/>
    </row>
    <row r="200" spans="1:8" s="9" customFormat="1" hidden="1" x14ac:dyDescent="0.2">
      <c r="A200" s="8"/>
      <c r="B200" s="8"/>
      <c r="C200" s="8"/>
      <c r="D200" s="8"/>
      <c r="E200" s="8"/>
      <c r="F200" s="8"/>
      <c r="G200" s="8"/>
      <c r="H200" s="8"/>
    </row>
    <row r="201" spans="1:8" s="9" customFormat="1" hidden="1" x14ac:dyDescent="0.2">
      <c r="A201" s="8"/>
      <c r="B201" s="8"/>
      <c r="C201" s="8"/>
      <c r="D201" s="8"/>
      <c r="E201" s="8"/>
      <c r="F201" s="8"/>
      <c r="G201" s="8"/>
      <c r="H201" s="8"/>
    </row>
    <row r="202" spans="1:8" s="9" customFormat="1" hidden="1" x14ac:dyDescent="0.2">
      <c r="A202" s="8"/>
      <c r="B202" s="8"/>
      <c r="C202" s="8"/>
      <c r="D202" s="8"/>
      <c r="E202" s="8"/>
      <c r="F202" s="8"/>
      <c r="G202" s="8"/>
      <c r="H202" s="8"/>
    </row>
    <row r="203" spans="1:8" s="9" customFormat="1" hidden="1" x14ac:dyDescent="0.2">
      <c r="A203" s="8"/>
      <c r="B203" s="8"/>
      <c r="C203" s="8"/>
      <c r="D203" s="8"/>
      <c r="E203" s="8"/>
      <c r="F203" s="8"/>
      <c r="G203" s="8"/>
      <c r="H203" s="8"/>
    </row>
    <row r="204" spans="1:8" s="9" customFormat="1" hidden="1" x14ac:dyDescent="0.2">
      <c r="A204" s="8"/>
      <c r="B204" s="8"/>
      <c r="C204" s="8"/>
      <c r="D204" s="8"/>
      <c r="E204" s="8"/>
      <c r="F204" s="8"/>
      <c r="G204" s="8"/>
      <c r="H204" s="8"/>
    </row>
    <row r="205" spans="1:8" s="9" customFormat="1" hidden="1" x14ac:dyDescent="0.2">
      <c r="A205" s="8"/>
      <c r="B205" s="8"/>
      <c r="C205" s="8"/>
      <c r="D205" s="8"/>
      <c r="E205" s="8"/>
      <c r="F205" s="8"/>
      <c r="G205" s="8"/>
      <c r="H205" s="8"/>
    </row>
    <row r="206" spans="1:8" s="9" customFormat="1" hidden="1" x14ac:dyDescent="0.2">
      <c r="A206" s="8"/>
      <c r="B206" s="8"/>
      <c r="C206" s="8"/>
      <c r="D206" s="8"/>
      <c r="E206" s="8"/>
      <c r="F206" s="8"/>
      <c r="G206" s="8"/>
      <c r="H206" s="8"/>
    </row>
    <row r="207" spans="1:8" s="9" customFormat="1" hidden="1" x14ac:dyDescent="0.2">
      <c r="A207" s="8"/>
      <c r="B207" s="8"/>
      <c r="C207" s="8"/>
      <c r="D207" s="8"/>
      <c r="E207" s="8"/>
      <c r="F207" s="8"/>
      <c r="G207" s="8"/>
      <c r="H207" s="8"/>
    </row>
    <row r="208" spans="1:8" s="9" customFormat="1" hidden="1" x14ac:dyDescent="0.2">
      <c r="A208" s="8"/>
      <c r="B208" s="8"/>
      <c r="C208" s="8"/>
      <c r="D208" s="8"/>
      <c r="E208" s="8"/>
      <c r="F208" s="8"/>
      <c r="G208" s="8"/>
      <c r="H208" s="8"/>
    </row>
    <row r="209" spans="1:8" s="9" customFormat="1" hidden="1" x14ac:dyDescent="0.2">
      <c r="A209" s="8"/>
      <c r="B209" s="8"/>
      <c r="C209" s="8"/>
      <c r="D209" s="8"/>
      <c r="E209" s="8"/>
      <c r="F209" s="8"/>
      <c r="G209" s="8"/>
      <c r="H209" s="8"/>
    </row>
    <row r="210" spans="1:8" s="9" customFormat="1" hidden="1" x14ac:dyDescent="0.2">
      <c r="A210" s="8"/>
      <c r="B210" s="8"/>
      <c r="C210" s="8"/>
      <c r="D210" s="8"/>
      <c r="E210" s="8"/>
      <c r="F210" s="8"/>
      <c r="G210" s="8"/>
      <c r="H210" s="8"/>
    </row>
    <row r="211" spans="1:8" s="9" customFormat="1" hidden="1" x14ac:dyDescent="0.2">
      <c r="A211" s="8"/>
      <c r="B211" s="8"/>
      <c r="C211" s="8"/>
      <c r="D211" s="8"/>
      <c r="E211" s="8"/>
      <c r="F211" s="8"/>
      <c r="G211" s="8"/>
      <c r="H211" s="8"/>
    </row>
    <row r="212" spans="1:8" s="9" customFormat="1" hidden="1" x14ac:dyDescent="0.2">
      <c r="A212" s="8"/>
      <c r="B212" s="8"/>
      <c r="C212" s="8"/>
      <c r="D212" s="8"/>
      <c r="E212" s="8"/>
      <c r="F212" s="8"/>
      <c r="G212" s="8"/>
      <c r="H212" s="8"/>
    </row>
    <row r="213" spans="1:8" s="9" customFormat="1" hidden="1" x14ac:dyDescent="0.2">
      <c r="A213" s="8"/>
      <c r="B213" s="8"/>
      <c r="C213" s="8"/>
      <c r="D213" s="8"/>
      <c r="E213" s="8"/>
      <c r="F213" s="8"/>
      <c r="G213" s="8"/>
      <c r="H213" s="8"/>
    </row>
    <row r="214" spans="1:8" s="9" customFormat="1" hidden="1" x14ac:dyDescent="0.2">
      <c r="A214" s="8"/>
      <c r="B214" s="8"/>
      <c r="C214" s="8"/>
      <c r="D214" s="8"/>
      <c r="E214" s="8"/>
      <c r="F214" s="8"/>
      <c r="G214" s="8"/>
      <c r="H214" s="8"/>
    </row>
    <row r="215" spans="1:8" s="9" customFormat="1" hidden="1" x14ac:dyDescent="0.2">
      <c r="A215" s="8"/>
      <c r="B215" s="8"/>
      <c r="C215" s="8"/>
      <c r="D215" s="8"/>
      <c r="E215" s="8"/>
      <c r="F215" s="8"/>
      <c r="G215" s="8"/>
      <c r="H215" s="8"/>
    </row>
    <row r="216" spans="1:8" s="9" customFormat="1" hidden="1" x14ac:dyDescent="0.2">
      <c r="A216" s="8"/>
      <c r="B216" s="8"/>
      <c r="C216" s="8"/>
      <c r="D216" s="8"/>
      <c r="E216" s="8"/>
      <c r="F216" s="8"/>
      <c r="G216" s="8"/>
      <c r="H216" s="8"/>
    </row>
    <row r="217" spans="1:8" s="9" customFormat="1" hidden="1" x14ac:dyDescent="0.2">
      <c r="A217" s="8"/>
      <c r="B217" s="8"/>
      <c r="C217" s="8"/>
      <c r="D217" s="8"/>
      <c r="E217" s="8"/>
      <c r="F217" s="8"/>
      <c r="G217" s="8"/>
      <c r="H217" s="8"/>
    </row>
    <row r="218" spans="1:8" s="9" customFormat="1" hidden="1" x14ac:dyDescent="0.2">
      <c r="A218" s="8"/>
      <c r="B218" s="8"/>
      <c r="C218" s="8"/>
      <c r="D218" s="8"/>
      <c r="E218" s="8"/>
      <c r="F218" s="8"/>
      <c r="G218" s="8"/>
      <c r="H218" s="8"/>
    </row>
    <row r="219" spans="1:8" s="9" customFormat="1" hidden="1" x14ac:dyDescent="0.2">
      <c r="A219" s="8"/>
      <c r="B219" s="8"/>
      <c r="C219" s="8"/>
      <c r="D219" s="8"/>
      <c r="E219" s="8"/>
      <c r="F219" s="8"/>
      <c r="G219" s="8"/>
      <c r="H219" s="8"/>
    </row>
    <row r="220" spans="1:8" s="9" customFormat="1" hidden="1" x14ac:dyDescent="0.2">
      <c r="A220" s="8"/>
      <c r="B220" s="8"/>
      <c r="C220" s="8"/>
      <c r="D220" s="8"/>
      <c r="E220" s="8"/>
      <c r="F220" s="8"/>
      <c r="G220" s="8"/>
      <c r="H220" s="8"/>
    </row>
    <row r="221" spans="1:8" s="9" customFormat="1" hidden="1" x14ac:dyDescent="0.2">
      <c r="A221" s="8"/>
      <c r="B221" s="8"/>
      <c r="C221" s="8"/>
      <c r="D221" s="8"/>
      <c r="E221" s="8"/>
      <c r="F221" s="8"/>
      <c r="G221" s="8"/>
      <c r="H221" s="8"/>
    </row>
    <row r="222" spans="1:8" s="9" customFormat="1" hidden="1" x14ac:dyDescent="0.2">
      <c r="A222" s="8"/>
      <c r="B222" s="8"/>
      <c r="C222" s="8"/>
      <c r="D222" s="8"/>
      <c r="E222" s="8"/>
      <c r="F222" s="8"/>
      <c r="G222" s="8"/>
      <c r="H222" s="8"/>
    </row>
    <row r="223" spans="1:8" s="9" customFormat="1" hidden="1" x14ac:dyDescent="0.2">
      <c r="A223" s="8"/>
      <c r="B223" s="8"/>
      <c r="C223" s="8"/>
      <c r="D223" s="8"/>
      <c r="E223" s="8"/>
      <c r="F223" s="8"/>
      <c r="G223" s="8"/>
      <c r="H223" s="8"/>
    </row>
    <row r="224" spans="1:8" s="9" customFormat="1" hidden="1" x14ac:dyDescent="0.2">
      <c r="A224" s="8"/>
      <c r="B224" s="8"/>
      <c r="C224" s="8"/>
      <c r="D224" s="8"/>
      <c r="E224" s="8"/>
      <c r="F224" s="8"/>
      <c r="G224" s="8"/>
      <c r="H224" s="8"/>
    </row>
    <row r="225" spans="1:8" s="9" customFormat="1" hidden="1" x14ac:dyDescent="0.2">
      <c r="A225" s="8"/>
      <c r="B225" s="8"/>
      <c r="C225" s="8"/>
      <c r="D225" s="8"/>
      <c r="E225" s="8"/>
      <c r="F225" s="8"/>
      <c r="G225" s="8"/>
      <c r="H225" s="8"/>
    </row>
    <row r="226" spans="1:8" s="9" customFormat="1" hidden="1" x14ac:dyDescent="0.2">
      <c r="A226" s="8"/>
      <c r="B226" s="8"/>
      <c r="C226" s="8"/>
      <c r="D226" s="8"/>
      <c r="E226" s="8"/>
      <c r="F226" s="8"/>
      <c r="G226" s="8"/>
      <c r="H226" s="8"/>
    </row>
    <row r="227" spans="1:8" s="9" customFormat="1" hidden="1" x14ac:dyDescent="0.2">
      <c r="A227" s="8"/>
      <c r="B227" s="8"/>
      <c r="C227" s="8"/>
      <c r="D227" s="8"/>
      <c r="E227" s="8"/>
      <c r="F227" s="8"/>
      <c r="G227" s="8"/>
      <c r="H227" s="8"/>
    </row>
    <row r="228" spans="1:8" s="9" customFormat="1" hidden="1" x14ac:dyDescent="0.2">
      <c r="A228" s="8"/>
      <c r="B228" s="8"/>
      <c r="C228" s="8"/>
      <c r="D228" s="8"/>
      <c r="E228" s="8"/>
      <c r="F228" s="8"/>
      <c r="G228" s="8"/>
      <c r="H228" s="8"/>
    </row>
    <row r="229" spans="1:8" s="9" customFormat="1" hidden="1" x14ac:dyDescent="0.2">
      <c r="A229" s="8"/>
      <c r="B229" s="8"/>
      <c r="C229" s="8"/>
      <c r="D229" s="8"/>
      <c r="E229" s="8"/>
      <c r="F229" s="8"/>
      <c r="G229" s="8"/>
      <c r="H229" s="8"/>
    </row>
    <row r="230" spans="1:8" s="9" customFormat="1" hidden="1" x14ac:dyDescent="0.2">
      <c r="A230" s="8"/>
      <c r="B230" s="8"/>
      <c r="C230" s="8"/>
      <c r="D230" s="8"/>
      <c r="E230" s="8"/>
      <c r="F230" s="8"/>
      <c r="G230" s="8"/>
      <c r="H230" s="8"/>
    </row>
    <row r="231" spans="1:8" s="9" customFormat="1" hidden="1" x14ac:dyDescent="0.2">
      <c r="A231" s="8"/>
      <c r="B231" s="8"/>
      <c r="C231" s="8"/>
      <c r="D231" s="8"/>
      <c r="E231" s="8"/>
      <c r="F231" s="8"/>
      <c r="G231" s="8"/>
      <c r="H231" s="8"/>
    </row>
    <row r="232" spans="1:8" s="9" customFormat="1" hidden="1" x14ac:dyDescent="0.2">
      <c r="A232" s="8"/>
      <c r="B232" s="8"/>
      <c r="C232" s="8"/>
      <c r="D232" s="8"/>
      <c r="E232" s="8"/>
      <c r="F232" s="8"/>
      <c r="G232" s="8"/>
      <c r="H232" s="8"/>
    </row>
    <row r="233" spans="1:8" s="9" customFormat="1" hidden="1" x14ac:dyDescent="0.2">
      <c r="A233" s="8"/>
      <c r="B233" s="8"/>
      <c r="C233" s="8"/>
      <c r="D233" s="8"/>
      <c r="E233" s="8"/>
      <c r="F233" s="8"/>
      <c r="G233" s="8"/>
      <c r="H233" s="8"/>
    </row>
    <row r="234" spans="1:8" s="9" customFormat="1" hidden="1" x14ac:dyDescent="0.2">
      <c r="A234" s="8"/>
      <c r="B234" s="8"/>
      <c r="C234" s="8"/>
      <c r="D234" s="8"/>
      <c r="E234" s="8"/>
      <c r="F234" s="8"/>
      <c r="G234" s="8"/>
      <c r="H234" s="8"/>
    </row>
    <row r="235" spans="1:8" s="9" customFormat="1" hidden="1" x14ac:dyDescent="0.2">
      <c r="A235" s="8"/>
      <c r="B235" s="8"/>
      <c r="C235" s="8"/>
      <c r="D235" s="8"/>
      <c r="E235" s="8"/>
      <c r="F235" s="8"/>
      <c r="G235" s="8"/>
      <c r="H235" s="8"/>
    </row>
    <row r="236" spans="1:8" s="9" customFormat="1" hidden="1" x14ac:dyDescent="0.2">
      <c r="A236" s="8"/>
      <c r="B236" s="8"/>
      <c r="C236" s="8"/>
      <c r="D236" s="8"/>
      <c r="E236" s="8"/>
      <c r="F236" s="8"/>
      <c r="G236" s="8"/>
      <c r="H236" s="8"/>
    </row>
    <row r="237" spans="1:8" s="9" customFormat="1" hidden="1" x14ac:dyDescent="0.2">
      <c r="A237" s="8"/>
      <c r="B237" s="8"/>
      <c r="C237" s="8"/>
      <c r="D237" s="8"/>
      <c r="E237" s="8"/>
      <c r="F237" s="8"/>
      <c r="G237" s="8"/>
      <c r="H237" s="8"/>
    </row>
    <row r="238" spans="1:8" s="9" customFormat="1" hidden="1" x14ac:dyDescent="0.2">
      <c r="A238" s="8"/>
      <c r="B238" s="8"/>
      <c r="C238" s="8"/>
      <c r="D238" s="8"/>
      <c r="E238" s="8"/>
      <c r="F238" s="8"/>
      <c r="G238" s="8"/>
      <c r="H238" s="8"/>
    </row>
    <row r="239" spans="1:8" s="9" customFormat="1" hidden="1" x14ac:dyDescent="0.2">
      <c r="A239" s="8"/>
      <c r="B239" s="8"/>
      <c r="C239" s="8"/>
      <c r="D239" s="8"/>
      <c r="E239" s="8"/>
      <c r="F239" s="8"/>
      <c r="G239" s="8"/>
      <c r="H239" s="8"/>
    </row>
    <row r="240" spans="1:8" s="9" customFormat="1" hidden="1" x14ac:dyDescent="0.2">
      <c r="A240" s="8"/>
      <c r="B240" s="8"/>
      <c r="C240" s="8"/>
      <c r="D240" s="8"/>
      <c r="E240" s="8"/>
      <c r="F240" s="8"/>
      <c r="G240" s="8"/>
      <c r="H240" s="8"/>
    </row>
    <row r="241" spans="1:8" s="9" customFormat="1" hidden="1" x14ac:dyDescent="0.2">
      <c r="A241" s="8"/>
      <c r="B241" s="8"/>
      <c r="C241" s="8"/>
      <c r="D241" s="8"/>
      <c r="E241" s="8"/>
      <c r="F241" s="8"/>
      <c r="G241" s="8"/>
      <c r="H241" s="8"/>
    </row>
  </sheetData>
  <sheetProtection algorithmName="SHA-512" hashValue="4O/O3dh9PG2LVNZLaLZB596RqHrZe9Qyat3jznXi80BvGucw1jzdJQCwkk8euGpDUMFvAhodLd2TErRRgscNjg==" saltValue="e1397AbzDBLkwNG4Hl3vsA==" spinCount="100000" sheet="1" objects="1" scenarios="1"/>
  <mergeCells count="2">
    <mergeCell ref="C2:D2"/>
    <mergeCell ref="E2:F2"/>
  </mergeCells>
  <hyperlinks>
    <hyperlink ref="C7" location="'Tabel 1.1'!C2" display="Tabel 1.1"/>
    <hyperlink ref="D12" location="S.05.01!A1" display="Tafla 2"/>
    <hyperlink ref="D13" location="S.05.02!A1" display="Tafla 3"/>
    <hyperlink ref="D14" location="S.06.01!A1" display="S.06.01!A1"/>
    <hyperlink ref="D15" location="S.12.01!A1" display="S.12.01!A1"/>
    <hyperlink ref="D16" location="S.17.01!A1" display="S.17.01!A1"/>
    <hyperlink ref="D17" location="S.23.01!A1" display="S.23.01!A1"/>
    <hyperlink ref="D11" location="S.02.01!A1" display="Tafla 1"/>
  </hyperlinks>
  <pageMargins left="0.7" right="0.7" top="0.75" bottom="0.75" header="0.3" footer="0.3"/>
  <pageSetup paperSize="9" scale="7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Item!$Q$1:$Q$2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K16005"/>
  <sheetViews>
    <sheetView workbookViewId="0">
      <selection activeCell="B5" sqref="B5:C5"/>
    </sheetView>
  </sheetViews>
  <sheetFormatPr defaultRowHeight="15" x14ac:dyDescent="0.25"/>
  <cols>
    <col min="1" max="1" width="10.140625" customWidth="1"/>
    <col min="2" max="2" width="15.140625" customWidth="1"/>
    <col min="3" max="3" width="12.28515625" customWidth="1"/>
    <col min="4" max="4" width="33" customWidth="1"/>
    <col min="5" max="5" width="6.140625" customWidth="1"/>
    <col min="6" max="6" width="81.140625" customWidth="1"/>
    <col min="7" max="7" width="17.5703125" customWidth="1"/>
    <col min="8" max="8" width="16.42578125" customWidth="1"/>
    <col min="9" max="9" width="15.42578125" customWidth="1"/>
    <col min="10" max="11" width="16.42578125" customWidth="1"/>
    <col min="12" max="12" width="15.42578125" customWidth="1"/>
    <col min="13" max="13" width="16.42578125" customWidth="1"/>
    <col min="14" max="14" width="16.42578125" style="5" customWidth="1"/>
    <col min="15" max="15" width="15.42578125" style="5" customWidth="1"/>
    <col min="16" max="16" width="13.85546875" style="5" customWidth="1"/>
    <col min="17" max="18" width="6.140625" style="5" customWidth="1"/>
    <col min="19" max="19" width="12.7109375" style="5" customWidth="1"/>
    <col min="20" max="20" width="13.5703125" style="5" customWidth="1"/>
    <col min="21" max="23" width="15.42578125" style="5" customWidth="1"/>
    <col min="24" max="24" width="16.42578125" style="5" customWidth="1"/>
    <col min="25" max="25" width="6.140625" style="5" customWidth="1"/>
    <col min="26" max="26" width="16.42578125" style="5" customWidth="1"/>
    <col min="27" max="27" width="15.42578125" style="5" customWidth="1"/>
    <col min="28" max="28" width="11.7109375" style="5" customWidth="1"/>
    <col min="29" max="29" width="13.85546875" style="5" customWidth="1"/>
    <col min="30" max="30" width="15.42578125" style="5" customWidth="1"/>
    <col min="31" max="34" width="6.140625" style="5" customWidth="1"/>
    <col min="35" max="35" width="15.42578125" style="5" customWidth="1"/>
    <col min="36" max="36" width="16.42578125" customWidth="1"/>
    <col min="37" max="37" width="15.42578125" customWidth="1"/>
    <col min="38" max="38" width="13.85546875" customWidth="1"/>
    <col min="39" max="40" width="6.140625" customWidth="1"/>
    <col min="41" max="41" width="12.7109375" bestFit="1" customWidth="1"/>
    <col min="42" max="42" width="13.5703125" bestFit="1" customWidth="1"/>
    <col min="43" max="44" width="15.42578125" bestFit="1" customWidth="1"/>
    <col min="45" max="45" width="15.42578125" customWidth="1"/>
    <col min="46" max="46" width="16.42578125" customWidth="1"/>
    <col min="47" max="47" width="6.140625" customWidth="1"/>
    <col min="48" max="48" width="16.42578125" customWidth="1"/>
    <col min="49" max="49" width="15.42578125" bestFit="1" customWidth="1"/>
    <col min="50" max="50" width="11.7109375" customWidth="1"/>
    <col min="51" max="51" width="13.85546875" customWidth="1"/>
    <col min="52" max="52" width="15.42578125" style="5" bestFit="1" customWidth="1"/>
    <col min="53" max="56" width="6.140625" style="5" customWidth="1"/>
    <col min="57" max="57" width="15.42578125" style="5" bestFit="1" customWidth="1"/>
    <col min="58" max="58" width="6.7109375" style="5" bestFit="1" customWidth="1"/>
    <col min="59" max="59" width="16.7109375" style="5" customWidth="1"/>
    <col min="60" max="60" width="12.7109375" bestFit="1" customWidth="1"/>
    <col min="61" max="61" width="39.42578125" bestFit="1" customWidth="1"/>
    <col min="62" max="63" width="26.85546875" bestFit="1" customWidth="1"/>
    <col min="64" max="64" width="31.85546875" bestFit="1" customWidth="1"/>
    <col min="65" max="66" width="23.85546875" bestFit="1" customWidth="1"/>
    <col min="67" max="68" width="37.5703125" bestFit="1" customWidth="1"/>
    <col min="69" max="69" width="25" bestFit="1" customWidth="1"/>
    <col min="70" max="71" width="25.5703125" bestFit="1" customWidth="1"/>
    <col min="72" max="73" width="26.140625" bestFit="1" customWidth="1"/>
    <col min="74" max="75" width="30.140625" bestFit="1" customWidth="1"/>
    <col min="76" max="76" width="35.85546875" bestFit="1" customWidth="1"/>
    <col min="77" max="77" width="34.42578125" bestFit="1" customWidth="1"/>
    <col min="78" max="78" width="56.140625" bestFit="1" customWidth="1"/>
    <col min="79" max="79" width="36.42578125" bestFit="1" customWidth="1"/>
    <col min="80" max="81" width="21.42578125" bestFit="1" customWidth="1"/>
    <col min="82" max="82" width="10.140625" bestFit="1" customWidth="1"/>
    <col min="83" max="83" width="16.42578125" bestFit="1" customWidth="1"/>
    <col min="84" max="84" width="15.42578125" bestFit="1" customWidth="1"/>
    <col min="85" max="85" width="35.140625" bestFit="1" customWidth="1"/>
    <col min="86" max="86" width="52.28515625" bestFit="1" customWidth="1"/>
    <col min="87" max="87" width="23.42578125" bestFit="1" customWidth="1"/>
    <col min="88" max="88" width="31.5703125" bestFit="1" customWidth="1"/>
    <col min="89" max="89" width="31.5703125" style="5" bestFit="1" customWidth="1"/>
  </cols>
  <sheetData>
    <row r="1" spans="1:89" x14ac:dyDescent="0.25">
      <c r="G1" t="s">
        <v>79</v>
      </c>
      <c r="H1" s="2" t="s">
        <v>86</v>
      </c>
      <c r="I1" s="2" t="s">
        <v>71</v>
      </c>
      <c r="J1" s="2" t="s">
        <v>77</v>
      </c>
      <c r="K1" s="2" t="s">
        <v>75</v>
      </c>
      <c r="L1" s="2" t="s">
        <v>81</v>
      </c>
      <c r="M1" s="2" t="s">
        <v>91</v>
      </c>
      <c r="N1" s="2" t="s">
        <v>90</v>
      </c>
      <c r="O1" s="2" t="s">
        <v>92</v>
      </c>
      <c r="P1" s="2" t="s">
        <v>83</v>
      </c>
      <c r="Q1" s="2" t="s">
        <v>94</v>
      </c>
      <c r="R1" s="2" t="s">
        <v>78</v>
      </c>
      <c r="S1" s="2" t="s">
        <v>89</v>
      </c>
      <c r="T1" s="2" t="s">
        <v>93</v>
      </c>
      <c r="U1" s="2" t="s">
        <v>80</v>
      </c>
      <c r="V1" s="2" t="s">
        <v>74</v>
      </c>
      <c r="W1" s="2" t="s">
        <v>327</v>
      </c>
      <c r="X1" s="2" t="s">
        <v>328</v>
      </c>
      <c r="Y1" s="2" t="s">
        <v>329</v>
      </c>
      <c r="Z1" s="2" t="s">
        <v>73</v>
      </c>
      <c r="AA1" s="2" t="s">
        <v>88</v>
      </c>
      <c r="AB1" s="2" t="s">
        <v>84</v>
      </c>
      <c r="AC1" s="2" t="s">
        <v>85</v>
      </c>
      <c r="AD1" s="2" t="s">
        <v>76</v>
      </c>
      <c r="AE1" s="2" t="s">
        <v>96</v>
      </c>
      <c r="AF1" s="2" t="s">
        <v>95</v>
      </c>
      <c r="AG1" s="2" t="s">
        <v>87</v>
      </c>
      <c r="AH1" s="2" t="s">
        <v>82</v>
      </c>
      <c r="AI1" s="2" t="s">
        <v>72</v>
      </c>
      <c r="AZ1"/>
      <c r="BA1"/>
      <c r="BB1"/>
      <c r="BC1"/>
      <c r="BD1"/>
      <c r="BE1"/>
      <c r="BF1" s="2"/>
      <c r="BG1" s="2"/>
      <c r="CK1"/>
    </row>
    <row r="2" spans="1:89" x14ac:dyDescent="0.25">
      <c r="A2" s="2">
        <v>42735</v>
      </c>
      <c r="B2" t="s">
        <v>487</v>
      </c>
      <c r="C2" t="s">
        <v>330</v>
      </c>
      <c r="D2" t="s">
        <v>70</v>
      </c>
      <c r="E2" t="s">
        <v>241</v>
      </c>
      <c r="F2" t="s">
        <v>331</v>
      </c>
      <c r="G2">
        <v>0</v>
      </c>
      <c r="AZ2"/>
      <c r="BA2"/>
      <c r="BB2"/>
      <c r="BC2"/>
      <c r="BD2"/>
      <c r="BE2"/>
      <c r="CK2"/>
    </row>
    <row r="3" spans="1:89" x14ac:dyDescent="0.25">
      <c r="A3" s="2">
        <v>42735</v>
      </c>
      <c r="B3" t="s">
        <v>487</v>
      </c>
      <c r="C3" t="s">
        <v>330</v>
      </c>
      <c r="D3" t="s">
        <v>70</v>
      </c>
      <c r="E3" t="s">
        <v>242</v>
      </c>
      <c r="F3" t="s">
        <v>332</v>
      </c>
      <c r="G3" s="3">
        <v>857917</v>
      </c>
      <c r="I3" s="3"/>
      <c r="AZ3"/>
      <c r="BA3"/>
      <c r="BB3"/>
      <c r="BC3"/>
      <c r="BD3"/>
      <c r="BE3"/>
      <c r="CK3"/>
    </row>
    <row r="4" spans="1:89" x14ac:dyDescent="0.25">
      <c r="A4" s="2">
        <v>42735</v>
      </c>
      <c r="B4" t="s">
        <v>487</v>
      </c>
      <c r="C4" t="s">
        <v>330</v>
      </c>
      <c r="D4" s="3" t="s">
        <v>70</v>
      </c>
      <c r="E4" s="3" t="s">
        <v>243</v>
      </c>
      <c r="F4" s="3" t="s">
        <v>333</v>
      </c>
      <c r="G4" s="3">
        <v>0</v>
      </c>
      <c r="H4" s="3"/>
      <c r="I4" s="3"/>
      <c r="J4" s="3"/>
      <c r="K4" s="3"/>
      <c r="L4" s="3"/>
      <c r="AZ4"/>
      <c r="BA4"/>
      <c r="BB4"/>
      <c r="BC4"/>
      <c r="BD4"/>
      <c r="BE4"/>
      <c r="CK4"/>
    </row>
    <row r="5" spans="1:89" x14ac:dyDescent="0.25">
      <c r="A5" s="2">
        <v>42735</v>
      </c>
      <c r="B5" t="s">
        <v>487</v>
      </c>
      <c r="C5" t="s">
        <v>330</v>
      </c>
      <c r="D5" t="s">
        <v>70</v>
      </c>
      <c r="E5" s="3" t="s">
        <v>244</v>
      </c>
      <c r="F5" s="3" t="s">
        <v>349</v>
      </c>
      <c r="G5" s="3">
        <v>18787883</v>
      </c>
      <c r="H5" s="3"/>
      <c r="J5" s="3"/>
      <c r="L5" s="3"/>
      <c r="AZ5"/>
      <c r="BA5"/>
      <c r="BB5"/>
      <c r="BC5"/>
      <c r="BD5"/>
      <c r="BE5"/>
      <c r="CK5"/>
    </row>
    <row r="6" spans="1:89" x14ac:dyDescent="0.25">
      <c r="A6" s="2">
        <v>42735</v>
      </c>
      <c r="B6" t="s">
        <v>487</v>
      </c>
      <c r="C6" t="s">
        <v>330</v>
      </c>
      <c r="D6" s="3" t="s">
        <v>70</v>
      </c>
      <c r="E6" s="3" t="s">
        <v>245</v>
      </c>
      <c r="F6" s="3" t="s">
        <v>334</v>
      </c>
      <c r="G6" s="3">
        <v>8020529895.3699999</v>
      </c>
      <c r="H6" s="3"/>
      <c r="I6" s="3"/>
      <c r="J6" s="3"/>
      <c r="K6" s="3"/>
      <c r="L6" s="3"/>
      <c r="AZ6"/>
      <c r="BA6"/>
      <c r="BB6"/>
      <c r="BC6"/>
      <c r="BD6"/>
      <c r="BE6"/>
      <c r="CK6"/>
    </row>
    <row r="7" spans="1:89" x14ac:dyDescent="0.25">
      <c r="A7" s="2">
        <v>42735</v>
      </c>
      <c r="B7" t="s">
        <v>487</v>
      </c>
      <c r="C7" t="s">
        <v>330</v>
      </c>
      <c r="D7" t="s">
        <v>70</v>
      </c>
      <c r="E7" s="3" t="s">
        <v>246</v>
      </c>
      <c r="F7" s="3" t="s">
        <v>335</v>
      </c>
      <c r="G7" s="3">
        <v>0</v>
      </c>
      <c r="H7" s="3"/>
      <c r="J7" s="3"/>
      <c r="L7" s="3"/>
      <c r="AZ7"/>
      <c r="BA7"/>
      <c r="BB7"/>
      <c r="BC7"/>
      <c r="BD7"/>
      <c r="BE7"/>
      <c r="CK7"/>
    </row>
    <row r="8" spans="1:89" x14ac:dyDescent="0.25">
      <c r="A8" s="2">
        <v>42735</v>
      </c>
      <c r="B8" t="s">
        <v>487</v>
      </c>
      <c r="C8" t="s">
        <v>330</v>
      </c>
      <c r="D8" s="3" t="s">
        <v>70</v>
      </c>
      <c r="E8" s="3" t="s">
        <v>247</v>
      </c>
      <c r="F8" s="3" t="s">
        <v>336</v>
      </c>
      <c r="G8" s="3">
        <v>83700000</v>
      </c>
      <c r="H8" s="3"/>
      <c r="I8" s="3"/>
      <c r="J8" s="3"/>
      <c r="K8" s="3"/>
      <c r="L8" s="3"/>
      <c r="AZ8"/>
      <c r="BA8"/>
      <c r="BB8"/>
      <c r="BC8"/>
      <c r="BD8"/>
      <c r="BE8"/>
      <c r="CK8"/>
    </row>
    <row r="9" spans="1:89" x14ac:dyDescent="0.25">
      <c r="A9" s="2">
        <v>42735</v>
      </c>
      <c r="B9" t="s">
        <v>487</v>
      </c>
      <c r="C9" t="s">
        <v>330</v>
      </c>
      <c r="D9" t="s">
        <v>70</v>
      </c>
      <c r="E9" s="3" t="s">
        <v>248</v>
      </c>
      <c r="F9" s="3" t="s">
        <v>337</v>
      </c>
      <c r="G9" s="3">
        <v>654517116.20000005</v>
      </c>
      <c r="H9" s="3"/>
      <c r="I9" s="3"/>
      <c r="J9" s="3"/>
      <c r="L9" s="3"/>
      <c r="AZ9"/>
      <c r="BA9"/>
      <c r="BB9"/>
      <c r="BC9"/>
      <c r="BD9"/>
      <c r="BE9"/>
      <c r="CK9"/>
    </row>
    <row r="10" spans="1:89" x14ac:dyDescent="0.25">
      <c r="A10" s="2">
        <v>42735</v>
      </c>
      <c r="B10" t="s">
        <v>487</v>
      </c>
      <c r="C10" t="s">
        <v>330</v>
      </c>
      <c r="D10" s="3" t="s">
        <v>70</v>
      </c>
      <c r="E10" s="3" t="s">
        <v>69</v>
      </c>
      <c r="F10" s="3" t="s">
        <v>338</v>
      </c>
      <c r="G10" s="3">
        <v>639899250.20000005</v>
      </c>
      <c r="H10" s="3"/>
      <c r="I10" s="3"/>
      <c r="J10" s="3"/>
      <c r="K10" s="3"/>
      <c r="L10" s="3"/>
      <c r="AZ10"/>
      <c r="BA10"/>
      <c r="BB10"/>
      <c r="BC10"/>
      <c r="BD10"/>
      <c r="BE10"/>
      <c r="CK10"/>
    </row>
    <row r="11" spans="1:89" x14ac:dyDescent="0.25">
      <c r="A11" s="2">
        <v>42735</v>
      </c>
      <c r="B11" t="s">
        <v>487</v>
      </c>
      <c r="C11" t="s">
        <v>330</v>
      </c>
      <c r="D11" t="s">
        <v>70</v>
      </c>
      <c r="E11" s="3" t="s">
        <v>68</v>
      </c>
      <c r="F11" s="3" t="s">
        <v>339</v>
      </c>
      <c r="G11" s="3">
        <v>14617866</v>
      </c>
      <c r="H11" s="3"/>
      <c r="I11" s="3"/>
      <c r="J11" s="3"/>
      <c r="L11" s="3"/>
      <c r="AZ11"/>
      <c r="BA11"/>
      <c r="BB11"/>
      <c r="BC11"/>
      <c r="BD11"/>
      <c r="BE11"/>
      <c r="CK11"/>
    </row>
    <row r="12" spans="1:89" x14ac:dyDescent="0.25">
      <c r="A12" s="2">
        <v>42735</v>
      </c>
      <c r="B12" t="s">
        <v>487</v>
      </c>
      <c r="C12" t="s">
        <v>330</v>
      </c>
      <c r="D12" s="3" t="s">
        <v>70</v>
      </c>
      <c r="E12" s="3" t="s">
        <v>67</v>
      </c>
      <c r="F12" s="3" t="s">
        <v>340</v>
      </c>
      <c r="G12" s="3">
        <v>5562144264.1099997</v>
      </c>
      <c r="H12" s="3"/>
      <c r="I12" s="3"/>
      <c r="J12" s="3"/>
      <c r="K12" s="3"/>
      <c r="L12" s="3"/>
      <c r="AZ12"/>
      <c r="BA12"/>
      <c r="BB12"/>
      <c r="BC12"/>
      <c r="BD12"/>
      <c r="BE12"/>
      <c r="CK12"/>
    </row>
    <row r="13" spans="1:89" x14ac:dyDescent="0.25">
      <c r="A13" s="2">
        <v>42735</v>
      </c>
      <c r="B13" t="s">
        <v>487</v>
      </c>
      <c r="C13" t="s">
        <v>330</v>
      </c>
      <c r="D13" t="s">
        <v>70</v>
      </c>
      <c r="E13" s="3" t="s">
        <v>66</v>
      </c>
      <c r="F13" s="3" t="s">
        <v>341</v>
      </c>
      <c r="G13" s="3">
        <v>4001279750.2399998</v>
      </c>
      <c r="H13" s="3"/>
      <c r="I13" s="3"/>
      <c r="J13" s="3"/>
      <c r="L13" s="3"/>
      <c r="AZ13"/>
      <c r="BA13"/>
      <c r="BB13"/>
      <c r="BC13"/>
      <c r="BD13"/>
      <c r="BE13"/>
      <c r="CK13"/>
    </row>
    <row r="14" spans="1:89" x14ac:dyDescent="0.25">
      <c r="A14" s="2">
        <v>42735</v>
      </c>
      <c r="B14" t="s">
        <v>487</v>
      </c>
      <c r="C14" t="s">
        <v>330</v>
      </c>
      <c r="D14" s="3" t="s">
        <v>70</v>
      </c>
      <c r="E14" s="3" t="s">
        <v>249</v>
      </c>
      <c r="F14" s="3" t="s">
        <v>342</v>
      </c>
      <c r="G14" s="3">
        <v>1560864513.8699999</v>
      </c>
      <c r="H14" s="3"/>
      <c r="I14" s="3"/>
      <c r="J14" s="3"/>
      <c r="K14" s="3"/>
      <c r="L14" s="3"/>
      <c r="AZ14"/>
      <c r="BA14"/>
      <c r="BB14"/>
      <c r="BC14"/>
      <c r="BD14"/>
      <c r="BE14"/>
      <c r="CK14"/>
    </row>
    <row r="15" spans="1:89" x14ac:dyDescent="0.25">
      <c r="A15" s="2">
        <v>42735</v>
      </c>
      <c r="B15" t="s">
        <v>487</v>
      </c>
      <c r="C15" t="s">
        <v>330</v>
      </c>
      <c r="D15" t="s">
        <v>70</v>
      </c>
      <c r="E15" s="3" t="s">
        <v>250</v>
      </c>
      <c r="F15" s="3" t="s">
        <v>343</v>
      </c>
      <c r="G15" s="3">
        <v>0</v>
      </c>
      <c r="H15" s="3"/>
      <c r="J15" s="3"/>
      <c r="L15" s="3"/>
      <c r="AZ15"/>
      <c r="BA15"/>
      <c r="BB15"/>
      <c r="BC15"/>
      <c r="BD15"/>
      <c r="BE15"/>
      <c r="CK15"/>
    </row>
    <row r="16" spans="1:89" x14ac:dyDescent="0.25">
      <c r="A16" s="2">
        <v>42735</v>
      </c>
      <c r="B16" t="s">
        <v>487</v>
      </c>
      <c r="C16" t="s">
        <v>330</v>
      </c>
      <c r="D16" t="s">
        <v>70</v>
      </c>
      <c r="E16" s="3" t="s">
        <v>251</v>
      </c>
      <c r="F16" s="3" t="s">
        <v>344</v>
      </c>
      <c r="G16" s="3">
        <v>0</v>
      </c>
      <c r="H16" s="3"/>
      <c r="J16" s="3"/>
      <c r="L16" s="3"/>
      <c r="AZ16"/>
      <c r="BA16"/>
      <c r="BB16"/>
      <c r="BC16"/>
      <c r="BD16"/>
      <c r="BE16"/>
      <c r="CK16"/>
    </row>
    <row r="17" spans="1:89" x14ac:dyDescent="0.25">
      <c r="A17" s="2">
        <v>42735</v>
      </c>
      <c r="B17" t="s">
        <v>487</v>
      </c>
      <c r="C17" t="s">
        <v>330</v>
      </c>
      <c r="D17" t="s">
        <v>70</v>
      </c>
      <c r="E17" s="3" t="s">
        <v>252</v>
      </c>
      <c r="F17" s="3" t="s">
        <v>345</v>
      </c>
      <c r="G17" s="3">
        <v>1696502897.0599999</v>
      </c>
      <c r="H17" s="3"/>
      <c r="I17" s="3"/>
      <c r="J17" s="3"/>
      <c r="K17" s="3"/>
      <c r="L17" s="3"/>
      <c r="AZ17"/>
      <c r="BA17"/>
      <c r="BB17"/>
      <c r="BC17"/>
      <c r="BD17"/>
      <c r="BE17"/>
      <c r="CK17"/>
    </row>
    <row r="18" spans="1:89" x14ac:dyDescent="0.25">
      <c r="A18" s="2">
        <v>42735</v>
      </c>
      <c r="B18" t="s">
        <v>487</v>
      </c>
      <c r="C18" t="s">
        <v>330</v>
      </c>
      <c r="D18" t="s">
        <v>70</v>
      </c>
      <c r="E18" s="3" t="s">
        <v>253</v>
      </c>
      <c r="F18" s="3" t="s">
        <v>346</v>
      </c>
      <c r="G18" s="3">
        <v>0</v>
      </c>
      <c r="H18" s="3"/>
      <c r="J18" s="3"/>
      <c r="L18" s="3"/>
      <c r="AZ18"/>
      <c r="BA18"/>
      <c r="BB18"/>
      <c r="BC18"/>
      <c r="BD18"/>
      <c r="BE18"/>
      <c r="CK18"/>
    </row>
    <row r="19" spans="1:89" x14ac:dyDescent="0.25">
      <c r="A19" s="2">
        <v>42735</v>
      </c>
      <c r="B19" t="s">
        <v>487</v>
      </c>
      <c r="C19" t="s">
        <v>330</v>
      </c>
      <c r="D19" t="s">
        <v>70</v>
      </c>
      <c r="E19" s="3" t="s">
        <v>65</v>
      </c>
      <c r="F19" s="3" t="s">
        <v>347</v>
      </c>
      <c r="G19" s="3">
        <v>23665618</v>
      </c>
      <c r="H19" s="3"/>
      <c r="I19" s="3"/>
      <c r="J19" s="3"/>
      <c r="K19" s="3"/>
      <c r="L19" s="3"/>
      <c r="AZ19"/>
      <c r="BA19"/>
      <c r="BB19"/>
      <c r="BC19"/>
      <c r="BD19"/>
      <c r="BE19"/>
      <c r="CK19"/>
    </row>
    <row r="20" spans="1:89" x14ac:dyDescent="0.25">
      <c r="A20" s="2">
        <v>42735</v>
      </c>
      <c r="B20" t="s">
        <v>487</v>
      </c>
      <c r="C20" t="s">
        <v>330</v>
      </c>
      <c r="D20" t="s">
        <v>70</v>
      </c>
      <c r="E20" s="3" t="s">
        <v>64</v>
      </c>
      <c r="F20" s="3" t="s">
        <v>348</v>
      </c>
      <c r="G20" s="3">
        <v>0</v>
      </c>
      <c r="H20" s="3"/>
      <c r="J20" s="3"/>
      <c r="L20" s="3"/>
      <c r="AZ20"/>
      <c r="BA20"/>
      <c r="BB20"/>
      <c r="BC20"/>
      <c r="BD20"/>
      <c r="BE20"/>
      <c r="CK20"/>
    </row>
    <row r="21" spans="1:89" x14ac:dyDescent="0.25">
      <c r="A21" s="2">
        <v>42735</v>
      </c>
      <c r="B21" t="s">
        <v>487</v>
      </c>
      <c r="C21" t="s">
        <v>330</v>
      </c>
      <c r="D21" t="s">
        <v>70</v>
      </c>
      <c r="E21" s="3" t="s">
        <v>63</v>
      </c>
      <c r="F21" s="3" t="s">
        <v>350</v>
      </c>
      <c r="G21" s="3">
        <v>5305907662.6700001</v>
      </c>
      <c r="H21" s="3"/>
      <c r="I21" s="3"/>
      <c r="J21" s="3"/>
      <c r="K21" s="3"/>
      <c r="L21" s="3"/>
      <c r="AZ21"/>
      <c r="BA21"/>
      <c r="BB21"/>
      <c r="BC21"/>
      <c r="BD21"/>
      <c r="BE21"/>
      <c r="CK21"/>
    </row>
    <row r="22" spans="1:89" x14ac:dyDescent="0.25">
      <c r="A22" s="2">
        <v>42735</v>
      </c>
      <c r="B22" t="s">
        <v>487</v>
      </c>
      <c r="C22" t="s">
        <v>330</v>
      </c>
      <c r="D22" t="s">
        <v>70</v>
      </c>
      <c r="E22" s="3" t="s">
        <v>62</v>
      </c>
      <c r="F22" s="3" t="s">
        <v>351</v>
      </c>
      <c r="G22" s="3">
        <v>0</v>
      </c>
      <c r="H22" s="3"/>
      <c r="J22" s="3"/>
      <c r="L22" s="3"/>
      <c r="AZ22"/>
      <c r="BA22"/>
      <c r="BB22"/>
      <c r="BC22"/>
      <c r="BD22"/>
      <c r="BE22"/>
      <c r="CK22"/>
    </row>
    <row r="23" spans="1:89" x14ac:dyDescent="0.25">
      <c r="A23" s="2">
        <v>42735</v>
      </c>
      <c r="B23" t="s">
        <v>487</v>
      </c>
      <c r="C23" t="s">
        <v>330</v>
      </c>
      <c r="D23" t="s">
        <v>70</v>
      </c>
      <c r="E23" s="3" t="s">
        <v>61</v>
      </c>
      <c r="F23" s="3" t="s">
        <v>353</v>
      </c>
      <c r="G23" s="3">
        <v>0</v>
      </c>
      <c r="H23" s="3"/>
      <c r="I23" s="3"/>
      <c r="J23" s="3"/>
      <c r="K23" s="3"/>
      <c r="L23" s="3"/>
      <c r="AZ23"/>
      <c r="BA23"/>
      <c r="BB23"/>
      <c r="BC23"/>
      <c r="BD23"/>
      <c r="BE23"/>
      <c r="CK23"/>
    </row>
    <row r="24" spans="1:89" x14ac:dyDescent="0.25">
      <c r="A24" s="2">
        <v>42735</v>
      </c>
      <c r="B24" s="5" t="s">
        <v>487</v>
      </c>
      <c r="C24" s="5" t="s">
        <v>330</v>
      </c>
      <c r="D24" s="5" t="s">
        <v>70</v>
      </c>
      <c r="E24" s="3" t="s">
        <v>254</v>
      </c>
      <c r="F24" s="3" t="s">
        <v>370</v>
      </c>
      <c r="G24" s="3">
        <v>0</v>
      </c>
      <c r="H24" s="3"/>
      <c r="I24" s="5"/>
      <c r="J24" s="3"/>
      <c r="K24" s="5"/>
      <c r="L24" s="3"/>
      <c r="M24" s="5"/>
      <c r="AZ24"/>
      <c r="BA24"/>
      <c r="BB24"/>
      <c r="BC24"/>
      <c r="BD24"/>
      <c r="BE24"/>
      <c r="CK24"/>
    </row>
    <row r="25" spans="1:89" x14ac:dyDescent="0.25">
      <c r="A25" s="2">
        <v>42735</v>
      </c>
      <c r="B25" s="5" t="s">
        <v>487</v>
      </c>
      <c r="C25" s="5" t="s">
        <v>330</v>
      </c>
      <c r="D25" s="5" t="s">
        <v>70</v>
      </c>
      <c r="E25" s="3" t="s">
        <v>255</v>
      </c>
      <c r="F25" s="3" t="s">
        <v>352</v>
      </c>
      <c r="G25" s="3">
        <v>0</v>
      </c>
      <c r="H25" s="3"/>
      <c r="I25" s="3"/>
      <c r="J25" s="3"/>
      <c r="K25" s="3"/>
      <c r="L25" s="3"/>
      <c r="M25" s="5"/>
      <c r="AZ25"/>
      <c r="BA25"/>
      <c r="BB25"/>
      <c r="BC25"/>
      <c r="BD25"/>
      <c r="BE25"/>
      <c r="CK25"/>
    </row>
    <row r="26" spans="1:89" x14ac:dyDescent="0.25">
      <c r="A26" s="2">
        <v>42735</v>
      </c>
      <c r="B26" s="5" t="s">
        <v>487</v>
      </c>
      <c r="C26" s="5" t="s">
        <v>330</v>
      </c>
      <c r="D26" s="5" t="s">
        <v>70</v>
      </c>
      <c r="E26" s="3" t="s">
        <v>256</v>
      </c>
      <c r="F26" s="3" t="s">
        <v>354</v>
      </c>
      <c r="G26" s="3">
        <v>699117447</v>
      </c>
      <c r="H26" s="3"/>
      <c r="I26" s="3"/>
      <c r="J26" s="3"/>
      <c r="K26" s="3"/>
      <c r="L26" s="3"/>
      <c r="M26" s="5"/>
      <c r="AZ26"/>
      <c r="BA26"/>
      <c r="BB26"/>
      <c r="BC26"/>
      <c r="BD26"/>
      <c r="BE26"/>
      <c r="CK26"/>
    </row>
    <row r="27" spans="1:89" x14ac:dyDescent="0.25">
      <c r="A27" s="2">
        <v>42735</v>
      </c>
      <c r="B27" s="5" t="s">
        <v>487</v>
      </c>
      <c r="C27" s="5" t="s">
        <v>330</v>
      </c>
      <c r="D27" s="5" t="s">
        <v>70</v>
      </c>
      <c r="E27" s="3" t="s">
        <v>257</v>
      </c>
      <c r="F27" s="3" t="s">
        <v>372</v>
      </c>
      <c r="G27" s="3">
        <v>48981279</v>
      </c>
      <c r="H27" s="3"/>
      <c r="I27" s="3"/>
      <c r="J27" s="3"/>
      <c r="K27" s="3"/>
      <c r="L27" s="3"/>
      <c r="M27" s="5"/>
      <c r="AZ27"/>
      <c r="BA27"/>
      <c r="BB27"/>
      <c r="BC27"/>
      <c r="BD27"/>
      <c r="BE27"/>
      <c r="CK27"/>
    </row>
    <row r="28" spans="1:89" x14ac:dyDescent="0.25">
      <c r="A28" s="2">
        <v>42735</v>
      </c>
      <c r="B28" s="5" t="s">
        <v>487</v>
      </c>
      <c r="C28" s="5" t="s">
        <v>330</v>
      </c>
      <c r="D28" s="5" t="s">
        <v>70</v>
      </c>
      <c r="E28" s="3" t="s">
        <v>258</v>
      </c>
      <c r="F28" s="3" t="s">
        <v>355</v>
      </c>
      <c r="G28" s="3">
        <v>0</v>
      </c>
      <c r="H28" s="3"/>
      <c r="I28" s="3"/>
      <c r="J28" s="3"/>
      <c r="K28" s="3"/>
      <c r="L28" s="3"/>
      <c r="M28" s="5"/>
      <c r="AZ28"/>
      <c r="BA28"/>
      <c r="BB28"/>
      <c r="BC28"/>
      <c r="BD28"/>
      <c r="BE28"/>
      <c r="CK28"/>
    </row>
    <row r="29" spans="1:89" x14ac:dyDescent="0.25">
      <c r="A29" s="2">
        <v>42735</v>
      </c>
      <c r="B29" s="5" t="s">
        <v>487</v>
      </c>
      <c r="C29" s="5" t="s">
        <v>330</v>
      </c>
      <c r="D29" s="5" t="s">
        <v>70</v>
      </c>
      <c r="E29" s="3" t="s">
        <v>60</v>
      </c>
      <c r="F29" s="3" t="s">
        <v>356</v>
      </c>
      <c r="G29" s="3">
        <v>48981279</v>
      </c>
      <c r="H29" s="3"/>
      <c r="I29" s="3"/>
      <c r="J29" s="3"/>
      <c r="K29" s="3"/>
      <c r="L29" s="3"/>
      <c r="M29" s="5"/>
      <c r="AZ29"/>
      <c r="BA29"/>
      <c r="BB29"/>
      <c r="BC29"/>
      <c r="BD29"/>
      <c r="BE29"/>
      <c r="CK29"/>
    </row>
    <row r="30" spans="1:89" x14ac:dyDescent="0.25">
      <c r="A30" s="2">
        <v>42735</v>
      </c>
      <c r="B30" s="5" t="s">
        <v>487</v>
      </c>
      <c r="C30" s="5" t="s">
        <v>330</v>
      </c>
      <c r="D30" s="5" t="s">
        <v>70</v>
      </c>
      <c r="E30" s="3" t="s">
        <v>59</v>
      </c>
      <c r="F30" s="3" t="s">
        <v>357</v>
      </c>
      <c r="G30" s="3">
        <v>650136168</v>
      </c>
      <c r="H30" s="3"/>
      <c r="I30" s="3"/>
      <c r="J30" s="3"/>
      <c r="K30" s="3"/>
      <c r="L30" s="3"/>
      <c r="M30" s="5"/>
      <c r="AZ30"/>
      <c r="BA30"/>
      <c r="BB30"/>
      <c r="BC30"/>
      <c r="BD30"/>
      <c r="BE30"/>
      <c r="CK30"/>
    </row>
    <row r="31" spans="1:89" x14ac:dyDescent="0.25">
      <c r="A31" s="2">
        <v>42735</v>
      </c>
      <c r="B31" s="5" t="s">
        <v>487</v>
      </c>
      <c r="C31" s="5" t="s">
        <v>330</v>
      </c>
      <c r="D31" s="5" t="s">
        <v>70</v>
      </c>
      <c r="E31" s="3" t="s">
        <v>58</v>
      </c>
      <c r="F31" s="3" t="s">
        <v>358</v>
      </c>
      <c r="G31" s="3">
        <v>502845744</v>
      </c>
      <c r="H31" s="3"/>
      <c r="I31" s="3"/>
      <c r="J31" s="3"/>
      <c r="K31" s="3"/>
      <c r="L31" s="3"/>
      <c r="M31" s="5"/>
      <c r="AZ31"/>
      <c r="BA31"/>
      <c r="BB31"/>
      <c r="BC31"/>
      <c r="BD31"/>
      <c r="BE31"/>
      <c r="CK31"/>
    </row>
    <row r="32" spans="1:89" x14ac:dyDescent="0.25">
      <c r="A32" s="2">
        <v>42735</v>
      </c>
      <c r="B32" s="5" t="s">
        <v>487</v>
      </c>
      <c r="C32" s="5" t="s">
        <v>330</v>
      </c>
      <c r="D32" s="5" t="s">
        <v>70</v>
      </c>
      <c r="E32" s="3" t="s">
        <v>57</v>
      </c>
      <c r="F32" s="3" t="s">
        <v>359</v>
      </c>
      <c r="G32" s="3">
        <v>147290424</v>
      </c>
      <c r="H32" s="3"/>
      <c r="I32" s="3"/>
      <c r="J32" s="3"/>
      <c r="K32" s="3"/>
      <c r="L32" s="3"/>
      <c r="M32" s="5"/>
      <c r="AZ32"/>
      <c r="BA32"/>
      <c r="BB32"/>
      <c r="BC32"/>
      <c r="BD32"/>
      <c r="BE32"/>
      <c r="CK32"/>
    </row>
    <row r="33" spans="1:89" x14ac:dyDescent="0.25">
      <c r="A33" s="2">
        <v>42735</v>
      </c>
      <c r="B33" s="5" t="s">
        <v>487</v>
      </c>
      <c r="C33" s="5" t="s">
        <v>330</v>
      </c>
      <c r="D33" s="5" t="s">
        <v>70</v>
      </c>
      <c r="E33" s="3" t="s">
        <v>56</v>
      </c>
      <c r="F33" s="3" t="s">
        <v>360</v>
      </c>
      <c r="G33" s="3">
        <v>0</v>
      </c>
      <c r="H33" s="3"/>
      <c r="I33" s="3"/>
      <c r="J33" s="3"/>
      <c r="K33" s="3"/>
      <c r="L33" s="3"/>
      <c r="M33" s="5"/>
      <c r="AZ33"/>
      <c r="BA33"/>
      <c r="BB33"/>
      <c r="BC33"/>
      <c r="BD33"/>
      <c r="BE33"/>
      <c r="CK33"/>
    </row>
    <row r="34" spans="1:89" x14ac:dyDescent="0.25">
      <c r="A34" s="2">
        <v>42735</v>
      </c>
      <c r="B34" s="5" t="s">
        <v>487</v>
      </c>
      <c r="C34" s="5" t="s">
        <v>330</v>
      </c>
      <c r="D34" s="5" t="s">
        <v>70</v>
      </c>
      <c r="E34" s="3" t="s">
        <v>259</v>
      </c>
      <c r="F34" s="3" t="s">
        <v>361</v>
      </c>
      <c r="G34" s="3">
        <v>0</v>
      </c>
      <c r="H34" s="3"/>
      <c r="I34" s="3"/>
      <c r="J34" s="3"/>
      <c r="K34" s="3"/>
      <c r="L34" s="3"/>
      <c r="M34" s="5"/>
      <c r="AZ34"/>
      <c r="BA34"/>
      <c r="BB34"/>
      <c r="BC34"/>
      <c r="BD34"/>
      <c r="BE34"/>
      <c r="CK34"/>
    </row>
    <row r="35" spans="1:89" x14ac:dyDescent="0.25">
      <c r="A35" s="2">
        <v>42735</v>
      </c>
      <c r="B35" s="5" t="s">
        <v>487</v>
      </c>
      <c r="C35" s="5" t="s">
        <v>330</v>
      </c>
      <c r="D35" s="5" t="s">
        <v>70</v>
      </c>
      <c r="E35" s="3" t="s">
        <v>260</v>
      </c>
      <c r="F35" s="3" t="s">
        <v>362</v>
      </c>
      <c r="G35" s="3">
        <v>1074663128</v>
      </c>
      <c r="H35" s="3"/>
      <c r="I35" s="3"/>
      <c r="J35" s="3"/>
      <c r="K35" s="3"/>
      <c r="L35" s="3"/>
      <c r="M35" s="5"/>
      <c r="AZ35"/>
      <c r="BA35"/>
      <c r="BB35"/>
      <c r="BC35"/>
      <c r="BD35"/>
      <c r="BE35"/>
      <c r="CK35"/>
    </row>
    <row r="36" spans="1:89" x14ac:dyDescent="0.25">
      <c r="A36" s="2">
        <v>42735</v>
      </c>
      <c r="B36" s="5" t="s">
        <v>487</v>
      </c>
      <c r="C36" s="5" t="s">
        <v>330</v>
      </c>
      <c r="D36" s="5" t="s">
        <v>70</v>
      </c>
      <c r="E36" s="3" t="s">
        <v>261</v>
      </c>
      <c r="F36" s="3" t="s">
        <v>363</v>
      </c>
      <c r="G36" s="3">
        <v>40918071</v>
      </c>
      <c r="H36" s="3"/>
      <c r="I36" s="3"/>
      <c r="J36" s="3"/>
      <c r="K36" s="3"/>
      <c r="L36" s="3"/>
      <c r="M36" s="5"/>
      <c r="AZ36"/>
      <c r="BA36"/>
      <c r="BB36"/>
      <c r="BC36"/>
      <c r="BD36"/>
      <c r="BE36"/>
      <c r="CK36"/>
    </row>
    <row r="37" spans="1:89" x14ac:dyDescent="0.25">
      <c r="A37" s="2">
        <v>42735</v>
      </c>
      <c r="B37" s="5" t="s">
        <v>487</v>
      </c>
      <c r="C37" s="5" t="s">
        <v>330</v>
      </c>
      <c r="D37" s="5" t="s">
        <v>70</v>
      </c>
      <c r="E37" s="3" t="s">
        <v>262</v>
      </c>
      <c r="F37" s="3" t="s">
        <v>364</v>
      </c>
      <c r="G37" s="3">
        <v>19184298</v>
      </c>
      <c r="H37" s="3"/>
      <c r="I37" s="3"/>
      <c r="J37" s="3"/>
      <c r="K37" s="3"/>
      <c r="L37" s="3"/>
      <c r="M37" s="5"/>
      <c r="AZ37"/>
      <c r="BA37"/>
      <c r="BB37"/>
      <c r="BC37"/>
      <c r="BD37"/>
      <c r="BE37"/>
      <c r="CK37"/>
    </row>
    <row r="38" spans="1:89" x14ac:dyDescent="0.25">
      <c r="A38" s="2">
        <v>42735</v>
      </c>
      <c r="B38" s="5" t="s">
        <v>487</v>
      </c>
      <c r="C38" s="5" t="s">
        <v>330</v>
      </c>
      <c r="D38" s="5" t="s">
        <v>70</v>
      </c>
      <c r="E38" s="3" t="s">
        <v>263</v>
      </c>
      <c r="F38" s="3" t="s">
        <v>365</v>
      </c>
      <c r="G38" s="3">
        <v>0</v>
      </c>
      <c r="H38" s="3"/>
      <c r="I38" s="3"/>
      <c r="J38" s="3"/>
      <c r="K38" s="3"/>
      <c r="L38" s="3"/>
      <c r="M38" s="5"/>
      <c r="AZ38"/>
      <c r="BA38"/>
      <c r="BB38"/>
      <c r="BC38"/>
      <c r="BD38"/>
      <c r="BE38"/>
      <c r="CK38"/>
    </row>
    <row r="39" spans="1:89" x14ac:dyDescent="0.25">
      <c r="A39" s="2">
        <v>42735</v>
      </c>
      <c r="B39" s="5" t="s">
        <v>487</v>
      </c>
      <c r="C39" s="5" t="s">
        <v>330</v>
      </c>
      <c r="D39" s="5" t="s">
        <v>70</v>
      </c>
      <c r="E39" s="3" t="s">
        <v>55</v>
      </c>
      <c r="F39" s="3" t="s">
        <v>366</v>
      </c>
      <c r="G39" s="3">
        <v>0</v>
      </c>
      <c r="H39" s="3"/>
      <c r="I39" s="3"/>
      <c r="J39" s="3"/>
      <c r="K39" s="3"/>
      <c r="L39" s="3"/>
      <c r="M39" s="5"/>
      <c r="AZ39"/>
      <c r="BA39"/>
      <c r="BB39"/>
      <c r="BC39"/>
      <c r="BD39"/>
      <c r="BE39"/>
      <c r="CK39"/>
    </row>
    <row r="40" spans="1:89" x14ac:dyDescent="0.25">
      <c r="A40" s="2">
        <v>42735</v>
      </c>
      <c r="B40" s="5" t="s">
        <v>487</v>
      </c>
      <c r="C40" s="5" t="s">
        <v>330</v>
      </c>
      <c r="D40" s="5" t="s">
        <v>70</v>
      </c>
      <c r="E40" s="3" t="s">
        <v>54</v>
      </c>
      <c r="F40" s="3" t="s">
        <v>367</v>
      </c>
      <c r="G40" s="3">
        <v>1192142291.3199999</v>
      </c>
      <c r="H40" s="3"/>
      <c r="I40" s="3"/>
      <c r="J40" s="3"/>
      <c r="K40" s="3"/>
      <c r="L40" s="3"/>
      <c r="M40" s="5"/>
      <c r="AZ40"/>
      <c r="BA40"/>
      <c r="BB40"/>
      <c r="BC40"/>
      <c r="BD40"/>
      <c r="BE40"/>
      <c r="CK40"/>
    </row>
    <row r="41" spans="1:89" x14ac:dyDescent="0.25">
      <c r="A41" s="2">
        <v>42735</v>
      </c>
      <c r="B41" s="5" t="s">
        <v>487</v>
      </c>
      <c r="C41" s="5" t="s">
        <v>330</v>
      </c>
      <c r="D41" s="5" t="s">
        <v>70</v>
      </c>
      <c r="E41" s="3" t="s">
        <v>53</v>
      </c>
      <c r="F41" s="3" t="s">
        <v>368</v>
      </c>
      <c r="G41" s="3">
        <v>6109750</v>
      </c>
      <c r="H41" s="3"/>
      <c r="I41" s="3"/>
      <c r="J41" s="3"/>
      <c r="K41" s="3"/>
      <c r="L41" s="3"/>
      <c r="M41" s="5"/>
      <c r="AZ41"/>
      <c r="BA41"/>
      <c r="BB41"/>
      <c r="BC41"/>
      <c r="BD41"/>
      <c r="BE41"/>
      <c r="CK41"/>
    </row>
    <row r="42" spans="1:89" x14ac:dyDescent="0.25">
      <c r="A42" s="2">
        <v>42735</v>
      </c>
      <c r="B42" s="5" t="s">
        <v>487</v>
      </c>
      <c r="C42" s="5" t="s">
        <v>330</v>
      </c>
      <c r="D42" s="5" t="s">
        <v>70</v>
      </c>
      <c r="E42" s="3" t="s">
        <v>50</v>
      </c>
      <c r="F42" s="3" t="s">
        <v>369</v>
      </c>
      <c r="G42" s="3">
        <v>16378218343.360001</v>
      </c>
      <c r="H42" s="3"/>
      <c r="I42" s="3"/>
      <c r="J42" s="3"/>
      <c r="K42" s="3"/>
      <c r="L42" s="3"/>
      <c r="M42" s="5"/>
      <c r="AZ42"/>
      <c r="BA42"/>
      <c r="BB42"/>
      <c r="BC42"/>
      <c r="BD42"/>
      <c r="BE42"/>
      <c r="CK42"/>
    </row>
    <row r="43" spans="1:89" x14ac:dyDescent="0.25">
      <c r="A43" s="2">
        <v>42735</v>
      </c>
      <c r="B43" s="5" t="s">
        <v>487</v>
      </c>
      <c r="C43" s="5" t="s">
        <v>330</v>
      </c>
      <c r="D43" s="5" t="s">
        <v>70</v>
      </c>
      <c r="E43" s="3" t="s">
        <v>264</v>
      </c>
      <c r="F43" s="3" t="s">
        <v>371</v>
      </c>
      <c r="G43" s="3">
        <v>210228814</v>
      </c>
      <c r="H43" s="3"/>
      <c r="I43" s="3"/>
      <c r="J43" s="3"/>
      <c r="K43" s="3"/>
      <c r="L43" s="3"/>
      <c r="M43" s="5"/>
      <c r="AZ43"/>
      <c r="BA43"/>
      <c r="BB43"/>
      <c r="BC43"/>
      <c r="BD43"/>
      <c r="BE43"/>
      <c r="CK43"/>
    </row>
    <row r="44" spans="1:89" x14ac:dyDescent="0.25">
      <c r="A44" s="2">
        <v>42735</v>
      </c>
      <c r="B44" s="5" t="s">
        <v>487</v>
      </c>
      <c r="C44" s="5" t="s">
        <v>330</v>
      </c>
      <c r="D44" s="5" t="s">
        <v>70</v>
      </c>
      <c r="E44" s="3" t="s">
        <v>265</v>
      </c>
      <c r="F44" s="3" t="s">
        <v>377</v>
      </c>
      <c r="G44" s="3">
        <v>0</v>
      </c>
      <c r="H44" s="3"/>
      <c r="I44" s="3"/>
      <c r="J44" s="3"/>
      <c r="K44" s="3"/>
      <c r="L44" s="3"/>
      <c r="M44" s="5"/>
      <c r="AZ44"/>
      <c r="BA44"/>
      <c r="BB44"/>
      <c r="BC44"/>
      <c r="BD44"/>
      <c r="BE44"/>
      <c r="CK44"/>
    </row>
    <row r="45" spans="1:89" x14ac:dyDescent="0.25">
      <c r="A45" s="2">
        <v>42735</v>
      </c>
      <c r="B45" s="5" t="s">
        <v>487</v>
      </c>
      <c r="C45" s="5" t="s">
        <v>330</v>
      </c>
      <c r="D45" s="5" t="s">
        <v>70</v>
      </c>
      <c r="E45" s="3" t="s">
        <v>266</v>
      </c>
      <c r="F45" s="3" t="s">
        <v>373</v>
      </c>
      <c r="G45" s="3">
        <v>0</v>
      </c>
      <c r="H45" s="3"/>
      <c r="I45" s="3"/>
      <c r="J45" s="3"/>
      <c r="K45" s="3"/>
      <c r="L45" s="3"/>
      <c r="M45" s="5"/>
      <c r="AZ45"/>
      <c r="BA45"/>
      <c r="BB45"/>
      <c r="BC45"/>
      <c r="BD45"/>
      <c r="BE45"/>
      <c r="CK45"/>
    </row>
    <row r="46" spans="1:89" x14ac:dyDescent="0.25">
      <c r="A46" s="2">
        <v>42735</v>
      </c>
      <c r="B46" s="5" t="s">
        <v>487</v>
      </c>
      <c r="C46" s="5" t="s">
        <v>330</v>
      </c>
      <c r="D46" s="5" t="s">
        <v>70</v>
      </c>
      <c r="E46" s="3" t="s">
        <v>267</v>
      </c>
      <c r="F46" s="3" t="s">
        <v>374</v>
      </c>
      <c r="G46" s="3">
        <v>0</v>
      </c>
      <c r="H46" s="3"/>
      <c r="I46" s="3"/>
      <c r="J46" s="3"/>
      <c r="K46" s="3"/>
      <c r="L46" s="3"/>
      <c r="M46" s="5"/>
      <c r="AZ46"/>
      <c r="BA46"/>
      <c r="BB46"/>
      <c r="BC46"/>
      <c r="BD46"/>
      <c r="BE46"/>
      <c r="CK46"/>
    </row>
    <row r="47" spans="1:89" x14ac:dyDescent="0.25">
      <c r="A47" s="2">
        <v>42735</v>
      </c>
      <c r="B47" s="5" t="s">
        <v>487</v>
      </c>
      <c r="C47" s="5" t="s">
        <v>330</v>
      </c>
      <c r="D47" s="5" t="s">
        <v>70</v>
      </c>
      <c r="E47" s="3" t="s">
        <v>37</v>
      </c>
      <c r="F47" s="3" t="s">
        <v>375</v>
      </c>
      <c r="G47" s="3">
        <v>0</v>
      </c>
      <c r="H47" s="3"/>
      <c r="I47" s="3"/>
      <c r="J47" s="3"/>
      <c r="K47" s="3"/>
      <c r="L47" s="3"/>
      <c r="M47" s="5"/>
      <c r="AZ47"/>
      <c r="BA47"/>
      <c r="BB47"/>
      <c r="BC47"/>
      <c r="BD47"/>
      <c r="BE47"/>
      <c r="CK47"/>
    </row>
    <row r="48" spans="1:89" x14ac:dyDescent="0.25">
      <c r="A48" s="2">
        <v>42735</v>
      </c>
      <c r="B48" s="5" t="s">
        <v>487</v>
      </c>
      <c r="C48" s="5" t="s">
        <v>330</v>
      </c>
      <c r="D48" s="5" t="s">
        <v>70</v>
      </c>
      <c r="E48" s="3" t="s">
        <v>268</v>
      </c>
      <c r="F48" s="3" t="s">
        <v>376</v>
      </c>
      <c r="G48" s="3">
        <v>210228814</v>
      </c>
      <c r="H48" s="3"/>
      <c r="I48" s="3"/>
      <c r="J48" s="3"/>
      <c r="K48" s="3"/>
      <c r="L48" s="3"/>
      <c r="M48" s="5"/>
      <c r="AZ48"/>
      <c r="BA48"/>
      <c r="BB48"/>
      <c r="BC48"/>
      <c r="BD48"/>
      <c r="BE48"/>
      <c r="CK48"/>
    </row>
    <row r="49" spans="1:89" x14ac:dyDescent="0.25">
      <c r="A49" s="2">
        <v>42735</v>
      </c>
      <c r="B49" s="5" t="s">
        <v>487</v>
      </c>
      <c r="C49" s="5" t="s">
        <v>330</v>
      </c>
      <c r="D49" s="5" t="s">
        <v>70</v>
      </c>
      <c r="E49" s="3" t="s">
        <v>269</v>
      </c>
      <c r="F49" s="3" t="s">
        <v>373</v>
      </c>
      <c r="G49" s="3">
        <v>0</v>
      </c>
      <c r="H49" s="3"/>
      <c r="I49" s="3"/>
      <c r="J49" s="3"/>
      <c r="K49" s="3"/>
      <c r="L49" s="3"/>
      <c r="M49" s="5"/>
      <c r="AZ49"/>
      <c r="BA49"/>
      <c r="BB49"/>
      <c r="BC49"/>
      <c r="BD49"/>
      <c r="BE49"/>
      <c r="CK49"/>
    </row>
    <row r="50" spans="1:89" x14ac:dyDescent="0.25">
      <c r="A50" s="2">
        <v>42735</v>
      </c>
      <c r="B50" s="5" t="s">
        <v>487</v>
      </c>
      <c r="C50" s="5" t="s">
        <v>330</v>
      </c>
      <c r="D50" s="5" t="s">
        <v>70</v>
      </c>
      <c r="E50" s="3" t="s">
        <v>270</v>
      </c>
      <c r="F50" s="3" t="s">
        <v>374</v>
      </c>
      <c r="G50" s="3">
        <v>205177494</v>
      </c>
      <c r="H50" s="3"/>
      <c r="I50" s="3"/>
      <c r="J50" s="3"/>
      <c r="K50" s="3"/>
      <c r="L50" s="3"/>
      <c r="M50" s="5"/>
      <c r="AZ50"/>
      <c r="BA50"/>
      <c r="BB50"/>
      <c r="BC50"/>
      <c r="BD50"/>
      <c r="BE50"/>
      <c r="CK50"/>
    </row>
    <row r="51" spans="1:89" x14ac:dyDescent="0.25">
      <c r="A51" s="2">
        <v>42735</v>
      </c>
      <c r="B51" s="5" t="s">
        <v>487</v>
      </c>
      <c r="C51" s="5" t="s">
        <v>330</v>
      </c>
      <c r="D51" s="5" t="s">
        <v>70</v>
      </c>
      <c r="E51" s="3" t="s">
        <v>271</v>
      </c>
      <c r="F51" s="3" t="s">
        <v>375</v>
      </c>
      <c r="G51" s="3">
        <v>5051320</v>
      </c>
      <c r="H51" s="3"/>
      <c r="I51" s="3"/>
      <c r="J51" s="3"/>
      <c r="K51" s="3"/>
      <c r="L51" s="3"/>
      <c r="M51" s="5"/>
      <c r="AZ51"/>
      <c r="BA51"/>
      <c r="BB51"/>
      <c r="BC51"/>
      <c r="BD51"/>
      <c r="BE51"/>
      <c r="CK51"/>
    </row>
    <row r="52" spans="1:89" x14ac:dyDescent="0.25">
      <c r="A52" s="2">
        <v>42735</v>
      </c>
      <c r="B52" s="5" t="s">
        <v>487</v>
      </c>
      <c r="C52" s="5" t="s">
        <v>330</v>
      </c>
      <c r="D52" s="5" t="s">
        <v>70</v>
      </c>
      <c r="E52" s="3" t="s">
        <v>272</v>
      </c>
      <c r="F52" s="3" t="s">
        <v>378</v>
      </c>
      <c r="G52" s="3">
        <v>4208224119.71</v>
      </c>
      <c r="H52" s="3"/>
      <c r="I52" s="3"/>
      <c r="J52" s="3"/>
      <c r="K52" s="3"/>
      <c r="L52" s="3"/>
      <c r="M52" s="5"/>
      <c r="AZ52"/>
      <c r="BA52"/>
      <c r="BB52"/>
      <c r="BC52"/>
      <c r="BD52"/>
      <c r="BE52"/>
      <c r="CK52"/>
    </row>
    <row r="53" spans="1:89" x14ac:dyDescent="0.25">
      <c r="A53" s="2">
        <v>42735</v>
      </c>
      <c r="B53" s="5" t="s">
        <v>487</v>
      </c>
      <c r="C53" s="5" t="s">
        <v>330</v>
      </c>
      <c r="D53" s="5" t="s">
        <v>70</v>
      </c>
      <c r="E53" s="3" t="s">
        <v>131</v>
      </c>
      <c r="F53" s="3" t="s">
        <v>379</v>
      </c>
      <c r="G53" s="3">
        <v>2770754138.5700002</v>
      </c>
      <c r="H53" s="3"/>
      <c r="I53" s="3"/>
      <c r="J53" s="3"/>
      <c r="K53" s="3"/>
      <c r="L53" s="3"/>
      <c r="M53" s="5"/>
      <c r="AZ53"/>
      <c r="BA53"/>
      <c r="BB53"/>
      <c r="BC53"/>
      <c r="BD53"/>
      <c r="BE53"/>
      <c r="CK53"/>
    </row>
    <row r="54" spans="1:89" x14ac:dyDescent="0.25">
      <c r="A54" s="2">
        <v>42735</v>
      </c>
      <c r="B54" s="5" t="s">
        <v>487</v>
      </c>
      <c r="C54" s="5" t="s">
        <v>330</v>
      </c>
      <c r="D54" s="5" t="s">
        <v>70</v>
      </c>
      <c r="E54" s="3" t="s">
        <v>116</v>
      </c>
      <c r="F54" s="3" t="s">
        <v>373</v>
      </c>
      <c r="G54" s="3">
        <v>0</v>
      </c>
      <c r="H54" s="3"/>
      <c r="I54" s="3"/>
      <c r="J54" s="3"/>
      <c r="K54" s="3"/>
      <c r="L54" s="3"/>
      <c r="M54" s="5"/>
      <c r="AZ54"/>
      <c r="BA54"/>
      <c r="BB54"/>
      <c r="BC54"/>
      <c r="BD54"/>
      <c r="BE54"/>
      <c r="CK54"/>
    </row>
    <row r="55" spans="1:89" x14ac:dyDescent="0.25">
      <c r="A55" s="2">
        <v>42735</v>
      </c>
      <c r="B55" s="5" t="s">
        <v>487</v>
      </c>
      <c r="C55" s="5" t="s">
        <v>330</v>
      </c>
      <c r="D55" s="5" t="s">
        <v>70</v>
      </c>
      <c r="E55" s="3" t="s">
        <v>117</v>
      </c>
      <c r="F55" s="3" t="s">
        <v>374</v>
      </c>
      <c r="G55" s="3">
        <v>2707178673</v>
      </c>
      <c r="H55" s="3"/>
      <c r="I55" s="3"/>
      <c r="J55" s="3"/>
      <c r="K55" s="3"/>
      <c r="L55" s="3"/>
      <c r="M55" s="5"/>
      <c r="AZ55"/>
      <c r="BA55"/>
      <c r="BB55"/>
      <c r="BC55"/>
      <c r="BD55"/>
      <c r="BE55"/>
      <c r="CK55"/>
    </row>
    <row r="56" spans="1:89" x14ac:dyDescent="0.25">
      <c r="A56" s="2">
        <v>42735</v>
      </c>
      <c r="B56" s="5" t="s">
        <v>487</v>
      </c>
      <c r="C56" s="5" t="s">
        <v>330</v>
      </c>
      <c r="D56" s="5" t="s">
        <v>70</v>
      </c>
      <c r="E56" s="3" t="s">
        <v>118</v>
      </c>
      <c r="F56" s="3" t="s">
        <v>375</v>
      </c>
      <c r="G56" s="3">
        <v>63575465.57</v>
      </c>
      <c r="H56" s="3"/>
      <c r="I56" s="3"/>
      <c r="J56" s="3"/>
      <c r="K56" s="3"/>
      <c r="L56" s="3"/>
      <c r="M56" s="5"/>
      <c r="AZ56"/>
      <c r="BA56"/>
      <c r="BB56"/>
      <c r="BC56"/>
      <c r="BD56"/>
      <c r="BE56"/>
      <c r="CK56"/>
    </row>
    <row r="57" spans="1:89" x14ac:dyDescent="0.25">
      <c r="A57" s="2">
        <v>42735</v>
      </c>
      <c r="B57" s="5" t="s">
        <v>487</v>
      </c>
      <c r="C57" s="5" t="s">
        <v>330</v>
      </c>
      <c r="D57" s="5" t="s">
        <v>70</v>
      </c>
      <c r="E57" s="3" t="s">
        <v>273</v>
      </c>
      <c r="F57" s="3" t="s">
        <v>380</v>
      </c>
      <c r="G57" s="3">
        <v>1437469981.1500001</v>
      </c>
      <c r="H57" s="3"/>
      <c r="I57" s="3"/>
      <c r="J57" s="3"/>
      <c r="K57" s="3"/>
      <c r="L57" s="3"/>
      <c r="M57" s="5"/>
      <c r="AZ57"/>
      <c r="BA57"/>
      <c r="BB57"/>
      <c r="BC57"/>
      <c r="BD57"/>
      <c r="BE57"/>
      <c r="CK57"/>
    </row>
    <row r="58" spans="1:89" x14ac:dyDescent="0.25">
      <c r="A58" s="2">
        <v>42735</v>
      </c>
      <c r="B58" s="5" t="s">
        <v>487</v>
      </c>
      <c r="C58" s="5" t="s">
        <v>330</v>
      </c>
      <c r="D58" s="5" t="s">
        <v>70</v>
      </c>
      <c r="E58" s="3" t="s">
        <v>274</v>
      </c>
      <c r="F58" s="3" t="s">
        <v>373</v>
      </c>
      <c r="G58" s="3">
        <v>0</v>
      </c>
      <c r="H58" s="3"/>
      <c r="I58" s="3"/>
      <c r="J58" s="3"/>
      <c r="K58" s="3"/>
      <c r="L58" s="3"/>
      <c r="M58" s="5"/>
      <c r="AZ58"/>
      <c r="BA58"/>
      <c r="BB58"/>
      <c r="BC58"/>
      <c r="BD58"/>
      <c r="BE58"/>
      <c r="CK58"/>
    </row>
    <row r="59" spans="1:89" x14ac:dyDescent="0.25">
      <c r="A59" s="2">
        <v>42735</v>
      </c>
      <c r="B59" s="5" t="s">
        <v>487</v>
      </c>
      <c r="C59" s="5" t="s">
        <v>330</v>
      </c>
      <c r="D59" s="5" t="s">
        <v>70</v>
      </c>
      <c r="E59" s="3" t="s">
        <v>275</v>
      </c>
      <c r="F59" s="3" t="s">
        <v>374</v>
      </c>
      <c r="G59" s="3">
        <v>1360899497.8699999</v>
      </c>
      <c r="H59" s="3"/>
      <c r="I59" s="3"/>
      <c r="J59" s="3"/>
      <c r="K59" s="3"/>
      <c r="L59" s="3"/>
      <c r="M59" s="5"/>
      <c r="AZ59"/>
      <c r="BA59"/>
      <c r="BB59"/>
      <c r="BC59"/>
      <c r="BD59"/>
      <c r="BE59"/>
      <c r="CK59"/>
    </row>
    <row r="60" spans="1:89" x14ac:dyDescent="0.25">
      <c r="A60" s="2">
        <v>42735</v>
      </c>
      <c r="B60" s="5" t="s">
        <v>487</v>
      </c>
      <c r="C60" s="5" t="s">
        <v>330</v>
      </c>
      <c r="D60" s="5" t="s">
        <v>70</v>
      </c>
      <c r="E60" s="3" t="s">
        <v>276</v>
      </c>
      <c r="F60" s="3" t="s">
        <v>375</v>
      </c>
      <c r="G60" s="3">
        <v>76570483.280000001</v>
      </c>
      <c r="H60" s="3"/>
      <c r="I60" s="3"/>
      <c r="J60" s="3"/>
      <c r="K60" s="3"/>
      <c r="L60" s="3"/>
      <c r="M60" s="5"/>
      <c r="AZ60"/>
      <c r="BA60"/>
      <c r="BB60"/>
      <c r="BC60"/>
      <c r="BD60"/>
      <c r="BE60"/>
      <c r="CK60"/>
    </row>
    <row r="61" spans="1:89" x14ac:dyDescent="0.25">
      <c r="A61" s="2">
        <v>42735</v>
      </c>
      <c r="B61" s="5" t="s">
        <v>487</v>
      </c>
      <c r="C61" s="5" t="s">
        <v>330</v>
      </c>
      <c r="D61" s="5" t="s">
        <v>70</v>
      </c>
      <c r="E61" s="3" t="s">
        <v>277</v>
      </c>
      <c r="F61" s="3" t="s">
        <v>381</v>
      </c>
      <c r="G61" s="3">
        <v>5303418471.8900003</v>
      </c>
      <c r="H61" s="3"/>
      <c r="I61" s="3"/>
      <c r="J61" s="3"/>
      <c r="K61" s="3"/>
      <c r="L61" s="3"/>
      <c r="M61" s="5"/>
      <c r="AZ61"/>
      <c r="BA61"/>
      <c r="BB61"/>
      <c r="BC61"/>
      <c r="BD61"/>
      <c r="BE61"/>
      <c r="CK61"/>
    </row>
    <row r="62" spans="1:89" x14ac:dyDescent="0.25">
      <c r="A62" s="2">
        <v>42735</v>
      </c>
      <c r="B62" s="5" t="s">
        <v>487</v>
      </c>
      <c r="C62" s="5" t="s">
        <v>330</v>
      </c>
      <c r="D62" s="5" t="s">
        <v>70</v>
      </c>
      <c r="E62" s="3" t="s">
        <v>119</v>
      </c>
      <c r="F62" s="3" t="s">
        <v>382</v>
      </c>
      <c r="G62" s="3">
        <v>4483818113.8900003</v>
      </c>
      <c r="H62" s="3"/>
      <c r="I62" s="3"/>
      <c r="J62" s="3"/>
      <c r="K62" s="3"/>
      <c r="L62" s="3"/>
      <c r="M62" s="5"/>
      <c r="AZ62"/>
      <c r="BA62"/>
      <c r="BB62"/>
      <c r="BC62"/>
      <c r="BD62"/>
      <c r="BE62"/>
      <c r="CK62"/>
    </row>
    <row r="63" spans="1:89" x14ac:dyDescent="0.25">
      <c r="A63" s="2">
        <v>42735</v>
      </c>
      <c r="B63" s="5" t="s">
        <v>487</v>
      </c>
      <c r="C63" s="5" t="s">
        <v>330</v>
      </c>
      <c r="D63" s="5" t="s">
        <v>70</v>
      </c>
      <c r="E63" s="3" t="s">
        <v>120</v>
      </c>
      <c r="F63" s="3" t="s">
        <v>383</v>
      </c>
      <c r="G63" s="3">
        <v>819600358</v>
      </c>
      <c r="H63" s="3"/>
      <c r="I63" s="3"/>
      <c r="J63" s="3"/>
      <c r="K63" s="3"/>
      <c r="L63" s="3"/>
      <c r="M63" s="5"/>
      <c r="AZ63"/>
      <c r="BA63"/>
      <c r="BB63"/>
      <c r="BC63"/>
      <c r="BD63"/>
      <c r="BE63"/>
      <c r="CK63"/>
    </row>
    <row r="64" spans="1:89" x14ac:dyDescent="0.25">
      <c r="A64" s="2">
        <v>42735</v>
      </c>
      <c r="B64" s="5" t="s">
        <v>487</v>
      </c>
      <c r="C64" s="5" t="s">
        <v>330</v>
      </c>
      <c r="D64" s="5" t="s">
        <v>70</v>
      </c>
      <c r="E64" s="3" t="s">
        <v>121</v>
      </c>
      <c r="F64" s="3" t="s">
        <v>384</v>
      </c>
      <c r="G64" s="3">
        <v>0</v>
      </c>
      <c r="H64" s="3"/>
      <c r="I64" s="3"/>
      <c r="J64" s="3"/>
      <c r="K64" s="3"/>
      <c r="L64" s="3"/>
      <c r="M64" s="5"/>
      <c r="AZ64"/>
      <c r="BA64"/>
      <c r="BB64"/>
      <c r="BC64"/>
      <c r="BD64"/>
      <c r="BE64"/>
      <c r="CK64"/>
    </row>
    <row r="65" spans="1:89" x14ac:dyDescent="0.25">
      <c r="A65" s="2">
        <v>42735</v>
      </c>
      <c r="B65" s="5" t="s">
        <v>487</v>
      </c>
      <c r="C65" s="5" t="s">
        <v>330</v>
      </c>
      <c r="D65" s="5" t="s">
        <v>70</v>
      </c>
      <c r="E65" s="3" t="s">
        <v>123</v>
      </c>
      <c r="F65" s="3" t="s">
        <v>385</v>
      </c>
      <c r="G65" s="3">
        <v>0</v>
      </c>
      <c r="H65" s="3"/>
      <c r="I65" s="3"/>
      <c r="J65" s="3"/>
      <c r="K65" s="3"/>
      <c r="L65" s="3"/>
      <c r="M65" s="5"/>
      <c r="AZ65"/>
      <c r="BA65"/>
      <c r="BB65"/>
      <c r="BC65"/>
      <c r="BD65"/>
      <c r="BE65"/>
      <c r="CK65"/>
    </row>
    <row r="66" spans="1:89" x14ac:dyDescent="0.25">
      <c r="A66" s="2">
        <v>42735</v>
      </c>
      <c r="B66" s="5" t="s">
        <v>487</v>
      </c>
      <c r="C66" s="5" t="s">
        <v>330</v>
      </c>
      <c r="D66" s="5" t="s">
        <v>70</v>
      </c>
      <c r="E66" s="3" t="s">
        <v>278</v>
      </c>
      <c r="F66" s="3" t="s">
        <v>386</v>
      </c>
      <c r="G66" s="3">
        <v>0</v>
      </c>
      <c r="H66" s="3"/>
      <c r="I66" s="3"/>
      <c r="J66" s="3"/>
      <c r="K66" s="3"/>
      <c r="L66" s="3"/>
      <c r="M66" s="5"/>
      <c r="AZ66"/>
      <c r="BA66"/>
      <c r="BB66"/>
      <c r="BC66"/>
      <c r="BD66"/>
      <c r="BE66"/>
      <c r="CK66"/>
    </row>
    <row r="67" spans="1:89" x14ac:dyDescent="0.25">
      <c r="A67" s="2">
        <v>42735</v>
      </c>
      <c r="B67" s="5" t="s">
        <v>487</v>
      </c>
      <c r="C67" s="5" t="s">
        <v>330</v>
      </c>
      <c r="D67" s="5" t="s">
        <v>70</v>
      </c>
      <c r="E67" s="3" t="s">
        <v>279</v>
      </c>
      <c r="F67" s="3" t="s">
        <v>387</v>
      </c>
      <c r="G67" s="3">
        <v>10255226</v>
      </c>
      <c r="H67" s="3"/>
      <c r="I67" s="3"/>
      <c r="J67" s="3"/>
      <c r="K67" s="3"/>
      <c r="L67" s="3"/>
      <c r="M67" s="5"/>
      <c r="AZ67"/>
      <c r="BA67"/>
      <c r="BB67"/>
      <c r="BC67"/>
      <c r="BD67"/>
      <c r="BE67"/>
      <c r="CK67"/>
    </row>
    <row r="68" spans="1:89" x14ac:dyDescent="0.25">
      <c r="A68" s="2">
        <v>42735</v>
      </c>
      <c r="B68" s="5" t="s">
        <v>487</v>
      </c>
      <c r="C68" s="5" t="s">
        <v>330</v>
      </c>
      <c r="D68" s="5" t="s">
        <v>70</v>
      </c>
      <c r="E68" s="3" t="s">
        <v>280</v>
      </c>
      <c r="F68" s="3" t="s">
        <v>388</v>
      </c>
      <c r="G68" s="3">
        <v>0</v>
      </c>
      <c r="H68" s="3"/>
      <c r="I68" s="3"/>
      <c r="J68" s="3"/>
      <c r="K68" s="3"/>
      <c r="L68" s="3"/>
      <c r="M68" s="5"/>
      <c r="AZ68"/>
      <c r="BA68"/>
      <c r="BB68"/>
      <c r="BC68"/>
      <c r="BD68"/>
      <c r="BE68"/>
      <c r="CK68"/>
    </row>
    <row r="69" spans="1:89" x14ac:dyDescent="0.25">
      <c r="A69" s="2">
        <v>42735</v>
      </c>
      <c r="B69" s="5" t="s">
        <v>487</v>
      </c>
      <c r="C69" s="5" t="s">
        <v>330</v>
      </c>
      <c r="D69" s="5" t="s">
        <v>70</v>
      </c>
      <c r="E69" s="3" t="s">
        <v>281</v>
      </c>
      <c r="F69" s="3" t="s">
        <v>389</v>
      </c>
      <c r="G69" s="3">
        <v>196216613</v>
      </c>
      <c r="H69" s="3"/>
      <c r="I69" s="3"/>
      <c r="J69" s="3"/>
      <c r="K69" s="3"/>
      <c r="L69" s="3"/>
      <c r="M69" s="5"/>
      <c r="AZ69"/>
      <c r="BA69"/>
      <c r="BB69"/>
      <c r="BC69"/>
      <c r="BD69"/>
      <c r="BE69"/>
      <c r="CK69"/>
    </row>
    <row r="70" spans="1:89" x14ac:dyDescent="0.25">
      <c r="A70" s="2">
        <v>42735</v>
      </c>
      <c r="B70" s="5" t="s">
        <v>487</v>
      </c>
      <c r="C70" s="5" t="s">
        <v>330</v>
      </c>
      <c r="D70" s="5" t="s">
        <v>70</v>
      </c>
      <c r="E70" s="3" t="s">
        <v>282</v>
      </c>
      <c r="F70" s="3" t="s">
        <v>183</v>
      </c>
      <c r="G70" s="3">
        <v>0</v>
      </c>
      <c r="H70" s="3"/>
      <c r="I70" s="3"/>
      <c r="J70" s="3"/>
      <c r="K70" s="3"/>
      <c r="L70" s="3"/>
      <c r="M70" s="5"/>
      <c r="AZ70"/>
      <c r="BA70"/>
      <c r="BB70"/>
      <c r="BC70"/>
      <c r="BD70"/>
      <c r="BE70"/>
      <c r="CK70"/>
    </row>
    <row r="71" spans="1:89" x14ac:dyDescent="0.25">
      <c r="A71" s="2">
        <v>42735</v>
      </c>
      <c r="B71" s="5" t="s">
        <v>487</v>
      </c>
      <c r="C71" s="5" t="s">
        <v>330</v>
      </c>
      <c r="D71" s="5" t="s">
        <v>70</v>
      </c>
      <c r="E71" s="3" t="s">
        <v>124</v>
      </c>
      <c r="F71" s="3" t="s">
        <v>390</v>
      </c>
      <c r="G71" s="3">
        <v>0</v>
      </c>
      <c r="H71" s="3"/>
      <c r="I71" s="3"/>
      <c r="J71" s="3"/>
      <c r="K71" s="3"/>
      <c r="L71" s="3"/>
      <c r="M71" s="5"/>
      <c r="AZ71"/>
      <c r="BA71"/>
      <c r="BB71"/>
      <c r="BC71"/>
      <c r="BD71"/>
      <c r="BE71"/>
      <c r="CK71"/>
    </row>
    <row r="72" spans="1:89" x14ac:dyDescent="0.25">
      <c r="A72" s="2">
        <v>42735</v>
      </c>
      <c r="B72" s="5" t="s">
        <v>487</v>
      </c>
      <c r="C72" s="5" t="s">
        <v>330</v>
      </c>
      <c r="D72" s="5" t="s">
        <v>70</v>
      </c>
      <c r="E72" s="3" t="s">
        <v>125</v>
      </c>
      <c r="F72" s="3" t="s">
        <v>391</v>
      </c>
      <c r="G72" s="3">
        <v>0</v>
      </c>
      <c r="H72" s="3"/>
      <c r="I72" s="3"/>
      <c r="J72" s="3"/>
      <c r="K72" s="3"/>
      <c r="L72" s="3"/>
      <c r="M72" s="5"/>
      <c r="AZ72"/>
      <c r="BA72"/>
      <c r="BB72"/>
      <c r="BC72"/>
      <c r="BD72"/>
      <c r="BE72"/>
      <c r="CK72"/>
    </row>
    <row r="73" spans="1:89" x14ac:dyDescent="0.25">
      <c r="A73" s="2">
        <v>42735</v>
      </c>
      <c r="B73" s="5" t="s">
        <v>487</v>
      </c>
      <c r="C73" s="5" t="s">
        <v>330</v>
      </c>
      <c r="D73" s="5" t="s">
        <v>70</v>
      </c>
      <c r="E73" s="3" t="s">
        <v>126</v>
      </c>
      <c r="F73" s="3" t="s">
        <v>392</v>
      </c>
      <c r="G73" s="3">
        <v>12374179</v>
      </c>
      <c r="H73" s="3"/>
      <c r="I73" s="3"/>
      <c r="J73" s="3"/>
      <c r="K73" s="3"/>
      <c r="L73" s="3"/>
      <c r="M73" s="5"/>
      <c r="AZ73"/>
      <c r="BA73"/>
      <c r="BB73"/>
      <c r="BC73"/>
      <c r="BD73"/>
      <c r="BE73"/>
      <c r="CK73"/>
    </row>
    <row r="74" spans="1:89" x14ac:dyDescent="0.25">
      <c r="A74" s="2">
        <v>42735</v>
      </c>
      <c r="B74" s="5" t="s">
        <v>487</v>
      </c>
      <c r="C74" s="5" t="s">
        <v>330</v>
      </c>
      <c r="D74" s="5" t="s">
        <v>70</v>
      </c>
      <c r="E74" s="3" t="s">
        <v>127</v>
      </c>
      <c r="F74" s="3" t="s">
        <v>393</v>
      </c>
      <c r="G74" s="3">
        <v>88050653</v>
      </c>
      <c r="H74" s="3"/>
      <c r="I74" s="3"/>
      <c r="J74" s="3"/>
      <c r="K74" s="3"/>
      <c r="L74" s="3"/>
      <c r="M74" s="5"/>
      <c r="AZ74"/>
      <c r="BA74"/>
      <c r="BB74"/>
      <c r="BC74"/>
      <c r="BD74"/>
      <c r="BE74"/>
      <c r="CK74"/>
    </row>
    <row r="75" spans="1:89" x14ac:dyDescent="0.25">
      <c r="A75" s="2">
        <v>42735</v>
      </c>
      <c r="B75" s="5" t="s">
        <v>487</v>
      </c>
      <c r="C75" s="5" t="s">
        <v>330</v>
      </c>
      <c r="D75" s="5" t="s">
        <v>70</v>
      </c>
      <c r="E75" s="3" t="s">
        <v>128</v>
      </c>
      <c r="F75" s="3" t="s">
        <v>394</v>
      </c>
      <c r="G75" s="3">
        <v>179141817</v>
      </c>
      <c r="H75" s="3"/>
      <c r="I75" s="3"/>
      <c r="J75" s="3"/>
      <c r="K75" s="3"/>
      <c r="L75" s="3"/>
      <c r="M75" s="5"/>
      <c r="AZ75"/>
      <c r="BA75"/>
      <c r="BB75"/>
      <c r="BC75"/>
      <c r="BD75"/>
      <c r="BE75"/>
      <c r="CK75"/>
    </row>
    <row r="76" spans="1:89" x14ac:dyDescent="0.25">
      <c r="A76" s="2">
        <v>42735</v>
      </c>
      <c r="B76" s="5" t="s">
        <v>487</v>
      </c>
      <c r="C76" s="5" t="s">
        <v>330</v>
      </c>
      <c r="D76" s="5" t="s">
        <v>70</v>
      </c>
      <c r="E76" s="3" t="s">
        <v>283</v>
      </c>
      <c r="F76" s="3" t="s">
        <v>395</v>
      </c>
      <c r="G76" s="3">
        <v>0</v>
      </c>
      <c r="H76" s="3"/>
      <c r="I76" s="3"/>
      <c r="J76" s="3"/>
      <c r="K76" s="3"/>
      <c r="L76" s="3"/>
      <c r="M76" s="5"/>
      <c r="AZ76"/>
      <c r="BA76"/>
      <c r="BB76"/>
      <c r="BC76"/>
      <c r="BD76"/>
      <c r="BE76"/>
      <c r="CK76"/>
    </row>
    <row r="77" spans="1:89" x14ac:dyDescent="0.25">
      <c r="A77" s="2">
        <v>42735</v>
      </c>
      <c r="B77" s="5" t="s">
        <v>487</v>
      </c>
      <c r="C77" s="5" t="s">
        <v>330</v>
      </c>
      <c r="D77" s="5" t="s">
        <v>70</v>
      </c>
      <c r="E77" s="3" t="s">
        <v>284</v>
      </c>
      <c r="F77" s="3" t="s">
        <v>396</v>
      </c>
      <c r="G77" s="3">
        <v>0</v>
      </c>
      <c r="H77" s="3"/>
      <c r="I77" s="3"/>
      <c r="J77" s="3"/>
      <c r="K77" s="3"/>
      <c r="L77" s="3"/>
      <c r="M77" s="5"/>
      <c r="AZ77"/>
      <c r="BA77"/>
      <c r="BB77"/>
      <c r="BC77"/>
      <c r="BD77"/>
      <c r="BE77"/>
      <c r="CK77"/>
    </row>
    <row r="78" spans="1:89" x14ac:dyDescent="0.25">
      <c r="A78" s="2">
        <v>42735</v>
      </c>
      <c r="B78" s="5" t="s">
        <v>487</v>
      </c>
      <c r="C78" s="5" t="s">
        <v>330</v>
      </c>
      <c r="D78" s="5" t="s">
        <v>70</v>
      </c>
      <c r="E78" s="3" t="s">
        <v>285</v>
      </c>
      <c r="F78" s="3" t="s">
        <v>397</v>
      </c>
      <c r="G78" s="3">
        <v>0</v>
      </c>
      <c r="H78" s="3"/>
      <c r="I78" s="3"/>
      <c r="J78" s="3"/>
      <c r="K78" s="3"/>
      <c r="L78" s="3"/>
      <c r="M78" s="5"/>
      <c r="AZ78"/>
      <c r="BA78"/>
      <c r="BB78"/>
      <c r="BC78"/>
      <c r="BD78"/>
      <c r="BE78"/>
      <c r="CK78"/>
    </row>
    <row r="79" spans="1:89" x14ac:dyDescent="0.25">
      <c r="A79" s="2">
        <v>42735</v>
      </c>
      <c r="B79" s="5" t="s">
        <v>487</v>
      </c>
      <c r="C79" s="5" t="s">
        <v>330</v>
      </c>
      <c r="D79" s="5" t="s">
        <v>70</v>
      </c>
      <c r="E79" s="3" t="s">
        <v>286</v>
      </c>
      <c r="F79" s="3" t="s">
        <v>399</v>
      </c>
      <c r="G79" s="3">
        <v>90212600</v>
      </c>
      <c r="H79" s="3"/>
      <c r="I79" s="3"/>
      <c r="J79" s="3"/>
      <c r="K79" s="3"/>
      <c r="L79" s="3"/>
      <c r="M79" s="5"/>
      <c r="AZ79"/>
      <c r="BA79"/>
      <c r="BB79"/>
      <c r="BC79"/>
      <c r="BD79"/>
      <c r="BE79"/>
      <c r="CK79"/>
    </row>
    <row r="80" spans="1:89" x14ac:dyDescent="0.25">
      <c r="A80" s="2">
        <v>42735</v>
      </c>
      <c r="B80" s="5" t="s">
        <v>487</v>
      </c>
      <c r="C80" s="5" t="s">
        <v>330</v>
      </c>
      <c r="D80" s="5" t="s">
        <v>70</v>
      </c>
      <c r="E80" s="3" t="s">
        <v>129</v>
      </c>
      <c r="F80" s="3" t="s">
        <v>400</v>
      </c>
      <c r="G80" s="3">
        <v>10298122493.6</v>
      </c>
      <c r="H80" s="3"/>
      <c r="I80" s="3"/>
      <c r="J80" s="3"/>
      <c r="K80" s="3"/>
      <c r="L80" s="3"/>
      <c r="M80" s="5"/>
      <c r="AZ80"/>
      <c r="BA80"/>
      <c r="BB80"/>
      <c r="BC80"/>
      <c r="BD80"/>
      <c r="BE80"/>
      <c r="CK80"/>
    </row>
    <row r="81" spans="1:89" x14ac:dyDescent="0.25">
      <c r="A81" s="2">
        <v>42735</v>
      </c>
      <c r="B81" s="5" t="s">
        <v>487</v>
      </c>
      <c r="C81" s="5" t="s">
        <v>330</v>
      </c>
      <c r="D81" s="5" t="s">
        <v>70</v>
      </c>
      <c r="E81" s="3" t="s">
        <v>130</v>
      </c>
      <c r="F81" s="3" t="s">
        <v>398</v>
      </c>
      <c r="G81" s="3">
        <v>6080095849.7600002</v>
      </c>
      <c r="H81" s="3"/>
      <c r="I81" s="3"/>
      <c r="J81" s="3"/>
      <c r="K81" s="3"/>
      <c r="L81" s="3"/>
      <c r="M81" s="5"/>
      <c r="AZ81"/>
      <c r="BA81"/>
      <c r="BB81"/>
      <c r="BC81"/>
      <c r="BD81"/>
      <c r="BE81"/>
      <c r="CK81"/>
    </row>
    <row r="82" spans="1:89" x14ac:dyDescent="0.25">
      <c r="A82" s="2">
        <v>42735</v>
      </c>
      <c r="B82" s="5" t="s">
        <v>487</v>
      </c>
      <c r="C82" s="5" t="s">
        <v>401</v>
      </c>
      <c r="D82" s="5" t="s">
        <v>70</v>
      </c>
      <c r="E82" s="3" t="s">
        <v>69</v>
      </c>
      <c r="F82" s="3" t="s">
        <v>107</v>
      </c>
      <c r="G82" s="3">
        <v>0</v>
      </c>
      <c r="H82" s="3">
        <v>89225000</v>
      </c>
      <c r="I82" s="3">
        <v>19864020</v>
      </c>
      <c r="J82" s="3">
        <v>0</v>
      </c>
      <c r="K82" s="3">
        <v>0</v>
      </c>
      <c r="L82" s="3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Z82" s="3">
        <v>109089020</v>
      </c>
      <c r="AZ82"/>
      <c r="BA82"/>
      <c r="BB82"/>
      <c r="BC82"/>
      <c r="BD82"/>
      <c r="BE82"/>
      <c r="CK82"/>
    </row>
    <row r="83" spans="1:89" x14ac:dyDescent="0.25">
      <c r="A83" s="2">
        <v>42735</v>
      </c>
      <c r="B83" s="5" t="s">
        <v>487</v>
      </c>
      <c r="C83" s="5" t="s">
        <v>401</v>
      </c>
      <c r="D83" s="5" t="s">
        <v>70</v>
      </c>
      <c r="E83" s="3" t="s">
        <v>68</v>
      </c>
      <c r="F83" s="3" t="s">
        <v>108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Z83" s="5">
        <v>0</v>
      </c>
      <c r="AZ83"/>
      <c r="BA83"/>
      <c r="BB83"/>
      <c r="BC83"/>
      <c r="BD83"/>
      <c r="BE83"/>
      <c r="CK83"/>
    </row>
    <row r="84" spans="1:89" x14ac:dyDescent="0.25">
      <c r="A84" s="2">
        <v>42735</v>
      </c>
      <c r="B84" s="5" t="s">
        <v>487</v>
      </c>
      <c r="C84" s="5" t="s">
        <v>401</v>
      </c>
      <c r="D84" s="5" t="s">
        <v>70</v>
      </c>
      <c r="E84" s="3" t="s">
        <v>67</v>
      </c>
      <c r="F84" s="3" t="s">
        <v>109</v>
      </c>
      <c r="G84" s="3"/>
      <c r="H84" s="3"/>
      <c r="I84" s="3"/>
      <c r="J84" s="3"/>
      <c r="K84" s="3"/>
      <c r="L84" s="3"/>
      <c r="M84" s="5"/>
      <c r="S84" s="5">
        <v>0</v>
      </c>
      <c r="T84" s="5">
        <v>0</v>
      </c>
      <c r="U84" s="5">
        <v>0</v>
      </c>
      <c r="V84" s="5">
        <v>0</v>
      </c>
      <c r="Z84" s="5">
        <v>0</v>
      </c>
      <c r="AZ84"/>
      <c r="BA84"/>
      <c r="BB84"/>
      <c r="BC84"/>
      <c r="BD84"/>
      <c r="BE84"/>
      <c r="CK84"/>
    </row>
    <row r="85" spans="1:89" x14ac:dyDescent="0.25">
      <c r="A85" s="2">
        <v>42735</v>
      </c>
      <c r="B85" s="5" t="s">
        <v>487</v>
      </c>
      <c r="C85" s="5" t="s">
        <v>401</v>
      </c>
      <c r="D85" s="5" t="s">
        <v>70</v>
      </c>
      <c r="E85" s="3" t="s">
        <v>66</v>
      </c>
      <c r="F85" s="3" t="s">
        <v>110</v>
      </c>
      <c r="G85" s="3">
        <v>0</v>
      </c>
      <c r="H85" s="3">
        <v>33377045</v>
      </c>
      <c r="I85" s="3">
        <v>455433</v>
      </c>
      <c r="J85" s="3">
        <v>0</v>
      </c>
      <c r="K85" s="3">
        <v>0</v>
      </c>
      <c r="L85" s="3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Z85" s="3">
        <v>33832478</v>
      </c>
      <c r="AZ85"/>
      <c r="BA85"/>
      <c r="BB85"/>
      <c r="BC85"/>
      <c r="BD85"/>
      <c r="BE85"/>
      <c r="CK85"/>
    </row>
    <row r="86" spans="1:89" x14ac:dyDescent="0.25">
      <c r="A86" s="2">
        <v>42735</v>
      </c>
      <c r="B86" s="5" t="s">
        <v>487</v>
      </c>
      <c r="C86" s="5" t="s">
        <v>401</v>
      </c>
      <c r="D86" s="5" t="s">
        <v>70</v>
      </c>
      <c r="E86" s="3" t="s">
        <v>65</v>
      </c>
      <c r="F86" s="3" t="s">
        <v>111</v>
      </c>
      <c r="G86" s="3">
        <v>0</v>
      </c>
      <c r="H86" s="3">
        <v>55847955</v>
      </c>
      <c r="I86" s="3">
        <v>19408587</v>
      </c>
      <c r="J86" s="3">
        <v>0</v>
      </c>
      <c r="K86" s="3">
        <v>0</v>
      </c>
      <c r="L86" s="3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Z86" s="3">
        <v>75256542</v>
      </c>
      <c r="AZ86"/>
      <c r="BA86"/>
      <c r="BB86"/>
      <c r="BC86"/>
      <c r="BD86"/>
      <c r="BE86"/>
      <c r="CK86"/>
    </row>
    <row r="87" spans="1:89" x14ac:dyDescent="0.25">
      <c r="A87" s="2">
        <v>42735</v>
      </c>
      <c r="B87" s="5" t="s">
        <v>487</v>
      </c>
      <c r="C87" s="5" t="s">
        <v>401</v>
      </c>
      <c r="D87" s="5" t="s">
        <v>70</v>
      </c>
      <c r="E87" s="3" t="s">
        <v>64</v>
      </c>
      <c r="F87" s="3" t="s">
        <v>107</v>
      </c>
      <c r="G87" s="3">
        <v>0</v>
      </c>
      <c r="H87" s="3">
        <v>82831643</v>
      </c>
      <c r="I87" s="3">
        <v>20473902</v>
      </c>
      <c r="J87" s="3">
        <v>0</v>
      </c>
      <c r="K87" s="3">
        <v>0</v>
      </c>
      <c r="L87" s="3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Z87" s="3">
        <v>103305545</v>
      </c>
      <c r="AZ87"/>
      <c r="BA87"/>
      <c r="BB87"/>
      <c r="BC87"/>
      <c r="BD87"/>
      <c r="BE87"/>
      <c r="CK87"/>
    </row>
    <row r="88" spans="1:89" x14ac:dyDescent="0.25">
      <c r="A88" s="2">
        <v>42735</v>
      </c>
      <c r="B88" s="5" t="s">
        <v>487</v>
      </c>
      <c r="C88" s="5" t="s">
        <v>401</v>
      </c>
      <c r="D88" s="5" t="s">
        <v>70</v>
      </c>
      <c r="E88" s="3" t="s">
        <v>63</v>
      </c>
      <c r="F88" s="3" t="s">
        <v>108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Z88" s="5">
        <v>0</v>
      </c>
      <c r="AZ88"/>
      <c r="BA88"/>
      <c r="BB88"/>
      <c r="BC88"/>
      <c r="BD88"/>
      <c r="BE88"/>
      <c r="CK88"/>
    </row>
    <row r="89" spans="1:89" x14ac:dyDescent="0.25">
      <c r="A89" s="2">
        <v>42735</v>
      </c>
      <c r="B89" s="5" t="s">
        <v>487</v>
      </c>
      <c r="C89" s="5" t="s">
        <v>401</v>
      </c>
      <c r="D89" s="5" t="s">
        <v>70</v>
      </c>
      <c r="E89" s="3" t="s">
        <v>62</v>
      </c>
      <c r="F89" s="3" t="s">
        <v>109</v>
      </c>
      <c r="G89" s="3"/>
      <c r="H89" s="3"/>
      <c r="I89" s="3"/>
      <c r="J89" s="3"/>
      <c r="K89" s="3"/>
      <c r="L89" s="3"/>
      <c r="M89" s="5"/>
      <c r="S89" s="5">
        <v>0</v>
      </c>
      <c r="T89" s="5">
        <v>0</v>
      </c>
      <c r="U89" s="5">
        <v>0</v>
      </c>
      <c r="V89" s="5">
        <v>0</v>
      </c>
      <c r="Z89" s="5">
        <v>0</v>
      </c>
      <c r="AZ89"/>
      <c r="BA89"/>
      <c r="BB89"/>
      <c r="BC89"/>
      <c r="BD89"/>
      <c r="BE89"/>
      <c r="CK89"/>
    </row>
    <row r="90" spans="1:89" x14ac:dyDescent="0.25">
      <c r="A90" s="2">
        <v>42735</v>
      </c>
      <c r="B90" s="5" t="s">
        <v>487</v>
      </c>
      <c r="C90" s="5" t="s">
        <v>401</v>
      </c>
      <c r="D90" s="5" t="s">
        <v>70</v>
      </c>
      <c r="E90" s="3" t="s">
        <v>61</v>
      </c>
      <c r="F90" s="3" t="s">
        <v>110</v>
      </c>
      <c r="G90" s="3">
        <v>0</v>
      </c>
      <c r="H90" s="3">
        <v>33377045</v>
      </c>
      <c r="I90" s="3">
        <v>455433</v>
      </c>
      <c r="J90" s="3">
        <v>0</v>
      </c>
      <c r="K90" s="3">
        <v>0</v>
      </c>
      <c r="L90" s="3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Z90" s="3">
        <v>33832478</v>
      </c>
      <c r="AZ90"/>
      <c r="BA90"/>
      <c r="BB90"/>
      <c r="BC90"/>
      <c r="BD90"/>
      <c r="BE90"/>
      <c r="CK90"/>
    </row>
    <row r="91" spans="1:89" x14ac:dyDescent="0.25">
      <c r="A91" s="2">
        <v>42735</v>
      </c>
      <c r="B91" s="5" t="s">
        <v>487</v>
      </c>
      <c r="C91" s="5" t="s">
        <v>401</v>
      </c>
      <c r="D91" s="5" t="s">
        <v>70</v>
      </c>
      <c r="E91" s="3" t="s">
        <v>60</v>
      </c>
      <c r="F91" s="3" t="s">
        <v>111</v>
      </c>
      <c r="G91" s="3">
        <v>0</v>
      </c>
      <c r="H91" s="3">
        <v>49454598</v>
      </c>
      <c r="I91" s="3">
        <v>20018469</v>
      </c>
      <c r="J91" s="3">
        <v>0</v>
      </c>
      <c r="K91" s="3">
        <v>0</v>
      </c>
      <c r="L91" s="3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Z91" s="3">
        <v>69473067</v>
      </c>
      <c r="AZ91"/>
      <c r="BA91"/>
      <c r="BB91"/>
      <c r="BC91"/>
      <c r="BD91"/>
      <c r="BE91"/>
      <c r="CK91"/>
    </row>
    <row r="92" spans="1:89" x14ac:dyDescent="0.25">
      <c r="A92" s="2">
        <v>42735</v>
      </c>
      <c r="B92" s="5" t="s">
        <v>487</v>
      </c>
      <c r="C92" s="5" t="s">
        <v>401</v>
      </c>
      <c r="D92" s="5" t="s">
        <v>70</v>
      </c>
      <c r="E92" s="3" t="s">
        <v>59</v>
      </c>
      <c r="F92" s="3" t="s">
        <v>107</v>
      </c>
      <c r="G92" s="3">
        <v>0</v>
      </c>
      <c r="H92" s="3">
        <v>13220016</v>
      </c>
      <c r="I92" s="3">
        <v>4185461</v>
      </c>
      <c r="J92" s="3">
        <v>0</v>
      </c>
      <c r="K92" s="3">
        <v>0</v>
      </c>
      <c r="L92" s="3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Z92" s="3">
        <v>17405477</v>
      </c>
      <c r="AZ92"/>
      <c r="BA92"/>
      <c r="BB92"/>
      <c r="BC92"/>
      <c r="BD92"/>
      <c r="BE92"/>
      <c r="CK92"/>
    </row>
    <row r="93" spans="1:89" x14ac:dyDescent="0.25">
      <c r="A93" s="2">
        <v>42735</v>
      </c>
      <c r="B93" s="5" t="s">
        <v>487</v>
      </c>
      <c r="C93" s="5" t="s">
        <v>401</v>
      </c>
      <c r="D93" s="5" t="s">
        <v>70</v>
      </c>
      <c r="E93" s="3" t="s">
        <v>58</v>
      </c>
      <c r="F93" s="3" t="s">
        <v>108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Z93" s="5">
        <v>0</v>
      </c>
      <c r="AZ93"/>
      <c r="BA93"/>
      <c r="BB93"/>
      <c r="BC93"/>
      <c r="BD93"/>
      <c r="BE93"/>
      <c r="CK93"/>
    </row>
    <row r="94" spans="1:89" x14ac:dyDescent="0.25">
      <c r="A94" s="2">
        <v>42735</v>
      </c>
      <c r="B94" s="5" t="s">
        <v>487</v>
      </c>
      <c r="C94" s="5" t="s">
        <v>401</v>
      </c>
      <c r="D94" s="5" t="s">
        <v>70</v>
      </c>
      <c r="E94" s="3" t="s">
        <v>57</v>
      </c>
      <c r="F94" s="3" t="s">
        <v>109</v>
      </c>
      <c r="G94" s="3"/>
      <c r="H94" s="3"/>
      <c r="I94" s="3"/>
      <c r="J94" s="3"/>
      <c r="K94" s="3"/>
      <c r="L94" s="3"/>
      <c r="M94" s="5"/>
      <c r="S94" s="5">
        <v>0</v>
      </c>
      <c r="T94" s="5">
        <v>0</v>
      </c>
      <c r="U94" s="5">
        <v>0</v>
      </c>
      <c r="V94" s="5">
        <v>0</v>
      </c>
      <c r="Z94" s="5">
        <v>0</v>
      </c>
      <c r="AZ94"/>
      <c r="BA94"/>
      <c r="BB94"/>
      <c r="BC94"/>
      <c r="BD94"/>
      <c r="BE94"/>
      <c r="CK94"/>
    </row>
    <row r="95" spans="1:89" x14ac:dyDescent="0.25">
      <c r="A95" s="2">
        <v>42735</v>
      </c>
      <c r="B95" s="5" t="s">
        <v>487</v>
      </c>
      <c r="C95" s="5" t="s">
        <v>401</v>
      </c>
      <c r="D95" s="5" t="s">
        <v>70</v>
      </c>
      <c r="E95" s="3" t="s">
        <v>56</v>
      </c>
      <c r="F95" s="3" t="s">
        <v>110</v>
      </c>
      <c r="G95" s="3">
        <v>0</v>
      </c>
      <c r="H95" s="3">
        <v>8400470</v>
      </c>
      <c r="I95" s="3">
        <v>0</v>
      </c>
      <c r="J95" s="3">
        <v>0</v>
      </c>
      <c r="K95" s="3">
        <v>0</v>
      </c>
      <c r="L95" s="3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Z95" s="3">
        <v>8400470</v>
      </c>
      <c r="AZ95"/>
      <c r="BA95"/>
      <c r="BB95"/>
      <c r="BC95"/>
      <c r="BD95"/>
      <c r="BE95"/>
      <c r="CK95"/>
    </row>
    <row r="96" spans="1:89" x14ac:dyDescent="0.25">
      <c r="A96" s="2">
        <v>42735</v>
      </c>
      <c r="B96" s="5" t="s">
        <v>487</v>
      </c>
      <c r="C96" s="5" t="s">
        <v>401</v>
      </c>
      <c r="D96" s="5" t="s">
        <v>70</v>
      </c>
      <c r="E96" s="3" t="s">
        <v>55</v>
      </c>
      <c r="F96" s="3" t="s">
        <v>111</v>
      </c>
      <c r="G96" s="3">
        <v>0</v>
      </c>
      <c r="H96" s="3">
        <v>4819546</v>
      </c>
      <c r="I96" s="3">
        <v>4185461</v>
      </c>
      <c r="J96" s="3">
        <v>0</v>
      </c>
      <c r="K96" s="3">
        <v>0</v>
      </c>
      <c r="L96" s="3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Z96" s="3">
        <v>9005007</v>
      </c>
      <c r="AZ96"/>
      <c r="BA96"/>
      <c r="BB96"/>
      <c r="BC96"/>
      <c r="BD96"/>
      <c r="BE96"/>
      <c r="CK96"/>
    </row>
    <row r="97" spans="1:89" x14ac:dyDescent="0.25">
      <c r="A97" s="2">
        <v>42735</v>
      </c>
      <c r="B97" s="5" t="s">
        <v>487</v>
      </c>
      <c r="C97" s="5" t="s">
        <v>401</v>
      </c>
      <c r="D97" s="5" t="s">
        <v>70</v>
      </c>
      <c r="E97" s="3" t="s">
        <v>54</v>
      </c>
      <c r="F97" s="3" t="s">
        <v>107</v>
      </c>
      <c r="G97" s="3">
        <v>0</v>
      </c>
      <c r="H97" s="3">
        <v>23366586</v>
      </c>
      <c r="I97" s="3">
        <v>26913912</v>
      </c>
      <c r="J97" s="3">
        <v>0</v>
      </c>
      <c r="K97" s="3">
        <v>0</v>
      </c>
      <c r="L97" s="3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Z97" s="3">
        <v>50280498</v>
      </c>
      <c r="AZ97"/>
      <c r="BA97"/>
      <c r="BB97"/>
      <c r="BC97"/>
      <c r="BD97"/>
      <c r="BE97"/>
      <c r="CK97"/>
    </row>
    <row r="98" spans="1:89" x14ac:dyDescent="0.25">
      <c r="A98" s="2">
        <v>42735</v>
      </c>
      <c r="B98" s="5" t="s">
        <v>487</v>
      </c>
      <c r="C98" s="5" t="s">
        <v>401</v>
      </c>
      <c r="D98" s="5" t="s">
        <v>70</v>
      </c>
      <c r="E98" s="3" t="s">
        <v>53</v>
      </c>
      <c r="F98" s="3" t="s">
        <v>108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Z98" s="5">
        <v>0</v>
      </c>
      <c r="AZ98"/>
      <c r="BA98"/>
      <c r="BB98"/>
      <c r="BC98"/>
      <c r="BD98"/>
      <c r="BE98"/>
      <c r="CK98"/>
    </row>
    <row r="99" spans="1:89" x14ac:dyDescent="0.25">
      <c r="A99" s="2">
        <v>42735</v>
      </c>
      <c r="B99" s="5" t="s">
        <v>487</v>
      </c>
      <c r="C99" s="5" t="s">
        <v>401</v>
      </c>
      <c r="D99" s="5" t="s">
        <v>70</v>
      </c>
      <c r="E99" s="3" t="s">
        <v>52</v>
      </c>
      <c r="F99" s="3" t="s">
        <v>109</v>
      </c>
      <c r="G99" s="3"/>
      <c r="H99" s="3"/>
      <c r="I99" s="3"/>
      <c r="J99" s="3"/>
      <c r="K99" s="3"/>
      <c r="L99" s="3"/>
      <c r="M99" s="5"/>
      <c r="S99" s="5">
        <v>0</v>
      </c>
      <c r="T99" s="5">
        <v>0</v>
      </c>
      <c r="U99" s="5">
        <v>0</v>
      </c>
      <c r="V99" s="5">
        <v>0</v>
      </c>
      <c r="Z99" s="5">
        <v>0</v>
      </c>
      <c r="AZ99"/>
      <c r="BA99"/>
      <c r="BB99"/>
      <c r="BC99"/>
      <c r="BD99"/>
      <c r="BE99"/>
      <c r="CK99"/>
    </row>
    <row r="100" spans="1:89" x14ac:dyDescent="0.25">
      <c r="A100" s="2">
        <v>42735</v>
      </c>
      <c r="B100" s="5" t="s">
        <v>487</v>
      </c>
      <c r="C100" s="5" t="s">
        <v>401</v>
      </c>
      <c r="D100" s="5" t="s">
        <v>70</v>
      </c>
      <c r="E100" s="3" t="s">
        <v>51</v>
      </c>
      <c r="F100" s="3" t="s">
        <v>110</v>
      </c>
      <c r="G100" s="3">
        <v>0</v>
      </c>
      <c r="H100" s="3">
        <v>-318827</v>
      </c>
      <c r="I100" s="3">
        <v>25360000</v>
      </c>
      <c r="J100" s="3">
        <v>0</v>
      </c>
      <c r="K100" s="3">
        <v>0</v>
      </c>
      <c r="L100" s="3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Z100" s="3">
        <v>25041173</v>
      </c>
      <c r="AZ100"/>
      <c r="BA100"/>
      <c r="BB100"/>
      <c r="BC100"/>
      <c r="BD100"/>
      <c r="BE100"/>
      <c r="CK100"/>
    </row>
    <row r="101" spans="1:89" x14ac:dyDescent="0.25">
      <c r="A101" s="2">
        <v>42735</v>
      </c>
      <c r="B101" s="5" t="s">
        <v>487</v>
      </c>
      <c r="C101" s="5" t="s">
        <v>401</v>
      </c>
      <c r="D101" s="5" t="s">
        <v>70</v>
      </c>
      <c r="E101" s="3" t="s">
        <v>50</v>
      </c>
      <c r="F101" s="3" t="s">
        <v>111</v>
      </c>
      <c r="G101" s="3">
        <v>0</v>
      </c>
      <c r="H101" s="3">
        <v>23685413</v>
      </c>
      <c r="I101" s="3">
        <v>1553912</v>
      </c>
      <c r="J101" s="3">
        <v>0</v>
      </c>
      <c r="K101" s="3">
        <v>0</v>
      </c>
      <c r="L101" s="3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Z101" s="3">
        <v>25239325</v>
      </c>
      <c r="AZ101"/>
      <c r="BA101"/>
      <c r="BB101"/>
      <c r="BC101"/>
      <c r="BD101"/>
      <c r="BE101"/>
      <c r="CK101"/>
    </row>
    <row r="102" spans="1:89" x14ac:dyDescent="0.25">
      <c r="A102" s="2">
        <v>42735</v>
      </c>
      <c r="B102" s="5" t="s">
        <v>487</v>
      </c>
      <c r="C102" s="5" t="s">
        <v>401</v>
      </c>
      <c r="D102" s="5" t="s">
        <v>70</v>
      </c>
      <c r="E102" s="3" t="s">
        <v>37</v>
      </c>
      <c r="F102" s="3" t="s">
        <v>112</v>
      </c>
      <c r="G102" s="3">
        <v>0</v>
      </c>
      <c r="H102" s="3">
        <v>49940866</v>
      </c>
      <c r="I102" s="3">
        <v>7012152</v>
      </c>
      <c r="J102" s="3">
        <v>0</v>
      </c>
      <c r="K102" s="3">
        <v>0</v>
      </c>
      <c r="L102" s="3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Z102" s="3">
        <v>56953018</v>
      </c>
      <c r="AZ102"/>
      <c r="BA102"/>
      <c r="BB102"/>
      <c r="BC102"/>
      <c r="BD102"/>
      <c r="BE102"/>
      <c r="CK102"/>
    </row>
    <row r="103" spans="1:89" x14ac:dyDescent="0.25">
      <c r="A103" s="2">
        <v>42735</v>
      </c>
      <c r="B103" s="5" t="s">
        <v>487</v>
      </c>
      <c r="C103" s="5" t="s">
        <v>401</v>
      </c>
      <c r="D103" s="5" t="s">
        <v>70</v>
      </c>
      <c r="E103" s="3" t="s">
        <v>36</v>
      </c>
      <c r="F103" s="3" t="s">
        <v>113</v>
      </c>
      <c r="G103" s="3"/>
      <c r="H103" s="3"/>
      <c r="I103" s="3"/>
      <c r="J103" s="3"/>
      <c r="K103" s="3"/>
      <c r="L103" s="3"/>
      <c r="M103" s="5"/>
      <c r="Z103" s="5">
        <v>0</v>
      </c>
      <c r="AZ103"/>
      <c r="BA103"/>
      <c r="BB103"/>
      <c r="BC103"/>
      <c r="BD103"/>
      <c r="BE103"/>
      <c r="CK103"/>
    </row>
    <row r="104" spans="1:89" x14ac:dyDescent="0.25">
      <c r="A104" s="2">
        <v>42735</v>
      </c>
      <c r="B104" s="5" t="s">
        <v>487</v>
      </c>
      <c r="C104" s="5" t="s">
        <v>401</v>
      </c>
      <c r="D104" s="5" t="s">
        <v>70</v>
      </c>
      <c r="E104" s="3" t="s">
        <v>35</v>
      </c>
      <c r="F104" s="3" t="s">
        <v>114</v>
      </c>
      <c r="G104" s="3"/>
      <c r="H104" s="3"/>
      <c r="I104" s="3"/>
      <c r="J104" s="3"/>
      <c r="K104" s="3"/>
      <c r="L104" s="3"/>
      <c r="M104" s="5"/>
      <c r="Z104" s="3">
        <v>56953018</v>
      </c>
      <c r="AZ104"/>
      <c r="BA104"/>
      <c r="BB104"/>
      <c r="BC104"/>
      <c r="BD104"/>
      <c r="BE104"/>
      <c r="CK104"/>
    </row>
    <row r="105" spans="1:89" x14ac:dyDescent="0.25">
      <c r="A105" s="2">
        <v>42735</v>
      </c>
      <c r="B105" s="5" t="s">
        <v>487</v>
      </c>
      <c r="C105" s="5" t="s">
        <v>420</v>
      </c>
      <c r="D105" s="5" t="s">
        <v>70</v>
      </c>
      <c r="E105" s="3" t="s">
        <v>49</v>
      </c>
      <c r="F105" s="3" t="s">
        <v>115</v>
      </c>
      <c r="G105" s="3"/>
      <c r="H105" s="3"/>
      <c r="I105" s="3"/>
      <c r="J105" s="3"/>
      <c r="K105" s="3"/>
      <c r="L105" s="3"/>
      <c r="M105" s="5"/>
      <c r="AA105" s="3">
        <v>2964288561</v>
      </c>
      <c r="AB105" s="3">
        <v>4498890</v>
      </c>
      <c r="AC105" s="3">
        <v>20361570</v>
      </c>
      <c r="AD105" s="3">
        <v>2172757958</v>
      </c>
      <c r="AE105" s="5">
        <v>0</v>
      </c>
      <c r="AF105" s="5">
        <v>0</v>
      </c>
      <c r="AG105" s="5">
        <v>0</v>
      </c>
      <c r="AH105" s="5">
        <v>0</v>
      </c>
      <c r="AI105" s="3">
        <v>5161906979</v>
      </c>
      <c r="AZ105"/>
      <c r="BA105"/>
      <c r="BB105"/>
      <c r="BC105"/>
      <c r="BD105"/>
      <c r="BE105"/>
      <c r="CK105"/>
    </row>
    <row r="106" spans="1:89" x14ac:dyDescent="0.25">
      <c r="A106" s="2">
        <v>42735</v>
      </c>
      <c r="B106" s="5" t="s">
        <v>487</v>
      </c>
      <c r="C106" s="5" t="s">
        <v>420</v>
      </c>
      <c r="D106" s="5" t="s">
        <v>70</v>
      </c>
      <c r="E106" s="3" t="s">
        <v>48</v>
      </c>
      <c r="F106" s="3" t="s">
        <v>110</v>
      </c>
      <c r="G106" s="3"/>
      <c r="H106" s="3"/>
      <c r="I106" s="3"/>
      <c r="J106" s="3"/>
      <c r="K106" s="3"/>
      <c r="L106" s="3"/>
      <c r="M106" s="5"/>
      <c r="AA106" s="3">
        <v>518759127</v>
      </c>
      <c r="AB106" s="5">
        <v>0</v>
      </c>
      <c r="AC106" s="5">
        <v>0</v>
      </c>
      <c r="AD106" s="3">
        <v>272895475</v>
      </c>
      <c r="AE106" s="5">
        <v>0</v>
      </c>
      <c r="AF106" s="5">
        <v>0</v>
      </c>
      <c r="AG106" s="5">
        <v>0</v>
      </c>
      <c r="AH106" s="5">
        <v>0</v>
      </c>
      <c r="AI106" s="3">
        <v>791654602</v>
      </c>
      <c r="AZ106"/>
      <c r="BA106"/>
      <c r="BB106"/>
      <c r="BC106"/>
      <c r="BD106"/>
      <c r="BE106"/>
      <c r="CK106"/>
    </row>
    <row r="107" spans="1:89" x14ac:dyDescent="0.25">
      <c r="A107" s="2">
        <v>42735</v>
      </c>
      <c r="B107" s="5" t="s">
        <v>487</v>
      </c>
      <c r="C107" s="5" t="s">
        <v>420</v>
      </c>
      <c r="D107" s="5" t="s">
        <v>70</v>
      </c>
      <c r="E107" s="3" t="s">
        <v>47</v>
      </c>
      <c r="F107" s="3" t="s">
        <v>111</v>
      </c>
      <c r="G107" s="3"/>
      <c r="H107" s="3"/>
      <c r="I107" s="3"/>
      <c r="J107" s="3"/>
      <c r="K107" s="3"/>
      <c r="L107" s="3"/>
      <c r="M107" s="5"/>
      <c r="AA107" s="3">
        <v>2445529434</v>
      </c>
      <c r="AB107" s="3">
        <v>4498890</v>
      </c>
      <c r="AC107" s="3">
        <v>20361570</v>
      </c>
      <c r="AD107" s="3">
        <v>1899862483</v>
      </c>
      <c r="AE107" s="5">
        <v>0</v>
      </c>
      <c r="AF107" s="5">
        <v>0</v>
      </c>
      <c r="AG107" s="5">
        <v>0</v>
      </c>
      <c r="AH107" s="5">
        <v>0</v>
      </c>
      <c r="AI107" s="3">
        <v>4370252377</v>
      </c>
      <c r="AZ107"/>
      <c r="BA107"/>
      <c r="BB107"/>
      <c r="BC107"/>
      <c r="BD107"/>
      <c r="BE107"/>
      <c r="CK107"/>
    </row>
    <row r="108" spans="1:89" x14ac:dyDescent="0.25">
      <c r="A108" s="2">
        <v>42735</v>
      </c>
      <c r="B108" s="5" t="s">
        <v>487</v>
      </c>
      <c r="C108" s="5" t="s">
        <v>420</v>
      </c>
      <c r="D108" s="5" t="s">
        <v>70</v>
      </c>
      <c r="E108" s="3" t="s">
        <v>46</v>
      </c>
      <c r="F108" s="3" t="s">
        <v>115</v>
      </c>
      <c r="G108" s="3"/>
      <c r="H108" s="3"/>
      <c r="I108" s="3"/>
      <c r="J108" s="3"/>
      <c r="K108" s="3"/>
      <c r="L108" s="3"/>
      <c r="M108" s="5"/>
      <c r="AA108" s="3">
        <v>2730264207.7600002</v>
      </c>
      <c r="AB108" s="3">
        <v>4498890</v>
      </c>
      <c r="AC108" s="3">
        <v>18099655</v>
      </c>
      <c r="AD108" s="3">
        <v>2102316640.75</v>
      </c>
      <c r="AE108" s="5">
        <v>0</v>
      </c>
      <c r="AF108" s="5">
        <v>0</v>
      </c>
      <c r="AG108" s="5">
        <v>0</v>
      </c>
      <c r="AH108" s="5">
        <v>0</v>
      </c>
      <c r="AI108" s="3">
        <v>4855179393.5100002</v>
      </c>
      <c r="AZ108"/>
      <c r="BA108"/>
      <c r="BB108"/>
      <c r="BC108"/>
      <c r="BD108"/>
      <c r="BE108"/>
      <c r="CK108"/>
    </row>
    <row r="109" spans="1:89" x14ac:dyDescent="0.25">
      <c r="A109" s="2">
        <v>42735</v>
      </c>
      <c r="B109" s="5" t="s">
        <v>487</v>
      </c>
      <c r="C109" s="5" t="s">
        <v>420</v>
      </c>
      <c r="D109" s="5" t="s">
        <v>70</v>
      </c>
      <c r="E109" s="3" t="s">
        <v>45</v>
      </c>
      <c r="F109" s="3" t="s">
        <v>110</v>
      </c>
      <c r="G109" s="3"/>
      <c r="H109" s="3"/>
      <c r="I109" s="3"/>
      <c r="J109" s="3"/>
      <c r="K109" s="3"/>
      <c r="L109" s="3"/>
      <c r="M109" s="5"/>
      <c r="AA109" s="3">
        <v>497435235</v>
      </c>
      <c r="AB109" s="5">
        <v>0</v>
      </c>
      <c r="AC109" s="5">
        <v>0</v>
      </c>
      <c r="AD109" s="3">
        <v>259822567</v>
      </c>
      <c r="AE109" s="5">
        <v>0</v>
      </c>
      <c r="AF109" s="5">
        <v>0</v>
      </c>
      <c r="AG109" s="5">
        <v>0</v>
      </c>
      <c r="AH109" s="5">
        <v>0</v>
      </c>
      <c r="AI109" s="3">
        <v>757257802</v>
      </c>
      <c r="AZ109"/>
      <c r="BA109"/>
      <c r="BB109"/>
      <c r="BC109"/>
      <c r="BD109"/>
      <c r="BE109"/>
      <c r="CK109"/>
    </row>
    <row r="110" spans="1:89" x14ac:dyDescent="0.25">
      <c r="A110" s="2">
        <v>42735</v>
      </c>
      <c r="B110" s="5" t="s">
        <v>487</v>
      </c>
      <c r="C110" s="5" t="s">
        <v>420</v>
      </c>
      <c r="D110" s="5" t="s">
        <v>70</v>
      </c>
      <c r="E110" s="3" t="s">
        <v>44</v>
      </c>
      <c r="F110" s="3" t="s">
        <v>111</v>
      </c>
      <c r="G110" s="3"/>
      <c r="H110" s="3"/>
      <c r="I110" s="3"/>
      <c r="J110" s="3"/>
      <c r="K110" s="3"/>
      <c r="L110" s="3"/>
      <c r="M110" s="5"/>
      <c r="AA110" s="3">
        <v>2232828972.7600002</v>
      </c>
      <c r="AB110" s="3">
        <v>4498890</v>
      </c>
      <c r="AC110" s="3">
        <v>18099655</v>
      </c>
      <c r="AD110" s="3">
        <v>1842494073.75</v>
      </c>
      <c r="AE110" s="5">
        <v>0</v>
      </c>
      <c r="AF110" s="5">
        <v>0</v>
      </c>
      <c r="AG110" s="5">
        <v>0</v>
      </c>
      <c r="AH110" s="5">
        <v>0</v>
      </c>
      <c r="AI110" s="3">
        <v>4097921591.5100002</v>
      </c>
      <c r="AZ110"/>
      <c r="BA110"/>
      <c r="BB110"/>
      <c r="BC110"/>
      <c r="BD110"/>
      <c r="BE110"/>
      <c r="CK110"/>
    </row>
    <row r="111" spans="1:89" x14ac:dyDescent="0.25">
      <c r="A111" s="2">
        <v>42735</v>
      </c>
      <c r="B111" s="5" t="s">
        <v>487</v>
      </c>
      <c r="C111" s="5" t="s">
        <v>420</v>
      </c>
      <c r="D111" s="5" t="s">
        <v>70</v>
      </c>
      <c r="E111" s="3" t="s">
        <v>43</v>
      </c>
      <c r="F111" s="3" t="s">
        <v>115</v>
      </c>
      <c r="G111" s="3"/>
      <c r="H111" s="3"/>
      <c r="I111" s="3"/>
      <c r="J111" s="3"/>
      <c r="K111" s="3"/>
      <c r="L111" s="3"/>
      <c r="M111" s="5"/>
      <c r="AA111" s="3">
        <v>917404438</v>
      </c>
      <c r="AB111" s="5">
        <v>0</v>
      </c>
      <c r="AC111" s="3">
        <v>12599400</v>
      </c>
      <c r="AD111" s="3">
        <v>790231874</v>
      </c>
      <c r="AE111" s="5">
        <v>0</v>
      </c>
      <c r="AF111" s="5">
        <v>0</v>
      </c>
      <c r="AG111" s="5">
        <v>0</v>
      </c>
      <c r="AH111" s="5">
        <v>0</v>
      </c>
      <c r="AI111" s="3">
        <v>1720235712</v>
      </c>
      <c r="AZ111"/>
      <c r="BA111"/>
      <c r="BB111"/>
      <c r="BC111"/>
      <c r="BD111"/>
      <c r="BE111"/>
      <c r="CK111"/>
    </row>
    <row r="112" spans="1:89" x14ac:dyDescent="0.25">
      <c r="A112" s="2">
        <v>42735</v>
      </c>
      <c r="B112" s="5" t="s">
        <v>487</v>
      </c>
      <c r="C112" s="5" t="s">
        <v>420</v>
      </c>
      <c r="D112" s="5" t="s">
        <v>70</v>
      </c>
      <c r="E112" s="3" t="s">
        <v>42</v>
      </c>
      <c r="F112" s="3" t="s">
        <v>110</v>
      </c>
      <c r="G112" s="3"/>
      <c r="H112" s="3"/>
      <c r="I112" s="3"/>
      <c r="J112" s="3"/>
      <c r="K112" s="3"/>
      <c r="L112" s="3"/>
      <c r="M112" s="5"/>
      <c r="AA112" s="3">
        <v>304649396</v>
      </c>
      <c r="AB112" s="5">
        <v>0</v>
      </c>
      <c r="AC112" s="3">
        <v>599400</v>
      </c>
      <c r="AD112" s="3">
        <v>140694912</v>
      </c>
      <c r="AE112" s="5">
        <v>0</v>
      </c>
      <c r="AF112" s="5">
        <v>0</v>
      </c>
      <c r="AG112" s="5">
        <v>0</v>
      </c>
      <c r="AH112" s="5">
        <v>0</v>
      </c>
      <c r="AI112" s="3">
        <v>445943708</v>
      </c>
      <c r="AZ112"/>
      <c r="BA112"/>
      <c r="BB112"/>
      <c r="BC112"/>
      <c r="BD112"/>
      <c r="BE112"/>
      <c r="CK112"/>
    </row>
    <row r="113" spans="1:89" x14ac:dyDescent="0.25">
      <c r="A113" s="2">
        <v>42735</v>
      </c>
      <c r="B113" s="5" t="s">
        <v>487</v>
      </c>
      <c r="C113" s="5" t="s">
        <v>420</v>
      </c>
      <c r="D113" s="5" t="s">
        <v>70</v>
      </c>
      <c r="E113" s="3" t="s">
        <v>41</v>
      </c>
      <c r="F113" s="3" t="s">
        <v>111</v>
      </c>
      <c r="G113" s="3"/>
      <c r="H113" s="3"/>
      <c r="I113" s="3"/>
      <c r="J113" s="3"/>
      <c r="K113" s="3"/>
      <c r="L113" s="3"/>
      <c r="M113" s="5"/>
      <c r="AA113" s="3">
        <v>612755042</v>
      </c>
      <c r="AB113" s="5">
        <v>0</v>
      </c>
      <c r="AC113" s="3">
        <v>12000000</v>
      </c>
      <c r="AD113" s="3">
        <v>649536962</v>
      </c>
      <c r="AE113" s="5">
        <v>0</v>
      </c>
      <c r="AF113" s="5">
        <v>0</v>
      </c>
      <c r="AG113" s="5">
        <v>0</v>
      </c>
      <c r="AH113" s="5">
        <v>0</v>
      </c>
      <c r="AI113" s="3">
        <v>1274292004</v>
      </c>
      <c r="AZ113"/>
      <c r="BA113"/>
      <c r="BB113"/>
      <c r="BC113"/>
      <c r="BD113"/>
      <c r="BE113"/>
      <c r="CK113"/>
    </row>
    <row r="114" spans="1:89" x14ac:dyDescent="0.25">
      <c r="A114" s="2">
        <v>42735</v>
      </c>
      <c r="B114" s="5" t="s">
        <v>487</v>
      </c>
      <c r="C114" s="5" t="s">
        <v>420</v>
      </c>
      <c r="D114" s="5" t="s">
        <v>70</v>
      </c>
      <c r="E114" s="3" t="s">
        <v>40</v>
      </c>
      <c r="F114" s="3" t="s">
        <v>115</v>
      </c>
      <c r="G114" s="3"/>
      <c r="H114" s="3"/>
      <c r="I114" s="3"/>
      <c r="J114" s="3"/>
      <c r="K114" s="3"/>
      <c r="L114" s="3"/>
      <c r="M114" s="5"/>
      <c r="AA114" s="3">
        <v>19650809</v>
      </c>
      <c r="AB114" s="5">
        <v>0</v>
      </c>
      <c r="AC114" s="5">
        <v>0</v>
      </c>
      <c r="AD114" s="3">
        <v>-39733801</v>
      </c>
      <c r="AE114" s="5">
        <v>0</v>
      </c>
      <c r="AF114" s="5">
        <v>0</v>
      </c>
      <c r="AG114" s="5">
        <v>0</v>
      </c>
      <c r="AH114" s="5">
        <v>0</v>
      </c>
      <c r="AI114" s="3">
        <v>-20082992</v>
      </c>
      <c r="AZ114"/>
      <c r="BA114"/>
      <c r="BB114"/>
      <c r="BC114"/>
      <c r="BD114"/>
      <c r="BE114"/>
      <c r="CK114"/>
    </row>
    <row r="115" spans="1:89" x14ac:dyDescent="0.25">
      <c r="A115" s="2">
        <v>42735</v>
      </c>
      <c r="B115" s="5" t="s">
        <v>487</v>
      </c>
      <c r="C115" s="5" t="s">
        <v>420</v>
      </c>
      <c r="D115" s="5" t="s">
        <v>70</v>
      </c>
      <c r="E115" s="3" t="s">
        <v>39</v>
      </c>
      <c r="F115" s="3" t="s">
        <v>110</v>
      </c>
      <c r="G115" s="3"/>
      <c r="H115" s="3"/>
      <c r="I115" s="3"/>
      <c r="J115" s="3"/>
      <c r="K115" s="3"/>
      <c r="L115" s="3"/>
      <c r="M115" s="5"/>
      <c r="AA115" s="3">
        <v>-15539919</v>
      </c>
      <c r="AB115" s="5">
        <v>0</v>
      </c>
      <c r="AC115" s="5">
        <v>0</v>
      </c>
      <c r="AD115" s="3">
        <v>-8274000</v>
      </c>
      <c r="AE115" s="5">
        <v>0</v>
      </c>
      <c r="AF115" s="5">
        <v>0</v>
      </c>
      <c r="AG115" s="5">
        <v>0</v>
      </c>
      <c r="AH115" s="5">
        <v>0</v>
      </c>
      <c r="AI115" s="3">
        <v>-23813919</v>
      </c>
      <c r="AZ115"/>
      <c r="BA115"/>
      <c r="BB115"/>
      <c r="BC115"/>
      <c r="BD115"/>
      <c r="BE115"/>
      <c r="CK115"/>
    </row>
    <row r="116" spans="1:89" x14ac:dyDescent="0.25">
      <c r="A116" s="2">
        <v>42735</v>
      </c>
      <c r="B116" s="5" t="s">
        <v>487</v>
      </c>
      <c r="C116" s="5" t="s">
        <v>420</v>
      </c>
      <c r="D116" s="5" t="s">
        <v>70</v>
      </c>
      <c r="E116" s="3" t="s">
        <v>38</v>
      </c>
      <c r="F116" s="3" t="s">
        <v>111</v>
      </c>
      <c r="G116" s="3"/>
      <c r="H116" s="3"/>
      <c r="I116" s="3"/>
      <c r="J116" s="3"/>
      <c r="K116" s="3"/>
      <c r="L116" s="3"/>
      <c r="M116" s="5"/>
      <c r="AA116" s="3">
        <v>35190728</v>
      </c>
      <c r="AB116" s="5">
        <v>0</v>
      </c>
      <c r="AC116" s="5">
        <v>0</v>
      </c>
      <c r="AD116" s="3">
        <v>-31459801</v>
      </c>
      <c r="AE116" s="5">
        <v>0</v>
      </c>
      <c r="AF116" s="5">
        <v>0</v>
      </c>
      <c r="AG116" s="5">
        <v>0</v>
      </c>
      <c r="AH116" s="5">
        <v>0</v>
      </c>
      <c r="AI116" s="3">
        <v>3730927</v>
      </c>
      <c r="AZ116"/>
      <c r="BA116"/>
      <c r="BB116"/>
      <c r="BC116"/>
      <c r="BD116"/>
      <c r="BE116"/>
      <c r="CK116"/>
    </row>
    <row r="117" spans="1:89" x14ac:dyDescent="0.25">
      <c r="A117" s="2">
        <v>42735</v>
      </c>
      <c r="B117" s="5" t="s">
        <v>487</v>
      </c>
      <c r="C117" s="5" t="s">
        <v>420</v>
      </c>
      <c r="D117" s="5" t="s">
        <v>70</v>
      </c>
      <c r="E117" s="3" t="s">
        <v>34</v>
      </c>
      <c r="F117" s="3" t="s">
        <v>112</v>
      </c>
      <c r="G117" s="3"/>
      <c r="H117" s="3"/>
      <c r="I117" s="3"/>
      <c r="J117" s="3"/>
      <c r="K117" s="3"/>
      <c r="L117" s="3"/>
      <c r="M117" s="5"/>
      <c r="AA117" s="3">
        <v>781838102.05999994</v>
      </c>
      <c r="AB117" s="3">
        <v>3666848</v>
      </c>
      <c r="AC117" s="3">
        <v>0</v>
      </c>
      <c r="AD117" s="3">
        <v>548247122.97000003</v>
      </c>
      <c r="AE117" s="5">
        <v>0</v>
      </c>
      <c r="AF117" s="5">
        <v>0</v>
      </c>
      <c r="AG117" s="5">
        <v>0</v>
      </c>
      <c r="AH117" s="5">
        <v>0</v>
      </c>
      <c r="AI117" s="3">
        <v>1333752073.03</v>
      </c>
      <c r="AZ117"/>
      <c r="BA117"/>
      <c r="BB117"/>
      <c r="BC117"/>
      <c r="BD117"/>
      <c r="BE117"/>
      <c r="CK117"/>
    </row>
    <row r="118" spans="1:89" x14ac:dyDescent="0.25">
      <c r="A118" s="2">
        <v>42735</v>
      </c>
      <c r="B118" s="5" t="s">
        <v>487</v>
      </c>
      <c r="C118" s="5" t="s">
        <v>420</v>
      </c>
      <c r="D118" s="5" t="s">
        <v>70</v>
      </c>
      <c r="E118" s="3" t="s">
        <v>33</v>
      </c>
      <c r="F118" s="3" t="s">
        <v>113</v>
      </c>
      <c r="G118" s="3"/>
      <c r="H118" s="3"/>
      <c r="I118" s="3"/>
      <c r="J118" s="3"/>
      <c r="K118" s="3"/>
      <c r="L118" s="3"/>
      <c r="M118" s="5"/>
      <c r="AI118" s="3">
        <v>463463145</v>
      </c>
      <c r="AZ118"/>
      <c r="BA118"/>
      <c r="BB118"/>
      <c r="BC118"/>
      <c r="BD118"/>
      <c r="BE118"/>
      <c r="CK118"/>
    </row>
    <row r="119" spans="1:89" x14ac:dyDescent="0.25">
      <c r="A119" s="2">
        <v>42735</v>
      </c>
      <c r="B119" s="5" t="s">
        <v>487</v>
      </c>
      <c r="C119" s="5" t="s">
        <v>420</v>
      </c>
      <c r="D119" s="5" t="s">
        <v>70</v>
      </c>
      <c r="E119" s="3" t="s">
        <v>32</v>
      </c>
      <c r="F119" s="3" t="s">
        <v>114</v>
      </c>
      <c r="G119" s="3"/>
      <c r="H119" s="3"/>
      <c r="I119" s="3"/>
      <c r="J119" s="3"/>
      <c r="K119" s="3"/>
      <c r="L119" s="3"/>
      <c r="M119" s="5"/>
      <c r="AI119" s="3">
        <v>1797215218.03</v>
      </c>
      <c r="AZ119"/>
      <c r="BA119"/>
      <c r="BB119"/>
      <c r="BC119"/>
      <c r="BD119"/>
      <c r="BE119"/>
      <c r="CK119"/>
    </row>
    <row r="120" spans="1:89" x14ac:dyDescent="0.25">
      <c r="A120" s="2">
        <v>42735</v>
      </c>
      <c r="B120" s="5" t="s">
        <v>487</v>
      </c>
      <c r="C120" s="5" t="s">
        <v>402</v>
      </c>
      <c r="D120" s="5" t="s">
        <v>70</v>
      </c>
      <c r="E120" s="3" t="s">
        <v>106</v>
      </c>
      <c r="F120" s="3" t="s">
        <v>403</v>
      </c>
      <c r="G120" s="3"/>
      <c r="H120" s="3">
        <v>0</v>
      </c>
      <c r="I120" s="3">
        <v>4483818113.8900003</v>
      </c>
      <c r="J120" s="3"/>
      <c r="K120" s="3"/>
      <c r="L120" s="3">
        <v>0</v>
      </c>
      <c r="M120" s="5"/>
      <c r="O120" s="5">
        <v>0</v>
      </c>
      <c r="P120" s="5">
        <v>0</v>
      </c>
      <c r="U120" s="3">
        <v>4483818113.8900003</v>
      </c>
      <c r="V120" s="5">
        <v>0</v>
      </c>
      <c r="Y120" s="5">
        <v>0</v>
      </c>
      <c r="Z120" s="5">
        <v>0</v>
      </c>
      <c r="AA120" s="5">
        <v>0</v>
      </c>
      <c r="AZ120"/>
      <c r="BA120"/>
      <c r="BB120"/>
      <c r="BC120"/>
      <c r="BD120"/>
      <c r="BE120"/>
      <c r="CK120"/>
    </row>
    <row r="121" spans="1:89" x14ac:dyDescent="0.25">
      <c r="A121" s="2">
        <v>42735</v>
      </c>
      <c r="B121" s="5" t="s">
        <v>487</v>
      </c>
      <c r="C121" s="5" t="s">
        <v>402</v>
      </c>
      <c r="D121" s="5" t="s">
        <v>70</v>
      </c>
      <c r="E121" s="3" t="s">
        <v>240</v>
      </c>
      <c r="F121" s="3" t="s">
        <v>404</v>
      </c>
      <c r="G121" s="3"/>
      <c r="H121" s="3">
        <v>0</v>
      </c>
      <c r="I121" s="3">
        <v>0</v>
      </c>
      <c r="J121" s="3"/>
      <c r="K121" s="3"/>
      <c r="L121" s="3">
        <v>0</v>
      </c>
      <c r="M121" s="5"/>
      <c r="O121" s="5">
        <v>0</v>
      </c>
      <c r="P121" s="5">
        <v>0</v>
      </c>
      <c r="U121" s="5">
        <v>0</v>
      </c>
      <c r="V121" s="5">
        <v>0</v>
      </c>
      <c r="Y121" s="5">
        <v>0</v>
      </c>
      <c r="Z121" s="5">
        <v>0</v>
      </c>
      <c r="AA121" s="5">
        <v>0</v>
      </c>
      <c r="AZ121"/>
      <c r="BA121"/>
      <c r="BB121"/>
      <c r="BC121"/>
      <c r="BD121"/>
      <c r="BE121"/>
      <c r="CK121"/>
    </row>
    <row r="122" spans="1:89" x14ac:dyDescent="0.25">
      <c r="A122" s="2">
        <v>42735</v>
      </c>
      <c r="B122" s="5" t="s">
        <v>487</v>
      </c>
      <c r="C122" s="5" t="s">
        <v>402</v>
      </c>
      <c r="D122" s="5" t="s">
        <v>70</v>
      </c>
      <c r="E122" s="3" t="s">
        <v>241</v>
      </c>
      <c r="F122" s="3" t="s">
        <v>405</v>
      </c>
      <c r="G122" s="3"/>
      <c r="H122" s="3">
        <v>0</v>
      </c>
      <c r="I122" s="3"/>
      <c r="J122" s="3">
        <v>819600358</v>
      </c>
      <c r="K122" s="3">
        <v>0</v>
      </c>
      <c r="L122" s="3"/>
      <c r="M122" s="3">
        <v>1360899497.8699999</v>
      </c>
      <c r="N122" s="5">
        <v>0</v>
      </c>
      <c r="O122" s="5">
        <v>0</v>
      </c>
      <c r="P122" s="5">
        <v>0</v>
      </c>
      <c r="U122" s="3">
        <v>2180499855.8699999</v>
      </c>
      <c r="W122" s="3">
        <v>2707178673.0100002</v>
      </c>
      <c r="X122" s="5">
        <v>0</v>
      </c>
      <c r="Y122" s="5">
        <v>0</v>
      </c>
      <c r="Z122" s="5">
        <v>0</v>
      </c>
      <c r="AA122" s="3">
        <v>2707178673.0100002</v>
      </c>
      <c r="AZ122"/>
      <c r="BA122"/>
      <c r="BB122"/>
      <c r="BC122"/>
      <c r="BD122"/>
      <c r="BE122"/>
      <c r="CK122"/>
    </row>
    <row r="123" spans="1:89" x14ac:dyDescent="0.25">
      <c r="A123" s="2">
        <v>42735</v>
      </c>
      <c r="B123" s="5" t="s">
        <v>487</v>
      </c>
      <c r="C123" s="5" t="s">
        <v>402</v>
      </c>
      <c r="D123" s="5" t="s">
        <v>70</v>
      </c>
      <c r="E123" s="3" t="s">
        <v>246</v>
      </c>
      <c r="F123" s="3" t="s">
        <v>406</v>
      </c>
      <c r="G123" s="3"/>
      <c r="H123" s="3">
        <v>0</v>
      </c>
      <c r="I123" s="3"/>
      <c r="J123" s="3">
        <v>0</v>
      </c>
      <c r="K123" s="3">
        <v>0</v>
      </c>
      <c r="L123" s="3"/>
      <c r="M123" s="3">
        <v>147290424</v>
      </c>
      <c r="N123" s="5">
        <v>0</v>
      </c>
      <c r="O123" s="5">
        <v>0</v>
      </c>
      <c r="P123" s="5">
        <v>0</v>
      </c>
      <c r="U123" s="3">
        <v>147290424</v>
      </c>
      <c r="W123" s="3">
        <v>502845744</v>
      </c>
      <c r="X123" s="5">
        <v>0</v>
      </c>
      <c r="Y123" s="5">
        <v>0</v>
      </c>
      <c r="Z123" s="5">
        <v>0</v>
      </c>
      <c r="AA123" s="3">
        <v>502845744</v>
      </c>
      <c r="AZ123"/>
      <c r="BA123"/>
      <c r="BB123"/>
      <c r="BC123"/>
      <c r="BD123"/>
      <c r="BE123"/>
      <c r="CK123"/>
    </row>
    <row r="124" spans="1:89" x14ac:dyDescent="0.25">
      <c r="A124" s="2">
        <v>42735</v>
      </c>
      <c r="B124" s="5" t="s">
        <v>487</v>
      </c>
      <c r="C124" s="5" t="s">
        <v>402</v>
      </c>
      <c r="D124" s="5" t="s">
        <v>70</v>
      </c>
      <c r="E124" s="3" t="s">
        <v>247</v>
      </c>
      <c r="F124" s="3" t="s">
        <v>407</v>
      </c>
      <c r="G124" s="3"/>
      <c r="H124" s="3">
        <v>0</v>
      </c>
      <c r="I124" s="3"/>
      <c r="J124" s="3">
        <v>819600358</v>
      </c>
      <c r="K124" s="3">
        <v>0</v>
      </c>
      <c r="L124" s="3"/>
      <c r="M124" s="3">
        <v>1213609073.8699999</v>
      </c>
      <c r="N124" s="5">
        <v>0</v>
      </c>
      <c r="O124" s="5">
        <v>0</v>
      </c>
      <c r="P124" s="5">
        <v>0</v>
      </c>
      <c r="U124" s="3">
        <v>2033209431.8699999</v>
      </c>
      <c r="W124" s="3">
        <v>2204332929.0100002</v>
      </c>
      <c r="X124" s="5">
        <v>0</v>
      </c>
      <c r="Y124" s="5">
        <v>0</v>
      </c>
      <c r="Z124" s="5">
        <v>0</v>
      </c>
      <c r="AA124" s="3">
        <v>2204332929.0100002</v>
      </c>
      <c r="AZ124"/>
      <c r="BA124"/>
      <c r="BB124"/>
      <c r="BC124"/>
      <c r="BD124"/>
      <c r="BE124"/>
      <c r="CK124"/>
    </row>
    <row r="125" spans="1:89" x14ac:dyDescent="0.25">
      <c r="A125" s="2">
        <v>42735</v>
      </c>
      <c r="B125" s="5" t="s">
        <v>487</v>
      </c>
      <c r="C125" s="5" t="s">
        <v>402</v>
      </c>
      <c r="D125" s="5" t="s">
        <v>70</v>
      </c>
      <c r="E125" s="3" t="s">
        <v>248</v>
      </c>
      <c r="F125" s="3" t="s">
        <v>408</v>
      </c>
      <c r="G125" s="3"/>
      <c r="H125" s="3">
        <v>0</v>
      </c>
      <c r="I125" s="3">
        <v>0</v>
      </c>
      <c r="J125" s="3"/>
      <c r="K125" s="3"/>
      <c r="L125" s="3">
        <v>76570483.280000001</v>
      </c>
      <c r="M125" s="5"/>
      <c r="O125" s="5">
        <v>0</v>
      </c>
      <c r="P125" s="5">
        <v>0</v>
      </c>
      <c r="U125" s="3">
        <v>76570483.280000001</v>
      </c>
      <c r="V125" s="3">
        <v>63575465.57</v>
      </c>
      <c r="Y125" s="5">
        <v>0</v>
      </c>
      <c r="Z125" s="5">
        <v>0</v>
      </c>
      <c r="AA125" s="3">
        <v>63575465.57</v>
      </c>
      <c r="AZ125"/>
      <c r="BA125"/>
      <c r="BB125"/>
      <c r="BC125"/>
      <c r="BD125"/>
      <c r="BE125"/>
      <c r="CK125"/>
    </row>
    <row r="126" spans="1:89" x14ac:dyDescent="0.25">
      <c r="A126" s="2">
        <v>42735</v>
      </c>
      <c r="B126" s="5" t="s">
        <v>487</v>
      </c>
      <c r="C126" s="5" t="s">
        <v>402</v>
      </c>
      <c r="D126" s="5" t="s">
        <v>70</v>
      </c>
      <c r="E126" s="3" t="s">
        <v>69</v>
      </c>
      <c r="F126" s="3" t="s">
        <v>382</v>
      </c>
      <c r="G126" s="3"/>
      <c r="H126" s="3">
        <v>0</v>
      </c>
      <c r="I126" s="3">
        <v>0</v>
      </c>
      <c r="J126" s="3"/>
      <c r="K126" s="3"/>
      <c r="L126" s="3">
        <v>0</v>
      </c>
      <c r="M126" s="5"/>
      <c r="O126" s="5">
        <v>0</v>
      </c>
      <c r="P126" s="5">
        <v>0</v>
      </c>
      <c r="U126" s="5">
        <v>0</v>
      </c>
      <c r="V126" s="5">
        <v>0</v>
      </c>
      <c r="Y126" s="5">
        <v>0</v>
      </c>
      <c r="Z126" s="5">
        <v>0</v>
      </c>
      <c r="AA126" s="5">
        <v>0</v>
      </c>
      <c r="AZ126"/>
      <c r="BA126"/>
      <c r="BB126"/>
      <c r="BC126"/>
      <c r="BD126"/>
      <c r="BE126"/>
      <c r="CK126"/>
    </row>
    <row r="127" spans="1:89" x14ac:dyDescent="0.25">
      <c r="A127" s="2">
        <v>42735</v>
      </c>
      <c r="B127" s="5" t="s">
        <v>487</v>
      </c>
      <c r="C127" s="5" t="s">
        <v>402</v>
      </c>
      <c r="D127" s="5" t="s">
        <v>70</v>
      </c>
      <c r="E127" s="3" t="s">
        <v>68</v>
      </c>
      <c r="F127" s="3" t="s">
        <v>383</v>
      </c>
      <c r="G127" s="3"/>
      <c r="H127" s="3">
        <v>0</v>
      </c>
      <c r="I127" s="3"/>
      <c r="J127" s="3">
        <v>0</v>
      </c>
      <c r="K127" s="3">
        <v>0</v>
      </c>
      <c r="L127" s="3"/>
      <c r="M127" s="5">
        <v>0</v>
      </c>
      <c r="N127" s="5">
        <v>0</v>
      </c>
      <c r="O127" s="5">
        <v>0</v>
      </c>
      <c r="P127" s="5">
        <v>0</v>
      </c>
      <c r="U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Z127"/>
      <c r="BA127"/>
      <c r="BB127"/>
      <c r="BC127"/>
      <c r="BD127"/>
      <c r="BE127"/>
      <c r="CK127"/>
    </row>
    <row r="128" spans="1:89" x14ac:dyDescent="0.25">
      <c r="A128" s="2">
        <v>42735</v>
      </c>
      <c r="B128" s="5" t="s">
        <v>487</v>
      </c>
      <c r="C128" s="5" t="s">
        <v>402</v>
      </c>
      <c r="D128" s="5" t="s">
        <v>70</v>
      </c>
      <c r="E128" s="3" t="s">
        <v>67</v>
      </c>
      <c r="F128" s="3" t="s">
        <v>384</v>
      </c>
      <c r="G128" s="3"/>
      <c r="H128" s="3">
        <v>0</v>
      </c>
      <c r="I128" s="3">
        <v>0</v>
      </c>
      <c r="J128" s="3"/>
      <c r="K128" s="3"/>
      <c r="L128" s="3">
        <v>0</v>
      </c>
      <c r="M128" s="5"/>
      <c r="O128" s="5">
        <v>0</v>
      </c>
      <c r="P128" s="5">
        <v>0</v>
      </c>
      <c r="U128" s="5">
        <v>0</v>
      </c>
      <c r="V128" s="5">
        <v>0</v>
      </c>
      <c r="Y128" s="5">
        <v>0</v>
      </c>
      <c r="Z128" s="5">
        <v>0</v>
      </c>
      <c r="AA128" s="5">
        <v>0</v>
      </c>
      <c r="AZ128"/>
      <c r="BA128"/>
      <c r="BB128"/>
      <c r="BC128"/>
      <c r="BD128"/>
      <c r="BE128"/>
      <c r="CK128"/>
    </row>
    <row r="129" spans="1:89" x14ac:dyDescent="0.25">
      <c r="A129" s="2">
        <v>42735</v>
      </c>
      <c r="B129" s="5" t="s">
        <v>487</v>
      </c>
      <c r="C129" s="5" t="s">
        <v>402</v>
      </c>
      <c r="D129" s="5" t="s">
        <v>70</v>
      </c>
      <c r="E129" s="3" t="s">
        <v>65</v>
      </c>
      <c r="F129" s="3" t="s">
        <v>409</v>
      </c>
      <c r="G129" s="3"/>
      <c r="H129" s="3">
        <v>0</v>
      </c>
      <c r="I129" s="3">
        <v>5303418471.8900003</v>
      </c>
      <c r="J129" s="3"/>
      <c r="K129" s="3"/>
      <c r="L129" s="3">
        <v>1437469981.1500001</v>
      </c>
      <c r="M129" s="5"/>
      <c r="O129" s="5">
        <v>0</v>
      </c>
      <c r="P129" s="5">
        <v>0</v>
      </c>
      <c r="U129" s="3">
        <v>6740888453.04</v>
      </c>
      <c r="V129" s="3">
        <v>2770754138.5799999</v>
      </c>
      <c r="Y129" s="5">
        <v>0</v>
      </c>
      <c r="Z129" s="5">
        <v>0</v>
      </c>
      <c r="AA129" s="3">
        <v>2770754138.5700002</v>
      </c>
      <c r="AZ129"/>
      <c r="BA129"/>
      <c r="BB129"/>
      <c r="BC129"/>
      <c r="BD129"/>
      <c r="BE129"/>
      <c r="CK129"/>
    </row>
    <row r="130" spans="1:89" x14ac:dyDescent="0.25">
      <c r="A130" s="2">
        <v>42735</v>
      </c>
      <c r="B130" s="5" t="s">
        <v>487</v>
      </c>
      <c r="C130" s="5" t="s">
        <v>410</v>
      </c>
      <c r="D130" s="5" t="s">
        <v>70</v>
      </c>
      <c r="E130" s="3" t="s">
        <v>106</v>
      </c>
      <c r="F130" s="3" t="s">
        <v>403</v>
      </c>
      <c r="G130" s="3"/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AZ130"/>
      <c r="BA130"/>
      <c r="BB130"/>
      <c r="BC130"/>
      <c r="BD130"/>
      <c r="BE130"/>
      <c r="CK130"/>
    </row>
    <row r="131" spans="1:89" x14ac:dyDescent="0.25">
      <c r="A131" s="2">
        <v>42735</v>
      </c>
      <c r="B131" s="5" t="s">
        <v>487</v>
      </c>
      <c r="C131" s="5" t="s">
        <v>410</v>
      </c>
      <c r="D131" s="5" t="s">
        <v>70</v>
      </c>
      <c r="E131" s="3" t="s">
        <v>243</v>
      </c>
      <c r="F131" s="3" t="s">
        <v>404</v>
      </c>
      <c r="G131" s="3"/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AZ131"/>
      <c r="BA131"/>
      <c r="BB131"/>
      <c r="BC131"/>
      <c r="BD131"/>
      <c r="BE131"/>
      <c r="CK131"/>
    </row>
    <row r="132" spans="1:89" x14ac:dyDescent="0.25">
      <c r="A132" s="2">
        <v>42735</v>
      </c>
      <c r="B132" s="5" t="s">
        <v>487</v>
      </c>
      <c r="C132" s="5" t="s">
        <v>410</v>
      </c>
      <c r="D132" s="5" t="s">
        <v>70</v>
      </c>
      <c r="E132" s="3" t="s">
        <v>244</v>
      </c>
      <c r="F132" s="3" t="s">
        <v>411</v>
      </c>
      <c r="G132" s="3"/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3">
        <v>0</v>
      </c>
      <c r="AZ132"/>
      <c r="BA132"/>
      <c r="BB132"/>
      <c r="BC132"/>
      <c r="BD132"/>
      <c r="BE132"/>
      <c r="CK132"/>
    </row>
    <row r="133" spans="1:89" x14ac:dyDescent="0.25">
      <c r="A133" s="2">
        <v>42735</v>
      </c>
      <c r="B133" s="5" t="s">
        <v>487</v>
      </c>
      <c r="C133" s="5" t="s">
        <v>410</v>
      </c>
      <c r="D133" s="5" t="s">
        <v>70</v>
      </c>
      <c r="E133" s="3" t="s">
        <v>66</v>
      </c>
      <c r="F133" s="3" t="s">
        <v>412</v>
      </c>
      <c r="G133" s="3"/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3">
        <v>0</v>
      </c>
      <c r="AZ133"/>
      <c r="BA133"/>
      <c r="BB133"/>
      <c r="BC133"/>
      <c r="BD133"/>
      <c r="BE133"/>
      <c r="CK133"/>
    </row>
    <row r="134" spans="1:89" x14ac:dyDescent="0.25">
      <c r="A134" s="2">
        <v>42735</v>
      </c>
      <c r="B134" s="5" t="s">
        <v>487</v>
      </c>
      <c r="C134" s="5" t="s">
        <v>410</v>
      </c>
      <c r="D134" s="5" t="s">
        <v>70</v>
      </c>
      <c r="E134" s="3" t="s">
        <v>249</v>
      </c>
      <c r="F134" s="3" t="s">
        <v>413</v>
      </c>
      <c r="G134" s="3"/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3">
        <v>0</v>
      </c>
      <c r="AZ134"/>
      <c r="BA134"/>
      <c r="BB134"/>
      <c r="BC134"/>
      <c r="BD134"/>
      <c r="BE134"/>
      <c r="CK134"/>
    </row>
    <row r="135" spans="1:89" x14ac:dyDescent="0.25">
      <c r="A135" s="2">
        <v>42735</v>
      </c>
      <c r="B135" s="5" t="s">
        <v>487</v>
      </c>
      <c r="C135" s="5" t="s">
        <v>410</v>
      </c>
      <c r="D135" s="5" t="s">
        <v>70</v>
      </c>
      <c r="E135" s="3" t="s">
        <v>250</v>
      </c>
      <c r="F135" s="3" t="s">
        <v>411</v>
      </c>
      <c r="G135" s="3"/>
      <c r="H135" s="3">
        <v>0</v>
      </c>
      <c r="I135" s="3">
        <v>164141995</v>
      </c>
      <c r="J135" s="3">
        <v>41035499</v>
      </c>
      <c r="K135" s="3">
        <v>0</v>
      </c>
      <c r="L135" s="3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3">
        <v>205177494</v>
      </c>
      <c r="AZ135"/>
      <c r="BA135"/>
      <c r="BB135"/>
      <c r="BC135"/>
      <c r="BD135"/>
      <c r="BE135"/>
      <c r="CK135"/>
    </row>
    <row r="136" spans="1:89" x14ac:dyDescent="0.25">
      <c r="A136" s="2">
        <v>42735</v>
      </c>
      <c r="B136" s="5" t="s">
        <v>487</v>
      </c>
      <c r="C136" s="5" t="s">
        <v>410</v>
      </c>
      <c r="D136" s="5" t="s">
        <v>70</v>
      </c>
      <c r="E136" s="3" t="s">
        <v>61</v>
      </c>
      <c r="F136" s="3" t="s">
        <v>412</v>
      </c>
      <c r="G136" s="3"/>
      <c r="H136" s="3">
        <v>0</v>
      </c>
      <c r="I136" s="3">
        <v>48981279</v>
      </c>
      <c r="J136" s="3">
        <v>0</v>
      </c>
      <c r="K136" s="3">
        <v>0</v>
      </c>
      <c r="L136" s="3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3">
        <v>48981279</v>
      </c>
      <c r="AZ136"/>
      <c r="BA136"/>
      <c r="BB136"/>
      <c r="BC136"/>
      <c r="BD136"/>
      <c r="BE136"/>
      <c r="CK136"/>
    </row>
    <row r="137" spans="1:89" x14ac:dyDescent="0.25">
      <c r="A137" s="2">
        <v>42735</v>
      </c>
      <c r="B137" s="5" t="s">
        <v>487</v>
      </c>
      <c r="C137" s="5" t="s">
        <v>410</v>
      </c>
      <c r="D137" s="5" t="s">
        <v>70</v>
      </c>
      <c r="E137" s="3" t="s">
        <v>254</v>
      </c>
      <c r="F137" s="3" t="s">
        <v>414</v>
      </c>
      <c r="G137" s="3"/>
      <c r="H137" s="3">
        <v>0</v>
      </c>
      <c r="I137" s="3">
        <v>115160716</v>
      </c>
      <c r="J137" s="3">
        <v>41035499</v>
      </c>
      <c r="K137" s="3">
        <v>0</v>
      </c>
      <c r="L137" s="3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3">
        <v>156196215</v>
      </c>
      <c r="AZ137"/>
      <c r="BA137"/>
      <c r="BB137"/>
      <c r="BC137"/>
      <c r="BD137"/>
      <c r="BE137"/>
      <c r="CK137"/>
    </row>
    <row r="138" spans="1:89" x14ac:dyDescent="0.25">
      <c r="A138" s="2">
        <v>42735</v>
      </c>
      <c r="B138" s="5" t="s">
        <v>487</v>
      </c>
      <c r="C138" s="5" t="s">
        <v>410</v>
      </c>
      <c r="D138" s="5" t="s">
        <v>70</v>
      </c>
      <c r="E138" s="3" t="s">
        <v>255</v>
      </c>
      <c r="F138" s="3" t="s">
        <v>415</v>
      </c>
      <c r="G138" s="3"/>
      <c r="H138" s="3">
        <v>0</v>
      </c>
      <c r="I138" s="3">
        <v>164141995</v>
      </c>
      <c r="J138" s="3">
        <v>41035499</v>
      </c>
      <c r="K138" s="3">
        <v>0</v>
      </c>
      <c r="L138" s="3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3">
        <v>205177494</v>
      </c>
      <c r="AZ138"/>
      <c r="BA138"/>
      <c r="BB138"/>
      <c r="BC138"/>
      <c r="BD138"/>
      <c r="BE138"/>
      <c r="CK138"/>
    </row>
    <row r="139" spans="1:89" x14ac:dyDescent="0.25">
      <c r="A139" s="2">
        <v>42735</v>
      </c>
      <c r="B139" s="5" t="s">
        <v>487</v>
      </c>
      <c r="C139" s="5" t="s">
        <v>410</v>
      </c>
      <c r="D139" s="5" t="s">
        <v>70</v>
      </c>
      <c r="E139" s="3" t="s">
        <v>256</v>
      </c>
      <c r="F139" s="3" t="s">
        <v>416</v>
      </c>
      <c r="G139" s="3"/>
      <c r="H139" s="3">
        <v>0</v>
      </c>
      <c r="I139" s="3">
        <v>115160716</v>
      </c>
      <c r="J139" s="3">
        <v>41035499</v>
      </c>
      <c r="K139" s="3">
        <v>0</v>
      </c>
      <c r="L139" s="3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3">
        <v>156196215</v>
      </c>
      <c r="AZ139"/>
      <c r="BA139"/>
      <c r="BB139"/>
      <c r="BC139"/>
      <c r="BD139"/>
      <c r="BE139"/>
      <c r="CK139"/>
    </row>
    <row r="140" spans="1:89" x14ac:dyDescent="0.25">
      <c r="A140" s="2">
        <v>42735</v>
      </c>
      <c r="B140" s="5" t="s">
        <v>487</v>
      </c>
      <c r="C140" s="5" t="s">
        <v>410</v>
      </c>
      <c r="D140" s="5" t="s">
        <v>70</v>
      </c>
      <c r="E140" s="3" t="s">
        <v>257</v>
      </c>
      <c r="F140" s="3" t="s">
        <v>408</v>
      </c>
      <c r="G140" s="3"/>
      <c r="H140" s="3">
        <v>0</v>
      </c>
      <c r="I140" s="3">
        <v>4041056</v>
      </c>
      <c r="J140" s="3">
        <v>1010264</v>
      </c>
      <c r="K140" s="3">
        <v>0</v>
      </c>
      <c r="L140" s="3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3">
        <v>5051320</v>
      </c>
      <c r="AZ140"/>
      <c r="BA140"/>
      <c r="BB140"/>
      <c r="BC140"/>
      <c r="BD140"/>
      <c r="BE140"/>
      <c r="CK140"/>
    </row>
    <row r="141" spans="1:89" x14ac:dyDescent="0.25">
      <c r="A141" s="2">
        <v>42735</v>
      </c>
      <c r="B141" s="5" t="s">
        <v>487</v>
      </c>
      <c r="C141" s="5" t="s">
        <v>410</v>
      </c>
      <c r="D141" s="5" t="s">
        <v>70</v>
      </c>
      <c r="E141" s="3" t="s">
        <v>258</v>
      </c>
      <c r="F141" s="3" t="s">
        <v>382</v>
      </c>
      <c r="G141" s="3"/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AZ141"/>
      <c r="BA141"/>
      <c r="BB141"/>
      <c r="BC141"/>
      <c r="BD141"/>
      <c r="BE141"/>
      <c r="CK141"/>
    </row>
    <row r="142" spans="1:89" x14ac:dyDescent="0.25">
      <c r="A142" s="2">
        <v>42735</v>
      </c>
      <c r="B142" s="5" t="s">
        <v>487</v>
      </c>
      <c r="C142" s="5" t="s">
        <v>410</v>
      </c>
      <c r="D142" s="5" t="s">
        <v>70</v>
      </c>
      <c r="E142" s="3" t="s">
        <v>60</v>
      </c>
      <c r="F142" s="3" t="s">
        <v>383</v>
      </c>
      <c r="G142" s="3"/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AZ142"/>
      <c r="BA142"/>
      <c r="BB142"/>
      <c r="BC142"/>
      <c r="BD142"/>
      <c r="BE142"/>
      <c r="CK142"/>
    </row>
    <row r="143" spans="1:89" x14ac:dyDescent="0.25">
      <c r="A143" s="2">
        <v>42735</v>
      </c>
      <c r="B143" s="5" t="s">
        <v>487</v>
      </c>
      <c r="C143" s="5" t="s">
        <v>410</v>
      </c>
      <c r="D143" s="5" t="s">
        <v>70</v>
      </c>
      <c r="E143" s="3" t="s">
        <v>59</v>
      </c>
      <c r="F143" s="3" t="s">
        <v>384</v>
      </c>
      <c r="G143" s="3"/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AZ143"/>
      <c r="BA143"/>
      <c r="BB143"/>
      <c r="BC143"/>
      <c r="BD143"/>
      <c r="BE143"/>
      <c r="CK143"/>
    </row>
    <row r="144" spans="1:89" x14ac:dyDescent="0.25">
      <c r="A144" s="2">
        <v>42735</v>
      </c>
      <c r="B144" s="5" t="s">
        <v>487</v>
      </c>
      <c r="C144" s="5" t="s">
        <v>410</v>
      </c>
      <c r="D144" s="5" t="s">
        <v>70</v>
      </c>
      <c r="E144" s="3" t="s">
        <v>58</v>
      </c>
      <c r="F144" s="3" t="s">
        <v>417</v>
      </c>
      <c r="G144" s="3"/>
      <c r="H144" s="3">
        <v>0</v>
      </c>
      <c r="I144" s="3">
        <v>168183051</v>
      </c>
      <c r="J144" s="3">
        <v>42045763</v>
      </c>
      <c r="K144" s="3">
        <v>0</v>
      </c>
      <c r="L144" s="3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3">
        <v>210228814</v>
      </c>
      <c r="AZ144"/>
      <c r="BA144"/>
      <c r="BB144"/>
      <c r="BC144"/>
      <c r="BD144"/>
      <c r="BE144"/>
      <c r="CK144"/>
    </row>
    <row r="145" spans="1:89" x14ac:dyDescent="0.25">
      <c r="A145" s="2">
        <v>42735</v>
      </c>
      <c r="B145" s="5" t="s">
        <v>487</v>
      </c>
      <c r="C145" s="5" t="s">
        <v>410</v>
      </c>
      <c r="D145" s="5" t="s">
        <v>70</v>
      </c>
      <c r="E145" s="3" t="s">
        <v>57</v>
      </c>
      <c r="F145" s="3" t="s">
        <v>418</v>
      </c>
      <c r="G145" s="3"/>
      <c r="H145" s="3">
        <v>0</v>
      </c>
      <c r="I145" s="3">
        <v>48981279</v>
      </c>
      <c r="J145" s="3">
        <v>0</v>
      </c>
      <c r="K145" s="3">
        <v>0</v>
      </c>
      <c r="L145" s="3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3">
        <v>48981279</v>
      </c>
      <c r="AZ145"/>
      <c r="BA145"/>
      <c r="BB145"/>
      <c r="BC145"/>
      <c r="BD145"/>
      <c r="BE145"/>
      <c r="CK145"/>
    </row>
    <row r="146" spans="1:89" x14ac:dyDescent="0.25">
      <c r="A146" s="2">
        <v>42735</v>
      </c>
      <c r="B146" s="5" t="s">
        <v>487</v>
      </c>
      <c r="C146" s="5" t="s">
        <v>410</v>
      </c>
      <c r="D146" s="5" t="s">
        <v>70</v>
      </c>
      <c r="E146" s="3" t="s">
        <v>56</v>
      </c>
      <c r="F146" s="3" t="s">
        <v>419</v>
      </c>
      <c r="G146" s="3"/>
      <c r="H146" s="3">
        <v>0</v>
      </c>
      <c r="I146" s="3">
        <v>119201772</v>
      </c>
      <c r="J146" s="3">
        <v>42045763</v>
      </c>
      <c r="K146" s="3">
        <v>0</v>
      </c>
      <c r="L146" s="3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3">
        <v>161247535</v>
      </c>
      <c r="AZ146"/>
      <c r="BA146"/>
      <c r="BB146"/>
      <c r="BC146"/>
      <c r="BD146"/>
      <c r="BE146"/>
      <c r="CK146"/>
    </row>
    <row r="147" spans="1:89" x14ac:dyDescent="0.25">
      <c r="A147" s="2">
        <v>42735</v>
      </c>
      <c r="B147" s="5" t="s">
        <v>487</v>
      </c>
      <c r="C147" s="5" t="s">
        <v>648</v>
      </c>
      <c r="D147" s="5" t="s">
        <v>70</v>
      </c>
      <c r="E147" s="3" t="s">
        <v>106</v>
      </c>
      <c r="F147" s="3" t="s">
        <v>649</v>
      </c>
      <c r="G147" s="3">
        <v>1732051513</v>
      </c>
      <c r="H147" s="3">
        <v>1732051513</v>
      </c>
      <c r="I147" s="3"/>
      <c r="J147" s="3">
        <v>0</v>
      </c>
      <c r="K147" s="3"/>
      <c r="L147" s="3"/>
      <c r="M147" s="5"/>
      <c r="AZ147"/>
      <c r="BA147"/>
      <c r="BB147"/>
      <c r="BC147"/>
      <c r="BD147"/>
      <c r="BE147"/>
      <c r="CK147"/>
    </row>
    <row r="148" spans="1:89" x14ac:dyDescent="0.25">
      <c r="A148" s="2">
        <v>42735</v>
      </c>
      <c r="B148" s="5" t="s">
        <v>487</v>
      </c>
      <c r="C148" s="5" t="s">
        <v>648</v>
      </c>
      <c r="D148" s="5" t="s">
        <v>70</v>
      </c>
      <c r="E148" s="3" t="s">
        <v>241</v>
      </c>
      <c r="F148" s="3" t="s">
        <v>650</v>
      </c>
      <c r="G148" s="3">
        <v>128884263</v>
      </c>
      <c r="H148" s="3">
        <v>128884263</v>
      </c>
      <c r="I148" s="3"/>
      <c r="J148" s="3">
        <v>0</v>
      </c>
      <c r="K148" s="3"/>
      <c r="L148" s="3"/>
      <c r="M148" s="5"/>
      <c r="AZ148"/>
      <c r="BA148"/>
      <c r="BB148"/>
      <c r="BC148"/>
      <c r="BD148"/>
      <c r="BE148"/>
      <c r="CK148"/>
    </row>
    <row r="149" spans="1:89" x14ac:dyDescent="0.25">
      <c r="A149" s="2">
        <v>42735</v>
      </c>
      <c r="B149" s="5" t="s">
        <v>487</v>
      </c>
      <c r="C149" s="5" t="s">
        <v>648</v>
      </c>
      <c r="D149" s="5" t="s">
        <v>70</v>
      </c>
      <c r="E149" s="3" t="s">
        <v>242</v>
      </c>
      <c r="F149" s="3" t="s">
        <v>651</v>
      </c>
      <c r="G149" s="3">
        <v>0</v>
      </c>
      <c r="H149" s="3">
        <v>0</v>
      </c>
      <c r="I149" s="3"/>
      <c r="J149" s="3">
        <v>0</v>
      </c>
      <c r="K149" s="3"/>
      <c r="L149" s="3"/>
      <c r="M149" s="5"/>
      <c r="AZ149"/>
      <c r="BA149"/>
      <c r="BB149"/>
      <c r="BC149"/>
      <c r="BD149"/>
      <c r="BE149"/>
      <c r="CK149"/>
    </row>
    <row r="150" spans="1:89" x14ac:dyDescent="0.25">
      <c r="A150" s="2">
        <v>42735</v>
      </c>
      <c r="B150" s="5" t="s">
        <v>487</v>
      </c>
      <c r="C150" s="5" t="s">
        <v>648</v>
      </c>
      <c r="D150" s="5" t="s">
        <v>70</v>
      </c>
      <c r="E150" s="3" t="s">
        <v>243</v>
      </c>
      <c r="F150" s="3" t="s">
        <v>652</v>
      </c>
      <c r="G150" s="3">
        <v>0</v>
      </c>
      <c r="H150" s="3"/>
      <c r="I150" s="3">
        <v>0</v>
      </c>
      <c r="J150" s="3">
        <v>0</v>
      </c>
      <c r="K150" s="3">
        <v>0</v>
      </c>
      <c r="L150" s="3"/>
      <c r="M150" s="5"/>
      <c r="AZ150"/>
      <c r="BA150"/>
      <c r="BB150"/>
      <c r="BC150"/>
      <c r="BD150"/>
      <c r="BE150"/>
      <c r="CK150"/>
    </row>
    <row r="151" spans="1:89" x14ac:dyDescent="0.25">
      <c r="A151" s="2">
        <v>42735</v>
      </c>
      <c r="B151" s="5" t="s">
        <v>487</v>
      </c>
      <c r="C151" s="5" t="s">
        <v>648</v>
      </c>
      <c r="D151" s="5" t="s">
        <v>70</v>
      </c>
      <c r="E151" s="3" t="s">
        <v>245</v>
      </c>
      <c r="F151" s="3" t="s">
        <v>653</v>
      </c>
      <c r="G151" s="3">
        <v>0</v>
      </c>
      <c r="H151" s="3">
        <v>0</v>
      </c>
      <c r="I151" s="3"/>
      <c r="J151" s="3"/>
      <c r="K151" s="3"/>
      <c r="L151" s="3"/>
      <c r="M151" s="5"/>
      <c r="AZ151"/>
      <c r="BA151"/>
      <c r="BB151"/>
      <c r="BC151"/>
      <c r="BD151"/>
      <c r="BE151"/>
      <c r="CK151"/>
    </row>
    <row r="152" spans="1:89" x14ac:dyDescent="0.25">
      <c r="A152" s="2">
        <v>42735</v>
      </c>
      <c r="B152" s="5" t="s">
        <v>487</v>
      </c>
      <c r="C152" s="5" t="s">
        <v>648</v>
      </c>
      <c r="D152" s="5" t="s">
        <v>70</v>
      </c>
      <c r="E152" s="3" t="s">
        <v>247</v>
      </c>
      <c r="F152" s="3" t="s">
        <v>654</v>
      </c>
      <c r="G152" s="3">
        <v>0</v>
      </c>
      <c r="H152" s="3"/>
      <c r="I152" s="3">
        <v>0</v>
      </c>
      <c r="J152" s="3">
        <v>0</v>
      </c>
      <c r="K152" s="3">
        <v>0</v>
      </c>
      <c r="L152" s="3"/>
      <c r="M152" s="5"/>
      <c r="AZ152"/>
      <c r="BA152"/>
      <c r="BB152"/>
      <c r="BC152"/>
      <c r="BD152"/>
      <c r="BE152"/>
      <c r="CK152"/>
    </row>
    <row r="153" spans="1:89" x14ac:dyDescent="0.25">
      <c r="A153" s="2">
        <v>42735</v>
      </c>
      <c r="B153" s="5" t="s">
        <v>487</v>
      </c>
      <c r="C153" s="5" t="s">
        <v>648</v>
      </c>
      <c r="D153" s="5" t="s">
        <v>70</v>
      </c>
      <c r="E153" s="3" t="s">
        <v>69</v>
      </c>
      <c r="F153" s="3" t="s">
        <v>655</v>
      </c>
      <c r="G153" s="3">
        <v>0</v>
      </c>
      <c r="H153" s="3"/>
      <c r="I153" s="3">
        <v>0</v>
      </c>
      <c r="J153" s="3">
        <v>0</v>
      </c>
      <c r="K153" s="3">
        <v>0</v>
      </c>
      <c r="L153" s="3"/>
      <c r="M153" s="5"/>
      <c r="AZ153"/>
      <c r="BA153"/>
      <c r="BB153"/>
      <c r="BC153"/>
      <c r="BD153"/>
      <c r="BE153"/>
      <c r="CK153"/>
    </row>
    <row r="154" spans="1:89" x14ac:dyDescent="0.25">
      <c r="A154" s="2">
        <v>42735</v>
      </c>
      <c r="B154" s="5" t="s">
        <v>487</v>
      </c>
      <c r="C154" s="5" t="s">
        <v>648</v>
      </c>
      <c r="D154" s="5" t="s">
        <v>70</v>
      </c>
      <c r="E154" s="3" t="s">
        <v>67</v>
      </c>
      <c r="F154" s="3" t="s">
        <v>656</v>
      </c>
      <c r="G154" s="3">
        <v>3219160073.7600002</v>
      </c>
      <c r="H154" s="3">
        <v>3219160073.7600002</v>
      </c>
      <c r="I154" s="3"/>
      <c r="J154" s="3"/>
      <c r="K154" s="3"/>
      <c r="L154" s="3"/>
      <c r="M154" s="5"/>
      <c r="AZ154"/>
      <c r="BA154"/>
      <c r="BB154"/>
      <c r="BC154"/>
      <c r="BD154"/>
      <c r="BE154"/>
      <c r="CK154"/>
    </row>
    <row r="155" spans="1:89" x14ac:dyDescent="0.25">
      <c r="A155" s="2">
        <v>42735</v>
      </c>
      <c r="B155" s="5" t="s">
        <v>487</v>
      </c>
      <c r="C155" s="5" t="s">
        <v>648</v>
      </c>
      <c r="D155" s="5" t="s">
        <v>70</v>
      </c>
      <c r="E155" s="3" t="s">
        <v>66</v>
      </c>
      <c r="F155" s="3" t="s">
        <v>395</v>
      </c>
      <c r="G155" s="3">
        <v>0</v>
      </c>
      <c r="H155" s="3"/>
      <c r="I155" s="3">
        <v>0</v>
      </c>
      <c r="J155" s="3">
        <v>0</v>
      </c>
      <c r="K155" s="3">
        <v>0</v>
      </c>
      <c r="L155" s="3"/>
      <c r="M155" s="5"/>
      <c r="AZ155"/>
      <c r="BA155"/>
      <c r="BB155"/>
      <c r="BC155"/>
      <c r="BD155"/>
      <c r="BE155"/>
      <c r="CK155"/>
    </row>
    <row r="156" spans="1:89" x14ac:dyDescent="0.25">
      <c r="A156" s="2">
        <v>42735</v>
      </c>
      <c r="B156" s="5" t="s">
        <v>487</v>
      </c>
      <c r="C156" s="5" t="s">
        <v>648</v>
      </c>
      <c r="D156" s="5" t="s">
        <v>70</v>
      </c>
      <c r="E156" s="3" t="s">
        <v>250</v>
      </c>
      <c r="F156" s="3" t="s">
        <v>657</v>
      </c>
      <c r="G156" s="3">
        <v>0</v>
      </c>
      <c r="H156" s="3"/>
      <c r="I156" s="3"/>
      <c r="J156" s="3"/>
      <c r="K156" s="3">
        <v>0</v>
      </c>
      <c r="L156" s="3"/>
      <c r="M156" s="5"/>
      <c r="AZ156"/>
      <c r="BA156"/>
      <c r="BB156"/>
      <c r="BC156"/>
      <c r="BD156"/>
      <c r="BE156"/>
      <c r="CK156"/>
    </row>
    <row r="157" spans="1:89" x14ac:dyDescent="0.25">
      <c r="A157" s="2">
        <v>42735</v>
      </c>
      <c r="B157" s="5" t="s">
        <v>487</v>
      </c>
      <c r="C157" s="5" t="s">
        <v>648</v>
      </c>
      <c r="D157" s="5" t="s">
        <v>70</v>
      </c>
      <c r="E157" s="3" t="s">
        <v>252</v>
      </c>
      <c r="F157" s="3" t="s">
        <v>658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/>
      <c r="M157" s="5"/>
      <c r="AZ157"/>
      <c r="BA157"/>
      <c r="BB157"/>
      <c r="BC157"/>
      <c r="BD157"/>
      <c r="BE157"/>
      <c r="CK157"/>
    </row>
    <row r="158" spans="1:89" x14ac:dyDescent="0.25">
      <c r="A158" s="2">
        <v>42735</v>
      </c>
      <c r="B158" s="5" t="s">
        <v>487</v>
      </c>
      <c r="C158" s="5" t="s">
        <v>648</v>
      </c>
      <c r="D158" s="5" t="s">
        <v>70</v>
      </c>
      <c r="E158" s="3" t="s">
        <v>63</v>
      </c>
      <c r="F158" s="3" t="s">
        <v>659</v>
      </c>
      <c r="G158" s="3">
        <v>0</v>
      </c>
      <c r="H158" s="3"/>
      <c r="I158" s="3"/>
      <c r="J158" s="3"/>
      <c r="K158" s="3"/>
      <c r="L158" s="3"/>
      <c r="M158" s="5"/>
      <c r="AZ158"/>
      <c r="BA158"/>
      <c r="BB158"/>
      <c r="BC158"/>
      <c r="BD158"/>
      <c r="BE158"/>
      <c r="CK158"/>
    </row>
    <row r="159" spans="1:89" x14ac:dyDescent="0.25">
      <c r="A159" s="2">
        <v>42735</v>
      </c>
      <c r="B159" s="5" t="s">
        <v>487</v>
      </c>
      <c r="C159" s="5" t="s">
        <v>648</v>
      </c>
      <c r="D159" s="5" t="s">
        <v>70</v>
      </c>
      <c r="E159" s="3" t="s">
        <v>62</v>
      </c>
      <c r="F159" s="3" t="s">
        <v>660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5"/>
      <c r="AZ159"/>
      <c r="BA159"/>
      <c r="BB159"/>
      <c r="BC159"/>
      <c r="BD159"/>
      <c r="BE159"/>
      <c r="CK159"/>
    </row>
    <row r="160" spans="1:89" x14ac:dyDescent="0.25">
      <c r="A160" s="2">
        <v>42735</v>
      </c>
      <c r="B160" s="5" t="s">
        <v>487</v>
      </c>
      <c r="C160" s="5" t="s">
        <v>648</v>
      </c>
      <c r="D160" s="5" t="s">
        <v>70</v>
      </c>
      <c r="E160" s="3" t="s">
        <v>258</v>
      </c>
      <c r="F160" s="3" t="s">
        <v>661</v>
      </c>
      <c r="G160" s="3">
        <v>5080095849.7600002</v>
      </c>
      <c r="H160" s="3">
        <v>5080095849.7600002</v>
      </c>
      <c r="I160" s="3">
        <v>0</v>
      </c>
      <c r="J160" s="3">
        <v>0</v>
      </c>
      <c r="K160" s="3">
        <v>0</v>
      </c>
      <c r="L160" s="3"/>
      <c r="M160" s="5"/>
      <c r="AZ160"/>
      <c r="BA160"/>
      <c r="BB160"/>
      <c r="BC160"/>
      <c r="BD160"/>
      <c r="BE160"/>
      <c r="CK160"/>
    </row>
    <row r="161" spans="1:89" x14ac:dyDescent="0.25">
      <c r="A161" s="2">
        <v>42735</v>
      </c>
      <c r="B161" s="5" t="s">
        <v>487</v>
      </c>
      <c r="C161" s="5" t="s">
        <v>648</v>
      </c>
      <c r="D161" s="5" t="s">
        <v>70</v>
      </c>
      <c r="E161" s="3" t="s">
        <v>60</v>
      </c>
      <c r="F161" s="3" t="s">
        <v>662</v>
      </c>
      <c r="G161" s="3">
        <v>0</v>
      </c>
      <c r="H161" s="3"/>
      <c r="I161" s="3"/>
      <c r="J161" s="3">
        <v>0</v>
      </c>
      <c r="K161" s="3"/>
      <c r="L161" s="3"/>
      <c r="M161" s="5"/>
      <c r="AZ161"/>
      <c r="BA161"/>
      <c r="BB161"/>
      <c r="BC161"/>
      <c r="BD161"/>
      <c r="BE161"/>
      <c r="CK161"/>
    </row>
    <row r="162" spans="1:89" x14ac:dyDescent="0.25">
      <c r="A162" s="2">
        <v>42735</v>
      </c>
      <c r="B162" s="5" t="s">
        <v>487</v>
      </c>
      <c r="C162" s="5" t="s">
        <v>648</v>
      </c>
      <c r="D162" s="5" t="s">
        <v>70</v>
      </c>
      <c r="E162" s="3" t="s">
        <v>59</v>
      </c>
      <c r="F162" s="3" t="s">
        <v>663</v>
      </c>
      <c r="G162" s="3">
        <v>0</v>
      </c>
      <c r="H162" s="3"/>
      <c r="I162" s="3"/>
      <c r="J162" s="3">
        <v>0</v>
      </c>
      <c r="K162" s="3"/>
      <c r="L162" s="3"/>
      <c r="M162" s="5"/>
      <c r="AZ162"/>
      <c r="BA162"/>
      <c r="BB162"/>
      <c r="BC162"/>
      <c r="BD162"/>
      <c r="BE162"/>
      <c r="CK162"/>
    </row>
    <row r="163" spans="1:89" x14ac:dyDescent="0.25">
      <c r="A163" s="2">
        <v>42735</v>
      </c>
      <c r="B163" s="5" t="s">
        <v>487</v>
      </c>
      <c r="C163" s="5" t="s">
        <v>648</v>
      </c>
      <c r="D163" s="5" t="s">
        <v>70</v>
      </c>
      <c r="E163" s="3" t="s">
        <v>58</v>
      </c>
      <c r="F163" s="3" t="s">
        <v>664</v>
      </c>
      <c r="G163" s="3">
        <v>0</v>
      </c>
      <c r="H163" s="3"/>
      <c r="I163" s="3"/>
      <c r="J163" s="3">
        <v>0</v>
      </c>
      <c r="K163" s="3">
        <v>0</v>
      </c>
      <c r="L163" s="3"/>
      <c r="M163" s="5"/>
      <c r="AZ163"/>
      <c r="BA163"/>
      <c r="BB163"/>
      <c r="BC163"/>
      <c r="BD163"/>
      <c r="BE163"/>
      <c r="CK163"/>
    </row>
    <row r="164" spans="1:89" x14ac:dyDescent="0.25">
      <c r="A164" s="2">
        <v>42735</v>
      </c>
      <c r="B164" s="5" t="s">
        <v>487</v>
      </c>
      <c r="C164" s="5" t="s">
        <v>648</v>
      </c>
      <c r="D164" s="5" t="s">
        <v>70</v>
      </c>
      <c r="E164" s="3" t="s">
        <v>57</v>
      </c>
      <c r="F164" s="3" t="s">
        <v>665</v>
      </c>
      <c r="G164" s="3">
        <v>0</v>
      </c>
      <c r="H164" s="3"/>
      <c r="I164" s="3"/>
      <c r="J164" s="3">
        <v>0</v>
      </c>
      <c r="K164" s="3">
        <v>0</v>
      </c>
      <c r="L164" s="3"/>
      <c r="M164" s="5"/>
      <c r="AZ164"/>
      <c r="BA164"/>
      <c r="BB164"/>
      <c r="BC164"/>
      <c r="BD164"/>
      <c r="BE164"/>
      <c r="CK164"/>
    </row>
    <row r="165" spans="1:89" x14ac:dyDescent="0.25">
      <c r="A165" s="2">
        <v>42735</v>
      </c>
      <c r="B165" s="5" t="s">
        <v>487</v>
      </c>
      <c r="C165" s="5" t="s">
        <v>648</v>
      </c>
      <c r="D165" s="5" t="s">
        <v>70</v>
      </c>
      <c r="E165" s="3" t="s">
        <v>56</v>
      </c>
      <c r="F165" s="3" t="s">
        <v>666</v>
      </c>
      <c r="G165" s="3">
        <v>0</v>
      </c>
      <c r="H165" s="3"/>
      <c r="I165" s="3"/>
      <c r="J165" s="3">
        <v>0</v>
      </c>
      <c r="K165" s="3"/>
      <c r="L165" s="3"/>
      <c r="M165" s="5"/>
      <c r="AZ165"/>
      <c r="BA165"/>
      <c r="BB165"/>
      <c r="BC165"/>
      <c r="BD165"/>
      <c r="BE165"/>
      <c r="CK165"/>
    </row>
    <row r="166" spans="1:89" x14ac:dyDescent="0.25">
      <c r="A166" s="2">
        <v>42735</v>
      </c>
      <c r="B166" s="5" t="s">
        <v>487</v>
      </c>
      <c r="C166" s="5" t="s">
        <v>648</v>
      </c>
      <c r="D166" s="5" t="s">
        <v>70</v>
      </c>
      <c r="E166" s="3" t="s">
        <v>259</v>
      </c>
      <c r="F166" s="3" t="s">
        <v>667</v>
      </c>
      <c r="G166" s="3">
        <v>0</v>
      </c>
      <c r="H166" s="3"/>
      <c r="I166" s="3"/>
      <c r="J166" s="3">
        <v>0</v>
      </c>
      <c r="K166" s="3">
        <v>0</v>
      </c>
      <c r="L166" s="3"/>
      <c r="M166" s="5"/>
      <c r="AZ166"/>
      <c r="BA166"/>
      <c r="BB166"/>
      <c r="BC166"/>
      <c r="BD166"/>
      <c r="BE166"/>
      <c r="CK166"/>
    </row>
    <row r="167" spans="1:89" x14ac:dyDescent="0.25">
      <c r="A167" s="2">
        <v>42735</v>
      </c>
      <c r="B167" s="5" t="s">
        <v>487</v>
      </c>
      <c r="C167" s="5" t="s">
        <v>648</v>
      </c>
      <c r="D167" s="5" t="s">
        <v>70</v>
      </c>
      <c r="E167" s="3" t="s">
        <v>260</v>
      </c>
      <c r="F167" s="3" t="s">
        <v>668</v>
      </c>
      <c r="G167" s="3">
        <v>0</v>
      </c>
      <c r="H167" s="3"/>
      <c r="I167" s="3"/>
      <c r="J167" s="3">
        <v>0</v>
      </c>
      <c r="K167" s="3"/>
      <c r="L167" s="3"/>
      <c r="M167" s="5"/>
      <c r="AZ167"/>
      <c r="BA167"/>
      <c r="BB167"/>
      <c r="BC167"/>
      <c r="BD167"/>
      <c r="BE167"/>
      <c r="CK167"/>
    </row>
    <row r="168" spans="1:89" x14ac:dyDescent="0.25">
      <c r="A168" s="2">
        <v>42735</v>
      </c>
      <c r="B168" s="5" t="s">
        <v>487</v>
      </c>
      <c r="C168" s="5" t="s">
        <v>648</v>
      </c>
      <c r="D168" s="5" t="s">
        <v>70</v>
      </c>
      <c r="E168" s="3" t="s">
        <v>261</v>
      </c>
      <c r="F168" s="3" t="s">
        <v>669</v>
      </c>
      <c r="G168" s="3">
        <v>0</v>
      </c>
      <c r="H168" s="3"/>
      <c r="I168" s="3"/>
      <c r="J168" s="3">
        <v>0</v>
      </c>
      <c r="K168" s="3">
        <v>0</v>
      </c>
      <c r="L168" s="3"/>
      <c r="M168" s="5"/>
      <c r="AZ168"/>
      <c r="BA168"/>
      <c r="BB168"/>
      <c r="BC168"/>
      <c r="BD168"/>
      <c r="BE168"/>
      <c r="CK168"/>
    </row>
    <row r="169" spans="1:89" x14ac:dyDescent="0.25">
      <c r="A169" s="2">
        <v>42735</v>
      </c>
      <c r="B169" s="5" t="s">
        <v>487</v>
      </c>
      <c r="C169" s="5" t="s">
        <v>648</v>
      </c>
      <c r="D169" s="5" t="s">
        <v>70</v>
      </c>
      <c r="E169" s="3" t="s">
        <v>263</v>
      </c>
      <c r="F169" s="3" t="s">
        <v>670</v>
      </c>
      <c r="G169" s="3">
        <v>0</v>
      </c>
      <c r="H169" s="3"/>
      <c r="I169" s="3"/>
      <c r="J169" s="3">
        <v>0</v>
      </c>
      <c r="K169" s="3">
        <v>0</v>
      </c>
      <c r="L169" s="3"/>
      <c r="M169" s="5"/>
      <c r="AZ169"/>
      <c r="BA169"/>
      <c r="BB169"/>
      <c r="BC169"/>
      <c r="BD169"/>
      <c r="BE169"/>
      <c r="CK169"/>
    </row>
    <row r="170" spans="1:89" x14ac:dyDescent="0.25">
      <c r="A170" s="2">
        <v>42735</v>
      </c>
      <c r="B170" s="5" t="s">
        <v>487</v>
      </c>
      <c r="C170" s="5" t="s">
        <v>648</v>
      </c>
      <c r="D170" s="5" t="s">
        <v>70</v>
      </c>
      <c r="E170" s="3" t="s">
        <v>55</v>
      </c>
      <c r="F170" s="3" t="s">
        <v>671</v>
      </c>
      <c r="G170" s="3">
        <v>0</v>
      </c>
      <c r="H170" s="3"/>
      <c r="I170" s="3"/>
      <c r="J170" s="3">
        <v>0</v>
      </c>
      <c r="K170" s="3">
        <v>0</v>
      </c>
      <c r="L170" s="3"/>
      <c r="M170" s="5"/>
      <c r="AZ170"/>
      <c r="BA170"/>
      <c r="BB170"/>
      <c r="BC170"/>
      <c r="BD170"/>
      <c r="BE170"/>
      <c r="CK170"/>
    </row>
    <row r="171" spans="1:89" x14ac:dyDescent="0.25">
      <c r="A171" s="2">
        <v>42735</v>
      </c>
      <c r="B171" s="5" t="s">
        <v>487</v>
      </c>
      <c r="C171" s="5" t="s">
        <v>648</v>
      </c>
      <c r="D171" s="5" t="s">
        <v>70</v>
      </c>
      <c r="E171" s="3" t="s">
        <v>50</v>
      </c>
      <c r="F171" s="3" t="s">
        <v>672</v>
      </c>
      <c r="G171" s="3">
        <v>5080095849.7600002</v>
      </c>
      <c r="H171" s="3">
        <v>5080095849.7600002</v>
      </c>
      <c r="I171" s="3">
        <v>0</v>
      </c>
      <c r="J171" s="3">
        <v>0</v>
      </c>
      <c r="K171" s="3">
        <v>0</v>
      </c>
      <c r="L171" s="3"/>
      <c r="M171" s="5"/>
      <c r="AZ171"/>
      <c r="BA171"/>
      <c r="BB171"/>
      <c r="BC171"/>
      <c r="BD171"/>
      <c r="BE171"/>
      <c r="CK171"/>
    </row>
    <row r="172" spans="1:89" x14ac:dyDescent="0.25">
      <c r="A172" s="2">
        <v>42735</v>
      </c>
      <c r="B172" s="5" t="s">
        <v>487</v>
      </c>
      <c r="C172" s="5" t="s">
        <v>648</v>
      </c>
      <c r="D172" s="5" t="s">
        <v>70</v>
      </c>
      <c r="E172" s="3" t="s">
        <v>264</v>
      </c>
      <c r="F172" s="3" t="s">
        <v>673</v>
      </c>
      <c r="G172" s="3">
        <v>5080095849.7600002</v>
      </c>
      <c r="H172" s="3">
        <v>5080095849.7600002</v>
      </c>
      <c r="I172" s="3">
        <v>0</v>
      </c>
      <c r="J172" s="3">
        <v>0</v>
      </c>
      <c r="K172" s="3"/>
      <c r="L172" s="3"/>
      <c r="M172" s="5"/>
      <c r="AZ172"/>
      <c r="BA172"/>
      <c r="BB172"/>
      <c r="BC172"/>
      <c r="BD172"/>
      <c r="BE172"/>
      <c r="CK172"/>
    </row>
    <row r="173" spans="1:89" x14ac:dyDescent="0.25">
      <c r="A173" s="2">
        <v>42735</v>
      </c>
      <c r="B173" s="5" t="s">
        <v>487</v>
      </c>
      <c r="C173" s="5" t="s">
        <v>648</v>
      </c>
      <c r="D173" s="5" t="s">
        <v>70</v>
      </c>
      <c r="E173" s="3" t="s">
        <v>267</v>
      </c>
      <c r="F173" s="3" t="s">
        <v>674</v>
      </c>
      <c r="G173" s="3">
        <v>5080095849.7600002</v>
      </c>
      <c r="H173" s="3">
        <v>5080095849.7600002</v>
      </c>
      <c r="I173" s="3">
        <v>0</v>
      </c>
      <c r="J173" s="3">
        <v>0</v>
      </c>
      <c r="K173" s="3">
        <v>0</v>
      </c>
      <c r="L173" s="3"/>
      <c r="M173" s="5"/>
      <c r="AZ173"/>
      <c r="BA173"/>
      <c r="BB173"/>
      <c r="BC173"/>
      <c r="BD173"/>
      <c r="BE173"/>
      <c r="CK173"/>
    </row>
    <row r="174" spans="1:89" x14ac:dyDescent="0.25">
      <c r="A174" s="2">
        <v>42735</v>
      </c>
      <c r="B174" s="5" t="s">
        <v>487</v>
      </c>
      <c r="C174" s="5" t="s">
        <v>648</v>
      </c>
      <c r="D174" s="5" t="s">
        <v>70</v>
      </c>
      <c r="E174" s="3" t="s">
        <v>37</v>
      </c>
      <c r="F174" s="3" t="s">
        <v>675</v>
      </c>
      <c r="G174" s="3">
        <v>5080095849.7600002</v>
      </c>
      <c r="H174" s="3">
        <v>5080095849.7600002</v>
      </c>
      <c r="I174" s="3">
        <v>0</v>
      </c>
      <c r="J174" s="3">
        <v>0</v>
      </c>
      <c r="K174" s="3"/>
      <c r="L174" s="3"/>
      <c r="M174" s="5"/>
      <c r="AZ174"/>
      <c r="BA174"/>
      <c r="BB174"/>
      <c r="BC174"/>
      <c r="BD174"/>
      <c r="BE174"/>
      <c r="CK174"/>
    </row>
    <row r="175" spans="1:89" x14ac:dyDescent="0.25">
      <c r="A175" s="2">
        <v>42735</v>
      </c>
      <c r="B175" s="5" t="s">
        <v>487</v>
      </c>
      <c r="C175" s="5" t="s">
        <v>648</v>
      </c>
      <c r="D175" s="5" t="s">
        <v>70</v>
      </c>
      <c r="E175" s="3" t="s">
        <v>270</v>
      </c>
      <c r="F175" s="3" t="s">
        <v>676</v>
      </c>
      <c r="G175" s="3">
        <v>2199303956.0300002</v>
      </c>
      <c r="H175" s="3"/>
      <c r="I175" s="3"/>
      <c r="J175" s="3"/>
      <c r="K175" s="3"/>
      <c r="L175" s="3"/>
      <c r="M175" s="5"/>
      <c r="AZ175"/>
      <c r="BA175"/>
      <c r="BB175"/>
      <c r="BC175"/>
      <c r="BD175"/>
      <c r="BE175"/>
      <c r="CK175"/>
    </row>
    <row r="176" spans="1:89" x14ac:dyDescent="0.25">
      <c r="A176" s="2">
        <v>42735</v>
      </c>
      <c r="B176" s="5" t="s">
        <v>487</v>
      </c>
      <c r="C176" s="5" t="s">
        <v>648</v>
      </c>
      <c r="D176" s="5" t="s">
        <v>70</v>
      </c>
      <c r="E176" s="3" t="s">
        <v>272</v>
      </c>
      <c r="F176" s="3" t="s">
        <v>677</v>
      </c>
      <c r="G176" s="3">
        <v>2293445000</v>
      </c>
      <c r="H176" s="3"/>
      <c r="I176" s="3"/>
      <c r="J176" s="3"/>
      <c r="K176" s="3"/>
      <c r="L176" s="3"/>
      <c r="M176" s="5"/>
      <c r="AZ176"/>
      <c r="BA176"/>
      <c r="BB176"/>
      <c r="BC176"/>
      <c r="BD176"/>
      <c r="BE176"/>
      <c r="CK176"/>
    </row>
    <row r="177" spans="1:89" x14ac:dyDescent="0.25">
      <c r="A177" s="2">
        <v>42735</v>
      </c>
      <c r="B177" s="5" t="s">
        <v>487</v>
      </c>
      <c r="C177" s="5" t="s">
        <v>648</v>
      </c>
      <c r="D177" s="5" t="s">
        <v>70</v>
      </c>
      <c r="E177" s="3" t="s">
        <v>116</v>
      </c>
      <c r="F177" s="3" t="s">
        <v>678</v>
      </c>
      <c r="G177" s="3">
        <v>1394.39</v>
      </c>
      <c r="H177" s="3"/>
      <c r="I177" s="3"/>
      <c r="J177" s="3"/>
      <c r="K177" s="3"/>
      <c r="L177" s="3"/>
      <c r="M177" s="5"/>
      <c r="AZ177"/>
      <c r="BA177"/>
      <c r="BB177"/>
      <c r="BC177"/>
      <c r="BD177"/>
      <c r="BE177"/>
      <c r="CK177"/>
    </row>
    <row r="178" spans="1:89" x14ac:dyDescent="0.25">
      <c r="A178" s="2">
        <v>42735</v>
      </c>
      <c r="B178" s="5" t="s">
        <v>487</v>
      </c>
      <c r="C178" s="5" t="s">
        <v>648</v>
      </c>
      <c r="D178" s="5" t="s">
        <v>70</v>
      </c>
      <c r="E178" s="3" t="s">
        <v>118</v>
      </c>
      <c r="F178" s="3" t="s">
        <v>679</v>
      </c>
      <c r="G178" s="3">
        <v>1107.53</v>
      </c>
      <c r="H178" s="3"/>
      <c r="I178" s="3"/>
      <c r="J178" s="3"/>
      <c r="K178" s="3"/>
      <c r="L178" s="3"/>
      <c r="M178" s="5"/>
      <c r="AZ178"/>
      <c r="BA178"/>
      <c r="BB178"/>
      <c r="BC178"/>
      <c r="BD178"/>
      <c r="BE178"/>
      <c r="CK178"/>
    </row>
    <row r="179" spans="1:89" x14ac:dyDescent="0.25">
      <c r="A179" s="2">
        <v>42735</v>
      </c>
      <c r="B179" s="5" t="s">
        <v>488</v>
      </c>
      <c r="C179" s="5" t="s">
        <v>330</v>
      </c>
      <c r="D179" s="5" t="s">
        <v>70</v>
      </c>
      <c r="E179" s="3" t="s">
        <v>241</v>
      </c>
      <c r="F179" s="3" t="s">
        <v>331</v>
      </c>
      <c r="G179" s="3">
        <v>0</v>
      </c>
      <c r="H179" s="3"/>
      <c r="I179" s="3"/>
      <c r="J179" s="3"/>
      <c r="K179" s="3"/>
      <c r="L179" s="3"/>
      <c r="M179" s="5"/>
      <c r="AZ179"/>
      <c r="BA179"/>
      <c r="BB179"/>
      <c r="BC179"/>
      <c r="BD179"/>
      <c r="BE179"/>
      <c r="CK179"/>
    </row>
    <row r="180" spans="1:89" x14ac:dyDescent="0.25">
      <c r="A180" s="2">
        <v>42735</v>
      </c>
      <c r="B180" s="5" t="s">
        <v>488</v>
      </c>
      <c r="C180" s="5" t="s">
        <v>330</v>
      </c>
      <c r="D180" s="5" t="s">
        <v>70</v>
      </c>
      <c r="E180" s="3" t="s">
        <v>242</v>
      </c>
      <c r="F180" s="3" t="s">
        <v>332</v>
      </c>
      <c r="G180" s="3">
        <v>814129198</v>
      </c>
      <c r="H180" s="3"/>
      <c r="I180" s="3"/>
      <c r="J180" s="3"/>
      <c r="K180" s="3"/>
      <c r="L180" s="3"/>
      <c r="M180" s="5"/>
      <c r="AZ180"/>
      <c r="BA180"/>
      <c r="BB180"/>
      <c r="BC180"/>
      <c r="BD180"/>
      <c r="BE180"/>
      <c r="CK180"/>
    </row>
    <row r="181" spans="1:89" x14ac:dyDescent="0.25">
      <c r="A181" s="2">
        <v>42735</v>
      </c>
      <c r="B181" s="5" t="s">
        <v>488</v>
      </c>
      <c r="C181" s="5" t="s">
        <v>330</v>
      </c>
      <c r="D181" s="5" t="s">
        <v>70</v>
      </c>
      <c r="E181" s="3" t="s">
        <v>243</v>
      </c>
      <c r="F181" s="3" t="s">
        <v>333</v>
      </c>
      <c r="G181" s="3">
        <v>0</v>
      </c>
      <c r="H181" s="3"/>
      <c r="I181" s="3"/>
      <c r="J181" s="3"/>
      <c r="K181" s="3"/>
      <c r="L181" s="3"/>
      <c r="M181" s="5"/>
      <c r="AZ181"/>
      <c r="BA181"/>
      <c r="BB181"/>
      <c r="BC181"/>
      <c r="BD181"/>
      <c r="BE181"/>
      <c r="CK181"/>
    </row>
    <row r="182" spans="1:89" x14ac:dyDescent="0.25">
      <c r="A182" s="2">
        <v>42735</v>
      </c>
      <c r="B182" s="5" t="s">
        <v>488</v>
      </c>
      <c r="C182" s="5" t="s">
        <v>330</v>
      </c>
      <c r="D182" s="5" t="s">
        <v>70</v>
      </c>
      <c r="E182" s="3" t="s">
        <v>244</v>
      </c>
      <c r="F182" s="3" t="s">
        <v>349</v>
      </c>
      <c r="G182" s="3">
        <v>1260319954</v>
      </c>
      <c r="H182" s="3"/>
      <c r="I182" s="3"/>
      <c r="J182" s="3"/>
      <c r="K182" s="3"/>
      <c r="L182" s="3"/>
      <c r="M182" s="5"/>
      <c r="AZ182"/>
      <c r="BA182"/>
      <c r="BB182"/>
      <c r="BC182"/>
      <c r="BD182"/>
      <c r="BE182"/>
      <c r="CK182"/>
    </row>
    <row r="183" spans="1:89" x14ac:dyDescent="0.25">
      <c r="A183" s="2">
        <v>42735</v>
      </c>
      <c r="B183" s="5" t="s">
        <v>488</v>
      </c>
      <c r="C183" s="5" t="s">
        <v>330</v>
      </c>
      <c r="D183" s="5" t="s">
        <v>70</v>
      </c>
      <c r="E183" s="3" t="s">
        <v>245</v>
      </c>
      <c r="F183" s="3" t="s">
        <v>334</v>
      </c>
      <c r="G183" s="3">
        <v>101813024121.25</v>
      </c>
      <c r="H183" s="3"/>
      <c r="I183" s="3"/>
      <c r="J183" s="3"/>
      <c r="K183" s="3"/>
      <c r="L183" s="3"/>
      <c r="M183" s="5"/>
      <c r="AZ183"/>
      <c r="BA183"/>
      <c r="BB183"/>
      <c r="BC183"/>
      <c r="BD183"/>
      <c r="BE183"/>
      <c r="CK183"/>
    </row>
    <row r="184" spans="1:89" x14ac:dyDescent="0.25">
      <c r="A184" s="2">
        <v>42735</v>
      </c>
      <c r="B184" s="5" t="s">
        <v>488</v>
      </c>
      <c r="C184" s="5" t="s">
        <v>330</v>
      </c>
      <c r="D184" s="5" t="s">
        <v>70</v>
      </c>
      <c r="E184" s="3" t="s">
        <v>246</v>
      </c>
      <c r="F184" s="3" t="s">
        <v>335</v>
      </c>
      <c r="G184" s="3">
        <v>120334132</v>
      </c>
      <c r="H184" s="3"/>
      <c r="I184" s="3"/>
      <c r="J184" s="3"/>
      <c r="K184" s="3"/>
      <c r="L184" s="3"/>
      <c r="M184" s="5"/>
      <c r="AZ184"/>
      <c r="BA184"/>
      <c r="BB184"/>
      <c r="BC184"/>
      <c r="BD184"/>
      <c r="BE184"/>
      <c r="CK184"/>
    </row>
    <row r="185" spans="1:89" x14ac:dyDescent="0.25">
      <c r="A185" s="2">
        <v>42735</v>
      </c>
      <c r="B185" s="5" t="s">
        <v>488</v>
      </c>
      <c r="C185" s="5" t="s">
        <v>330</v>
      </c>
      <c r="D185" s="5" t="s">
        <v>70</v>
      </c>
      <c r="E185" s="3" t="s">
        <v>247</v>
      </c>
      <c r="F185" s="3" t="s">
        <v>336</v>
      </c>
      <c r="G185" s="3">
        <v>7183672038</v>
      </c>
      <c r="H185" s="3"/>
      <c r="I185" s="3"/>
      <c r="J185" s="3"/>
      <c r="K185" s="3"/>
      <c r="L185" s="3"/>
      <c r="M185" s="5"/>
      <c r="AZ185"/>
      <c r="BA185"/>
      <c r="BB185"/>
      <c r="BC185"/>
      <c r="BD185"/>
      <c r="BE185"/>
      <c r="CK185"/>
    </row>
    <row r="186" spans="1:89" x14ac:dyDescent="0.25">
      <c r="A186" s="2">
        <v>42735</v>
      </c>
      <c r="B186" s="5" t="s">
        <v>488</v>
      </c>
      <c r="C186" s="5" t="s">
        <v>330</v>
      </c>
      <c r="D186" s="5" t="s">
        <v>70</v>
      </c>
      <c r="E186" s="3" t="s">
        <v>248</v>
      </c>
      <c r="F186" s="3" t="s">
        <v>337</v>
      </c>
      <c r="G186" s="3">
        <v>27220668261.52</v>
      </c>
      <c r="H186" s="3"/>
      <c r="I186" s="3"/>
      <c r="J186" s="3"/>
      <c r="K186" s="3"/>
      <c r="L186" s="3"/>
      <c r="M186" s="5"/>
      <c r="AZ186"/>
      <c r="BA186"/>
      <c r="BB186"/>
      <c r="BC186"/>
      <c r="BD186"/>
      <c r="BE186"/>
      <c r="CK186"/>
    </row>
    <row r="187" spans="1:89" x14ac:dyDescent="0.25">
      <c r="A187" s="2">
        <v>42735</v>
      </c>
      <c r="B187" s="5" t="s">
        <v>488</v>
      </c>
      <c r="C187" s="5" t="s">
        <v>330</v>
      </c>
      <c r="D187" s="5" t="s">
        <v>70</v>
      </c>
      <c r="E187" s="3" t="s">
        <v>69</v>
      </c>
      <c r="F187" s="3" t="s">
        <v>338</v>
      </c>
      <c r="G187" s="3">
        <v>18659764403.919998</v>
      </c>
      <c r="H187" s="3"/>
      <c r="I187" s="3"/>
      <c r="J187" s="3"/>
      <c r="K187" s="3"/>
      <c r="L187" s="3"/>
      <c r="M187" s="5"/>
      <c r="AZ187"/>
      <c r="BA187"/>
      <c r="BB187"/>
      <c r="BC187"/>
      <c r="BD187"/>
      <c r="BE187"/>
      <c r="CK187"/>
    </row>
    <row r="188" spans="1:89" x14ac:dyDescent="0.25">
      <c r="A188" s="2">
        <v>42735</v>
      </c>
      <c r="B188" s="5" t="s">
        <v>488</v>
      </c>
      <c r="C188" s="5" t="s">
        <v>330</v>
      </c>
      <c r="D188" s="5" t="s">
        <v>70</v>
      </c>
      <c r="E188" s="3" t="s">
        <v>68</v>
      </c>
      <c r="F188" s="3" t="s">
        <v>339</v>
      </c>
      <c r="G188" s="3">
        <v>8560903857.6000004</v>
      </c>
      <c r="H188" s="3"/>
      <c r="I188" s="3"/>
      <c r="J188" s="3"/>
      <c r="K188" s="3"/>
      <c r="L188" s="3"/>
      <c r="M188" s="5"/>
      <c r="AZ188"/>
      <c r="BA188"/>
      <c r="BB188"/>
      <c r="BC188"/>
      <c r="BD188"/>
      <c r="BE188"/>
      <c r="CK188"/>
    </row>
    <row r="189" spans="1:89" x14ac:dyDescent="0.25">
      <c r="A189" s="2">
        <v>42735</v>
      </c>
      <c r="B189" s="5" t="s">
        <v>488</v>
      </c>
      <c r="C189" s="5" t="s">
        <v>330</v>
      </c>
      <c r="D189" s="5" t="s">
        <v>70</v>
      </c>
      <c r="E189" s="3" t="s">
        <v>67</v>
      </c>
      <c r="F189" s="3" t="s">
        <v>340</v>
      </c>
      <c r="G189" s="3">
        <v>47455590182.709999</v>
      </c>
      <c r="H189" s="3"/>
      <c r="I189" s="3"/>
      <c r="J189" s="3"/>
      <c r="K189" s="3"/>
      <c r="L189" s="3"/>
      <c r="M189" s="5"/>
      <c r="AZ189"/>
      <c r="BA189"/>
      <c r="BB189"/>
      <c r="BC189"/>
      <c r="BD189"/>
      <c r="BE189"/>
      <c r="CK189"/>
    </row>
    <row r="190" spans="1:89" x14ac:dyDescent="0.25">
      <c r="A190" s="2">
        <v>42735</v>
      </c>
      <c r="B190" s="5" t="s">
        <v>488</v>
      </c>
      <c r="C190" s="5" t="s">
        <v>330</v>
      </c>
      <c r="D190" s="5" t="s">
        <v>70</v>
      </c>
      <c r="E190" s="3" t="s">
        <v>66</v>
      </c>
      <c r="F190" s="3" t="s">
        <v>341</v>
      </c>
      <c r="G190" s="3">
        <v>29317074222.849998</v>
      </c>
      <c r="H190" s="3"/>
      <c r="I190" s="3"/>
      <c r="J190" s="3"/>
      <c r="K190" s="3"/>
      <c r="L190" s="3"/>
      <c r="M190" s="5"/>
      <c r="AZ190"/>
      <c r="BA190"/>
      <c r="BB190"/>
      <c r="BC190"/>
      <c r="BD190"/>
      <c r="BE190"/>
      <c r="CK190"/>
    </row>
    <row r="191" spans="1:89" x14ac:dyDescent="0.25">
      <c r="A191" s="2">
        <v>42735</v>
      </c>
      <c r="B191" s="5" t="s">
        <v>488</v>
      </c>
      <c r="C191" s="5" t="s">
        <v>330</v>
      </c>
      <c r="D191" s="5" t="s">
        <v>70</v>
      </c>
      <c r="E191" s="3" t="s">
        <v>249</v>
      </c>
      <c r="F191" s="3" t="s">
        <v>342</v>
      </c>
      <c r="G191" s="3">
        <v>18043723179.849998</v>
      </c>
      <c r="H191" s="3"/>
      <c r="I191" s="3"/>
      <c r="J191" s="3"/>
      <c r="K191" s="3"/>
      <c r="L191" s="3"/>
      <c r="M191" s="5"/>
      <c r="AZ191"/>
      <c r="BA191"/>
      <c r="BB191"/>
      <c r="BC191"/>
      <c r="BD191"/>
      <c r="BE191"/>
      <c r="CK191"/>
    </row>
    <row r="192" spans="1:89" x14ac:dyDescent="0.25">
      <c r="A192" s="2">
        <v>42735</v>
      </c>
      <c r="B192" s="5" t="s">
        <v>488</v>
      </c>
      <c r="C192" s="5" t="s">
        <v>330</v>
      </c>
      <c r="D192" s="5" t="s">
        <v>70</v>
      </c>
      <c r="E192" s="3" t="s">
        <v>250</v>
      </c>
      <c r="F192" s="3" t="s">
        <v>343</v>
      </c>
      <c r="G192" s="3">
        <v>0</v>
      </c>
      <c r="H192" s="3"/>
      <c r="I192" s="3"/>
      <c r="J192" s="3"/>
      <c r="K192" s="3"/>
      <c r="L192" s="3"/>
      <c r="M192" s="5"/>
      <c r="AZ192"/>
      <c r="BA192"/>
      <c r="BB192"/>
      <c r="BC192"/>
      <c r="BD192"/>
      <c r="BE192"/>
      <c r="CK192"/>
    </row>
    <row r="193" spans="1:89" x14ac:dyDescent="0.25">
      <c r="A193" s="2">
        <v>42735</v>
      </c>
      <c r="B193" s="5" t="s">
        <v>488</v>
      </c>
      <c r="C193" s="5" t="s">
        <v>330</v>
      </c>
      <c r="D193" s="5" t="s">
        <v>70</v>
      </c>
      <c r="E193" s="3" t="s">
        <v>251</v>
      </c>
      <c r="F193" s="3" t="s">
        <v>344</v>
      </c>
      <c r="G193" s="3">
        <v>94792780</v>
      </c>
      <c r="H193" s="3"/>
      <c r="I193" s="3"/>
      <c r="J193" s="3"/>
      <c r="K193" s="3"/>
      <c r="L193" s="3"/>
      <c r="M193" s="5"/>
      <c r="AZ193"/>
      <c r="BA193"/>
      <c r="BB193"/>
      <c r="BC193"/>
      <c r="BD193"/>
      <c r="BE193"/>
      <c r="CK193"/>
    </row>
    <row r="194" spans="1:89" x14ac:dyDescent="0.25">
      <c r="A194" s="2">
        <v>42735</v>
      </c>
      <c r="B194" s="5" t="s">
        <v>488</v>
      </c>
      <c r="C194" s="5" t="s">
        <v>330</v>
      </c>
      <c r="D194" s="5" t="s">
        <v>70</v>
      </c>
      <c r="E194" s="3" t="s">
        <v>252</v>
      </c>
      <c r="F194" s="3" t="s">
        <v>345</v>
      </c>
      <c r="G194" s="3">
        <v>18892911776.029999</v>
      </c>
      <c r="H194" s="3"/>
      <c r="I194" s="3"/>
      <c r="J194" s="3"/>
      <c r="K194" s="3"/>
      <c r="L194" s="3"/>
      <c r="M194" s="5"/>
      <c r="AZ194"/>
      <c r="BA194"/>
      <c r="BB194"/>
      <c r="BC194"/>
      <c r="BD194"/>
      <c r="BE194"/>
      <c r="CK194"/>
    </row>
    <row r="195" spans="1:89" x14ac:dyDescent="0.25">
      <c r="A195" s="2">
        <v>42735</v>
      </c>
      <c r="B195" s="5" t="s">
        <v>488</v>
      </c>
      <c r="C195" s="5" t="s">
        <v>330</v>
      </c>
      <c r="D195" s="5" t="s">
        <v>70</v>
      </c>
      <c r="E195" s="3" t="s">
        <v>253</v>
      </c>
      <c r="F195" s="3" t="s">
        <v>346</v>
      </c>
      <c r="G195" s="3">
        <v>0</v>
      </c>
      <c r="H195" s="3"/>
      <c r="I195" s="3"/>
      <c r="J195" s="3"/>
      <c r="K195" s="3"/>
      <c r="L195" s="3"/>
      <c r="M195" s="5"/>
      <c r="AZ195"/>
      <c r="BA195"/>
      <c r="BB195"/>
      <c r="BC195"/>
      <c r="BD195"/>
      <c r="BE195"/>
      <c r="CK195"/>
    </row>
    <row r="196" spans="1:89" x14ac:dyDescent="0.25">
      <c r="A196" s="2">
        <v>42735</v>
      </c>
      <c r="B196" s="5" t="s">
        <v>488</v>
      </c>
      <c r="C196" s="5" t="s">
        <v>330</v>
      </c>
      <c r="D196" s="5" t="s">
        <v>70</v>
      </c>
      <c r="E196" s="3" t="s">
        <v>65</v>
      </c>
      <c r="F196" s="3" t="s">
        <v>347</v>
      </c>
      <c r="G196" s="3">
        <v>927442695</v>
      </c>
      <c r="H196" s="3"/>
      <c r="I196" s="3"/>
      <c r="J196" s="3"/>
      <c r="K196" s="3"/>
      <c r="L196" s="3"/>
      <c r="M196" s="5"/>
      <c r="AZ196"/>
      <c r="BA196"/>
      <c r="BB196"/>
      <c r="BC196"/>
      <c r="BD196"/>
      <c r="BE196"/>
      <c r="CK196"/>
    </row>
    <row r="197" spans="1:89" x14ac:dyDescent="0.25">
      <c r="A197" s="2">
        <v>42735</v>
      </c>
      <c r="B197" s="5" t="s">
        <v>488</v>
      </c>
      <c r="C197" s="5" t="s">
        <v>330</v>
      </c>
      <c r="D197" s="5" t="s">
        <v>70</v>
      </c>
      <c r="E197" s="3" t="s">
        <v>64</v>
      </c>
      <c r="F197" s="3" t="s">
        <v>348</v>
      </c>
      <c r="G197" s="3">
        <v>12405036</v>
      </c>
      <c r="H197" s="3"/>
      <c r="I197" s="3"/>
      <c r="J197" s="3"/>
      <c r="K197" s="3"/>
      <c r="L197" s="3"/>
      <c r="M197" s="5"/>
      <c r="AZ197"/>
      <c r="BA197"/>
      <c r="BB197"/>
      <c r="BC197"/>
      <c r="BD197"/>
      <c r="BE197"/>
      <c r="CK197"/>
    </row>
    <row r="198" spans="1:89" x14ac:dyDescent="0.25">
      <c r="A198" s="2">
        <v>42735</v>
      </c>
      <c r="B198" s="5" t="s">
        <v>488</v>
      </c>
      <c r="C198" s="5" t="s">
        <v>330</v>
      </c>
      <c r="D198" s="5" t="s">
        <v>70</v>
      </c>
      <c r="E198" s="3" t="s">
        <v>63</v>
      </c>
      <c r="F198" s="3" t="s">
        <v>350</v>
      </c>
      <c r="G198" s="3">
        <v>0</v>
      </c>
      <c r="H198" s="3"/>
      <c r="I198" s="3"/>
      <c r="J198" s="3"/>
      <c r="K198" s="3"/>
      <c r="L198" s="3"/>
      <c r="M198" s="5"/>
      <c r="AZ198"/>
      <c r="BA198"/>
      <c r="BB198"/>
      <c r="BC198"/>
      <c r="BD198"/>
      <c r="BE198"/>
      <c r="CK198"/>
    </row>
    <row r="199" spans="1:89" x14ac:dyDescent="0.25">
      <c r="A199" s="2">
        <v>42735</v>
      </c>
      <c r="B199" s="5" t="s">
        <v>488</v>
      </c>
      <c r="C199" s="5" t="s">
        <v>330</v>
      </c>
      <c r="D199" s="5" t="s">
        <v>70</v>
      </c>
      <c r="E199" s="3" t="s">
        <v>62</v>
      </c>
      <c r="F199" s="3" t="s">
        <v>351</v>
      </c>
      <c r="G199" s="3">
        <v>1600842011</v>
      </c>
      <c r="H199" s="3"/>
      <c r="I199" s="3"/>
      <c r="J199" s="3"/>
      <c r="K199" s="3"/>
      <c r="L199" s="3"/>
      <c r="M199" s="5"/>
      <c r="AZ199"/>
      <c r="BA199"/>
      <c r="BB199"/>
      <c r="BC199"/>
      <c r="BD199"/>
      <c r="BE199"/>
      <c r="CK199"/>
    </row>
    <row r="200" spans="1:89" x14ac:dyDescent="0.25">
      <c r="A200" s="2">
        <v>42735</v>
      </c>
      <c r="B200" s="5" t="s">
        <v>488</v>
      </c>
      <c r="C200" s="5" t="s">
        <v>330</v>
      </c>
      <c r="D200" s="5" t="s">
        <v>70</v>
      </c>
      <c r="E200" s="3" t="s">
        <v>61</v>
      </c>
      <c r="F200" s="3" t="s">
        <v>353</v>
      </c>
      <c r="G200" s="3">
        <v>0</v>
      </c>
      <c r="H200" s="3"/>
      <c r="I200" s="3"/>
      <c r="J200" s="3"/>
      <c r="K200" s="3"/>
      <c r="L200" s="3"/>
      <c r="M200" s="5"/>
      <c r="AZ200"/>
      <c r="BA200"/>
      <c r="BB200"/>
      <c r="BC200"/>
      <c r="BD200"/>
      <c r="BE200"/>
      <c r="CK200"/>
    </row>
    <row r="201" spans="1:89" x14ac:dyDescent="0.25">
      <c r="A201" s="2">
        <v>42735</v>
      </c>
      <c r="B201" s="5" t="s">
        <v>488</v>
      </c>
      <c r="C201" s="5" t="s">
        <v>330</v>
      </c>
      <c r="D201" s="5" t="s">
        <v>70</v>
      </c>
      <c r="E201" s="3" t="s">
        <v>254</v>
      </c>
      <c r="F201" s="3" t="s">
        <v>370</v>
      </c>
      <c r="G201" s="3">
        <v>1559381229</v>
      </c>
      <c r="H201" s="3"/>
      <c r="I201" s="3"/>
      <c r="J201" s="3"/>
      <c r="K201" s="3"/>
      <c r="L201" s="3"/>
      <c r="M201" s="5"/>
      <c r="AZ201"/>
      <c r="BA201"/>
      <c r="BB201"/>
      <c r="BC201"/>
      <c r="BD201"/>
      <c r="BE201"/>
      <c r="CK201"/>
    </row>
    <row r="202" spans="1:89" x14ac:dyDescent="0.25">
      <c r="A202" s="2">
        <v>42735</v>
      </c>
      <c r="B202" s="5" t="s">
        <v>488</v>
      </c>
      <c r="C202" s="5" t="s">
        <v>330</v>
      </c>
      <c r="D202" s="5" t="s">
        <v>70</v>
      </c>
      <c r="E202" s="3" t="s">
        <v>255</v>
      </c>
      <c r="F202" s="3" t="s">
        <v>352</v>
      </c>
      <c r="G202" s="3">
        <v>41460782</v>
      </c>
      <c r="H202" s="3"/>
      <c r="I202" s="3"/>
      <c r="J202" s="3"/>
      <c r="K202" s="3"/>
      <c r="L202" s="3"/>
      <c r="M202" s="5"/>
      <c r="AZ202"/>
      <c r="BA202"/>
      <c r="BB202"/>
      <c r="BC202"/>
      <c r="BD202"/>
      <c r="BE202"/>
      <c r="CK202"/>
    </row>
    <row r="203" spans="1:89" x14ac:dyDescent="0.25">
      <c r="A203" s="2">
        <v>42735</v>
      </c>
      <c r="B203" s="5" t="s">
        <v>488</v>
      </c>
      <c r="C203" s="5" t="s">
        <v>330</v>
      </c>
      <c r="D203" s="5" t="s">
        <v>70</v>
      </c>
      <c r="E203" s="3" t="s">
        <v>256</v>
      </c>
      <c r="F203" s="3" t="s">
        <v>354</v>
      </c>
      <c r="G203" s="3">
        <v>3274792139</v>
      </c>
      <c r="H203" s="3"/>
      <c r="I203" s="3"/>
      <c r="J203" s="3"/>
      <c r="K203" s="3"/>
      <c r="L203" s="3"/>
      <c r="M203" s="5"/>
      <c r="AZ203"/>
      <c r="BA203"/>
      <c r="BB203"/>
      <c r="BC203"/>
      <c r="BD203"/>
      <c r="BE203"/>
      <c r="CK203"/>
    </row>
    <row r="204" spans="1:89" x14ac:dyDescent="0.25">
      <c r="A204" s="2">
        <v>42735</v>
      </c>
      <c r="B204" s="5" t="s">
        <v>488</v>
      </c>
      <c r="C204" s="5" t="s">
        <v>330</v>
      </c>
      <c r="D204" s="5" t="s">
        <v>70</v>
      </c>
      <c r="E204" s="3" t="s">
        <v>257</v>
      </c>
      <c r="F204" s="3" t="s">
        <v>372</v>
      </c>
      <c r="G204" s="3">
        <v>3274792139</v>
      </c>
      <c r="H204" s="3"/>
      <c r="I204" s="3"/>
      <c r="J204" s="3"/>
      <c r="K204" s="3"/>
      <c r="L204" s="3"/>
      <c r="M204" s="5"/>
      <c r="AZ204"/>
      <c r="BA204"/>
      <c r="BB204"/>
      <c r="BC204"/>
      <c r="BD204"/>
      <c r="BE204"/>
      <c r="CK204"/>
    </row>
    <row r="205" spans="1:89" x14ac:dyDescent="0.25">
      <c r="A205" s="2">
        <v>42735</v>
      </c>
      <c r="B205" s="5" t="s">
        <v>488</v>
      </c>
      <c r="C205" s="5" t="s">
        <v>330</v>
      </c>
      <c r="D205" s="5" t="s">
        <v>70</v>
      </c>
      <c r="E205" s="3" t="s">
        <v>258</v>
      </c>
      <c r="F205" s="3" t="s">
        <v>355</v>
      </c>
      <c r="G205" s="3">
        <v>3208542971</v>
      </c>
      <c r="H205" s="3"/>
      <c r="I205" s="3"/>
      <c r="J205" s="3"/>
      <c r="K205" s="3"/>
      <c r="L205" s="3"/>
      <c r="M205" s="5"/>
      <c r="AZ205"/>
      <c r="BA205"/>
      <c r="BB205"/>
      <c r="BC205"/>
      <c r="BD205"/>
      <c r="BE205"/>
      <c r="CK205"/>
    </row>
    <row r="206" spans="1:89" x14ac:dyDescent="0.25">
      <c r="A206" s="2">
        <v>42735</v>
      </c>
      <c r="B206" s="5" t="s">
        <v>488</v>
      </c>
      <c r="C206" s="5" t="s">
        <v>330</v>
      </c>
      <c r="D206" s="5" t="s">
        <v>70</v>
      </c>
      <c r="E206" s="3" t="s">
        <v>60</v>
      </c>
      <c r="F206" s="3" t="s">
        <v>356</v>
      </c>
      <c r="G206" s="3">
        <v>66249168</v>
      </c>
      <c r="H206" s="3"/>
      <c r="I206" s="3"/>
      <c r="J206" s="3"/>
      <c r="K206" s="3"/>
      <c r="L206" s="3"/>
      <c r="M206" s="5"/>
      <c r="AZ206"/>
      <c r="BA206"/>
      <c r="BB206"/>
      <c r="BC206"/>
      <c r="BD206"/>
      <c r="BE206"/>
      <c r="CK206"/>
    </row>
    <row r="207" spans="1:89" x14ac:dyDescent="0.25">
      <c r="A207" s="2">
        <v>42735</v>
      </c>
      <c r="B207" s="5" t="s">
        <v>488</v>
      </c>
      <c r="C207" s="5" t="s">
        <v>330</v>
      </c>
      <c r="D207" s="5" t="s">
        <v>70</v>
      </c>
      <c r="E207" s="3" t="s">
        <v>59</v>
      </c>
      <c r="F207" s="3" t="s">
        <v>357</v>
      </c>
      <c r="G207" s="3">
        <v>0</v>
      </c>
      <c r="H207" s="3"/>
      <c r="I207" s="3"/>
      <c r="J207" s="3"/>
      <c r="K207" s="3"/>
      <c r="L207" s="3"/>
      <c r="M207" s="5"/>
      <c r="AZ207"/>
      <c r="BA207"/>
      <c r="BB207"/>
      <c r="BC207"/>
      <c r="BD207"/>
      <c r="BE207"/>
      <c r="CK207"/>
    </row>
    <row r="208" spans="1:89" x14ac:dyDescent="0.25">
      <c r="A208" s="2">
        <v>42735</v>
      </c>
      <c r="B208" s="5" t="s">
        <v>488</v>
      </c>
      <c r="C208" s="5" t="s">
        <v>330</v>
      </c>
      <c r="D208" s="5" t="s">
        <v>70</v>
      </c>
      <c r="E208" s="3" t="s">
        <v>58</v>
      </c>
      <c r="F208" s="3" t="s">
        <v>358</v>
      </c>
      <c r="G208" s="3">
        <v>0</v>
      </c>
      <c r="H208" s="3"/>
      <c r="I208" s="3"/>
      <c r="J208" s="3"/>
      <c r="K208" s="3"/>
      <c r="L208" s="3"/>
      <c r="M208" s="5"/>
      <c r="AZ208"/>
      <c r="BA208"/>
      <c r="BB208"/>
      <c r="BC208"/>
      <c r="BD208"/>
      <c r="BE208"/>
      <c r="CK208"/>
    </row>
    <row r="209" spans="1:89" x14ac:dyDescent="0.25">
      <c r="A209" s="2">
        <v>42735</v>
      </c>
      <c r="B209" s="5" t="s">
        <v>488</v>
      </c>
      <c r="C209" s="5" t="s">
        <v>330</v>
      </c>
      <c r="D209" s="5" t="s">
        <v>70</v>
      </c>
      <c r="E209" s="3" t="s">
        <v>57</v>
      </c>
      <c r="F209" s="3" t="s">
        <v>359</v>
      </c>
      <c r="G209" s="3">
        <v>0</v>
      </c>
      <c r="H209" s="3"/>
      <c r="I209" s="3"/>
      <c r="J209" s="3"/>
      <c r="K209" s="3"/>
      <c r="L209" s="3"/>
      <c r="M209" s="5"/>
      <c r="AZ209"/>
      <c r="BA209"/>
      <c r="BB209"/>
      <c r="BC209"/>
      <c r="BD209"/>
      <c r="BE209"/>
      <c r="CK209"/>
    </row>
    <row r="210" spans="1:89" x14ac:dyDescent="0.25">
      <c r="A210" s="2">
        <v>42735</v>
      </c>
      <c r="B210" s="5" t="s">
        <v>488</v>
      </c>
      <c r="C210" s="5" t="s">
        <v>330</v>
      </c>
      <c r="D210" s="5" t="s">
        <v>70</v>
      </c>
      <c r="E210" s="3" t="s">
        <v>56</v>
      </c>
      <c r="F210" s="3" t="s">
        <v>360</v>
      </c>
      <c r="G210" s="3">
        <v>0</v>
      </c>
      <c r="H210" s="3"/>
      <c r="I210" s="3"/>
      <c r="J210" s="3"/>
      <c r="K210" s="3"/>
      <c r="L210" s="3"/>
      <c r="M210" s="5"/>
      <c r="AZ210"/>
      <c r="BA210"/>
      <c r="BB210"/>
      <c r="BC210"/>
      <c r="BD210"/>
      <c r="BE210"/>
      <c r="CK210"/>
    </row>
    <row r="211" spans="1:89" x14ac:dyDescent="0.25">
      <c r="A211" s="2">
        <v>42735</v>
      </c>
      <c r="B211" s="5" t="s">
        <v>488</v>
      </c>
      <c r="C211" s="5" t="s">
        <v>330</v>
      </c>
      <c r="D211" s="5" t="s">
        <v>70</v>
      </c>
      <c r="E211" s="3" t="s">
        <v>259</v>
      </c>
      <c r="F211" s="3" t="s">
        <v>361</v>
      </c>
      <c r="G211" s="3">
        <v>0</v>
      </c>
      <c r="H211" s="3"/>
      <c r="I211" s="3"/>
      <c r="J211" s="3"/>
      <c r="K211" s="3"/>
      <c r="L211" s="3"/>
      <c r="M211" s="5"/>
      <c r="AZ211"/>
      <c r="BA211"/>
      <c r="BB211"/>
      <c r="BC211"/>
      <c r="BD211"/>
      <c r="BE211"/>
      <c r="CK211"/>
    </row>
    <row r="212" spans="1:89" x14ac:dyDescent="0.25">
      <c r="A212" s="2">
        <v>42735</v>
      </c>
      <c r="B212" s="5" t="s">
        <v>488</v>
      </c>
      <c r="C212" s="5" t="s">
        <v>330</v>
      </c>
      <c r="D212" s="5" t="s">
        <v>70</v>
      </c>
      <c r="E212" s="3" t="s">
        <v>260</v>
      </c>
      <c r="F212" s="3" t="s">
        <v>362</v>
      </c>
      <c r="G212" s="3">
        <v>14331328827</v>
      </c>
      <c r="H212" s="3"/>
      <c r="I212" s="3"/>
      <c r="J212" s="3"/>
      <c r="K212" s="3"/>
      <c r="L212" s="3"/>
      <c r="M212" s="5"/>
      <c r="AZ212"/>
      <c r="BA212"/>
      <c r="BB212"/>
      <c r="BC212"/>
      <c r="BD212"/>
      <c r="BE212"/>
      <c r="CK212"/>
    </row>
    <row r="213" spans="1:89" x14ac:dyDescent="0.25">
      <c r="A213" s="2">
        <v>42735</v>
      </c>
      <c r="B213" s="5" t="s">
        <v>488</v>
      </c>
      <c r="C213" s="5" t="s">
        <v>330</v>
      </c>
      <c r="D213" s="5" t="s">
        <v>70</v>
      </c>
      <c r="E213" s="3" t="s">
        <v>261</v>
      </c>
      <c r="F213" s="3" t="s">
        <v>363</v>
      </c>
      <c r="G213" s="3">
        <v>137202666</v>
      </c>
      <c r="H213" s="3"/>
      <c r="I213" s="3"/>
      <c r="J213" s="3"/>
      <c r="K213" s="3"/>
      <c r="L213" s="3"/>
      <c r="M213" s="5"/>
      <c r="AZ213"/>
      <c r="BA213"/>
      <c r="BB213"/>
      <c r="BC213"/>
      <c r="BD213"/>
      <c r="BE213"/>
      <c r="CK213"/>
    </row>
    <row r="214" spans="1:89" x14ac:dyDescent="0.25">
      <c r="A214" s="2">
        <v>42735</v>
      </c>
      <c r="B214" s="5" t="s">
        <v>488</v>
      </c>
      <c r="C214" s="5" t="s">
        <v>330</v>
      </c>
      <c r="D214" s="5" t="s">
        <v>70</v>
      </c>
      <c r="E214" s="3" t="s">
        <v>262</v>
      </c>
      <c r="F214" s="3" t="s">
        <v>364</v>
      </c>
      <c r="G214" s="3">
        <v>544426639</v>
      </c>
      <c r="H214" s="3"/>
      <c r="I214" s="3"/>
      <c r="J214" s="3"/>
      <c r="K214" s="3"/>
      <c r="L214" s="3"/>
      <c r="M214" s="5"/>
      <c r="AZ214"/>
      <c r="BA214"/>
      <c r="BB214"/>
      <c r="BC214"/>
      <c r="BD214"/>
      <c r="BE214"/>
      <c r="CK214"/>
    </row>
    <row r="215" spans="1:89" x14ac:dyDescent="0.25">
      <c r="A215" s="2">
        <v>42735</v>
      </c>
      <c r="B215" s="5" t="s">
        <v>488</v>
      </c>
      <c r="C215" s="5" t="s">
        <v>330</v>
      </c>
      <c r="D215" s="5" t="s">
        <v>70</v>
      </c>
      <c r="E215" s="3" t="s">
        <v>263</v>
      </c>
      <c r="F215" s="3" t="s">
        <v>365</v>
      </c>
      <c r="G215" s="3">
        <v>2311951328</v>
      </c>
      <c r="H215" s="3"/>
      <c r="I215" s="3"/>
      <c r="J215" s="3"/>
      <c r="K215" s="3"/>
      <c r="L215" s="3"/>
      <c r="M215" s="5"/>
      <c r="AZ215"/>
      <c r="BA215"/>
      <c r="BB215"/>
      <c r="BC215"/>
      <c r="BD215"/>
      <c r="BE215"/>
      <c r="CK215"/>
    </row>
    <row r="216" spans="1:89" x14ac:dyDescent="0.25">
      <c r="A216" s="2">
        <v>42735</v>
      </c>
      <c r="B216" s="5" t="s">
        <v>488</v>
      </c>
      <c r="C216" s="5" t="s">
        <v>330</v>
      </c>
      <c r="D216" s="5" t="s">
        <v>70</v>
      </c>
      <c r="E216" s="3" t="s">
        <v>55</v>
      </c>
      <c r="F216" s="3" t="s">
        <v>366</v>
      </c>
      <c r="G216" s="3">
        <v>0</v>
      </c>
      <c r="H216" s="3"/>
      <c r="I216" s="3"/>
      <c r="J216" s="3"/>
      <c r="K216" s="3"/>
      <c r="L216" s="3"/>
      <c r="M216" s="5"/>
      <c r="AZ216"/>
      <c r="BA216"/>
      <c r="BB216"/>
      <c r="BC216"/>
      <c r="BD216"/>
      <c r="BE216"/>
      <c r="CK216"/>
    </row>
    <row r="217" spans="1:89" x14ac:dyDescent="0.25">
      <c r="A217" s="2">
        <v>42735</v>
      </c>
      <c r="B217" s="5" t="s">
        <v>488</v>
      </c>
      <c r="C217" s="5" t="s">
        <v>330</v>
      </c>
      <c r="D217" s="5" t="s">
        <v>70</v>
      </c>
      <c r="E217" s="3" t="s">
        <v>54</v>
      </c>
      <c r="F217" s="3" t="s">
        <v>367</v>
      </c>
      <c r="G217" s="3">
        <v>2833690659</v>
      </c>
      <c r="H217" s="3"/>
      <c r="I217" s="3"/>
      <c r="J217" s="3"/>
      <c r="K217" s="3"/>
      <c r="L217" s="3"/>
      <c r="M217" s="5"/>
      <c r="AZ217"/>
      <c r="BA217"/>
      <c r="BB217"/>
      <c r="BC217"/>
      <c r="BD217"/>
      <c r="BE217"/>
      <c r="CK217"/>
    </row>
    <row r="218" spans="1:89" x14ac:dyDescent="0.25">
      <c r="A218" s="2">
        <v>42735</v>
      </c>
      <c r="B218" s="5" t="s">
        <v>488</v>
      </c>
      <c r="C218" s="5" t="s">
        <v>330</v>
      </c>
      <c r="D218" s="5" t="s">
        <v>70</v>
      </c>
      <c r="E218" s="3" t="s">
        <v>53</v>
      </c>
      <c r="F218" s="3" t="s">
        <v>368</v>
      </c>
      <c r="G218" s="3">
        <v>801728906.47000003</v>
      </c>
      <c r="H218" s="3"/>
      <c r="I218" s="3"/>
      <c r="J218" s="3"/>
      <c r="K218" s="3"/>
      <c r="L218" s="3"/>
      <c r="M218" s="5"/>
      <c r="AZ218"/>
      <c r="BA218"/>
      <c r="BB218"/>
      <c r="BC218"/>
      <c r="BD218"/>
      <c r="BE218"/>
      <c r="CK218"/>
    </row>
    <row r="219" spans="1:89" x14ac:dyDescent="0.25">
      <c r="A219" s="2">
        <v>42735</v>
      </c>
      <c r="B219" s="5" t="s">
        <v>488</v>
      </c>
      <c r="C219" s="5" t="s">
        <v>330</v>
      </c>
      <c r="D219" s="5" t="s">
        <v>70</v>
      </c>
      <c r="E219" s="3" t="s">
        <v>50</v>
      </c>
      <c r="F219" s="3" t="s">
        <v>369</v>
      </c>
      <c r="G219" s="3">
        <v>129723436448.72</v>
      </c>
      <c r="H219" s="3"/>
      <c r="I219" s="3"/>
      <c r="J219" s="3"/>
      <c r="K219" s="3"/>
      <c r="L219" s="3"/>
      <c r="M219" s="5"/>
      <c r="AZ219"/>
      <c r="BA219"/>
      <c r="BB219"/>
      <c r="BC219"/>
      <c r="BD219"/>
      <c r="BE219"/>
      <c r="CK219"/>
    </row>
    <row r="220" spans="1:89" x14ac:dyDescent="0.25">
      <c r="A220" s="2">
        <v>42735</v>
      </c>
      <c r="B220" s="5" t="s">
        <v>488</v>
      </c>
      <c r="C220" s="5" t="s">
        <v>330</v>
      </c>
      <c r="D220" s="5" t="s">
        <v>70</v>
      </c>
      <c r="E220" s="3" t="s">
        <v>264</v>
      </c>
      <c r="F220" s="3" t="s">
        <v>371</v>
      </c>
      <c r="G220" s="3">
        <v>67245287122.779999</v>
      </c>
      <c r="H220" s="3"/>
      <c r="I220" s="3"/>
      <c r="J220" s="3"/>
      <c r="K220" s="3"/>
      <c r="L220" s="3"/>
      <c r="M220" s="5"/>
      <c r="AZ220"/>
      <c r="BA220"/>
      <c r="BB220"/>
      <c r="BC220"/>
      <c r="BD220"/>
      <c r="BE220"/>
      <c r="CK220"/>
    </row>
    <row r="221" spans="1:89" x14ac:dyDescent="0.25">
      <c r="A221" s="2">
        <v>42735</v>
      </c>
      <c r="B221" s="5" t="s">
        <v>488</v>
      </c>
      <c r="C221" s="5" t="s">
        <v>330</v>
      </c>
      <c r="D221" s="5" t="s">
        <v>70</v>
      </c>
      <c r="E221" s="3" t="s">
        <v>265</v>
      </c>
      <c r="F221" s="3" t="s">
        <v>377</v>
      </c>
      <c r="G221" s="3">
        <v>56441659325.699997</v>
      </c>
      <c r="H221" s="3"/>
      <c r="I221" s="3"/>
      <c r="J221" s="3"/>
      <c r="K221" s="3"/>
      <c r="L221" s="3"/>
      <c r="M221" s="5"/>
      <c r="AZ221"/>
      <c r="BA221"/>
      <c r="BB221"/>
      <c r="BC221"/>
      <c r="BD221"/>
      <c r="BE221"/>
      <c r="CK221"/>
    </row>
    <row r="222" spans="1:89" x14ac:dyDescent="0.25">
      <c r="A222" s="2">
        <v>42735</v>
      </c>
      <c r="B222" s="5" t="s">
        <v>488</v>
      </c>
      <c r="C222" s="5" t="s">
        <v>330</v>
      </c>
      <c r="D222" s="5" t="s">
        <v>70</v>
      </c>
      <c r="E222" s="3" t="s">
        <v>266</v>
      </c>
      <c r="F222" s="3" t="s">
        <v>373</v>
      </c>
      <c r="G222" s="3">
        <v>0</v>
      </c>
      <c r="H222" s="3"/>
      <c r="I222" s="3"/>
      <c r="J222" s="3"/>
      <c r="K222" s="3"/>
      <c r="L222" s="3"/>
      <c r="M222" s="5"/>
      <c r="AZ222"/>
      <c r="BA222"/>
      <c r="BB222"/>
      <c r="BC222"/>
      <c r="BD222"/>
      <c r="BE222"/>
      <c r="CK222"/>
    </row>
    <row r="223" spans="1:89" x14ac:dyDescent="0.25">
      <c r="A223" s="2">
        <v>42735</v>
      </c>
      <c r="B223" s="5" t="s">
        <v>488</v>
      </c>
      <c r="C223" s="5" t="s">
        <v>330</v>
      </c>
      <c r="D223" s="5" t="s">
        <v>70</v>
      </c>
      <c r="E223" s="3" t="s">
        <v>267</v>
      </c>
      <c r="F223" s="3" t="s">
        <v>374</v>
      </c>
      <c r="G223" s="3">
        <v>54315772353.910004</v>
      </c>
      <c r="H223" s="3"/>
      <c r="I223" s="3"/>
      <c r="J223" s="3"/>
      <c r="K223" s="3"/>
      <c r="L223" s="3"/>
      <c r="M223" s="5"/>
      <c r="AZ223"/>
      <c r="BA223"/>
      <c r="BB223"/>
      <c r="BC223"/>
      <c r="BD223"/>
      <c r="BE223"/>
      <c r="CK223"/>
    </row>
    <row r="224" spans="1:89" x14ac:dyDescent="0.25">
      <c r="A224" s="2">
        <v>42735</v>
      </c>
      <c r="B224" s="5" t="s">
        <v>488</v>
      </c>
      <c r="C224" s="5" t="s">
        <v>330</v>
      </c>
      <c r="D224" s="5" t="s">
        <v>70</v>
      </c>
      <c r="E224" s="3" t="s">
        <v>37</v>
      </c>
      <c r="F224" s="3" t="s">
        <v>375</v>
      </c>
      <c r="G224" s="3">
        <v>2125886971.79</v>
      </c>
      <c r="H224" s="3"/>
      <c r="I224" s="3"/>
      <c r="J224" s="3"/>
      <c r="K224" s="3"/>
      <c r="L224" s="3"/>
      <c r="M224" s="5"/>
      <c r="AZ224"/>
      <c r="BA224"/>
      <c r="BB224"/>
      <c r="BC224"/>
      <c r="BD224"/>
      <c r="BE224"/>
      <c r="CK224"/>
    </row>
    <row r="225" spans="1:89" x14ac:dyDescent="0.25">
      <c r="A225" s="2">
        <v>42735</v>
      </c>
      <c r="B225" s="5" t="s">
        <v>488</v>
      </c>
      <c r="C225" s="5" t="s">
        <v>330</v>
      </c>
      <c r="D225" s="5" t="s">
        <v>70</v>
      </c>
      <c r="E225" s="3" t="s">
        <v>268</v>
      </c>
      <c r="F225" s="3" t="s">
        <v>376</v>
      </c>
      <c r="G225" s="3">
        <v>10803627797.08</v>
      </c>
      <c r="H225" s="3"/>
      <c r="I225" s="3"/>
      <c r="J225" s="3"/>
      <c r="K225" s="3"/>
      <c r="L225" s="3"/>
      <c r="M225" s="5"/>
      <c r="AZ225"/>
      <c r="BA225"/>
      <c r="BB225"/>
      <c r="BC225"/>
      <c r="BD225"/>
      <c r="BE225"/>
      <c r="CK225"/>
    </row>
    <row r="226" spans="1:89" x14ac:dyDescent="0.25">
      <c r="A226" s="2">
        <v>42735</v>
      </c>
      <c r="B226" s="5" t="s">
        <v>488</v>
      </c>
      <c r="C226" s="5" t="s">
        <v>330</v>
      </c>
      <c r="D226" s="5" t="s">
        <v>70</v>
      </c>
      <c r="E226" s="3" t="s">
        <v>269</v>
      </c>
      <c r="F226" s="3" t="s">
        <v>373</v>
      </c>
      <c r="G226" s="3">
        <v>0</v>
      </c>
      <c r="H226" s="3"/>
      <c r="I226" s="3"/>
      <c r="J226" s="3"/>
      <c r="K226" s="3"/>
      <c r="L226" s="3"/>
      <c r="M226" s="5"/>
      <c r="AZ226"/>
      <c r="BA226"/>
      <c r="BB226"/>
      <c r="BC226"/>
      <c r="BD226"/>
      <c r="BE226"/>
      <c r="CK226"/>
    </row>
    <row r="227" spans="1:89" x14ac:dyDescent="0.25">
      <c r="A227" s="2">
        <v>42735</v>
      </c>
      <c r="B227" s="5" t="s">
        <v>488</v>
      </c>
      <c r="C227" s="5" t="s">
        <v>330</v>
      </c>
      <c r="D227" s="5" t="s">
        <v>70</v>
      </c>
      <c r="E227" s="3" t="s">
        <v>270</v>
      </c>
      <c r="F227" s="3" t="s">
        <v>374</v>
      </c>
      <c r="G227" s="3">
        <v>10308682830.870001</v>
      </c>
      <c r="H227" s="3"/>
      <c r="I227" s="3"/>
      <c r="J227" s="3"/>
      <c r="K227" s="3"/>
      <c r="L227" s="3"/>
      <c r="M227" s="5"/>
      <c r="AZ227"/>
      <c r="BA227"/>
      <c r="BB227"/>
      <c r="BC227"/>
      <c r="BD227"/>
      <c r="BE227"/>
      <c r="CK227"/>
    </row>
    <row r="228" spans="1:89" x14ac:dyDescent="0.25">
      <c r="A228" s="2">
        <v>42735</v>
      </c>
      <c r="B228" s="5" t="s">
        <v>488</v>
      </c>
      <c r="C228" s="5" t="s">
        <v>330</v>
      </c>
      <c r="D228" s="5" t="s">
        <v>70</v>
      </c>
      <c r="E228" s="3" t="s">
        <v>271</v>
      </c>
      <c r="F228" s="3" t="s">
        <v>375</v>
      </c>
      <c r="G228" s="3">
        <v>494944966.20999998</v>
      </c>
      <c r="H228" s="3"/>
      <c r="I228" s="3"/>
      <c r="J228" s="3"/>
      <c r="K228" s="3"/>
      <c r="L228" s="3"/>
      <c r="M228" s="5"/>
      <c r="AZ228"/>
      <c r="BA228"/>
      <c r="BB228"/>
      <c r="BC228"/>
      <c r="BD228"/>
      <c r="BE228"/>
      <c r="CK228"/>
    </row>
    <row r="229" spans="1:89" x14ac:dyDescent="0.25">
      <c r="A229" s="2">
        <v>42735</v>
      </c>
      <c r="B229" s="5" t="s">
        <v>488</v>
      </c>
      <c r="C229" s="5" t="s">
        <v>330</v>
      </c>
      <c r="D229" s="5" t="s">
        <v>70</v>
      </c>
      <c r="E229" s="3" t="s">
        <v>272</v>
      </c>
      <c r="F229" s="3" t="s">
        <v>378</v>
      </c>
      <c r="G229" s="3">
        <v>0</v>
      </c>
      <c r="H229" s="3"/>
      <c r="I229" s="3"/>
      <c r="J229" s="3"/>
      <c r="K229" s="3"/>
      <c r="L229" s="3"/>
      <c r="M229" s="5"/>
      <c r="AZ229"/>
      <c r="BA229"/>
      <c r="BB229"/>
      <c r="BC229"/>
      <c r="BD229"/>
      <c r="BE229"/>
      <c r="CK229"/>
    </row>
    <row r="230" spans="1:89" x14ac:dyDescent="0.25">
      <c r="A230" s="2">
        <v>42735</v>
      </c>
      <c r="B230" s="5" t="s">
        <v>488</v>
      </c>
      <c r="C230" s="5" t="s">
        <v>330</v>
      </c>
      <c r="D230" s="5" t="s">
        <v>70</v>
      </c>
      <c r="E230" s="3" t="s">
        <v>131</v>
      </c>
      <c r="F230" s="3" t="s">
        <v>379</v>
      </c>
      <c r="G230" s="3">
        <v>0</v>
      </c>
      <c r="H230" s="3"/>
      <c r="I230" s="3"/>
      <c r="J230" s="3"/>
      <c r="K230" s="3"/>
      <c r="L230" s="3"/>
      <c r="M230" s="5"/>
      <c r="AZ230"/>
      <c r="BA230"/>
      <c r="BB230"/>
      <c r="BC230"/>
      <c r="BD230"/>
      <c r="BE230"/>
      <c r="CK230"/>
    </row>
    <row r="231" spans="1:89" x14ac:dyDescent="0.25">
      <c r="A231" s="2">
        <v>42735</v>
      </c>
      <c r="B231" s="5" t="s">
        <v>488</v>
      </c>
      <c r="C231" s="5" t="s">
        <v>330</v>
      </c>
      <c r="D231" s="5" t="s">
        <v>70</v>
      </c>
      <c r="E231" s="3" t="s">
        <v>116</v>
      </c>
      <c r="F231" s="3" t="s">
        <v>373</v>
      </c>
      <c r="G231" s="3">
        <v>0</v>
      </c>
      <c r="H231" s="3"/>
      <c r="I231" s="3"/>
      <c r="J231" s="3"/>
      <c r="K231" s="3"/>
      <c r="L231" s="3"/>
      <c r="M231" s="5"/>
      <c r="AZ231"/>
      <c r="BA231"/>
      <c r="BB231"/>
      <c r="BC231"/>
      <c r="BD231"/>
      <c r="BE231"/>
      <c r="CK231"/>
    </row>
    <row r="232" spans="1:89" x14ac:dyDescent="0.25">
      <c r="A232" s="2">
        <v>42735</v>
      </c>
      <c r="B232" s="5" t="s">
        <v>488</v>
      </c>
      <c r="C232" s="5" t="s">
        <v>330</v>
      </c>
      <c r="D232" s="5" t="s">
        <v>70</v>
      </c>
      <c r="E232" s="3" t="s">
        <v>117</v>
      </c>
      <c r="F232" s="3" t="s">
        <v>374</v>
      </c>
      <c r="G232" s="3">
        <v>0</v>
      </c>
      <c r="H232" s="3"/>
      <c r="I232" s="3"/>
      <c r="J232" s="3"/>
      <c r="K232" s="3"/>
      <c r="L232" s="3"/>
      <c r="M232" s="5"/>
      <c r="AZ232"/>
      <c r="BA232"/>
      <c r="BB232"/>
      <c r="BC232"/>
      <c r="BD232"/>
      <c r="BE232"/>
      <c r="CK232"/>
    </row>
    <row r="233" spans="1:89" x14ac:dyDescent="0.25">
      <c r="A233" s="2">
        <v>42735</v>
      </c>
      <c r="B233" s="5" t="s">
        <v>488</v>
      </c>
      <c r="C233" s="5" t="s">
        <v>330</v>
      </c>
      <c r="D233" s="5" t="s">
        <v>70</v>
      </c>
      <c r="E233" s="3" t="s">
        <v>118</v>
      </c>
      <c r="F233" s="3" t="s">
        <v>375</v>
      </c>
      <c r="G233" s="3">
        <v>0</v>
      </c>
      <c r="H233" s="3"/>
      <c r="I233" s="3"/>
      <c r="J233" s="3"/>
      <c r="K233" s="3"/>
      <c r="L233" s="3"/>
      <c r="M233" s="5"/>
      <c r="AZ233"/>
      <c r="BA233"/>
      <c r="BB233"/>
      <c r="BC233"/>
      <c r="BD233"/>
      <c r="BE233"/>
      <c r="CK233"/>
    </row>
    <row r="234" spans="1:89" x14ac:dyDescent="0.25">
      <c r="A234" s="2">
        <v>42735</v>
      </c>
      <c r="B234" s="5" t="s">
        <v>488</v>
      </c>
      <c r="C234" s="5" t="s">
        <v>330</v>
      </c>
      <c r="D234" s="5" t="s">
        <v>70</v>
      </c>
      <c r="E234" s="3" t="s">
        <v>273</v>
      </c>
      <c r="F234" s="3" t="s">
        <v>380</v>
      </c>
      <c r="G234" s="3">
        <v>0</v>
      </c>
      <c r="H234" s="3"/>
      <c r="I234" s="3"/>
      <c r="J234" s="3"/>
      <c r="K234" s="3"/>
      <c r="L234" s="3"/>
      <c r="M234" s="5"/>
      <c r="AZ234"/>
      <c r="BA234"/>
      <c r="BB234"/>
      <c r="BC234"/>
      <c r="BD234"/>
      <c r="BE234"/>
      <c r="CK234"/>
    </row>
    <row r="235" spans="1:89" x14ac:dyDescent="0.25">
      <c r="A235" s="2">
        <v>42735</v>
      </c>
      <c r="B235" s="5" t="s">
        <v>488</v>
      </c>
      <c r="C235" s="5" t="s">
        <v>330</v>
      </c>
      <c r="D235" s="5" t="s">
        <v>70</v>
      </c>
      <c r="E235" s="3" t="s">
        <v>274</v>
      </c>
      <c r="F235" s="3" t="s">
        <v>373</v>
      </c>
      <c r="G235" s="3">
        <v>0</v>
      </c>
      <c r="H235" s="3"/>
      <c r="I235" s="3"/>
      <c r="J235" s="3"/>
      <c r="K235" s="3"/>
      <c r="L235" s="3"/>
      <c r="M235" s="5"/>
      <c r="AZ235"/>
      <c r="BA235"/>
      <c r="BB235"/>
      <c r="BC235"/>
      <c r="BD235"/>
      <c r="BE235"/>
      <c r="CK235"/>
    </row>
    <row r="236" spans="1:89" x14ac:dyDescent="0.25">
      <c r="A236" s="2">
        <v>42735</v>
      </c>
      <c r="B236" s="5" t="s">
        <v>488</v>
      </c>
      <c r="C236" s="5" t="s">
        <v>330</v>
      </c>
      <c r="D236" s="5" t="s">
        <v>70</v>
      </c>
      <c r="E236" s="3" t="s">
        <v>275</v>
      </c>
      <c r="F236" s="3" t="s">
        <v>374</v>
      </c>
      <c r="G236" s="3">
        <v>0</v>
      </c>
      <c r="H236" s="3"/>
      <c r="I236" s="3"/>
      <c r="J236" s="3"/>
      <c r="K236" s="3"/>
      <c r="L236" s="3"/>
      <c r="M236" s="5"/>
      <c r="AZ236"/>
      <c r="BA236"/>
      <c r="BB236"/>
      <c r="BC236"/>
      <c r="BD236"/>
      <c r="BE236"/>
      <c r="CK236"/>
    </row>
    <row r="237" spans="1:89" x14ac:dyDescent="0.25">
      <c r="A237" s="2">
        <v>42735</v>
      </c>
      <c r="B237" s="5" t="s">
        <v>488</v>
      </c>
      <c r="C237" s="5" t="s">
        <v>330</v>
      </c>
      <c r="D237" s="5" t="s">
        <v>70</v>
      </c>
      <c r="E237" s="3" t="s">
        <v>276</v>
      </c>
      <c r="F237" s="3" t="s">
        <v>375</v>
      </c>
      <c r="G237" s="3">
        <v>0</v>
      </c>
      <c r="H237" s="3"/>
      <c r="I237" s="3"/>
      <c r="J237" s="3"/>
      <c r="K237" s="3"/>
      <c r="L237" s="3"/>
      <c r="M237" s="5"/>
      <c r="AZ237"/>
      <c r="BA237"/>
      <c r="BB237"/>
      <c r="BC237"/>
      <c r="BD237"/>
      <c r="BE237"/>
      <c r="CK237"/>
    </row>
    <row r="238" spans="1:89" x14ac:dyDescent="0.25">
      <c r="A238" s="2">
        <v>42735</v>
      </c>
      <c r="B238" s="5" t="s">
        <v>488</v>
      </c>
      <c r="C238" s="5" t="s">
        <v>330</v>
      </c>
      <c r="D238" s="5" t="s">
        <v>70</v>
      </c>
      <c r="E238" s="3" t="s">
        <v>277</v>
      </c>
      <c r="F238" s="3" t="s">
        <v>381</v>
      </c>
      <c r="G238" s="3">
        <v>0</v>
      </c>
      <c r="H238" s="3"/>
      <c r="I238" s="3"/>
      <c r="J238" s="3"/>
      <c r="K238" s="3"/>
      <c r="L238" s="3"/>
      <c r="M238" s="5"/>
      <c r="AZ238"/>
      <c r="BA238"/>
      <c r="BB238"/>
      <c r="BC238"/>
      <c r="BD238"/>
      <c r="BE238"/>
      <c r="CK238"/>
    </row>
    <row r="239" spans="1:89" x14ac:dyDescent="0.25">
      <c r="A239" s="2">
        <v>42735</v>
      </c>
      <c r="B239" s="5" t="s">
        <v>488</v>
      </c>
      <c r="C239" s="5" t="s">
        <v>330</v>
      </c>
      <c r="D239" s="5" t="s">
        <v>70</v>
      </c>
      <c r="E239" s="3" t="s">
        <v>119</v>
      </c>
      <c r="F239" s="3" t="s">
        <v>382</v>
      </c>
      <c r="G239" s="3">
        <v>0</v>
      </c>
      <c r="H239" s="3"/>
      <c r="I239" s="3"/>
      <c r="J239" s="3"/>
      <c r="K239" s="3"/>
      <c r="L239" s="3"/>
      <c r="M239" s="5"/>
      <c r="AZ239"/>
      <c r="BA239"/>
      <c r="BB239"/>
      <c r="BC239"/>
      <c r="BD239"/>
      <c r="BE239"/>
      <c r="CK239"/>
    </row>
    <row r="240" spans="1:89" x14ac:dyDescent="0.25">
      <c r="A240" s="2">
        <v>42735</v>
      </c>
      <c r="B240" s="5" t="s">
        <v>488</v>
      </c>
      <c r="C240" s="5" t="s">
        <v>330</v>
      </c>
      <c r="D240" s="5" t="s">
        <v>70</v>
      </c>
      <c r="E240" s="3" t="s">
        <v>120</v>
      </c>
      <c r="F240" s="3" t="s">
        <v>383</v>
      </c>
      <c r="G240" s="3">
        <v>0</v>
      </c>
      <c r="H240" s="3"/>
      <c r="I240" s="3"/>
      <c r="J240" s="3"/>
      <c r="K240" s="3"/>
      <c r="L240" s="3"/>
      <c r="M240" s="5"/>
      <c r="AZ240"/>
      <c r="BA240"/>
      <c r="BB240"/>
      <c r="BC240"/>
      <c r="BD240"/>
      <c r="BE240"/>
      <c r="CK240"/>
    </row>
    <row r="241" spans="1:89" x14ac:dyDescent="0.25">
      <c r="A241" s="2">
        <v>42735</v>
      </c>
      <c r="B241" s="5" t="s">
        <v>488</v>
      </c>
      <c r="C241" s="5" t="s">
        <v>330</v>
      </c>
      <c r="D241" s="5" t="s">
        <v>70</v>
      </c>
      <c r="E241" s="3" t="s">
        <v>121</v>
      </c>
      <c r="F241" s="3" t="s">
        <v>384</v>
      </c>
      <c r="G241" s="3">
        <v>0</v>
      </c>
      <c r="H241" s="3"/>
      <c r="I241" s="3"/>
      <c r="J241" s="3"/>
      <c r="K241" s="3"/>
      <c r="L241" s="3"/>
      <c r="M241" s="5"/>
      <c r="AZ241"/>
      <c r="BA241"/>
      <c r="BB241"/>
      <c r="BC241"/>
      <c r="BD241"/>
      <c r="BE241"/>
      <c r="CK241"/>
    </row>
    <row r="242" spans="1:89" x14ac:dyDescent="0.25">
      <c r="A242" s="2">
        <v>42735</v>
      </c>
      <c r="B242" s="5" t="s">
        <v>488</v>
      </c>
      <c r="C242" s="5" t="s">
        <v>330</v>
      </c>
      <c r="D242" s="5" t="s">
        <v>70</v>
      </c>
      <c r="E242" s="3" t="s">
        <v>123</v>
      </c>
      <c r="F242" s="3" t="s">
        <v>385</v>
      </c>
      <c r="G242" s="3">
        <v>0</v>
      </c>
      <c r="H242" s="3"/>
      <c r="I242" s="3"/>
      <c r="J242" s="3"/>
      <c r="K242" s="3"/>
      <c r="L242" s="3"/>
      <c r="M242" s="5"/>
      <c r="AZ242"/>
      <c r="BA242"/>
      <c r="BB242"/>
      <c r="BC242"/>
      <c r="BD242"/>
      <c r="BE242"/>
      <c r="CK242"/>
    </row>
    <row r="243" spans="1:89" x14ac:dyDescent="0.25">
      <c r="A243" s="2">
        <v>42735</v>
      </c>
      <c r="B243" s="5" t="s">
        <v>488</v>
      </c>
      <c r="C243" s="5" t="s">
        <v>330</v>
      </c>
      <c r="D243" s="5" t="s">
        <v>70</v>
      </c>
      <c r="E243" s="3" t="s">
        <v>278</v>
      </c>
      <c r="F243" s="3" t="s">
        <v>386</v>
      </c>
      <c r="G243" s="3">
        <v>436709850</v>
      </c>
      <c r="H243" s="3"/>
      <c r="I243" s="3"/>
      <c r="J243" s="3"/>
      <c r="K243" s="3"/>
      <c r="L243" s="3"/>
      <c r="M243" s="5"/>
      <c r="AZ243"/>
      <c r="BA243"/>
      <c r="BB243"/>
      <c r="BC243"/>
      <c r="BD243"/>
      <c r="BE243"/>
      <c r="CK243"/>
    </row>
    <row r="244" spans="1:89" x14ac:dyDescent="0.25">
      <c r="A244" s="2">
        <v>42735</v>
      </c>
      <c r="B244" s="5" t="s">
        <v>488</v>
      </c>
      <c r="C244" s="5" t="s">
        <v>330</v>
      </c>
      <c r="D244" s="5" t="s">
        <v>70</v>
      </c>
      <c r="E244" s="3" t="s">
        <v>279</v>
      </c>
      <c r="F244" s="3" t="s">
        <v>387</v>
      </c>
      <c r="G244" s="3">
        <v>0</v>
      </c>
      <c r="H244" s="3"/>
      <c r="I244" s="3"/>
      <c r="J244" s="3"/>
      <c r="K244" s="3"/>
      <c r="L244" s="3"/>
      <c r="M244" s="5"/>
      <c r="AZ244"/>
      <c r="BA244"/>
      <c r="BB244"/>
      <c r="BC244"/>
      <c r="BD244"/>
      <c r="BE244"/>
      <c r="CK244"/>
    </row>
    <row r="245" spans="1:89" x14ac:dyDescent="0.25">
      <c r="A245" s="2">
        <v>42735</v>
      </c>
      <c r="B245" s="5" t="s">
        <v>488</v>
      </c>
      <c r="C245" s="5" t="s">
        <v>330</v>
      </c>
      <c r="D245" s="5" t="s">
        <v>70</v>
      </c>
      <c r="E245" s="3" t="s">
        <v>280</v>
      </c>
      <c r="F245" s="3" t="s">
        <v>388</v>
      </c>
      <c r="G245" s="3">
        <v>0</v>
      </c>
      <c r="H245" s="3"/>
      <c r="I245" s="3"/>
      <c r="J245" s="3"/>
      <c r="K245" s="3"/>
      <c r="L245" s="3"/>
      <c r="M245" s="5"/>
      <c r="AZ245"/>
      <c r="BA245"/>
      <c r="BB245"/>
      <c r="BC245"/>
      <c r="BD245"/>
      <c r="BE245"/>
      <c r="CK245"/>
    </row>
    <row r="246" spans="1:89" x14ac:dyDescent="0.25">
      <c r="A246" s="2">
        <v>42735</v>
      </c>
      <c r="B246" s="5" t="s">
        <v>488</v>
      </c>
      <c r="C246" s="5" t="s">
        <v>330</v>
      </c>
      <c r="D246" s="5" t="s">
        <v>70</v>
      </c>
      <c r="E246" s="3" t="s">
        <v>281</v>
      </c>
      <c r="F246" s="3" t="s">
        <v>389</v>
      </c>
      <c r="G246" s="3">
        <v>0</v>
      </c>
      <c r="H246" s="3"/>
      <c r="I246" s="3"/>
      <c r="J246" s="3"/>
      <c r="K246" s="3"/>
      <c r="L246" s="3"/>
      <c r="M246" s="5"/>
      <c r="AZ246"/>
      <c r="BA246"/>
      <c r="BB246"/>
      <c r="BC246"/>
      <c r="BD246"/>
      <c r="BE246"/>
      <c r="CK246"/>
    </row>
    <row r="247" spans="1:89" x14ac:dyDescent="0.25">
      <c r="A247" s="2">
        <v>42735</v>
      </c>
      <c r="B247" s="5" t="s">
        <v>488</v>
      </c>
      <c r="C247" s="5" t="s">
        <v>330</v>
      </c>
      <c r="D247" s="5" t="s">
        <v>70</v>
      </c>
      <c r="E247" s="3" t="s">
        <v>282</v>
      </c>
      <c r="F247" s="3" t="s">
        <v>183</v>
      </c>
      <c r="G247" s="3">
        <v>0</v>
      </c>
      <c r="H247" s="3"/>
      <c r="I247" s="3"/>
      <c r="J247" s="3"/>
      <c r="K247" s="3"/>
      <c r="L247" s="3"/>
      <c r="M247" s="5"/>
      <c r="AZ247"/>
      <c r="BA247"/>
      <c r="BB247"/>
      <c r="BC247"/>
      <c r="BD247"/>
      <c r="BE247"/>
      <c r="CK247"/>
    </row>
    <row r="248" spans="1:89" x14ac:dyDescent="0.25">
      <c r="A248" s="2">
        <v>42735</v>
      </c>
      <c r="B248" s="5" t="s">
        <v>488</v>
      </c>
      <c r="C248" s="5" t="s">
        <v>330</v>
      </c>
      <c r="D248" s="5" t="s">
        <v>70</v>
      </c>
      <c r="E248" s="3" t="s">
        <v>124</v>
      </c>
      <c r="F248" s="3" t="s">
        <v>390</v>
      </c>
      <c r="G248" s="3">
        <v>77111271</v>
      </c>
      <c r="H248" s="3"/>
      <c r="I248" s="3"/>
      <c r="J248" s="3"/>
      <c r="K248" s="3"/>
      <c r="L248" s="3"/>
      <c r="M248" s="5"/>
      <c r="AZ248"/>
      <c r="BA248"/>
      <c r="BB248"/>
      <c r="BC248"/>
      <c r="BD248"/>
      <c r="BE248"/>
      <c r="CK248"/>
    </row>
    <row r="249" spans="1:89" x14ac:dyDescent="0.25">
      <c r="A249" s="2">
        <v>42735</v>
      </c>
      <c r="B249" s="5" t="s">
        <v>488</v>
      </c>
      <c r="C249" s="5" t="s">
        <v>330</v>
      </c>
      <c r="D249" s="5" t="s">
        <v>70</v>
      </c>
      <c r="E249" s="3" t="s">
        <v>125</v>
      </c>
      <c r="F249" s="3" t="s">
        <v>391</v>
      </c>
      <c r="G249" s="3">
        <v>0</v>
      </c>
      <c r="H249" s="3"/>
      <c r="I249" s="3"/>
      <c r="J249" s="3"/>
      <c r="K249" s="3"/>
      <c r="L249" s="3"/>
      <c r="M249" s="5"/>
      <c r="AZ249"/>
      <c r="BA249"/>
      <c r="BB249"/>
      <c r="BC249"/>
      <c r="BD249"/>
      <c r="BE249"/>
      <c r="CK249"/>
    </row>
    <row r="250" spans="1:89" x14ac:dyDescent="0.25">
      <c r="A250" s="2">
        <v>42735</v>
      </c>
      <c r="B250" s="5" t="s">
        <v>488</v>
      </c>
      <c r="C250" s="5" t="s">
        <v>330</v>
      </c>
      <c r="D250" s="5" t="s">
        <v>70</v>
      </c>
      <c r="E250" s="3" t="s">
        <v>126</v>
      </c>
      <c r="F250" s="3" t="s">
        <v>392</v>
      </c>
      <c r="G250" s="3">
        <v>859098646</v>
      </c>
      <c r="H250" s="3"/>
      <c r="I250" s="3"/>
      <c r="J250" s="3"/>
      <c r="K250" s="3"/>
      <c r="L250" s="3"/>
      <c r="M250" s="5"/>
      <c r="AZ250"/>
      <c r="BA250"/>
      <c r="BB250"/>
      <c r="BC250"/>
      <c r="BD250"/>
      <c r="BE250"/>
      <c r="CK250"/>
    </row>
    <row r="251" spans="1:89" x14ac:dyDescent="0.25">
      <c r="A251" s="2">
        <v>42735</v>
      </c>
      <c r="B251" s="5" t="s">
        <v>488</v>
      </c>
      <c r="C251" s="5" t="s">
        <v>330</v>
      </c>
      <c r="D251" s="5" t="s">
        <v>70</v>
      </c>
      <c r="E251" s="3" t="s">
        <v>127</v>
      </c>
      <c r="F251" s="3" t="s">
        <v>393</v>
      </c>
      <c r="G251" s="3">
        <v>207226120</v>
      </c>
      <c r="H251" s="3"/>
      <c r="I251" s="3"/>
      <c r="J251" s="3"/>
      <c r="K251" s="3"/>
      <c r="L251" s="3"/>
      <c r="M251" s="5"/>
      <c r="AZ251"/>
      <c r="BA251"/>
      <c r="BB251"/>
      <c r="BC251"/>
      <c r="BD251"/>
      <c r="BE251"/>
      <c r="CK251"/>
    </row>
    <row r="252" spans="1:89" x14ac:dyDescent="0.25">
      <c r="A252" s="2">
        <v>42735</v>
      </c>
      <c r="B252" s="5" t="s">
        <v>488</v>
      </c>
      <c r="C252" s="5" t="s">
        <v>330</v>
      </c>
      <c r="D252" s="5" t="s">
        <v>70</v>
      </c>
      <c r="E252" s="3" t="s">
        <v>128</v>
      </c>
      <c r="F252" s="3" t="s">
        <v>394</v>
      </c>
      <c r="G252" s="3">
        <v>2610487691</v>
      </c>
      <c r="H252" s="3"/>
      <c r="I252" s="3"/>
      <c r="J252" s="3"/>
      <c r="K252" s="3"/>
      <c r="L252" s="3"/>
      <c r="M252" s="5"/>
      <c r="AZ252"/>
      <c r="BA252"/>
      <c r="BB252"/>
      <c r="BC252"/>
      <c r="BD252"/>
      <c r="BE252"/>
      <c r="CK252"/>
    </row>
    <row r="253" spans="1:89" x14ac:dyDescent="0.25">
      <c r="A253" s="2">
        <v>42735</v>
      </c>
      <c r="B253" s="5" t="s">
        <v>488</v>
      </c>
      <c r="C253" s="5" t="s">
        <v>330</v>
      </c>
      <c r="D253" s="5" t="s">
        <v>70</v>
      </c>
      <c r="E253" s="3" t="s">
        <v>283</v>
      </c>
      <c r="F253" s="3" t="s">
        <v>395</v>
      </c>
      <c r="G253" s="3">
        <v>4643981739</v>
      </c>
      <c r="H253" s="3"/>
      <c r="I253" s="3"/>
      <c r="J253" s="3"/>
      <c r="K253" s="3"/>
      <c r="L253" s="3"/>
      <c r="M253" s="5"/>
      <c r="AZ253"/>
      <c r="BA253"/>
      <c r="BB253"/>
      <c r="BC253"/>
      <c r="BD253"/>
      <c r="BE253"/>
      <c r="CK253"/>
    </row>
    <row r="254" spans="1:89" x14ac:dyDescent="0.25">
      <c r="A254" s="2">
        <v>42735</v>
      </c>
      <c r="B254" s="5" t="s">
        <v>488</v>
      </c>
      <c r="C254" s="5" t="s">
        <v>330</v>
      </c>
      <c r="D254" s="5" t="s">
        <v>70</v>
      </c>
      <c r="E254" s="3" t="s">
        <v>284</v>
      </c>
      <c r="F254" s="3" t="s">
        <v>396</v>
      </c>
      <c r="G254" s="3">
        <v>0</v>
      </c>
      <c r="H254" s="3"/>
      <c r="I254" s="3"/>
      <c r="J254" s="3"/>
      <c r="K254" s="3"/>
      <c r="L254" s="3"/>
      <c r="M254" s="5"/>
      <c r="AZ254"/>
      <c r="BA254"/>
      <c r="BB254"/>
      <c r="BC254"/>
      <c r="BD254"/>
      <c r="BE254"/>
      <c r="CK254"/>
    </row>
    <row r="255" spans="1:89" x14ac:dyDescent="0.25">
      <c r="A255" s="2">
        <v>42735</v>
      </c>
      <c r="B255" s="5" t="s">
        <v>488</v>
      </c>
      <c r="C255" s="5" t="s">
        <v>330</v>
      </c>
      <c r="D255" s="5" t="s">
        <v>70</v>
      </c>
      <c r="E255" s="3" t="s">
        <v>285</v>
      </c>
      <c r="F255" s="3" t="s">
        <v>397</v>
      </c>
      <c r="G255" s="3">
        <v>4643981739</v>
      </c>
      <c r="H255" s="3"/>
      <c r="I255" s="3"/>
      <c r="J255" s="3"/>
      <c r="K255" s="3"/>
      <c r="L255" s="3"/>
      <c r="M255" s="5"/>
      <c r="AZ255"/>
      <c r="BA255"/>
      <c r="BB255"/>
      <c r="BC255"/>
      <c r="BD255"/>
      <c r="BE255"/>
      <c r="CK255"/>
    </row>
    <row r="256" spans="1:89" x14ac:dyDescent="0.25">
      <c r="A256" s="2">
        <v>42735</v>
      </c>
      <c r="B256" s="5" t="s">
        <v>488</v>
      </c>
      <c r="C256" s="5" t="s">
        <v>330</v>
      </c>
      <c r="D256" s="5" t="s">
        <v>70</v>
      </c>
      <c r="E256" s="3" t="s">
        <v>286</v>
      </c>
      <c r="F256" s="3" t="s">
        <v>399</v>
      </c>
      <c r="G256" s="3">
        <v>838127203</v>
      </c>
      <c r="H256" s="3"/>
      <c r="I256" s="3"/>
      <c r="J256" s="3"/>
      <c r="K256" s="3"/>
      <c r="L256" s="3"/>
      <c r="M256" s="5"/>
      <c r="AZ256"/>
      <c r="BA256"/>
      <c r="BB256"/>
      <c r="BC256"/>
      <c r="BD256"/>
      <c r="BE256"/>
      <c r="CK256"/>
    </row>
    <row r="257" spans="1:89" x14ac:dyDescent="0.25">
      <c r="A257" s="2">
        <v>42735</v>
      </c>
      <c r="B257" s="5" t="s">
        <v>488</v>
      </c>
      <c r="C257" s="5" t="s">
        <v>330</v>
      </c>
      <c r="D257" s="5" t="s">
        <v>70</v>
      </c>
      <c r="E257" s="3" t="s">
        <v>129</v>
      </c>
      <c r="F257" s="3" t="s">
        <v>400</v>
      </c>
      <c r="G257" s="3">
        <v>76918029642.779999</v>
      </c>
      <c r="H257" s="3"/>
      <c r="I257" s="3"/>
      <c r="J257" s="3"/>
      <c r="K257" s="3"/>
      <c r="L257" s="3"/>
      <c r="M257" s="5"/>
      <c r="AZ257"/>
      <c r="BA257"/>
      <c r="BB257"/>
      <c r="BC257"/>
      <c r="BD257"/>
      <c r="BE257"/>
      <c r="CK257"/>
    </row>
    <row r="258" spans="1:89" x14ac:dyDescent="0.25">
      <c r="A258" s="2">
        <v>42735</v>
      </c>
      <c r="B258" s="5" t="s">
        <v>488</v>
      </c>
      <c r="C258" s="5" t="s">
        <v>330</v>
      </c>
      <c r="D258" s="5" t="s">
        <v>70</v>
      </c>
      <c r="E258" s="3" t="s">
        <v>130</v>
      </c>
      <c r="F258" s="3" t="s">
        <v>398</v>
      </c>
      <c r="G258" s="3">
        <v>52805406805.940002</v>
      </c>
      <c r="H258" s="3"/>
      <c r="I258" s="3"/>
      <c r="J258" s="3"/>
      <c r="K258" s="3"/>
      <c r="L258" s="3"/>
      <c r="M258" s="5"/>
      <c r="AZ258"/>
      <c r="BA258"/>
      <c r="BB258"/>
      <c r="BC258"/>
      <c r="BD258"/>
      <c r="BE258"/>
      <c r="CK258"/>
    </row>
    <row r="259" spans="1:89" x14ac:dyDescent="0.25">
      <c r="A259" s="2">
        <v>42735</v>
      </c>
      <c r="B259" s="5" t="s">
        <v>488</v>
      </c>
      <c r="C259" s="5" t="s">
        <v>401</v>
      </c>
      <c r="D259" s="5" t="s">
        <v>70</v>
      </c>
      <c r="E259" s="3" t="s">
        <v>69</v>
      </c>
      <c r="F259" s="3" t="s">
        <v>107</v>
      </c>
      <c r="G259" s="3">
        <v>45288829</v>
      </c>
      <c r="H259" s="3">
        <v>3185215765</v>
      </c>
      <c r="I259" s="3">
        <v>2604334251</v>
      </c>
      <c r="J259" s="3">
        <v>19838464015</v>
      </c>
      <c r="K259" s="3">
        <v>8559979389</v>
      </c>
      <c r="L259" s="3">
        <v>3321390791</v>
      </c>
      <c r="M259" s="3">
        <v>11847960364.969999</v>
      </c>
      <c r="N259" s="3">
        <v>3061373444.5799999</v>
      </c>
      <c r="O259" s="3">
        <v>32796894</v>
      </c>
      <c r="P259" s="5">
        <v>0</v>
      </c>
      <c r="Q259" s="5">
        <v>0</v>
      </c>
      <c r="R259" s="5">
        <v>0</v>
      </c>
      <c r="Z259" s="3">
        <v>52496803743.550003</v>
      </c>
      <c r="AZ259"/>
      <c r="BA259"/>
      <c r="BB259"/>
      <c r="BC259"/>
      <c r="BD259"/>
      <c r="BE259"/>
      <c r="CK259"/>
    </row>
    <row r="260" spans="1:89" x14ac:dyDescent="0.25">
      <c r="A260" s="2">
        <v>42735</v>
      </c>
      <c r="B260" s="5" t="s">
        <v>488</v>
      </c>
      <c r="C260" s="5" t="s">
        <v>401</v>
      </c>
      <c r="D260" s="5" t="s">
        <v>70</v>
      </c>
      <c r="E260" s="3" t="s">
        <v>68</v>
      </c>
      <c r="F260" s="3" t="s">
        <v>108</v>
      </c>
      <c r="G260" s="3">
        <v>0</v>
      </c>
      <c r="H260" s="3">
        <v>16004442</v>
      </c>
      <c r="I260" s="3">
        <v>0</v>
      </c>
      <c r="J260" s="3">
        <v>0</v>
      </c>
      <c r="K260" s="3">
        <v>0</v>
      </c>
      <c r="L260" s="3">
        <v>222838763</v>
      </c>
      <c r="M260" s="3">
        <v>635751841</v>
      </c>
      <c r="N260" s="3">
        <v>16300553</v>
      </c>
      <c r="O260" s="5">
        <v>0</v>
      </c>
      <c r="P260" s="5">
        <v>0</v>
      </c>
      <c r="Q260" s="5">
        <v>0</v>
      </c>
      <c r="R260" s="5">
        <v>0</v>
      </c>
      <c r="Z260" s="3">
        <v>890895599</v>
      </c>
      <c r="AZ260"/>
      <c r="BA260"/>
      <c r="BB260"/>
      <c r="BC260"/>
      <c r="BD260"/>
      <c r="BE260"/>
      <c r="CK260"/>
    </row>
    <row r="261" spans="1:89" x14ac:dyDescent="0.25">
      <c r="A261" s="2">
        <v>42735</v>
      </c>
      <c r="B261" s="5" t="s">
        <v>488</v>
      </c>
      <c r="C261" s="5" t="s">
        <v>401</v>
      </c>
      <c r="D261" s="5" t="s">
        <v>70</v>
      </c>
      <c r="E261" s="3" t="s">
        <v>67</v>
      </c>
      <c r="F261" s="3" t="s">
        <v>109</v>
      </c>
      <c r="G261" s="3"/>
      <c r="H261" s="3"/>
      <c r="I261" s="3"/>
      <c r="J261" s="3"/>
      <c r="K261" s="3"/>
      <c r="L261" s="3"/>
      <c r="M261" s="5"/>
      <c r="S261" s="3">
        <v>32036188</v>
      </c>
      <c r="T261" s="5">
        <v>0</v>
      </c>
      <c r="U261" s="3">
        <v>86808293</v>
      </c>
      <c r="V261" s="5">
        <v>0</v>
      </c>
      <c r="Z261" s="3">
        <v>118844481</v>
      </c>
      <c r="AZ261"/>
      <c r="BA261"/>
      <c r="BB261"/>
      <c r="BC261"/>
      <c r="BD261"/>
      <c r="BE261"/>
      <c r="CK261"/>
    </row>
    <row r="262" spans="1:89" x14ac:dyDescent="0.25">
      <c r="A262" s="2">
        <v>42735</v>
      </c>
      <c r="B262" s="5" t="s">
        <v>488</v>
      </c>
      <c r="C262" s="5" t="s">
        <v>401</v>
      </c>
      <c r="D262" s="5" t="s">
        <v>70</v>
      </c>
      <c r="E262" s="3" t="s">
        <v>66</v>
      </c>
      <c r="F262" s="3" t="s">
        <v>110</v>
      </c>
      <c r="G262" s="3">
        <v>0</v>
      </c>
      <c r="H262" s="3">
        <v>59720326</v>
      </c>
      <c r="I262" s="3">
        <v>52814315</v>
      </c>
      <c r="J262" s="3">
        <v>114493656</v>
      </c>
      <c r="K262" s="3">
        <v>21231171</v>
      </c>
      <c r="L262" s="3">
        <v>582965520.84000003</v>
      </c>
      <c r="M262" s="3">
        <v>849591360.50999999</v>
      </c>
      <c r="N262" s="3">
        <v>236714787.69</v>
      </c>
      <c r="O262" s="3">
        <v>8117245</v>
      </c>
      <c r="P262" s="5">
        <v>0</v>
      </c>
      <c r="Q262" s="5">
        <v>0</v>
      </c>
      <c r="R262" s="5">
        <v>0</v>
      </c>
      <c r="S262" s="3">
        <v>1229250</v>
      </c>
      <c r="T262" s="5">
        <v>0</v>
      </c>
      <c r="U262" s="5">
        <v>0</v>
      </c>
      <c r="V262" s="5">
        <v>0</v>
      </c>
      <c r="Z262" s="3">
        <v>1926877632.04</v>
      </c>
      <c r="AZ262"/>
      <c r="BA262"/>
      <c r="BB262"/>
      <c r="BC262"/>
      <c r="BD262"/>
      <c r="BE262"/>
      <c r="CK262"/>
    </row>
    <row r="263" spans="1:89" x14ac:dyDescent="0.25">
      <c r="A263" s="2">
        <v>42735</v>
      </c>
      <c r="B263" s="5" t="s">
        <v>488</v>
      </c>
      <c r="C263" s="5" t="s">
        <v>401</v>
      </c>
      <c r="D263" s="5" t="s">
        <v>70</v>
      </c>
      <c r="E263" s="3" t="s">
        <v>65</v>
      </c>
      <c r="F263" s="3" t="s">
        <v>111</v>
      </c>
      <c r="G263" s="3">
        <v>45288829</v>
      </c>
      <c r="H263" s="3">
        <v>3141499881</v>
      </c>
      <c r="I263" s="3">
        <v>2551519936</v>
      </c>
      <c r="J263" s="3">
        <v>19723970359</v>
      </c>
      <c r="K263" s="3">
        <v>8538748218</v>
      </c>
      <c r="L263" s="3">
        <v>2961264033.1599998</v>
      </c>
      <c r="M263" s="3">
        <v>11634120845.459999</v>
      </c>
      <c r="N263" s="3">
        <v>2840959209.8899999</v>
      </c>
      <c r="O263" s="3">
        <v>24679649</v>
      </c>
      <c r="P263" s="5">
        <v>0</v>
      </c>
      <c r="Q263" s="5">
        <v>0</v>
      </c>
      <c r="R263" s="5">
        <v>0</v>
      </c>
      <c r="S263" s="3">
        <v>30806938</v>
      </c>
      <c r="T263" s="5">
        <v>0</v>
      </c>
      <c r="U263" s="3">
        <v>86808293</v>
      </c>
      <c r="V263" s="5">
        <v>0</v>
      </c>
      <c r="Z263" s="3">
        <v>51579666191.510002</v>
      </c>
      <c r="AZ263"/>
      <c r="BA263"/>
      <c r="BB263"/>
      <c r="BC263"/>
      <c r="BD263"/>
      <c r="BE263"/>
      <c r="CK263"/>
    </row>
    <row r="264" spans="1:89" x14ac:dyDescent="0.25">
      <c r="A264" s="2">
        <v>42735</v>
      </c>
      <c r="B264" s="5" t="s">
        <v>488</v>
      </c>
      <c r="C264" s="5" t="s">
        <v>401</v>
      </c>
      <c r="D264" s="5" t="s">
        <v>70</v>
      </c>
      <c r="E264" s="3" t="s">
        <v>64</v>
      </c>
      <c r="F264" s="3" t="s">
        <v>107</v>
      </c>
      <c r="G264" s="3">
        <v>43731930.659999996</v>
      </c>
      <c r="H264" s="3">
        <v>3207787829.02</v>
      </c>
      <c r="I264" s="3">
        <v>2572172651.71</v>
      </c>
      <c r="J264" s="3">
        <v>18608412951.16</v>
      </c>
      <c r="K264" s="3">
        <v>8053270687.3400002</v>
      </c>
      <c r="L264" s="3">
        <v>3728179771.2399998</v>
      </c>
      <c r="M264" s="3">
        <v>11490241734.290001</v>
      </c>
      <c r="N264" s="3">
        <v>2970553967.2199998</v>
      </c>
      <c r="O264" s="3">
        <v>28910910.23</v>
      </c>
      <c r="P264" s="5">
        <v>0</v>
      </c>
      <c r="Q264" s="5">
        <v>0</v>
      </c>
      <c r="R264" s="5">
        <v>0</v>
      </c>
      <c r="Z264" s="3">
        <v>50703262432.870003</v>
      </c>
      <c r="AZ264"/>
      <c r="BA264"/>
      <c r="BB264"/>
      <c r="BC264"/>
      <c r="BD264"/>
      <c r="BE264"/>
      <c r="CK264"/>
    </row>
    <row r="265" spans="1:89" x14ac:dyDescent="0.25">
      <c r="A265" s="2">
        <v>42735</v>
      </c>
      <c r="B265" s="5" t="s">
        <v>488</v>
      </c>
      <c r="C265" s="5" t="s">
        <v>401</v>
      </c>
      <c r="D265" s="5" t="s">
        <v>70</v>
      </c>
      <c r="E265" s="3" t="s">
        <v>63</v>
      </c>
      <c r="F265" s="3" t="s">
        <v>108</v>
      </c>
      <c r="G265" s="3">
        <v>0</v>
      </c>
      <c r="H265" s="3">
        <v>17364156</v>
      </c>
      <c r="I265" s="3">
        <v>0</v>
      </c>
      <c r="J265" s="3">
        <v>0</v>
      </c>
      <c r="K265" s="3">
        <v>0</v>
      </c>
      <c r="L265" s="3">
        <v>269560617</v>
      </c>
      <c r="M265" s="3">
        <v>689733133</v>
      </c>
      <c r="N265" s="3">
        <v>19291341</v>
      </c>
      <c r="O265" s="5">
        <v>0</v>
      </c>
      <c r="P265" s="5">
        <v>0</v>
      </c>
      <c r="Q265" s="5">
        <v>0</v>
      </c>
      <c r="R265" s="5">
        <v>0</v>
      </c>
      <c r="Z265" s="3">
        <v>995949247</v>
      </c>
      <c r="AZ265"/>
      <c r="BA265"/>
      <c r="BB265"/>
      <c r="BC265"/>
      <c r="BD265"/>
      <c r="BE265"/>
      <c r="CK265"/>
    </row>
    <row r="266" spans="1:89" x14ac:dyDescent="0.25">
      <c r="A266" s="2">
        <v>42735</v>
      </c>
      <c r="B266" s="5" t="s">
        <v>488</v>
      </c>
      <c r="C266" s="5" t="s">
        <v>401</v>
      </c>
      <c r="D266" s="5" t="s">
        <v>70</v>
      </c>
      <c r="E266" s="3" t="s">
        <v>62</v>
      </c>
      <c r="F266" s="3" t="s">
        <v>109</v>
      </c>
      <c r="G266" s="3"/>
      <c r="H266" s="3"/>
      <c r="I266" s="3"/>
      <c r="J266" s="3"/>
      <c r="K266" s="3"/>
      <c r="L266" s="3"/>
      <c r="M266" s="5"/>
      <c r="S266" s="3">
        <v>32386314</v>
      </c>
      <c r="T266" s="5">
        <v>0</v>
      </c>
      <c r="U266" s="3">
        <v>110927961</v>
      </c>
      <c r="V266" s="5">
        <v>0</v>
      </c>
      <c r="Z266" s="3">
        <v>143314275</v>
      </c>
      <c r="AZ266"/>
      <c r="BA266"/>
      <c r="BB266"/>
      <c r="BC266"/>
      <c r="BD266"/>
      <c r="BE266"/>
      <c r="CK266"/>
    </row>
    <row r="267" spans="1:89" x14ac:dyDescent="0.25">
      <c r="A267" s="2">
        <v>42735</v>
      </c>
      <c r="B267" s="5" t="s">
        <v>488</v>
      </c>
      <c r="C267" s="5" t="s">
        <v>401</v>
      </c>
      <c r="D267" s="5" t="s">
        <v>70</v>
      </c>
      <c r="E267" s="3" t="s">
        <v>61</v>
      </c>
      <c r="F267" s="3" t="s">
        <v>110</v>
      </c>
      <c r="G267" s="3">
        <v>0</v>
      </c>
      <c r="H267" s="3">
        <v>57064874</v>
      </c>
      <c r="I267" s="3">
        <v>52815313</v>
      </c>
      <c r="J267" s="3">
        <v>117034332</v>
      </c>
      <c r="K267" s="3">
        <v>22327139</v>
      </c>
      <c r="L267" s="3">
        <v>567885940.90999997</v>
      </c>
      <c r="M267" s="3">
        <v>855155812.50999999</v>
      </c>
      <c r="N267" s="3">
        <v>270898660.87</v>
      </c>
      <c r="O267" s="3">
        <v>7417246</v>
      </c>
      <c r="P267" s="5">
        <v>0</v>
      </c>
      <c r="Q267" s="5">
        <v>0</v>
      </c>
      <c r="R267" s="5">
        <v>0</v>
      </c>
      <c r="S267" s="3">
        <v>1228721</v>
      </c>
      <c r="T267" s="5">
        <v>-61</v>
      </c>
      <c r="U267" s="5">
        <v>0</v>
      </c>
      <c r="V267" s="5">
        <v>0</v>
      </c>
      <c r="Z267" s="3">
        <v>1951827978.29</v>
      </c>
      <c r="AZ267"/>
      <c r="BA267"/>
      <c r="BB267"/>
      <c r="BC267"/>
      <c r="BD267"/>
      <c r="BE267"/>
      <c r="CK267"/>
    </row>
    <row r="268" spans="1:89" x14ac:dyDescent="0.25">
      <c r="A268" s="2">
        <v>42735</v>
      </c>
      <c r="B268" s="5" t="s">
        <v>488</v>
      </c>
      <c r="C268" s="5" t="s">
        <v>401</v>
      </c>
      <c r="D268" s="5" t="s">
        <v>70</v>
      </c>
      <c r="E268" s="3" t="s">
        <v>60</v>
      </c>
      <c r="F268" s="3" t="s">
        <v>111</v>
      </c>
      <c r="G268" s="3">
        <v>43731930.659999996</v>
      </c>
      <c r="H268" s="3">
        <v>3168087111.02</v>
      </c>
      <c r="I268" s="3">
        <v>2519357338.71</v>
      </c>
      <c r="J268" s="3">
        <v>18491378619.16</v>
      </c>
      <c r="K268" s="3">
        <v>8030943548.3400002</v>
      </c>
      <c r="L268" s="3">
        <v>3429854447.3299999</v>
      </c>
      <c r="M268" s="3">
        <v>11324819054.780001</v>
      </c>
      <c r="N268" s="3">
        <v>2718946647.3499999</v>
      </c>
      <c r="O268" s="3">
        <v>21493664.23</v>
      </c>
      <c r="P268" s="5">
        <v>0</v>
      </c>
      <c r="Q268" s="5">
        <v>0</v>
      </c>
      <c r="R268" s="5">
        <v>0</v>
      </c>
      <c r="S268" s="3">
        <v>31157593</v>
      </c>
      <c r="T268" s="5">
        <v>61</v>
      </c>
      <c r="U268" s="3">
        <v>110927961</v>
      </c>
      <c r="V268" s="5">
        <v>0</v>
      </c>
      <c r="Z268" s="3">
        <v>49890697976.580002</v>
      </c>
      <c r="AZ268"/>
      <c r="BA268"/>
      <c r="BB268"/>
      <c r="BC268"/>
      <c r="BD268"/>
      <c r="BE268"/>
      <c r="CK268"/>
    </row>
    <row r="269" spans="1:89" x14ac:dyDescent="0.25">
      <c r="A269" s="2">
        <v>42735</v>
      </c>
      <c r="B269" s="5" t="s">
        <v>488</v>
      </c>
      <c r="C269" s="5" t="s">
        <v>401</v>
      </c>
      <c r="D269" s="5" t="s">
        <v>70</v>
      </c>
      <c r="E269" s="3" t="s">
        <v>59</v>
      </c>
      <c r="F269" s="3" t="s">
        <v>107</v>
      </c>
      <c r="G269" s="3">
        <v>6991885.0499999998</v>
      </c>
      <c r="H269" s="3">
        <v>2425100744.9499998</v>
      </c>
      <c r="I269" s="3">
        <v>2833943696</v>
      </c>
      <c r="J269" s="3">
        <v>16129644101.879999</v>
      </c>
      <c r="K269" s="3">
        <v>6914187532.6899996</v>
      </c>
      <c r="L269" s="3">
        <v>1919456903</v>
      </c>
      <c r="M269" s="3">
        <v>8230374782.5</v>
      </c>
      <c r="N269" s="3">
        <v>2565437125.8699999</v>
      </c>
      <c r="O269" s="3">
        <v>174930366</v>
      </c>
      <c r="P269" s="5">
        <v>0</v>
      </c>
      <c r="Q269" s="5">
        <v>0</v>
      </c>
      <c r="R269" s="5">
        <v>0</v>
      </c>
      <c r="Z269" s="3">
        <v>41200067137.940002</v>
      </c>
      <c r="AZ269"/>
      <c r="BA269"/>
      <c r="BB269"/>
      <c r="BC269"/>
      <c r="BD269"/>
      <c r="BE269"/>
      <c r="CK269"/>
    </row>
    <row r="270" spans="1:89" x14ac:dyDescent="0.25">
      <c r="A270" s="2">
        <v>42735</v>
      </c>
      <c r="B270" s="5" t="s">
        <v>488</v>
      </c>
      <c r="C270" s="5" t="s">
        <v>401</v>
      </c>
      <c r="D270" s="5" t="s">
        <v>70</v>
      </c>
      <c r="E270" s="3" t="s">
        <v>58</v>
      </c>
      <c r="F270" s="3" t="s">
        <v>108</v>
      </c>
      <c r="G270" s="3">
        <v>0</v>
      </c>
      <c r="H270" s="3">
        <v>9133630</v>
      </c>
      <c r="I270" s="3">
        <v>0</v>
      </c>
      <c r="J270" s="3">
        <v>0</v>
      </c>
      <c r="K270" s="3">
        <v>0</v>
      </c>
      <c r="L270" s="3">
        <v>124546040</v>
      </c>
      <c r="M270" s="3">
        <v>149823606</v>
      </c>
      <c r="N270" s="3">
        <v>2216388</v>
      </c>
      <c r="O270" s="5">
        <v>0</v>
      </c>
      <c r="P270" s="5">
        <v>0</v>
      </c>
      <c r="Q270" s="5">
        <v>0</v>
      </c>
      <c r="R270" s="5">
        <v>0</v>
      </c>
      <c r="Z270" s="3">
        <v>285719664</v>
      </c>
      <c r="AZ270"/>
      <c r="BA270"/>
      <c r="BB270"/>
      <c r="BC270"/>
      <c r="BD270"/>
      <c r="BE270"/>
      <c r="CK270"/>
    </row>
    <row r="271" spans="1:89" x14ac:dyDescent="0.25">
      <c r="A271" s="2">
        <v>42735</v>
      </c>
      <c r="B271" s="5" t="s">
        <v>488</v>
      </c>
      <c r="C271" s="5" t="s">
        <v>401</v>
      </c>
      <c r="D271" s="5" t="s">
        <v>70</v>
      </c>
      <c r="E271" s="3" t="s">
        <v>57</v>
      </c>
      <c r="F271" s="3" t="s">
        <v>109</v>
      </c>
      <c r="G271" s="3"/>
      <c r="H271" s="3"/>
      <c r="I271" s="3"/>
      <c r="J271" s="3"/>
      <c r="K271" s="3"/>
      <c r="L271" s="3"/>
      <c r="M271" s="5"/>
      <c r="S271" s="3">
        <v>12000000</v>
      </c>
      <c r="T271" s="3">
        <v>-55399708</v>
      </c>
      <c r="U271" s="3">
        <v>199417342</v>
      </c>
      <c r="V271" s="3">
        <v>-4183741</v>
      </c>
      <c r="Z271" s="3">
        <v>151833893</v>
      </c>
      <c r="AZ271"/>
      <c r="BA271"/>
      <c r="BB271"/>
      <c r="BC271"/>
      <c r="BD271"/>
      <c r="BE271"/>
      <c r="CK271"/>
    </row>
    <row r="272" spans="1:89" x14ac:dyDescent="0.25">
      <c r="A272" s="2">
        <v>42735</v>
      </c>
      <c r="B272" s="5" t="s">
        <v>488</v>
      </c>
      <c r="C272" s="5" t="s">
        <v>401</v>
      </c>
      <c r="D272" s="5" t="s">
        <v>70</v>
      </c>
      <c r="E272" s="3" t="s">
        <v>56</v>
      </c>
      <c r="F272" s="3" t="s">
        <v>110</v>
      </c>
      <c r="G272" s="3">
        <v>0</v>
      </c>
      <c r="H272" s="3">
        <v>-1008000</v>
      </c>
      <c r="I272" s="3">
        <v>-760605</v>
      </c>
      <c r="J272" s="3">
        <v>35009220</v>
      </c>
      <c r="K272" s="3">
        <v>0</v>
      </c>
      <c r="L272" s="3">
        <v>4825814.12</v>
      </c>
      <c r="M272" s="3">
        <v>592210357.21000004</v>
      </c>
      <c r="N272" s="3">
        <v>402539434.57999998</v>
      </c>
      <c r="O272" s="3">
        <v>180000000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Z272" s="3">
        <v>1212816220.9100001</v>
      </c>
      <c r="AZ272"/>
      <c r="BA272"/>
      <c r="BB272"/>
      <c r="BC272"/>
      <c r="BD272"/>
      <c r="BE272"/>
      <c r="CK272"/>
    </row>
    <row r="273" spans="1:89" x14ac:dyDescent="0.25">
      <c r="A273" s="2">
        <v>42735</v>
      </c>
      <c r="B273" s="5" t="s">
        <v>488</v>
      </c>
      <c r="C273" s="5" t="s">
        <v>401</v>
      </c>
      <c r="D273" s="5" t="s">
        <v>70</v>
      </c>
      <c r="E273" s="3" t="s">
        <v>55</v>
      </c>
      <c r="F273" s="3" t="s">
        <v>111</v>
      </c>
      <c r="G273" s="3">
        <v>6991885.0499999998</v>
      </c>
      <c r="H273" s="3">
        <v>2435242374.9499998</v>
      </c>
      <c r="I273" s="3">
        <v>2834704301</v>
      </c>
      <c r="J273" s="3">
        <v>16094634881.879999</v>
      </c>
      <c r="K273" s="3">
        <v>6914187532.6899996</v>
      </c>
      <c r="L273" s="3">
        <v>2039177128.8800001</v>
      </c>
      <c r="M273" s="3">
        <v>7787988031.29</v>
      </c>
      <c r="N273" s="3">
        <v>2165114079.29</v>
      </c>
      <c r="O273" s="3">
        <v>-5069634</v>
      </c>
      <c r="P273" s="5">
        <v>0</v>
      </c>
      <c r="Q273" s="5">
        <v>0</v>
      </c>
      <c r="R273" s="5">
        <v>0</v>
      </c>
      <c r="S273" s="3">
        <v>12000000</v>
      </c>
      <c r="T273" s="3">
        <v>-55399708</v>
      </c>
      <c r="U273" s="3">
        <v>199417342</v>
      </c>
      <c r="V273" s="3">
        <v>-4183741</v>
      </c>
      <c r="Z273" s="3">
        <v>40424804474.029999</v>
      </c>
      <c r="AZ273"/>
      <c r="BA273"/>
      <c r="BB273"/>
      <c r="BC273"/>
      <c r="BD273"/>
      <c r="BE273"/>
      <c r="CK273"/>
    </row>
    <row r="274" spans="1:89" x14ac:dyDescent="0.25">
      <c r="A274" s="2">
        <v>42735</v>
      </c>
      <c r="B274" s="5" t="s">
        <v>488</v>
      </c>
      <c r="C274" s="5" t="s">
        <v>401</v>
      </c>
      <c r="D274" s="5" t="s">
        <v>70</v>
      </c>
      <c r="E274" s="3" t="s">
        <v>54</v>
      </c>
      <c r="F274" s="3" t="s">
        <v>107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5">
        <v>0</v>
      </c>
      <c r="P274" s="5">
        <v>0</v>
      </c>
      <c r="Q274" s="5">
        <v>0</v>
      </c>
      <c r="R274" s="5">
        <v>0</v>
      </c>
      <c r="Z274" s="3">
        <v>0</v>
      </c>
      <c r="AZ274"/>
      <c r="BA274"/>
      <c r="BB274"/>
      <c r="BC274"/>
      <c r="BD274"/>
      <c r="BE274"/>
      <c r="CK274"/>
    </row>
    <row r="275" spans="1:89" x14ac:dyDescent="0.25">
      <c r="A275" s="2">
        <v>42735</v>
      </c>
      <c r="B275" s="5" t="s">
        <v>488</v>
      </c>
      <c r="C275" s="5" t="s">
        <v>401</v>
      </c>
      <c r="D275" s="5" t="s">
        <v>70</v>
      </c>
      <c r="E275" s="3" t="s">
        <v>53</v>
      </c>
      <c r="F275" s="3" t="s">
        <v>108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Z275" s="5">
        <v>0</v>
      </c>
      <c r="AZ275"/>
      <c r="BA275"/>
      <c r="BB275"/>
      <c r="BC275"/>
      <c r="BD275"/>
      <c r="BE275"/>
      <c r="CK275"/>
    </row>
    <row r="276" spans="1:89" x14ac:dyDescent="0.25">
      <c r="A276" s="2">
        <v>42735</v>
      </c>
      <c r="B276" s="5" t="s">
        <v>488</v>
      </c>
      <c r="C276" s="5" t="s">
        <v>401</v>
      </c>
      <c r="D276" s="5" t="s">
        <v>70</v>
      </c>
      <c r="E276" s="3" t="s">
        <v>52</v>
      </c>
      <c r="F276" s="3" t="s">
        <v>109</v>
      </c>
      <c r="G276" s="3"/>
      <c r="H276" s="3"/>
      <c r="I276" s="3"/>
      <c r="J276" s="3"/>
      <c r="K276" s="3"/>
      <c r="L276" s="3"/>
      <c r="M276" s="5"/>
      <c r="S276" s="5">
        <v>0</v>
      </c>
      <c r="T276" s="5">
        <v>0</v>
      </c>
      <c r="U276" s="3">
        <v>0</v>
      </c>
      <c r="V276" s="5">
        <v>0</v>
      </c>
      <c r="Z276" s="3">
        <v>0</v>
      </c>
      <c r="AZ276"/>
      <c r="BA276"/>
      <c r="BB276"/>
      <c r="BC276"/>
      <c r="BD276"/>
      <c r="BE276"/>
      <c r="CK276"/>
    </row>
    <row r="277" spans="1:89" x14ac:dyDescent="0.25">
      <c r="A277" s="2">
        <v>42735</v>
      </c>
      <c r="B277" s="5" t="s">
        <v>488</v>
      </c>
      <c r="C277" s="5" t="s">
        <v>401</v>
      </c>
      <c r="D277" s="5" t="s">
        <v>70</v>
      </c>
      <c r="E277" s="3" t="s">
        <v>51</v>
      </c>
      <c r="F277" s="3" t="s">
        <v>110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Z277" s="3">
        <v>0</v>
      </c>
      <c r="AZ277"/>
      <c r="BA277"/>
      <c r="BB277"/>
      <c r="BC277"/>
      <c r="BD277"/>
      <c r="BE277"/>
      <c r="CK277"/>
    </row>
    <row r="278" spans="1:89" x14ac:dyDescent="0.25">
      <c r="A278" s="2">
        <v>42735</v>
      </c>
      <c r="B278" s="5" t="s">
        <v>488</v>
      </c>
      <c r="C278" s="5" t="s">
        <v>401</v>
      </c>
      <c r="D278" s="5" t="s">
        <v>70</v>
      </c>
      <c r="E278" s="3" t="s">
        <v>50</v>
      </c>
      <c r="F278" s="3" t="s">
        <v>111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3">
        <v>0</v>
      </c>
      <c r="V278" s="5">
        <v>0</v>
      </c>
      <c r="Z278" s="3">
        <v>0</v>
      </c>
      <c r="AZ278"/>
      <c r="BA278"/>
      <c r="BB278"/>
      <c r="BC278"/>
      <c r="BD278"/>
      <c r="BE278"/>
      <c r="CK278"/>
    </row>
    <row r="279" spans="1:89" x14ac:dyDescent="0.25">
      <c r="A279" s="2">
        <v>42735</v>
      </c>
      <c r="B279" s="5" t="s">
        <v>488</v>
      </c>
      <c r="C279" s="5" t="s">
        <v>401</v>
      </c>
      <c r="D279" s="5" t="s">
        <v>70</v>
      </c>
      <c r="E279" s="3" t="s">
        <v>37</v>
      </c>
      <c r="F279" s="3" t="s">
        <v>112</v>
      </c>
      <c r="G279" s="3">
        <v>6770156</v>
      </c>
      <c r="H279" s="3">
        <v>645114671</v>
      </c>
      <c r="I279" s="3">
        <v>489399757</v>
      </c>
      <c r="J279" s="3">
        <v>3977070034.73</v>
      </c>
      <c r="K279" s="3">
        <v>1638064190.3299999</v>
      </c>
      <c r="L279" s="3">
        <v>781832152.63999999</v>
      </c>
      <c r="M279" s="3">
        <v>2677506092.0900002</v>
      </c>
      <c r="N279" s="3">
        <v>638996131</v>
      </c>
      <c r="O279" s="3">
        <v>5979975</v>
      </c>
      <c r="P279" s="5">
        <v>0</v>
      </c>
      <c r="Q279" s="5">
        <v>0</v>
      </c>
      <c r="R279" s="5">
        <v>0</v>
      </c>
      <c r="S279" s="3">
        <v>5175617</v>
      </c>
      <c r="T279" s="5">
        <v>0</v>
      </c>
      <c r="U279" s="3">
        <v>17786064</v>
      </c>
      <c r="V279" s="5">
        <v>0</v>
      </c>
      <c r="Z279" s="3">
        <v>10883694840.790001</v>
      </c>
      <c r="AZ279"/>
      <c r="BA279"/>
      <c r="BB279"/>
      <c r="BC279"/>
      <c r="BD279"/>
      <c r="BE279"/>
      <c r="CK279"/>
    </row>
    <row r="280" spans="1:89" x14ac:dyDescent="0.25">
      <c r="A280" s="2">
        <v>42735</v>
      </c>
      <c r="B280" s="5" t="s">
        <v>488</v>
      </c>
      <c r="C280" s="5" t="s">
        <v>401</v>
      </c>
      <c r="D280" s="5" t="s">
        <v>70</v>
      </c>
      <c r="E280" s="3" t="s">
        <v>36</v>
      </c>
      <c r="F280" s="3" t="s">
        <v>113</v>
      </c>
      <c r="G280" s="3"/>
      <c r="H280" s="3"/>
      <c r="I280" s="3"/>
      <c r="J280" s="3"/>
      <c r="K280" s="3"/>
      <c r="L280" s="3"/>
      <c r="M280" s="5"/>
      <c r="Z280" s="3">
        <v>354932315</v>
      </c>
      <c r="AZ280"/>
      <c r="BA280"/>
      <c r="BB280"/>
      <c r="BC280"/>
      <c r="BD280"/>
      <c r="BE280"/>
      <c r="CK280"/>
    </row>
    <row r="281" spans="1:89" x14ac:dyDescent="0.25">
      <c r="A281" s="2">
        <v>42735</v>
      </c>
      <c r="B281" s="5" t="s">
        <v>488</v>
      </c>
      <c r="C281" s="5" t="s">
        <v>401</v>
      </c>
      <c r="D281" s="5" t="s">
        <v>70</v>
      </c>
      <c r="E281" s="3" t="s">
        <v>35</v>
      </c>
      <c r="F281" s="3" t="s">
        <v>114</v>
      </c>
      <c r="G281" s="3"/>
      <c r="H281" s="3"/>
      <c r="I281" s="3"/>
      <c r="J281" s="3"/>
      <c r="K281" s="3"/>
      <c r="L281" s="3"/>
      <c r="M281" s="5"/>
      <c r="Z281" s="3">
        <v>11238627155.790001</v>
      </c>
      <c r="AZ281"/>
      <c r="BA281"/>
      <c r="BB281"/>
      <c r="BC281"/>
      <c r="BD281"/>
      <c r="BE281"/>
      <c r="CK281"/>
    </row>
    <row r="282" spans="1:89" x14ac:dyDescent="0.25">
      <c r="A282" s="2">
        <v>42735</v>
      </c>
      <c r="B282" s="5" t="s">
        <v>488</v>
      </c>
      <c r="C282" s="5" t="s">
        <v>420</v>
      </c>
      <c r="D282" s="5" t="s">
        <v>70</v>
      </c>
      <c r="E282" s="3" t="s">
        <v>49</v>
      </c>
      <c r="F282" s="3" t="s">
        <v>115</v>
      </c>
      <c r="G282" s="3"/>
      <c r="H282" s="3"/>
      <c r="I282" s="3"/>
      <c r="J282" s="3"/>
      <c r="K282" s="3"/>
      <c r="L282" s="3"/>
      <c r="M282" s="5"/>
      <c r="AA282" s="3">
        <v>0</v>
      </c>
      <c r="AB282" s="3">
        <v>0</v>
      </c>
      <c r="AC282" s="5">
        <v>0</v>
      </c>
      <c r="AD282" s="3">
        <v>0</v>
      </c>
      <c r="AE282" s="5">
        <v>0</v>
      </c>
      <c r="AF282" s="5">
        <v>0</v>
      </c>
      <c r="AG282" s="5">
        <v>0</v>
      </c>
      <c r="AH282" s="5">
        <v>0</v>
      </c>
      <c r="AI282" s="3">
        <v>0</v>
      </c>
      <c r="AZ282"/>
      <c r="BA282"/>
      <c r="BB282"/>
      <c r="BC282"/>
      <c r="BD282"/>
      <c r="BE282"/>
      <c r="CK282"/>
    </row>
    <row r="283" spans="1:89" x14ac:dyDescent="0.25">
      <c r="A283" s="2">
        <v>42735</v>
      </c>
      <c r="B283" s="5" t="s">
        <v>488</v>
      </c>
      <c r="C283" s="5" t="s">
        <v>420</v>
      </c>
      <c r="D283" s="5" t="s">
        <v>70</v>
      </c>
      <c r="E283" s="3" t="s">
        <v>48</v>
      </c>
      <c r="F283" s="3" t="s">
        <v>110</v>
      </c>
      <c r="G283" s="3"/>
      <c r="H283" s="3"/>
      <c r="I283" s="3"/>
      <c r="J283" s="3"/>
      <c r="K283" s="3"/>
      <c r="L283" s="3"/>
      <c r="M283" s="5"/>
      <c r="AA283" s="3">
        <v>0</v>
      </c>
      <c r="AB283" s="5">
        <v>0</v>
      </c>
      <c r="AC283" s="5">
        <v>0</v>
      </c>
      <c r="AD283" s="3">
        <v>0</v>
      </c>
      <c r="AE283" s="5">
        <v>0</v>
      </c>
      <c r="AF283" s="5">
        <v>0</v>
      </c>
      <c r="AG283" s="5">
        <v>0</v>
      </c>
      <c r="AH283" s="5">
        <v>0</v>
      </c>
      <c r="AI283" s="3">
        <v>0</v>
      </c>
      <c r="AZ283"/>
      <c r="BA283"/>
      <c r="BB283"/>
      <c r="BC283"/>
      <c r="BD283"/>
      <c r="BE283"/>
      <c r="CK283"/>
    </row>
    <row r="284" spans="1:89" x14ac:dyDescent="0.25">
      <c r="A284" s="2">
        <v>42735</v>
      </c>
      <c r="B284" s="5" t="s">
        <v>488</v>
      </c>
      <c r="C284" s="5" t="s">
        <v>420</v>
      </c>
      <c r="D284" s="5" t="s">
        <v>70</v>
      </c>
      <c r="E284" s="3" t="s">
        <v>47</v>
      </c>
      <c r="F284" s="3" t="s">
        <v>111</v>
      </c>
      <c r="G284" s="3"/>
      <c r="H284" s="3"/>
      <c r="I284" s="3"/>
      <c r="J284" s="3"/>
      <c r="K284" s="3"/>
      <c r="L284" s="3"/>
      <c r="M284" s="5"/>
      <c r="AA284" s="3">
        <v>0</v>
      </c>
      <c r="AB284" s="3">
        <v>0</v>
      </c>
      <c r="AC284" s="5">
        <v>0</v>
      </c>
      <c r="AD284" s="3">
        <v>0</v>
      </c>
      <c r="AE284" s="5">
        <v>0</v>
      </c>
      <c r="AF284" s="5">
        <v>0</v>
      </c>
      <c r="AG284" s="5">
        <v>0</v>
      </c>
      <c r="AH284" s="5">
        <v>0</v>
      </c>
      <c r="AI284" s="3">
        <v>0</v>
      </c>
      <c r="AZ284"/>
      <c r="BA284"/>
      <c r="BB284"/>
      <c r="BC284"/>
      <c r="BD284"/>
      <c r="BE284"/>
      <c r="CK284"/>
    </row>
    <row r="285" spans="1:89" x14ac:dyDescent="0.25">
      <c r="A285" s="2">
        <v>42735</v>
      </c>
      <c r="B285" s="5" t="s">
        <v>488</v>
      </c>
      <c r="C285" s="5" t="s">
        <v>420</v>
      </c>
      <c r="D285" s="5" t="s">
        <v>70</v>
      </c>
      <c r="E285" s="3" t="s">
        <v>46</v>
      </c>
      <c r="F285" s="3" t="s">
        <v>115</v>
      </c>
      <c r="G285" s="3"/>
      <c r="H285" s="3"/>
      <c r="I285" s="3"/>
      <c r="J285" s="3"/>
      <c r="K285" s="3"/>
      <c r="L285" s="3"/>
      <c r="M285" s="5"/>
      <c r="AA285" s="3">
        <v>0</v>
      </c>
      <c r="AB285" s="3">
        <v>0</v>
      </c>
      <c r="AC285" s="5">
        <v>0</v>
      </c>
      <c r="AD285" s="3">
        <v>0</v>
      </c>
      <c r="AE285" s="5">
        <v>0</v>
      </c>
      <c r="AF285" s="5">
        <v>0</v>
      </c>
      <c r="AG285" s="5">
        <v>0</v>
      </c>
      <c r="AH285" s="5">
        <v>0</v>
      </c>
      <c r="AI285" s="3">
        <v>0</v>
      </c>
      <c r="AZ285"/>
      <c r="BA285"/>
      <c r="BB285"/>
      <c r="BC285"/>
      <c r="BD285"/>
      <c r="BE285"/>
      <c r="CK285"/>
    </row>
    <row r="286" spans="1:89" x14ac:dyDescent="0.25">
      <c r="A286" s="2">
        <v>42735</v>
      </c>
      <c r="B286" s="5" t="s">
        <v>488</v>
      </c>
      <c r="C286" s="5" t="s">
        <v>420</v>
      </c>
      <c r="D286" s="5" t="s">
        <v>70</v>
      </c>
      <c r="E286" s="3" t="s">
        <v>45</v>
      </c>
      <c r="F286" s="3" t="s">
        <v>110</v>
      </c>
      <c r="G286" s="3"/>
      <c r="H286" s="3"/>
      <c r="I286" s="3"/>
      <c r="J286" s="3"/>
      <c r="K286" s="3"/>
      <c r="L286" s="3"/>
      <c r="M286" s="5"/>
      <c r="AA286" s="3">
        <v>0</v>
      </c>
      <c r="AB286" s="5">
        <v>0</v>
      </c>
      <c r="AC286" s="5">
        <v>0</v>
      </c>
      <c r="AD286" s="3">
        <v>0</v>
      </c>
      <c r="AE286" s="5">
        <v>0</v>
      </c>
      <c r="AF286" s="5">
        <v>0</v>
      </c>
      <c r="AG286" s="5">
        <v>0</v>
      </c>
      <c r="AH286" s="5">
        <v>0</v>
      </c>
      <c r="AI286" s="3">
        <v>0</v>
      </c>
      <c r="AZ286"/>
      <c r="BA286"/>
      <c r="BB286"/>
      <c r="BC286"/>
      <c r="BD286"/>
      <c r="BE286"/>
      <c r="CK286"/>
    </row>
    <row r="287" spans="1:89" x14ac:dyDescent="0.25">
      <c r="A287" s="2">
        <v>42735</v>
      </c>
      <c r="B287" s="5" t="s">
        <v>488</v>
      </c>
      <c r="C287" s="5" t="s">
        <v>420</v>
      </c>
      <c r="D287" s="5" t="s">
        <v>70</v>
      </c>
      <c r="E287" s="3" t="s">
        <v>44</v>
      </c>
      <c r="F287" s="3" t="s">
        <v>111</v>
      </c>
      <c r="G287" s="3"/>
      <c r="H287" s="3"/>
      <c r="I287" s="3"/>
      <c r="J287" s="3"/>
      <c r="K287" s="3"/>
      <c r="L287" s="3"/>
      <c r="M287" s="5"/>
      <c r="AA287" s="3">
        <v>0</v>
      </c>
      <c r="AB287" s="3">
        <v>0</v>
      </c>
      <c r="AC287" s="5">
        <v>0</v>
      </c>
      <c r="AD287" s="3">
        <v>0</v>
      </c>
      <c r="AE287" s="5">
        <v>0</v>
      </c>
      <c r="AF287" s="5">
        <v>0</v>
      </c>
      <c r="AG287" s="5">
        <v>0</v>
      </c>
      <c r="AH287" s="5">
        <v>0</v>
      </c>
      <c r="AI287" s="3">
        <v>0</v>
      </c>
      <c r="AZ287"/>
      <c r="BA287"/>
      <c r="BB287"/>
      <c r="BC287"/>
      <c r="BD287"/>
      <c r="BE287"/>
      <c r="CK287"/>
    </row>
    <row r="288" spans="1:89" x14ac:dyDescent="0.25">
      <c r="A288" s="2">
        <v>42735</v>
      </c>
      <c r="B288" s="5" t="s">
        <v>488</v>
      </c>
      <c r="C288" s="5" t="s">
        <v>420</v>
      </c>
      <c r="D288" s="5" t="s">
        <v>70</v>
      </c>
      <c r="E288" s="3" t="s">
        <v>43</v>
      </c>
      <c r="F288" s="3" t="s">
        <v>115</v>
      </c>
      <c r="G288" s="3"/>
      <c r="H288" s="3"/>
      <c r="I288" s="3"/>
      <c r="J288" s="3"/>
      <c r="K288" s="3"/>
      <c r="L288" s="3"/>
      <c r="M288" s="5"/>
      <c r="AA288" s="3">
        <v>0</v>
      </c>
      <c r="AB288" s="5">
        <v>0</v>
      </c>
      <c r="AC288" s="5">
        <v>0</v>
      </c>
      <c r="AD288" s="3">
        <v>0</v>
      </c>
      <c r="AE288" s="5">
        <v>0</v>
      </c>
      <c r="AF288" s="5">
        <v>0</v>
      </c>
      <c r="AG288" s="5">
        <v>0</v>
      </c>
      <c r="AH288" s="5">
        <v>0</v>
      </c>
      <c r="AI288" s="3">
        <v>0</v>
      </c>
      <c r="AZ288"/>
      <c r="BA288"/>
      <c r="BB288"/>
      <c r="BC288"/>
      <c r="BD288"/>
      <c r="BE288"/>
      <c r="CK288"/>
    </row>
    <row r="289" spans="1:89" x14ac:dyDescent="0.25">
      <c r="A289" s="2">
        <v>42735</v>
      </c>
      <c r="B289" s="5" t="s">
        <v>488</v>
      </c>
      <c r="C289" s="5" t="s">
        <v>420</v>
      </c>
      <c r="D289" s="5" t="s">
        <v>70</v>
      </c>
      <c r="E289" s="3" t="s">
        <v>42</v>
      </c>
      <c r="F289" s="3" t="s">
        <v>110</v>
      </c>
      <c r="G289" s="3"/>
      <c r="H289" s="3"/>
      <c r="I289" s="3"/>
      <c r="J289" s="3"/>
      <c r="K289" s="3"/>
      <c r="L289" s="3"/>
      <c r="M289" s="5"/>
      <c r="AA289" s="3">
        <v>0</v>
      </c>
      <c r="AB289" s="5">
        <v>0</v>
      </c>
      <c r="AC289" s="5">
        <v>0</v>
      </c>
      <c r="AD289" s="3">
        <v>0</v>
      </c>
      <c r="AE289" s="5">
        <v>0</v>
      </c>
      <c r="AF289" s="5">
        <v>0</v>
      </c>
      <c r="AG289" s="5">
        <v>0</v>
      </c>
      <c r="AH289" s="5">
        <v>0</v>
      </c>
      <c r="AI289" s="3">
        <v>0</v>
      </c>
      <c r="AZ289"/>
      <c r="BA289"/>
      <c r="BB289"/>
      <c r="BC289"/>
      <c r="BD289"/>
      <c r="BE289"/>
      <c r="CK289"/>
    </row>
    <row r="290" spans="1:89" x14ac:dyDescent="0.25">
      <c r="A290" s="2">
        <v>42735</v>
      </c>
      <c r="B290" s="5" t="s">
        <v>488</v>
      </c>
      <c r="C290" s="5" t="s">
        <v>420</v>
      </c>
      <c r="D290" s="5" t="s">
        <v>70</v>
      </c>
      <c r="E290" s="3" t="s">
        <v>41</v>
      </c>
      <c r="F290" s="3" t="s">
        <v>111</v>
      </c>
      <c r="G290" s="3"/>
      <c r="H290" s="3"/>
      <c r="I290" s="3"/>
      <c r="J290" s="3"/>
      <c r="K290" s="3"/>
      <c r="L290" s="3"/>
      <c r="M290" s="5"/>
      <c r="AA290" s="3">
        <v>0</v>
      </c>
      <c r="AB290" s="5">
        <v>0</v>
      </c>
      <c r="AC290" s="5">
        <v>0</v>
      </c>
      <c r="AD290" s="3">
        <v>0</v>
      </c>
      <c r="AE290" s="5">
        <v>0</v>
      </c>
      <c r="AF290" s="5">
        <v>0</v>
      </c>
      <c r="AG290" s="5">
        <v>0</v>
      </c>
      <c r="AH290" s="5">
        <v>0</v>
      </c>
      <c r="AI290" s="3">
        <v>0</v>
      </c>
      <c r="AZ290"/>
      <c r="BA290"/>
      <c r="BB290"/>
      <c r="BC290"/>
      <c r="BD290"/>
      <c r="BE290"/>
      <c r="CK290"/>
    </row>
    <row r="291" spans="1:89" x14ac:dyDescent="0.25">
      <c r="A291" s="2">
        <v>42735</v>
      </c>
      <c r="B291" s="5" t="s">
        <v>488</v>
      </c>
      <c r="C291" s="5" t="s">
        <v>420</v>
      </c>
      <c r="D291" s="5" t="s">
        <v>70</v>
      </c>
      <c r="E291" s="3" t="s">
        <v>40</v>
      </c>
      <c r="F291" s="3" t="s">
        <v>115</v>
      </c>
      <c r="G291" s="3"/>
      <c r="H291" s="3"/>
      <c r="I291" s="3"/>
      <c r="J291" s="3"/>
      <c r="K291" s="3"/>
      <c r="L291" s="3"/>
      <c r="M291" s="5"/>
      <c r="AA291" s="3">
        <v>0</v>
      </c>
      <c r="AB291" s="5">
        <v>0</v>
      </c>
      <c r="AC291" s="5">
        <v>0</v>
      </c>
      <c r="AD291" s="3">
        <v>0</v>
      </c>
      <c r="AE291" s="5">
        <v>0</v>
      </c>
      <c r="AF291" s="5">
        <v>0</v>
      </c>
      <c r="AG291" s="5">
        <v>0</v>
      </c>
      <c r="AH291" s="5">
        <v>0</v>
      </c>
      <c r="AI291" s="3">
        <v>0</v>
      </c>
      <c r="AZ291"/>
      <c r="BA291"/>
      <c r="BB291"/>
      <c r="BC291"/>
      <c r="BD291"/>
      <c r="BE291"/>
      <c r="CK291"/>
    </row>
    <row r="292" spans="1:89" x14ac:dyDescent="0.25">
      <c r="A292" s="2">
        <v>42735</v>
      </c>
      <c r="B292" s="5" t="s">
        <v>488</v>
      </c>
      <c r="C292" s="5" t="s">
        <v>420</v>
      </c>
      <c r="D292" s="5" t="s">
        <v>70</v>
      </c>
      <c r="E292" s="3" t="s">
        <v>39</v>
      </c>
      <c r="F292" s="3" t="s">
        <v>110</v>
      </c>
      <c r="G292" s="3"/>
      <c r="H292" s="3"/>
      <c r="I292" s="3"/>
      <c r="J292" s="3"/>
      <c r="K292" s="3"/>
      <c r="L292" s="3"/>
      <c r="M292" s="5"/>
      <c r="AA292" s="3">
        <v>0</v>
      </c>
      <c r="AB292" s="5">
        <v>0</v>
      </c>
      <c r="AC292" s="5">
        <v>0</v>
      </c>
      <c r="AD292" s="3">
        <v>0</v>
      </c>
      <c r="AE292" s="5">
        <v>0</v>
      </c>
      <c r="AF292" s="5">
        <v>0</v>
      </c>
      <c r="AG292" s="5">
        <v>0</v>
      </c>
      <c r="AH292" s="5">
        <v>0</v>
      </c>
      <c r="AI292" s="3">
        <v>0</v>
      </c>
      <c r="AZ292"/>
      <c r="BA292"/>
      <c r="BB292"/>
      <c r="BC292"/>
      <c r="BD292"/>
      <c r="BE292"/>
      <c r="CK292"/>
    </row>
    <row r="293" spans="1:89" x14ac:dyDescent="0.25">
      <c r="A293" s="2">
        <v>42735</v>
      </c>
      <c r="B293" s="5" t="s">
        <v>488</v>
      </c>
      <c r="C293" s="5" t="s">
        <v>420</v>
      </c>
      <c r="D293" s="5" t="s">
        <v>70</v>
      </c>
      <c r="E293" s="3" t="s">
        <v>38</v>
      </c>
      <c r="F293" s="3" t="s">
        <v>111</v>
      </c>
      <c r="G293" s="3"/>
      <c r="H293" s="3"/>
      <c r="I293" s="3"/>
      <c r="J293" s="3"/>
      <c r="K293" s="3"/>
      <c r="L293" s="3"/>
      <c r="M293" s="5"/>
      <c r="AA293" s="3">
        <v>0</v>
      </c>
      <c r="AB293" s="5">
        <v>0</v>
      </c>
      <c r="AC293" s="5">
        <v>0</v>
      </c>
      <c r="AD293" s="3">
        <v>0</v>
      </c>
      <c r="AE293" s="5">
        <v>0</v>
      </c>
      <c r="AF293" s="5">
        <v>0</v>
      </c>
      <c r="AG293" s="5">
        <v>0</v>
      </c>
      <c r="AH293" s="5">
        <v>0</v>
      </c>
      <c r="AI293" s="3">
        <v>0</v>
      </c>
      <c r="AZ293"/>
      <c r="BA293"/>
      <c r="BB293"/>
      <c r="BC293"/>
      <c r="BD293"/>
      <c r="BE293"/>
      <c r="CK293"/>
    </row>
    <row r="294" spans="1:89" x14ac:dyDescent="0.25">
      <c r="A294" s="2">
        <v>42735</v>
      </c>
      <c r="B294" s="5" t="s">
        <v>488</v>
      </c>
      <c r="C294" s="5" t="s">
        <v>420</v>
      </c>
      <c r="D294" s="5" t="s">
        <v>70</v>
      </c>
      <c r="E294" s="3" t="s">
        <v>34</v>
      </c>
      <c r="F294" s="3" t="s">
        <v>112</v>
      </c>
      <c r="G294" s="3"/>
      <c r="H294" s="3"/>
      <c r="I294" s="3"/>
      <c r="J294" s="3"/>
      <c r="K294" s="3"/>
      <c r="L294" s="3"/>
      <c r="M294" s="5"/>
      <c r="AA294" s="3">
        <v>0</v>
      </c>
      <c r="AB294" s="5">
        <v>0</v>
      </c>
      <c r="AC294" s="5">
        <v>0</v>
      </c>
      <c r="AD294" s="3">
        <v>0</v>
      </c>
      <c r="AE294" s="5">
        <v>0</v>
      </c>
      <c r="AF294" s="5">
        <v>0</v>
      </c>
      <c r="AG294" s="5">
        <v>0</v>
      </c>
      <c r="AH294" s="5">
        <v>0</v>
      </c>
      <c r="AI294" s="3">
        <v>0</v>
      </c>
      <c r="AZ294"/>
      <c r="BA294"/>
      <c r="BB294"/>
      <c r="BC294"/>
      <c r="BD294"/>
      <c r="BE294"/>
      <c r="CK294"/>
    </row>
    <row r="295" spans="1:89" x14ac:dyDescent="0.25">
      <c r="A295" s="2">
        <v>42735</v>
      </c>
      <c r="B295" s="5" t="s">
        <v>488</v>
      </c>
      <c r="C295" s="5" t="s">
        <v>420</v>
      </c>
      <c r="D295" s="5" t="s">
        <v>70</v>
      </c>
      <c r="E295" s="3" t="s">
        <v>33</v>
      </c>
      <c r="F295" s="3" t="s">
        <v>113</v>
      </c>
      <c r="G295" s="3"/>
      <c r="H295" s="3"/>
      <c r="I295" s="3"/>
      <c r="J295" s="3"/>
      <c r="K295" s="3"/>
      <c r="L295" s="3"/>
      <c r="M295" s="5"/>
      <c r="AI295" s="5">
        <v>0</v>
      </c>
      <c r="AZ295"/>
      <c r="BA295"/>
      <c r="BB295"/>
      <c r="BC295"/>
      <c r="BD295"/>
      <c r="BE295"/>
      <c r="CK295"/>
    </row>
    <row r="296" spans="1:89" x14ac:dyDescent="0.25">
      <c r="A296" s="2">
        <v>42735</v>
      </c>
      <c r="B296" s="5" t="s">
        <v>488</v>
      </c>
      <c r="C296" s="5" t="s">
        <v>420</v>
      </c>
      <c r="D296" s="5" t="s">
        <v>70</v>
      </c>
      <c r="E296" s="3" t="s">
        <v>32</v>
      </c>
      <c r="F296" s="3" t="s">
        <v>114</v>
      </c>
      <c r="G296" s="3"/>
      <c r="H296" s="3"/>
      <c r="I296" s="3"/>
      <c r="J296" s="3"/>
      <c r="K296" s="3"/>
      <c r="L296" s="3"/>
      <c r="M296" s="5"/>
      <c r="AI296" s="3">
        <v>0</v>
      </c>
      <c r="AZ296"/>
      <c r="BA296"/>
      <c r="BB296"/>
      <c r="BC296"/>
      <c r="BD296"/>
      <c r="BE296"/>
      <c r="CK296"/>
    </row>
    <row r="297" spans="1:89" x14ac:dyDescent="0.25">
      <c r="A297" s="2">
        <v>42735</v>
      </c>
      <c r="B297" s="5" t="s">
        <v>488</v>
      </c>
      <c r="C297" s="5" t="s">
        <v>410</v>
      </c>
      <c r="D297" s="5" t="s">
        <v>70</v>
      </c>
      <c r="E297" s="3" t="s">
        <v>106</v>
      </c>
      <c r="F297" s="3" t="s">
        <v>403</v>
      </c>
      <c r="G297" s="3"/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AZ297"/>
      <c r="BA297"/>
      <c r="BB297"/>
      <c r="BC297"/>
      <c r="BD297"/>
      <c r="BE297"/>
      <c r="CK297"/>
    </row>
    <row r="298" spans="1:89" x14ac:dyDescent="0.25">
      <c r="A298" s="2">
        <v>42735</v>
      </c>
      <c r="B298" s="5" t="s">
        <v>488</v>
      </c>
      <c r="C298" s="5" t="s">
        <v>410</v>
      </c>
      <c r="D298" s="5" t="s">
        <v>70</v>
      </c>
      <c r="E298" s="3" t="s">
        <v>243</v>
      </c>
      <c r="F298" s="3" t="s">
        <v>404</v>
      </c>
      <c r="G298" s="3"/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AZ298"/>
      <c r="BA298"/>
      <c r="BB298"/>
      <c r="BC298"/>
      <c r="BD298"/>
      <c r="BE298"/>
      <c r="CK298"/>
    </row>
    <row r="299" spans="1:89" x14ac:dyDescent="0.25">
      <c r="A299" s="2">
        <v>42735</v>
      </c>
      <c r="B299" s="5" t="s">
        <v>488</v>
      </c>
      <c r="C299" s="5" t="s">
        <v>410</v>
      </c>
      <c r="D299" s="5" t="s">
        <v>70</v>
      </c>
      <c r="E299" s="3" t="s">
        <v>244</v>
      </c>
      <c r="F299" s="3" t="s">
        <v>411</v>
      </c>
      <c r="G299" s="3"/>
      <c r="H299" s="3">
        <v>7409555</v>
      </c>
      <c r="I299" s="3">
        <v>864160742.91999996</v>
      </c>
      <c r="J299" s="3">
        <v>268070432</v>
      </c>
      <c r="K299" s="3">
        <v>7591344765</v>
      </c>
      <c r="L299" s="3">
        <v>2952318547</v>
      </c>
      <c r="M299" s="3">
        <v>655360779</v>
      </c>
      <c r="N299" s="3">
        <v>3831134517</v>
      </c>
      <c r="O299" s="3">
        <v>762841776.37</v>
      </c>
      <c r="P299" s="3">
        <v>14436452</v>
      </c>
      <c r="Q299" s="5">
        <v>0</v>
      </c>
      <c r="R299" s="5">
        <v>0</v>
      </c>
      <c r="S299" s="5">
        <v>0</v>
      </c>
      <c r="T299" s="3">
        <v>63305</v>
      </c>
      <c r="U299" s="5">
        <v>0</v>
      </c>
      <c r="V299" s="3">
        <v>34104056</v>
      </c>
      <c r="W299" s="5">
        <v>0</v>
      </c>
      <c r="X299" s="3">
        <v>16981244927.290001</v>
      </c>
      <c r="AZ299"/>
      <c r="BA299"/>
      <c r="BB299"/>
      <c r="BC299"/>
      <c r="BD299"/>
      <c r="BE299"/>
      <c r="CK299"/>
    </row>
    <row r="300" spans="1:89" x14ac:dyDescent="0.25">
      <c r="A300" s="2">
        <v>42735</v>
      </c>
      <c r="B300" s="5" t="s">
        <v>488</v>
      </c>
      <c r="C300" s="5" t="s">
        <v>410</v>
      </c>
      <c r="D300" s="5" t="s">
        <v>70</v>
      </c>
      <c r="E300" s="3" t="s">
        <v>66</v>
      </c>
      <c r="F300" s="3" t="s">
        <v>412</v>
      </c>
      <c r="G300" s="3"/>
      <c r="H300" s="3">
        <v>0</v>
      </c>
      <c r="I300" s="3">
        <v>8791456</v>
      </c>
      <c r="J300" s="3">
        <v>0</v>
      </c>
      <c r="K300" s="3">
        <v>0</v>
      </c>
      <c r="L300" s="3">
        <v>0</v>
      </c>
      <c r="M300" s="3">
        <v>15531000</v>
      </c>
      <c r="N300" s="3">
        <v>28317458</v>
      </c>
      <c r="O300" s="3">
        <v>3399599</v>
      </c>
      <c r="P300" s="3">
        <v>2498395</v>
      </c>
      <c r="Q300" s="5">
        <v>0</v>
      </c>
      <c r="R300" s="5">
        <v>0</v>
      </c>
      <c r="S300" s="5">
        <v>0</v>
      </c>
      <c r="T300" s="3">
        <v>0</v>
      </c>
      <c r="U300" s="5">
        <v>0</v>
      </c>
      <c r="V300" s="5">
        <v>0</v>
      </c>
      <c r="W300" s="5">
        <v>0</v>
      </c>
      <c r="X300" s="3">
        <v>58537908</v>
      </c>
      <c r="AZ300"/>
      <c r="BA300"/>
      <c r="BB300"/>
      <c r="BC300"/>
      <c r="BD300"/>
      <c r="BE300"/>
      <c r="CK300"/>
    </row>
    <row r="301" spans="1:89" x14ac:dyDescent="0.25">
      <c r="A301" s="2">
        <v>42735</v>
      </c>
      <c r="B301" s="5" t="s">
        <v>488</v>
      </c>
      <c r="C301" s="5" t="s">
        <v>410</v>
      </c>
      <c r="D301" s="5" t="s">
        <v>70</v>
      </c>
      <c r="E301" s="3" t="s">
        <v>249</v>
      </c>
      <c r="F301" s="3" t="s">
        <v>413</v>
      </c>
      <c r="G301" s="3"/>
      <c r="H301" s="3">
        <v>7409555</v>
      </c>
      <c r="I301" s="3">
        <v>855369286.91999996</v>
      </c>
      <c r="J301" s="3">
        <v>268070432</v>
      </c>
      <c r="K301" s="3">
        <v>7591344765</v>
      </c>
      <c r="L301" s="3">
        <v>2952318547</v>
      </c>
      <c r="M301" s="3">
        <v>639829779</v>
      </c>
      <c r="N301" s="3">
        <v>3802817059</v>
      </c>
      <c r="O301" s="3">
        <v>759442177.37</v>
      </c>
      <c r="P301" s="3">
        <v>11938057</v>
      </c>
      <c r="Q301" s="5">
        <v>0</v>
      </c>
      <c r="R301" s="5">
        <v>0</v>
      </c>
      <c r="S301" s="5">
        <v>0</v>
      </c>
      <c r="T301" s="3">
        <v>63305</v>
      </c>
      <c r="U301" s="5">
        <v>0</v>
      </c>
      <c r="V301" s="3">
        <v>34104056</v>
      </c>
      <c r="W301" s="5">
        <v>0</v>
      </c>
      <c r="X301" s="3">
        <v>16922707019.290001</v>
      </c>
      <c r="AZ301"/>
      <c r="BA301"/>
      <c r="BB301"/>
      <c r="BC301"/>
      <c r="BD301"/>
      <c r="BE301"/>
      <c r="CK301"/>
    </row>
    <row r="302" spans="1:89" x14ac:dyDescent="0.25">
      <c r="A302" s="2">
        <v>42735</v>
      </c>
      <c r="B302" s="5" t="s">
        <v>488</v>
      </c>
      <c r="C302" s="5" t="s">
        <v>410</v>
      </c>
      <c r="D302" s="5" t="s">
        <v>70</v>
      </c>
      <c r="E302" s="3" t="s">
        <v>250</v>
      </c>
      <c r="F302" s="3" t="s">
        <v>411</v>
      </c>
      <c r="G302" s="3"/>
      <c r="H302" s="3">
        <v>14106529</v>
      </c>
      <c r="I302" s="3">
        <v>3497295063.1500001</v>
      </c>
      <c r="J302" s="3">
        <v>5620334583</v>
      </c>
      <c r="K302" s="3">
        <v>22763222331</v>
      </c>
      <c r="L302" s="3">
        <v>1329804359</v>
      </c>
      <c r="M302" s="3">
        <v>1374471329.3499999</v>
      </c>
      <c r="N302" s="3">
        <v>5027268209.3100004</v>
      </c>
      <c r="O302" s="3">
        <v>7113115574.8800001</v>
      </c>
      <c r="P302" s="3">
        <v>202813071</v>
      </c>
      <c r="Q302" s="5">
        <v>0</v>
      </c>
      <c r="R302" s="5">
        <v>0</v>
      </c>
      <c r="S302" s="5">
        <v>0</v>
      </c>
      <c r="T302" s="3">
        <v>37242620.799999997</v>
      </c>
      <c r="U302" s="3">
        <v>0</v>
      </c>
      <c r="V302" s="3">
        <v>592157210</v>
      </c>
      <c r="W302" s="3">
        <v>71379377</v>
      </c>
      <c r="X302" s="3">
        <v>47643210257.489998</v>
      </c>
      <c r="AZ302"/>
      <c r="BA302"/>
      <c r="BB302"/>
      <c r="BC302"/>
      <c r="BD302"/>
      <c r="BE302"/>
      <c r="CK302"/>
    </row>
    <row r="303" spans="1:89" x14ac:dyDescent="0.25">
      <c r="A303" s="2">
        <v>42735</v>
      </c>
      <c r="B303" s="5" t="s">
        <v>488</v>
      </c>
      <c r="C303" s="5" t="s">
        <v>410</v>
      </c>
      <c r="D303" s="5" t="s">
        <v>70</v>
      </c>
      <c r="E303" s="3" t="s">
        <v>61</v>
      </c>
      <c r="F303" s="3" t="s">
        <v>412</v>
      </c>
      <c r="G303" s="3"/>
      <c r="H303" s="3">
        <v>0</v>
      </c>
      <c r="I303" s="3">
        <v>85506</v>
      </c>
      <c r="J303" s="3">
        <v>57372206</v>
      </c>
      <c r="K303" s="3">
        <v>52413920</v>
      </c>
      <c r="L303" s="3">
        <v>0</v>
      </c>
      <c r="M303" s="3">
        <v>55231241</v>
      </c>
      <c r="N303" s="3">
        <v>1449031896</v>
      </c>
      <c r="O303" s="3">
        <v>1422192533</v>
      </c>
      <c r="P303" s="3">
        <v>179926929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3">
        <v>3216254231</v>
      </c>
      <c r="AZ303"/>
      <c r="BA303"/>
      <c r="BB303"/>
      <c r="BC303"/>
      <c r="BD303"/>
      <c r="BE303"/>
      <c r="CK303"/>
    </row>
    <row r="304" spans="1:89" x14ac:dyDescent="0.25">
      <c r="A304" s="2">
        <v>42735</v>
      </c>
      <c r="B304" s="5" t="s">
        <v>488</v>
      </c>
      <c r="C304" s="5" t="s">
        <v>410</v>
      </c>
      <c r="D304" s="5" t="s">
        <v>70</v>
      </c>
      <c r="E304" s="3" t="s">
        <v>254</v>
      </c>
      <c r="F304" s="3" t="s">
        <v>414</v>
      </c>
      <c r="G304" s="3"/>
      <c r="H304" s="3">
        <v>14106529</v>
      </c>
      <c r="I304" s="3">
        <v>3497209557.1500001</v>
      </c>
      <c r="J304" s="3">
        <v>5562962377</v>
      </c>
      <c r="K304" s="3">
        <v>22710808411</v>
      </c>
      <c r="L304" s="3">
        <v>1329804359</v>
      </c>
      <c r="M304" s="3">
        <v>1319240088.3499999</v>
      </c>
      <c r="N304" s="3">
        <v>3578236313.3099999</v>
      </c>
      <c r="O304" s="3">
        <v>5690923041.8800001</v>
      </c>
      <c r="P304" s="3">
        <v>22886142</v>
      </c>
      <c r="Q304" s="5">
        <v>0</v>
      </c>
      <c r="R304" s="5">
        <v>0</v>
      </c>
      <c r="S304" s="5">
        <v>0</v>
      </c>
      <c r="T304" s="3">
        <v>37242620.799999997</v>
      </c>
      <c r="U304" s="3">
        <v>0</v>
      </c>
      <c r="V304" s="3">
        <v>592157210</v>
      </c>
      <c r="W304" s="3">
        <v>71379377</v>
      </c>
      <c r="X304" s="3">
        <v>44426956026.489998</v>
      </c>
      <c r="AZ304"/>
      <c r="BA304"/>
      <c r="BB304"/>
      <c r="BC304"/>
      <c r="BD304"/>
      <c r="BE304"/>
      <c r="CK304"/>
    </row>
    <row r="305" spans="1:89" x14ac:dyDescent="0.25">
      <c r="A305" s="2">
        <v>42735</v>
      </c>
      <c r="B305" s="5" t="s">
        <v>488</v>
      </c>
      <c r="C305" s="5" t="s">
        <v>410</v>
      </c>
      <c r="D305" s="5" t="s">
        <v>70</v>
      </c>
      <c r="E305" s="3" t="s">
        <v>255</v>
      </c>
      <c r="F305" s="3" t="s">
        <v>415</v>
      </c>
      <c r="G305" s="3"/>
      <c r="H305" s="3">
        <v>21516084</v>
      </c>
      <c r="I305" s="3">
        <v>4361455806.0699997</v>
      </c>
      <c r="J305" s="3">
        <v>5888405015</v>
      </c>
      <c r="K305" s="3">
        <v>30354567096</v>
      </c>
      <c r="L305" s="3">
        <v>4282122906</v>
      </c>
      <c r="M305" s="3">
        <v>2029832108.3499999</v>
      </c>
      <c r="N305" s="3">
        <v>8858402726.3099995</v>
      </c>
      <c r="O305" s="3">
        <v>7875957351.25</v>
      </c>
      <c r="P305" s="3">
        <v>217249523</v>
      </c>
      <c r="Q305" s="5">
        <v>0</v>
      </c>
      <c r="R305" s="5">
        <v>0</v>
      </c>
      <c r="S305" s="5">
        <v>0</v>
      </c>
      <c r="T305" s="3">
        <v>37305925.799999997</v>
      </c>
      <c r="U305" s="3">
        <v>0</v>
      </c>
      <c r="V305" s="3">
        <v>626261266</v>
      </c>
      <c r="W305" s="3">
        <v>71379377</v>
      </c>
      <c r="X305" s="3">
        <v>64624455184.779999</v>
      </c>
      <c r="AZ305"/>
      <c r="BA305"/>
      <c r="BB305"/>
      <c r="BC305"/>
      <c r="BD305"/>
      <c r="BE305"/>
      <c r="CK305"/>
    </row>
    <row r="306" spans="1:89" x14ac:dyDescent="0.25">
      <c r="A306" s="2">
        <v>42735</v>
      </c>
      <c r="B306" s="5" t="s">
        <v>488</v>
      </c>
      <c r="C306" s="5" t="s">
        <v>410</v>
      </c>
      <c r="D306" s="5" t="s">
        <v>70</v>
      </c>
      <c r="E306" s="3" t="s">
        <v>256</v>
      </c>
      <c r="F306" s="3" t="s">
        <v>416</v>
      </c>
      <c r="G306" s="3"/>
      <c r="H306" s="3">
        <v>21516084</v>
      </c>
      <c r="I306" s="3">
        <v>4352578844.0699997</v>
      </c>
      <c r="J306" s="3">
        <v>5831032809</v>
      </c>
      <c r="K306" s="3">
        <v>30302153176</v>
      </c>
      <c r="L306" s="3">
        <v>4282122906</v>
      </c>
      <c r="M306" s="3">
        <v>1959069867.3499999</v>
      </c>
      <c r="N306" s="3">
        <v>7381053372.3100004</v>
      </c>
      <c r="O306" s="3">
        <v>6450365219.25</v>
      </c>
      <c r="P306" s="3">
        <v>34824199</v>
      </c>
      <c r="Q306" s="5">
        <v>0</v>
      </c>
      <c r="R306" s="5">
        <v>0</v>
      </c>
      <c r="S306" s="5">
        <v>0</v>
      </c>
      <c r="T306" s="3">
        <v>37305925.799999997</v>
      </c>
      <c r="U306" s="3">
        <v>0</v>
      </c>
      <c r="V306" s="3">
        <v>626261266</v>
      </c>
      <c r="W306" s="3">
        <v>71379377</v>
      </c>
      <c r="X306" s="3">
        <v>61349663045.779999</v>
      </c>
      <c r="AZ306"/>
      <c r="BA306"/>
      <c r="BB306"/>
      <c r="BC306"/>
      <c r="BD306"/>
      <c r="BE306"/>
      <c r="CK306"/>
    </row>
    <row r="307" spans="1:89" x14ac:dyDescent="0.25">
      <c r="A307" s="2">
        <v>42735</v>
      </c>
      <c r="B307" s="5" t="s">
        <v>488</v>
      </c>
      <c r="C307" s="5" t="s">
        <v>410</v>
      </c>
      <c r="D307" s="5" t="s">
        <v>70</v>
      </c>
      <c r="E307" s="3" t="s">
        <v>257</v>
      </c>
      <c r="F307" s="3" t="s">
        <v>408</v>
      </c>
      <c r="G307" s="3"/>
      <c r="H307" s="3">
        <v>887787.23</v>
      </c>
      <c r="I307" s="3">
        <v>208743966.74000001</v>
      </c>
      <c r="J307" s="3">
        <v>281534116.25</v>
      </c>
      <c r="K307" s="3">
        <v>1151632008.5599999</v>
      </c>
      <c r="L307" s="3">
        <v>127791676.95999999</v>
      </c>
      <c r="M307" s="3">
        <v>117002394.05</v>
      </c>
      <c r="N307" s="3">
        <v>322525750.24000001</v>
      </c>
      <c r="O307" s="3">
        <v>347275442.54000002</v>
      </c>
      <c r="P307" s="3">
        <v>7999789.4400000004</v>
      </c>
      <c r="Q307" s="5">
        <v>0</v>
      </c>
      <c r="R307" s="5">
        <v>0</v>
      </c>
      <c r="S307" s="5">
        <v>0</v>
      </c>
      <c r="T307" s="3">
        <v>3779096</v>
      </c>
      <c r="U307" s="3">
        <v>2</v>
      </c>
      <c r="V307" s="3">
        <v>47611137</v>
      </c>
      <c r="W307" s="3">
        <v>4048771</v>
      </c>
      <c r="X307" s="3">
        <v>2620831938</v>
      </c>
      <c r="AZ307"/>
      <c r="BA307"/>
      <c r="BB307"/>
      <c r="BC307"/>
      <c r="BD307"/>
      <c r="BE307"/>
      <c r="CK307"/>
    </row>
    <row r="308" spans="1:89" x14ac:dyDescent="0.25">
      <c r="A308" s="2">
        <v>42735</v>
      </c>
      <c r="B308" s="5" t="s">
        <v>488</v>
      </c>
      <c r="C308" s="5" t="s">
        <v>410</v>
      </c>
      <c r="D308" s="5" t="s">
        <v>70</v>
      </c>
      <c r="E308" s="3" t="s">
        <v>258</v>
      </c>
      <c r="F308" s="3" t="s">
        <v>382</v>
      </c>
      <c r="G308" s="3"/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AZ308"/>
      <c r="BA308"/>
      <c r="BB308"/>
      <c r="BC308"/>
      <c r="BD308"/>
      <c r="BE308"/>
      <c r="CK308"/>
    </row>
    <row r="309" spans="1:89" x14ac:dyDescent="0.25">
      <c r="A309" s="2">
        <v>42735</v>
      </c>
      <c r="B309" s="5" t="s">
        <v>488</v>
      </c>
      <c r="C309" s="5" t="s">
        <v>410</v>
      </c>
      <c r="D309" s="5" t="s">
        <v>70</v>
      </c>
      <c r="E309" s="3" t="s">
        <v>60</v>
      </c>
      <c r="F309" s="3" t="s">
        <v>383</v>
      </c>
      <c r="G309" s="3"/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AZ309"/>
      <c r="BA309"/>
      <c r="BB309"/>
      <c r="BC309"/>
      <c r="BD309"/>
      <c r="BE309"/>
      <c r="CK309"/>
    </row>
    <row r="310" spans="1:89" x14ac:dyDescent="0.25">
      <c r="A310" s="2">
        <v>42735</v>
      </c>
      <c r="B310" s="5" t="s">
        <v>488</v>
      </c>
      <c r="C310" s="5" t="s">
        <v>410</v>
      </c>
      <c r="D310" s="5" t="s">
        <v>70</v>
      </c>
      <c r="E310" s="3" t="s">
        <v>59</v>
      </c>
      <c r="F310" s="3" t="s">
        <v>384</v>
      </c>
      <c r="G310" s="3"/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AZ310"/>
      <c r="BA310"/>
      <c r="BB310"/>
      <c r="BC310"/>
      <c r="BD310"/>
      <c r="BE310"/>
      <c r="CK310"/>
    </row>
    <row r="311" spans="1:89" x14ac:dyDescent="0.25">
      <c r="A311" s="2">
        <v>42735</v>
      </c>
      <c r="B311" s="5" t="s">
        <v>488</v>
      </c>
      <c r="C311" s="5" t="s">
        <v>410</v>
      </c>
      <c r="D311" s="5" t="s">
        <v>70</v>
      </c>
      <c r="E311" s="3" t="s">
        <v>58</v>
      </c>
      <c r="F311" s="3" t="s">
        <v>417</v>
      </c>
      <c r="G311" s="3"/>
      <c r="H311" s="3">
        <v>22403871.23</v>
      </c>
      <c r="I311" s="3">
        <v>4570199772.8100004</v>
      </c>
      <c r="J311" s="3">
        <v>6169939131.25</v>
      </c>
      <c r="K311" s="3">
        <v>31506199104.560001</v>
      </c>
      <c r="L311" s="3">
        <v>4409914582.96</v>
      </c>
      <c r="M311" s="3">
        <v>2146834502.4000001</v>
      </c>
      <c r="N311" s="3">
        <v>9180928476.5499992</v>
      </c>
      <c r="O311" s="3">
        <v>8223232793.79</v>
      </c>
      <c r="P311" s="3">
        <v>225249312.44</v>
      </c>
      <c r="Q311" s="5">
        <v>0</v>
      </c>
      <c r="R311" s="5">
        <v>0</v>
      </c>
      <c r="S311" s="5">
        <v>0</v>
      </c>
      <c r="T311" s="3">
        <v>41085021.799999997</v>
      </c>
      <c r="U311" s="3">
        <v>2</v>
      </c>
      <c r="V311" s="3">
        <v>673872403</v>
      </c>
      <c r="W311" s="3">
        <v>75428148</v>
      </c>
      <c r="X311" s="3">
        <v>67245287122.779999</v>
      </c>
      <c r="AZ311"/>
      <c r="BA311"/>
      <c r="BB311"/>
      <c r="BC311"/>
      <c r="BD311"/>
      <c r="BE311"/>
      <c r="CK311"/>
    </row>
    <row r="312" spans="1:89" x14ac:dyDescent="0.25">
      <c r="A312" s="2">
        <v>42735</v>
      </c>
      <c r="B312" s="5" t="s">
        <v>488</v>
      </c>
      <c r="C312" s="5" t="s">
        <v>410</v>
      </c>
      <c r="D312" s="5" t="s">
        <v>70</v>
      </c>
      <c r="E312" s="3" t="s">
        <v>57</v>
      </c>
      <c r="F312" s="3" t="s">
        <v>418</v>
      </c>
      <c r="G312" s="3"/>
      <c r="H312" s="3">
        <v>0</v>
      </c>
      <c r="I312" s="3">
        <v>8876962</v>
      </c>
      <c r="J312" s="3">
        <v>57372206</v>
      </c>
      <c r="K312" s="3">
        <v>52413920</v>
      </c>
      <c r="L312" s="3">
        <v>0</v>
      </c>
      <c r="M312" s="3">
        <v>70762241</v>
      </c>
      <c r="N312" s="3">
        <v>1477349354</v>
      </c>
      <c r="O312" s="3">
        <v>1425592132</v>
      </c>
      <c r="P312" s="3">
        <v>182425324</v>
      </c>
      <c r="Q312" s="5">
        <v>0</v>
      </c>
      <c r="R312" s="5">
        <v>0</v>
      </c>
      <c r="S312" s="5">
        <v>0</v>
      </c>
      <c r="T312" s="3">
        <v>0</v>
      </c>
      <c r="U312" s="5">
        <v>0</v>
      </c>
      <c r="V312" s="5">
        <v>0</v>
      </c>
      <c r="W312" s="5">
        <v>0</v>
      </c>
      <c r="X312" s="3">
        <v>3274792139</v>
      </c>
      <c r="AZ312"/>
      <c r="BA312"/>
      <c r="BB312"/>
      <c r="BC312"/>
      <c r="BD312"/>
      <c r="BE312"/>
      <c r="CK312"/>
    </row>
    <row r="313" spans="1:89" x14ac:dyDescent="0.25">
      <c r="A313" s="2">
        <v>42735</v>
      </c>
      <c r="B313" s="5" t="s">
        <v>488</v>
      </c>
      <c r="C313" s="5" t="s">
        <v>410</v>
      </c>
      <c r="D313" s="5" t="s">
        <v>70</v>
      </c>
      <c r="E313" s="3" t="s">
        <v>56</v>
      </c>
      <c r="F313" s="3" t="s">
        <v>419</v>
      </c>
      <c r="G313" s="3"/>
      <c r="H313" s="3">
        <v>22403871.23</v>
      </c>
      <c r="I313" s="3">
        <v>4561322810.8100004</v>
      </c>
      <c r="J313" s="3">
        <v>6112566925.25</v>
      </c>
      <c r="K313" s="3">
        <v>31453785184.560001</v>
      </c>
      <c r="L313" s="3">
        <v>4409914582.96</v>
      </c>
      <c r="M313" s="3">
        <v>2076072261.4000001</v>
      </c>
      <c r="N313" s="3">
        <v>7703579122.5500002</v>
      </c>
      <c r="O313" s="3">
        <v>6797640661.79</v>
      </c>
      <c r="P313" s="3">
        <v>42823988.439999998</v>
      </c>
      <c r="Q313" s="5">
        <v>0</v>
      </c>
      <c r="R313" s="5">
        <v>0</v>
      </c>
      <c r="S313" s="5">
        <v>0</v>
      </c>
      <c r="T313" s="3">
        <v>41085021.799999997</v>
      </c>
      <c r="U313" s="3">
        <v>2</v>
      </c>
      <c r="V313" s="3">
        <v>673872403</v>
      </c>
      <c r="W313" s="3">
        <v>75428148</v>
      </c>
      <c r="X313" s="3">
        <v>63970494983.779999</v>
      </c>
      <c r="AZ313"/>
      <c r="BA313"/>
      <c r="BB313"/>
      <c r="BC313"/>
      <c r="BD313"/>
      <c r="BE313"/>
      <c r="CK313"/>
    </row>
    <row r="314" spans="1:89" x14ac:dyDescent="0.25">
      <c r="A314" s="2">
        <v>42735</v>
      </c>
      <c r="B314" s="5" t="s">
        <v>488</v>
      </c>
      <c r="C314" s="5" t="s">
        <v>648</v>
      </c>
      <c r="D314" s="5" t="s">
        <v>70</v>
      </c>
      <c r="E314" s="3" t="s">
        <v>106</v>
      </c>
      <c r="F314" s="3" t="s">
        <v>649</v>
      </c>
      <c r="G314" s="3">
        <v>5553046708</v>
      </c>
      <c r="H314" s="3">
        <v>5553046708</v>
      </c>
      <c r="I314" s="3"/>
      <c r="J314" s="3">
        <v>0</v>
      </c>
      <c r="K314" s="3"/>
      <c r="L314" s="3"/>
      <c r="M314" s="5"/>
      <c r="AZ314"/>
      <c r="BA314"/>
      <c r="BB314"/>
      <c r="BC314"/>
      <c r="BD314"/>
      <c r="BE314"/>
      <c r="CK314"/>
    </row>
    <row r="315" spans="1:89" x14ac:dyDescent="0.25">
      <c r="A315" s="2">
        <v>42735</v>
      </c>
      <c r="B315" s="5" t="s">
        <v>488</v>
      </c>
      <c r="C315" s="5" t="s">
        <v>648</v>
      </c>
      <c r="D315" s="5" t="s">
        <v>70</v>
      </c>
      <c r="E315" s="3" t="s">
        <v>241</v>
      </c>
      <c r="F315" s="3" t="s">
        <v>650</v>
      </c>
      <c r="G315" s="3">
        <v>11374998966</v>
      </c>
      <c r="H315" s="3">
        <v>11374998966</v>
      </c>
      <c r="I315" s="3"/>
      <c r="J315" s="3">
        <v>0</v>
      </c>
      <c r="K315" s="3"/>
      <c r="L315" s="3"/>
      <c r="M315" s="5"/>
      <c r="AZ315"/>
      <c r="BA315"/>
      <c r="BB315"/>
      <c r="BC315"/>
      <c r="BD315"/>
      <c r="BE315"/>
      <c r="CK315"/>
    </row>
    <row r="316" spans="1:89" x14ac:dyDescent="0.25">
      <c r="A316" s="2">
        <v>42735</v>
      </c>
      <c r="B316" s="5" t="s">
        <v>488</v>
      </c>
      <c r="C316" s="5" t="s">
        <v>648</v>
      </c>
      <c r="D316" s="5" t="s">
        <v>70</v>
      </c>
      <c r="E316" s="3" t="s">
        <v>242</v>
      </c>
      <c r="F316" s="3" t="s">
        <v>651</v>
      </c>
      <c r="G316" s="3">
        <v>0</v>
      </c>
      <c r="H316" s="3">
        <v>0</v>
      </c>
      <c r="I316" s="3"/>
      <c r="J316" s="3">
        <v>0</v>
      </c>
      <c r="K316" s="3"/>
      <c r="L316" s="3"/>
      <c r="M316" s="5"/>
      <c r="AZ316"/>
      <c r="BA316"/>
      <c r="BB316"/>
      <c r="BC316"/>
      <c r="BD316"/>
      <c r="BE316"/>
      <c r="CK316"/>
    </row>
    <row r="317" spans="1:89" x14ac:dyDescent="0.25">
      <c r="A317" s="2">
        <v>42735</v>
      </c>
      <c r="B317" s="5" t="s">
        <v>488</v>
      </c>
      <c r="C317" s="5" t="s">
        <v>648</v>
      </c>
      <c r="D317" s="5" t="s">
        <v>70</v>
      </c>
      <c r="E317" s="3" t="s">
        <v>243</v>
      </c>
      <c r="F317" s="3" t="s">
        <v>652</v>
      </c>
      <c r="G317" s="3">
        <v>0</v>
      </c>
      <c r="H317" s="3"/>
      <c r="I317" s="3">
        <v>0</v>
      </c>
      <c r="J317" s="3">
        <v>0</v>
      </c>
      <c r="K317" s="3">
        <v>0</v>
      </c>
      <c r="L317" s="3"/>
      <c r="M317" s="5"/>
      <c r="AZ317"/>
      <c r="BA317"/>
      <c r="BB317"/>
      <c r="BC317"/>
      <c r="BD317"/>
      <c r="BE317"/>
      <c r="CK317"/>
    </row>
    <row r="318" spans="1:89" x14ac:dyDescent="0.25">
      <c r="A318" s="2">
        <v>42735</v>
      </c>
      <c r="B318" s="5" t="s">
        <v>488</v>
      </c>
      <c r="C318" s="5" t="s">
        <v>648</v>
      </c>
      <c r="D318" s="5" t="s">
        <v>70</v>
      </c>
      <c r="E318" s="3" t="s">
        <v>245</v>
      </c>
      <c r="F318" s="3" t="s">
        <v>653</v>
      </c>
      <c r="G318" s="3">
        <v>0</v>
      </c>
      <c r="H318" s="3">
        <v>0</v>
      </c>
      <c r="I318" s="3"/>
      <c r="J318" s="3"/>
      <c r="K318" s="3"/>
      <c r="L318" s="3"/>
      <c r="M318" s="5"/>
      <c r="AZ318"/>
      <c r="BA318"/>
      <c r="BB318"/>
      <c r="BC318"/>
      <c r="BD318"/>
      <c r="BE318"/>
      <c r="CK318"/>
    </row>
    <row r="319" spans="1:89" x14ac:dyDescent="0.25">
      <c r="A319" s="2">
        <v>42735</v>
      </c>
      <c r="B319" s="5" t="s">
        <v>488</v>
      </c>
      <c r="C319" s="5" t="s">
        <v>648</v>
      </c>
      <c r="D319" s="5" t="s">
        <v>70</v>
      </c>
      <c r="E319" s="3" t="s">
        <v>247</v>
      </c>
      <c r="F319" s="3" t="s">
        <v>654</v>
      </c>
      <c r="G319" s="3">
        <v>0</v>
      </c>
      <c r="H319" s="3"/>
      <c r="I319" s="3">
        <v>0</v>
      </c>
      <c r="J319" s="3">
        <v>0</v>
      </c>
      <c r="K319" s="3">
        <v>0</v>
      </c>
      <c r="L319" s="3"/>
      <c r="M319" s="5"/>
      <c r="AZ319"/>
      <c r="BA319"/>
      <c r="BB319"/>
      <c r="BC319"/>
      <c r="BD319"/>
      <c r="BE319"/>
      <c r="CK319"/>
    </row>
    <row r="320" spans="1:89" x14ac:dyDescent="0.25">
      <c r="A320" s="2">
        <v>42735</v>
      </c>
      <c r="B320" s="5" t="s">
        <v>488</v>
      </c>
      <c r="C320" s="5" t="s">
        <v>648</v>
      </c>
      <c r="D320" s="5" t="s">
        <v>70</v>
      </c>
      <c r="E320" s="3" t="s">
        <v>69</v>
      </c>
      <c r="F320" s="3" t="s">
        <v>655</v>
      </c>
      <c r="G320" s="3">
        <v>0</v>
      </c>
      <c r="H320" s="3"/>
      <c r="I320" s="3">
        <v>0</v>
      </c>
      <c r="J320" s="3">
        <v>0</v>
      </c>
      <c r="K320" s="3">
        <v>0</v>
      </c>
      <c r="L320" s="3"/>
      <c r="M320" s="5"/>
      <c r="AZ320"/>
      <c r="BA320"/>
      <c r="BB320"/>
      <c r="BC320"/>
      <c r="BD320"/>
      <c r="BE320"/>
      <c r="CK320"/>
    </row>
    <row r="321" spans="1:89" x14ac:dyDescent="0.25">
      <c r="A321" s="2">
        <v>42735</v>
      </c>
      <c r="B321" s="5" t="s">
        <v>488</v>
      </c>
      <c r="C321" s="5" t="s">
        <v>648</v>
      </c>
      <c r="D321" s="5" t="s">
        <v>70</v>
      </c>
      <c r="E321" s="3" t="s">
        <v>67</v>
      </c>
      <c r="F321" s="3" t="s">
        <v>656</v>
      </c>
      <c r="G321" s="3">
        <v>30128280605.939999</v>
      </c>
      <c r="H321" s="3">
        <v>30128280605.939999</v>
      </c>
      <c r="I321" s="3"/>
      <c r="J321" s="3"/>
      <c r="K321" s="3"/>
      <c r="L321" s="3"/>
      <c r="M321" s="5"/>
      <c r="AZ321"/>
      <c r="BA321"/>
      <c r="BB321"/>
      <c r="BC321"/>
      <c r="BD321"/>
      <c r="BE321"/>
      <c r="CK321"/>
    </row>
    <row r="322" spans="1:89" x14ac:dyDescent="0.25">
      <c r="A322" s="2">
        <v>42735</v>
      </c>
      <c r="B322" s="5" t="s">
        <v>488</v>
      </c>
      <c r="C322" s="5" t="s">
        <v>648</v>
      </c>
      <c r="D322" s="5" t="s">
        <v>70</v>
      </c>
      <c r="E322" s="3" t="s">
        <v>66</v>
      </c>
      <c r="F322" s="3" t="s">
        <v>395</v>
      </c>
      <c r="G322" s="3">
        <v>4643981739</v>
      </c>
      <c r="H322" s="3"/>
      <c r="I322" s="3">
        <v>0</v>
      </c>
      <c r="J322" s="3">
        <v>4643981739</v>
      </c>
      <c r="K322" s="3">
        <v>0</v>
      </c>
      <c r="L322" s="3"/>
      <c r="M322" s="5"/>
      <c r="AZ322"/>
      <c r="BA322"/>
      <c r="BB322"/>
      <c r="BC322"/>
      <c r="BD322"/>
      <c r="BE322"/>
      <c r="CK322"/>
    </row>
    <row r="323" spans="1:89" x14ac:dyDescent="0.25">
      <c r="A323" s="2">
        <v>42735</v>
      </c>
      <c r="B323" s="5" t="s">
        <v>488</v>
      </c>
      <c r="C323" s="5" t="s">
        <v>648</v>
      </c>
      <c r="D323" s="5" t="s">
        <v>70</v>
      </c>
      <c r="E323" s="3" t="s">
        <v>250</v>
      </c>
      <c r="F323" s="3" t="s">
        <v>657</v>
      </c>
      <c r="G323" s="3">
        <v>814129198</v>
      </c>
      <c r="H323" s="3"/>
      <c r="I323" s="3"/>
      <c r="J323" s="3"/>
      <c r="K323" s="3">
        <v>814129198</v>
      </c>
      <c r="L323" s="3"/>
      <c r="M323" s="5"/>
      <c r="AZ323"/>
      <c r="BA323"/>
      <c r="BB323"/>
      <c r="BC323"/>
      <c r="BD323"/>
      <c r="BE323"/>
      <c r="CK323"/>
    </row>
    <row r="324" spans="1:89" x14ac:dyDescent="0.25">
      <c r="A324" s="2">
        <v>42735</v>
      </c>
      <c r="B324" s="5" t="s">
        <v>488</v>
      </c>
      <c r="C324" s="5" t="s">
        <v>648</v>
      </c>
      <c r="D324" s="5" t="s">
        <v>70</v>
      </c>
      <c r="E324" s="3" t="s">
        <v>252</v>
      </c>
      <c r="F324" s="3" t="s">
        <v>658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/>
      <c r="M324" s="5"/>
      <c r="AZ324"/>
      <c r="BA324"/>
      <c r="BB324"/>
      <c r="BC324"/>
      <c r="BD324"/>
      <c r="BE324"/>
      <c r="CK324"/>
    </row>
    <row r="325" spans="1:89" x14ac:dyDescent="0.25">
      <c r="A325" s="2">
        <v>42735</v>
      </c>
      <c r="B325" s="5" t="s">
        <v>488</v>
      </c>
      <c r="C325" s="5" t="s">
        <v>648</v>
      </c>
      <c r="D325" s="5" t="s">
        <v>70</v>
      </c>
      <c r="E325" s="3" t="s">
        <v>63</v>
      </c>
      <c r="F325" s="3" t="s">
        <v>659</v>
      </c>
      <c r="G325" s="3">
        <v>0</v>
      </c>
      <c r="H325" s="3"/>
      <c r="I325" s="3"/>
      <c r="J325" s="3"/>
      <c r="K325" s="3"/>
      <c r="L325" s="3"/>
      <c r="M325" s="5"/>
      <c r="AZ325"/>
      <c r="BA325"/>
      <c r="BB325"/>
      <c r="BC325"/>
      <c r="BD325"/>
      <c r="BE325"/>
      <c r="CK325"/>
    </row>
    <row r="326" spans="1:89" x14ac:dyDescent="0.25">
      <c r="A326" s="2">
        <v>42735</v>
      </c>
      <c r="B326" s="5" t="s">
        <v>488</v>
      </c>
      <c r="C326" s="5" t="s">
        <v>648</v>
      </c>
      <c r="D326" s="5" t="s">
        <v>70</v>
      </c>
      <c r="E326" s="3" t="s">
        <v>62</v>
      </c>
      <c r="F326" s="3" t="s">
        <v>660</v>
      </c>
      <c r="G326" s="3">
        <v>0</v>
      </c>
      <c r="H326" s="3">
        <v>0</v>
      </c>
      <c r="I326" s="3">
        <v>0</v>
      </c>
      <c r="J326" s="3">
        <v>0</v>
      </c>
      <c r="K326" s="3"/>
      <c r="L326" s="3"/>
      <c r="M326" s="5"/>
      <c r="AZ326"/>
      <c r="BA326"/>
      <c r="BB326"/>
      <c r="BC326"/>
      <c r="BD326"/>
      <c r="BE326"/>
      <c r="CK326"/>
    </row>
    <row r="327" spans="1:89" x14ac:dyDescent="0.25">
      <c r="A327" s="2">
        <v>42735</v>
      </c>
      <c r="B327" s="5" t="s">
        <v>488</v>
      </c>
      <c r="C327" s="5" t="s">
        <v>648</v>
      </c>
      <c r="D327" s="5" t="s">
        <v>70</v>
      </c>
      <c r="E327" s="3" t="s">
        <v>258</v>
      </c>
      <c r="F327" s="3" t="s">
        <v>661</v>
      </c>
      <c r="G327" s="3">
        <v>52514437216.940002</v>
      </c>
      <c r="H327" s="3">
        <v>47056326279.940002</v>
      </c>
      <c r="I327" s="3">
        <v>0</v>
      </c>
      <c r="J327" s="3">
        <v>4643981739</v>
      </c>
      <c r="K327" s="3">
        <v>814129198</v>
      </c>
      <c r="L327" s="3"/>
      <c r="M327" s="5"/>
      <c r="AZ327"/>
      <c r="BA327"/>
      <c r="BB327"/>
      <c r="BC327"/>
      <c r="BD327"/>
      <c r="BE327"/>
      <c r="CK327"/>
    </row>
    <row r="328" spans="1:89" x14ac:dyDescent="0.25">
      <c r="A328" s="2">
        <v>42735</v>
      </c>
      <c r="B328" s="5" t="s">
        <v>488</v>
      </c>
      <c r="C328" s="5" t="s">
        <v>648</v>
      </c>
      <c r="D328" s="5" t="s">
        <v>70</v>
      </c>
      <c r="E328" s="3" t="s">
        <v>60</v>
      </c>
      <c r="F328" s="3" t="s">
        <v>662</v>
      </c>
      <c r="G328" s="3">
        <v>0</v>
      </c>
      <c r="H328" s="3"/>
      <c r="I328" s="3"/>
      <c r="J328" s="3">
        <v>0</v>
      </c>
      <c r="K328" s="3"/>
      <c r="L328" s="3"/>
      <c r="M328" s="5"/>
      <c r="AZ328"/>
      <c r="BA328"/>
      <c r="BB328"/>
      <c r="BC328"/>
      <c r="BD328"/>
      <c r="BE328"/>
      <c r="CK328"/>
    </row>
    <row r="329" spans="1:89" x14ac:dyDescent="0.25">
      <c r="A329" s="2">
        <v>42735</v>
      </c>
      <c r="B329" s="5" t="s">
        <v>488</v>
      </c>
      <c r="C329" s="5" t="s">
        <v>648</v>
      </c>
      <c r="D329" s="5" t="s">
        <v>70</v>
      </c>
      <c r="E329" s="3" t="s">
        <v>59</v>
      </c>
      <c r="F329" s="3" t="s">
        <v>663</v>
      </c>
      <c r="G329" s="3">
        <v>0</v>
      </c>
      <c r="H329" s="3"/>
      <c r="I329" s="3"/>
      <c r="J329" s="3">
        <v>0</v>
      </c>
      <c r="K329" s="3"/>
      <c r="L329" s="3"/>
      <c r="M329" s="5"/>
      <c r="AZ329"/>
      <c r="BA329"/>
      <c r="BB329"/>
      <c r="BC329"/>
      <c r="BD329"/>
      <c r="BE329"/>
      <c r="CK329"/>
    </row>
    <row r="330" spans="1:89" x14ac:dyDescent="0.25">
      <c r="A330" s="2">
        <v>42735</v>
      </c>
      <c r="B330" s="5" t="s">
        <v>488</v>
      </c>
      <c r="C330" s="5" t="s">
        <v>648</v>
      </c>
      <c r="D330" s="5" t="s">
        <v>70</v>
      </c>
      <c r="E330" s="3" t="s">
        <v>58</v>
      </c>
      <c r="F330" s="3" t="s">
        <v>664</v>
      </c>
      <c r="G330" s="3">
        <v>0</v>
      </c>
      <c r="H330" s="3"/>
      <c r="I330" s="3"/>
      <c r="J330" s="3">
        <v>0</v>
      </c>
      <c r="K330" s="3">
        <v>0</v>
      </c>
      <c r="L330" s="3"/>
      <c r="M330" s="5"/>
      <c r="AZ330"/>
      <c r="BA330"/>
      <c r="BB330"/>
      <c r="BC330"/>
      <c r="BD330"/>
      <c r="BE330"/>
      <c r="CK330"/>
    </row>
    <row r="331" spans="1:89" x14ac:dyDescent="0.25">
      <c r="A331" s="2">
        <v>42735</v>
      </c>
      <c r="B331" s="5" t="s">
        <v>488</v>
      </c>
      <c r="C331" s="5" t="s">
        <v>648</v>
      </c>
      <c r="D331" s="5" t="s">
        <v>70</v>
      </c>
      <c r="E331" s="3" t="s">
        <v>57</v>
      </c>
      <c r="F331" s="3" t="s">
        <v>665</v>
      </c>
      <c r="G331" s="3">
        <v>0</v>
      </c>
      <c r="H331" s="3"/>
      <c r="I331" s="3"/>
      <c r="J331" s="3">
        <v>0</v>
      </c>
      <c r="K331" s="3">
        <v>0</v>
      </c>
      <c r="L331" s="3"/>
      <c r="M331" s="5"/>
      <c r="AZ331"/>
      <c r="BA331"/>
      <c r="BB331"/>
      <c r="BC331"/>
      <c r="BD331"/>
      <c r="BE331"/>
      <c r="CK331"/>
    </row>
    <row r="332" spans="1:89" x14ac:dyDescent="0.25">
      <c r="A332" s="2">
        <v>42735</v>
      </c>
      <c r="B332" s="5" t="s">
        <v>488</v>
      </c>
      <c r="C332" s="5" t="s">
        <v>648</v>
      </c>
      <c r="D332" s="5" t="s">
        <v>70</v>
      </c>
      <c r="E332" s="3" t="s">
        <v>56</v>
      </c>
      <c r="F332" s="3" t="s">
        <v>666</v>
      </c>
      <c r="G332" s="3">
        <v>0</v>
      </c>
      <c r="H332" s="3"/>
      <c r="I332" s="3"/>
      <c r="J332" s="3">
        <v>0</v>
      </c>
      <c r="K332" s="3"/>
      <c r="L332" s="3"/>
      <c r="M332" s="5"/>
      <c r="AZ332"/>
      <c r="BA332"/>
      <c r="BB332"/>
      <c r="BC332"/>
      <c r="BD332"/>
      <c r="BE332"/>
      <c r="CK332"/>
    </row>
    <row r="333" spans="1:89" x14ac:dyDescent="0.25">
      <c r="A333" s="2">
        <v>42735</v>
      </c>
      <c r="B333" s="5" t="s">
        <v>488</v>
      </c>
      <c r="C333" s="5" t="s">
        <v>648</v>
      </c>
      <c r="D333" s="5" t="s">
        <v>70</v>
      </c>
      <c r="E333" s="3" t="s">
        <v>259</v>
      </c>
      <c r="F333" s="3" t="s">
        <v>667</v>
      </c>
      <c r="G333" s="3">
        <v>0</v>
      </c>
      <c r="H333" s="3"/>
      <c r="I333" s="3"/>
      <c r="J333" s="3">
        <v>0</v>
      </c>
      <c r="K333" s="3">
        <v>0</v>
      </c>
      <c r="L333" s="3"/>
      <c r="M333" s="5"/>
      <c r="AZ333"/>
      <c r="BA333"/>
      <c r="BB333"/>
      <c r="BC333"/>
      <c r="BD333"/>
      <c r="BE333"/>
      <c r="CK333"/>
    </row>
    <row r="334" spans="1:89" x14ac:dyDescent="0.25">
      <c r="A334" s="2">
        <v>42735</v>
      </c>
      <c r="B334" s="5" t="s">
        <v>488</v>
      </c>
      <c r="C334" s="5" t="s">
        <v>648</v>
      </c>
      <c r="D334" s="5" t="s">
        <v>70</v>
      </c>
      <c r="E334" s="3" t="s">
        <v>260</v>
      </c>
      <c r="F334" s="3" t="s">
        <v>668</v>
      </c>
      <c r="G334" s="3">
        <v>0</v>
      </c>
      <c r="H334" s="3"/>
      <c r="I334" s="3"/>
      <c r="J334" s="3">
        <v>0</v>
      </c>
      <c r="K334" s="3"/>
      <c r="L334" s="3"/>
      <c r="M334" s="5"/>
      <c r="AZ334"/>
      <c r="BA334"/>
      <c r="BB334"/>
      <c r="BC334"/>
      <c r="BD334"/>
      <c r="BE334"/>
      <c r="CK334"/>
    </row>
    <row r="335" spans="1:89" x14ac:dyDescent="0.25">
      <c r="A335" s="2">
        <v>42735</v>
      </c>
      <c r="B335" s="5" t="s">
        <v>488</v>
      </c>
      <c r="C335" s="5" t="s">
        <v>648</v>
      </c>
      <c r="D335" s="5" t="s">
        <v>70</v>
      </c>
      <c r="E335" s="3" t="s">
        <v>261</v>
      </c>
      <c r="F335" s="3" t="s">
        <v>669</v>
      </c>
      <c r="G335" s="3">
        <v>0</v>
      </c>
      <c r="H335" s="3"/>
      <c r="I335" s="3"/>
      <c r="J335" s="3">
        <v>0</v>
      </c>
      <c r="K335" s="3">
        <v>0</v>
      </c>
      <c r="L335" s="3"/>
      <c r="M335" s="5"/>
      <c r="AZ335"/>
      <c r="BA335"/>
      <c r="BB335"/>
      <c r="BC335"/>
      <c r="BD335"/>
      <c r="BE335"/>
      <c r="CK335"/>
    </row>
    <row r="336" spans="1:89" x14ac:dyDescent="0.25">
      <c r="A336" s="2">
        <v>42735</v>
      </c>
      <c r="B336" s="5" t="s">
        <v>488</v>
      </c>
      <c r="C336" s="5" t="s">
        <v>648</v>
      </c>
      <c r="D336" s="5" t="s">
        <v>70</v>
      </c>
      <c r="E336" s="3" t="s">
        <v>263</v>
      </c>
      <c r="F336" s="3" t="s">
        <v>670</v>
      </c>
      <c r="G336" s="3">
        <v>0</v>
      </c>
      <c r="H336" s="3"/>
      <c r="I336" s="3"/>
      <c r="J336" s="3">
        <v>0</v>
      </c>
      <c r="K336" s="3">
        <v>0</v>
      </c>
      <c r="L336" s="3"/>
      <c r="M336" s="5"/>
      <c r="AZ336"/>
      <c r="BA336"/>
      <c r="BB336"/>
      <c r="BC336"/>
      <c r="BD336"/>
      <c r="BE336"/>
      <c r="CK336"/>
    </row>
    <row r="337" spans="1:89" x14ac:dyDescent="0.25">
      <c r="A337" s="2">
        <v>42735</v>
      </c>
      <c r="B337" s="5" t="s">
        <v>488</v>
      </c>
      <c r="C337" s="5" t="s">
        <v>648</v>
      </c>
      <c r="D337" s="5" t="s">
        <v>70</v>
      </c>
      <c r="E337" s="3" t="s">
        <v>55</v>
      </c>
      <c r="F337" s="3" t="s">
        <v>671</v>
      </c>
      <c r="G337" s="3">
        <v>0</v>
      </c>
      <c r="H337" s="3"/>
      <c r="I337" s="3"/>
      <c r="J337" s="3">
        <v>0</v>
      </c>
      <c r="K337" s="3">
        <v>0</v>
      </c>
      <c r="L337" s="3"/>
      <c r="M337" s="5"/>
      <c r="AZ337"/>
      <c r="BA337"/>
      <c r="BB337"/>
      <c r="BC337"/>
      <c r="BD337"/>
      <c r="BE337"/>
      <c r="CK337"/>
    </row>
    <row r="338" spans="1:89" x14ac:dyDescent="0.25">
      <c r="A338" s="2">
        <v>42735</v>
      </c>
      <c r="B338" s="5" t="s">
        <v>488</v>
      </c>
      <c r="C338" s="5" t="s">
        <v>648</v>
      </c>
      <c r="D338" s="5" t="s">
        <v>70</v>
      </c>
      <c r="E338" s="3" t="s">
        <v>50</v>
      </c>
      <c r="F338" s="3" t="s">
        <v>672</v>
      </c>
      <c r="G338" s="3">
        <v>52514437216.940002</v>
      </c>
      <c r="H338" s="3">
        <v>47056326279.940002</v>
      </c>
      <c r="I338" s="3">
        <v>0</v>
      </c>
      <c r="J338" s="3">
        <v>4643981739</v>
      </c>
      <c r="K338" s="3">
        <v>814129198</v>
      </c>
      <c r="L338" s="3"/>
      <c r="M338" s="5"/>
      <c r="AZ338"/>
      <c r="BA338"/>
      <c r="BB338"/>
      <c r="BC338"/>
      <c r="BD338"/>
      <c r="BE338"/>
      <c r="CK338"/>
    </row>
    <row r="339" spans="1:89" x14ac:dyDescent="0.25">
      <c r="A339" s="2">
        <v>42735</v>
      </c>
      <c r="B339" s="5" t="s">
        <v>488</v>
      </c>
      <c r="C339" s="5" t="s">
        <v>648</v>
      </c>
      <c r="D339" s="5" t="s">
        <v>70</v>
      </c>
      <c r="E339" s="3" t="s">
        <v>264</v>
      </c>
      <c r="F339" s="3" t="s">
        <v>673</v>
      </c>
      <c r="G339" s="3">
        <v>51700308018.940002</v>
      </c>
      <c r="H339" s="3">
        <v>47056326279.940002</v>
      </c>
      <c r="I339" s="3">
        <v>0</v>
      </c>
      <c r="J339" s="3">
        <v>4643981739</v>
      </c>
      <c r="K339" s="3"/>
      <c r="L339" s="3"/>
      <c r="M339" s="5"/>
      <c r="AZ339"/>
      <c r="BA339"/>
      <c r="BB339"/>
      <c r="BC339"/>
      <c r="BD339"/>
      <c r="BE339"/>
      <c r="CK339"/>
    </row>
    <row r="340" spans="1:89" x14ac:dyDescent="0.25">
      <c r="A340" s="2">
        <v>42735</v>
      </c>
      <c r="B340" s="5" t="s">
        <v>488</v>
      </c>
      <c r="C340" s="5" t="s">
        <v>648</v>
      </c>
      <c r="D340" s="5" t="s">
        <v>70</v>
      </c>
      <c r="E340" s="3" t="s">
        <v>267</v>
      </c>
      <c r="F340" s="3" t="s">
        <v>674</v>
      </c>
      <c r="G340" s="3">
        <v>52514437216.940002</v>
      </c>
      <c r="H340" s="3">
        <v>47056326279.940002</v>
      </c>
      <c r="I340" s="3">
        <v>0</v>
      </c>
      <c r="J340" s="3">
        <v>4643981739</v>
      </c>
      <c r="K340" s="3">
        <v>814129198</v>
      </c>
      <c r="L340" s="3"/>
      <c r="M340" s="5"/>
      <c r="AZ340"/>
      <c r="BA340"/>
      <c r="BB340"/>
      <c r="BC340"/>
      <c r="BD340"/>
      <c r="BE340"/>
      <c r="CK340"/>
    </row>
    <row r="341" spans="1:89" x14ac:dyDescent="0.25">
      <c r="A341" s="2">
        <v>42735</v>
      </c>
      <c r="B341" s="5" t="s">
        <v>488</v>
      </c>
      <c r="C341" s="5" t="s">
        <v>648</v>
      </c>
      <c r="D341" s="5" t="s">
        <v>70</v>
      </c>
      <c r="E341" s="3" t="s">
        <v>37</v>
      </c>
      <c r="F341" s="3" t="s">
        <v>675</v>
      </c>
      <c r="G341" s="3">
        <v>48303340532.900002</v>
      </c>
      <c r="H341" s="3">
        <v>47056326279.940002</v>
      </c>
      <c r="I341" s="3">
        <v>0</v>
      </c>
      <c r="J341" s="3">
        <v>1247014252.96</v>
      </c>
      <c r="K341" s="3"/>
      <c r="L341" s="3"/>
      <c r="M341" s="5"/>
      <c r="AZ341"/>
      <c r="BA341"/>
      <c r="BB341"/>
      <c r="BC341"/>
      <c r="BD341"/>
      <c r="BE341"/>
      <c r="CK341"/>
    </row>
    <row r="342" spans="1:89" x14ac:dyDescent="0.25">
      <c r="A342" s="2">
        <v>42735</v>
      </c>
      <c r="B342" s="5" t="s">
        <v>488</v>
      </c>
      <c r="C342" s="5" t="s">
        <v>648</v>
      </c>
      <c r="D342" s="5" t="s">
        <v>70</v>
      </c>
      <c r="E342" s="3" t="s">
        <v>270</v>
      </c>
      <c r="F342" s="3" t="s">
        <v>676</v>
      </c>
      <c r="G342" s="3">
        <v>30151319978.490002</v>
      </c>
      <c r="H342" s="3"/>
      <c r="I342" s="3"/>
      <c r="J342" s="3"/>
      <c r="K342" s="3"/>
      <c r="L342" s="3"/>
      <c r="M342" s="5"/>
      <c r="AZ342"/>
      <c r="BA342"/>
      <c r="BB342"/>
      <c r="BC342"/>
      <c r="BD342"/>
      <c r="BE342"/>
      <c r="CK342"/>
    </row>
    <row r="343" spans="1:89" x14ac:dyDescent="0.25">
      <c r="A343" s="2">
        <v>42735</v>
      </c>
      <c r="B343" s="5" t="s">
        <v>488</v>
      </c>
      <c r="C343" s="5" t="s">
        <v>648</v>
      </c>
      <c r="D343" s="5" t="s">
        <v>70</v>
      </c>
      <c r="E343" s="3" t="s">
        <v>272</v>
      </c>
      <c r="F343" s="3" t="s">
        <v>677</v>
      </c>
      <c r="G343" s="3">
        <v>10256464792.08</v>
      </c>
      <c r="H343" s="3"/>
      <c r="I343" s="3"/>
      <c r="J343" s="3"/>
      <c r="K343" s="3"/>
      <c r="L343" s="3"/>
      <c r="M343" s="5"/>
      <c r="AZ343"/>
      <c r="BA343"/>
      <c r="BB343"/>
      <c r="BC343"/>
      <c r="BD343"/>
      <c r="BE343"/>
      <c r="CK343"/>
    </row>
    <row r="344" spans="1:89" x14ac:dyDescent="0.25">
      <c r="A344" s="2">
        <v>42735</v>
      </c>
      <c r="B344" s="5" t="s">
        <v>488</v>
      </c>
      <c r="C344" s="5" t="s">
        <v>648</v>
      </c>
      <c r="D344" s="5" t="s">
        <v>70</v>
      </c>
      <c r="E344" s="3" t="s">
        <v>116</v>
      </c>
      <c r="F344" s="3" t="s">
        <v>678</v>
      </c>
      <c r="G344" s="3">
        <v>667.83</v>
      </c>
      <c r="H344" s="3"/>
      <c r="I344" s="3"/>
      <c r="J344" s="3"/>
      <c r="K344" s="3"/>
      <c r="L344" s="3"/>
      <c r="M344" s="5"/>
      <c r="AZ344"/>
      <c r="BA344"/>
      <c r="BB344"/>
      <c r="BC344"/>
      <c r="BD344"/>
      <c r="BE344"/>
      <c r="CK344"/>
    </row>
    <row r="345" spans="1:89" x14ac:dyDescent="0.25">
      <c r="A345" s="2">
        <v>42735</v>
      </c>
      <c r="B345" s="5" t="s">
        <v>488</v>
      </c>
      <c r="C345" s="5" t="s">
        <v>648</v>
      </c>
      <c r="D345" s="5" t="s">
        <v>70</v>
      </c>
      <c r="E345" s="3" t="s">
        <v>118</v>
      </c>
      <c r="F345" s="3" t="s">
        <v>679</v>
      </c>
      <c r="G345" s="3">
        <v>1780.4</v>
      </c>
      <c r="H345" s="3"/>
      <c r="I345" s="3"/>
      <c r="J345" s="3"/>
      <c r="K345" s="3"/>
      <c r="L345" s="3"/>
      <c r="M345" s="5"/>
      <c r="AZ345"/>
      <c r="BA345"/>
      <c r="BB345"/>
      <c r="BC345"/>
      <c r="BD345"/>
      <c r="BE345"/>
      <c r="CK345"/>
    </row>
    <row r="346" spans="1:89" x14ac:dyDescent="0.25">
      <c r="A346" s="2">
        <v>42825</v>
      </c>
      <c r="B346" s="5" t="s">
        <v>487</v>
      </c>
      <c r="C346" s="5" t="s">
        <v>330</v>
      </c>
      <c r="D346" s="5" t="s">
        <v>70</v>
      </c>
      <c r="E346" s="3" t="s">
        <v>241</v>
      </c>
      <c r="F346" s="3" t="s">
        <v>331</v>
      </c>
      <c r="G346" s="3">
        <v>0</v>
      </c>
      <c r="H346" s="3"/>
      <c r="I346" s="3"/>
      <c r="J346" s="3"/>
      <c r="K346" s="3"/>
      <c r="L346" s="3"/>
      <c r="M346" s="5"/>
      <c r="AZ346"/>
      <c r="BA346"/>
      <c r="BB346"/>
      <c r="BC346"/>
      <c r="BD346"/>
      <c r="BE346"/>
      <c r="CK346"/>
    </row>
    <row r="347" spans="1:89" x14ac:dyDescent="0.25">
      <c r="A347" s="2">
        <v>42825</v>
      </c>
      <c r="B347" s="5" t="s">
        <v>487</v>
      </c>
      <c r="C347" s="5" t="s">
        <v>330</v>
      </c>
      <c r="D347" s="5" t="s">
        <v>70</v>
      </c>
      <c r="E347" s="3" t="s">
        <v>242</v>
      </c>
      <c r="F347" s="3" t="s">
        <v>332</v>
      </c>
      <c r="G347" s="3">
        <v>1980635</v>
      </c>
      <c r="H347" s="3"/>
      <c r="I347" s="3"/>
      <c r="J347" s="3"/>
      <c r="K347" s="3"/>
      <c r="L347" s="3"/>
      <c r="M347" s="5"/>
      <c r="AZ347"/>
      <c r="BA347"/>
      <c r="BB347"/>
      <c r="BC347"/>
      <c r="BD347"/>
      <c r="BE347"/>
      <c r="CK347"/>
    </row>
    <row r="348" spans="1:89" x14ac:dyDescent="0.25">
      <c r="A348" s="2">
        <v>42825</v>
      </c>
      <c r="B348" s="5" t="s">
        <v>487</v>
      </c>
      <c r="C348" s="5" t="s">
        <v>330</v>
      </c>
      <c r="D348" s="5" t="s">
        <v>70</v>
      </c>
      <c r="E348" s="3" t="s">
        <v>243</v>
      </c>
      <c r="F348" s="3" t="s">
        <v>333</v>
      </c>
      <c r="G348" s="3">
        <v>0</v>
      </c>
      <c r="H348" s="3"/>
      <c r="I348" s="3"/>
      <c r="J348" s="3"/>
      <c r="K348" s="3"/>
      <c r="L348" s="3"/>
      <c r="M348" s="5"/>
      <c r="AZ348"/>
      <c r="BA348"/>
      <c r="BB348"/>
      <c r="BC348"/>
      <c r="BD348"/>
      <c r="BE348"/>
      <c r="CK348"/>
    </row>
    <row r="349" spans="1:89" x14ac:dyDescent="0.25">
      <c r="A349" s="2">
        <v>42825</v>
      </c>
      <c r="B349" s="5" t="s">
        <v>487</v>
      </c>
      <c r="C349" s="5" t="s">
        <v>330</v>
      </c>
      <c r="D349" s="5" t="s">
        <v>70</v>
      </c>
      <c r="E349" s="3" t="s">
        <v>244</v>
      </c>
      <c r="F349" s="3" t="s">
        <v>349</v>
      </c>
      <c r="G349" s="3">
        <v>204803858</v>
      </c>
      <c r="H349" s="3"/>
      <c r="I349" s="3"/>
      <c r="J349" s="3"/>
      <c r="K349" s="3"/>
      <c r="L349" s="3"/>
      <c r="M349" s="5"/>
      <c r="AZ349"/>
      <c r="BA349"/>
      <c r="BB349"/>
      <c r="BC349"/>
      <c r="BD349"/>
      <c r="BE349"/>
      <c r="CK349"/>
    </row>
    <row r="350" spans="1:89" x14ac:dyDescent="0.25">
      <c r="A350" s="2">
        <v>42825</v>
      </c>
      <c r="B350" s="5" t="s">
        <v>487</v>
      </c>
      <c r="C350" s="5" t="s">
        <v>330</v>
      </c>
      <c r="D350" s="5" t="s">
        <v>70</v>
      </c>
      <c r="E350" s="3" t="s">
        <v>245</v>
      </c>
      <c r="F350" s="3" t="s">
        <v>334</v>
      </c>
      <c r="G350" s="3">
        <v>7439852876.8999996</v>
      </c>
      <c r="H350" s="3"/>
      <c r="I350" s="3"/>
      <c r="J350" s="3"/>
      <c r="K350" s="3"/>
      <c r="L350" s="3"/>
      <c r="M350" s="5"/>
      <c r="AZ350"/>
      <c r="BA350"/>
      <c r="BB350"/>
      <c r="BC350"/>
      <c r="BD350"/>
      <c r="BE350"/>
      <c r="CK350"/>
    </row>
    <row r="351" spans="1:89" x14ac:dyDescent="0.25">
      <c r="A351" s="2">
        <v>42825</v>
      </c>
      <c r="B351" s="5" t="s">
        <v>487</v>
      </c>
      <c r="C351" s="5" t="s">
        <v>330</v>
      </c>
      <c r="D351" s="5" t="s">
        <v>70</v>
      </c>
      <c r="E351" s="3" t="s">
        <v>246</v>
      </c>
      <c r="F351" s="3" t="s">
        <v>335</v>
      </c>
      <c r="G351" s="3">
        <v>0</v>
      </c>
      <c r="H351" s="3"/>
      <c r="I351" s="3"/>
      <c r="J351" s="3"/>
      <c r="K351" s="3"/>
      <c r="L351" s="3"/>
      <c r="M351" s="5"/>
      <c r="AZ351"/>
      <c r="BA351"/>
      <c r="BB351"/>
      <c r="BC351"/>
      <c r="BD351"/>
      <c r="BE351"/>
      <c r="CK351"/>
    </row>
    <row r="352" spans="1:89" x14ac:dyDescent="0.25">
      <c r="A352" s="2">
        <v>42825</v>
      </c>
      <c r="B352" s="5" t="s">
        <v>487</v>
      </c>
      <c r="C352" s="5" t="s">
        <v>330</v>
      </c>
      <c r="D352" s="5" t="s">
        <v>70</v>
      </c>
      <c r="E352" s="3" t="s">
        <v>247</v>
      </c>
      <c r="F352" s="3" t="s">
        <v>336</v>
      </c>
      <c r="G352" s="3">
        <v>83700000</v>
      </c>
      <c r="H352" s="3"/>
      <c r="I352" s="3"/>
      <c r="J352" s="3"/>
      <c r="K352" s="3"/>
      <c r="L352" s="3"/>
      <c r="M352" s="5"/>
      <c r="AZ352"/>
      <c r="BA352"/>
      <c r="BB352"/>
      <c r="BC352"/>
      <c r="BD352"/>
      <c r="BE352"/>
      <c r="CK352"/>
    </row>
    <row r="353" spans="1:89" x14ac:dyDescent="0.25">
      <c r="A353" s="2">
        <v>42825</v>
      </c>
      <c r="B353" s="5" t="s">
        <v>487</v>
      </c>
      <c r="C353" s="5" t="s">
        <v>330</v>
      </c>
      <c r="D353" s="5" t="s">
        <v>70</v>
      </c>
      <c r="E353" s="3" t="s">
        <v>248</v>
      </c>
      <c r="F353" s="3" t="s">
        <v>337</v>
      </c>
      <c r="G353" s="3">
        <v>740485864.87</v>
      </c>
      <c r="H353" s="3"/>
      <c r="I353" s="3"/>
      <c r="J353" s="3"/>
      <c r="K353" s="3"/>
      <c r="L353" s="3"/>
      <c r="M353" s="5"/>
      <c r="AZ353"/>
      <c r="BA353"/>
      <c r="BB353"/>
      <c r="BC353"/>
      <c r="BD353"/>
      <c r="BE353"/>
      <c r="CK353"/>
    </row>
    <row r="354" spans="1:89" x14ac:dyDescent="0.25">
      <c r="A354" s="2">
        <v>42825</v>
      </c>
      <c r="B354" s="5" t="s">
        <v>487</v>
      </c>
      <c r="C354" s="5" t="s">
        <v>330</v>
      </c>
      <c r="D354" s="5" t="s">
        <v>70</v>
      </c>
      <c r="E354" s="3" t="s">
        <v>69</v>
      </c>
      <c r="F354" s="3" t="s">
        <v>338</v>
      </c>
      <c r="G354" s="3">
        <v>725867998.87</v>
      </c>
      <c r="H354" s="3"/>
      <c r="I354" s="3"/>
      <c r="J354" s="3"/>
      <c r="K354" s="3"/>
      <c r="L354" s="3"/>
      <c r="M354" s="5"/>
      <c r="AZ354"/>
      <c r="BA354"/>
      <c r="BB354"/>
      <c r="BC354"/>
      <c r="BD354"/>
      <c r="BE354"/>
      <c r="CK354"/>
    </row>
    <row r="355" spans="1:89" x14ac:dyDescent="0.25">
      <c r="A355" s="2">
        <v>42825</v>
      </c>
      <c r="B355" s="5" t="s">
        <v>487</v>
      </c>
      <c r="C355" s="5" t="s">
        <v>330</v>
      </c>
      <c r="D355" s="5" t="s">
        <v>70</v>
      </c>
      <c r="E355" s="3" t="s">
        <v>68</v>
      </c>
      <c r="F355" s="3" t="s">
        <v>339</v>
      </c>
      <c r="G355" s="3">
        <v>14617866</v>
      </c>
      <c r="H355" s="3"/>
      <c r="I355" s="3"/>
      <c r="J355" s="3"/>
      <c r="K355" s="3"/>
      <c r="L355" s="3"/>
      <c r="M355" s="5"/>
      <c r="AZ355"/>
      <c r="BA355"/>
      <c r="BB355"/>
      <c r="BC355"/>
      <c r="BD355"/>
      <c r="BE355"/>
      <c r="CK355"/>
    </row>
    <row r="356" spans="1:89" x14ac:dyDescent="0.25">
      <c r="A356" s="2">
        <v>42825</v>
      </c>
      <c r="B356" s="5" t="s">
        <v>487</v>
      </c>
      <c r="C356" s="5" t="s">
        <v>330</v>
      </c>
      <c r="D356" s="5" t="s">
        <v>70</v>
      </c>
      <c r="E356" s="3" t="s">
        <v>67</v>
      </c>
      <c r="F356" s="3" t="s">
        <v>340</v>
      </c>
      <c r="G356" s="3">
        <v>5277083061.5100002</v>
      </c>
      <c r="H356" s="3"/>
      <c r="I356" s="3"/>
      <c r="J356" s="3"/>
      <c r="K356" s="3"/>
      <c r="L356" s="3"/>
      <c r="M356" s="5"/>
      <c r="AZ356"/>
      <c r="BA356"/>
      <c r="BB356"/>
      <c r="BC356"/>
      <c r="BD356"/>
      <c r="BE356"/>
      <c r="CK356"/>
    </row>
    <row r="357" spans="1:89" x14ac:dyDescent="0.25">
      <c r="A357" s="2">
        <v>42825</v>
      </c>
      <c r="B357" s="5" t="s">
        <v>487</v>
      </c>
      <c r="C357" s="5" t="s">
        <v>330</v>
      </c>
      <c r="D357" s="5" t="s">
        <v>70</v>
      </c>
      <c r="E357" s="3" t="s">
        <v>66</v>
      </c>
      <c r="F357" s="3" t="s">
        <v>341</v>
      </c>
      <c r="G357" s="3">
        <v>3523676577.52</v>
      </c>
      <c r="H357" s="3"/>
      <c r="I357" s="3"/>
      <c r="J357" s="3"/>
      <c r="K357" s="3"/>
      <c r="L357" s="3"/>
      <c r="M357" s="5"/>
      <c r="AZ357"/>
      <c r="BA357"/>
      <c r="BB357"/>
      <c r="BC357"/>
      <c r="BD357"/>
      <c r="BE357"/>
      <c r="CK357"/>
    </row>
    <row r="358" spans="1:89" x14ac:dyDescent="0.25">
      <c r="A358" s="2">
        <v>42825</v>
      </c>
      <c r="B358" s="5" t="s">
        <v>487</v>
      </c>
      <c r="C358" s="5" t="s">
        <v>330</v>
      </c>
      <c r="D358" s="5" t="s">
        <v>70</v>
      </c>
      <c r="E358" s="3" t="s">
        <v>249</v>
      </c>
      <c r="F358" s="3" t="s">
        <v>342</v>
      </c>
      <c r="G358" s="3">
        <v>1753406483.99</v>
      </c>
      <c r="H358" s="3"/>
      <c r="I358" s="3"/>
      <c r="J358" s="3"/>
      <c r="K358" s="3"/>
      <c r="L358" s="3"/>
      <c r="M358" s="5"/>
      <c r="AZ358"/>
      <c r="BA358"/>
      <c r="BB358"/>
      <c r="BC358"/>
      <c r="BD358"/>
      <c r="BE358"/>
      <c r="CK358"/>
    </row>
    <row r="359" spans="1:89" x14ac:dyDescent="0.25">
      <c r="A359" s="2">
        <v>42825</v>
      </c>
      <c r="B359" s="5" t="s">
        <v>487</v>
      </c>
      <c r="C359" s="5" t="s">
        <v>330</v>
      </c>
      <c r="D359" s="5" t="s">
        <v>70</v>
      </c>
      <c r="E359" s="3" t="s">
        <v>250</v>
      </c>
      <c r="F359" s="3" t="s">
        <v>343</v>
      </c>
      <c r="G359" s="3">
        <v>0</v>
      </c>
      <c r="H359" s="3"/>
      <c r="I359" s="3"/>
      <c r="J359" s="3"/>
      <c r="K359" s="3"/>
      <c r="L359" s="3"/>
      <c r="M359" s="5"/>
      <c r="AZ359"/>
      <c r="BA359"/>
      <c r="BB359"/>
      <c r="BC359"/>
      <c r="BD359"/>
      <c r="BE359"/>
      <c r="CK359"/>
    </row>
    <row r="360" spans="1:89" x14ac:dyDescent="0.25">
      <c r="A360" s="2">
        <v>42825</v>
      </c>
      <c r="B360" s="5" t="s">
        <v>487</v>
      </c>
      <c r="C360" s="5" t="s">
        <v>330</v>
      </c>
      <c r="D360" s="5" t="s">
        <v>70</v>
      </c>
      <c r="E360" s="3" t="s">
        <v>251</v>
      </c>
      <c r="F360" s="3" t="s">
        <v>344</v>
      </c>
      <c r="G360" s="3">
        <v>0</v>
      </c>
      <c r="H360" s="3"/>
      <c r="I360" s="3"/>
      <c r="J360" s="3"/>
      <c r="K360" s="3"/>
      <c r="L360" s="3"/>
      <c r="M360" s="5"/>
      <c r="AZ360"/>
      <c r="BA360"/>
      <c r="BB360"/>
      <c r="BC360"/>
      <c r="BD360"/>
      <c r="BE360"/>
      <c r="CK360"/>
    </row>
    <row r="361" spans="1:89" x14ac:dyDescent="0.25">
      <c r="A361" s="2">
        <v>42825</v>
      </c>
      <c r="B361" s="5" t="s">
        <v>487</v>
      </c>
      <c r="C361" s="5" t="s">
        <v>330</v>
      </c>
      <c r="D361" s="5" t="s">
        <v>70</v>
      </c>
      <c r="E361" s="3" t="s">
        <v>252</v>
      </c>
      <c r="F361" s="3" t="s">
        <v>345</v>
      </c>
      <c r="G361" s="3">
        <v>1314603376.52</v>
      </c>
      <c r="H361" s="3"/>
      <c r="I361" s="3"/>
      <c r="J361" s="3"/>
      <c r="K361" s="3"/>
      <c r="L361" s="3"/>
      <c r="M361" s="5"/>
      <c r="AZ361"/>
      <c r="BA361"/>
      <c r="BB361"/>
      <c r="BC361"/>
      <c r="BD361"/>
      <c r="BE361"/>
      <c r="CK361"/>
    </row>
    <row r="362" spans="1:89" x14ac:dyDescent="0.25">
      <c r="A362" s="2">
        <v>42825</v>
      </c>
      <c r="B362" s="5" t="s">
        <v>487</v>
      </c>
      <c r="C362" s="5" t="s">
        <v>330</v>
      </c>
      <c r="D362" s="5" t="s">
        <v>70</v>
      </c>
      <c r="E362" s="3" t="s">
        <v>253</v>
      </c>
      <c r="F362" s="3" t="s">
        <v>346</v>
      </c>
      <c r="G362" s="3">
        <v>0</v>
      </c>
      <c r="H362" s="3"/>
      <c r="I362" s="3"/>
      <c r="J362" s="3"/>
      <c r="K362" s="3"/>
      <c r="L362" s="3"/>
      <c r="M362" s="5"/>
      <c r="AZ362"/>
      <c r="BA362"/>
      <c r="BB362"/>
      <c r="BC362"/>
      <c r="BD362"/>
      <c r="BE362"/>
      <c r="CK362"/>
    </row>
    <row r="363" spans="1:89" x14ac:dyDescent="0.25">
      <c r="A363" s="2">
        <v>42825</v>
      </c>
      <c r="B363" s="5" t="s">
        <v>487</v>
      </c>
      <c r="C363" s="5" t="s">
        <v>330</v>
      </c>
      <c r="D363" s="5" t="s">
        <v>70</v>
      </c>
      <c r="E363" s="3" t="s">
        <v>65</v>
      </c>
      <c r="F363" s="3" t="s">
        <v>347</v>
      </c>
      <c r="G363" s="3">
        <v>23980574</v>
      </c>
      <c r="H363" s="3"/>
      <c r="I363" s="3"/>
      <c r="J363" s="3"/>
      <c r="K363" s="3"/>
      <c r="L363" s="3"/>
      <c r="M363" s="5"/>
      <c r="AZ363"/>
      <c r="BA363"/>
      <c r="BB363"/>
      <c r="BC363"/>
      <c r="BD363"/>
      <c r="BE363"/>
      <c r="CK363"/>
    </row>
    <row r="364" spans="1:89" x14ac:dyDescent="0.25">
      <c r="A364" s="2">
        <v>42825</v>
      </c>
      <c r="B364" s="5" t="s">
        <v>487</v>
      </c>
      <c r="C364" s="5" t="s">
        <v>330</v>
      </c>
      <c r="D364" s="5" t="s">
        <v>70</v>
      </c>
      <c r="E364" s="3" t="s">
        <v>64</v>
      </c>
      <c r="F364" s="3" t="s">
        <v>348</v>
      </c>
      <c r="G364" s="3">
        <v>0</v>
      </c>
      <c r="H364" s="3"/>
      <c r="I364" s="3"/>
      <c r="J364" s="3"/>
      <c r="K364" s="3"/>
      <c r="L364" s="3"/>
      <c r="M364" s="5"/>
      <c r="AZ364"/>
      <c r="BA364"/>
      <c r="BB364"/>
      <c r="BC364"/>
      <c r="BD364"/>
      <c r="BE364"/>
      <c r="CK364"/>
    </row>
    <row r="365" spans="1:89" x14ac:dyDescent="0.25">
      <c r="A365" s="2">
        <v>42825</v>
      </c>
      <c r="B365" s="5" t="s">
        <v>487</v>
      </c>
      <c r="C365" s="5" t="s">
        <v>330</v>
      </c>
      <c r="D365" s="5" t="s">
        <v>70</v>
      </c>
      <c r="E365" s="3" t="s">
        <v>63</v>
      </c>
      <c r="F365" s="3" t="s">
        <v>350</v>
      </c>
      <c r="G365" s="3">
        <v>5616505241.6700001</v>
      </c>
      <c r="H365" s="3"/>
      <c r="I365" s="3"/>
      <c r="J365" s="3"/>
      <c r="K365" s="3"/>
      <c r="L365" s="3"/>
      <c r="M365" s="5"/>
      <c r="AZ365"/>
      <c r="BA365"/>
      <c r="BB365"/>
      <c r="BC365"/>
      <c r="BD365"/>
      <c r="BE365"/>
      <c r="CK365"/>
    </row>
    <row r="366" spans="1:89" x14ac:dyDescent="0.25">
      <c r="A366" s="2">
        <v>42825</v>
      </c>
      <c r="B366" s="5" t="s">
        <v>487</v>
      </c>
      <c r="C366" s="5" t="s">
        <v>330</v>
      </c>
      <c r="D366" s="5" t="s">
        <v>70</v>
      </c>
      <c r="E366" s="3" t="s">
        <v>62</v>
      </c>
      <c r="F366" s="3" t="s">
        <v>351</v>
      </c>
      <c r="G366" s="3">
        <v>0</v>
      </c>
      <c r="H366" s="3"/>
      <c r="I366" s="3"/>
      <c r="J366" s="3"/>
      <c r="K366" s="3"/>
      <c r="L366" s="3"/>
      <c r="M366" s="5"/>
      <c r="AZ366"/>
      <c r="BA366"/>
      <c r="BB366"/>
      <c r="BC366"/>
      <c r="BD366"/>
      <c r="BE366"/>
      <c r="CK366"/>
    </row>
    <row r="367" spans="1:89" x14ac:dyDescent="0.25">
      <c r="A367" s="2">
        <v>42825</v>
      </c>
      <c r="B367" s="5" t="s">
        <v>487</v>
      </c>
      <c r="C367" s="5" t="s">
        <v>330</v>
      </c>
      <c r="D367" s="5" t="s">
        <v>70</v>
      </c>
      <c r="E367" s="3" t="s">
        <v>61</v>
      </c>
      <c r="F367" s="3" t="s">
        <v>353</v>
      </c>
      <c r="G367" s="3">
        <v>0</v>
      </c>
      <c r="H367" s="3"/>
      <c r="I367" s="3"/>
      <c r="J367" s="3"/>
      <c r="K367" s="3"/>
      <c r="L367" s="3"/>
      <c r="M367" s="5"/>
      <c r="AZ367"/>
      <c r="BA367"/>
      <c r="BB367"/>
      <c r="BC367"/>
      <c r="BD367"/>
      <c r="BE367"/>
      <c r="CK367"/>
    </row>
    <row r="368" spans="1:89" x14ac:dyDescent="0.25">
      <c r="A368" s="2">
        <v>42825</v>
      </c>
      <c r="B368" s="5" t="s">
        <v>487</v>
      </c>
      <c r="C368" s="5" t="s">
        <v>330</v>
      </c>
      <c r="D368" s="5" t="s">
        <v>70</v>
      </c>
      <c r="E368" s="3" t="s">
        <v>254</v>
      </c>
      <c r="F368" s="3" t="s">
        <v>370</v>
      </c>
      <c r="G368" s="3">
        <v>0</v>
      </c>
      <c r="H368" s="3"/>
      <c r="I368" s="3"/>
      <c r="J368" s="3"/>
      <c r="K368" s="3"/>
      <c r="L368" s="3"/>
      <c r="M368" s="5"/>
      <c r="AZ368"/>
      <c r="BA368"/>
      <c r="BB368"/>
      <c r="BC368"/>
      <c r="BD368"/>
      <c r="BE368"/>
      <c r="CK368"/>
    </row>
    <row r="369" spans="1:89" x14ac:dyDescent="0.25">
      <c r="A369" s="2">
        <v>42825</v>
      </c>
      <c r="B369" s="5" t="s">
        <v>487</v>
      </c>
      <c r="C369" s="5" t="s">
        <v>330</v>
      </c>
      <c r="D369" s="5" t="s">
        <v>70</v>
      </c>
      <c r="E369" s="3" t="s">
        <v>255</v>
      </c>
      <c r="F369" s="3" t="s">
        <v>352</v>
      </c>
      <c r="G369" s="3">
        <v>0</v>
      </c>
      <c r="H369" s="3"/>
      <c r="I369" s="3"/>
      <c r="J369" s="3"/>
      <c r="K369" s="3"/>
      <c r="L369" s="3"/>
      <c r="M369" s="5"/>
      <c r="AZ369"/>
      <c r="BA369"/>
      <c r="BB369"/>
      <c r="BC369"/>
      <c r="BD369"/>
      <c r="BE369"/>
      <c r="CK369"/>
    </row>
    <row r="370" spans="1:89" x14ac:dyDescent="0.25">
      <c r="A370" s="2">
        <v>42825</v>
      </c>
      <c r="B370" s="5" t="s">
        <v>487</v>
      </c>
      <c r="C370" s="5" t="s">
        <v>330</v>
      </c>
      <c r="D370" s="5" t="s">
        <v>70</v>
      </c>
      <c r="E370" s="3" t="s">
        <v>256</v>
      </c>
      <c r="F370" s="3" t="s">
        <v>354</v>
      </c>
      <c r="G370" s="3">
        <v>782733323</v>
      </c>
      <c r="H370" s="3"/>
      <c r="I370" s="3"/>
      <c r="J370" s="3"/>
      <c r="K370" s="3"/>
      <c r="L370" s="3"/>
      <c r="M370" s="5"/>
      <c r="AZ370"/>
      <c r="BA370"/>
      <c r="BB370"/>
      <c r="BC370"/>
      <c r="BD370"/>
      <c r="BE370"/>
      <c r="CK370"/>
    </row>
    <row r="371" spans="1:89" x14ac:dyDescent="0.25">
      <c r="A371" s="2">
        <v>42825</v>
      </c>
      <c r="B371" s="5" t="s">
        <v>487</v>
      </c>
      <c r="C371" s="5" t="s">
        <v>330</v>
      </c>
      <c r="D371" s="5" t="s">
        <v>70</v>
      </c>
      <c r="E371" s="3" t="s">
        <v>257</v>
      </c>
      <c r="F371" s="3" t="s">
        <v>372</v>
      </c>
      <c r="G371" s="3">
        <v>47749979</v>
      </c>
      <c r="H371" s="3"/>
      <c r="I371" s="3"/>
      <c r="J371" s="3"/>
      <c r="K371" s="3"/>
      <c r="L371" s="3"/>
      <c r="M371" s="5"/>
      <c r="AZ371"/>
      <c r="BA371"/>
      <c r="BB371"/>
      <c r="BC371"/>
      <c r="BD371"/>
      <c r="BE371"/>
      <c r="CK371"/>
    </row>
    <row r="372" spans="1:89" x14ac:dyDescent="0.25">
      <c r="A372" s="2">
        <v>42825</v>
      </c>
      <c r="B372" s="5" t="s">
        <v>487</v>
      </c>
      <c r="C372" s="5" t="s">
        <v>330</v>
      </c>
      <c r="D372" s="5" t="s">
        <v>70</v>
      </c>
      <c r="E372" s="3" t="s">
        <v>258</v>
      </c>
      <c r="F372" s="3" t="s">
        <v>355</v>
      </c>
      <c r="G372" s="3">
        <v>0</v>
      </c>
      <c r="H372" s="3"/>
      <c r="I372" s="3"/>
      <c r="J372" s="3"/>
      <c r="K372" s="3"/>
      <c r="L372" s="3"/>
      <c r="M372" s="5"/>
      <c r="AZ372"/>
      <c r="BA372"/>
      <c r="BB372"/>
      <c r="BC372"/>
      <c r="BD372"/>
      <c r="BE372"/>
      <c r="CK372"/>
    </row>
    <row r="373" spans="1:89" x14ac:dyDescent="0.25">
      <c r="A373" s="2">
        <v>42825</v>
      </c>
      <c r="B373" s="5" t="s">
        <v>487</v>
      </c>
      <c r="C373" s="5" t="s">
        <v>330</v>
      </c>
      <c r="D373" s="5" t="s">
        <v>70</v>
      </c>
      <c r="E373" s="3" t="s">
        <v>60</v>
      </c>
      <c r="F373" s="3" t="s">
        <v>356</v>
      </c>
      <c r="G373" s="3">
        <v>47749979</v>
      </c>
      <c r="H373" s="3"/>
      <c r="I373" s="3"/>
      <c r="J373" s="3"/>
      <c r="K373" s="3"/>
      <c r="L373" s="3"/>
      <c r="M373" s="5"/>
      <c r="AZ373"/>
      <c r="BA373"/>
      <c r="BB373"/>
      <c r="BC373"/>
      <c r="BD373"/>
      <c r="BE373"/>
      <c r="CK373"/>
    </row>
    <row r="374" spans="1:89" x14ac:dyDescent="0.25">
      <c r="A374" s="2">
        <v>42825</v>
      </c>
      <c r="B374" s="5" t="s">
        <v>487</v>
      </c>
      <c r="C374" s="5" t="s">
        <v>330</v>
      </c>
      <c r="D374" s="5" t="s">
        <v>70</v>
      </c>
      <c r="E374" s="3" t="s">
        <v>59</v>
      </c>
      <c r="F374" s="3" t="s">
        <v>357</v>
      </c>
      <c r="G374" s="3">
        <v>734983344</v>
      </c>
      <c r="H374" s="3"/>
      <c r="I374" s="3"/>
      <c r="J374" s="3"/>
      <c r="K374" s="3"/>
      <c r="L374" s="3"/>
      <c r="M374" s="5"/>
      <c r="AZ374"/>
      <c r="BA374"/>
      <c r="BB374"/>
      <c r="BC374"/>
      <c r="BD374"/>
      <c r="BE374"/>
      <c r="CK374"/>
    </row>
    <row r="375" spans="1:89" x14ac:dyDescent="0.25">
      <c r="A375" s="2">
        <v>42825</v>
      </c>
      <c r="B375" s="5" t="s">
        <v>487</v>
      </c>
      <c r="C375" s="5" t="s">
        <v>330</v>
      </c>
      <c r="D375" s="5" t="s">
        <v>70</v>
      </c>
      <c r="E375" s="3" t="s">
        <v>58</v>
      </c>
      <c r="F375" s="3" t="s">
        <v>358</v>
      </c>
      <c r="G375" s="3">
        <v>576949783</v>
      </c>
      <c r="H375" s="3"/>
      <c r="I375" s="3"/>
      <c r="J375" s="3"/>
      <c r="K375" s="3"/>
      <c r="L375" s="3"/>
      <c r="M375" s="5"/>
      <c r="AZ375"/>
      <c r="BA375"/>
      <c r="BB375"/>
      <c r="BC375"/>
      <c r="BD375"/>
      <c r="BE375"/>
      <c r="CK375"/>
    </row>
    <row r="376" spans="1:89" x14ac:dyDescent="0.25">
      <c r="A376" s="2">
        <v>42825</v>
      </c>
      <c r="B376" s="5" t="s">
        <v>487</v>
      </c>
      <c r="C376" s="5" t="s">
        <v>330</v>
      </c>
      <c r="D376" s="5" t="s">
        <v>70</v>
      </c>
      <c r="E376" s="3" t="s">
        <v>57</v>
      </c>
      <c r="F376" s="3" t="s">
        <v>359</v>
      </c>
      <c r="G376" s="3">
        <v>158033561</v>
      </c>
      <c r="H376" s="3"/>
      <c r="I376" s="3"/>
      <c r="J376" s="3"/>
      <c r="K376" s="3"/>
      <c r="L376" s="3"/>
      <c r="M376" s="5"/>
      <c r="AZ376"/>
      <c r="BA376"/>
      <c r="BB376"/>
      <c r="BC376"/>
      <c r="BD376"/>
      <c r="BE376"/>
      <c r="CK376"/>
    </row>
    <row r="377" spans="1:89" x14ac:dyDescent="0.25">
      <c r="A377" s="2">
        <v>42825</v>
      </c>
      <c r="B377" s="5" t="s">
        <v>487</v>
      </c>
      <c r="C377" s="5" t="s">
        <v>330</v>
      </c>
      <c r="D377" s="5" t="s">
        <v>70</v>
      </c>
      <c r="E377" s="3" t="s">
        <v>56</v>
      </c>
      <c r="F377" s="3" t="s">
        <v>360</v>
      </c>
      <c r="G377" s="3">
        <v>0</v>
      </c>
      <c r="H377" s="3"/>
      <c r="I377" s="3"/>
      <c r="J377" s="3"/>
      <c r="K377" s="3"/>
      <c r="L377" s="3"/>
      <c r="M377" s="5"/>
      <c r="AZ377"/>
      <c r="BA377"/>
      <c r="BB377"/>
      <c r="BC377"/>
      <c r="BD377"/>
      <c r="BE377"/>
      <c r="CK377"/>
    </row>
    <row r="378" spans="1:89" x14ac:dyDescent="0.25">
      <c r="A378" s="2">
        <v>42825</v>
      </c>
      <c r="B378" s="5" t="s">
        <v>487</v>
      </c>
      <c r="C378" s="5" t="s">
        <v>330</v>
      </c>
      <c r="D378" s="5" t="s">
        <v>70</v>
      </c>
      <c r="E378" s="3" t="s">
        <v>259</v>
      </c>
      <c r="F378" s="3" t="s">
        <v>361</v>
      </c>
      <c r="G378" s="3">
        <v>0</v>
      </c>
      <c r="H378" s="3"/>
      <c r="I378" s="3"/>
      <c r="J378" s="3"/>
      <c r="K378" s="3"/>
      <c r="L378" s="3"/>
      <c r="M378" s="5"/>
      <c r="AZ378"/>
      <c r="BA378"/>
      <c r="BB378"/>
      <c r="BC378"/>
      <c r="BD378"/>
      <c r="BE378"/>
      <c r="CK378"/>
    </row>
    <row r="379" spans="1:89" x14ac:dyDescent="0.25">
      <c r="A379" s="2">
        <v>42825</v>
      </c>
      <c r="B379" s="5" t="s">
        <v>487</v>
      </c>
      <c r="C379" s="5" t="s">
        <v>330</v>
      </c>
      <c r="D379" s="5" t="s">
        <v>70</v>
      </c>
      <c r="E379" s="3" t="s">
        <v>260</v>
      </c>
      <c r="F379" s="3" t="s">
        <v>362</v>
      </c>
      <c r="G379" s="3">
        <v>1593771116</v>
      </c>
      <c r="H379" s="3"/>
      <c r="I379" s="3"/>
      <c r="J379" s="3"/>
      <c r="K379" s="3"/>
      <c r="L379" s="3"/>
      <c r="M379" s="5"/>
      <c r="AZ379"/>
      <c r="BA379"/>
      <c r="BB379"/>
      <c r="BC379"/>
      <c r="BD379"/>
      <c r="BE379"/>
      <c r="CK379"/>
    </row>
    <row r="380" spans="1:89" x14ac:dyDescent="0.25">
      <c r="A380" s="2">
        <v>42825</v>
      </c>
      <c r="B380" s="5" t="s">
        <v>487</v>
      </c>
      <c r="C380" s="5" t="s">
        <v>330</v>
      </c>
      <c r="D380" s="5" t="s">
        <v>70</v>
      </c>
      <c r="E380" s="3" t="s">
        <v>261</v>
      </c>
      <c r="F380" s="3" t="s">
        <v>363</v>
      </c>
      <c r="G380" s="3">
        <v>0</v>
      </c>
      <c r="H380" s="3"/>
      <c r="I380" s="3"/>
      <c r="J380" s="3"/>
      <c r="K380" s="3"/>
      <c r="L380" s="3"/>
      <c r="M380" s="5"/>
      <c r="AZ380"/>
      <c r="BA380"/>
      <c r="BB380"/>
      <c r="BC380"/>
      <c r="BD380"/>
      <c r="BE380"/>
      <c r="CK380"/>
    </row>
    <row r="381" spans="1:89" x14ac:dyDescent="0.25">
      <c r="A381" s="2">
        <v>42825</v>
      </c>
      <c r="B381" s="5" t="s">
        <v>487</v>
      </c>
      <c r="C381" s="5" t="s">
        <v>330</v>
      </c>
      <c r="D381" s="5" t="s">
        <v>70</v>
      </c>
      <c r="E381" s="3" t="s">
        <v>262</v>
      </c>
      <c r="F381" s="3" t="s">
        <v>364</v>
      </c>
      <c r="G381" s="3">
        <v>636493752</v>
      </c>
      <c r="H381" s="3"/>
      <c r="I381" s="3"/>
      <c r="J381" s="3"/>
      <c r="K381" s="3"/>
      <c r="L381" s="3"/>
      <c r="M381" s="5"/>
      <c r="AZ381"/>
      <c r="BA381"/>
      <c r="BB381"/>
      <c r="BC381"/>
      <c r="BD381"/>
      <c r="BE381"/>
      <c r="CK381"/>
    </row>
    <row r="382" spans="1:89" x14ac:dyDescent="0.25">
      <c r="A382" s="2">
        <v>42825</v>
      </c>
      <c r="B382" s="5" t="s">
        <v>487</v>
      </c>
      <c r="C382" s="5" t="s">
        <v>330</v>
      </c>
      <c r="D382" s="5" t="s">
        <v>70</v>
      </c>
      <c r="E382" s="3" t="s">
        <v>263</v>
      </c>
      <c r="F382" s="3" t="s">
        <v>365</v>
      </c>
      <c r="G382" s="3">
        <v>0</v>
      </c>
      <c r="H382" s="3"/>
      <c r="I382" s="3"/>
      <c r="J382" s="3"/>
      <c r="K382" s="3"/>
      <c r="L382" s="3"/>
      <c r="M382" s="5"/>
      <c r="AZ382"/>
      <c r="BA382"/>
      <c r="BB382"/>
      <c r="BC382"/>
      <c r="BD382"/>
      <c r="BE382"/>
      <c r="CK382"/>
    </row>
    <row r="383" spans="1:89" x14ac:dyDescent="0.25">
      <c r="A383" s="2">
        <v>42825</v>
      </c>
      <c r="B383" s="5" t="s">
        <v>487</v>
      </c>
      <c r="C383" s="5" t="s">
        <v>330</v>
      </c>
      <c r="D383" s="5" t="s">
        <v>70</v>
      </c>
      <c r="E383" s="3" t="s">
        <v>55</v>
      </c>
      <c r="F383" s="3" t="s">
        <v>366</v>
      </c>
      <c r="G383" s="3">
        <v>0</v>
      </c>
      <c r="H383" s="3"/>
      <c r="I383" s="3"/>
      <c r="J383" s="3"/>
      <c r="K383" s="3"/>
      <c r="L383" s="3"/>
      <c r="M383" s="5"/>
      <c r="AZ383"/>
      <c r="BA383"/>
      <c r="BB383"/>
      <c r="BC383"/>
      <c r="BD383"/>
      <c r="BE383"/>
      <c r="CK383"/>
    </row>
    <row r="384" spans="1:89" x14ac:dyDescent="0.25">
      <c r="A384" s="2">
        <v>42825</v>
      </c>
      <c r="B384" s="5" t="s">
        <v>487</v>
      </c>
      <c r="C384" s="5" t="s">
        <v>330</v>
      </c>
      <c r="D384" s="5" t="s">
        <v>70</v>
      </c>
      <c r="E384" s="3" t="s">
        <v>54</v>
      </c>
      <c r="F384" s="3" t="s">
        <v>367</v>
      </c>
      <c r="G384" s="3">
        <v>1304811004.1700001</v>
      </c>
      <c r="H384" s="3"/>
      <c r="I384" s="3"/>
      <c r="J384" s="3"/>
      <c r="K384" s="3"/>
      <c r="L384" s="3"/>
      <c r="M384" s="5"/>
      <c r="AZ384"/>
      <c r="BA384"/>
      <c r="BB384"/>
      <c r="BC384"/>
      <c r="BD384"/>
      <c r="BE384"/>
      <c r="CK384"/>
    </row>
    <row r="385" spans="1:89" x14ac:dyDescent="0.25">
      <c r="A385" s="2">
        <v>42825</v>
      </c>
      <c r="B385" s="5" t="s">
        <v>487</v>
      </c>
      <c r="C385" s="5" t="s">
        <v>330</v>
      </c>
      <c r="D385" s="5" t="s">
        <v>70</v>
      </c>
      <c r="E385" s="3" t="s">
        <v>53</v>
      </c>
      <c r="F385" s="3" t="s">
        <v>368</v>
      </c>
      <c r="G385" s="3">
        <v>3243200</v>
      </c>
      <c r="H385" s="3"/>
      <c r="I385" s="3"/>
      <c r="J385" s="3"/>
      <c r="K385" s="3"/>
      <c r="L385" s="3"/>
      <c r="M385" s="5"/>
      <c r="AZ385"/>
      <c r="BA385"/>
      <c r="BB385"/>
      <c r="BC385"/>
      <c r="BD385"/>
      <c r="BE385"/>
      <c r="CK385"/>
    </row>
    <row r="386" spans="1:89" x14ac:dyDescent="0.25">
      <c r="A386" s="2">
        <v>42825</v>
      </c>
      <c r="B386" s="5" t="s">
        <v>487</v>
      </c>
      <c r="C386" s="5" t="s">
        <v>330</v>
      </c>
      <c r="D386" s="5" t="s">
        <v>70</v>
      </c>
      <c r="E386" s="3" t="s">
        <v>50</v>
      </c>
      <c r="F386" s="3" t="s">
        <v>369</v>
      </c>
      <c r="G386" s="3">
        <v>17584195006.75</v>
      </c>
      <c r="H386" s="3"/>
      <c r="I386" s="3"/>
      <c r="J386" s="3"/>
      <c r="K386" s="3"/>
      <c r="L386" s="3"/>
      <c r="M386" s="5"/>
      <c r="AZ386"/>
      <c r="BA386"/>
      <c r="BB386"/>
      <c r="BC386"/>
      <c r="BD386"/>
      <c r="BE386"/>
      <c r="CK386"/>
    </row>
    <row r="387" spans="1:89" x14ac:dyDescent="0.25">
      <c r="A387" s="2">
        <v>42825</v>
      </c>
      <c r="B387" s="5" t="s">
        <v>487</v>
      </c>
      <c r="C387" s="5" t="s">
        <v>330</v>
      </c>
      <c r="D387" s="5" t="s">
        <v>70</v>
      </c>
      <c r="E387" s="3" t="s">
        <v>264</v>
      </c>
      <c r="F387" s="3" t="s">
        <v>371</v>
      </c>
      <c r="G387" s="3">
        <v>222703195</v>
      </c>
      <c r="H387" s="3"/>
      <c r="I387" s="3"/>
      <c r="J387" s="3"/>
      <c r="K387" s="3"/>
      <c r="L387" s="3"/>
      <c r="M387" s="5"/>
      <c r="AZ387"/>
      <c r="BA387"/>
      <c r="BB387"/>
      <c r="BC387"/>
      <c r="BD387"/>
      <c r="BE387"/>
      <c r="CK387"/>
    </row>
    <row r="388" spans="1:89" x14ac:dyDescent="0.25">
      <c r="A388" s="2">
        <v>42825</v>
      </c>
      <c r="B388" s="5" t="s">
        <v>487</v>
      </c>
      <c r="C388" s="5" t="s">
        <v>330</v>
      </c>
      <c r="D388" s="5" t="s">
        <v>70</v>
      </c>
      <c r="E388" s="3" t="s">
        <v>265</v>
      </c>
      <c r="F388" s="3" t="s">
        <v>377</v>
      </c>
      <c r="G388" s="3">
        <v>0</v>
      </c>
      <c r="H388" s="3"/>
      <c r="I388" s="3"/>
      <c r="J388" s="3"/>
      <c r="K388" s="3"/>
      <c r="L388" s="3"/>
      <c r="M388" s="5"/>
      <c r="AZ388"/>
      <c r="BA388"/>
      <c r="BB388"/>
      <c r="BC388"/>
      <c r="BD388"/>
      <c r="BE388"/>
      <c r="CK388"/>
    </row>
    <row r="389" spans="1:89" x14ac:dyDescent="0.25">
      <c r="A389" s="2">
        <v>42825</v>
      </c>
      <c r="B389" s="5" t="s">
        <v>487</v>
      </c>
      <c r="C389" s="5" t="s">
        <v>330</v>
      </c>
      <c r="D389" s="5" t="s">
        <v>70</v>
      </c>
      <c r="E389" s="3" t="s">
        <v>266</v>
      </c>
      <c r="F389" s="3" t="s">
        <v>373</v>
      </c>
      <c r="G389" s="3">
        <v>0</v>
      </c>
      <c r="H389" s="3"/>
      <c r="I389" s="3"/>
      <c r="J389" s="3"/>
      <c r="K389" s="3"/>
      <c r="L389" s="3"/>
      <c r="M389" s="5"/>
      <c r="AZ389"/>
      <c r="BA389"/>
      <c r="BB389"/>
      <c r="BC389"/>
      <c r="BD389"/>
      <c r="BE389"/>
      <c r="CK389"/>
    </row>
    <row r="390" spans="1:89" x14ac:dyDescent="0.25">
      <c r="A390" s="2">
        <v>42825</v>
      </c>
      <c r="B390" s="5" t="s">
        <v>487</v>
      </c>
      <c r="C390" s="5" t="s">
        <v>330</v>
      </c>
      <c r="D390" s="5" t="s">
        <v>70</v>
      </c>
      <c r="E390" s="3" t="s">
        <v>267</v>
      </c>
      <c r="F390" s="3" t="s">
        <v>374</v>
      </c>
      <c r="G390" s="3">
        <v>0</v>
      </c>
      <c r="H390" s="3"/>
      <c r="I390" s="3"/>
      <c r="J390" s="3"/>
      <c r="K390" s="3"/>
      <c r="L390" s="3"/>
      <c r="M390" s="5"/>
      <c r="AZ390"/>
      <c r="BA390"/>
      <c r="BB390"/>
      <c r="BC390"/>
      <c r="BD390"/>
      <c r="BE390"/>
      <c r="CK390"/>
    </row>
    <row r="391" spans="1:89" x14ac:dyDescent="0.25">
      <c r="A391" s="2">
        <v>42825</v>
      </c>
      <c r="B391" s="5" t="s">
        <v>487</v>
      </c>
      <c r="C391" s="5" t="s">
        <v>330</v>
      </c>
      <c r="D391" s="5" t="s">
        <v>70</v>
      </c>
      <c r="E391" s="3" t="s">
        <v>37</v>
      </c>
      <c r="F391" s="3" t="s">
        <v>375</v>
      </c>
      <c r="G391" s="3">
        <v>0</v>
      </c>
      <c r="H391" s="3"/>
      <c r="I391" s="3"/>
      <c r="J391" s="3"/>
      <c r="K391" s="3"/>
      <c r="L391" s="3"/>
      <c r="M391" s="5"/>
      <c r="AZ391"/>
      <c r="BA391"/>
      <c r="BB391"/>
      <c r="BC391"/>
      <c r="BD391"/>
      <c r="BE391"/>
      <c r="CK391"/>
    </row>
    <row r="392" spans="1:89" x14ac:dyDescent="0.25">
      <c r="A392" s="2">
        <v>42825</v>
      </c>
      <c r="B392" s="5" t="s">
        <v>487</v>
      </c>
      <c r="C392" s="5" t="s">
        <v>330</v>
      </c>
      <c r="D392" s="5" t="s">
        <v>70</v>
      </c>
      <c r="E392" s="3" t="s">
        <v>268</v>
      </c>
      <c r="F392" s="3" t="s">
        <v>376</v>
      </c>
      <c r="G392" s="3">
        <v>222703195</v>
      </c>
      <c r="H392" s="3"/>
      <c r="I392" s="3"/>
      <c r="J392" s="3"/>
      <c r="K392" s="3"/>
      <c r="L392" s="3"/>
      <c r="M392" s="5"/>
      <c r="AZ392"/>
      <c r="BA392"/>
      <c r="BB392"/>
      <c r="BC392"/>
      <c r="BD392"/>
      <c r="BE392"/>
      <c r="CK392"/>
    </row>
    <row r="393" spans="1:89" x14ac:dyDescent="0.25">
      <c r="A393" s="2">
        <v>42825</v>
      </c>
      <c r="B393" s="5" t="s">
        <v>487</v>
      </c>
      <c r="C393" s="5" t="s">
        <v>330</v>
      </c>
      <c r="D393" s="5" t="s">
        <v>70</v>
      </c>
      <c r="E393" s="3" t="s">
        <v>269</v>
      </c>
      <c r="F393" s="3" t="s">
        <v>373</v>
      </c>
      <c r="G393" s="3">
        <v>0</v>
      </c>
      <c r="H393" s="3"/>
      <c r="I393" s="3"/>
      <c r="J393" s="3"/>
      <c r="K393" s="3"/>
      <c r="L393" s="3"/>
      <c r="M393" s="5"/>
      <c r="AZ393"/>
      <c r="BA393"/>
      <c r="BB393"/>
      <c r="BC393"/>
      <c r="BD393"/>
      <c r="BE393"/>
      <c r="CK393"/>
    </row>
    <row r="394" spans="1:89" x14ac:dyDescent="0.25">
      <c r="A394" s="2">
        <v>42825</v>
      </c>
      <c r="B394" s="5" t="s">
        <v>487</v>
      </c>
      <c r="C394" s="5" t="s">
        <v>330</v>
      </c>
      <c r="D394" s="5" t="s">
        <v>70</v>
      </c>
      <c r="E394" s="3" t="s">
        <v>270</v>
      </c>
      <c r="F394" s="3" t="s">
        <v>374</v>
      </c>
      <c r="G394" s="3">
        <v>219049055</v>
      </c>
      <c r="H394" s="3"/>
      <c r="I394" s="3"/>
      <c r="J394" s="3"/>
      <c r="K394" s="3"/>
      <c r="L394" s="3"/>
      <c r="M394" s="5"/>
      <c r="AZ394"/>
      <c r="BA394"/>
      <c r="BB394"/>
      <c r="BC394"/>
      <c r="BD394"/>
      <c r="BE394"/>
      <c r="CK394"/>
    </row>
    <row r="395" spans="1:89" x14ac:dyDescent="0.25">
      <c r="A395" s="2">
        <v>42825</v>
      </c>
      <c r="B395" s="5" t="s">
        <v>487</v>
      </c>
      <c r="C395" s="5" t="s">
        <v>330</v>
      </c>
      <c r="D395" s="5" t="s">
        <v>70</v>
      </c>
      <c r="E395" s="3" t="s">
        <v>271</v>
      </c>
      <c r="F395" s="3" t="s">
        <v>375</v>
      </c>
      <c r="G395" s="3">
        <v>3654140</v>
      </c>
      <c r="H395" s="3"/>
      <c r="I395" s="3"/>
      <c r="J395" s="3"/>
      <c r="K395" s="3"/>
      <c r="L395" s="3"/>
      <c r="M395" s="5"/>
      <c r="AZ395"/>
      <c r="BA395"/>
      <c r="BB395"/>
      <c r="BC395"/>
      <c r="BD395"/>
      <c r="BE395"/>
      <c r="CK395"/>
    </row>
    <row r="396" spans="1:89" x14ac:dyDescent="0.25">
      <c r="A396" s="2">
        <v>42825</v>
      </c>
      <c r="B396" s="5" t="s">
        <v>487</v>
      </c>
      <c r="C396" s="5" t="s">
        <v>330</v>
      </c>
      <c r="D396" s="5" t="s">
        <v>70</v>
      </c>
      <c r="E396" s="3" t="s">
        <v>272</v>
      </c>
      <c r="F396" s="3" t="s">
        <v>378</v>
      </c>
      <c r="G396" s="3">
        <v>4810597219</v>
      </c>
      <c r="H396" s="3"/>
      <c r="I396" s="3"/>
      <c r="J396" s="3"/>
      <c r="K396" s="3"/>
      <c r="L396" s="3"/>
      <c r="M396" s="5"/>
      <c r="AZ396"/>
      <c r="BA396"/>
      <c r="BB396"/>
      <c r="BC396"/>
      <c r="BD396"/>
      <c r="BE396"/>
      <c r="CK396"/>
    </row>
    <row r="397" spans="1:89" x14ac:dyDescent="0.25">
      <c r="A397" s="2">
        <v>42825</v>
      </c>
      <c r="B397" s="5" t="s">
        <v>487</v>
      </c>
      <c r="C397" s="5" t="s">
        <v>330</v>
      </c>
      <c r="D397" s="5" t="s">
        <v>70</v>
      </c>
      <c r="E397" s="3" t="s">
        <v>131</v>
      </c>
      <c r="F397" s="3" t="s">
        <v>379</v>
      </c>
      <c r="G397" s="3">
        <v>3025513804</v>
      </c>
      <c r="H397" s="3"/>
      <c r="I397" s="3"/>
      <c r="J397" s="3"/>
      <c r="K397" s="3"/>
      <c r="L397" s="3"/>
      <c r="M397" s="5"/>
      <c r="AZ397"/>
      <c r="BA397"/>
      <c r="BB397"/>
      <c r="BC397"/>
      <c r="BD397"/>
      <c r="BE397"/>
      <c r="CK397"/>
    </row>
    <row r="398" spans="1:89" x14ac:dyDescent="0.25">
      <c r="A398" s="2">
        <v>42825</v>
      </c>
      <c r="B398" s="5" t="s">
        <v>487</v>
      </c>
      <c r="C398" s="5" t="s">
        <v>330</v>
      </c>
      <c r="D398" s="5" t="s">
        <v>70</v>
      </c>
      <c r="E398" s="3" t="s">
        <v>116</v>
      </c>
      <c r="F398" s="3" t="s">
        <v>373</v>
      </c>
      <c r="G398" s="3">
        <v>0</v>
      </c>
      <c r="H398" s="3"/>
      <c r="I398" s="3"/>
      <c r="J398" s="3"/>
      <c r="K398" s="3"/>
      <c r="L398" s="3"/>
      <c r="M398" s="5"/>
      <c r="AZ398"/>
      <c r="BA398"/>
      <c r="BB398"/>
      <c r="BC398"/>
      <c r="BD398"/>
      <c r="BE398"/>
      <c r="CK398"/>
    </row>
    <row r="399" spans="1:89" x14ac:dyDescent="0.25">
      <c r="A399" s="2">
        <v>42825</v>
      </c>
      <c r="B399" s="5" t="s">
        <v>487</v>
      </c>
      <c r="C399" s="5" t="s">
        <v>330</v>
      </c>
      <c r="D399" s="5" t="s">
        <v>70</v>
      </c>
      <c r="E399" s="3" t="s">
        <v>117</v>
      </c>
      <c r="F399" s="3" t="s">
        <v>374</v>
      </c>
      <c r="G399" s="3">
        <v>2949199897</v>
      </c>
      <c r="H399" s="3"/>
      <c r="I399" s="3"/>
      <c r="J399" s="3"/>
      <c r="K399" s="3"/>
      <c r="L399" s="3"/>
      <c r="M399" s="5"/>
      <c r="AZ399"/>
      <c r="BA399"/>
      <c r="BB399"/>
      <c r="BC399"/>
      <c r="BD399"/>
      <c r="BE399"/>
      <c r="CK399"/>
    </row>
    <row r="400" spans="1:89" x14ac:dyDescent="0.25">
      <c r="A400" s="2">
        <v>42825</v>
      </c>
      <c r="B400" s="5" t="s">
        <v>487</v>
      </c>
      <c r="C400" s="5" t="s">
        <v>330</v>
      </c>
      <c r="D400" s="5" t="s">
        <v>70</v>
      </c>
      <c r="E400" s="3" t="s">
        <v>118</v>
      </c>
      <c r="F400" s="3" t="s">
        <v>375</v>
      </c>
      <c r="G400" s="3">
        <v>76313907</v>
      </c>
      <c r="H400" s="3"/>
      <c r="I400" s="3"/>
      <c r="J400" s="3"/>
      <c r="K400" s="3"/>
      <c r="L400" s="3"/>
      <c r="M400" s="5"/>
      <c r="AZ400"/>
      <c r="BA400"/>
      <c r="BB400"/>
      <c r="BC400"/>
      <c r="BD400"/>
      <c r="BE400"/>
      <c r="CK400"/>
    </row>
    <row r="401" spans="1:89" x14ac:dyDescent="0.25">
      <c r="A401" s="2">
        <v>42825</v>
      </c>
      <c r="B401" s="5" t="s">
        <v>487</v>
      </c>
      <c r="C401" s="5" t="s">
        <v>330</v>
      </c>
      <c r="D401" s="5" t="s">
        <v>70</v>
      </c>
      <c r="E401" s="3" t="s">
        <v>273</v>
      </c>
      <c r="F401" s="3" t="s">
        <v>380</v>
      </c>
      <c r="G401" s="3">
        <v>1785083415</v>
      </c>
      <c r="H401" s="3"/>
      <c r="I401" s="3"/>
      <c r="J401" s="3"/>
      <c r="K401" s="3"/>
      <c r="L401" s="3"/>
      <c r="M401" s="5"/>
      <c r="AZ401"/>
      <c r="BA401"/>
      <c r="BB401"/>
      <c r="BC401"/>
      <c r="BD401"/>
      <c r="BE401"/>
      <c r="CK401"/>
    </row>
    <row r="402" spans="1:89" x14ac:dyDescent="0.25">
      <c r="A402" s="2">
        <v>42825</v>
      </c>
      <c r="B402" s="5" t="s">
        <v>487</v>
      </c>
      <c r="C402" s="5" t="s">
        <v>330</v>
      </c>
      <c r="D402" s="5" t="s">
        <v>70</v>
      </c>
      <c r="E402" s="3" t="s">
        <v>274</v>
      </c>
      <c r="F402" s="3" t="s">
        <v>373</v>
      </c>
      <c r="G402" s="3">
        <v>0</v>
      </c>
      <c r="H402" s="3"/>
      <c r="I402" s="3"/>
      <c r="J402" s="3"/>
      <c r="K402" s="3"/>
      <c r="L402" s="3"/>
      <c r="M402" s="5"/>
      <c r="AZ402"/>
      <c r="BA402"/>
      <c r="BB402"/>
      <c r="BC402"/>
      <c r="BD402"/>
      <c r="BE402"/>
      <c r="CK402"/>
    </row>
    <row r="403" spans="1:89" x14ac:dyDescent="0.25">
      <c r="A403" s="2">
        <v>42825</v>
      </c>
      <c r="B403" s="5" t="s">
        <v>487</v>
      </c>
      <c r="C403" s="5" t="s">
        <v>330</v>
      </c>
      <c r="D403" s="5" t="s">
        <v>70</v>
      </c>
      <c r="E403" s="3" t="s">
        <v>275</v>
      </c>
      <c r="F403" s="3" t="s">
        <v>374</v>
      </c>
      <c r="G403" s="3">
        <v>1728845313</v>
      </c>
      <c r="H403" s="3"/>
      <c r="I403" s="3"/>
      <c r="J403" s="3"/>
      <c r="K403" s="3"/>
      <c r="L403" s="3"/>
      <c r="M403" s="5"/>
      <c r="AZ403"/>
      <c r="BA403"/>
      <c r="BB403"/>
      <c r="BC403"/>
      <c r="BD403"/>
      <c r="BE403"/>
      <c r="CK403"/>
    </row>
    <row r="404" spans="1:89" x14ac:dyDescent="0.25">
      <c r="A404" s="2">
        <v>42825</v>
      </c>
      <c r="B404" s="5" t="s">
        <v>487</v>
      </c>
      <c r="C404" s="5" t="s">
        <v>330</v>
      </c>
      <c r="D404" s="5" t="s">
        <v>70</v>
      </c>
      <c r="E404" s="3" t="s">
        <v>276</v>
      </c>
      <c r="F404" s="3" t="s">
        <v>375</v>
      </c>
      <c r="G404" s="3">
        <v>56238102</v>
      </c>
      <c r="H404" s="3"/>
      <c r="I404" s="3"/>
      <c r="J404" s="3"/>
      <c r="K404" s="3"/>
      <c r="L404" s="3"/>
      <c r="M404" s="5"/>
      <c r="AZ404"/>
      <c r="BA404"/>
      <c r="BB404"/>
      <c r="BC404"/>
      <c r="BD404"/>
      <c r="BE404"/>
      <c r="CK404"/>
    </row>
    <row r="405" spans="1:89" x14ac:dyDescent="0.25">
      <c r="A405" s="2">
        <v>42825</v>
      </c>
      <c r="B405" s="5" t="s">
        <v>487</v>
      </c>
      <c r="C405" s="5" t="s">
        <v>330</v>
      </c>
      <c r="D405" s="5" t="s">
        <v>70</v>
      </c>
      <c r="E405" s="3" t="s">
        <v>277</v>
      </c>
      <c r="F405" s="3" t="s">
        <v>381</v>
      </c>
      <c r="G405" s="3">
        <v>5616505241.3800001</v>
      </c>
      <c r="H405" s="3"/>
      <c r="I405" s="3"/>
      <c r="J405" s="3"/>
      <c r="K405" s="3"/>
      <c r="L405" s="3"/>
      <c r="M405" s="5"/>
      <c r="AZ405"/>
      <c r="BA405"/>
      <c r="BB405"/>
      <c r="BC405"/>
      <c r="BD405"/>
      <c r="BE405"/>
      <c r="CK405"/>
    </row>
    <row r="406" spans="1:89" x14ac:dyDescent="0.25">
      <c r="A406" s="2">
        <v>42825</v>
      </c>
      <c r="B406" s="5" t="s">
        <v>487</v>
      </c>
      <c r="C406" s="5" t="s">
        <v>330</v>
      </c>
      <c r="D406" s="5" t="s">
        <v>70</v>
      </c>
      <c r="E406" s="3" t="s">
        <v>119</v>
      </c>
      <c r="F406" s="3" t="s">
        <v>382</v>
      </c>
      <c r="G406" s="3">
        <v>4769906738.3800001</v>
      </c>
      <c r="H406" s="3"/>
      <c r="I406" s="3"/>
      <c r="J406" s="3"/>
      <c r="K406" s="3"/>
      <c r="L406" s="3"/>
      <c r="M406" s="5"/>
      <c r="AZ406"/>
      <c r="BA406"/>
      <c r="BB406"/>
      <c r="BC406"/>
      <c r="BD406"/>
      <c r="BE406"/>
      <c r="CK406"/>
    </row>
    <row r="407" spans="1:89" x14ac:dyDescent="0.25">
      <c r="A407" s="2">
        <v>42825</v>
      </c>
      <c r="B407" s="5" t="s">
        <v>487</v>
      </c>
      <c r="C407" s="5" t="s">
        <v>330</v>
      </c>
      <c r="D407" s="5" t="s">
        <v>70</v>
      </c>
      <c r="E407" s="3" t="s">
        <v>120</v>
      </c>
      <c r="F407" s="3" t="s">
        <v>383</v>
      </c>
      <c r="G407" s="3">
        <v>846598503</v>
      </c>
      <c r="H407" s="3"/>
      <c r="I407" s="3"/>
      <c r="J407" s="3"/>
      <c r="K407" s="3"/>
      <c r="L407" s="3"/>
      <c r="M407" s="5"/>
      <c r="AZ407"/>
      <c r="BA407"/>
      <c r="BB407"/>
      <c r="BC407"/>
      <c r="BD407"/>
      <c r="BE407"/>
      <c r="CK407"/>
    </row>
    <row r="408" spans="1:89" x14ac:dyDescent="0.25">
      <c r="A408" s="2">
        <v>42825</v>
      </c>
      <c r="B408" s="5" t="s">
        <v>487</v>
      </c>
      <c r="C408" s="5" t="s">
        <v>330</v>
      </c>
      <c r="D408" s="5" t="s">
        <v>70</v>
      </c>
      <c r="E408" s="3" t="s">
        <v>121</v>
      </c>
      <c r="F408" s="3" t="s">
        <v>384</v>
      </c>
      <c r="G408" s="3">
        <v>0</v>
      </c>
      <c r="H408" s="3"/>
      <c r="I408" s="3"/>
      <c r="J408" s="3"/>
      <c r="K408" s="3"/>
      <c r="L408" s="3"/>
      <c r="M408" s="5"/>
      <c r="AZ408"/>
      <c r="BA408"/>
      <c r="BB408"/>
      <c r="BC408"/>
      <c r="BD408"/>
      <c r="BE408"/>
      <c r="CK408"/>
    </row>
    <row r="409" spans="1:89" x14ac:dyDescent="0.25">
      <c r="A409" s="2">
        <v>42825</v>
      </c>
      <c r="B409" s="5" t="s">
        <v>487</v>
      </c>
      <c r="C409" s="5" t="s">
        <v>330</v>
      </c>
      <c r="D409" s="5" t="s">
        <v>70</v>
      </c>
      <c r="E409" s="3" t="s">
        <v>123</v>
      </c>
      <c r="F409" s="3" t="s">
        <v>385</v>
      </c>
      <c r="G409" s="3">
        <v>0</v>
      </c>
      <c r="H409" s="3"/>
      <c r="I409" s="3"/>
      <c r="J409" s="3"/>
      <c r="K409" s="3"/>
      <c r="L409" s="3"/>
      <c r="M409" s="5"/>
      <c r="AZ409"/>
      <c r="BA409"/>
      <c r="BB409"/>
      <c r="BC409"/>
      <c r="BD409"/>
      <c r="BE409"/>
      <c r="CK409"/>
    </row>
    <row r="410" spans="1:89" x14ac:dyDescent="0.25">
      <c r="A410" s="2">
        <v>42825</v>
      </c>
      <c r="B410" s="5" t="s">
        <v>487</v>
      </c>
      <c r="C410" s="5" t="s">
        <v>330</v>
      </c>
      <c r="D410" s="5" t="s">
        <v>70</v>
      </c>
      <c r="E410" s="3" t="s">
        <v>278</v>
      </c>
      <c r="F410" s="3" t="s">
        <v>386</v>
      </c>
      <c r="G410" s="3">
        <v>0</v>
      </c>
      <c r="H410" s="3"/>
      <c r="I410" s="3"/>
      <c r="J410" s="3"/>
      <c r="K410" s="3"/>
      <c r="L410" s="3"/>
      <c r="M410" s="5"/>
      <c r="AZ410"/>
      <c r="BA410"/>
      <c r="BB410"/>
      <c r="BC410"/>
      <c r="BD410"/>
      <c r="BE410"/>
      <c r="CK410"/>
    </row>
    <row r="411" spans="1:89" x14ac:dyDescent="0.25">
      <c r="A411" s="2">
        <v>42825</v>
      </c>
      <c r="B411" s="5" t="s">
        <v>487</v>
      </c>
      <c r="C411" s="5" t="s">
        <v>330</v>
      </c>
      <c r="D411" s="5" t="s">
        <v>70</v>
      </c>
      <c r="E411" s="3" t="s">
        <v>279</v>
      </c>
      <c r="F411" s="3" t="s">
        <v>387</v>
      </c>
      <c r="G411" s="3">
        <v>10255226</v>
      </c>
      <c r="H411" s="3"/>
      <c r="I411" s="3"/>
      <c r="J411" s="3"/>
      <c r="K411" s="3"/>
      <c r="L411" s="3"/>
      <c r="M411" s="5"/>
      <c r="AZ411"/>
      <c r="BA411"/>
      <c r="BB411"/>
      <c r="BC411"/>
      <c r="BD411"/>
      <c r="BE411"/>
      <c r="CK411"/>
    </row>
    <row r="412" spans="1:89" x14ac:dyDescent="0.25">
      <c r="A412" s="2">
        <v>42825</v>
      </c>
      <c r="B412" s="5" t="s">
        <v>487</v>
      </c>
      <c r="C412" s="5" t="s">
        <v>330</v>
      </c>
      <c r="D412" s="5" t="s">
        <v>70</v>
      </c>
      <c r="E412" s="3" t="s">
        <v>280</v>
      </c>
      <c r="F412" s="3" t="s">
        <v>388</v>
      </c>
      <c r="G412" s="3">
        <v>0</v>
      </c>
      <c r="H412" s="3"/>
      <c r="I412" s="3"/>
      <c r="J412" s="3"/>
      <c r="K412" s="3"/>
      <c r="L412" s="3"/>
      <c r="M412" s="5"/>
      <c r="AZ412"/>
      <c r="BA412"/>
      <c r="BB412"/>
      <c r="BC412"/>
      <c r="BD412"/>
      <c r="BE412"/>
      <c r="CK412"/>
    </row>
    <row r="413" spans="1:89" x14ac:dyDescent="0.25">
      <c r="A413" s="2">
        <v>42825</v>
      </c>
      <c r="B413" s="5" t="s">
        <v>487</v>
      </c>
      <c r="C413" s="5" t="s">
        <v>330</v>
      </c>
      <c r="D413" s="5" t="s">
        <v>70</v>
      </c>
      <c r="E413" s="3" t="s">
        <v>281</v>
      </c>
      <c r="F413" s="3" t="s">
        <v>389</v>
      </c>
      <c r="G413" s="3">
        <v>76558135.799999997</v>
      </c>
      <c r="H413" s="3"/>
      <c r="I413" s="3"/>
      <c r="J413" s="3"/>
      <c r="K413" s="3"/>
      <c r="L413" s="3"/>
      <c r="M413" s="5"/>
      <c r="AZ413"/>
      <c r="BA413"/>
      <c r="BB413"/>
      <c r="BC413"/>
      <c r="BD413"/>
      <c r="BE413"/>
      <c r="CK413"/>
    </row>
    <row r="414" spans="1:89" x14ac:dyDescent="0.25">
      <c r="A414" s="2">
        <v>42825</v>
      </c>
      <c r="B414" s="5" t="s">
        <v>487</v>
      </c>
      <c r="C414" s="5" t="s">
        <v>330</v>
      </c>
      <c r="D414" s="5" t="s">
        <v>70</v>
      </c>
      <c r="E414" s="3" t="s">
        <v>282</v>
      </c>
      <c r="F414" s="3" t="s">
        <v>183</v>
      </c>
      <c r="G414" s="3">
        <v>0</v>
      </c>
      <c r="H414" s="3"/>
      <c r="I414" s="3"/>
      <c r="J414" s="3"/>
      <c r="K414" s="3"/>
      <c r="L414" s="3"/>
      <c r="M414" s="5"/>
      <c r="AZ414"/>
      <c r="BA414"/>
      <c r="BB414"/>
      <c r="BC414"/>
      <c r="BD414"/>
      <c r="BE414"/>
      <c r="CK414"/>
    </row>
    <row r="415" spans="1:89" x14ac:dyDescent="0.25">
      <c r="A415" s="2">
        <v>42825</v>
      </c>
      <c r="B415" s="5" t="s">
        <v>487</v>
      </c>
      <c r="C415" s="5" t="s">
        <v>330</v>
      </c>
      <c r="D415" s="5" t="s">
        <v>70</v>
      </c>
      <c r="E415" s="3" t="s">
        <v>124</v>
      </c>
      <c r="F415" s="3" t="s">
        <v>390</v>
      </c>
      <c r="G415" s="3">
        <v>0</v>
      </c>
      <c r="H415" s="3"/>
      <c r="I415" s="3"/>
      <c r="J415" s="3"/>
      <c r="K415" s="3"/>
      <c r="L415" s="3"/>
      <c r="M415" s="5"/>
      <c r="AZ415"/>
      <c r="BA415"/>
      <c r="BB415"/>
      <c r="BC415"/>
      <c r="BD415"/>
      <c r="BE415"/>
      <c r="CK415"/>
    </row>
    <row r="416" spans="1:89" x14ac:dyDescent="0.25">
      <c r="A416" s="2">
        <v>42825</v>
      </c>
      <c r="B416" s="5" t="s">
        <v>487</v>
      </c>
      <c r="C416" s="5" t="s">
        <v>330</v>
      </c>
      <c r="D416" s="5" t="s">
        <v>70</v>
      </c>
      <c r="E416" s="3" t="s">
        <v>125</v>
      </c>
      <c r="F416" s="3" t="s">
        <v>391</v>
      </c>
      <c r="G416" s="3">
        <v>0</v>
      </c>
      <c r="H416" s="3"/>
      <c r="I416" s="3"/>
      <c r="J416" s="3"/>
      <c r="K416" s="3"/>
      <c r="L416" s="3"/>
      <c r="M416" s="5"/>
      <c r="AZ416"/>
      <c r="BA416"/>
      <c r="BB416"/>
      <c r="BC416"/>
      <c r="BD416"/>
      <c r="BE416"/>
      <c r="CK416"/>
    </row>
    <row r="417" spans="1:89" x14ac:dyDescent="0.25">
      <c r="A417" s="2">
        <v>42825</v>
      </c>
      <c r="B417" s="5" t="s">
        <v>487</v>
      </c>
      <c r="C417" s="5" t="s">
        <v>330</v>
      </c>
      <c r="D417" s="5" t="s">
        <v>70</v>
      </c>
      <c r="E417" s="3" t="s">
        <v>126</v>
      </c>
      <c r="F417" s="3" t="s">
        <v>392</v>
      </c>
      <c r="G417" s="3">
        <v>343019</v>
      </c>
      <c r="H417" s="3"/>
      <c r="I417" s="3"/>
      <c r="J417" s="3"/>
      <c r="K417" s="3"/>
      <c r="L417" s="3"/>
      <c r="M417" s="5"/>
      <c r="AZ417"/>
      <c r="BA417"/>
      <c r="BB417"/>
      <c r="BC417"/>
      <c r="BD417"/>
      <c r="BE417"/>
      <c r="CK417"/>
    </row>
    <row r="418" spans="1:89" x14ac:dyDescent="0.25">
      <c r="A418" s="2">
        <v>42825</v>
      </c>
      <c r="B418" s="5" t="s">
        <v>487</v>
      </c>
      <c r="C418" s="5" t="s">
        <v>330</v>
      </c>
      <c r="D418" s="5" t="s">
        <v>70</v>
      </c>
      <c r="E418" s="3" t="s">
        <v>127</v>
      </c>
      <c r="F418" s="3" t="s">
        <v>393</v>
      </c>
      <c r="G418" s="3">
        <v>123095150</v>
      </c>
      <c r="H418" s="3"/>
      <c r="I418" s="3"/>
      <c r="J418" s="3"/>
      <c r="K418" s="3"/>
      <c r="L418" s="3"/>
      <c r="M418" s="5"/>
      <c r="AZ418"/>
      <c r="BA418"/>
      <c r="BB418"/>
      <c r="BC418"/>
      <c r="BD418"/>
      <c r="BE418"/>
      <c r="CK418"/>
    </row>
    <row r="419" spans="1:89" x14ac:dyDescent="0.25">
      <c r="A419" s="2">
        <v>42825</v>
      </c>
      <c r="B419" s="5" t="s">
        <v>487</v>
      </c>
      <c r="C419" s="5" t="s">
        <v>330</v>
      </c>
      <c r="D419" s="5" t="s">
        <v>70</v>
      </c>
      <c r="E419" s="3" t="s">
        <v>128</v>
      </c>
      <c r="F419" s="3" t="s">
        <v>394</v>
      </c>
      <c r="G419" s="3">
        <v>416429976</v>
      </c>
      <c r="H419" s="3"/>
      <c r="I419" s="3"/>
      <c r="J419" s="3"/>
      <c r="K419" s="3"/>
      <c r="L419" s="3"/>
      <c r="M419" s="5"/>
      <c r="AZ419"/>
      <c r="BA419"/>
      <c r="BB419"/>
      <c r="BC419"/>
      <c r="BD419"/>
      <c r="BE419"/>
      <c r="CK419"/>
    </row>
    <row r="420" spans="1:89" x14ac:dyDescent="0.25">
      <c r="A420" s="2">
        <v>42825</v>
      </c>
      <c r="B420" s="5" t="s">
        <v>487</v>
      </c>
      <c r="C420" s="5" t="s">
        <v>330</v>
      </c>
      <c r="D420" s="5" t="s">
        <v>70</v>
      </c>
      <c r="E420" s="3" t="s">
        <v>283</v>
      </c>
      <c r="F420" s="3" t="s">
        <v>395</v>
      </c>
      <c r="G420" s="3">
        <v>0</v>
      </c>
      <c r="H420" s="3"/>
      <c r="I420" s="3"/>
      <c r="J420" s="3"/>
      <c r="K420" s="3"/>
      <c r="L420" s="3"/>
      <c r="M420" s="5"/>
      <c r="AZ420"/>
      <c r="BA420"/>
      <c r="BB420"/>
      <c r="BC420"/>
      <c r="BD420"/>
      <c r="BE420"/>
      <c r="CK420"/>
    </row>
    <row r="421" spans="1:89" x14ac:dyDescent="0.25">
      <c r="A421" s="2">
        <v>42825</v>
      </c>
      <c r="B421" s="5" t="s">
        <v>487</v>
      </c>
      <c r="C421" s="5" t="s">
        <v>330</v>
      </c>
      <c r="D421" s="5" t="s">
        <v>70</v>
      </c>
      <c r="E421" s="3" t="s">
        <v>284</v>
      </c>
      <c r="F421" s="3" t="s">
        <v>396</v>
      </c>
      <c r="G421" s="3">
        <v>0</v>
      </c>
      <c r="H421" s="3"/>
      <c r="I421" s="3"/>
      <c r="J421" s="3"/>
      <c r="K421" s="3"/>
      <c r="L421" s="3"/>
      <c r="M421" s="5"/>
      <c r="AZ421"/>
      <c r="BA421"/>
      <c r="BB421"/>
      <c r="BC421"/>
      <c r="BD421"/>
      <c r="BE421"/>
      <c r="CK421"/>
    </row>
    <row r="422" spans="1:89" x14ac:dyDescent="0.25">
      <c r="A422" s="2">
        <v>42825</v>
      </c>
      <c r="B422" s="5" t="s">
        <v>487</v>
      </c>
      <c r="C422" s="5" t="s">
        <v>330</v>
      </c>
      <c r="D422" s="5" t="s">
        <v>70</v>
      </c>
      <c r="E422" s="3" t="s">
        <v>285</v>
      </c>
      <c r="F422" s="3" t="s">
        <v>397</v>
      </c>
      <c r="G422" s="3">
        <v>0</v>
      </c>
      <c r="H422" s="3"/>
      <c r="I422" s="3"/>
      <c r="J422" s="3"/>
      <c r="K422" s="3"/>
      <c r="L422" s="3"/>
      <c r="M422" s="5"/>
      <c r="AZ422"/>
      <c r="BA422"/>
      <c r="BB422"/>
      <c r="BC422"/>
      <c r="BD422"/>
      <c r="BE422"/>
      <c r="CK422"/>
    </row>
    <row r="423" spans="1:89" x14ac:dyDescent="0.25">
      <c r="A423" s="2">
        <v>42825</v>
      </c>
      <c r="B423" s="5" t="s">
        <v>487</v>
      </c>
      <c r="C423" s="5" t="s">
        <v>330</v>
      </c>
      <c r="D423" s="5" t="s">
        <v>70</v>
      </c>
      <c r="E423" s="3" t="s">
        <v>286</v>
      </c>
      <c r="F423" s="3" t="s">
        <v>399</v>
      </c>
      <c r="G423" s="3">
        <v>85450803</v>
      </c>
      <c r="H423" s="3"/>
      <c r="I423" s="3"/>
      <c r="J423" s="3"/>
      <c r="K423" s="3"/>
      <c r="L423" s="3"/>
      <c r="M423" s="5"/>
      <c r="AZ423"/>
      <c r="BA423"/>
      <c r="BB423"/>
      <c r="BC423"/>
      <c r="BD423"/>
      <c r="BE423"/>
      <c r="CK423"/>
    </row>
    <row r="424" spans="1:89" x14ac:dyDescent="0.25">
      <c r="A424" s="2">
        <v>42825</v>
      </c>
      <c r="B424" s="5" t="s">
        <v>487</v>
      </c>
      <c r="C424" s="5" t="s">
        <v>330</v>
      </c>
      <c r="D424" s="5" t="s">
        <v>70</v>
      </c>
      <c r="E424" s="3" t="s">
        <v>129</v>
      </c>
      <c r="F424" s="3" t="s">
        <v>400</v>
      </c>
      <c r="G424" s="3">
        <v>11361937965.18</v>
      </c>
      <c r="H424" s="3"/>
      <c r="I424" s="3"/>
      <c r="J424" s="3"/>
      <c r="K424" s="3"/>
      <c r="L424" s="3"/>
      <c r="M424" s="5"/>
      <c r="AZ424"/>
      <c r="BA424"/>
      <c r="BB424"/>
      <c r="BC424"/>
      <c r="BD424"/>
      <c r="BE424"/>
      <c r="CK424"/>
    </row>
    <row r="425" spans="1:89" x14ac:dyDescent="0.25">
      <c r="A425" s="2">
        <v>42825</v>
      </c>
      <c r="B425" s="5" t="s">
        <v>487</v>
      </c>
      <c r="C425" s="5" t="s">
        <v>330</v>
      </c>
      <c r="D425" s="5" t="s">
        <v>70</v>
      </c>
      <c r="E425" s="3" t="s">
        <v>130</v>
      </c>
      <c r="F425" s="3" t="s">
        <v>398</v>
      </c>
      <c r="G425" s="3">
        <v>6222257041.5699997</v>
      </c>
      <c r="H425" s="3"/>
      <c r="I425" s="3"/>
      <c r="J425" s="3"/>
      <c r="K425" s="3"/>
      <c r="L425" s="3"/>
      <c r="M425" s="5"/>
      <c r="AZ425"/>
      <c r="BA425"/>
      <c r="BB425"/>
      <c r="BC425"/>
      <c r="BD425"/>
      <c r="BE425"/>
      <c r="CK425"/>
    </row>
    <row r="426" spans="1:89" x14ac:dyDescent="0.25">
      <c r="A426" s="2">
        <v>42825</v>
      </c>
      <c r="B426" s="5" t="s">
        <v>487</v>
      </c>
      <c r="C426" s="5" t="s">
        <v>401</v>
      </c>
      <c r="D426" s="5" t="s">
        <v>70</v>
      </c>
      <c r="E426" s="3" t="s">
        <v>69</v>
      </c>
      <c r="F426" s="3" t="s">
        <v>107</v>
      </c>
      <c r="G426" s="3">
        <v>0</v>
      </c>
      <c r="H426" s="3">
        <v>13153277</v>
      </c>
      <c r="I426" s="3">
        <v>8475666</v>
      </c>
      <c r="J426" s="3">
        <v>0</v>
      </c>
      <c r="K426" s="3">
        <v>0</v>
      </c>
      <c r="L426" s="3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Z426" s="3">
        <v>21628943</v>
      </c>
      <c r="AZ426"/>
      <c r="BA426"/>
      <c r="BB426"/>
      <c r="BC426"/>
      <c r="BD426"/>
      <c r="BE426"/>
      <c r="CK426"/>
    </row>
    <row r="427" spans="1:89" x14ac:dyDescent="0.25">
      <c r="A427" s="2">
        <v>42825</v>
      </c>
      <c r="B427" s="5" t="s">
        <v>487</v>
      </c>
      <c r="C427" s="5" t="s">
        <v>401</v>
      </c>
      <c r="D427" s="5" t="s">
        <v>70</v>
      </c>
      <c r="E427" s="3" t="s">
        <v>68</v>
      </c>
      <c r="F427" s="3" t="s">
        <v>108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Z427" s="5">
        <v>0</v>
      </c>
      <c r="AZ427"/>
      <c r="BA427"/>
      <c r="BB427"/>
      <c r="BC427"/>
      <c r="BD427"/>
      <c r="BE427"/>
      <c r="CK427"/>
    </row>
    <row r="428" spans="1:89" x14ac:dyDescent="0.25">
      <c r="A428" s="2">
        <v>42825</v>
      </c>
      <c r="B428" s="5" t="s">
        <v>487</v>
      </c>
      <c r="C428" s="5" t="s">
        <v>401</v>
      </c>
      <c r="D428" s="5" t="s">
        <v>70</v>
      </c>
      <c r="E428" s="3" t="s">
        <v>67</v>
      </c>
      <c r="F428" s="3" t="s">
        <v>109</v>
      </c>
      <c r="G428" s="3"/>
      <c r="H428" s="3"/>
      <c r="I428" s="3"/>
      <c r="J428" s="3"/>
      <c r="K428" s="3"/>
      <c r="L428" s="3"/>
      <c r="M428" s="5"/>
      <c r="S428" s="5">
        <v>0</v>
      </c>
      <c r="T428" s="5">
        <v>0</v>
      </c>
      <c r="U428" s="5">
        <v>0</v>
      </c>
      <c r="V428" s="5">
        <v>0</v>
      </c>
      <c r="Z428" s="5">
        <v>0</v>
      </c>
      <c r="AZ428"/>
      <c r="BA428"/>
      <c r="BB428"/>
      <c r="BC428"/>
      <c r="BD428"/>
      <c r="BE428"/>
      <c r="CK428"/>
    </row>
    <row r="429" spans="1:89" x14ac:dyDescent="0.25">
      <c r="A429" s="2">
        <v>42825</v>
      </c>
      <c r="B429" s="5" t="s">
        <v>487</v>
      </c>
      <c r="C429" s="5" t="s">
        <v>401</v>
      </c>
      <c r="D429" s="5" t="s">
        <v>70</v>
      </c>
      <c r="E429" s="3" t="s">
        <v>66</v>
      </c>
      <c r="F429" s="3" t="s">
        <v>110</v>
      </c>
      <c r="G429" s="3">
        <v>0</v>
      </c>
      <c r="H429" s="3">
        <v>405570</v>
      </c>
      <c r="I429" s="3">
        <v>116349</v>
      </c>
      <c r="J429" s="3">
        <v>0</v>
      </c>
      <c r="K429" s="3">
        <v>0</v>
      </c>
      <c r="L429" s="3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Z429" s="3">
        <v>521919</v>
      </c>
      <c r="AZ429"/>
      <c r="BA429"/>
      <c r="BB429"/>
      <c r="BC429"/>
      <c r="BD429"/>
      <c r="BE429"/>
      <c r="CK429"/>
    </row>
    <row r="430" spans="1:89" x14ac:dyDescent="0.25">
      <c r="A430" s="2">
        <v>42825</v>
      </c>
      <c r="B430" s="5" t="s">
        <v>487</v>
      </c>
      <c r="C430" s="5" t="s">
        <v>401</v>
      </c>
      <c r="D430" s="5" t="s">
        <v>70</v>
      </c>
      <c r="E430" s="3" t="s">
        <v>65</v>
      </c>
      <c r="F430" s="3" t="s">
        <v>111</v>
      </c>
      <c r="G430" s="3">
        <v>0</v>
      </c>
      <c r="H430" s="3">
        <v>12747707</v>
      </c>
      <c r="I430" s="3">
        <v>8359317</v>
      </c>
      <c r="J430" s="3">
        <v>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Z430" s="3">
        <v>21107024</v>
      </c>
      <c r="AZ430"/>
      <c r="BA430"/>
      <c r="BB430"/>
      <c r="BC430"/>
      <c r="BD430"/>
      <c r="BE430"/>
      <c r="CK430"/>
    </row>
    <row r="431" spans="1:89" x14ac:dyDescent="0.25">
      <c r="A431" s="2">
        <v>42825</v>
      </c>
      <c r="B431" s="5" t="s">
        <v>487</v>
      </c>
      <c r="C431" s="5" t="s">
        <v>401</v>
      </c>
      <c r="D431" s="5" t="s">
        <v>70</v>
      </c>
      <c r="E431" s="3" t="s">
        <v>64</v>
      </c>
      <c r="F431" s="3" t="s">
        <v>107</v>
      </c>
      <c r="G431" s="3">
        <v>0</v>
      </c>
      <c r="H431" s="3">
        <v>6610238</v>
      </c>
      <c r="I431" s="3">
        <v>2959699</v>
      </c>
      <c r="J431" s="3">
        <v>0</v>
      </c>
      <c r="K431" s="3">
        <v>0</v>
      </c>
      <c r="L431" s="3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Z431" s="3">
        <v>9569937</v>
      </c>
      <c r="AZ431"/>
      <c r="BA431"/>
      <c r="BB431"/>
      <c r="BC431"/>
      <c r="BD431"/>
      <c r="BE431"/>
      <c r="CK431"/>
    </row>
    <row r="432" spans="1:89" x14ac:dyDescent="0.25">
      <c r="A432" s="2">
        <v>42825</v>
      </c>
      <c r="B432" s="5" t="s">
        <v>487</v>
      </c>
      <c r="C432" s="5" t="s">
        <v>401</v>
      </c>
      <c r="D432" s="5" t="s">
        <v>70</v>
      </c>
      <c r="E432" s="3" t="s">
        <v>63</v>
      </c>
      <c r="F432" s="3" t="s">
        <v>108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Z432" s="5">
        <v>0</v>
      </c>
      <c r="AZ432"/>
      <c r="BA432"/>
      <c r="BB432"/>
      <c r="BC432"/>
      <c r="BD432"/>
      <c r="BE432"/>
      <c r="CK432"/>
    </row>
    <row r="433" spans="1:89" x14ac:dyDescent="0.25">
      <c r="A433" s="2">
        <v>42825</v>
      </c>
      <c r="B433" s="5" t="s">
        <v>487</v>
      </c>
      <c r="C433" s="5" t="s">
        <v>401</v>
      </c>
      <c r="D433" s="5" t="s">
        <v>70</v>
      </c>
      <c r="E433" s="3" t="s">
        <v>62</v>
      </c>
      <c r="F433" s="3" t="s">
        <v>109</v>
      </c>
      <c r="G433" s="3"/>
      <c r="H433" s="3"/>
      <c r="I433" s="3"/>
      <c r="J433" s="3"/>
      <c r="K433" s="3"/>
      <c r="L433" s="3"/>
      <c r="M433" s="5"/>
      <c r="S433" s="5">
        <v>0</v>
      </c>
      <c r="T433" s="5">
        <v>0</v>
      </c>
      <c r="U433" s="5">
        <v>0</v>
      </c>
      <c r="V433" s="5">
        <v>0</v>
      </c>
      <c r="Z433" s="5">
        <v>0</v>
      </c>
      <c r="AZ433"/>
      <c r="BA433"/>
      <c r="BB433"/>
      <c r="BC433"/>
      <c r="BD433"/>
      <c r="BE433"/>
      <c r="CK433"/>
    </row>
    <row r="434" spans="1:89" x14ac:dyDescent="0.25">
      <c r="A434" s="2">
        <v>42825</v>
      </c>
      <c r="B434" s="5" t="s">
        <v>487</v>
      </c>
      <c r="C434" s="5" t="s">
        <v>401</v>
      </c>
      <c r="D434" s="5" t="s">
        <v>70</v>
      </c>
      <c r="E434" s="3" t="s">
        <v>61</v>
      </c>
      <c r="F434" s="3" t="s">
        <v>110</v>
      </c>
      <c r="G434" s="3">
        <v>0</v>
      </c>
      <c r="H434" s="3">
        <v>405570</v>
      </c>
      <c r="I434" s="3">
        <v>116349</v>
      </c>
      <c r="J434" s="3">
        <v>0</v>
      </c>
      <c r="K434" s="3">
        <v>0</v>
      </c>
      <c r="L434" s="3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Z434" s="3">
        <v>521919</v>
      </c>
      <c r="AZ434"/>
      <c r="BA434"/>
      <c r="BB434"/>
      <c r="BC434"/>
      <c r="BD434"/>
      <c r="BE434"/>
      <c r="CK434"/>
    </row>
    <row r="435" spans="1:89" x14ac:dyDescent="0.25">
      <c r="A435" s="2">
        <v>42825</v>
      </c>
      <c r="B435" s="5" t="s">
        <v>487</v>
      </c>
      <c r="C435" s="5" t="s">
        <v>401</v>
      </c>
      <c r="D435" s="5" t="s">
        <v>70</v>
      </c>
      <c r="E435" s="3" t="s">
        <v>60</v>
      </c>
      <c r="F435" s="3" t="s">
        <v>111</v>
      </c>
      <c r="G435" s="3">
        <v>0</v>
      </c>
      <c r="H435" s="3">
        <v>6204668</v>
      </c>
      <c r="I435" s="3">
        <v>2843350</v>
      </c>
      <c r="J435" s="3">
        <v>0</v>
      </c>
      <c r="K435" s="3">
        <v>0</v>
      </c>
      <c r="L435" s="3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Z435" s="3">
        <v>9048018</v>
      </c>
      <c r="AZ435"/>
      <c r="BA435"/>
      <c r="BB435"/>
      <c r="BC435"/>
      <c r="BD435"/>
      <c r="BE435"/>
      <c r="CK435"/>
    </row>
    <row r="436" spans="1:89" x14ac:dyDescent="0.25">
      <c r="A436" s="2">
        <v>42825</v>
      </c>
      <c r="B436" s="5" t="s">
        <v>487</v>
      </c>
      <c r="C436" s="5" t="s">
        <v>401</v>
      </c>
      <c r="D436" s="5" t="s">
        <v>70</v>
      </c>
      <c r="E436" s="3" t="s">
        <v>59</v>
      </c>
      <c r="F436" s="3" t="s">
        <v>107</v>
      </c>
      <c r="G436" s="3">
        <v>0</v>
      </c>
      <c r="H436" s="3">
        <v>1010380</v>
      </c>
      <c r="I436" s="3">
        <v>3732109</v>
      </c>
      <c r="J436" s="3">
        <v>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Z436" s="3">
        <v>4742489</v>
      </c>
      <c r="AZ436"/>
      <c r="BA436"/>
      <c r="BB436"/>
      <c r="BC436"/>
      <c r="BD436"/>
      <c r="BE436"/>
      <c r="CK436"/>
    </row>
    <row r="437" spans="1:89" x14ac:dyDescent="0.25">
      <c r="A437" s="2">
        <v>42825</v>
      </c>
      <c r="B437" s="5" t="s">
        <v>487</v>
      </c>
      <c r="C437" s="5" t="s">
        <v>401</v>
      </c>
      <c r="D437" s="5" t="s">
        <v>70</v>
      </c>
      <c r="E437" s="3" t="s">
        <v>58</v>
      </c>
      <c r="F437" s="3" t="s">
        <v>108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Z437" s="5">
        <v>0</v>
      </c>
      <c r="AZ437"/>
      <c r="BA437"/>
      <c r="BB437"/>
      <c r="BC437"/>
      <c r="BD437"/>
      <c r="BE437"/>
      <c r="CK437"/>
    </row>
    <row r="438" spans="1:89" x14ac:dyDescent="0.25">
      <c r="A438" s="2">
        <v>42825</v>
      </c>
      <c r="B438" s="5" t="s">
        <v>487</v>
      </c>
      <c r="C438" s="5" t="s">
        <v>401</v>
      </c>
      <c r="D438" s="5" t="s">
        <v>70</v>
      </c>
      <c r="E438" s="3" t="s">
        <v>57</v>
      </c>
      <c r="F438" s="3" t="s">
        <v>109</v>
      </c>
      <c r="G438" s="3"/>
      <c r="H438" s="3"/>
      <c r="I438" s="3"/>
      <c r="J438" s="3"/>
      <c r="K438" s="3"/>
      <c r="L438" s="3"/>
      <c r="M438" s="5"/>
      <c r="S438" s="5">
        <v>0</v>
      </c>
      <c r="T438" s="5">
        <v>0</v>
      </c>
      <c r="U438" s="5">
        <v>0</v>
      </c>
      <c r="V438" s="5">
        <v>0</v>
      </c>
      <c r="Z438" s="5">
        <v>0</v>
      </c>
      <c r="AZ438"/>
      <c r="BA438"/>
      <c r="BB438"/>
      <c r="BC438"/>
      <c r="BD438"/>
      <c r="BE438"/>
      <c r="CK438"/>
    </row>
    <row r="439" spans="1:89" x14ac:dyDescent="0.25">
      <c r="A439" s="2">
        <v>42825</v>
      </c>
      <c r="B439" s="5" t="s">
        <v>487</v>
      </c>
      <c r="C439" s="5" t="s">
        <v>401</v>
      </c>
      <c r="D439" s="5" t="s">
        <v>70</v>
      </c>
      <c r="E439" s="3" t="s">
        <v>56</v>
      </c>
      <c r="F439" s="3" t="s">
        <v>110</v>
      </c>
      <c r="G439" s="3">
        <v>0</v>
      </c>
      <c r="H439" s="3">
        <v>1010380</v>
      </c>
      <c r="I439" s="3">
        <v>0</v>
      </c>
      <c r="J439" s="3">
        <v>0</v>
      </c>
      <c r="K439" s="3">
        <v>0</v>
      </c>
      <c r="L439" s="3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Z439" s="3">
        <v>1010380</v>
      </c>
      <c r="AZ439"/>
      <c r="BA439"/>
      <c r="BB439"/>
      <c r="BC439"/>
      <c r="BD439"/>
      <c r="BE439"/>
      <c r="CK439"/>
    </row>
    <row r="440" spans="1:89" x14ac:dyDescent="0.25">
      <c r="A440" s="2">
        <v>42825</v>
      </c>
      <c r="B440" s="5" t="s">
        <v>487</v>
      </c>
      <c r="C440" s="5" t="s">
        <v>401</v>
      </c>
      <c r="D440" s="5" t="s">
        <v>70</v>
      </c>
      <c r="E440" s="3" t="s">
        <v>55</v>
      </c>
      <c r="F440" s="3" t="s">
        <v>111</v>
      </c>
      <c r="G440" s="3">
        <v>0</v>
      </c>
      <c r="H440" s="3">
        <v>0</v>
      </c>
      <c r="I440" s="3">
        <v>3732109</v>
      </c>
      <c r="J440" s="3">
        <v>0</v>
      </c>
      <c r="K440" s="3">
        <v>0</v>
      </c>
      <c r="L440" s="3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Z440" s="3">
        <v>3732109</v>
      </c>
      <c r="AZ440"/>
      <c r="BA440"/>
      <c r="BB440"/>
      <c r="BC440"/>
      <c r="BD440"/>
      <c r="BE440"/>
      <c r="CK440"/>
    </row>
    <row r="441" spans="1:89" x14ac:dyDescent="0.25">
      <c r="A441" s="2">
        <v>42825</v>
      </c>
      <c r="B441" s="5" t="s">
        <v>487</v>
      </c>
      <c r="C441" s="5" t="s">
        <v>401</v>
      </c>
      <c r="D441" s="5" t="s">
        <v>70</v>
      </c>
      <c r="E441" s="3" t="s">
        <v>54</v>
      </c>
      <c r="F441" s="3" t="s">
        <v>107</v>
      </c>
      <c r="G441" s="3">
        <v>0</v>
      </c>
      <c r="H441" s="3">
        <v>-2485966</v>
      </c>
      <c r="I441" s="3">
        <v>-13102016</v>
      </c>
      <c r="J441" s="3">
        <v>0</v>
      </c>
      <c r="K441" s="3">
        <v>0</v>
      </c>
      <c r="L441" s="3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Z441" s="3">
        <v>-15587982</v>
      </c>
      <c r="AZ441"/>
      <c r="BA441"/>
      <c r="BB441"/>
      <c r="BC441"/>
      <c r="BD441"/>
      <c r="BE441"/>
      <c r="CK441"/>
    </row>
    <row r="442" spans="1:89" x14ac:dyDescent="0.25">
      <c r="A442" s="2">
        <v>42825</v>
      </c>
      <c r="B442" s="5" t="s">
        <v>487</v>
      </c>
      <c r="C442" s="5" t="s">
        <v>401</v>
      </c>
      <c r="D442" s="5" t="s">
        <v>70</v>
      </c>
      <c r="E442" s="3" t="s">
        <v>53</v>
      </c>
      <c r="F442" s="3" t="s">
        <v>108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Z442" s="5">
        <v>0</v>
      </c>
      <c r="AZ442"/>
      <c r="BA442"/>
      <c r="BB442"/>
      <c r="BC442"/>
      <c r="BD442"/>
      <c r="BE442"/>
      <c r="CK442"/>
    </row>
    <row r="443" spans="1:89" x14ac:dyDescent="0.25">
      <c r="A443" s="2">
        <v>42825</v>
      </c>
      <c r="B443" s="5" t="s">
        <v>487</v>
      </c>
      <c r="C443" s="5" t="s">
        <v>401</v>
      </c>
      <c r="D443" s="5" t="s">
        <v>70</v>
      </c>
      <c r="E443" s="3" t="s">
        <v>52</v>
      </c>
      <c r="F443" s="3" t="s">
        <v>109</v>
      </c>
      <c r="G443" s="3"/>
      <c r="H443" s="3"/>
      <c r="I443" s="3"/>
      <c r="J443" s="3"/>
      <c r="K443" s="3"/>
      <c r="L443" s="3"/>
      <c r="M443" s="5"/>
      <c r="S443" s="5">
        <v>0</v>
      </c>
      <c r="T443" s="5">
        <v>0</v>
      </c>
      <c r="U443" s="5">
        <v>0</v>
      </c>
      <c r="V443" s="5">
        <v>0</v>
      </c>
      <c r="Z443" s="5">
        <v>0</v>
      </c>
      <c r="AZ443"/>
      <c r="BA443"/>
      <c r="BB443"/>
      <c r="BC443"/>
      <c r="BD443"/>
      <c r="BE443"/>
      <c r="CK443"/>
    </row>
    <row r="444" spans="1:89" x14ac:dyDescent="0.25">
      <c r="A444" s="2">
        <v>42825</v>
      </c>
      <c r="B444" s="5" t="s">
        <v>487</v>
      </c>
      <c r="C444" s="5" t="s">
        <v>401</v>
      </c>
      <c r="D444" s="5" t="s">
        <v>70</v>
      </c>
      <c r="E444" s="3" t="s">
        <v>51</v>
      </c>
      <c r="F444" s="3" t="s">
        <v>110</v>
      </c>
      <c r="G444" s="3">
        <v>0</v>
      </c>
      <c r="H444" s="3">
        <v>-152780</v>
      </c>
      <c r="I444" s="3">
        <v>4675000</v>
      </c>
      <c r="J444" s="3">
        <v>0</v>
      </c>
      <c r="K444" s="3">
        <v>0</v>
      </c>
      <c r="L444" s="3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Z444" s="3">
        <v>4522220</v>
      </c>
      <c r="AZ444"/>
      <c r="BA444"/>
      <c r="BB444"/>
      <c r="BC444"/>
      <c r="BD444"/>
      <c r="BE444"/>
      <c r="CK444"/>
    </row>
    <row r="445" spans="1:89" x14ac:dyDescent="0.25">
      <c r="A445" s="2">
        <v>42825</v>
      </c>
      <c r="B445" s="5" t="s">
        <v>487</v>
      </c>
      <c r="C445" s="5" t="s">
        <v>401</v>
      </c>
      <c r="D445" s="5" t="s">
        <v>70</v>
      </c>
      <c r="E445" s="3" t="s">
        <v>50</v>
      </c>
      <c r="F445" s="3" t="s">
        <v>111</v>
      </c>
      <c r="G445" s="3">
        <v>0</v>
      </c>
      <c r="H445" s="3">
        <v>-2333186</v>
      </c>
      <c r="I445" s="3">
        <v>-17777016</v>
      </c>
      <c r="J445" s="3">
        <v>0</v>
      </c>
      <c r="K445" s="3">
        <v>0</v>
      </c>
      <c r="L445" s="3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Z445" s="3">
        <v>-20110202</v>
      </c>
      <c r="AZ445"/>
      <c r="BA445"/>
      <c r="BB445"/>
      <c r="BC445"/>
      <c r="BD445"/>
      <c r="BE445"/>
      <c r="CK445"/>
    </row>
    <row r="446" spans="1:89" x14ac:dyDescent="0.25">
      <c r="A446" s="2">
        <v>42825</v>
      </c>
      <c r="B446" s="5" t="s">
        <v>487</v>
      </c>
      <c r="C446" s="5" t="s">
        <v>401</v>
      </c>
      <c r="D446" s="5" t="s">
        <v>70</v>
      </c>
      <c r="E446" s="3" t="s">
        <v>37</v>
      </c>
      <c r="F446" s="3" t="s">
        <v>112</v>
      </c>
      <c r="G446" s="3">
        <v>0</v>
      </c>
      <c r="H446" s="3">
        <v>1387694</v>
      </c>
      <c r="I446" s="3">
        <v>575173</v>
      </c>
      <c r="J446" s="3">
        <v>0</v>
      </c>
      <c r="K446" s="3">
        <v>0</v>
      </c>
      <c r="L446" s="3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Z446" s="3">
        <v>1962867</v>
      </c>
      <c r="AZ446"/>
      <c r="BA446"/>
      <c r="BB446"/>
      <c r="BC446"/>
      <c r="BD446"/>
      <c r="BE446"/>
      <c r="CK446"/>
    </row>
    <row r="447" spans="1:89" x14ac:dyDescent="0.25">
      <c r="A447" s="2">
        <v>42825</v>
      </c>
      <c r="B447" s="5" t="s">
        <v>487</v>
      </c>
      <c r="C447" s="5" t="s">
        <v>401</v>
      </c>
      <c r="D447" s="5" t="s">
        <v>70</v>
      </c>
      <c r="E447" s="3" t="s">
        <v>36</v>
      </c>
      <c r="F447" s="3" t="s">
        <v>113</v>
      </c>
      <c r="G447" s="3"/>
      <c r="H447" s="3"/>
      <c r="I447" s="3"/>
      <c r="J447" s="3"/>
      <c r="K447" s="3"/>
      <c r="L447" s="3"/>
      <c r="M447" s="5"/>
      <c r="Z447" s="5">
        <v>0</v>
      </c>
      <c r="AZ447"/>
      <c r="BA447"/>
      <c r="BB447"/>
      <c r="BC447"/>
      <c r="BD447"/>
      <c r="BE447"/>
      <c r="CK447"/>
    </row>
    <row r="448" spans="1:89" x14ac:dyDescent="0.25">
      <c r="A448" s="2">
        <v>42825</v>
      </c>
      <c r="B448" s="5" t="s">
        <v>487</v>
      </c>
      <c r="C448" s="5" t="s">
        <v>401</v>
      </c>
      <c r="D448" s="5" t="s">
        <v>70</v>
      </c>
      <c r="E448" s="3" t="s">
        <v>35</v>
      </c>
      <c r="F448" s="3" t="s">
        <v>114</v>
      </c>
      <c r="G448" s="3"/>
      <c r="H448" s="3"/>
      <c r="I448" s="3"/>
      <c r="J448" s="3"/>
      <c r="K448" s="3"/>
      <c r="L448" s="3"/>
      <c r="M448" s="5"/>
      <c r="Z448" s="3">
        <v>1962867</v>
      </c>
      <c r="AZ448"/>
      <c r="BA448"/>
      <c r="BB448"/>
      <c r="BC448"/>
      <c r="BD448"/>
      <c r="BE448"/>
      <c r="CK448"/>
    </row>
    <row r="449" spans="1:89" x14ac:dyDescent="0.25">
      <c r="A449" s="2">
        <v>42825</v>
      </c>
      <c r="B449" s="5" t="s">
        <v>487</v>
      </c>
      <c r="C449" s="5" t="s">
        <v>420</v>
      </c>
      <c r="D449" s="5" t="s">
        <v>70</v>
      </c>
      <c r="E449" s="3" t="s">
        <v>49</v>
      </c>
      <c r="F449" s="3" t="s">
        <v>115</v>
      </c>
      <c r="G449" s="3"/>
      <c r="H449" s="3"/>
      <c r="I449" s="3"/>
      <c r="J449" s="3"/>
      <c r="K449" s="3"/>
      <c r="L449" s="3"/>
      <c r="M449" s="5"/>
      <c r="AA449" s="3">
        <v>981108738</v>
      </c>
      <c r="AB449" s="3">
        <v>4593232</v>
      </c>
      <c r="AC449" s="3">
        <v>897871</v>
      </c>
      <c r="AD449" s="3">
        <v>1050334167</v>
      </c>
      <c r="AE449" s="5">
        <v>0</v>
      </c>
      <c r="AF449" s="5">
        <v>0</v>
      </c>
      <c r="AG449" s="5">
        <v>0</v>
      </c>
      <c r="AH449" s="5">
        <v>0</v>
      </c>
      <c r="AI449" s="3">
        <v>2036934008</v>
      </c>
      <c r="AZ449"/>
      <c r="BA449"/>
      <c r="BB449"/>
      <c r="BC449"/>
      <c r="BD449"/>
      <c r="BE449"/>
      <c r="CK449"/>
    </row>
    <row r="450" spans="1:89" x14ac:dyDescent="0.25">
      <c r="A450" s="2">
        <v>42825</v>
      </c>
      <c r="B450" s="5" t="s">
        <v>487</v>
      </c>
      <c r="C450" s="5" t="s">
        <v>420</v>
      </c>
      <c r="D450" s="5" t="s">
        <v>70</v>
      </c>
      <c r="E450" s="3" t="s">
        <v>48</v>
      </c>
      <c r="F450" s="3" t="s">
        <v>110</v>
      </c>
      <c r="G450" s="3"/>
      <c r="H450" s="3"/>
      <c r="I450" s="3"/>
      <c r="J450" s="3"/>
      <c r="K450" s="3"/>
      <c r="L450" s="3"/>
      <c r="M450" s="5"/>
      <c r="AA450" s="3">
        <v>162626631</v>
      </c>
      <c r="AB450" s="5">
        <v>0</v>
      </c>
      <c r="AC450" s="5">
        <v>0</v>
      </c>
      <c r="AD450" s="3">
        <v>106273428</v>
      </c>
      <c r="AE450" s="5">
        <v>0</v>
      </c>
      <c r="AF450" s="5">
        <v>0</v>
      </c>
      <c r="AG450" s="5">
        <v>0</v>
      </c>
      <c r="AH450" s="5">
        <v>0</v>
      </c>
      <c r="AI450" s="3">
        <v>268900059</v>
      </c>
      <c r="AZ450"/>
      <c r="BA450"/>
      <c r="BB450"/>
      <c r="BC450"/>
      <c r="BD450"/>
      <c r="BE450"/>
      <c r="CK450"/>
    </row>
    <row r="451" spans="1:89" x14ac:dyDescent="0.25">
      <c r="A451" s="2">
        <v>42825</v>
      </c>
      <c r="B451" s="5" t="s">
        <v>487</v>
      </c>
      <c r="C451" s="5" t="s">
        <v>420</v>
      </c>
      <c r="D451" s="5" t="s">
        <v>70</v>
      </c>
      <c r="E451" s="3" t="s">
        <v>47</v>
      </c>
      <c r="F451" s="3" t="s">
        <v>111</v>
      </c>
      <c r="G451" s="3"/>
      <c r="H451" s="3"/>
      <c r="I451" s="3"/>
      <c r="J451" s="3"/>
      <c r="K451" s="3"/>
      <c r="L451" s="3"/>
      <c r="M451" s="5"/>
      <c r="AA451" s="3">
        <v>818482107</v>
      </c>
      <c r="AB451" s="3">
        <v>4593232</v>
      </c>
      <c r="AC451" s="3">
        <v>897871</v>
      </c>
      <c r="AD451" s="3">
        <v>944060739</v>
      </c>
      <c r="AE451" s="5">
        <v>0</v>
      </c>
      <c r="AF451" s="5">
        <v>0</v>
      </c>
      <c r="AG451" s="5">
        <v>0</v>
      </c>
      <c r="AH451" s="5">
        <v>0</v>
      </c>
      <c r="AI451" s="3">
        <v>1768033949</v>
      </c>
      <c r="AZ451"/>
      <c r="BA451"/>
      <c r="BB451"/>
      <c r="BC451"/>
      <c r="BD451"/>
      <c r="BE451"/>
      <c r="CK451"/>
    </row>
    <row r="452" spans="1:89" x14ac:dyDescent="0.25">
      <c r="A452" s="2">
        <v>42825</v>
      </c>
      <c r="B452" s="5" t="s">
        <v>487</v>
      </c>
      <c r="C452" s="5" t="s">
        <v>420</v>
      </c>
      <c r="D452" s="5" t="s">
        <v>70</v>
      </c>
      <c r="E452" s="3" t="s">
        <v>46</v>
      </c>
      <c r="F452" s="3" t="s">
        <v>115</v>
      </c>
      <c r="G452" s="3"/>
      <c r="H452" s="3"/>
      <c r="I452" s="3"/>
      <c r="J452" s="3"/>
      <c r="K452" s="3"/>
      <c r="L452" s="3"/>
      <c r="M452" s="5"/>
      <c r="AA452" s="3">
        <v>616545122.86000001</v>
      </c>
      <c r="AB452" s="3">
        <v>4593232</v>
      </c>
      <c r="AC452" s="3">
        <v>195180</v>
      </c>
      <c r="AD452" s="3">
        <v>697250480.69000006</v>
      </c>
      <c r="AE452" s="5">
        <v>0</v>
      </c>
      <c r="AF452" s="5">
        <v>0</v>
      </c>
      <c r="AG452" s="5">
        <v>0</v>
      </c>
      <c r="AH452" s="5">
        <v>0</v>
      </c>
      <c r="AI452" s="3">
        <v>1318584015.55</v>
      </c>
      <c r="AZ452"/>
      <c r="BA452"/>
      <c r="BB452"/>
      <c r="BC452"/>
      <c r="BD452"/>
      <c r="BE452"/>
      <c r="CK452"/>
    </row>
    <row r="453" spans="1:89" x14ac:dyDescent="0.25">
      <c r="A453" s="2">
        <v>42825</v>
      </c>
      <c r="B453" s="5" t="s">
        <v>487</v>
      </c>
      <c r="C453" s="5" t="s">
        <v>420</v>
      </c>
      <c r="D453" s="5" t="s">
        <v>70</v>
      </c>
      <c r="E453" s="3" t="s">
        <v>45</v>
      </c>
      <c r="F453" s="3" t="s">
        <v>110</v>
      </c>
      <c r="G453" s="3"/>
      <c r="H453" s="3"/>
      <c r="I453" s="3"/>
      <c r="J453" s="3"/>
      <c r="K453" s="3"/>
      <c r="L453" s="3"/>
      <c r="M453" s="5"/>
      <c r="AA453" s="3">
        <v>116234089</v>
      </c>
      <c r="AB453" s="5">
        <v>0</v>
      </c>
      <c r="AC453" s="5">
        <v>0</v>
      </c>
      <c r="AD453" s="3">
        <v>73567475</v>
      </c>
      <c r="AE453" s="5">
        <v>0</v>
      </c>
      <c r="AF453" s="5">
        <v>0</v>
      </c>
      <c r="AG453" s="5">
        <v>0</v>
      </c>
      <c r="AH453" s="5">
        <v>0</v>
      </c>
      <c r="AI453" s="3">
        <v>189801564</v>
      </c>
      <c r="AZ453"/>
      <c r="BA453"/>
      <c r="BB453"/>
      <c r="BC453"/>
      <c r="BD453"/>
      <c r="BE453"/>
      <c r="CK453"/>
    </row>
    <row r="454" spans="1:89" x14ac:dyDescent="0.25">
      <c r="A454" s="2">
        <v>42825</v>
      </c>
      <c r="B454" s="5" t="s">
        <v>487</v>
      </c>
      <c r="C454" s="5" t="s">
        <v>420</v>
      </c>
      <c r="D454" s="5" t="s">
        <v>70</v>
      </c>
      <c r="E454" s="3" t="s">
        <v>44</v>
      </c>
      <c r="F454" s="3" t="s">
        <v>111</v>
      </c>
      <c r="G454" s="3"/>
      <c r="H454" s="3"/>
      <c r="I454" s="3"/>
      <c r="J454" s="3"/>
      <c r="K454" s="3"/>
      <c r="L454" s="3"/>
      <c r="M454" s="5"/>
      <c r="AA454" s="3">
        <v>500311033.86000001</v>
      </c>
      <c r="AB454" s="3">
        <v>4593232</v>
      </c>
      <c r="AC454" s="3">
        <v>195180</v>
      </c>
      <c r="AD454" s="3">
        <v>623683005.69000006</v>
      </c>
      <c r="AE454" s="5">
        <v>0</v>
      </c>
      <c r="AF454" s="5">
        <v>0</v>
      </c>
      <c r="AG454" s="5">
        <v>0</v>
      </c>
      <c r="AH454" s="5">
        <v>0</v>
      </c>
      <c r="AI454" s="3">
        <v>1128782451.55</v>
      </c>
      <c r="AZ454"/>
      <c r="BA454"/>
      <c r="BB454"/>
      <c r="BC454"/>
      <c r="BD454"/>
      <c r="BE454"/>
      <c r="CK454"/>
    </row>
    <row r="455" spans="1:89" x14ac:dyDescent="0.25">
      <c r="A455" s="2">
        <v>42825</v>
      </c>
      <c r="B455" s="5" t="s">
        <v>487</v>
      </c>
      <c r="C455" s="5" t="s">
        <v>420</v>
      </c>
      <c r="D455" s="5" t="s">
        <v>70</v>
      </c>
      <c r="E455" s="3" t="s">
        <v>43</v>
      </c>
      <c r="F455" s="3" t="s">
        <v>115</v>
      </c>
      <c r="G455" s="3"/>
      <c r="H455" s="3"/>
      <c r="I455" s="3"/>
      <c r="J455" s="3"/>
      <c r="K455" s="3"/>
      <c r="L455" s="3"/>
      <c r="M455" s="5"/>
      <c r="AA455" s="3">
        <v>254844438</v>
      </c>
      <c r="AB455" s="5">
        <v>0</v>
      </c>
      <c r="AC455" s="3">
        <v>0</v>
      </c>
      <c r="AD455" s="3">
        <v>141546119</v>
      </c>
      <c r="AE455" s="5">
        <v>0</v>
      </c>
      <c r="AF455" s="5">
        <v>0</v>
      </c>
      <c r="AG455" s="5">
        <v>0</v>
      </c>
      <c r="AH455" s="5">
        <v>0</v>
      </c>
      <c r="AI455" s="3">
        <v>396390557</v>
      </c>
      <c r="AZ455"/>
      <c r="BA455"/>
      <c r="BB455"/>
      <c r="BC455"/>
      <c r="BD455"/>
      <c r="BE455"/>
      <c r="CK455"/>
    </row>
    <row r="456" spans="1:89" x14ac:dyDescent="0.25">
      <c r="A456" s="2">
        <v>42825</v>
      </c>
      <c r="B456" s="5" t="s">
        <v>487</v>
      </c>
      <c r="C456" s="5" t="s">
        <v>420</v>
      </c>
      <c r="D456" s="5" t="s">
        <v>70</v>
      </c>
      <c r="E456" s="3" t="s">
        <v>42</v>
      </c>
      <c r="F456" s="3" t="s">
        <v>110</v>
      </c>
      <c r="G456" s="3"/>
      <c r="H456" s="3"/>
      <c r="I456" s="3"/>
      <c r="J456" s="3"/>
      <c r="K456" s="3"/>
      <c r="L456" s="3"/>
      <c r="M456" s="5"/>
      <c r="AA456" s="3">
        <v>89826159</v>
      </c>
      <c r="AB456" s="5">
        <v>0</v>
      </c>
      <c r="AC456" s="5">
        <v>0</v>
      </c>
      <c r="AD456" s="3">
        <v>23656580</v>
      </c>
      <c r="AE456" s="5">
        <v>0</v>
      </c>
      <c r="AF456" s="5">
        <v>0</v>
      </c>
      <c r="AG456" s="5">
        <v>0</v>
      </c>
      <c r="AH456" s="5">
        <v>0</v>
      </c>
      <c r="AI456" s="3">
        <v>113482739</v>
      </c>
      <c r="AZ456"/>
      <c r="BA456"/>
      <c r="BB456"/>
      <c r="BC456"/>
      <c r="BD456"/>
      <c r="BE456"/>
      <c r="CK456"/>
    </row>
    <row r="457" spans="1:89" x14ac:dyDescent="0.25">
      <c r="A457" s="2">
        <v>42825</v>
      </c>
      <c r="B457" s="5" t="s">
        <v>487</v>
      </c>
      <c r="C457" s="5" t="s">
        <v>420</v>
      </c>
      <c r="D457" s="5" t="s">
        <v>70</v>
      </c>
      <c r="E457" s="3" t="s">
        <v>41</v>
      </c>
      <c r="F457" s="3" t="s">
        <v>111</v>
      </c>
      <c r="G457" s="3"/>
      <c r="H457" s="3"/>
      <c r="I457" s="3"/>
      <c r="J457" s="3"/>
      <c r="K457" s="3"/>
      <c r="L457" s="3"/>
      <c r="M457" s="5"/>
      <c r="AA457" s="3">
        <v>165018279</v>
      </c>
      <c r="AB457" s="5">
        <v>0</v>
      </c>
      <c r="AC457" s="3">
        <v>0</v>
      </c>
      <c r="AD457" s="3">
        <v>117889539</v>
      </c>
      <c r="AE457" s="5">
        <v>0</v>
      </c>
      <c r="AF457" s="5">
        <v>0</v>
      </c>
      <c r="AG457" s="5">
        <v>0</v>
      </c>
      <c r="AH457" s="5">
        <v>0</v>
      </c>
      <c r="AI457" s="3">
        <v>282907818</v>
      </c>
      <c r="AZ457"/>
      <c r="BA457"/>
      <c r="BB457"/>
      <c r="BC457"/>
      <c r="BD457"/>
      <c r="BE457"/>
      <c r="CK457"/>
    </row>
    <row r="458" spans="1:89" x14ac:dyDescent="0.25">
      <c r="A458" s="2">
        <v>42825</v>
      </c>
      <c r="B458" s="5" t="s">
        <v>487</v>
      </c>
      <c r="C458" s="5" t="s">
        <v>420</v>
      </c>
      <c r="D458" s="5" t="s">
        <v>70</v>
      </c>
      <c r="E458" s="3" t="s">
        <v>40</v>
      </c>
      <c r="F458" s="3" t="s">
        <v>115</v>
      </c>
      <c r="G458" s="3"/>
      <c r="H458" s="3"/>
      <c r="I458" s="3"/>
      <c r="J458" s="3"/>
      <c r="K458" s="3"/>
      <c r="L458" s="3"/>
      <c r="M458" s="5"/>
      <c r="AA458" s="3">
        <v>29719327</v>
      </c>
      <c r="AB458" s="5">
        <v>0</v>
      </c>
      <c r="AC458" s="5">
        <v>0</v>
      </c>
      <c r="AD458" s="3">
        <v>-19927795</v>
      </c>
      <c r="AE458" s="5">
        <v>0</v>
      </c>
      <c r="AF458" s="5">
        <v>0</v>
      </c>
      <c r="AG458" s="5">
        <v>0</v>
      </c>
      <c r="AH458" s="5">
        <v>0</v>
      </c>
      <c r="AI458" s="3">
        <v>9791532</v>
      </c>
      <c r="AZ458"/>
      <c r="BA458"/>
      <c r="BB458"/>
      <c r="BC458"/>
      <c r="BD458"/>
      <c r="BE458"/>
      <c r="CK458"/>
    </row>
    <row r="459" spans="1:89" x14ac:dyDescent="0.25">
      <c r="A459" s="2">
        <v>42825</v>
      </c>
      <c r="B459" s="5" t="s">
        <v>487</v>
      </c>
      <c r="C459" s="5" t="s">
        <v>420</v>
      </c>
      <c r="D459" s="5" t="s">
        <v>70</v>
      </c>
      <c r="E459" s="3" t="s">
        <v>39</v>
      </c>
      <c r="F459" s="3" t="s">
        <v>110</v>
      </c>
      <c r="G459" s="3"/>
      <c r="H459" s="3"/>
      <c r="I459" s="3"/>
      <c r="J459" s="3"/>
      <c r="K459" s="3"/>
      <c r="L459" s="3"/>
      <c r="M459" s="5"/>
      <c r="AA459" s="3">
        <v>12717410</v>
      </c>
      <c r="AB459" s="5">
        <v>0</v>
      </c>
      <c r="AC459" s="5">
        <v>0</v>
      </c>
      <c r="AD459" s="3">
        <v>0</v>
      </c>
      <c r="AE459" s="5">
        <v>0</v>
      </c>
      <c r="AF459" s="5">
        <v>0</v>
      </c>
      <c r="AG459" s="5">
        <v>0</v>
      </c>
      <c r="AH459" s="5">
        <v>0</v>
      </c>
      <c r="AI459" s="3">
        <v>12717410</v>
      </c>
      <c r="AZ459"/>
      <c r="BA459"/>
      <c r="BB459"/>
      <c r="BC459"/>
      <c r="BD459"/>
      <c r="BE459"/>
      <c r="CK459"/>
    </row>
    <row r="460" spans="1:89" x14ac:dyDescent="0.25">
      <c r="A460" s="2">
        <v>42825</v>
      </c>
      <c r="B460" s="5" t="s">
        <v>487</v>
      </c>
      <c r="C460" s="5" t="s">
        <v>420</v>
      </c>
      <c r="D460" s="5" t="s">
        <v>70</v>
      </c>
      <c r="E460" s="3" t="s">
        <v>38</v>
      </c>
      <c r="F460" s="3" t="s">
        <v>111</v>
      </c>
      <c r="G460" s="3"/>
      <c r="H460" s="3"/>
      <c r="I460" s="3"/>
      <c r="J460" s="3"/>
      <c r="K460" s="3"/>
      <c r="L460" s="3"/>
      <c r="M460" s="5"/>
      <c r="AA460" s="3">
        <v>17001917</v>
      </c>
      <c r="AB460" s="5">
        <v>0</v>
      </c>
      <c r="AC460" s="5">
        <v>0</v>
      </c>
      <c r="AD460" s="3">
        <v>-19927795</v>
      </c>
      <c r="AE460" s="5">
        <v>0</v>
      </c>
      <c r="AF460" s="5">
        <v>0</v>
      </c>
      <c r="AG460" s="5">
        <v>0</v>
      </c>
      <c r="AH460" s="5">
        <v>0</v>
      </c>
      <c r="AI460" s="3">
        <v>-2925878</v>
      </c>
      <c r="AZ460"/>
      <c r="BA460"/>
      <c r="BB460"/>
      <c r="BC460"/>
      <c r="BD460"/>
      <c r="BE460"/>
      <c r="CK460"/>
    </row>
    <row r="461" spans="1:89" x14ac:dyDescent="0.25">
      <c r="A461" s="2">
        <v>42825</v>
      </c>
      <c r="B461" s="5" t="s">
        <v>487</v>
      </c>
      <c r="C461" s="5" t="s">
        <v>420</v>
      </c>
      <c r="D461" s="5" t="s">
        <v>70</v>
      </c>
      <c r="E461" s="3" t="s">
        <v>34</v>
      </c>
      <c r="F461" s="3" t="s">
        <v>112</v>
      </c>
      <c r="G461" s="3"/>
      <c r="H461" s="3"/>
      <c r="I461" s="3"/>
      <c r="J461" s="3"/>
      <c r="K461" s="3"/>
      <c r="L461" s="3"/>
      <c r="M461" s="5"/>
      <c r="AA461" s="3">
        <v>235024933.33000001</v>
      </c>
      <c r="AB461" s="3">
        <v>3948985</v>
      </c>
      <c r="AC461" s="3">
        <v>37930</v>
      </c>
      <c r="AD461" s="3">
        <v>187165798.09999999</v>
      </c>
      <c r="AE461" s="5">
        <v>0</v>
      </c>
      <c r="AF461" s="5">
        <v>0</v>
      </c>
      <c r="AG461" s="5">
        <v>0</v>
      </c>
      <c r="AH461" s="5">
        <v>0</v>
      </c>
      <c r="AI461" s="3">
        <v>426177646.43000001</v>
      </c>
      <c r="AZ461"/>
      <c r="BA461"/>
      <c r="BB461"/>
      <c r="BC461"/>
      <c r="BD461"/>
      <c r="BE461"/>
      <c r="CK461"/>
    </row>
    <row r="462" spans="1:89" x14ac:dyDescent="0.25">
      <c r="A462" s="2">
        <v>42825</v>
      </c>
      <c r="B462" s="5" t="s">
        <v>487</v>
      </c>
      <c r="C462" s="5" t="s">
        <v>420</v>
      </c>
      <c r="D462" s="5" t="s">
        <v>70</v>
      </c>
      <c r="E462" s="3" t="s">
        <v>33</v>
      </c>
      <c r="F462" s="3" t="s">
        <v>113</v>
      </c>
      <c r="G462" s="3"/>
      <c r="H462" s="3"/>
      <c r="I462" s="3"/>
      <c r="J462" s="3"/>
      <c r="K462" s="3"/>
      <c r="L462" s="3"/>
      <c r="M462" s="5"/>
      <c r="AI462" s="5">
        <v>0</v>
      </c>
      <c r="AZ462"/>
      <c r="BA462"/>
      <c r="BB462"/>
      <c r="BC462"/>
      <c r="BD462"/>
      <c r="BE462"/>
      <c r="CK462"/>
    </row>
    <row r="463" spans="1:89" x14ac:dyDescent="0.25">
      <c r="A463" s="2">
        <v>42825</v>
      </c>
      <c r="B463" s="5" t="s">
        <v>487</v>
      </c>
      <c r="C463" s="5" t="s">
        <v>420</v>
      </c>
      <c r="D463" s="5" t="s">
        <v>70</v>
      </c>
      <c r="E463" s="3" t="s">
        <v>32</v>
      </c>
      <c r="F463" s="3" t="s">
        <v>114</v>
      </c>
      <c r="G463" s="3"/>
      <c r="H463" s="3"/>
      <c r="I463" s="3"/>
      <c r="J463" s="3"/>
      <c r="K463" s="3"/>
      <c r="L463" s="3"/>
      <c r="M463" s="5"/>
      <c r="AI463" s="3">
        <v>426177646.43000001</v>
      </c>
      <c r="AZ463"/>
      <c r="BA463"/>
      <c r="BB463"/>
      <c r="BC463"/>
      <c r="BD463"/>
      <c r="BE463"/>
      <c r="CK463"/>
    </row>
    <row r="464" spans="1:89" x14ac:dyDescent="0.25">
      <c r="A464" s="2">
        <v>42825</v>
      </c>
      <c r="B464" s="5" t="s">
        <v>487</v>
      </c>
      <c r="C464" s="5" t="s">
        <v>402</v>
      </c>
      <c r="D464" s="5" t="s">
        <v>70</v>
      </c>
      <c r="E464" s="3" t="s">
        <v>106</v>
      </c>
      <c r="F464" s="3" t="s">
        <v>403</v>
      </c>
      <c r="G464" s="3"/>
      <c r="H464" s="3">
        <v>0</v>
      </c>
      <c r="I464" s="3">
        <v>4769906738.3800001</v>
      </c>
      <c r="J464" s="3"/>
      <c r="K464" s="3"/>
      <c r="L464" s="3">
        <v>0</v>
      </c>
      <c r="M464" s="5"/>
      <c r="O464" s="5">
        <v>0</v>
      </c>
      <c r="P464" s="5">
        <v>0</v>
      </c>
      <c r="U464" s="3">
        <v>4769906738.3800001</v>
      </c>
      <c r="V464" s="5">
        <v>0</v>
      </c>
      <c r="Y464" s="5">
        <v>0</v>
      </c>
      <c r="Z464" s="5">
        <v>0</v>
      </c>
      <c r="AA464" s="5">
        <v>0</v>
      </c>
      <c r="AZ464"/>
      <c r="BA464"/>
      <c r="BB464"/>
      <c r="BC464"/>
      <c r="BD464"/>
      <c r="BE464"/>
      <c r="CK464"/>
    </row>
    <row r="465" spans="1:89" x14ac:dyDescent="0.25">
      <c r="A465" s="2">
        <v>42825</v>
      </c>
      <c r="B465" s="5" t="s">
        <v>487</v>
      </c>
      <c r="C465" s="5" t="s">
        <v>402</v>
      </c>
      <c r="D465" s="5" t="s">
        <v>70</v>
      </c>
      <c r="E465" s="3" t="s">
        <v>240</v>
      </c>
      <c r="F465" s="3" t="s">
        <v>404</v>
      </c>
      <c r="G465" s="3"/>
      <c r="H465" s="3">
        <v>0</v>
      </c>
      <c r="I465" s="3">
        <v>0</v>
      </c>
      <c r="J465" s="3"/>
      <c r="K465" s="3"/>
      <c r="L465" s="3">
        <v>0</v>
      </c>
      <c r="M465" s="5"/>
      <c r="O465" s="5">
        <v>0</v>
      </c>
      <c r="P465" s="5">
        <v>0</v>
      </c>
      <c r="U465" s="5">
        <v>0</v>
      </c>
      <c r="V465" s="5">
        <v>0</v>
      </c>
      <c r="Y465" s="5">
        <v>0</v>
      </c>
      <c r="Z465" s="5">
        <v>0</v>
      </c>
      <c r="AA465" s="5">
        <v>0</v>
      </c>
      <c r="AZ465"/>
      <c r="BA465"/>
      <c r="BB465"/>
      <c r="BC465"/>
      <c r="BD465"/>
      <c r="BE465"/>
      <c r="CK465"/>
    </row>
    <row r="466" spans="1:89" x14ac:dyDescent="0.25">
      <c r="A466" s="2">
        <v>42825</v>
      </c>
      <c r="B466" s="5" t="s">
        <v>487</v>
      </c>
      <c r="C466" s="5" t="s">
        <v>402</v>
      </c>
      <c r="D466" s="5" t="s">
        <v>70</v>
      </c>
      <c r="E466" s="3" t="s">
        <v>241</v>
      </c>
      <c r="F466" s="3" t="s">
        <v>405</v>
      </c>
      <c r="G466" s="3"/>
      <c r="H466" s="3">
        <v>0</v>
      </c>
      <c r="I466" s="3"/>
      <c r="J466" s="3">
        <v>846598503</v>
      </c>
      <c r="K466" s="3">
        <v>0</v>
      </c>
      <c r="L466" s="3"/>
      <c r="M466" s="3">
        <v>1728845313</v>
      </c>
      <c r="N466" s="5">
        <v>0</v>
      </c>
      <c r="O466" s="5">
        <v>0</v>
      </c>
      <c r="P466" s="5">
        <v>0</v>
      </c>
      <c r="U466" s="3">
        <v>2575443816</v>
      </c>
      <c r="W466" s="3">
        <v>2949199897</v>
      </c>
      <c r="X466" s="5">
        <v>0</v>
      </c>
      <c r="Y466" s="5">
        <v>0</v>
      </c>
      <c r="Z466" s="5">
        <v>0</v>
      </c>
      <c r="AA466" s="3">
        <v>2949199897</v>
      </c>
      <c r="AZ466"/>
      <c r="BA466"/>
      <c r="BB466"/>
      <c r="BC466"/>
      <c r="BD466"/>
      <c r="BE466"/>
      <c r="CK466"/>
    </row>
    <row r="467" spans="1:89" x14ac:dyDescent="0.25">
      <c r="A467" s="2">
        <v>42825</v>
      </c>
      <c r="B467" s="5" t="s">
        <v>487</v>
      </c>
      <c r="C467" s="5" t="s">
        <v>402</v>
      </c>
      <c r="D467" s="5" t="s">
        <v>70</v>
      </c>
      <c r="E467" s="3" t="s">
        <v>246</v>
      </c>
      <c r="F467" s="3" t="s">
        <v>406</v>
      </c>
      <c r="G467" s="3"/>
      <c r="H467" s="3">
        <v>0</v>
      </c>
      <c r="I467" s="3"/>
      <c r="J467" s="3">
        <v>0</v>
      </c>
      <c r="K467" s="3">
        <v>0</v>
      </c>
      <c r="L467" s="3"/>
      <c r="M467" s="3">
        <v>158033561</v>
      </c>
      <c r="N467" s="5">
        <v>0</v>
      </c>
      <c r="O467" s="5">
        <v>0</v>
      </c>
      <c r="P467" s="5">
        <v>0</v>
      </c>
      <c r="U467" s="3">
        <v>158033561</v>
      </c>
      <c r="W467" s="3">
        <v>576949783</v>
      </c>
      <c r="X467" s="5">
        <v>0</v>
      </c>
      <c r="Y467" s="5">
        <v>0</v>
      </c>
      <c r="Z467" s="5">
        <v>0</v>
      </c>
      <c r="AA467" s="3">
        <v>576949783</v>
      </c>
      <c r="AZ467"/>
      <c r="BA467"/>
      <c r="BB467"/>
      <c r="BC467"/>
      <c r="BD467"/>
      <c r="BE467"/>
      <c r="CK467"/>
    </row>
    <row r="468" spans="1:89" x14ac:dyDescent="0.25">
      <c r="A468" s="2">
        <v>42825</v>
      </c>
      <c r="B468" s="5" t="s">
        <v>487</v>
      </c>
      <c r="C468" s="5" t="s">
        <v>402</v>
      </c>
      <c r="D468" s="5" t="s">
        <v>70</v>
      </c>
      <c r="E468" s="3" t="s">
        <v>247</v>
      </c>
      <c r="F468" s="3" t="s">
        <v>407</v>
      </c>
      <c r="G468" s="3"/>
      <c r="H468" s="3">
        <v>0</v>
      </c>
      <c r="I468" s="3"/>
      <c r="J468" s="3">
        <v>846598503</v>
      </c>
      <c r="K468" s="3">
        <v>0</v>
      </c>
      <c r="L468" s="3"/>
      <c r="M468" s="3">
        <v>1570811752</v>
      </c>
      <c r="N468" s="5">
        <v>0</v>
      </c>
      <c r="O468" s="5">
        <v>0</v>
      </c>
      <c r="P468" s="5">
        <v>0</v>
      </c>
      <c r="U468" s="3">
        <v>2417410255</v>
      </c>
      <c r="W468" s="3">
        <v>2372250114</v>
      </c>
      <c r="X468" s="5">
        <v>0</v>
      </c>
      <c r="Y468" s="5">
        <v>0</v>
      </c>
      <c r="Z468" s="5">
        <v>0</v>
      </c>
      <c r="AA468" s="3">
        <v>2372250114</v>
      </c>
      <c r="AZ468"/>
      <c r="BA468"/>
      <c r="BB468"/>
      <c r="BC468"/>
      <c r="BD468"/>
      <c r="BE468"/>
      <c r="CK468"/>
    </row>
    <row r="469" spans="1:89" x14ac:dyDescent="0.25">
      <c r="A469" s="2">
        <v>42825</v>
      </c>
      <c r="B469" s="5" t="s">
        <v>487</v>
      </c>
      <c r="C469" s="5" t="s">
        <v>402</v>
      </c>
      <c r="D469" s="5" t="s">
        <v>70</v>
      </c>
      <c r="E469" s="3" t="s">
        <v>248</v>
      </c>
      <c r="F469" s="3" t="s">
        <v>408</v>
      </c>
      <c r="G469" s="3"/>
      <c r="H469" s="3">
        <v>0</v>
      </c>
      <c r="I469" s="3">
        <v>0</v>
      </c>
      <c r="J469" s="3"/>
      <c r="K469" s="3"/>
      <c r="L469" s="3">
        <v>56238102</v>
      </c>
      <c r="M469" s="5"/>
      <c r="O469" s="5">
        <v>0</v>
      </c>
      <c r="P469" s="5">
        <v>0</v>
      </c>
      <c r="U469" s="3">
        <v>56238102</v>
      </c>
      <c r="V469" s="3">
        <v>76313907</v>
      </c>
      <c r="Y469" s="5">
        <v>0</v>
      </c>
      <c r="Z469" s="5">
        <v>0</v>
      </c>
      <c r="AA469" s="3">
        <v>76313907</v>
      </c>
      <c r="AZ469"/>
      <c r="BA469"/>
      <c r="BB469"/>
      <c r="BC469"/>
      <c r="BD469"/>
      <c r="BE469"/>
      <c r="CK469"/>
    </row>
    <row r="470" spans="1:89" x14ac:dyDescent="0.25">
      <c r="A470" s="2">
        <v>42825</v>
      </c>
      <c r="B470" s="5" t="s">
        <v>487</v>
      </c>
      <c r="C470" s="5" t="s">
        <v>402</v>
      </c>
      <c r="D470" s="5" t="s">
        <v>70</v>
      </c>
      <c r="E470" s="3" t="s">
        <v>69</v>
      </c>
      <c r="F470" s="3" t="s">
        <v>382</v>
      </c>
      <c r="G470" s="3"/>
      <c r="H470" s="3">
        <v>0</v>
      </c>
      <c r="I470" s="3">
        <v>0</v>
      </c>
      <c r="J470" s="3"/>
      <c r="K470" s="3"/>
      <c r="L470" s="3">
        <v>0</v>
      </c>
      <c r="M470" s="5"/>
      <c r="O470" s="5">
        <v>0</v>
      </c>
      <c r="P470" s="5">
        <v>0</v>
      </c>
      <c r="U470" s="5">
        <v>0</v>
      </c>
      <c r="V470" s="5">
        <v>0</v>
      </c>
      <c r="Y470" s="5">
        <v>0</v>
      </c>
      <c r="Z470" s="5">
        <v>0</v>
      </c>
      <c r="AA470" s="5">
        <v>0</v>
      </c>
      <c r="AZ470"/>
      <c r="BA470"/>
      <c r="BB470"/>
      <c r="BC470"/>
      <c r="BD470"/>
      <c r="BE470"/>
      <c r="CK470"/>
    </row>
    <row r="471" spans="1:89" x14ac:dyDescent="0.25">
      <c r="A471" s="2">
        <v>42825</v>
      </c>
      <c r="B471" s="5" t="s">
        <v>487</v>
      </c>
      <c r="C471" s="5" t="s">
        <v>402</v>
      </c>
      <c r="D471" s="5" t="s">
        <v>70</v>
      </c>
      <c r="E471" s="3" t="s">
        <v>68</v>
      </c>
      <c r="F471" s="3" t="s">
        <v>383</v>
      </c>
      <c r="G471" s="3"/>
      <c r="H471" s="3">
        <v>0</v>
      </c>
      <c r="I471" s="3"/>
      <c r="J471" s="3">
        <v>0</v>
      </c>
      <c r="K471" s="3">
        <v>0</v>
      </c>
      <c r="L471" s="3"/>
      <c r="M471" s="5">
        <v>0</v>
      </c>
      <c r="N471" s="5">
        <v>0</v>
      </c>
      <c r="O471" s="5">
        <v>0</v>
      </c>
      <c r="P471" s="5">
        <v>0</v>
      </c>
      <c r="U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Z471"/>
      <c r="BA471"/>
      <c r="BB471"/>
      <c r="BC471"/>
      <c r="BD471"/>
      <c r="BE471"/>
      <c r="CK471"/>
    </row>
    <row r="472" spans="1:89" x14ac:dyDescent="0.25">
      <c r="A472" s="2">
        <v>42825</v>
      </c>
      <c r="B472" s="5" t="s">
        <v>487</v>
      </c>
      <c r="C472" s="5" t="s">
        <v>402</v>
      </c>
      <c r="D472" s="5" t="s">
        <v>70</v>
      </c>
      <c r="E472" s="3" t="s">
        <v>67</v>
      </c>
      <c r="F472" s="3" t="s">
        <v>384</v>
      </c>
      <c r="G472" s="3"/>
      <c r="H472" s="3">
        <v>0</v>
      </c>
      <c r="I472" s="3">
        <v>0</v>
      </c>
      <c r="J472" s="3"/>
      <c r="K472" s="3"/>
      <c r="L472" s="3">
        <v>0</v>
      </c>
      <c r="M472" s="5"/>
      <c r="O472" s="5">
        <v>0</v>
      </c>
      <c r="P472" s="5">
        <v>0</v>
      </c>
      <c r="U472" s="5">
        <v>0</v>
      </c>
      <c r="V472" s="5">
        <v>0</v>
      </c>
      <c r="Y472" s="5">
        <v>0</v>
      </c>
      <c r="Z472" s="5">
        <v>0</v>
      </c>
      <c r="AA472" s="5">
        <v>0</v>
      </c>
      <c r="AZ472"/>
      <c r="BA472"/>
      <c r="BB472"/>
      <c r="BC472"/>
      <c r="BD472"/>
      <c r="BE472"/>
      <c r="CK472"/>
    </row>
    <row r="473" spans="1:89" x14ac:dyDescent="0.25">
      <c r="A473" s="2">
        <v>42825</v>
      </c>
      <c r="B473" s="5" t="s">
        <v>487</v>
      </c>
      <c r="C473" s="5" t="s">
        <v>402</v>
      </c>
      <c r="D473" s="5" t="s">
        <v>70</v>
      </c>
      <c r="E473" s="3" t="s">
        <v>65</v>
      </c>
      <c r="F473" s="3" t="s">
        <v>409</v>
      </c>
      <c r="G473" s="3"/>
      <c r="H473" s="3">
        <v>0</v>
      </c>
      <c r="I473" s="3">
        <v>5616505241.3800001</v>
      </c>
      <c r="J473" s="3"/>
      <c r="K473" s="3"/>
      <c r="L473" s="3">
        <v>1785083415</v>
      </c>
      <c r="M473" s="5"/>
      <c r="O473" s="5">
        <v>0</v>
      </c>
      <c r="P473" s="5">
        <v>0</v>
      </c>
      <c r="U473" s="3">
        <v>7401588656.3800001</v>
      </c>
      <c r="V473" s="3">
        <v>3025513804</v>
      </c>
      <c r="Y473" s="5">
        <v>0</v>
      </c>
      <c r="Z473" s="5">
        <v>0</v>
      </c>
      <c r="AA473" s="3">
        <v>3025513804</v>
      </c>
      <c r="AZ473"/>
      <c r="BA473"/>
      <c r="BB473"/>
      <c r="BC473"/>
      <c r="BD473"/>
      <c r="BE473"/>
      <c r="CK473"/>
    </row>
    <row r="474" spans="1:89" x14ac:dyDescent="0.25">
      <c r="A474" s="2">
        <v>42825</v>
      </c>
      <c r="B474" s="5" t="s">
        <v>487</v>
      </c>
      <c r="C474" s="5" t="s">
        <v>410</v>
      </c>
      <c r="D474" s="5" t="s">
        <v>70</v>
      </c>
      <c r="E474" s="3" t="s">
        <v>106</v>
      </c>
      <c r="F474" s="3" t="s">
        <v>403</v>
      </c>
      <c r="G474" s="3"/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AZ474"/>
      <c r="BA474"/>
      <c r="BB474"/>
      <c r="BC474"/>
      <c r="BD474"/>
      <c r="BE474"/>
      <c r="CK474"/>
    </row>
    <row r="475" spans="1:89" x14ac:dyDescent="0.25">
      <c r="A475" s="2">
        <v>42825</v>
      </c>
      <c r="B475" s="5" t="s">
        <v>487</v>
      </c>
      <c r="C475" s="5" t="s">
        <v>410</v>
      </c>
      <c r="D475" s="5" t="s">
        <v>70</v>
      </c>
      <c r="E475" s="3" t="s">
        <v>243</v>
      </c>
      <c r="F475" s="3" t="s">
        <v>404</v>
      </c>
      <c r="G475" s="3"/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AZ475"/>
      <c r="BA475"/>
      <c r="BB475"/>
      <c r="BC475"/>
      <c r="BD475"/>
      <c r="BE475"/>
      <c r="CK475"/>
    </row>
    <row r="476" spans="1:89" x14ac:dyDescent="0.25">
      <c r="A476" s="2">
        <v>42825</v>
      </c>
      <c r="B476" s="5" t="s">
        <v>487</v>
      </c>
      <c r="C476" s="5" t="s">
        <v>410</v>
      </c>
      <c r="D476" s="5" t="s">
        <v>70</v>
      </c>
      <c r="E476" s="3" t="s">
        <v>244</v>
      </c>
      <c r="F476" s="3" t="s">
        <v>411</v>
      </c>
      <c r="G476" s="3"/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3">
        <v>0</v>
      </c>
      <c r="AZ476"/>
      <c r="BA476"/>
      <c r="BB476"/>
      <c r="BC476"/>
      <c r="BD476"/>
      <c r="BE476"/>
      <c r="CK476"/>
    </row>
    <row r="477" spans="1:89" x14ac:dyDescent="0.25">
      <c r="A477" s="2">
        <v>42825</v>
      </c>
      <c r="B477" s="5" t="s">
        <v>487</v>
      </c>
      <c r="C477" s="5" t="s">
        <v>410</v>
      </c>
      <c r="D477" s="5" t="s">
        <v>70</v>
      </c>
      <c r="E477" s="3" t="s">
        <v>66</v>
      </c>
      <c r="F477" s="3" t="s">
        <v>412</v>
      </c>
      <c r="G477" s="3"/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3">
        <v>0</v>
      </c>
      <c r="AZ477"/>
      <c r="BA477"/>
      <c r="BB477"/>
      <c r="BC477"/>
      <c r="BD477"/>
      <c r="BE477"/>
      <c r="CK477"/>
    </row>
    <row r="478" spans="1:89" x14ac:dyDescent="0.25">
      <c r="A478" s="2">
        <v>42825</v>
      </c>
      <c r="B478" s="5" t="s">
        <v>487</v>
      </c>
      <c r="C478" s="5" t="s">
        <v>410</v>
      </c>
      <c r="D478" s="5" t="s">
        <v>70</v>
      </c>
      <c r="E478" s="3" t="s">
        <v>249</v>
      </c>
      <c r="F478" s="3" t="s">
        <v>413</v>
      </c>
      <c r="G478" s="3"/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3">
        <v>0</v>
      </c>
      <c r="AZ478"/>
      <c r="BA478"/>
      <c r="BB478"/>
      <c r="BC478"/>
      <c r="BD478"/>
      <c r="BE478"/>
      <c r="CK478"/>
    </row>
    <row r="479" spans="1:89" x14ac:dyDescent="0.25">
      <c r="A479" s="2">
        <v>42825</v>
      </c>
      <c r="B479" s="5" t="s">
        <v>487</v>
      </c>
      <c r="C479" s="5" t="s">
        <v>410</v>
      </c>
      <c r="D479" s="5" t="s">
        <v>70</v>
      </c>
      <c r="E479" s="3" t="s">
        <v>250</v>
      </c>
      <c r="F479" s="3" t="s">
        <v>411</v>
      </c>
      <c r="G479" s="3"/>
      <c r="H479" s="3">
        <v>0</v>
      </c>
      <c r="I479" s="3">
        <v>175239244</v>
      </c>
      <c r="J479" s="3">
        <v>43809811</v>
      </c>
      <c r="K479" s="3">
        <v>0</v>
      </c>
      <c r="L479" s="3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3">
        <v>219049055</v>
      </c>
      <c r="AZ479"/>
      <c r="BA479"/>
      <c r="BB479"/>
      <c r="BC479"/>
      <c r="BD479"/>
      <c r="BE479"/>
      <c r="CK479"/>
    </row>
    <row r="480" spans="1:89" x14ac:dyDescent="0.25">
      <c r="A480" s="2">
        <v>42825</v>
      </c>
      <c r="B480" s="5" t="s">
        <v>487</v>
      </c>
      <c r="C480" s="5" t="s">
        <v>410</v>
      </c>
      <c r="D480" s="5" t="s">
        <v>70</v>
      </c>
      <c r="E480" s="3" t="s">
        <v>61</v>
      </c>
      <c r="F480" s="3" t="s">
        <v>412</v>
      </c>
      <c r="G480" s="3"/>
      <c r="H480" s="3">
        <v>0</v>
      </c>
      <c r="I480" s="3">
        <v>47749979</v>
      </c>
      <c r="J480" s="3">
        <v>0</v>
      </c>
      <c r="K480" s="3">
        <v>0</v>
      </c>
      <c r="L480" s="3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3">
        <v>47749979</v>
      </c>
      <c r="AZ480"/>
      <c r="BA480"/>
      <c r="BB480"/>
      <c r="BC480"/>
      <c r="BD480"/>
      <c r="BE480"/>
      <c r="CK480"/>
    </row>
    <row r="481" spans="1:89" x14ac:dyDescent="0.25">
      <c r="A481" s="2">
        <v>42825</v>
      </c>
      <c r="B481" s="5" t="s">
        <v>487</v>
      </c>
      <c r="C481" s="5" t="s">
        <v>410</v>
      </c>
      <c r="D481" s="5" t="s">
        <v>70</v>
      </c>
      <c r="E481" s="3" t="s">
        <v>254</v>
      </c>
      <c r="F481" s="3" t="s">
        <v>414</v>
      </c>
      <c r="G481" s="3"/>
      <c r="H481" s="3">
        <v>0</v>
      </c>
      <c r="I481" s="3">
        <v>127489265</v>
      </c>
      <c r="J481" s="3">
        <v>43809811</v>
      </c>
      <c r="K481" s="3">
        <v>0</v>
      </c>
      <c r="L481" s="3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3">
        <v>171299076</v>
      </c>
      <c r="AZ481"/>
      <c r="BA481"/>
      <c r="BB481"/>
      <c r="BC481"/>
      <c r="BD481"/>
      <c r="BE481"/>
      <c r="CK481"/>
    </row>
    <row r="482" spans="1:89" x14ac:dyDescent="0.25">
      <c r="A482" s="2">
        <v>42825</v>
      </c>
      <c r="B482" s="5" t="s">
        <v>487</v>
      </c>
      <c r="C482" s="5" t="s">
        <v>410</v>
      </c>
      <c r="D482" s="5" t="s">
        <v>70</v>
      </c>
      <c r="E482" s="3" t="s">
        <v>255</v>
      </c>
      <c r="F482" s="3" t="s">
        <v>415</v>
      </c>
      <c r="G482" s="3"/>
      <c r="H482" s="3">
        <v>0</v>
      </c>
      <c r="I482" s="3">
        <v>175239244</v>
      </c>
      <c r="J482" s="3">
        <v>43809811</v>
      </c>
      <c r="K482" s="3">
        <v>0</v>
      </c>
      <c r="L482" s="3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3">
        <v>219049055</v>
      </c>
      <c r="AZ482"/>
      <c r="BA482"/>
      <c r="BB482"/>
      <c r="BC482"/>
      <c r="BD482"/>
      <c r="BE482"/>
      <c r="CK482"/>
    </row>
    <row r="483" spans="1:89" x14ac:dyDescent="0.25">
      <c r="A483" s="2">
        <v>42825</v>
      </c>
      <c r="B483" s="5" t="s">
        <v>487</v>
      </c>
      <c r="C483" s="5" t="s">
        <v>410</v>
      </c>
      <c r="D483" s="5" t="s">
        <v>70</v>
      </c>
      <c r="E483" s="3" t="s">
        <v>256</v>
      </c>
      <c r="F483" s="3" t="s">
        <v>416</v>
      </c>
      <c r="G483" s="3"/>
      <c r="H483" s="3">
        <v>0</v>
      </c>
      <c r="I483" s="3">
        <v>127489265</v>
      </c>
      <c r="J483" s="3">
        <v>43809811</v>
      </c>
      <c r="K483" s="3">
        <v>0</v>
      </c>
      <c r="L483" s="3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3">
        <v>171299076</v>
      </c>
      <c r="AZ483"/>
      <c r="BA483"/>
      <c r="BB483"/>
      <c r="BC483"/>
      <c r="BD483"/>
      <c r="BE483"/>
      <c r="CK483"/>
    </row>
    <row r="484" spans="1:89" x14ac:dyDescent="0.25">
      <c r="A484" s="2">
        <v>42825</v>
      </c>
      <c r="B484" s="5" t="s">
        <v>487</v>
      </c>
      <c r="C484" s="5" t="s">
        <v>410</v>
      </c>
      <c r="D484" s="5" t="s">
        <v>70</v>
      </c>
      <c r="E484" s="3" t="s">
        <v>257</v>
      </c>
      <c r="F484" s="3" t="s">
        <v>408</v>
      </c>
      <c r="G484" s="3"/>
      <c r="H484" s="3">
        <v>0</v>
      </c>
      <c r="I484" s="3">
        <v>2923312</v>
      </c>
      <c r="J484" s="3">
        <v>730828</v>
      </c>
      <c r="K484" s="3">
        <v>0</v>
      </c>
      <c r="L484" s="3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3">
        <v>3654140</v>
      </c>
      <c r="AZ484"/>
      <c r="BA484"/>
      <c r="BB484"/>
      <c r="BC484"/>
      <c r="BD484"/>
      <c r="BE484"/>
      <c r="CK484"/>
    </row>
    <row r="485" spans="1:89" x14ac:dyDescent="0.25">
      <c r="A485" s="2">
        <v>42825</v>
      </c>
      <c r="B485" s="5" t="s">
        <v>487</v>
      </c>
      <c r="C485" s="5" t="s">
        <v>410</v>
      </c>
      <c r="D485" s="5" t="s">
        <v>70</v>
      </c>
      <c r="E485" s="3" t="s">
        <v>258</v>
      </c>
      <c r="F485" s="3" t="s">
        <v>382</v>
      </c>
      <c r="G485" s="3"/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AZ485"/>
      <c r="BA485"/>
      <c r="BB485"/>
      <c r="BC485"/>
      <c r="BD485"/>
      <c r="BE485"/>
      <c r="CK485"/>
    </row>
    <row r="486" spans="1:89" x14ac:dyDescent="0.25">
      <c r="A486" s="2">
        <v>42825</v>
      </c>
      <c r="B486" s="5" t="s">
        <v>487</v>
      </c>
      <c r="C486" s="5" t="s">
        <v>410</v>
      </c>
      <c r="D486" s="5" t="s">
        <v>70</v>
      </c>
      <c r="E486" s="3" t="s">
        <v>60</v>
      </c>
      <c r="F486" s="3" t="s">
        <v>383</v>
      </c>
      <c r="G486" s="3"/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AZ486"/>
      <c r="BA486"/>
      <c r="BB486"/>
      <c r="BC486"/>
      <c r="BD486"/>
      <c r="BE486"/>
      <c r="CK486"/>
    </row>
    <row r="487" spans="1:89" x14ac:dyDescent="0.25">
      <c r="A487" s="2">
        <v>42825</v>
      </c>
      <c r="B487" s="5" t="s">
        <v>487</v>
      </c>
      <c r="C487" s="5" t="s">
        <v>410</v>
      </c>
      <c r="D487" s="5" t="s">
        <v>70</v>
      </c>
      <c r="E487" s="3" t="s">
        <v>59</v>
      </c>
      <c r="F487" s="3" t="s">
        <v>384</v>
      </c>
      <c r="G487" s="3"/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AZ487"/>
      <c r="BA487"/>
      <c r="BB487"/>
      <c r="BC487"/>
      <c r="BD487"/>
      <c r="BE487"/>
      <c r="CK487"/>
    </row>
    <row r="488" spans="1:89" x14ac:dyDescent="0.25">
      <c r="A488" s="2">
        <v>42825</v>
      </c>
      <c r="B488" s="5" t="s">
        <v>487</v>
      </c>
      <c r="C488" s="5" t="s">
        <v>410</v>
      </c>
      <c r="D488" s="5" t="s">
        <v>70</v>
      </c>
      <c r="E488" s="3" t="s">
        <v>58</v>
      </c>
      <c r="F488" s="3" t="s">
        <v>417</v>
      </c>
      <c r="G488" s="3"/>
      <c r="H488" s="3">
        <v>0</v>
      </c>
      <c r="I488" s="3">
        <v>178162556</v>
      </c>
      <c r="J488" s="3">
        <v>44540639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3">
        <v>222703195</v>
      </c>
      <c r="AZ488"/>
      <c r="BA488"/>
      <c r="BB488"/>
      <c r="BC488"/>
      <c r="BD488"/>
      <c r="BE488"/>
      <c r="CK488"/>
    </row>
    <row r="489" spans="1:89" x14ac:dyDescent="0.25">
      <c r="A489" s="2">
        <v>42825</v>
      </c>
      <c r="B489" s="5" t="s">
        <v>487</v>
      </c>
      <c r="C489" s="5" t="s">
        <v>410</v>
      </c>
      <c r="D489" s="5" t="s">
        <v>70</v>
      </c>
      <c r="E489" s="3" t="s">
        <v>57</v>
      </c>
      <c r="F489" s="3" t="s">
        <v>418</v>
      </c>
      <c r="G489" s="3"/>
      <c r="H489" s="3">
        <v>0</v>
      </c>
      <c r="I489" s="3">
        <v>47749979</v>
      </c>
      <c r="J489" s="3">
        <v>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3">
        <v>47749979</v>
      </c>
      <c r="AZ489"/>
      <c r="BA489"/>
      <c r="BB489"/>
      <c r="BC489"/>
      <c r="BD489"/>
      <c r="BE489"/>
      <c r="CK489"/>
    </row>
    <row r="490" spans="1:89" x14ac:dyDescent="0.25">
      <c r="A490" s="2">
        <v>42825</v>
      </c>
      <c r="B490" s="5" t="s">
        <v>487</v>
      </c>
      <c r="C490" s="5" t="s">
        <v>410</v>
      </c>
      <c r="D490" s="5" t="s">
        <v>70</v>
      </c>
      <c r="E490" s="3" t="s">
        <v>56</v>
      </c>
      <c r="F490" s="3" t="s">
        <v>419</v>
      </c>
      <c r="G490" s="3"/>
      <c r="H490" s="3">
        <v>0</v>
      </c>
      <c r="I490" s="3">
        <v>130412577</v>
      </c>
      <c r="J490" s="3">
        <v>44540639</v>
      </c>
      <c r="K490" s="3">
        <v>0</v>
      </c>
      <c r="L490" s="3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3">
        <v>174953216</v>
      </c>
      <c r="AZ490"/>
      <c r="BA490"/>
      <c r="BB490"/>
      <c r="BC490"/>
      <c r="BD490"/>
      <c r="BE490"/>
      <c r="CK490"/>
    </row>
    <row r="491" spans="1:89" x14ac:dyDescent="0.25">
      <c r="A491" s="2">
        <v>42825</v>
      </c>
      <c r="B491" s="5" t="s">
        <v>487</v>
      </c>
      <c r="C491" s="5" t="s">
        <v>648</v>
      </c>
      <c r="D491" s="5" t="s">
        <v>70</v>
      </c>
      <c r="E491" s="3" t="s">
        <v>106</v>
      </c>
      <c r="F491" s="3" t="s">
        <v>649</v>
      </c>
      <c r="G491" s="3">
        <v>1592352000</v>
      </c>
      <c r="H491" s="3">
        <v>1592352000</v>
      </c>
      <c r="I491" s="3"/>
      <c r="J491" s="3">
        <v>0</v>
      </c>
      <c r="K491" s="3"/>
      <c r="L491" s="3"/>
      <c r="M491" s="5"/>
      <c r="AZ491"/>
      <c r="BA491"/>
      <c r="BB491"/>
      <c r="BC491"/>
      <c r="BD491"/>
      <c r="BE491"/>
      <c r="CK491"/>
    </row>
    <row r="492" spans="1:89" x14ac:dyDescent="0.25">
      <c r="A492" s="2">
        <v>42825</v>
      </c>
      <c r="B492" s="5" t="s">
        <v>487</v>
      </c>
      <c r="C492" s="5" t="s">
        <v>648</v>
      </c>
      <c r="D492" s="5" t="s">
        <v>70</v>
      </c>
      <c r="E492" s="3" t="s">
        <v>241</v>
      </c>
      <c r="F492" s="3" t="s">
        <v>650</v>
      </c>
      <c r="G492" s="3">
        <v>155898516</v>
      </c>
      <c r="H492" s="3">
        <v>155898516</v>
      </c>
      <c r="I492" s="3"/>
      <c r="J492" s="3">
        <v>0</v>
      </c>
      <c r="K492" s="3"/>
      <c r="L492" s="3"/>
      <c r="M492" s="5"/>
      <c r="AZ492"/>
      <c r="BA492"/>
      <c r="BB492"/>
      <c r="BC492"/>
      <c r="BD492"/>
      <c r="BE492"/>
      <c r="CK492"/>
    </row>
    <row r="493" spans="1:89" x14ac:dyDescent="0.25">
      <c r="A493" s="2">
        <v>42825</v>
      </c>
      <c r="B493" s="5" t="s">
        <v>487</v>
      </c>
      <c r="C493" s="5" t="s">
        <v>648</v>
      </c>
      <c r="D493" s="5" t="s">
        <v>70</v>
      </c>
      <c r="E493" s="3" t="s">
        <v>242</v>
      </c>
      <c r="F493" s="3" t="s">
        <v>651</v>
      </c>
      <c r="G493" s="3">
        <v>0</v>
      </c>
      <c r="H493" s="3">
        <v>0</v>
      </c>
      <c r="I493" s="3"/>
      <c r="J493" s="3">
        <v>0</v>
      </c>
      <c r="K493" s="3"/>
      <c r="L493" s="3"/>
      <c r="M493" s="5"/>
      <c r="AZ493"/>
      <c r="BA493"/>
      <c r="BB493"/>
      <c r="BC493"/>
      <c r="BD493"/>
      <c r="BE493"/>
      <c r="CK493"/>
    </row>
    <row r="494" spans="1:89" x14ac:dyDescent="0.25">
      <c r="A494" s="2">
        <v>42825</v>
      </c>
      <c r="B494" s="5" t="s">
        <v>487</v>
      </c>
      <c r="C494" s="5" t="s">
        <v>648</v>
      </c>
      <c r="D494" s="5" t="s">
        <v>70</v>
      </c>
      <c r="E494" s="3" t="s">
        <v>243</v>
      </c>
      <c r="F494" s="3" t="s">
        <v>652</v>
      </c>
      <c r="G494" s="3">
        <v>0</v>
      </c>
      <c r="H494" s="3"/>
      <c r="I494" s="3">
        <v>0</v>
      </c>
      <c r="J494" s="3">
        <v>0</v>
      </c>
      <c r="K494" s="3">
        <v>0</v>
      </c>
      <c r="L494" s="3"/>
      <c r="M494" s="5"/>
      <c r="AZ494"/>
      <c r="BA494"/>
      <c r="BB494"/>
      <c r="BC494"/>
      <c r="BD494"/>
      <c r="BE494"/>
      <c r="CK494"/>
    </row>
    <row r="495" spans="1:89" x14ac:dyDescent="0.25">
      <c r="A495" s="2">
        <v>42825</v>
      </c>
      <c r="B495" s="5" t="s">
        <v>487</v>
      </c>
      <c r="C495" s="5" t="s">
        <v>648</v>
      </c>
      <c r="D495" s="5" t="s">
        <v>70</v>
      </c>
      <c r="E495" s="3" t="s">
        <v>245</v>
      </c>
      <c r="F495" s="3" t="s">
        <v>653</v>
      </c>
      <c r="G495" s="3">
        <v>0</v>
      </c>
      <c r="H495" s="3">
        <v>0</v>
      </c>
      <c r="I495" s="3"/>
      <c r="J495" s="3"/>
      <c r="K495" s="3"/>
      <c r="L495" s="3"/>
      <c r="M495" s="5"/>
      <c r="AZ495"/>
      <c r="BA495"/>
      <c r="BB495"/>
      <c r="BC495"/>
      <c r="BD495"/>
      <c r="BE495"/>
      <c r="CK495"/>
    </row>
    <row r="496" spans="1:89" x14ac:dyDescent="0.25">
      <c r="A496" s="2">
        <v>42825</v>
      </c>
      <c r="B496" s="5" t="s">
        <v>487</v>
      </c>
      <c r="C496" s="5" t="s">
        <v>648</v>
      </c>
      <c r="D496" s="5" t="s">
        <v>70</v>
      </c>
      <c r="E496" s="3" t="s">
        <v>247</v>
      </c>
      <c r="F496" s="3" t="s">
        <v>654</v>
      </c>
      <c r="G496" s="3">
        <v>0</v>
      </c>
      <c r="H496" s="3"/>
      <c r="I496" s="3">
        <v>0</v>
      </c>
      <c r="J496" s="3">
        <v>0</v>
      </c>
      <c r="K496" s="3">
        <v>0</v>
      </c>
      <c r="L496" s="3"/>
      <c r="M496" s="5"/>
      <c r="AZ496"/>
      <c r="BA496"/>
      <c r="BB496"/>
      <c r="BC496"/>
      <c r="BD496"/>
      <c r="BE496"/>
      <c r="CK496"/>
    </row>
    <row r="497" spans="1:89" x14ac:dyDescent="0.25">
      <c r="A497" s="2">
        <v>42825</v>
      </c>
      <c r="B497" s="5" t="s">
        <v>487</v>
      </c>
      <c r="C497" s="5" t="s">
        <v>648</v>
      </c>
      <c r="D497" s="5" t="s">
        <v>70</v>
      </c>
      <c r="E497" s="3" t="s">
        <v>69</v>
      </c>
      <c r="F497" s="3" t="s">
        <v>655</v>
      </c>
      <c r="G497" s="3">
        <v>0</v>
      </c>
      <c r="H497" s="3"/>
      <c r="I497" s="3">
        <v>0</v>
      </c>
      <c r="J497" s="3">
        <v>0</v>
      </c>
      <c r="K497" s="3">
        <v>0</v>
      </c>
      <c r="L497" s="3"/>
      <c r="M497" s="5"/>
      <c r="AZ497"/>
      <c r="BA497"/>
      <c r="BB497"/>
      <c r="BC497"/>
      <c r="BD497"/>
      <c r="BE497"/>
      <c r="CK497"/>
    </row>
    <row r="498" spans="1:89" x14ac:dyDescent="0.25">
      <c r="A498" s="2">
        <v>42825</v>
      </c>
      <c r="B498" s="5" t="s">
        <v>487</v>
      </c>
      <c r="C498" s="5" t="s">
        <v>648</v>
      </c>
      <c r="D498" s="5" t="s">
        <v>70</v>
      </c>
      <c r="E498" s="3" t="s">
        <v>67</v>
      </c>
      <c r="F498" s="3" t="s">
        <v>656</v>
      </c>
      <c r="G498" s="3">
        <v>4472044469.5699997</v>
      </c>
      <c r="H498" s="3">
        <v>4472044469.5699997</v>
      </c>
      <c r="I498" s="3"/>
      <c r="J498" s="3"/>
      <c r="K498" s="3"/>
      <c r="L498" s="3"/>
      <c r="M498" s="5"/>
      <c r="AZ498"/>
      <c r="BA498"/>
      <c r="BB498"/>
      <c r="BC498"/>
      <c r="BD498"/>
      <c r="BE498"/>
      <c r="CK498"/>
    </row>
    <row r="499" spans="1:89" x14ac:dyDescent="0.25">
      <c r="A499" s="2">
        <v>42825</v>
      </c>
      <c r="B499" s="5" t="s">
        <v>487</v>
      </c>
      <c r="C499" s="5" t="s">
        <v>648</v>
      </c>
      <c r="D499" s="5" t="s">
        <v>70</v>
      </c>
      <c r="E499" s="3" t="s">
        <v>66</v>
      </c>
      <c r="F499" s="3" t="s">
        <v>395</v>
      </c>
      <c r="G499" s="3">
        <v>0</v>
      </c>
      <c r="H499" s="3"/>
      <c r="I499" s="3">
        <v>0</v>
      </c>
      <c r="J499" s="3">
        <v>0</v>
      </c>
      <c r="K499" s="3">
        <v>0</v>
      </c>
      <c r="L499" s="3"/>
      <c r="M499" s="5"/>
      <c r="AZ499"/>
      <c r="BA499"/>
      <c r="BB499"/>
      <c r="BC499"/>
      <c r="BD499"/>
      <c r="BE499"/>
      <c r="CK499"/>
    </row>
    <row r="500" spans="1:89" x14ac:dyDescent="0.25">
      <c r="A500" s="2">
        <v>42825</v>
      </c>
      <c r="B500" s="5" t="s">
        <v>487</v>
      </c>
      <c r="C500" s="5" t="s">
        <v>648</v>
      </c>
      <c r="D500" s="5" t="s">
        <v>70</v>
      </c>
      <c r="E500" s="3" t="s">
        <v>250</v>
      </c>
      <c r="F500" s="3" t="s">
        <v>657</v>
      </c>
      <c r="G500" s="3">
        <v>1962056</v>
      </c>
      <c r="H500" s="3"/>
      <c r="I500" s="3"/>
      <c r="J500" s="3"/>
      <c r="K500" s="3">
        <v>1962056</v>
      </c>
      <c r="L500" s="3"/>
      <c r="M500" s="5"/>
      <c r="AZ500"/>
      <c r="BA500"/>
      <c r="BB500"/>
      <c r="BC500"/>
      <c r="BD500"/>
      <c r="BE500"/>
      <c r="CK500"/>
    </row>
    <row r="501" spans="1:89" x14ac:dyDescent="0.25">
      <c r="A501" s="2">
        <v>42825</v>
      </c>
      <c r="B501" s="5" t="s">
        <v>487</v>
      </c>
      <c r="C501" s="5" t="s">
        <v>648</v>
      </c>
      <c r="D501" s="5" t="s">
        <v>70</v>
      </c>
      <c r="E501" s="3" t="s">
        <v>252</v>
      </c>
      <c r="F501" s="3" t="s">
        <v>658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/>
      <c r="M501" s="5"/>
      <c r="AZ501"/>
      <c r="BA501"/>
      <c r="BB501"/>
      <c r="BC501"/>
      <c r="BD501"/>
      <c r="BE501"/>
      <c r="CK501"/>
    </row>
    <row r="502" spans="1:89" x14ac:dyDescent="0.25">
      <c r="A502" s="2">
        <v>42825</v>
      </c>
      <c r="B502" s="5" t="s">
        <v>487</v>
      </c>
      <c r="C502" s="5" t="s">
        <v>648</v>
      </c>
      <c r="D502" s="5" t="s">
        <v>70</v>
      </c>
      <c r="E502" s="3" t="s">
        <v>63</v>
      </c>
      <c r="F502" s="3" t="s">
        <v>659</v>
      </c>
      <c r="G502" s="3">
        <v>0</v>
      </c>
      <c r="H502" s="3"/>
      <c r="I502" s="3"/>
      <c r="J502" s="3"/>
      <c r="K502" s="3"/>
      <c r="L502" s="3"/>
      <c r="M502" s="5"/>
      <c r="AZ502"/>
      <c r="BA502"/>
      <c r="BB502"/>
      <c r="BC502"/>
      <c r="BD502"/>
      <c r="BE502"/>
      <c r="CK502"/>
    </row>
    <row r="503" spans="1:89" x14ac:dyDescent="0.25">
      <c r="A503" s="2">
        <v>42825</v>
      </c>
      <c r="B503" s="5" t="s">
        <v>487</v>
      </c>
      <c r="C503" s="5" t="s">
        <v>648</v>
      </c>
      <c r="D503" s="5" t="s">
        <v>70</v>
      </c>
      <c r="E503" s="3" t="s">
        <v>62</v>
      </c>
      <c r="F503" s="3" t="s">
        <v>660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/>
      <c r="M503" s="5"/>
      <c r="AZ503"/>
      <c r="BA503"/>
      <c r="BB503"/>
      <c r="BC503"/>
      <c r="BD503"/>
      <c r="BE503"/>
      <c r="CK503"/>
    </row>
    <row r="504" spans="1:89" x14ac:dyDescent="0.25">
      <c r="A504" s="2">
        <v>42825</v>
      </c>
      <c r="B504" s="5" t="s">
        <v>487</v>
      </c>
      <c r="C504" s="5" t="s">
        <v>648</v>
      </c>
      <c r="D504" s="5" t="s">
        <v>70</v>
      </c>
      <c r="E504" s="3" t="s">
        <v>258</v>
      </c>
      <c r="F504" s="3" t="s">
        <v>661</v>
      </c>
      <c r="G504" s="3">
        <v>6222257041.5699997</v>
      </c>
      <c r="H504" s="3">
        <v>6220294985.5699997</v>
      </c>
      <c r="I504" s="3">
        <v>0</v>
      </c>
      <c r="J504" s="3">
        <v>0</v>
      </c>
      <c r="K504" s="3">
        <v>1962056</v>
      </c>
      <c r="L504" s="3"/>
      <c r="M504" s="5"/>
      <c r="AZ504"/>
      <c r="BA504"/>
      <c r="BB504"/>
      <c r="BC504"/>
      <c r="BD504"/>
      <c r="BE504"/>
      <c r="CK504"/>
    </row>
    <row r="505" spans="1:89" x14ac:dyDescent="0.25">
      <c r="A505" s="2">
        <v>42825</v>
      </c>
      <c r="B505" s="5" t="s">
        <v>487</v>
      </c>
      <c r="C505" s="5" t="s">
        <v>648</v>
      </c>
      <c r="D505" s="5" t="s">
        <v>70</v>
      </c>
      <c r="E505" s="3" t="s">
        <v>60</v>
      </c>
      <c r="F505" s="3" t="s">
        <v>662</v>
      </c>
      <c r="G505" s="3">
        <v>0</v>
      </c>
      <c r="H505" s="3"/>
      <c r="I505" s="3"/>
      <c r="J505" s="3">
        <v>0</v>
      </c>
      <c r="K505" s="3"/>
      <c r="L505" s="3"/>
      <c r="M505" s="5"/>
      <c r="AZ505"/>
      <c r="BA505"/>
      <c r="BB505"/>
      <c r="BC505"/>
      <c r="BD505"/>
      <c r="BE505"/>
      <c r="CK505"/>
    </row>
    <row r="506" spans="1:89" x14ac:dyDescent="0.25">
      <c r="A506" s="2">
        <v>42825</v>
      </c>
      <c r="B506" s="5" t="s">
        <v>487</v>
      </c>
      <c r="C506" s="5" t="s">
        <v>648</v>
      </c>
      <c r="D506" s="5" t="s">
        <v>70</v>
      </c>
      <c r="E506" s="3" t="s">
        <v>59</v>
      </c>
      <c r="F506" s="3" t="s">
        <v>663</v>
      </c>
      <c r="G506" s="3">
        <v>0</v>
      </c>
      <c r="H506" s="3"/>
      <c r="I506" s="3"/>
      <c r="J506" s="3">
        <v>0</v>
      </c>
      <c r="K506" s="3"/>
      <c r="L506" s="3"/>
      <c r="M506" s="5"/>
      <c r="AZ506"/>
      <c r="BA506"/>
      <c r="BB506"/>
      <c r="BC506"/>
      <c r="BD506"/>
      <c r="BE506"/>
      <c r="CK506"/>
    </row>
    <row r="507" spans="1:89" x14ac:dyDescent="0.25">
      <c r="A507" s="2">
        <v>42825</v>
      </c>
      <c r="B507" s="5" t="s">
        <v>487</v>
      </c>
      <c r="C507" s="5" t="s">
        <v>648</v>
      </c>
      <c r="D507" s="5" t="s">
        <v>70</v>
      </c>
      <c r="E507" s="3" t="s">
        <v>58</v>
      </c>
      <c r="F507" s="3" t="s">
        <v>664</v>
      </c>
      <c r="G507" s="3">
        <v>0</v>
      </c>
      <c r="H507" s="3"/>
      <c r="I507" s="3"/>
      <c r="J507" s="3">
        <v>0</v>
      </c>
      <c r="K507" s="3">
        <v>0</v>
      </c>
      <c r="L507" s="3"/>
      <c r="M507" s="5"/>
      <c r="AZ507"/>
      <c r="BA507"/>
      <c r="BB507"/>
      <c r="BC507"/>
      <c r="BD507"/>
      <c r="BE507"/>
      <c r="CK507"/>
    </row>
    <row r="508" spans="1:89" x14ac:dyDescent="0.25">
      <c r="A508" s="2">
        <v>42825</v>
      </c>
      <c r="B508" s="5" t="s">
        <v>487</v>
      </c>
      <c r="C508" s="5" t="s">
        <v>648</v>
      </c>
      <c r="D508" s="5" t="s">
        <v>70</v>
      </c>
      <c r="E508" s="3" t="s">
        <v>57</v>
      </c>
      <c r="F508" s="3" t="s">
        <v>665</v>
      </c>
      <c r="G508" s="3">
        <v>0</v>
      </c>
      <c r="H508" s="3"/>
      <c r="I508" s="3"/>
      <c r="J508" s="3">
        <v>0</v>
      </c>
      <c r="K508" s="3">
        <v>0</v>
      </c>
      <c r="L508" s="3"/>
      <c r="M508" s="5"/>
      <c r="AZ508"/>
      <c r="BA508"/>
      <c r="BB508"/>
      <c r="BC508"/>
      <c r="BD508"/>
      <c r="BE508"/>
      <c r="CK508"/>
    </row>
    <row r="509" spans="1:89" x14ac:dyDescent="0.25">
      <c r="A509" s="2">
        <v>42825</v>
      </c>
      <c r="B509" s="5" t="s">
        <v>487</v>
      </c>
      <c r="C509" s="5" t="s">
        <v>648</v>
      </c>
      <c r="D509" s="5" t="s">
        <v>70</v>
      </c>
      <c r="E509" s="3" t="s">
        <v>56</v>
      </c>
      <c r="F509" s="3" t="s">
        <v>666</v>
      </c>
      <c r="G509" s="3">
        <v>0</v>
      </c>
      <c r="H509" s="3"/>
      <c r="I509" s="3"/>
      <c r="J509" s="3">
        <v>0</v>
      </c>
      <c r="K509" s="3"/>
      <c r="L509" s="3"/>
      <c r="M509" s="5"/>
      <c r="AZ509"/>
      <c r="BA509"/>
      <c r="BB509"/>
      <c r="BC509"/>
      <c r="BD509"/>
      <c r="BE509"/>
      <c r="CK509"/>
    </row>
    <row r="510" spans="1:89" x14ac:dyDescent="0.25">
      <c r="A510" s="2">
        <v>42825</v>
      </c>
      <c r="B510" s="5" t="s">
        <v>487</v>
      </c>
      <c r="C510" s="5" t="s">
        <v>648</v>
      </c>
      <c r="D510" s="5" t="s">
        <v>70</v>
      </c>
      <c r="E510" s="3" t="s">
        <v>259</v>
      </c>
      <c r="F510" s="3" t="s">
        <v>667</v>
      </c>
      <c r="G510" s="3">
        <v>0</v>
      </c>
      <c r="H510" s="3"/>
      <c r="I510" s="3"/>
      <c r="J510" s="3">
        <v>0</v>
      </c>
      <c r="K510" s="3">
        <v>0</v>
      </c>
      <c r="L510" s="3"/>
      <c r="M510" s="5"/>
      <c r="AZ510"/>
      <c r="BA510"/>
      <c r="BB510"/>
      <c r="BC510"/>
      <c r="BD510"/>
      <c r="BE510"/>
      <c r="CK510"/>
    </row>
    <row r="511" spans="1:89" x14ac:dyDescent="0.25">
      <c r="A511" s="2">
        <v>42825</v>
      </c>
      <c r="B511" s="5" t="s">
        <v>487</v>
      </c>
      <c r="C511" s="5" t="s">
        <v>648</v>
      </c>
      <c r="D511" s="5" t="s">
        <v>70</v>
      </c>
      <c r="E511" s="3" t="s">
        <v>260</v>
      </c>
      <c r="F511" s="3" t="s">
        <v>668</v>
      </c>
      <c r="G511" s="3">
        <v>0</v>
      </c>
      <c r="H511" s="3"/>
      <c r="I511" s="3"/>
      <c r="J511" s="3">
        <v>0</v>
      </c>
      <c r="K511" s="3"/>
      <c r="L511" s="3"/>
      <c r="M511" s="5"/>
      <c r="AZ511"/>
      <c r="BA511"/>
      <c r="BB511"/>
      <c r="BC511"/>
      <c r="BD511"/>
      <c r="BE511"/>
      <c r="CK511"/>
    </row>
    <row r="512" spans="1:89" x14ac:dyDescent="0.25">
      <c r="A512" s="2">
        <v>42825</v>
      </c>
      <c r="B512" s="5" t="s">
        <v>487</v>
      </c>
      <c r="C512" s="5" t="s">
        <v>648</v>
      </c>
      <c r="D512" s="5" t="s">
        <v>70</v>
      </c>
      <c r="E512" s="3" t="s">
        <v>261</v>
      </c>
      <c r="F512" s="3" t="s">
        <v>669</v>
      </c>
      <c r="G512" s="3">
        <v>0</v>
      </c>
      <c r="H512" s="3"/>
      <c r="I512" s="3"/>
      <c r="J512" s="3">
        <v>0</v>
      </c>
      <c r="K512" s="3">
        <v>0</v>
      </c>
      <c r="L512" s="3"/>
      <c r="M512" s="5"/>
      <c r="AZ512"/>
      <c r="BA512"/>
      <c r="BB512"/>
      <c r="BC512"/>
      <c r="BD512"/>
      <c r="BE512"/>
      <c r="CK512"/>
    </row>
    <row r="513" spans="1:89" x14ac:dyDescent="0.25">
      <c r="A513" s="2">
        <v>42825</v>
      </c>
      <c r="B513" s="5" t="s">
        <v>487</v>
      </c>
      <c r="C513" s="5" t="s">
        <v>648</v>
      </c>
      <c r="D513" s="5" t="s">
        <v>70</v>
      </c>
      <c r="E513" s="3" t="s">
        <v>263</v>
      </c>
      <c r="F513" s="3" t="s">
        <v>670</v>
      </c>
      <c r="G513" s="3">
        <v>0</v>
      </c>
      <c r="H513" s="3"/>
      <c r="I513" s="3"/>
      <c r="J513" s="3">
        <v>0</v>
      </c>
      <c r="K513" s="3">
        <v>0</v>
      </c>
      <c r="L513" s="3"/>
      <c r="M513" s="5"/>
      <c r="AZ513"/>
      <c r="BA513"/>
      <c r="BB513"/>
      <c r="BC513"/>
      <c r="BD513"/>
      <c r="BE513"/>
      <c r="CK513"/>
    </row>
    <row r="514" spans="1:89" x14ac:dyDescent="0.25">
      <c r="A514" s="2">
        <v>42825</v>
      </c>
      <c r="B514" s="5" t="s">
        <v>487</v>
      </c>
      <c r="C514" s="5" t="s">
        <v>648</v>
      </c>
      <c r="D514" s="5" t="s">
        <v>70</v>
      </c>
      <c r="E514" s="3" t="s">
        <v>55</v>
      </c>
      <c r="F514" s="3" t="s">
        <v>671</v>
      </c>
      <c r="G514" s="3">
        <v>0</v>
      </c>
      <c r="H514" s="3"/>
      <c r="I514" s="3"/>
      <c r="J514" s="3">
        <v>0</v>
      </c>
      <c r="K514" s="3">
        <v>0</v>
      </c>
      <c r="L514" s="3"/>
      <c r="M514" s="5"/>
      <c r="AZ514"/>
      <c r="BA514"/>
      <c r="BB514"/>
      <c r="BC514"/>
      <c r="BD514"/>
      <c r="BE514"/>
      <c r="CK514"/>
    </row>
    <row r="515" spans="1:89" x14ac:dyDescent="0.25">
      <c r="A515" s="2">
        <v>42825</v>
      </c>
      <c r="B515" s="5" t="s">
        <v>487</v>
      </c>
      <c r="C515" s="5" t="s">
        <v>648</v>
      </c>
      <c r="D515" s="5" t="s">
        <v>70</v>
      </c>
      <c r="E515" s="3" t="s">
        <v>50</v>
      </c>
      <c r="F515" s="3" t="s">
        <v>672</v>
      </c>
      <c r="G515" s="3">
        <v>6222257041.5699997</v>
      </c>
      <c r="H515" s="3">
        <v>6220294985.5699997</v>
      </c>
      <c r="I515" s="3">
        <v>0</v>
      </c>
      <c r="J515" s="3">
        <v>0</v>
      </c>
      <c r="K515" s="3">
        <v>1962056</v>
      </c>
      <c r="L515" s="3"/>
      <c r="M515" s="5"/>
      <c r="AZ515"/>
      <c r="BA515"/>
      <c r="BB515"/>
      <c r="BC515"/>
      <c r="BD515"/>
      <c r="BE515"/>
      <c r="CK515"/>
    </row>
    <row r="516" spans="1:89" x14ac:dyDescent="0.25">
      <c r="A516" s="2">
        <v>42825</v>
      </c>
      <c r="B516" s="5" t="s">
        <v>487</v>
      </c>
      <c r="C516" s="5" t="s">
        <v>648</v>
      </c>
      <c r="D516" s="5" t="s">
        <v>70</v>
      </c>
      <c r="E516" s="3" t="s">
        <v>264</v>
      </c>
      <c r="F516" s="3" t="s">
        <v>673</v>
      </c>
      <c r="G516" s="3">
        <v>6220294985.5699997</v>
      </c>
      <c r="H516" s="3">
        <v>6220294985.5699997</v>
      </c>
      <c r="I516" s="3">
        <v>0</v>
      </c>
      <c r="J516" s="3">
        <v>0</v>
      </c>
      <c r="K516" s="3"/>
      <c r="L516" s="3"/>
      <c r="M516" s="5"/>
      <c r="AZ516"/>
      <c r="BA516"/>
      <c r="BB516"/>
      <c r="BC516"/>
      <c r="BD516"/>
      <c r="BE516"/>
      <c r="CK516"/>
    </row>
    <row r="517" spans="1:89" x14ac:dyDescent="0.25">
      <c r="A517" s="2">
        <v>42825</v>
      </c>
      <c r="B517" s="5" t="s">
        <v>487</v>
      </c>
      <c r="C517" s="5" t="s">
        <v>648</v>
      </c>
      <c r="D517" s="5" t="s">
        <v>70</v>
      </c>
      <c r="E517" s="3" t="s">
        <v>267</v>
      </c>
      <c r="F517" s="3" t="s">
        <v>674</v>
      </c>
      <c r="G517" s="3">
        <v>6222257041.5699997</v>
      </c>
      <c r="H517" s="3">
        <v>6220294985.5699997</v>
      </c>
      <c r="I517" s="3">
        <v>0</v>
      </c>
      <c r="J517" s="3">
        <v>0</v>
      </c>
      <c r="K517" s="3">
        <v>1962056</v>
      </c>
      <c r="L517" s="3"/>
      <c r="M517" s="5"/>
      <c r="AZ517"/>
      <c r="BA517"/>
      <c r="BB517"/>
      <c r="BC517"/>
      <c r="BD517"/>
      <c r="BE517"/>
      <c r="CK517"/>
    </row>
    <row r="518" spans="1:89" x14ac:dyDescent="0.25">
      <c r="A518" s="2">
        <v>42825</v>
      </c>
      <c r="B518" s="5" t="s">
        <v>487</v>
      </c>
      <c r="C518" s="5" t="s">
        <v>648</v>
      </c>
      <c r="D518" s="5" t="s">
        <v>70</v>
      </c>
      <c r="E518" s="3" t="s">
        <v>37</v>
      </c>
      <c r="F518" s="3" t="s">
        <v>675</v>
      </c>
      <c r="G518" s="3">
        <v>6220294985.5699997</v>
      </c>
      <c r="H518" s="3">
        <v>6220294985.5699997</v>
      </c>
      <c r="I518" s="3">
        <v>0</v>
      </c>
      <c r="J518" s="3">
        <v>0</v>
      </c>
      <c r="K518" s="3"/>
      <c r="L518" s="3"/>
      <c r="M518" s="5"/>
      <c r="AZ518"/>
      <c r="BA518"/>
      <c r="BB518"/>
      <c r="BC518"/>
      <c r="BD518"/>
      <c r="BE518"/>
      <c r="CK518"/>
    </row>
    <row r="519" spans="1:89" x14ac:dyDescent="0.25">
      <c r="A519" s="2">
        <v>42825</v>
      </c>
      <c r="B519" s="5" t="s">
        <v>487</v>
      </c>
      <c r="C519" s="5" t="s">
        <v>648</v>
      </c>
      <c r="D519" s="5" t="s">
        <v>70</v>
      </c>
      <c r="E519" s="3" t="s">
        <v>270</v>
      </c>
      <c r="F519" s="3" t="s">
        <v>676</v>
      </c>
      <c r="G519" s="3">
        <v>2409700043.3800001</v>
      </c>
      <c r="H519" s="3"/>
      <c r="I519" s="3"/>
      <c r="J519" s="3"/>
      <c r="K519" s="3"/>
      <c r="L519" s="3"/>
      <c r="M519" s="5"/>
      <c r="AZ519"/>
      <c r="BA519"/>
      <c r="BB519"/>
      <c r="BC519"/>
      <c r="BD519"/>
      <c r="BE519"/>
      <c r="CK519"/>
    </row>
    <row r="520" spans="1:89" x14ac:dyDescent="0.25">
      <c r="A520" s="2">
        <v>42825</v>
      </c>
      <c r="B520" s="5" t="s">
        <v>487</v>
      </c>
      <c r="C520" s="5" t="s">
        <v>648</v>
      </c>
      <c r="D520" s="5" t="s">
        <v>70</v>
      </c>
      <c r="E520" s="3" t="s">
        <v>272</v>
      </c>
      <c r="F520" s="3" t="s">
        <v>677</v>
      </c>
      <c r="G520" s="3">
        <v>1834756000</v>
      </c>
      <c r="H520" s="3"/>
      <c r="I520" s="3"/>
      <c r="J520" s="3"/>
      <c r="K520" s="3"/>
      <c r="L520" s="3"/>
      <c r="M520" s="5"/>
      <c r="AZ520"/>
      <c r="BA520"/>
      <c r="BB520"/>
      <c r="BC520"/>
      <c r="BD520"/>
      <c r="BE520"/>
      <c r="CK520"/>
    </row>
    <row r="521" spans="1:89" x14ac:dyDescent="0.25">
      <c r="A521" s="2">
        <v>42825</v>
      </c>
      <c r="B521" s="5" t="s">
        <v>487</v>
      </c>
      <c r="C521" s="5" t="s">
        <v>648</v>
      </c>
      <c r="D521" s="5" t="s">
        <v>70</v>
      </c>
      <c r="E521" s="3" t="s">
        <v>116</v>
      </c>
      <c r="F521" s="3" t="s">
        <v>678</v>
      </c>
      <c r="G521" s="3">
        <v>1028.96</v>
      </c>
      <c r="H521" s="3"/>
      <c r="I521" s="3"/>
      <c r="J521" s="3"/>
      <c r="K521" s="3"/>
      <c r="L521" s="3"/>
      <c r="M521" s="5"/>
      <c r="AZ521"/>
      <c r="BA521"/>
      <c r="BB521"/>
      <c r="BC521"/>
      <c r="BD521"/>
      <c r="BE521"/>
      <c r="CK521"/>
    </row>
    <row r="522" spans="1:89" x14ac:dyDescent="0.25">
      <c r="A522" s="2">
        <v>42825</v>
      </c>
      <c r="B522" s="5" t="s">
        <v>487</v>
      </c>
      <c r="C522" s="5" t="s">
        <v>648</v>
      </c>
      <c r="D522" s="5" t="s">
        <v>70</v>
      </c>
      <c r="E522" s="3" t="s">
        <v>118</v>
      </c>
      <c r="F522" s="3" t="s">
        <v>679</v>
      </c>
      <c r="G522" s="3">
        <v>1356.11</v>
      </c>
      <c r="H522" s="3"/>
      <c r="I522" s="3"/>
      <c r="J522" s="3"/>
      <c r="K522" s="3"/>
      <c r="L522" s="3"/>
      <c r="M522" s="5"/>
      <c r="AZ522"/>
      <c r="BA522"/>
      <c r="BB522"/>
      <c r="BC522"/>
      <c r="BD522"/>
      <c r="BE522"/>
      <c r="CK522"/>
    </row>
    <row r="523" spans="1:89" x14ac:dyDescent="0.25">
      <c r="A523" s="2">
        <v>42825</v>
      </c>
      <c r="B523" s="5" t="s">
        <v>488</v>
      </c>
      <c r="C523" s="5" t="s">
        <v>330</v>
      </c>
      <c r="D523" s="5" t="s">
        <v>70</v>
      </c>
      <c r="E523" s="3" t="s">
        <v>241</v>
      </c>
      <c r="F523" s="3" t="s">
        <v>331</v>
      </c>
      <c r="G523" s="3">
        <v>0</v>
      </c>
      <c r="H523" s="3"/>
      <c r="I523" s="3"/>
      <c r="J523" s="3"/>
      <c r="K523" s="3"/>
      <c r="L523" s="3"/>
      <c r="M523" s="5"/>
      <c r="AZ523"/>
      <c r="BA523"/>
      <c r="BB523"/>
      <c r="BC523"/>
      <c r="BD523"/>
      <c r="BE523"/>
      <c r="CK523"/>
    </row>
    <row r="524" spans="1:89" x14ac:dyDescent="0.25">
      <c r="A524" s="2">
        <v>42825</v>
      </c>
      <c r="B524" s="5" t="s">
        <v>488</v>
      </c>
      <c r="C524" s="5" t="s">
        <v>330</v>
      </c>
      <c r="D524" s="5" t="s">
        <v>70</v>
      </c>
      <c r="E524" s="3" t="s">
        <v>242</v>
      </c>
      <c r="F524" s="3" t="s">
        <v>332</v>
      </c>
      <c r="G524" s="3">
        <v>1174196855.8900001</v>
      </c>
      <c r="H524" s="3"/>
      <c r="I524" s="3"/>
      <c r="J524" s="3"/>
      <c r="K524" s="3"/>
      <c r="L524" s="3"/>
      <c r="M524" s="5"/>
      <c r="AZ524"/>
      <c r="BA524"/>
      <c r="BB524"/>
      <c r="BC524"/>
      <c r="BD524"/>
      <c r="BE524"/>
      <c r="CK524"/>
    </row>
    <row r="525" spans="1:89" x14ac:dyDescent="0.25">
      <c r="A525" s="2">
        <v>42825</v>
      </c>
      <c r="B525" s="5" t="s">
        <v>488</v>
      </c>
      <c r="C525" s="5" t="s">
        <v>330</v>
      </c>
      <c r="D525" s="5" t="s">
        <v>70</v>
      </c>
      <c r="E525" s="3" t="s">
        <v>243</v>
      </c>
      <c r="F525" s="3" t="s">
        <v>333</v>
      </c>
      <c r="G525" s="3">
        <v>0</v>
      </c>
      <c r="H525" s="3"/>
      <c r="I525" s="3"/>
      <c r="J525" s="3"/>
      <c r="K525" s="3"/>
      <c r="L525" s="3"/>
      <c r="M525" s="5"/>
      <c r="AZ525"/>
      <c r="BA525"/>
      <c r="BB525"/>
      <c r="BC525"/>
      <c r="BD525"/>
      <c r="BE525"/>
      <c r="CK525"/>
    </row>
    <row r="526" spans="1:89" x14ac:dyDescent="0.25">
      <c r="A526" s="2">
        <v>42825</v>
      </c>
      <c r="B526" s="5" t="s">
        <v>488</v>
      </c>
      <c r="C526" s="5" t="s">
        <v>330</v>
      </c>
      <c r="D526" s="5" t="s">
        <v>70</v>
      </c>
      <c r="E526" s="3" t="s">
        <v>244</v>
      </c>
      <c r="F526" s="3" t="s">
        <v>349</v>
      </c>
      <c r="G526" s="3">
        <v>1220919192</v>
      </c>
      <c r="H526" s="3"/>
      <c r="I526" s="3"/>
      <c r="J526" s="3"/>
      <c r="K526" s="3"/>
      <c r="L526" s="3"/>
      <c r="M526" s="5"/>
      <c r="AZ526"/>
      <c r="BA526"/>
      <c r="BB526"/>
      <c r="BC526"/>
      <c r="BD526"/>
      <c r="BE526"/>
      <c r="CK526"/>
    </row>
    <row r="527" spans="1:89" x14ac:dyDescent="0.25">
      <c r="A527" s="2">
        <v>42825</v>
      </c>
      <c r="B527" s="5" t="s">
        <v>488</v>
      </c>
      <c r="C527" s="5" t="s">
        <v>330</v>
      </c>
      <c r="D527" s="5" t="s">
        <v>70</v>
      </c>
      <c r="E527" s="3" t="s">
        <v>245</v>
      </c>
      <c r="F527" s="3" t="s">
        <v>334</v>
      </c>
      <c r="G527" s="3">
        <v>100854546735.57001</v>
      </c>
      <c r="H527" s="3"/>
      <c r="I527" s="3"/>
      <c r="J527" s="3"/>
      <c r="K527" s="3"/>
      <c r="L527" s="3"/>
      <c r="M527" s="5"/>
      <c r="AZ527"/>
      <c r="BA527"/>
      <c r="BB527"/>
      <c r="BC527"/>
      <c r="BD527"/>
      <c r="BE527"/>
      <c r="CK527"/>
    </row>
    <row r="528" spans="1:89" x14ac:dyDescent="0.25">
      <c r="A528" s="2">
        <v>42825</v>
      </c>
      <c r="B528" s="5" t="s">
        <v>488</v>
      </c>
      <c r="C528" s="5" t="s">
        <v>330</v>
      </c>
      <c r="D528" s="5" t="s">
        <v>70</v>
      </c>
      <c r="E528" s="3" t="s">
        <v>246</v>
      </c>
      <c r="F528" s="3" t="s">
        <v>335</v>
      </c>
      <c r="G528" s="3">
        <v>120334132</v>
      </c>
      <c r="H528" s="3"/>
      <c r="I528" s="3"/>
      <c r="J528" s="3"/>
      <c r="K528" s="3"/>
      <c r="L528" s="3"/>
      <c r="M528" s="5"/>
      <c r="AZ528"/>
      <c r="BA528"/>
      <c r="BB528"/>
      <c r="BC528"/>
      <c r="BD528"/>
      <c r="BE528"/>
      <c r="CK528"/>
    </row>
    <row r="529" spans="1:89" x14ac:dyDescent="0.25">
      <c r="A529" s="2">
        <v>42825</v>
      </c>
      <c r="B529" s="5" t="s">
        <v>488</v>
      </c>
      <c r="C529" s="5" t="s">
        <v>330</v>
      </c>
      <c r="D529" s="5" t="s">
        <v>70</v>
      </c>
      <c r="E529" s="3" t="s">
        <v>247</v>
      </c>
      <c r="F529" s="3" t="s">
        <v>336</v>
      </c>
      <c r="G529" s="3">
        <v>10241285523</v>
      </c>
      <c r="H529" s="3"/>
      <c r="I529" s="3"/>
      <c r="J529" s="3"/>
      <c r="K529" s="3"/>
      <c r="L529" s="3"/>
      <c r="M529" s="5"/>
      <c r="AZ529"/>
      <c r="BA529"/>
      <c r="BB529"/>
      <c r="BC529"/>
      <c r="BD529"/>
      <c r="BE529"/>
      <c r="CK529"/>
    </row>
    <row r="530" spans="1:89" x14ac:dyDescent="0.25">
      <c r="A530" s="2">
        <v>42825</v>
      </c>
      <c r="B530" s="5" t="s">
        <v>488</v>
      </c>
      <c r="C530" s="5" t="s">
        <v>330</v>
      </c>
      <c r="D530" s="5" t="s">
        <v>70</v>
      </c>
      <c r="E530" s="3" t="s">
        <v>248</v>
      </c>
      <c r="F530" s="3" t="s">
        <v>337</v>
      </c>
      <c r="G530" s="3">
        <v>29219622941.830002</v>
      </c>
      <c r="H530" s="3"/>
      <c r="I530" s="3"/>
      <c r="J530" s="3"/>
      <c r="K530" s="3"/>
      <c r="L530" s="3"/>
      <c r="M530" s="5"/>
      <c r="AZ530"/>
      <c r="BA530"/>
      <c r="BB530"/>
      <c r="BC530"/>
      <c r="BD530"/>
      <c r="BE530"/>
      <c r="CK530"/>
    </row>
    <row r="531" spans="1:89" x14ac:dyDescent="0.25">
      <c r="A531" s="2">
        <v>42825</v>
      </c>
      <c r="B531" s="5" t="s">
        <v>488</v>
      </c>
      <c r="C531" s="5" t="s">
        <v>330</v>
      </c>
      <c r="D531" s="5" t="s">
        <v>70</v>
      </c>
      <c r="E531" s="3" t="s">
        <v>69</v>
      </c>
      <c r="F531" s="3" t="s">
        <v>338</v>
      </c>
      <c r="G531" s="3">
        <v>19958016445.57</v>
      </c>
      <c r="H531" s="3"/>
      <c r="I531" s="3"/>
      <c r="J531" s="3"/>
      <c r="K531" s="3"/>
      <c r="L531" s="3"/>
      <c r="M531" s="5"/>
      <c r="AZ531"/>
      <c r="BA531"/>
      <c r="BB531"/>
      <c r="BC531"/>
      <c r="BD531"/>
      <c r="BE531"/>
      <c r="CK531"/>
    </row>
    <row r="532" spans="1:89" x14ac:dyDescent="0.25">
      <c r="A532" s="2">
        <v>42825</v>
      </c>
      <c r="B532" s="5" t="s">
        <v>488</v>
      </c>
      <c r="C532" s="5" t="s">
        <v>330</v>
      </c>
      <c r="D532" s="5" t="s">
        <v>70</v>
      </c>
      <c r="E532" s="3" t="s">
        <v>68</v>
      </c>
      <c r="F532" s="3" t="s">
        <v>339</v>
      </c>
      <c r="G532" s="3">
        <v>9261606496.2600002</v>
      </c>
      <c r="H532" s="3"/>
      <c r="I532" s="3"/>
      <c r="J532" s="3"/>
      <c r="K532" s="3"/>
      <c r="L532" s="3"/>
      <c r="M532" s="5"/>
      <c r="AZ532"/>
      <c r="BA532"/>
      <c r="BB532"/>
      <c r="BC532"/>
      <c r="BD532"/>
      <c r="BE532"/>
      <c r="CK532"/>
    </row>
    <row r="533" spans="1:89" x14ac:dyDescent="0.25">
      <c r="A533" s="2">
        <v>42825</v>
      </c>
      <c r="B533" s="5" t="s">
        <v>488</v>
      </c>
      <c r="C533" s="5" t="s">
        <v>330</v>
      </c>
      <c r="D533" s="5" t="s">
        <v>70</v>
      </c>
      <c r="E533" s="3" t="s">
        <v>67</v>
      </c>
      <c r="F533" s="3" t="s">
        <v>340</v>
      </c>
      <c r="G533" s="3">
        <v>42786330584.879997</v>
      </c>
      <c r="H533" s="3"/>
      <c r="I533" s="3"/>
      <c r="J533" s="3"/>
      <c r="K533" s="3"/>
      <c r="L533" s="3"/>
      <c r="M533" s="5"/>
      <c r="AZ533"/>
      <c r="BA533"/>
      <c r="BB533"/>
      <c r="BC533"/>
      <c r="BD533"/>
      <c r="BE533"/>
      <c r="CK533"/>
    </row>
    <row r="534" spans="1:89" x14ac:dyDescent="0.25">
      <c r="A534" s="2">
        <v>42825</v>
      </c>
      <c r="B534" s="5" t="s">
        <v>488</v>
      </c>
      <c r="C534" s="5" t="s">
        <v>330</v>
      </c>
      <c r="D534" s="5" t="s">
        <v>70</v>
      </c>
      <c r="E534" s="3" t="s">
        <v>66</v>
      </c>
      <c r="F534" s="3" t="s">
        <v>341</v>
      </c>
      <c r="G534" s="3">
        <v>25620261323.779999</v>
      </c>
      <c r="H534" s="3"/>
      <c r="I534" s="3"/>
      <c r="J534" s="3"/>
      <c r="K534" s="3"/>
      <c r="L534" s="3"/>
      <c r="M534" s="5"/>
      <c r="AZ534"/>
      <c r="BA534"/>
      <c r="BB534"/>
      <c r="BC534"/>
      <c r="BD534"/>
      <c r="BE534"/>
      <c r="CK534"/>
    </row>
    <row r="535" spans="1:89" x14ac:dyDescent="0.25">
      <c r="A535" s="2">
        <v>42825</v>
      </c>
      <c r="B535" s="5" t="s">
        <v>488</v>
      </c>
      <c r="C535" s="5" t="s">
        <v>330</v>
      </c>
      <c r="D535" s="5" t="s">
        <v>70</v>
      </c>
      <c r="E535" s="3" t="s">
        <v>249</v>
      </c>
      <c r="F535" s="3" t="s">
        <v>342</v>
      </c>
      <c r="G535" s="3">
        <v>17069648977.1</v>
      </c>
      <c r="H535" s="3"/>
      <c r="I535" s="3"/>
      <c r="J535" s="3"/>
      <c r="K535" s="3"/>
      <c r="L535" s="3"/>
      <c r="M535" s="5"/>
      <c r="AZ535"/>
      <c r="BA535"/>
      <c r="BB535"/>
      <c r="BC535"/>
      <c r="BD535"/>
      <c r="BE535"/>
      <c r="CK535"/>
    </row>
    <row r="536" spans="1:89" x14ac:dyDescent="0.25">
      <c r="A536" s="2">
        <v>42825</v>
      </c>
      <c r="B536" s="5" t="s">
        <v>488</v>
      </c>
      <c r="C536" s="5" t="s">
        <v>330</v>
      </c>
      <c r="D536" s="5" t="s">
        <v>70</v>
      </c>
      <c r="E536" s="3" t="s">
        <v>250</v>
      </c>
      <c r="F536" s="3" t="s">
        <v>343</v>
      </c>
      <c r="G536" s="3">
        <v>0</v>
      </c>
      <c r="H536" s="3"/>
      <c r="I536" s="3"/>
      <c r="J536" s="3"/>
      <c r="K536" s="3"/>
      <c r="L536" s="3"/>
      <c r="M536" s="5"/>
      <c r="AZ536"/>
      <c r="BA536"/>
      <c r="BB536"/>
      <c r="BC536"/>
      <c r="BD536"/>
      <c r="BE536"/>
      <c r="CK536"/>
    </row>
    <row r="537" spans="1:89" x14ac:dyDescent="0.25">
      <c r="A537" s="2">
        <v>42825</v>
      </c>
      <c r="B537" s="5" t="s">
        <v>488</v>
      </c>
      <c r="C537" s="5" t="s">
        <v>330</v>
      </c>
      <c r="D537" s="5" t="s">
        <v>70</v>
      </c>
      <c r="E537" s="3" t="s">
        <v>251</v>
      </c>
      <c r="F537" s="3" t="s">
        <v>344</v>
      </c>
      <c r="G537" s="3">
        <v>96420284</v>
      </c>
      <c r="H537" s="3"/>
      <c r="I537" s="3"/>
      <c r="J537" s="3"/>
      <c r="K537" s="3"/>
      <c r="L537" s="3"/>
      <c r="M537" s="5"/>
      <c r="AZ537"/>
      <c r="BA537"/>
      <c r="BB537"/>
      <c r="BC537"/>
      <c r="BD537"/>
      <c r="BE537"/>
      <c r="CK537"/>
    </row>
    <row r="538" spans="1:89" x14ac:dyDescent="0.25">
      <c r="A538" s="2">
        <v>42825</v>
      </c>
      <c r="B538" s="5" t="s">
        <v>488</v>
      </c>
      <c r="C538" s="5" t="s">
        <v>330</v>
      </c>
      <c r="D538" s="5" t="s">
        <v>70</v>
      </c>
      <c r="E538" s="3" t="s">
        <v>252</v>
      </c>
      <c r="F538" s="3" t="s">
        <v>345</v>
      </c>
      <c r="G538" s="3">
        <v>17511797399.529999</v>
      </c>
      <c r="H538" s="3"/>
      <c r="I538" s="3"/>
      <c r="J538" s="3"/>
      <c r="K538" s="3"/>
      <c r="L538" s="3"/>
      <c r="M538" s="5"/>
      <c r="AZ538"/>
      <c r="BA538"/>
      <c r="BB538"/>
      <c r="BC538"/>
      <c r="BD538"/>
      <c r="BE538"/>
      <c r="CK538"/>
    </row>
    <row r="539" spans="1:89" x14ac:dyDescent="0.25">
      <c r="A539" s="2">
        <v>42825</v>
      </c>
      <c r="B539" s="5" t="s">
        <v>488</v>
      </c>
      <c r="C539" s="5" t="s">
        <v>330</v>
      </c>
      <c r="D539" s="5" t="s">
        <v>70</v>
      </c>
      <c r="E539" s="3" t="s">
        <v>253</v>
      </c>
      <c r="F539" s="3" t="s">
        <v>346</v>
      </c>
      <c r="G539" s="3">
        <v>0</v>
      </c>
      <c r="H539" s="3"/>
      <c r="I539" s="3"/>
      <c r="J539" s="3"/>
      <c r="K539" s="3"/>
      <c r="L539" s="3"/>
      <c r="M539" s="5"/>
      <c r="AZ539"/>
      <c r="BA539"/>
      <c r="BB539"/>
      <c r="BC539"/>
      <c r="BD539"/>
      <c r="BE539"/>
      <c r="CK539"/>
    </row>
    <row r="540" spans="1:89" x14ac:dyDescent="0.25">
      <c r="A540" s="2">
        <v>42825</v>
      </c>
      <c r="B540" s="5" t="s">
        <v>488</v>
      </c>
      <c r="C540" s="5" t="s">
        <v>330</v>
      </c>
      <c r="D540" s="5" t="s">
        <v>70</v>
      </c>
      <c r="E540" s="3" t="s">
        <v>65</v>
      </c>
      <c r="F540" s="3" t="s">
        <v>347</v>
      </c>
      <c r="G540" s="3">
        <v>962625620.32000005</v>
      </c>
      <c r="H540" s="3"/>
      <c r="I540" s="3"/>
      <c r="J540" s="3"/>
      <c r="K540" s="3"/>
      <c r="L540" s="3"/>
      <c r="M540" s="5"/>
      <c r="AZ540"/>
      <c r="BA540"/>
      <c r="BB540"/>
      <c r="BC540"/>
      <c r="BD540"/>
      <c r="BE540"/>
      <c r="CK540"/>
    </row>
    <row r="541" spans="1:89" x14ac:dyDescent="0.25">
      <c r="A541" s="2">
        <v>42825</v>
      </c>
      <c r="B541" s="5" t="s">
        <v>488</v>
      </c>
      <c r="C541" s="5" t="s">
        <v>330</v>
      </c>
      <c r="D541" s="5" t="s">
        <v>70</v>
      </c>
      <c r="E541" s="3" t="s">
        <v>64</v>
      </c>
      <c r="F541" s="3" t="s">
        <v>348</v>
      </c>
      <c r="G541" s="3">
        <v>12550534</v>
      </c>
      <c r="H541" s="3"/>
      <c r="I541" s="3"/>
      <c r="J541" s="3"/>
      <c r="K541" s="3"/>
      <c r="L541" s="3"/>
      <c r="M541" s="5"/>
      <c r="AZ541"/>
      <c r="BA541"/>
      <c r="BB541"/>
      <c r="BC541"/>
      <c r="BD541"/>
      <c r="BE541"/>
      <c r="CK541"/>
    </row>
    <row r="542" spans="1:89" x14ac:dyDescent="0.25">
      <c r="A542" s="2">
        <v>42825</v>
      </c>
      <c r="B542" s="5" t="s">
        <v>488</v>
      </c>
      <c r="C542" s="5" t="s">
        <v>330</v>
      </c>
      <c r="D542" s="5" t="s">
        <v>70</v>
      </c>
      <c r="E542" s="3" t="s">
        <v>63</v>
      </c>
      <c r="F542" s="3" t="s">
        <v>350</v>
      </c>
      <c r="G542" s="3">
        <v>0</v>
      </c>
      <c r="H542" s="3"/>
      <c r="I542" s="3"/>
      <c r="J542" s="3"/>
      <c r="K542" s="3"/>
      <c r="L542" s="3"/>
      <c r="M542" s="5"/>
      <c r="AZ542"/>
      <c r="BA542"/>
      <c r="BB542"/>
      <c r="BC542"/>
      <c r="BD542"/>
      <c r="BE542"/>
      <c r="CK542"/>
    </row>
    <row r="543" spans="1:89" x14ac:dyDescent="0.25">
      <c r="A543" s="2">
        <v>42825</v>
      </c>
      <c r="B543" s="5" t="s">
        <v>488</v>
      </c>
      <c r="C543" s="5" t="s">
        <v>330</v>
      </c>
      <c r="D543" s="5" t="s">
        <v>70</v>
      </c>
      <c r="E543" s="3" t="s">
        <v>62</v>
      </c>
      <c r="F543" s="3" t="s">
        <v>351</v>
      </c>
      <c r="G543" s="3">
        <v>1606897590</v>
      </c>
      <c r="H543" s="3"/>
      <c r="I543" s="3"/>
      <c r="J543" s="3"/>
      <c r="K543" s="3"/>
      <c r="L543" s="3"/>
      <c r="M543" s="5"/>
      <c r="AZ543"/>
      <c r="BA543"/>
      <c r="BB543"/>
      <c r="BC543"/>
      <c r="BD543"/>
      <c r="BE543"/>
      <c r="CK543"/>
    </row>
    <row r="544" spans="1:89" x14ac:dyDescent="0.25">
      <c r="A544" s="2">
        <v>42825</v>
      </c>
      <c r="B544" s="5" t="s">
        <v>488</v>
      </c>
      <c r="C544" s="5" t="s">
        <v>330</v>
      </c>
      <c r="D544" s="5" t="s">
        <v>70</v>
      </c>
      <c r="E544" s="3" t="s">
        <v>61</v>
      </c>
      <c r="F544" s="3" t="s">
        <v>353</v>
      </c>
      <c r="G544" s="3">
        <v>0</v>
      </c>
      <c r="H544" s="3"/>
      <c r="I544" s="3"/>
      <c r="J544" s="3"/>
      <c r="K544" s="3"/>
      <c r="L544" s="3"/>
      <c r="M544" s="5"/>
      <c r="AZ544"/>
      <c r="BA544"/>
      <c r="BB544"/>
      <c r="BC544"/>
      <c r="BD544"/>
      <c r="BE544"/>
      <c r="CK544"/>
    </row>
    <row r="545" spans="1:89" x14ac:dyDescent="0.25">
      <c r="A545" s="2">
        <v>42825</v>
      </c>
      <c r="B545" s="5" t="s">
        <v>488</v>
      </c>
      <c r="C545" s="5" t="s">
        <v>330</v>
      </c>
      <c r="D545" s="5" t="s">
        <v>70</v>
      </c>
      <c r="E545" s="3" t="s">
        <v>254</v>
      </c>
      <c r="F545" s="3" t="s">
        <v>370</v>
      </c>
      <c r="G545" s="3">
        <v>1584143048</v>
      </c>
      <c r="H545" s="3"/>
      <c r="I545" s="3"/>
      <c r="J545" s="3"/>
      <c r="K545" s="3"/>
      <c r="L545" s="3"/>
      <c r="M545" s="5"/>
      <c r="AZ545"/>
      <c r="BA545"/>
      <c r="BB545"/>
      <c r="BC545"/>
      <c r="BD545"/>
      <c r="BE545"/>
      <c r="CK545"/>
    </row>
    <row r="546" spans="1:89" x14ac:dyDescent="0.25">
      <c r="A546" s="2">
        <v>42825</v>
      </c>
      <c r="B546" s="5" t="s">
        <v>488</v>
      </c>
      <c r="C546" s="5" t="s">
        <v>330</v>
      </c>
      <c r="D546" s="5" t="s">
        <v>70</v>
      </c>
      <c r="E546" s="3" t="s">
        <v>255</v>
      </c>
      <c r="F546" s="3" t="s">
        <v>352</v>
      </c>
      <c r="G546" s="3">
        <v>22754542</v>
      </c>
      <c r="H546" s="3"/>
      <c r="I546" s="3"/>
      <c r="J546" s="3"/>
      <c r="K546" s="3"/>
      <c r="L546" s="3"/>
      <c r="M546" s="5"/>
      <c r="AZ546"/>
      <c r="BA546"/>
      <c r="BB546"/>
      <c r="BC546"/>
      <c r="BD546"/>
      <c r="BE546"/>
      <c r="CK546"/>
    </row>
    <row r="547" spans="1:89" x14ac:dyDescent="0.25">
      <c r="A547" s="2">
        <v>42825</v>
      </c>
      <c r="B547" s="5" t="s">
        <v>488</v>
      </c>
      <c r="C547" s="5" t="s">
        <v>330</v>
      </c>
      <c r="D547" s="5" t="s">
        <v>70</v>
      </c>
      <c r="E547" s="3" t="s">
        <v>256</v>
      </c>
      <c r="F547" s="3" t="s">
        <v>354</v>
      </c>
      <c r="G547" s="3">
        <v>2637140487</v>
      </c>
      <c r="H547" s="3"/>
      <c r="I547" s="3"/>
      <c r="J547" s="3"/>
      <c r="K547" s="3"/>
      <c r="L547" s="3"/>
      <c r="M547" s="5"/>
      <c r="AZ547"/>
      <c r="BA547"/>
      <c r="BB547"/>
      <c r="BC547"/>
      <c r="BD547"/>
      <c r="BE547"/>
      <c r="CK547"/>
    </row>
    <row r="548" spans="1:89" x14ac:dyDescent="0.25">
      <c r="A548" s="2">
        <v>42825</v>
      </c>
      <c r="B548" s="5" t="s">
        <v>488</v>
      </c>
      <c r="C548" s="5" t="s">
        <v>330</v>
      </c>
      <c r="D548" s="5" t="s">
        <v>70</v>
      </c>
      <c r="E548" s="3" t="s">
        <v>257</v>
      </c>
      <c r="F548" s="3" t="s">
        <v>372</v>
      </c>
      <c r="G548" s="3">
        <v>2637140487</v>
      </c>
      <c r="H548" s="3"/>
      <c r="I548" s="3"/>
      <c r="J548" s="3"/>
      <c r="K548" s="3"/>
      <c r="L548" s="3"/>
      <c r="M548" s="5"/>
      <c r="AZ548"/>
      <c r="BA548"/>
      <c r="BB548"/>
      <c r="BC548"/>
      <c r="BD548"/>
      <c r="BE548"/>
      <c r="CK548"/>
    </row>
    <row r="549" spans="1:89" x14ac:dyDescent="0.25">
      <c r="A549" s="2">
        <v>42825</v>
      </c>
      <c r="B549" s="5" t="s">
        <v>488</v>
      </c>
      <c r="C549" s="5" t="s">
        <v>330</v>
      </c>
      <c r="D549" s="5" t="s">
        <v>70</v>
      </c>
      <c r="E549" s="3" t="s">
        <v>258</v>
      </c>
      <c r="F549" s="3" t="s">
        <v>355</v>
      </c>
      <c r="G549" s="3">
        <v>2553359849</v>
      </c>
      <c r="H549" s="3"/>
      <c r="I549" s="3"/>
      <c r="J549" s="3"/>
      <c r="K549" s="3"/>
      <c r="L549" s="3"/>
      <c r="M549" s="5"/>
      <c r="AZ549"/>
      <c r="BA549"/>
      <c r="BB549"/>
      <c r="BC549"/>
      <c r="BD549"/>
      <c r="BE549"/>
      <c r="CK549"/>
    </row>
    <row r="550" spans="1:89" x14ac:dyDescent="0.25">
      <c r="A550" s="2">
        <v>42825</v>
      </c>
      <c r="B550" s="5" t="s">
        <v>488</v>
      </c>
      <c r="C550" s="5" t="s">
        <v>330</v>
      </c>
      <c r="D550" s="5" t="s">
        <v>70</v>
      </c>
      <c r="E550" s="3" t="s">
        <v>60</v>
      </c>
      <c r="F550" s="3" t="s">
        <v>356</v>
      </c>
      <c r="G550" s="3">
        <v>83780638</v>
      </c>
      <c r="H550" s="3"/>
      <c r="I550" s="3"/>
      <c r="J550" s="3"/>
      <c r="K550" s="3"/>
      <c r="L550" s="3"/>
      <c r="M550" s="5"/>
      <c r="AZ550"/>
      <c r="BA550"/>
      <c r="BB550"/>
      <c r="BC550"/>
      <c r="BD550"/>
      <c r="BE550"/>
      <c r="CK550"/>
    </row>
    <row r="551" spans="1:89" x14ac:dyDescent="0.25">
      <c r="A551" s="2">
        <v>42825</v>
      </c>
      <c r="B551" s="5" t="s">
        <v>488</v>
      </c>
      <c r="C551" s="5" t="s">
        <v>330</v>
      </c>
      <c r="D551" s="5" t="s">
        <v>70</v>
      </c>
      <c r="E551" s="3" t="s">
        <v>59</v>
      </c>
      <c r="F551" s="3" t="s">
        <v>357</v>
      </c>
      <c r="G551" s="3">
        <v>0</v>
      </c>
      <c r="H551" s="3"/>
      <c r="I551" s="3"/>
      <c r="J551" s="3"/>
      <c r="K551" s="3"/>
      <c r="L551" s="3"/>
      <c r="M551" s="5"/>
      <c r="AZ551"/>
      <c r="BA551"/>
      <c r="BB551"/>
      <c r="BC551"/>
      <c r="BD551"/>
      <c r="BE551"/>
      <c r="CK551"/>
    </row>
    <row r="552" spans="1:89" x14ac:dyDescent="0.25">
      <c r="A552" s="2">
        <v>42825</v>
      </c>
      <c r="B552" s="5" t="s">
        <v>488</v>
      </c>
      <c r="C552" s="5" t="s">
        <v>330</v>
      </c>
      <c r="D552" s="5" t="s">
        <v>70</v>
      </c>
      <c r="E552" s="3" t="s">
        <v>58</v>
      </c>
      <c r="F552" s="3" t="s">
        <v>358</v>
      </c>
      <c r="G552" s="3">
        <v>0</v>
      </c>
      <c r="H552" s="3"/>
      <c r="I552" s="3"/>
      <c r="J552" s="3"/>
      <c r="K552" s="3"/>
      <c r="L552" s="3"/>
      <c r="M552" s="5"/>
      <c r="AZ552"/>
      <c r="BA552"/>
      <c r="BB552"/>
      <c r="BC552"/>
      <c r="BD552"/>
      <c r="BE552"/>
      <c r="CK552"/>
    </row>
    <row r="553" spans="1:89" x14ac:dyDescent="0.25">
      <c r="A553" s="2">
        <v>42825</v>
      </c>
      <c r="B553" s="5" t="s">
        <v>488</v>
      </c>
      <c r="C553" s="5" t="s">
        <v>330</v>
      </c>
      <c r="D553" s="5" t="s">
        <v>70</v>
      </c>
      <c r="E553" s="3" t="s">
        <v>57</v>
      </c>
      <c r="F553" s="3" t="s">
        <v>359</v>
      </c>
      <c r="G553" s="3">
        <v>0</v>
      </c>
      <c r="H553" s="3"/>
      <c r="I553" s="3"/>
      <c r="J553" s="3"/>
      <c r="K553" s="3"/>
      <c r="L553" s="3"/>
      <c r="M553" s="5"/>
      <c r="AZ553"/>
      <c r="BA553"/>
      <c r="BB553"/>
      <c r="BC553"/>
      <c r="BD553"/>
      <c r="BE553"/>
      <c r="CK553"/>
    </row>
    <row r="554" spans="1:89" x14ac:dyDescent="0.25">
      <c r="A554" s="2">
        <v>42825</v>
      </c>
      <c r="B554" s="5" t="s">
        <v>488</v>
      </c>
      <c r="C554" s="5" t="s">
        <v>330</v>
      </c>
      <c r="D554" s="5" t="s">
        <v>70</v>
      </c>
      <c r="E554" s="3" t="s">
        <v>56</v>
      </c>
      <c r="F554" s="3" t="s">
        <v>360</v>
      </c>
      <c r="G554" s="3">
        <v>0</v>
      </c>
      <c r="H554" s="3"/>
      <c r="I554" s="3"/>
      <c r="J554" s="3"/>
      <c r="K554" s="3"/>
      <c r="L554" s="3"/>
      <c r="M554" s="5"/>
      <c r="AZ554"/>
      <c r="BA554"/>
      <c r="BB554"/>
      <c r="BC554"/>
      <c r="BD554"/>
      <c r="BE554"/>
      <c r="CK554"/>
    </row>
    <row r="555" spans="1:89" x14ac:dyDescent="0.25">
      <c r="A555" s="2">
        <v>42825</v>
      </c>
      <c r="B555" s="5" t="s">
        <v>488</v>
      </c>
      <c r="C555" s="5" t="s">
        <v>330</v>
      </c>
      <c r="D555" s="5" t="s">
        <v>70</v>
      </c>
      <c r="E555" s="3" t="s">
        <v>259</v>
      </c>
      <c r="F555" s="3" t="s">
        <v>361</v>
      </c>
      <c r="G555" s="3">
        <v>0</v>
      </c>
      <c r="H555" s="3"/>
      <c r="I555" s="3"/>
      <c r="J555" s="3"/>
      <c r="K555" s="3"/>
      <c r="L555" s="3"/>
      <c r="M555" s="5"/>
      <c r="AZ555"/>
      <c r="BA555"/>
      <c r="BB555"/>
      <c r="BC555"/>
      <c r="BD555"/>
      <c r="BE555"/>
      <c r="CK555"/>
    </row>
    <row r="556" spans="1:89" x14ac:dyDescent="0.25">
      <c r="A556" s="2">
        <v>42825</v>
      </c>
      <c r="B556" s="5" t="s">
        <v>488</v>
      </c>
      <c r="C556" s="5" t="s">
        <v>330</v>
      </c>
      <c r="D556" s="5" t="s">
        <v>70</v>
      </c>
      <c r="E556" s="3" t="s">
        <v>260</v>
      </c>
      <c r="F556" s="3" t="s">
        <v>362</v>
      </c>
      <c r="G556" s="3">
        <v>25057596598</v>
      </c>
      <c r="H556" s="3"/>
      <c r="I556" s="3"/>
      <c r="J556" s="3"/>
      <c r="K556" s="3"/>
      <c r="L556" s="3"/>
      <c r="M556" s="5"/>
      <c r="AZ556"/>
      <c r="BA556"/>
      <c r="BB556"/>
      <c r="BC556"/>
      <c r="BD556"/>
      <c r="BE556"/>
      <c r="CK556"/>
    </row>
    <row r="557" spans="1:89" x14ac:dyDescent="0.25">
      <c r="A557" s="2">
        <v>42825</v>
      </c>
      <c r="B557" s="5" t="s">
        <v>488</v>
      </c>
      <c r="C557" s="5" t="s">
        <v>330</v>
      </c>
      <c r="D557" s="5" t="s">
        <v>70</v>
      </c>
      <c r="E557" s="3" t="s">
        <v>261</v>
      </c>
      <c r="F557" s="3" t="s">
        <v>363</v>
      </c>
      <c r="G557" s="3">
        <v>71156128</v>
      </c>
      <c r="H557" s="3"/>
      <c r="I557" s="3"/>
      <c r="J557" s="3"/>
      <c r="K557" s="3"/>
      <c r="L557" s="3"/>
      <c r="M557" s="5"/>
      <c r="AZ557"/>
      <c r="BA557"/>
      <c r="BB557"/>
      <c r="BC557"/>
      <c r="BD557"/>
      <c r="BE557"/>
      <c r="CK557"/>
    </row>
    <row r="558" spans="1:89" x14ac:dyDescent="0.25">
      <c r="A558" s="2">
        <v>42825</v>
      </c>
      <c r="B558" s="5" t="s">
        <v>488</v>
      </c>
      <c r="C558" s="5" t="s">
        <v>330</v>
      </c>
      <c r="D558" s="5" t="s">
        <v>70</v>
      </c>
      <c r="E558" s="3" t="s">
        <v>262</v>
      </c>
      <c r="F558" s="3" t="s">
        <v>364</v>
      </c>
      <c r="G558" s="3">
        <v>556583566</v>
      </c>
      <c r="H558" s="3"/>
      <c r="I558" s="3"/>
      <c r="J558" s="3"/>
      <c r="K558" s="3"/>
      <c r="L558" s="3"/>
      <c r="M558" s="5"/>
      <c r="AZ558"/>
      <c r="BA558"/>
      <c r="BB558"/>
      <c r="BC558"/>
      <c r="BD558"/>
      <c r="BE558"/>
      <c r="CK558"/>
    </row>
    <row r="559" spans="1:89" x14ac:dyDescent="0.25">
      <c r="A559" s="2">
        <v>42825</v>
      </c>
      <c r="B559" s="5" t="s">
        <v>488</v>
      </c>
      <c r="C559" s="5" t="s">
        <v>330</v>
      </c>
      <c r="D559" s="5" t="s">
        <v>70</v>
      </c>
      <c r="E559" s="3" t="s">
        <v>263</v>
      </c>
      <c r="F559" s="3" t="s">
        <v>365</v>
      </c>
      <c r="G559" s="3">
        <v>2302761876</v>
      </c>
      <c r="H559" s="3"/>
      <c r="I559" s="3"/>
      <c r="J559" s="3"/>
      <c r="K559" s="3"/>
      <c r="L559" s="3"/>
      <c r="M559" s="5"/>
      <c r="AZ559"/>
      <c r="BA559"/>
      <c r="BB559"/>
      <c r="BC559"/>
      <c r="BD559"/>
      <c r="BE559"/>
      <c r="CK559"/>
    </row>
    <row r="560" spans="1:89" x14ac:dyDescent="0.25">
      <c r="A560" s="2">
        <v>42825</v>
      </c>
      <c r="B560" s="5" t="s">
        <v>488</v>
      </c>
      <c r="C560" s="5" t="s">
        <v>330</v>
      </c>
      <c r="D560" s="5" t="s">
        <v>70</v>
      </c>
      <c r="E560" s="3" t="s">
        <v>55</v>
      </c>
      <c r="F560" s="3" t="s">
        <v>366</v>
      </c>
      <c r="G560" s="3">
        <v>0</v>
      </c>
      <c r="H560" s="3"/>
      <c r="I560" s="3"/>
      <c r="J560" s="3"/>
      <c r="K560" s="3"/>
      <c r="L560" s="3"/>
      <c r="M560" s="5"/>
      <c r="AZ560"/>
      <c r="BA560"/>
      <c r="BB560"/>
      <c r="BC560"/>
      <c r="BD560"/>
      <c r="BE560"/>
      <c r="CK560"/>
    </row>
    <row r="561" spans="1:89" x14ac:dyDescent="0.25">
      <c r="A561" s="2">
        <v>42825</v>
      </c>
      <c r="B561" s="5" t="s">
        <v>488</v>
      </c>
      <c r="C561" s="5" t="s">
        <v>330</v>
      </c>
      <c r="D561" s="5" t="s">
        <v>70</v>
      </c>
      <c r="E561" s="3" t="s">
        <v>54</v>
      </c>
      <c r="F561" s="3" t="s">
        <v>367</v>
      </c>
      <c r="G561" s="3">
        <v>5388079876.4899998</v>
      </c>
      <c r="H561" s="3"/>
      <c r="I561" s="3"/>
      <c r="J561" s="3"/>
      <c r="K561" s="3"/>
      <c r="L561" s="3"/>
      <c r="M561" s="5"/>
      <c r="AZ561"/>
      <c r="BA561"/>
      <c r="BB561"/>
      <c r="BC561"/>
      <c r="BD561"/>
      <c r="BE561"/>
      <c r="CK561"/>
    </row>
    <row r="562" spans="1:89" x14ac:dyDescent="0.25">
      <c r="A562" s="2">
        <v>42825</v>
      </c>
      <c r="B562" s="5" t="s">
        <v>488</v>
      </c>
      <c r="C562" s="5" t="s">
        <v>330</v>
      </c>
      <c r="D562" s="5" t="s">
        <v>70</v>
      </c>
      <c r="E562" s="3" t="s">
        <v>53</v>
      </c>
      <c r="F562" s="3" t="s">
        <v>368</v>
      </c>
      <c r="G562" s="3">
        <v>664859077</v>
      </c>
      <c r="H562" s="3"/>
      <c r="I562" s="3"/>
      <c r="J562" s="3"/>
      <c r="K562" s="3"/>
      <c r="L562" s="3"/>
      <c r="M562" s="5"/>
      <c r="AZ562"/>
      <c r="BA562"/>
      <c r="BB562"/>
      <c r="BC562"/>
      <c r="BD562"/>
      <c r="BE562"/>
      <c r="CK562"/>
    </row>
    <row r="563" spans="1:89" x14ac:dyDescent="0.25">
      <c r="A563" s="2">
        <v>42825</v>
      </c>
      <c r="B563" s="5" t="s">
        <v>488</v>
      </c>
      <c r="C563" s="5" t="s">
        <v>330</v>
      </c>
      <c r="D563" s="5" t="s">
        <v>70</v>
      </c>
      <c r="E563" s="3" t="s">
        <v>50</v>
      </c>
      <c r="F563" s="3" t="s">
        <v>369</v>
      </c>
      <c r="G563" s="3">
        <v>141534737981.95001</v>
      </c>
      <c r="H563" s="3"/>
      <c r="I563" s="3"/>
      <c r="J563" s="3"/>
      <c r="K563" s="3"/>
      <c r="L563" s="3"/>
      <c r="M563" s="5"/>
      <c r="AZ563"/>
      <c r="BA563"/>
      <c r="BB563"/>
      <c r="BC563"/>
      <c r="BD563"/>
      <c r="BE563"/>
      <c r="CK563"/>
    </row>
    <row r="564" spans="1:89" x14ac:dyDescent="0.25">
      <c r="A564" s="2">
        <v>42825</v>
      </c>
      <c r="B564" s="5" t="s">
        <v>488</v>
      </c>
      <c r="C564" s="5" t="s">
        <v>330</v>
      </c>
      <c r="D564" s="5" t="s">
        <v>70</v>
      </c>
      <c r="E564" s="3" t="s">
        <v>264</v>
      </c>
      <c r="F564" s="3" t="s">
        <v>371</v>
      </c>
      <c r="G564" s="3">
        <v>78502697104</v>
      </c>
      <c r="H564" s="3"/>
      <c r="I564" s="3"/>
      <c r="J564" s="3"/>
      <c r="K564" s="3"/>
      <c r="L564" s="3"/>
      <c r="M564" s="5"/>
      <c r="AZ564"/>
      <c r="BA564"/>
      <c r="BB564"/>
      <c r="BC564"/>
      <c r="BD564"/>
      <c r="BE564"/>
      <c r="CK564"/>
    </row>
    <row r="565" spans="1:89" x14ac:dyDescent="0.25">
      <c r="A565" s="2">
        <v>42825</v>
      </c>
      <c r="B565" s="5" t="s">
        <v>488</v>
      </c>
      <c r="C565" s="5" t="s">
        <v>330</v>
      </c>
      <c r="D565" s="5" t="s">
        <v>70</v>
      </c>
      <c r="E565" s="3" t="s">
        <v>265</v>
      </c>
      <c r="F565" s="3" t="s">
        <v>377</v>
      </c>
      <c r="G565" s="3">
        <v>65144086698.790001</v>
      </c>
      <c r="H565" s="3"/>
      <c r="I565" s="3"/>
      <c r="J565" s="3"/>
      <c r="K565" s="3"/>
      <c r="L565" s="3"/>
      <c r="M565" s="5"/>
      <c r="AZ565"/>
      <c r="BA565"/>
      <c r="BB565"/>
      <c r="BC565"/>
      <c r="BD565"/>
      <c r="BE565"/>
      <c r="CK565"/>
    </row>
    <row r="566" spans="1:89" x14ac:dyDescent="0.25">
      <c r="A566" s="2">
        <v>42825</v>
      </c>
      <c r="B566" s="5" t="s">
        <v>488</v>
      </c>
      <c r="C566" s="5" t="s">
        <v>330</v>
      </c>
      <c r="D566" s="5" t="s">
        <v>70</v>
      </c>
      <c r="E566" s="3" t="s">
        <v>266</v>
      </c>
      <c r="F566" s="3" t="s">
        <v>373</v>
      </c>
      <c r="G566" s="3">
        <v>0</v>
      </c>
      <c r="H566" s="3"/>
      <c r="I566" s="3"/>
      <c r="J566" s="3"/>
      <c r="K566" s="3"/>
      <c r="L566" s="3"/>
      <c r="M566" s="5"/>
      <c r="AZ566"/>
      <c r="BA566"/>
      <c r="BB566"/>
      <c r="BC566"/>
      <c r="BD566"/>
      <c r="BE566"/>
      <c r="CK566"/>
    </row>
    <row r="567" spans="1:89" x14ac:dyDescent="0.25">
      <c r="A567" s="2">
        <v>42825</v>
      </c>
      <c r="B567" s="5" t="s">
        <v>488</v>
      </c>
      <c r="C567" s="5" t="s">
        <v>330</v>
      </c>
      <c r="D567" s="5" t="s">
        <v>70</v>
      </c>
      <c r="E567" s="3" t="s">
        <v>267</v>
      </c>
      <c r="F567" s="3" t="s">
        <v>374</v>
      </c>
      <c r="G567" s="3">
        <v>62990068227</v>
      </c>
      <c r="H567" s="3"/>
      <c r="I567" s="3"/>
      <c r="J567" s="3"/>
      <c r="K567" s="3"/>
      <c r="L567" s="3"/>
      <c r="M567" s="5"/>
      <c r="AZ567"/>
      <c r="BA567"/>
      <c r="BB567"/>
      <c r="BC567"/>
      <c r="BD567"/>
      <c r="BE567"/>
      <c r="CK567"/>
    </row>
    <row r="568" spans="1:89" x14ac:dyDescent="0.25">
      <c r="A568" s="2">
        <v>42825</v>
      </c>
      <c r="B568" s="5" t="s">
        <v>488</v>
      </c>
      <c r="C568" s="5" t="s">
        <v>330</v>
      </c>
      <c r="D568" s="5" t="s">
        <v>70</v>
      </c>
      <c r="E568" s="3" t="s">
        <v>37</v>
      </c>
      <c r="F568" s="3" t="s">
        <v>375</v>
      </c>
      <c r="G568" s="3">
        <v>2154018471.79</v>
      </c>
      <c r="H568" s="3"/>
      <c r="I568" s="3"/>
      <c r="J568" s="3"/>
      <c r="K568" s="3"/>
      <c r="L568" s="3"/>
      <c r="M568" s="5"/>
      <c r="AZ568"/>
      <c r="BA568"/>
      <c r="BB568"/>
      <c r="BC568"/>
      <c r="BD568"/>
      <c r="BE568"/>
      <c r="CK568"/>
    </row>
    <row r="569" spans="1:89" x14ac:dyDescent="0.25">
      <c r="A569" s="2">
        <v>42825</v>
      </c>
      <c r="B569" s="5" t="s">
        <v>488</v>
      </c>
      <c r="C569" s="5" t="s">
        <v>330</v>
      </c>
      <c r="D569" s="5" t="s">
        <v>70</v>
      </c>
      <c r="E569" s="3" t="s">
        <v>268</v>
      </c>
      <c r="F569" s="3" t="s">
        <v>376</v>
      </c>
      <c r="G569" s="3">
        <v>13358610405.209999</v>
      </c>
      <c r="H569" s="3"/>
      <c r="I569" s="3"/>
      <c r="J569" s="3"/>
      <c r="K569" s="3"/>
      <c r="L569" s="3"/>
      <c r="M569" s="5"/>
      <c r="AZ569"/>
      <c r="BA569"/>
      <c r="BB569"/>
      <c r="BC569"/>
      <c r="BD569"/>
      <c r="BE569"/>
      <c r="CK569"/>
    </row>
    <row r="570" spans="1:89" x14ac:dyDescent="0.25">
      <c r="A570" s="2">
        <v>42825</v>
      </c>
      <c r="B570" s="5" t="s">
        <v>488</v>
      </c>
      <c r="C570" s="5" t="s">
        <v>330</v>
      </c>
      <c r="D570" s="5" t="s">
        <v>70</v>
      </c>
      <c r="E570" s="3" t="s">
        <v>269</v>
      </c>
      <c r="F570" s="3" t="s">
        <v>373</v>
      </c>
      <c r="G570" s="3">
        <v>0</v>
      </c>
      <c r="H570" s="3"/>
      <c r="I570" s="3"/>
      <c r="J570" s="3"/>
      <c r="K570" s="3"/>
      <c r="L570" s="3"/>
      <c r="M570" s="5"/>
      <c r="AZ570"/>
      <c r="BA570"/>
      <c r="BB570"/>
      <c r="BC570"/>
      <c r="BD570"/>
      <c r="BE570"/>
      <c r="CK570"/>
    </row>
    <row r="571" spans="1:89" x14ac:dyDescent="0.25">
      <c r="A571" s="2">
        <v>42825</v>
      </c>
      <c r="B571" s="5" t="s">
        <v>488</v>
      </c>
      <c r="C571" s="5" t="s">
        <v>330</v>
      </c>
      <c r="D571" s="5" t="s">
        <v>70</v>
      </c>
      <c r="E571" s="3" t="s">
        <v>270</v>
      </c>
      <c r="F571" s="3" t="s">
        <v>374</v>
      </c>
      <c r="G571" s="3">
        <v>12875098514</v>
      </c>
      <c r="H571" s="3"/>
      <c r="I571" s="3"/>
      <c r="J571" s="3"/>
      <c r="K571" s="3"/>
      <c r="L571" s="3"/>
      <c r="M571" s="5"/>
      <c r="AZ571"/>
      <c r="BA571"/>
      <c r="BB571"/>
      <c r="BC571"/>
      <c r="BD571"/>
      <c r="BE571"/>
      <c r="CK571"/>
    </row>
    <row r="572" spans="1:89" x14ac:dyDescent="0.25">
      <c r="A572" s="2">
        <v>42825</v>
      </c>
      <c r="B572" s="5" t="s">
        <v>488</v>
      </c>
      <c r="C572" s="5" t="s">
        <v>330</v>
      </c>
      <c r="D572" s="5" t="s">
        <v>70</v>
      </c>
      <c r="E572" s="3" t="s">
        <v>271</v>
      </c>
      <c r="F572" s="3" t="s">
        <v>375</v>
      </c>
      <c r="G572" s="3">
        <v>483511891.20999998</v>
      </c>
      <c r="H572" s="3"/>
      <c r="I572" s="3"/>
      <c r="J572" s="3"/>
      <c r="K572" s="3"/>
      <c r="L572" s="3"/>
      <c r="M572" s="5"/>
      <c r="AZ572"/>
      <c r="BA572"/>
      <c r="BB572"/>
      <c r="BC572"/>
      <c r="BD572"/>
      <c r="BE572"/>
      <c r="CK572"/>
    </row>
    <row r="573" spans="1:89" x14ac:dyDescent="0.25">
      <c r="A573" s="2">
        <v>42825</v>
      </c>
      <c r="B573" s="5" t="s">
        <v>488</v>
      </c>
      <c r="C573" s="5" t="s">
        <v>330</v>
      </c>
      <c r="D573" s="5" t="s">
        <v>70</v>
      </c>
      <c r="E573" s="3" t="s">
        <v>272</v>
      </c>
      <c r="F573" s="3" t="s">
        <v>378</v>
      </c>
      <c r="G573" s="3">
        <v>0</v>
      </c>
      <c r="H573" s="3"/>
      <c r="I573" s="3"/>
      <c r="J573" s="3"/>
      <c r="K573" s="3"/>
      <c r="L573" s="3"/>
      <c r="M573" s="5"/>
      <c r="AZ573"/>
      <c r="BA573"/>
      <c r="BB573"/>
      <c r="BC573"/>
      <c r="BD573"/>
      <c r="BE573"/>
      <c r="CK573"/>
    </row>
    <row r="574" spans="1:89" x14ac:dyDescent="0.25">
      <c r="A574" s="2">
        <v>42825</v>
      </c>
      <c r="B574" s="5" t="s">
        <v>488</v>
      </c>
      <c r="C574" s="5" t="s">
        <v>330</v>
      </c>
      <c r="D574" s="5" t="s">
        <v>70</v>
      </c>
      <c r="E574" s="3" t="s">
        <v>131</v>
      </c>
      <c r="F574" s="3" t="s">
        <v>379</v>
      </c>
      <c r="G574" s="3">
        <v>0</v>
      </c>
      <c r="H574" s="3"/>
      <c r="I574" s="3"/>
      <c r="J574" s="3"/>
      <c r="K574" s="3"/>
      <c r="L574" s="3"/>
      <c r="M574" s="5"/>
      <c r="AZ574"/>
      <c r="BA574"/>
      <c r="BB574"/>
      <c r="BC574"/>
      <c r="BD574"/>
      <c r="BE574"/>
      <c r="CK574"/>
    </row>
    <row r="575" spans="1:89" x14ac:dyDescent="0.25">
      <c r="A575" s="2">
        <v>42825</v>
      </c>
      <c r="B575" s="5" t="s">
        <v>488</v>
      </c>
      <c r="C575" s="5" t="s">
        <v>330</v>
      </c>
      <c r="D575" s="5" t="s">
        <v>70</v>
      </c>
      <c r="E575" s="3" t="s">
        <v>116</v>
      </c>
      <c r="F575" s="3" t="s">
        <v>373</v>
      </c>
      <c r="G575" s="3">
        <v>0</v>
      </c>
      <c r="H575" s="3"/>
      <c r="I575" s="3"/>
      <c r="J575" s="3"/>
      <c r="K575" s="3"/>
      <c r="L575" s="3"/>
      <c r="M575" s="5"/>
      <c r="AZ575"/>
      <c r="BA575"/>
      <c r="BB575"/>
      <c r="BC575"/>
      <c r="BD575"/>
      <c r="BE575"/>
      <c r="CK575"/>
    </row>
    <row r="576" spans="1:89" x14ac:dyDescent="0.25">
      <c r="A576" s="2">
        <v>42825</v>
      </c>
      <c r="B576" s="5" t="s">
        <v>488</v>
      </c>
      <c r="C576" s="5" t="s">
        <v>330</v>
      </c>
      <c r="D576" s="5" t="s">
        <v>70</v>
      </c>
      <c r="E576" s="3" t="s">
        <v>117</v>
      </c>
      <c r="F576" s="3" t="s">
        <v>374</v>
      </c>
      <c r="G576" s="3">
        <v>0</v>
      </c>
      <c r="H576" s="3"/>
      <c r="I576" s="3"/>
      <c r="J576" s="3"/>
      <c r="K576" s="3"/>
      <c r="L576" s="3"/>
      <c r="M576" s="5"/>
      <c r="AZ576"/>
      <c r="BA576"/>
      <c r="BB576"/>
      <c r="BC576"/>
      <c r="BD576"/>
      <c r="BE576"/>
      <c r="CK576"/>
    </row>
    <row r="577" spans="1:89" x14ac:dyDescent="0.25">
      <c r="A577" s="2">
        <v>42825</v>
      </c>
      <c r="B577" s="5" t="s">
        <v>488</v>
      </c>
      <c r="C577" s="5" t="s">
        <v>330</v>
      </c>
      <c r="D577" s="5" t="s">
        <v>70</v>
      </c>
      <c r="E577" s="3" t="s">
        <v>118</v>
      </c>
      <c r="F577" s="3" t="s">
        <v>375</v>
      </c>
      <c r="G577" s="3">
        <v>0</v>
      </c>
      <c r="H577" s="3"/>
      <c r="I577" s="3"/>
      <c r="J577" s="3"/>
      <c r="K577" s="3"/>
      <c r="L577" s="3"/>
      <c r="M577" s="5"/>
      <c r="AZ577"/>
      <c r="BA577"/>
      <c r="BB577"/>
      <c r="BC577"/>
      <c r="BD577"/>
      <c r="BE577"/>
      <c r="CK577"/>
    </row>
    <row r="578" spans="1:89" x14ac:dyDescent="0.25">
      <c r="A578" s="2">
        <v>42825</v>
      </c>
      <c r="B578" s="5" t="s">
        <v>488</v>
      </c>
      <c r="C578" s="5" t="s">
        <v>330</v>
      </c>
      <c r="D578" s="5" t="s">
        <v>70</v>
      </c>
      <c r="E578" s="3" t="s">
        <v>273</v>
      </c>
      <c r="F578" s="3" t="s">
        <v>380</v>
      </c>
      <c r="G578" s="3">
        <v>0</v>
      </c>
      <c r="H578" s="3"/>
      <c r="I578" s="3"/>
      <c r="J578" s="3"/>
      <c r="K578" s="3"/>
      <c r="L578" s="3"/>
      <c r="M578" s="5"/>
      <c r="AZ578"/>
      <c r="BA578"/>
      <c r="BB578"/>
      <c r="BC578"/>
      <c r="BD578"/>
      <c r="BE578"/>
      <c r="CK578"/>
    </row>
    <row r="579" spans="1:89" x14ac:dyDescent="0.25">
      <c r="A579" s="2">
        <v>42825</v>
      </c>
      <c r="B579" s="5" t="s">
        <v>488</v>
      </c>
      <c r="C579" s="5" t="s">
        <v>330</v>
      </c>
      <c r="D579" s="5" t="s">
        <v>70</v>
      </c>
      <c r="E579" s="3" t="s">
        <v>274</v>
      </c>
      <c r="F579" s="3" t="s">
        <v>373</v>
      </c>
      <c r="G579" s="3">
        <v>0</v>
      </c>
      <c r="H579" s="3"/>
      <c r="I579" s="3"/>
      <c r="J579" s="3"/>
      <c r="K579" s="3"/>
      <c r="L579" s="3"/>
      <c r="M579" s="5"/>
      <c r="AZ579"/>
      <c r="BA579"/>
      <c r="BB579"/>
      <c r="BC579"/>
      <c r="BD579"/>
      <c r="BE579"/>
      <c r="CK579"/>
    </row>
    <row r="580" spans="1:89" x14ac:dyDescent="0.25">
      <c r="A580" s="2">
        <v>42825</v>
      </c>
      <c r="B580" s="5" t="s">
        <v>488</v>
      </c>
      <c r="C580" s="5" t="s">
        <v>330</v>
      </c>
      <c r="D580" s="5" t="s">
        <v>70</v>
      </c>
      <c r="E580" s="3" t="s">
        <v>275</v>
      </c>
      <c r="F580" s="3" t="s">
        <v>374</v>
      </c>
      <c r="G580" s="3">
        <v>0</v>
      </c>
      <c r="H580" s="3"/>
      <c r="I580" s="3"/>
      <c r="J580" s="3"/>
      <c r="K580" s="3"/>
      <c r="L580" s="3"/>
      <c r="M580" s="5"/>
      <c r="AZ580"/>
      <c r="BA580"/>
      <c r="BB580"/>
      <c r="BC580"/>
      <c r="BD580"/>
      <c r="BE580"/>
      <c r="CK580"/>
    </row>
    <row r="581" spans="1:89" x14ac:dyDescent="0.25">
      <c r="A581" s="2">
        <v>42825</v>
      </c>
      <c r="B581" s="5" t="s">
        <v>488</v>
      </c>
      <c r="C581" s="5" t="s">
        <v>330</v>
      </c>
      <c r="D581" s="5" t="s">
        <v>70</v>
      </c>
      <c r="E581" s="3" t="s">
        <v>276</v>
      </c>
      <c r="F581" s="3" t="s">
        <v>375</v>
      </c>
      <c r="G581" s="3">
        <v>0</v>
      </c>
      <c r="H581" s="3"/>
      <c r="I581" s="3"/>
      <c r="J581" s="3"/>
      <c r="K581" s="3"/>
      <c r="L581" s="3"/>
      <c r="M581" s="5"/>
      <c r="AZ581"/>
      <c r="BA581"/>
      <c r="BB581"/>
      <c r="BC581"/>
      <c r="BD581"/>
      <c r="BE581"/>
      <c r="CK581"/>
    </row>
    <row r="582" spans="1:89" x14ac:dyDescent="0.25">
      <c r="A582" s="2">
        <v>42825</v>
      </c>
      <c r="B582" s="5" t="s">
        <v>488</v>
      </c>
      <c r="C582" s="5" t="s">
        <v>330</v>
      </c>
      <c r="D582" s="5" t="s">
        <v>70</v>
      </c>
      <c r="E582" s="3" t="s">
        <v>277</v>
      </c>
      <c r="F582" s="3" t="s">
        <v>381</v>
      </c>
      <c r="G582" s="3">
        <v>0</v>
      </c>
      <c r="H582" s="3"/>
      <c r="I582" s="3"/>
      <c r="J582" s="3"/>
      <c r="K582" s="3"/>
      <c r="L582" s="3"/>
      <c r="M582" s="5"/>
      <c r="AZ582"/>
      <c r="BA582"/>
      <c r="BB582"/>
      <c r="BC582"/>
      <c r="BD582"/>
      <c r="BE582"/>
      <c r="CK582"/>
    </row>
    <row r="583" spans="1:89" x14ac:dyDescent="0.25">
      <c r="A583" s="2">
        <v>42825</v>
      </c>
      <c r="B583" s="5" t="s">
        <v>488</v>
      </c>
      <c r="C583" s="5" t="s">
        <v>330</v>
      </c>
      <c r="D583" s="5" t="s">
        <v>70</v>
      </c>
      <c r="E583" s="3" t="s">
        <v>119</v>
      </c>
      <c r="F583" s="3" t="s">
        <v>382</v>
      </c>
      <c r="G583" s="3">
        <v>0</v>
      </c>
      <c r="H583" s="3"/>
      <c r="I583" s="3"/>
      <c r="J583" s="3"/>
      <c r="K583" s="3"/>
      <c r="L583" s="3"/>
      <c r="M583" s="5"/>
      <c r="AZ583"/>
      <c r="BA583"/>
      <c r="BB583"/>
      <c r="BC583"/>
      <c r="BD583"/>
      <c r="BE583"/>
      <c r="CK583"/>
    </row>
    <row r="584" spans="1:89" x14ac:dyDescent="0.25">
      <c r="A584" s="2">
        <v>42825</v>
      </c>
      <c r="B584" s="5" t="s">
        <v>488</v>
      </c>
      <c r="C584" s="5" t="s">
        <v>330</v>
      </c>
      <c r="D584" s="5" t="s">
        <v>70</v>
      </c>
      <c r="E584" s="3" t="s">
        <v>120</v>
      </c>
      <c r="F584" s="3" t="s">
        <v>383</v>
      </c>
      <c r="G584" s="3">
        <v>0</v>
      </c>
      <c r="H584" s="3"/>
      <c r="I584" s="3"/>
      <c r="J584" s="3"/>
      <c r="K584" s="3"/>
      <c r="L584" s="3"/>
      <c r="M584" s="5"/>
      <c r="AZ584"/>
      <c r="BA584"/>
      <c r="BB584"/>
      <c r="BC584"/>
      <c r="BD584"/>
      <c r="BE584"/>
      <c r="CK584"/>
    </row>
    <row r="585" spans="1:89" x14ac:dyDescent="0.25">
      <c r="A585" s="2">
        <v>42825</v>
      </c>
      <c r="B585" s="5" t="s">
        <v>488</v>
      </c>
      <c r="C585" s="5" t="s">
        <v>330</v>
      </c>
      <c r="D585" s="5" t="s">
        <v>70</v>
      </c>
      <c r="E585" s="3" t="s">
        <v>121</v>
      </c>
      <c r="F585" s="3" t="s">
        <v>384</v>
      </c>
      <c r="G585" s="3">
        <v>0</v>
      </c>
      <c r="H585" s="3"/>
      <c r="I585" s="3"/>
      <c r="J585" s="3"/>
      <c r="K585" s="3"/>
      <c r="L585" s="3"/>
      <c r="M585" s="5"/>
      <c r="AZ585"/>
      <c r="BA585"/>
      <c r="BB585"/>
      <c r="BC585"/>
      <c r="BD585"/>
      <c r="BE585"/>
      <c r="CK585"/>
    </row>
    <row r="586" spans="1:89" x14ac:dyDescent="0.25">
      <c r="A586" s="2">
        <v>42825</v>
      </c>
      <c r="B586" s="5" t="s">
        <v>488</v>
      </c>
      <c r="C586" s="5" t="s">
        <v>330</v>
      </c>
      <c r="D586" s="5" t="s">
        <v>70</v>
      </c>
      <c r="E586" s="3" t="s">
        <v>123</v>
      </c>
      <c r="F586" s="3" t="s">
        <v>385</v>
      </c>
      <c r="G586" s="3">
        <v>0</v>
      </c>
      <c r="H586" s="3"/>
      <c r="I586" s="3"/>
      <c r="J586" s="3"/>
      <c r="K586" s="3"/>
      <c r="L586" s="3"/>
      <c r="M586" s="5"/>
      <c r="AZ586"/>
      <c r="BA586"/>
      <c r="BB586"/>
      <c r="BC586"/>
      <c r="BD586"/>
      <c r="BE586"/>
      <c r="CK586"/>
    </row>
    <row r="587" spans="1:89" x14ac:dyDescent="0.25">
      <c r="A587" s="2">
        <v>42825</v>
      </c>
      <c r="B587" s="5" t="s">
        <v>488</v>
      </c>
      <c r="C587" s="5" t="s">
        <v>330</v>
      </c>
      <c r="D587" s="5" t="s">
        <v>70</v>
      </c>
      <c r="E587" s="3" t="s">
        <v>278</v>
      </c>
      <c r="F587" s="3" t="s">
        <v>386</v>
      </c>
      <c r="G587" s="3">
        <v>341708573</v>
      </c>
      <c r="H587" s="3"/>
      <c r="I587" s="3"/>
      <c r="J587" s="3"/>
      <c r="K587" s="3"/>
      <c r="L587" s="3"/>
      <c r="M587" s="5"/>
      <c r="AZ587"/>
      <c r="BA587"/>
      <c r="BB587"/>
      <c r="BC587"/>
      <c r="BD587"/>
      <c r="BE587"/>
      <c r="CK587"/>
    </row>
    <row r="588" spans="1:89" x14ac:dyDescent="0.25">
      <c r="A588" s="2">
        <v>42825</v>
      </c>
      <c r="B588" s="5" t="s">
        <v>488</v>
      </c>
      <c r="C588" s="5" t="s">
        <v>330</v>
      </c>
      <c r="D588" s="5" t="s">
        <v>70</v>
      </c>
      <c r="E588" s="3" t="s">
        <v>279</v>
      </c>
      <c r="F588" s="3" t="s">
        <v>387</v>
      </c>
      <c r="G588" s="3">
        <v>0</v>
      </c>
      <c r="H588" s="3"/>
      <c r="I588" s="3"/>
      <c r="J588" s="3"/>
      <c r="K588" s="3"/>
      <c r="L588" s="3"/>
      <c r="M588" s="5"/>
      <c r="AZ588"/>
      <c r="BA588"/>
      <c r="BB588"/>
      <c r="BC588"/>
      <c r="BD588"/>
      <c r="BE588"/>
      <c r="CK588"/>
    </row>
    <row r="589" spans="1:89" x14ac:dyDescent="0.25">
      <c r="A589" s="2">
        <v>42825</v>
      </c>
      <c r="B589" s="5" t="s">
        <v>488</v>
      </c>
      <c r="C589" s="5" t="s">
        <v>330</v>
      </c>
      <c r="D589" s="5" t="s">
        <v>70</v>
      </c>
      <c r="E589" s="3" t="s">
        <v>280</v>
      </c>
      <c r="F589" s="3" t="s">
        <v>388</v>
      </c>
      <c r="G589" s="3">
        <v>0</v>
      </c>
      <c r="H589" s="3"/>
      <c r="I589" s="3"/>
      <c r="J589" s="3"/>
      <c r="K589" s="3"/>
      <c r="L589" s="3"/>
      <c r="M589" s="5"/>
      <c r="AZ589"/>
      <c r="BA589"/>
      <c r="BB589"/>
      <c r="BC589"/>
      <c r="BD589"/>
      <c r="BE589"/>
      <c r="CK589"/>
    </row>
    <row r="590" spans="1:89" x14ac:dyDescent="0.25">
      <c r="A590" s="2">
        <v>42825</v>
      </c>
      <c r="B590" s="5" t="s">
        <v>488</v>
      </c>
      <c r="C590" s="5" t="s">
        <v>330</v>
      </c>
      <c r="D590" s="5" t="s">
        <v>70</v>
      </c>
      <c r="E590" s="3" t="s">
        <v>281</v>
      </c>
      <c r="F590" s="3" t="s">
        <v>389</v>
      </c>
      <c r="G590" s="3">
        <v>7898617</v>
      </c>
      <c r="H590" s="3"/>
      <c r="I590" s="3"/>
      <c r="J590" s="3"/>
      <c r="K590" s="3"/>
      <c r="L590" s="3"/>
      <c r="M590" s="5"/>
      <c r="AZ590"/>
      <c r="BA590"/>
      <c r="BB590"/>
      <c r="BC590"/>
      <c r="BD590"/>
      <c r="BE590"/>
      <c r="CK590"/>
    </row>
    <row r="591" spans="1:89" x14ac:dyDescent="0.25">
      <c r="A591" s="2">
        <v>42825</v>
      </c>
      <c r="B591" s="5" t="s">
        <v>488</v>
      </c>
      <c r="C591" s="5" t="s">
        <v>330</v>
      </c>
      <c r="D591" s="5" t="s">
        <v>70</v>
      </c>
      <c r="E591" s="3" t="s">
        <v>282</v>
      </c>
      <c r="F591" s="3" t="s">
        <v>183</v>
      </c>
      <c r="G591" s="3">
        <v>0</v>
      </c>
      <c r="H591" s="3"/>
      <c r="I591" s="3"/>
      <c r="J591" s="3"/>
      <c r="K591" s="3"/>
      <c r="L591" s="3"/>
      <c r="M591" s="5"/>
      <c r="AZ591"/>
      <c r="BA591"/>
      <c r="BB591"/>
      <c r="BC591"/>
      <c r="BD591"/>
      <c r="BE591"/>
      <c r="CK591"/>
    </row>
    <row r="592" spans="1:89" x14ac:dyDescent="0.25">
      <c r="A592" s="2">
        <v>42825</v>
      </c>
      <c r="B592" s="5" t="s">
        <v>488</v>
      </c>
      <c r="C592" s="5" t="s">
        <v>330</v>
      </c>
      <c r="D592" s="5" t="s">
        <v>70</v>
      </c>
      <c r="E592" s="3" t="s">
        <v>124</v>
      </c>
      <c r="F592" s="3" t="s">
        <v>390</v>
      </c>
      <c r="G592" s="3">
        <v>77070852</v>
      </c>
      <c r="H592" s="3"/>
      <c r="I592" s="3"/>
      <c r="J592" s="3"/>
      <c r="K592" s="3"/>
      <c r="L592" s="3"/>
      <c r="M592" s="5"/>
      <c r="AZ592"/>
      <c r="BA592"/>
      <c r="BB592"/>
      <c r="BC592"/>
      <c r="BD592"/>
      <c r="BE592"/>
      <c r="CK592"/>
    </row>
    <row r="593" spans="1:89" x14ac:dyDescent="0.25">
      <c r="A593" s="2">
        <v>42825</v>
      </c>
      <c r="B593" s="5" t="s">
        <v>488</v>
      </c>
      <c r="C593" s="5" t="s">
        <v>330</v>
      </c>
      <c r="D593" s="5" t="s">
        <v>70</v>
      </c>
      <c r="E593" s="3" t="s">
        <v>125</v>
      </c>
      <c r="F593" s="3" t="s">
        <v>391</v>
      </c>
      <c r="G593" s="3">
        <v>0</v>
      </c>
      <c r="H593" s="3"/>
      <c r="I593" s="3"/>
      <c r="J593" s="3"/>
      <c r="K593" s="3"/>
      <c r="L593" s="3"/>
      <c r="M593" s="5"/>
      <c r="AZ593"/>
      <c r="BA593"/>
      <c r="BB593"/>
      <c r="BC593"/>
      <c r="BD593"/>
      <c r="BE593"/>
      <c r="CK593"/>
    </row>
    <row r="594" spans="1:89" x14ac:dyDescent="0.25">
      <c r="A594" s="2">
        <v>42825</v>
      </c>
      <c r="B594" s="5" t="s">
        <v>488</v>
      </c>
      <c r="C594" s="5" t="s">
        <v>330</v>
      </c>
      <c r="D594" s="5" t="s">
        <v>70</v>
      </c>
      <c r="E594" s="3" t="s">
        <v>126</v>
      </c>
      <c r="F594" s="3" t="s">
        <v>392</v>
      </c>
      <c r="G594" s="3">
        <v>1068828314</v>
      </c>
      <c r="H594" s="3"/>
      <c r="I594" s="3"/>
      <c r="J594" s="3"/>
      <c r="K594" s="3"/>
      <c r="L594" s="3"/>
      <c r="M594" s="5"/>
      <c r="AZ594"/>
      <c r="BA594"/>
      <c r="BB594"/>
      <c r="BC594"/>
      <c r="BD594"/>
      <c r="BE594"/>
      <c r="CK594"/>
    </row>
    <row r="595" spans="1:89" x14ac:dyDescent="0.25">
      <c r="A595" s="2">
        <v>42825</v>
      </c>
      <c r="B595" s="5" t="s">
        <v>488</v>
      </c>
      <c r="C595" s="5" t="s">
        <v>330</v>
      </c>
      <c r="D595" s="5" t="s">
        <v>70</v>
      </c>
      <c r="E595" s="3" t="s">
        <v>127</v>
      </c>
      <c r="F595" s="3" t="s">
        <v>393</v>
      </c>
      <c r="G595" s="3">
        <v>488343621</v>
      </c>
      <c r="H595" s="3"/>
      <c r="I595" s="3"/>
      <c r="J595" s="3"/>
      <c r="K595" s="3"/>
      <c r="L595" s="3"/>
      <c r="M595" s="5"/>
      <c r="AZ595"/>
      <c r="BA595"/>
      <c r="BB595"/>
      <c r="BC595"/>
      <c r="BD595"/>
      <c r="BE595"/>
      <c r="CK595"/>
    </row>
    <row r="596" spans="1:89" x14ac:dyDescent="0.25">
      <c r="A596" s="2">
        <v>42825</v>
      </c>
      <c r="B596" s="5" t="s">
        <v>488</v>
      </c>
      <c r="C596" s="5" t="s">
        <v>330</v>
      </c>
      <c r="D596" s="5" t="s">
        <v>70</v>
      </c>
      <c r="E596" s="3" t="s">
        <v>128</v>
      </c>
      <c r="F596" s="3" t="s">
        <v>394</v>
      </c>
      <c r="G596" s="3">
        <v>3316025568</v>
      </c>
      <c r="H596" s="3"/>
      <c r="I596" s="3"/>
      <c r="J596" s="3"/>
      <c r="K596" s="3"/>
      <c r="L596" s="3"/>
      <c r="M596" s="5"/>
      <c r="AZ596"/>
      <c r="BA596"/>
      <c r="BB596"/>
      <c r="BC596"/>
      <c r="BD596"/>
      <c r="BE596"/>
      <c r="CK596"/>
    </row>
    <row r="597" spans="1:89" x14ac:dyDescent="0.25">
      <c r="A597" s="2">
        <v>42825</v>
      </c>
      <c r="B597" s="5" t="s">
        <v>488</v>
      </c>
      <c r="C597" s="5" t="s">
        <v>330</v>
      </c>
      <c r="D597" s="5" t="s">
        <v>70</v>
      </c>
      <c r="E597" s="3" t="s">
        <v>283</v>
      </c>
      <c r="F597" s="3" t="s">
        <v>395</v>
      </c>
      <c r="G597" s="3">
        <v>4650255751</v>
      </c>
      <c r="H597" s="3"/>
      <c r="I597" s="3"/>
      <c r="J597" s="3"/>
      <c r="K597" s="3"/>
      <c r="L597" s="3"/>
      <c r="M597" s="5"/>
      <c r="AZ597"/>
      <c r="BA597"/>
      <c r="BB597"/>
      <c r="BC597"/>
      <c r="BD597"/>
      <c r="BE597"/>
      <c r="CK597"/>
    </row>
    <row r="598" spans="1:89" x14ac:dyDescent="0.25">
      <c r="A598" s="2">
        <v>42825</v>
      </c>
      <c r="B598" s="5" t="s">
        <v>488</v>
      </c>
      <c r="C598" s="5" t="s">
        <v>330</v>
      </c>
      <c r="D598" s="5" t="s">
        <v>70</v>
      </c>
      <c r="E598" s="3" t="s">
        <v>284</v>
      </c>
      <c r="F598" s="3" t="s">
        <v>396</v>
      </c>
      <c r="G598" s="3">
        <v>0</v>
      </c>
      <c r="H598" s="3"/>
      <c r="I598" s="3"/>
      <c r="J598" s="3"/>
      <c r="K598" s="3"/>
      <c r="L598" s="3"/>
      <c r="M598" s="5"/>
      <c r="AZ598"/>
      <c r="BA598"/>
      <c r="BB598"/>
      <c r="BC598"/>
      <c r="BD598"/>
      <c r="BE598"/>
      <c r="CK598"/>
    </row>
    <row r="599" spans="1:89" x14ac:dyDescent="0.25">
      <c r="A599" s="2">
        <v>42825</v>
      </c>
      <c r="B599" s="5" t="s">
        <v>488</v>
      </c>
      <c r="C599" s="5" t="s">
        <v>330</v>
      </c>
      <c r="D599" s="5" t="s">
        <v>70</v>
      </c>
      <c r="E599" s="3" t="s">
        <v>285</v>
      </c>
      <c r="F599" s="3" t="s">
        <v>397</v>
      </c>
      <c r="G599" s="3">
        <v>4650255751</v>
      </c>
      <c r="H599" s="3"/>
      <c r="I599" s="3"/>
      <c r="J599" s="3"/>
      <c r="K599" s="3"/>
      <c r="L599" s="3"/>
      <c r="M599" s="5"/>
      <c r="AZ599"/>
      <c r="BA599"/>
      <c r="BB599"/>
      <c r="BC599"/>
      <c r="BD599"/>
      <c r="BE599"/>
      <c r="CK599"/>
    </row>
    <row r="600" spans="1:89" x14ac:dyDescent="0.25">
      <c r="A600" s="2">
        <v>42825</v>
      </c>
      <c r="B600" s="5" t="s">
        <v>488</v>
      </c>
      <c r="C600" s="5" t="s">
        <v>330</v>
      </c>
      <c r="D600" s="5" t="s">
        <v>70</v>
      </c>
      <c r="E600" s="3" t="s">
        <v>286</v>
      </c>
      <c r="F600" s="3" t="s">
        <v>399</v>
      </c>
      <c r="G600" s="3">
        <v>1836124155</v>
      </c>
      <c r="H600" s="3"/>
      <c r="I600" s="3"/>
      <c r="J600" s="3"/>
      <c r="K600" s="3"/>
      <c r="L600" s="3"/>
      <c r="M600" s="5"/>
      <c r="AZ600"/>
      <c r="BA600"/>
      <c r="BB600"/>
      <c r="BC600"/>
      <c r="BD600"/>
      <c r="BE600"/>
      <c r="CK600"/>
    </row>
    <row r="601" spans="1:89" x14ac:dyDescent="0.25">
      <c r="A601" s="2">
        <v>42825</v>
      </c>
      <c r="B601" s="5" t="s">
        <v>488</v>
      </c>
      <c r="C601" s="5" t="s">
        <v>330</v>
      </c>
      <c r="D601" s="5" t="s">
        <v>70</v>
      </c>
      <c r="E601" s="3" t="s">
        <v>129</v>
      </c>
      <c r="F601" s="3" t="s">
        <v>400</v>
      </c>
      <c r="G601" s="3">
        <v>90288952555</v>
      </c>
      <c r="H601" s="3"/>
      <c r="I601" s="3"/>
      <c r="J601" s="3"/>
      <c r="K601" s="3"/>
      <c r="L601" s="3"/>
      <c r="M601" s="5"/>
      <c r="AZ601"/>
      <c r="BA601"/>
      <c r="BB601"/>
      <c r="BC601"/>
      <c r="BD601"/>
      <c r="BE601"/>
      <c r="CK601"/>
    </row>
    <row r="602" spans="1:89" x14ac:dyDescent="0.25">
      <c r="A602" s="2">
        <v>42825</v>
      </c>
      <c r="B602" s="5" t="s">
        <v>488</v>
      </c>
      <c r="C602" s="5" t="s">
        <v>330</v>
      </c>
      <c r="D602" s="5" t="s">
        <v>70</v>
      </c>
      <c r="E602" s="3" t="s">
        <v>130</v>
      </c>
      <c r="F602" s="3" t="s">
        <v>398</v>
      </c>
      <c r="G602" s="3">
        <v>51245785426.949997</v>
      </c>
      <c r="H602" s="3"/>
      <c r="I602" s="3"/>
      <c r="J602" s="3"/>
      <c r="K602" s="3"/>
      <c r="L602" s="3"/>
      <c r="M602" s="5"/>
      <c r="AZ602"/>
      <c r="BA602"/>
      <c r="BB602"/>
      <c r="BC602"/>
      <c r="BD602"/>
      <c r="BE602"/>
      <c r="CK602"/>
    </row>
    <row r="603" spans="1:89" x14ac:dyDescent="0.25">
      <c r="A603" s="2">
        <v>42825</v>
      </c>
      <c r="B603" s="5" t="s">
        <v>488</v>
      </c>
      <c r="C603" s="5" t="s">
        <v>401</v>
      </c>
      <c r="D603" s="5" t="s">
        <v>70</v>
      </c>
      <c r="E603" s="3" t="s">
        <v>69</v>
      </c>
      <c r="F603" s="3" t="s">
        <v>107</v>
      </c>
      <c r="G603" s="3">
        <v>10735605</v>
      </c>
      <c r="H603" s="3">
        <v>1525978079</v>
      </c>
      <c r="I603" s="3">
        <v>2441800819</v>
      </c>
      <c r="J603" s="3">
        <v>7714694016</v>
      </c>
      <c r="K603" s="3">
        <v>3561776972</v>
      </c>
      <c r="L603" s="3">
        <v>2119853738</v>
      </c>
      <c r="M603" s="3">
        <v>5939221906</v>
      </c>
      <c r="N603" s="3">
        <v>1968649040</v>
      </c>
      <c r="O603" s="3">
        <v>5591644</v>
      </c>
      <c r="P603" s="5">
        <v>0</v>
      </c>
      <c r="Q603" s="5">
        <v>0</v>
      </c>
      <c r="R603" s="5">
        <v>0</v>
      </c>
      <c r="Z603" s="3">
        <v>25288301819</v>
      </c>
      <c r="AZ603"/>
      <c r="BA603"/>
      <c r="BB603"/>
      <c r="BC603"/>
      <c r="BD603"/>
      <c r="BE603"/>
      <c r="CK603"/>
    </row>
    <row r="604" spans="1:89" x14ac:dyDescent="0.25">
      <c r="A604" s="2">
        <v>42825</v>
      </c>
      <c r="B604" s="5" t="s">
        <v>488</v>
      </c>
      <c r="C604" s="5" t="s">
        <v>401</v>
      </c>
      <c r="D604" s="5" t="s">
        <v>70</v>
      </c>
      <c r="E604" s="3" t="s">
        <v>68</v>
      </c>
      <c r="F604" s="3" t="s">
        <v>108</v>
      </c>
      <c r="G604" s="3">
        <v>0</v>
      </c>
      <c r="H604" s="3">
        <v>3977448</v>
      </c>
      <c r="I604" s="3">
        <v>0</v>
      </c>
      <c r="J604" s="3">
        <v>0</v>
      </c>
      <c r="K604" s="3">
        <v>0</v>
      </c>
      <c r="L604" s="3">
        <v>102187405</v>
      </c>
      <c r="M604" s="3">
        <v>319206272</v>
      </c>
      <c r="N604" s="3">
        <v>11761995</v>
      </c>
      <c r="O604" s="5">
        <v>0</v>
      </c>
      <c r="P604" s="5">
        <v>0</v>
      </c>
      <c r="Q604" s="5">
        <v>0</v>
      </c>
      <c r="R604" s="5">
        <v>0</v>
      </c>
      <c r="Z604" s="3">
        <v>437133120</v>
      </c>
      <c r="AZ604"/>
      <c r="BA604"/>
      <c r="BB604"/>
      <c r="BC604"/>
      <c r="BD604"/>
      <c r="BE604"/>
      <c r="CK604"/>
    </row>
    <row r="605" spans="1:89" x14ac:dyDescent="0.25">
      <c r="A605" s="2">
        <v>42825</v>
      </c>
      <c r="B605" s="5" t="s">
        <v>488</v>
      </c>
      <c r="C605" s="5" t="s">
        <v>401</v>
      </c>
      <c r="D605" s="5" t="s">
        <v>70</v>
      </c>
      <c r="E605" s="3" t="s">
        <v>67</v>
      </c>
      <c r="F605" s="3" t="s">
        <v>109</v>
      </c>
      <c r="G605" s="3"/>
      <c r="H605" s="3"/>
      <c r="I605" s="3"/>
      <c r="J605" s="3"/>
      <c r="K605" s="3"/>
      <c r="L605" s="3"/>
      <c r="M605" s="5"/>
      <c r="S605" s="3">
        <v>38411867</v>
      </c>
      <c r="T605" s="5">
        <v>0</v>
      </c>
      <c r="U605" s="3">
        <v>0</v>
      </c>
      <c r="V605" s="5">
        <v>0</v>
      </c>
      <c r="Z605" s="3">
        <v>38411867</v>
      </c>
      <c r="AZ605"/>
      <c r="BA605"/>
      <c r="BB605"/>
      <c r="BC605"/>
      <c r="BD605"/>
      <c r="BE605"/>
      <c r="CK605"/>
    </row>
    <row r="606" spans="1:89" x14ac:dyDescent="0.25">
      <c r="A606" s="2">
        <v>42825</v>
      </c>
      <c r="B606" s="5" t="s">
        <v>488</v>
      </c>
      <c r="C606" s="5" t="s">
        <v>401</v>
      </c>
      <c r="D606" s="5" t="s">
        <v>70</v>
      </c>
      <c r="E606" s="3" t="s">
        <v>66</v>
      </c>
      <c r="F606" s="3" t="s">
        <v>110</v>
      </c>
      <c r="G606" s="3">
        <v>11600</v>
      </c>
      <c r="H606" s="3">
        <v>21323140</v>
      </c>
      <c r="I606" s="3">
        <v>43170119</v>
      </c>
      <c r="J606" s="3">
        <v>88449356</v>
      </c>
      <c r="K606" s="3">
        <v>14209988</v>
      </c>
      <c r="L606" s="3">
        <v>368409518</v>
      </c>
      <c r="M606" s="3">
        <v>628822746</v>
      </c>
      <c r="N606" s="3">
        <v>143065687</v>
      </c>
      <c r="O606" s="3">
        <v>1953649</v>
      </c>
      <c r="P606" s="5">
        <v>0</v>
      </c>
      <c r="Q606" s="5">
        <v>0</v>
      </c>
      <c r="R606" s="5">
        <v>0</v>
      </c>
      <c r="S606" s="3">
        <v>1334008</v>
      </c>
      <c r="T606" s="5">
        <v>0</v>
      </c>
      <c r="U606" s="5">
        <v>0</v>
      </c>
      <c r="V606" s="5">
        <v>0</v>
      </c>
      <c r="Z606" s="3">
        <v>1310749811</v>
      </c>
      <c r="AZ606"/>
      <c r="BA606"/>
      <c r="BB606"/>
      <c r="BC606"/>
      <c r="BD606"/>
      <c r="BE606"/>
      <c r="CK606"/>
    </row>
    <row r="607" spans="1:89" x14ac:dyDescent="0.25">
      <c r="A607" s="2">
        <v>42825</v>
      </c>
      <c r="B607" s="5" t="s">
        <v>488</v>
      </c>
      <c r="C607" s="5" t="s">
        <v>401</v>
      </c>
      <c r="D607" s="5" t="s">
        <v>70</v>
      </c>
      <c r="E607" s="3" t="s">
        <v>65</v>
      </c>
      <c r="F607" s="3" t="s">
        <v>111</v>
      </c>
      <c r="G607" s="3">
        <v>10724005</v>
      </c>
      <c r="H607" s="3">
        <v>1508632387</v>
      </c>
      <c r="I607" s="3">
        <v>2398630700</v>
      </c>
      <c r="J607" s="3">
        <v>7626244660</v>
      </c>
      <c r="K607" s="3">
        <v>3547566984</v>
      </c>
      <c r="L607" s="3">
        <v>1853631625</v>
      </c>
      <c r="M607" s="3">
        <v>5629605432</v>
      </c>
      <c r="N607" s="3">
        <v>1837345348</v>
      </c>
      <c r="O607" s="3">
        <v>3637995</v>
      </c>
      <c r="P607" s="5">
        <v>0</v>
      </c>
      <c r="Q607" s="5">
        <v>0</v>
      </c>
      <c r="R607" s="5">
        <v>0</v>
      </c>
      <c r="S607" s="3">
        <v>37077859</v>
      </c>
      <c r="T607" s="5">
        <v>0</v>
      </c>
      <c r="U607" s="3">
        <v>0</v>
      </c>
      <c r="V607" s="5">
        <v>0</v>
      </c>
      <c r="Z607" s="3">
        <v>24453096995</v>
      </c>
      <c r="AZ607"/>
      <c r="BA607"/>
      <c r="BB607"/>
      <c r="BC607"/>
      <c r="BD607"/>
      <c r="BE607"/>
      <c r="CK607"/>
    </row>
    <row r="608" spans="1:89" x14ac:dyDescent="0.25">
      <c r="A608" s="2">
        <v>42825</v>
      </c>
      <c r="B608" s="5" t="s">
        <v>488</v>
      </c>
      <c r="C608" s="5" t="s">
        <v>401</v>
      </c>
      <c r="D608" s="5" t="s">
        <v>70</v>
      </c>
      <c r="E608" s="3" t="s">
        <v>64</v>
      </c>
      <c r="F608" s="3" t="s">
        <v>107</v>
      </c>
      <c r="G608" s="3">
        <v>11325644</v>
      </c>
      <c r="H608" s="3">
        <v>815807208</v>
      </c>
      <c r="I608" s="3">
        <v>670919647</v>
      </c>
      <c r="J608" s="3">
        <v>4867382647</v>
      </c>
      <c r="K608" s="3">
        <v>2085754117</v>
      </c>
      <c r="L608" s="3">
        <v>726379495</v>
      </c>
      <c r="M608" s="3">
        <v>2991096880</v>
      </c>
      <c r="N608" s="3">
        <v>793523703.95000005</v>
      </c>
      <c r="O608" s="3">
        <v>7341407.5700000003</v>
      </c>
      <c r="P608" s="5">
        <v>0</v>
      </c>
      <c r="Q608" s="5">
        <v>0</v>
      </c>
      <c r="R608" s="5">
        <v>0</v>
      </c>
      <c r="Z608" s="3">
        <v>12969530749.52</v>
      </c>
      <c r="AZ608"/>
      <c r="BA608"/>
      <c r="BB608"/>
      <c r="BC608"/>
      <c r="BD608"/>
      <c r="BE608"/>
      <c r="CK608"/>
    </row>
    <row r="609" spans="1:89" x14ac:dyDescent="0.25">
      <c r="A609" s="2">
        <v>42825</v>
      </c>
      <c r="B609" s="5" t="s">
        <v>488</v>
      </c>
      <c r="C609" s="5" t="s">
        <v>401</v>
      </c>
      <c r="D609" s="5" t="s">
        <v>70</v>
      </c>
      <c r="E609" s="3" t="s">
        <v>63</v>
      </c>
      <c r="F609" s="3" t="s">
        <v>108</v>
      </c>
      <c r="G609" s="3">
        <v>0</v>
      </c>
      <c r="H609" s="3">
        <v>3280393</v>
      </c>
      <c r="I609" s="3">
        <v>0</v>
      </c>
      <c r="J609" s="3">
        <v>0</v>
      </c>
      <c r="K609" s="3">
        <v>0</v>
      </c>
      <c r="L609" s="3">
        <v>46423299</v>
      </c>
      <c r="M609" s="3">
        <v>143319394</v>
      </c>
      <c r="N609" s="3">
        <v>6295191</v>
      </c>
      <c r="O609" s="5">
        <v>0</v>
      </c>
      <c r="P609" s="5">
        <v>0</v>
      </c>
      <c r="Q609" s="5">
        <v>0</v>
      </c>
      <c r="R609" s="5">
        <v>0</v>
      </c>
      <c r="Z609" s="3">
        <v>199318277</v>
      </c>
      <c r="AZ609"/>
      <c r="BA609"/>
      <c r="BB609"/>
      <c r="BC609"/>
      <c r="BD609"/>
      <c r="BE609"/>
      <c r="CK609"/>
    </row>
    <row r="610" spans="1:89" x14ac:dyDescent="0.25">
      <c r="A610" s="2">
        <v>42825</v>
      </c>
      <c r="B610" s="5" t="s">
        <v>488</v>
      </c>
      <c r="C610" s="5" t="s">
        <v>401</v>
      </c>
      <c r="D610" s="5" t="s">
        <v>70</v>
      </c>
      <c r="E610" s="3" t="s">
        <v>62</v>
      </c>
      <c r="F610" s="3" t="s">
        <v>109</v>
      </c>
      <c r="G610" s="3"/>
      <c r="H610" s="3"/>
      <c r="I610" s="3"/>
      <c r="J610" s="3"/>
      <c r="K610" s="3"/>
      <c r="L610" s="3"/>
      <c r="M610" s="5"/>
      <c r="S610" s="3">
        <v>9480941</v>
      </c>
      <c r="T610" s="5">
        <v>0</v>
      </c>
      <c r="U610" s="3">
        <v>16094705</v>
      </c>
      <c r="V610" s="5">
        <v>0</v>
      </c>
      <c r="Z610" s="3">
        <v>25575646</v>
      </c>
      <c r="AZ610"/>
      <c r="BA610"/>
      <c r="BB610"/>
      <c r="BC610"/>
      <c r="BD610"/>
      <c r="BE610"/>
      <c r="CK610"/>
    </row>
    <row r="611" spans="1:89" x14ac:dyDescent="0.25">
      <c r="A611" s="2">
        <v>42825</v>
      </c>
      <c r="B611" s="5" t="s">
        <v>488</v>
      </c>
      <c r="C611" s="5" t="s">
        <v>401</v>
      </c>
      <c r="D611" s="5" t="s">
        <v>70</v>
      </c>
      <c r="E611" s="3" t="s">
        <v>61</v>
      </c>
      <c r="F611" s="3" t="s">
        <v>110</v>
      </c>
      <c r="G611" s="3">
        <v>11600</v>
      </c>
      <c r="H611" s="3">
        <v>14491286</v>
      </c>
      <c r="I611" s="3">
        <v>12972253</v>
      </c>
      <c r="J611" s="3">
        <v>29519305</v>
      </c>
      <c r="K611" s="3">
        <v>5517716</v>
      </c>
      <c r="L611" s="3">
        <v>107107590</v>
      </c>
      <c r="M611" s="3">
        <v>187612188</v>
      </c>
      <c r="N611" s="3">
        <v>37371623.780000001</v>
      </c>
      <c r="O611" s="3">
        <v>2323552</v>
      </c>
      <c r="P611" s="5">
        <v>0</v>
      </c>
      <c r="Q611" s="5">
        <v>0</v>
      </c>
      <c r="R611" s="5">
        <v>0</v>
      </c>
      <c r="S611" s="3">
        <v>333299</v>
      </c>
      <c r="T611" s="5">
        <v>61</v>
      </c>
      <c r="U611" s="5">
        <v>0</v>
      </c>
      <c r="V611" s="5">
        <v>0</v>
      </c>
      <c r="Z611" s="3">
        <v>397260473.77999997</v>
      </c>
      <c r="AZ611"/>
      <c r="BA611"/>
      <c r="BB611"/>
      <c r="BC611"/>
      <c r="BD611"/>
      <c r="BE611"/>
      <c r="CK611"/>
    </row>
    <row r="612" spans="1:89" x14ac:dyDescent="0.25">
      <c r="A612" s="2">
        <v>42825</v>
      </c>
      <c r="B612" s="5" t="s">
        <v>488</v>
      </c>
      <c r="C612" s="5" t="s">
        <v>401</v>
      </c>
      <c r="D612" s="5" t="s">
        <v>70</v>
      </c>
      <c r="E612" s="3" t="s">
        <v>60</v>
      </c>
      <c r="F612" s="3" t="s">
        <v>111</v>
      </c>
      <c r="G612" s="3">
        <v>11314044</v>
      </c>
      <c r="H612" s="3">
        <v>804596315</v>
      </c>
      <c r="I612" s="3">
        <v>657947394</v>
      </c>
      <c r="J612" s="3">
        <v>4837863342</v>
      </c>
      <c r="K612" s="3">
        <v>2080236401</v>
      </c>
      <c r="L612" s="3">
        <v>665695204</v>
      </c>
      <c r="M612" s="3">
        <v>2946804086</v>
      </c>
      <c r="N612" s="3">
        <v>762447271.16999996</v>
      </c>
      <c r="O612" s="3">
        <v>5017855.57</v>
      </c>
      <c r="P612" s="5">
        <v>0</v>
      </c>
      <c r="Q612" s="5">
        <v>0</v>
      </c>
      <c r="R612" s="5">
        <v>0</v>
      </c>
      <c r="S612" s="3">
        <v>9147642</v>
      </c>
      <c r="T612" s="5">
        <v>-61</v>
      </c>
      <c r="U612" s="3">
        <v>16094705</v>
      </c>
      <c r="V612" s="5">
        <v>0</v>
      </c>
      <c r="Z612" s="3">
        <v>12797164198.74</v>
      </c>
      <c r="AZ612"/>
      <c r="BA612"/>
      <c r="BB612"/>
      <c r="BC612"/>
      <c r="BD612"/>
      <c r="BE612"/>
      <c r="CK612"/>
    </row>
    <row r="613" spans="1:89" x14ac:dyDescent="0.25">
      <c r="A613" s="2">
        <v>42825</v>
      </c>
      <c r="B613" s="5" t="s">
        <v>488</v>
      </c>
      <c r="C613" s="5" t="s">
        <v>401</v>
      </c>
      <c r="D613" s="5" t="s">
        <v>70</v>
      </c>
      <c r="E613" s="3" t="s">
        <v>59</v>
      </c>
      <c r="F613" s="3" t="s">
        <v>107</v>
      </c>
      <c r="G613" s="3">
        <v>3387468</v>
      </c>
      <c r="H613" s="3">
        <v>601745910</v>
      </c>
      <c r="I613" s="3">
        <v>676466020</v>
      </c>
      <c r="J613" s="3">
        <v>4869369335</v>
      </c>
      <c r="K613" s="3">
        <v>1986650175</v>
      </c>
      <c r="L613" s="3">
        <v>487977388</v>
      </c>
      <c r="M613" s="3">
        <v>2080505652</v>
      </c>
      <c r="N613" s="3">
        <v>-197132161</v>
      </c>
      <c r="O613" s="3">
        <v>11530726</v>
      </c>
      <c r="P613" s="5">
        <v>0</v>
      </c>
      <c r="Q613" s="5">
        <v>0</v>
      </c>
      <c r="R613" s="5">
        <v>0</v>
      </c>
      <c r="Z613" s="3">
        <v>10520500513</v>
      </c>
      <c r="AZ613"/>
      <c r="BA613"/>
      <c r="BB613"/>
      <c r="BC613"/>
      <c r="BD613"/>
      <c r="BE613"/>
      <c r="CK613"/>
    </row>
    <row r="614" spans="1:89" x14ac:dyDescent="0.25">
      <c r="A614" s="2">
        <v>42825</v>
      </c>
      <c r="B614" s="5" t="s">
        <v>488</v>
      </c>
      <c r="C614" s="5" t="s">
        <v>401</v>
      </c>
      <c r="D614" s="5" t="s">
        <v>70</v>
      </c>
      <c r="E614" s="3" t="s">
        <v>58</v>
      </c>
      <c r="F614" s="3" t="s">
        <v>108</v>
      </c>
      <c r="G614" s="3">
        <v>0</v>
      </c>
      <c r="H614" s="3">
        <v>3155155</v>
      </c>
      <c r="I614" s="3">
        <v>0</v>
      </c>
      <c r="J614" s="3">
        <v>0</v>
      </c>
      <c r="K614" s="3">
        <v>0</v>
      </c>
      <c r="L614" s="3">
        <v>49992699</v>
      </c>
      <c r="M614" s="3">
        <v>133327483</v>
      </c>
      <c r="N614" s="3">
        <v>7705287</v>
      </c>
      <c r="O614" s="5">
        <v>0</v>
      </c>
      <c r="P614" s="5">
        <v>0</v>
      </c>
      <c r="Q614" s="5">
        <v>0</v>
      </c>
      <c r="R614" s="5">
        <v>0</v>
      </c>
      <c r="Z614" s="3">
        <v>194180624</v>
      </c>
      <c r="AZ614"/>
      <c r="BA614"/>
      <c r="BB614"/>
      <c r="BC614"/>
      <c r="BD614"/>
      <c r="BE614"/>
      <c r="CK614"/>
    </row>
    <row r="615" spans="1:89" x14ac:dyDescent="0.25">
      <c r="A615" s="2">
        <v>42825</v>
      </c>
      <c r="B615" s="5" t="s">
        <v>488</v>
      </c>
      <c r="C615" s="5" t="s">
        <v>401</v>
      </c>
      <c r="D615" s="5" t="s">
        <v>70</v>
      </c>
      <c r="E615" s="3" t="s">
        <v>57</v>
      </c>
      <c r="F615" s="3" t="s">
        <v>109</v>
      </c>
      <c r="G615" s="3"/>
      <c r="H615" s="3"/>
      <c r="I615" s="3"/>
      <c r="J615" s="3"/>
      <c r="K615" s="3"/>
      <c r="L615" s="3"/>
      <c r="M615" s="5"/>
      <c r="S615" s="3">
        <v>3000000</v>
      </c>
      <c r="T615" s="3">
        <v>-60603</v>
      </c>
      <c r="U615" s="3">
        <v>-80837297</v>
      </c>
      <c r="V615" s="5">
        <v>0</v>
      </c>
      <c r="Z615" s="3">
        <v>-77897900</v>
      </c>
      <c r="AZ615"/>
      <c r="BA615"/>
      <c r="BB615"/>
      <c r="BC615"/>
      <c r="BD615"/>
      <c r="BE615"/>
      <c r="CK615"/>
    </row>
    <row r="616" spans="1:89" x14ac:dyDescent="0.25">
      <c r="A616" s="2">
        <v>42825</v>
      </c>
      <c r="B616" s="5" t="s">
        <v>488</v>
      </c>
      <c r="C616" s="5" t="s">
        <v>401</v>
      </c>
      <c r="D616" s="5" t="s">
        <v>70</v>
      </c>
      <c r="E616" s="3" t="s">
        <v>56</v>
      </c>
      <c r="F616" s="3" t="s">
        <v>110</v>
      </c>
      <c r="G616" s="3">
        <v>0</v>
      </c>
      <c r="H616" s="3">
        <v>-695000</v>
      </c>
      <c r="I616" s="3">
        <v>-10304606</v>
      </c>
      <c r="J616" s="3">
        <v>0</v>
      </c>
      <c r="K616" s="3">
        <v>0</v>
      </c>
      <c r="L616" s="3">
        <v>-3961848</v>
      </c>
      <c r="M616" s="3">
        <v>9182249</v>
      </c>
      <c r="N616" s="3">
        <v>-525874894.04000002</v>
      </c>
      <c r="O616" s="3">
        <v>-958539</v>
      </c>
      <c r="P616" s="5">
        <v>0</v>
      </c>
      <c r="Q616" s="5">
        <v>0</v>
      </c>
      <c r="R616" s="5">
        <v>0</v>
      </c>
      <c r="S616" s="5">
        <v>0</v>
      </c>
      <c r="T616" s="3">
        <v>0</v>
      </c>
      <c r="U616" s="5">
        <v>0</v>
      </c>
      <c r="V616" s="5">
        <v>0</v>
      </c>
      <c r="Z616" s="3">
        <v>-532612638.04000002</v>
      </c>
      <c r="AZ616"/>
      <c r="BA616"/>
      <c r="BB616"/>
      <c r="BC616"/>
      <c r="BD616"/>
      <c r="BE616"/>
      <c r="CK616"/>
    </row>
    <row r="617" spans="1:89" x14ac:dyDescent="0.25">
      <c r="A617" s="2">
        <v>42825</v>
      </c>
      <c r="B617" s="5" t="s">
        <v>488</v>
      </c>
      <c r="C617" s="5" t="s">
        <v>401</v>
      </c>
      <c r="D617" s="5" t="s">
        <v>70</v>
      </c>
      <c r="E617" s="3" t="s">
        <v>55</v>
      </c>
      <c r="F617" s="3" t="s">
        <v>111</v>
      </c>
      <c r="G617" s="3">
        <v>3387468</v>
      </c>
      <c r="H617" s="3">
        <v>605596065</v>
      </c>
      <c r="I617" s="3">
        <v>686770626</v>
      </c>
      <c r="J617" s="3">
        <v>4869369335</v>
      </c>
      <c r="K617" s="3">
        <v>1986650175</v>
      </c>
      <c r="L617" s="3">
        <v>541931935</v>
      </c>
      <c r="M617" s="3">
        <v>2204650886</v>
      </c>
      <c r="N617" s="3">
        <v>336448020.04000002</v>
      </c>
      <c r="O617" s="3">
        <v>12489265</v>
      </c>
      <c r="P617" s="5">
        <v>0</v>
      </c>
      <c r="Q617" s="5">
        <v>0</v>
      </c>
      <c r="R617" s="5">
        <v>0</v>
      </c>
      <c r="S617" s="3">
        <v>3000000</v>
      </c>
      <c r="T617" s="3">
        <v>-60603</v>
      </c>
      <c r="U617" s="3">
        <v>-80837297</v>
      </c>
      <c r="V617" s="5">
        <v>0</v>
      </c>
      <c r="Z617" s="3">
        <v>11169395875.040001</v>
      </c>
      <c r="AZ617"/>
      <c r="BA617"/>
      <c r="BB617"/>
      <c r="BC617"/>
      <c r="BD617"/>
      <c r="BE617"/>
      <c r="CK617"/>
    </row>
    <row r="618" spans="1:89" x14ac:dyDescent="0.25">
      <c r="A618" s="2">
        <v>42825</v>
      </c>
      <c r="B618" s="5" t="s">
        <v>488</v>
      </c>
      <c r="C618" s="5" t="s">
        <v>401</v>
      </c>
      <c r="D618" s="5" t="s">
        <v>70</v>
      </c>
      <c r="E618" s="3" t="s">
        <v>54</v>
      </c>
      <c r="F618" s="3" t="s">
        <v>107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5">
        <v>0</v>
      </c>
      <c r="P618" s="5">
        <v>0</v>
      </c>
      <c r="Q618" s="5">
        <v>0</v>
      </c>
      <c r="R618" s="5">
        <v>0</v>
      </c>
      <c r="Z618" s="3">
        <v>0</v>
      </c>
      <c r="AZ618"/>
      <c r="BA618"/>
      <c r="BB618"/>
      <c r="BC618"/>
      <c r="BD618"/>
      <c r="BE618"/>
      <c r="CK618"/>
    </row>
    <row r="619" spans="1:89" x14ac:dyDescent="0.25">
      <c r="A619" s="2">
        <v>42825</v>
      </c>
      <c r="B619" s="5" t="s">
        <v>488</v>
      </c>
      <c r="C619" s="5" t="s">
        <v>401</v>
      </c>
      <c r="D619" s="5" t="s">
        <v>70</v>
      </c>
      <c r="E619" s="3" t="s">
        <v>53</v>
      </c>
      <c r="F619" s="3" t="s">
        <v>108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Z619" s="5">
        <v>0</v>
      </c>
      <c r="AZ619"/>
      <c r="BA619"/>
      <c r="BB619"/>
      <c r="BC619"/>
      <c r="BD619"/>
      <c r="BE619"/>
      <c r="CK619"/>
    </row>
    <row r="620" spans="1:89" x14ac:dyDescent="0.25">
      <c r="A620" s="2">
        <v>42825</v>
      </c>
      <c r="B620" s="5" t="s">
        <v>488</v>
      </c>
      <c r="C620" s="5" t="s">
        <v>401</v>
      </c>
      <c r="D620" s="5" t="s">
        <v>70</v>
      </c>
      <c r="E620" s="3" t="s">
        <v>52</v>
      </c>
      <c r="F620" s="3" t="s">
        <v>109</v>
      </c>
      <c r="G620" s="3"/>
      <c r="H620" s="3"/>
      <c r="I620" s="3"/>
      <c r="J620" s="3"/>
      <c r="K620" s="3"/>
      <c r="L620" s="3"/>
      <c r="M620" s="5"/>
      <c r="S620" s="5">
        <v>0</v>
      </c>
      <c r="T620" s="5">
        <v>0</v>
      </c>
      <c r="U620" s="5">
        <v>0</v>
      </c>
      <c r="V620" s="5">
        <v>0</v>
      </c>
      <c r="Z620" s="5">
        <v>0</v>
      </c>
      <c r="AZ620"/>
      <c r="BA620"/>
      <c r="BB620"/>
      <c r="BC620"/>
      <c r="BD620"/>
      <c r="BE620"/>
      <c r="CK620"/>
    </row>
    <row r="621" spans="1:89" x14ac:dyDescent="0.25">
      <c r="A621" s="2">
        <v>42825</v>
      </c>
      <c r="B621" s="5" t="s">
        <v>488</v>
      </c>
      <c r="C621" s="5" t="s">
        <v>401</v>
      </c>
      <c r="D621" s="5" t="s">
        <v>70</v>
      </c>
      <c r="E621" s="3" t="s">
        <v>51</v>
      </c>
      <c r="F621" s="3" t="s">
        <v>110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Z621" s="3">
        <v>0</v>
      </c>
      <c r="AZ621"/>
      <c r="BA621"/>
      <c r="BB621"/>
      <c r="BC621"/>
      <c r="BD621"/>
      <c r="BE621"/>
      <c r="CK621"/>
    </row>
    <row r="622" spans="1:89" x14ac:dyDescent="0.25">
      <c r="A622" s="2">
        <v>42825</v>
      </c>
      <c r="B622" s="5" t="s">
        <v>488</v>
      </c>
      <c r="C622" s="5" t="s">
        <v>401</v>
      </c>
      <c r="D622" s="5" t="s">
        <v>70</v>
      </c>
      <c r="E622" s="3" t="s">
        <v>50</v>
      </c>
      <c r="F622" s="3" t="s">
        <v>111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Z622" s="3">
        <v>0</v>
      </c>
      <c r="AZ622"/>
      <c r="BA622"/>
      <c r="BB622"/>
      <c r="BC622"/>
      <c r="BD622"/>
      <c r="BE622"/>
      <c r="CK622"/>
    </row>
    <row r="623" spans="1:89" x14ac:dyDescent="0.25">
      <c r="A623" s="2">
        <v>42825</v>
      </c>
      <c r="B623" s="5" t="s">
        <v>488</v>
      </c>
      <c r="C623" s="5" t="s">
        <v>401</v>
      </c>
      <c r="D623" s="5" t="s">
        <v>70</v>
      </c>
      <c r="E623" s="3" t="s">
        <v>37</v>
      </c>
      <c r="F623" s="3" t="s">
        <v>112</v>
      </c>
      <c r="G623" s="3">
        <v>2186259.2599999998</v>
      </c>
      <c r="H623" s="3">
        <v>177728261.65000001</v>
      </c>
      <c r="I623" s="3">
        <v>133915769.90000001</v>
      </c>
      <c r="J623" s="3">
        <v>1082687026.6900001</v>
      </c>
      <c r="K623" s="3">
        <v>459772969.05000001</v>
      </c>
      <c r="L623" s="3">
        <v>177102262.05000001</v>
      </c>
      <c r="M623" s="3">
        <v>736181917.08000004</v>
      </c>
      <c r="N623" s="3">
        <v>169833368.90000001</v>
      </c>
      <c r="O623" s="3">
        <v>1323421.06</v>
      </c>
      <c r="P623" s="5">
        <v>0</v>
      </c>
      <c r="Q623" s="5">
        <v>0</v>
      </c>
      <c r="R623" s="5">
        <v>0</v>
      </c>
      <c r="S623" s="3">
        <v>1970220</v>
      </c>
      <c r="T623" s="3">
        <v>0</v>
      </c>
      <c r="U623" s="3">
        <v>3344618</v>
      </c>
      <c r="V623" s="3">
        <v>226958.93</v>
      </c>
      <c r="Z623" s="3">
        <v>2946273052.5799999</v>
      </c>
      <c r="AZ623"/>
      <c r="BA623"/>
      <c r="BB623"/>
      <c r="BC623"/>
      <c r="BD623"/>
      <c r="BE623"/>
      <c r="CK623"/>
    </row>
    <row r="624" spans="1:89" x14ac:dyDescent="0.25">
      <c r="A624" s="2">
        <v>42825</v>
      </c>
      <c r="B624" s="5" t="s">
        <v>488</v>
      </c>
      <c r="C624" s="5" t="s">
        <v>401</v>
      </c>
      <c r="D624" s="5" t="s">
        <v>70</v>
      </c>
      <c r="E624" s="3" t="s">
        <v>36</v>
      </c>
      <c r="F624" s="3" t="s">
        <v>113</v>
      </c>
      <c r="G624" s="3"/>
      <c r="H624" s="3"/>
      <c r="I624" s="3"/>
      <c r="J624" s="3"/>
      <c r="K624" s="3"/>
      <c r="L624" s="3"/>
      <c r="M624" s="5"/>
      <c r="Z624" s="3">
        <v>116614788.34999999</v>
      </c>
      <c r="AZ624"/>
      <c r="BA624"/>
      <c r="BB624"/>
      <c r="BC624"/>
      <c r="BD624"/>
      <c r="BE624"/>
      <c r="CK624"/>
    </row>
    <row r="625" spans="1:89" x14ac:dyDescent="0.25">
      <c r="A625" s="2">
        <v>42825</v>
      </c>
      <c r="B625" s="5" t="s">
        <v>488</v>
      </c>
      <c r="C625" s="5" t="s">
        <v>401</v>
      </c>
      <c r="D625" s="5" t="s">
        <v>70</v>
      </c>
      <c r="E625" s="3" t="s">
        <v>35</v>
      </c>
      <c r="F625" s="3" t="s">
        <v>114</v>
      </c>
      <c r="G625" s="3"/>
      <c r="H625" s="3"/>
      <c r="I625" s="3"/>
      <c r="J625" s="3"/>
      <c r="K625" s="3"/>
      <c r="L625" s="3"/>
      <c r="M625" s="5"/>
      <c r="Z625" s="3">
        <v>3062887840.9299998</v>
      </c>
      <c r="AZ625"/>
      <c r="BA625"/>
      <c r="BB625"/>
      <c r="BC625"/>
      <c r="BD625"/>
      <c r="BE625"/>
      <c r="CK625"/>
    </row>
    <row r="626" spans="1:89" x14ac:dyDescent="0.25">
      <c r="A626" s="2">
        <v>42825</v>
      </c>
      <c r="B626" s="5" t="s">
        <v>488</v>
      </c>
      <c r="C626" s="5" t="s">
        <v>420</v>
      </c>
      <c r="D626" s="5" t="s">
        <v>70</v>
      </c>
      <c r="E626" s="3" t="s">
        <v>49</v>
      </c>
      <c r="F626" s="3" t="s">
        <v>115</v>
      </c>
      <c r="G626" s="3"/>
      <c r="H626" s="3"/>
      <c r="I626" s="3"/>
      <c r="J626" s="3"/>
      <c r="K626" s="3"/>
      <c r="L626" s="3"/>
      <c r="M626" s="5"/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Z626"/>
      <c r="BA626"/>
      <c r="BB626"/>
      <c r="BC626"/>
      <c r="BD626"/>
      <c r="BE626"/>
      <c r="CK626"/>
    </row>
    <row r="627" spans="1:89" x14ac:dyDescent="0.25">
      <c r="A627" s="2">
        <v>42825</v>
      </c>
      <c r="B627" s="5" t="s">
        <v>488</v>
      </c>
      <c r="C627" s="5" t="s">
        <v>420</v>
      </c>
      <c r="D627" s="5" t="s">
        <v>70</v>
      </c>
      <c r="E627" s="3" t="s">
        <v>48</v>
      </c>
      <c r="F627" s="3" t="s">
        <v>110</v>
      </c>
      <c r="G627" s="3"/>
      <c r="H627" s="3"/>
      <c r="I627" s="3"/>
      <c r="J627" s="3"/>
      <c r="K627" s="3"/>
      <c r="L627" s="3"/>
      <c r="M627" s="5"/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Z627"/>
      <c r="BA627"/>
      <c r="BB627"/>
      <c r="BC627"/>
      <c r="BD627"/>
      <c r="BE627"/>
      <c r="CK627"/>
    </row>
    <row r="628" spans="1:89" x14ac:dyDescent="0.25">
      <c r="A628" s="2">
        <v>42825</v>
      </c>
      <c r="B628" s="5" t="s">
        <v>488</v>
      </c>
      <c r="C628" s="5" t="s">
        <v>420</v>
      </c>
      <c r="D628" s="5" t="s">
        <v>70</v>
      </c>
      <c r="E628" s="3" t="s">
        <v>47</v>
      </c>
      <c r="F628" s="3" t="s">
        <v>111</v>
      </c>
      <c r="G628" s="3"/>
      <c r="H628" s="3"/>
      <c r="I628" s="3"/>
      <c r="J628" s="3"/>
      <c r="K628" s="3"/>
      <c r="L628" s="3"/>
      <c r="M628" s="5"/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Z628"/>
      <c r="BA628"/>
      <c r="BB628"/>
      <c r="BC628"/>
      <c r="BD628"/>
      <c r="BE628"/>
      <c r="CK628"/>
    </row>
    <row r="629" spans="1:89" x14ac:dyDescent="0.25">
      <c r="A629" s="2">
        <v>42825</v>
      </c>
      <c r="B629" s="5" t="s">
        <v>488</v>
      </c>
      <c r="C629" s="5" t="s">
        <v>420</v>
      </c>
      <c r="D629" s="5" t="s">
        <v>70</v>
      </c>
      <c r="E629" s="3" t="s">
        <v>46</v>
      </c>
      <c r="F629" s="3" t="s">
        <v>115</v>
      </c>
      <c r="G629" s="3"/>
      <c r="H629" s="3"/>
      <c r="I629" s="3"/>
      <c r="J629" s="3"/>
      <c r="K629" s="3"/>
      <c r="L629" s="3"/>
      <c r="M629" s="5"/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Z629"/>
      <c r="BA629"/>
      <c r="BB629"/>
      <c r="BC629"/>
      <c r="BD629"/>
      <c r="BE629"/>
      <c r="CK629"/>
    </row>
    <row r="630" spans="1:89" x14ac:dyDescent="0.25">
      <c r="A630" s="2">
        <v>42825</v>
      </c>
      <c r="B630" s="5" t="s">
        <v>488</v>
      </c>
      <c r="C630" s="5" t="s">
        <v>420</v>
      </c>
      <c r="D630" s="5" t="s">
        <v>70</v>
      </c>
      <c r="E630" s="3" t="s">
        <v>45</v>
      </c>
      <c r="F630" s="3" t="s">
        <v>110</v>
      </c>
      <c r="G630" s="3"/>
      <c r="H630" s="3"/>
      <c r="I630" s="3"/>
      <c r="J630" s="3"/>
      <c r="K630" s="3"/>
      <c r="L630" s="3"/>
      <c r="M630" s="5"/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Z630"/>
      <c r="BA630"/>
      <c r="BB630"/>
      <c r="BC630"/>
      <c r="BD630"/>
      <c r="BE630"/>
      <c r="CK630"/>
    </row>
    <row r="631" spans="1:89" x14ac:dyDescent="0.25">
      <c r="A631" s="2">
        <v>42825</v>
      </c>
      <c r="B631" s="5" t="s">
        <v>488</v>
      </c>
      <c r="C631" s="5" t="s">
        <v>420</v>
      </c>
      <c r="D631" s="5" t="s">
        <v>70</v>
      </c>
      <c r="E631" s="3" t="s">
        <v>44</v>
      </c>
      <c r="F631" s="3" t="s">
        <v>111</v>
      </c>
      <c r="G631" s="3"/>
      <c r="H631" s="3"/>
      <c r="I631" s="3"/>
      <c r="J631" s="3"/>
      <c r="K631" s="3"/>
      <c r="L631" s="3"/>
      <c r="M631" s="5"/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Z631"/>
      <c r="BA631"/>
      <c r="BB631"/>
      <c r="BC631"/>
      <c r="BD631"/>
      <c r="BE631"/>
      <c r="CK631"/>
    </row>
    <row r="632" spans="1:89" x14ac:dyDescent="0.25">
      <c r="A632" s="2">
        <v>42825</v>
      </c>
      <c r="B632" s="5" t="s">
        <v>488</v>
      </c>
      <c r="C632" s="5" t="s">
        <v>420</v>
      </c>
      <c r="D632" s="5" t="s">
        <v>70</v>
      </c>
      <c r="E632" s="3" t="s">
        <v>43</v>
      </c>
      <c r="F632" s="3" t="s">
        <v>115</v>
      </c>
      <c r="G632" s="3"/>
      <c r="H632" s="3"/>
      <c r="I632" s="3"/>
      <c r="J632" s="3"/>
      <c r="K632" s="3"/>
      <c r="L632" s="3"/>
      <c r="M632" s="5"/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Z632"/>
      <c r="BA632"/>
      <c r="BB632"/>
      <c r="BC632"/>
      <c r="BD632"/>
      <c r="BE632"/>
      <c r="CK632"/>
    </row>
    <row r="633" spans="1:89" x14ac:dyDescent="0.25">
      <c r="A633" s="2">
        <v>42825</v>
      </c>
      <c r="B633" s="5" t="s">
        <v>488</v>
      </c>
      <c r="C633" s="5" t="s">
        <v>420</v>
      </c>
      <c r="D633" s="5" t="s">
        <v>70</v>
      </c>
      <c r="E633" s="3" t="s">
        <v>42</v>
      </c>
      <c r="F633" s="3" t="s">
        <v>110</v>
      </c>
      <c r="G633" s="3"/>
      <c r="H633" s="3"/>
      <c r="I633" s="3"/>
      <c r="J633" s="3"/>
      <c r="K633" s="3"/>
      <c r="L633" s="3"/>
      <c r="M633" s="5"/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Z633"/>
      <c r="BA633"/>
      <c r="BB633"/>
      <c r="BC633"/>
      <c r="BD633"/>
      <c r="BE633"/>
      <c r="CK633"/>
    </row>
    <row r="634" spans="1:89" x14ac:dyDescent="0.25">
      <c r="A634" s="2">
        <v>42825</v>
      </c>
      <c r="B634" s="5" t="s">
        <v>488</v>
      </c>
      <c r="C634" s="5" t="s">
        <v>420</v>
      </c>
      <c r="D634" s="5" t="s">
        <v>70</v>
      </c>
      <c r="E634" s="3" t="s">
        <v>41</v>
      </c>
      <c r="F634" s="3" t="s">
        <v>111</v>
      </c>
      <c r="G634" s="3"/>
      <c r="H634" s="3"/>
      <c r="I634" s="3"/>
      <c r="J634" s="3"/>
      <c r="K634" s="3"/>
      <c r="L634" s="3"/>
      <c r="M634" s="5"/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Z634"/>
      <c r="BA634"/>
      <c r="BB634"/>
      <c r="BC634"/>
      <c r="BD634"/>
      <c r="BE634"/>
      <c r="CK634"/>
    </row>
    <row r="635" spans="1:89" x14ac:dyDescent="0.25">
      <c r="A635" s="2">
        <v>42825</v>
      </c>
      <c r="B635" s="5" t="s">
        <v>488</v>
      </c>
      <c r="C635" s="5" t="s">
        <v>420</v>
      </c>
      <c r="D635" s="5" t="s">
        <v>70</v>
      </c>
      <c r="E635" s="3" t="s">
        <v>40</v>
      </c>
      <c r="F635" s="3" t="s">
        <v>115</v>
      </c>
      <c r="G635" s="3"/>
      <c r="H635" s="3"/>
      <c r="I635" s="3"/>
      <c r="J635" s="3"/>
      <c r="K635" s="3"/>
      <c r="L635" s="3"/>
      <c r="M635" s="5"/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Z635"/>
      <c r="BA635"/>
      <c r="BB635"/>
      <c r="BC635"/>
      <c r="BD635"/>
      <c r="BE635"/>
      <c r="CK635"/>
    </row>
    <row r="636" spans="1:89" x14ac:dyDescent="0.25">
      <c r="A636" s="2">
        <v>42825</v>
      </c>
      <c r="B636" s="5" t="s">
        <v>488</v>
      </c>
      <c r="C636" s="5" t="s">
        <v>420</v>
      </c>
      <c r="D636" s="5" t="s">
        <v>70</v>
      </c>
      <c r="E636" s="3" t="s">
        <v>39</v>
      </c>
      <c r="F636" s="3" t="s">
        <v>110</v>
      </c>
      <c r="G636" s="3"/>
      <c r="H636" s="3"/>
      <c r="I636" s="3"/>
      <c r="J636" s="3"/>
      <c r="K636" s="3"/>
      <c r="L636" s="3"/>
      <c r="M636" s="5"/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Z636"/>
      <c r="BA636"/>
      <c r="BB636"/>
      <c r="BC636"/>
      <c r="BD636"/>
      <c r="BE636"/>
      <c r="CK636"/>
    </row>
    <row r="637" spans="1:89" x14ac:dyDescent="0.25">
      <c r="A637" s="2">
        <v>42825</v>
      </c>
      <c r="B637" s="5" t="s">
        <v>488</v>
      </c>
      <c r="C637" s="5" t="s">
        <v>420</v>
      </c>
      <c r="D637" s="5" t="s">
        <v>70</v>
      </c>
      <c r="E637" s="3" t="s">
        <v>38</v>
      </c>
      <c r="F637" s="3" t="s">
        <v>111</v>
      </c>
      <c r="G637" s="3"/>
      <c r="H637" s="3"/>
      <c r="I637" s="3"/>
      <c r="J637" s="3"/>
      <c r="K637" s="3"/>
      <c r="L637" s="3"/>
      <c r="M637" s="5"/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Z637"/>
      <c r="BA637"/>
      <c r="BB637"/>
      <c r="BC637"/>
      <c r="BD637"/>
      <c r="BE637"/>
      <c r="CK637"/>
    </row>
    <row r="638" spans="1:89" x14ac:dyDescent="0.25">
      <c r="A638" s="2">
        <v>42825</v>
      </c>
      <c r="B638" s="5" t="s">
        <v>488</v>
      </c>
      <c r="C638" s="5" t="s">
        <v>420</v>
      </c>
      <c r="D638" s="5" t="s">
        <v>70</v>
      </c>
      <c r="E638" s="3" t="s">
        <v>34</v>
      </c>
      <c r="F638" s="3" t="s">
        <v>112</v>
      </c>
      <c r="G638" s="3"/>
      <c r="H638" s="3"/>
      <c r="I638" s="3"/>
      <c r="J638" s="3"/>
      <c r="K638" s="3"/>
      <c r="L638" s="3"/>
      <c r="M638" s="5"/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Z638"/>
      <c r="BA638"/>
      <c r="BB638"/>
      <c r="BC638"/>
      <c r="BD638"/>
      <c r="BE638"/>
      <c r="CK638"/>
    </row>
    <row r="639" spans="1:89" x14ac:dyDescent="0.25">
      <c r="A639" s="2">
        <v>42825</v>
      </c>
      <c r="B639" s="5" t="s">
        <v>488</v>
      </c>
      <c r="C639" s="5" t="s">
        <v>420</v>
      </c>
      <c r="D639" s="5" t="s">
        <v>70</v>
      </c>
      <c r="E639" s="3" t="s">
        <v>33</v>
      </c>
      <c r="F639" s="3" t="s">
        <v>113</v>
      </c>
      <c r="G639" s="3"/>
      <c r="H639" s="3"/>
      <c r="I639" s="3"/>
      <c r="J639" s="3"/>
      <c r="K639" s="3"/>
      <c r="L639" s="3"/>
      <c r="M639" s="5"/>
      <c r="AI639" s="5">
        <v>0</v>
      </c>
      <c r="AZ639"/>
      <c r="BA639"/>
      <c r="BB639"/>
      <c r="BC639"/>
      <c r="BD639"/>
      <c r="BE639"/>
      <c r="CK639"/>
    </row>
    <row r="640" spans="1:89" x14ac:dyDescent="0.25">
      <c r="A640" s="2">
        <v>42825</v>
      </c>
      <c r="B640" s="5" t="s">
        <v>488</v>
      </c>
      <c r="C640" s="5" t="s">
        <v>420</v>
      </c>
      <c r="D640" s="5" t="s">
        <v>70</v>
      </c>
      <c r="E640" s="3" t="s">
        <v>32</v>
      </c>
      <c r="F640" s="3" t="s">
        <v>114</v>
      </c>
      <c r="G640" s="3"/>
      <c r="H640" s="3"/>
      <c r="I640" s="3"/>
      <c r="J640" s="3"/>
      <c r="K640" s="3"/>
      <c r="L640" s="3"/>
      <c r="M640" s="5"/>
      <c r="AI640" s="5">
        <v>0</v>
      </c>
      <c r="AZ640"/>
      <c r="BA640"/>
      <c r="BB640"/>
      <c r="BC640"/>
      <c r="BD640"/>
      <c r="BE640"/>
      <c r="CK640"/>
    </row>
    <row r="641" spans="1:89" x14ac:dyDescent="0.25">
      <c r="A641" s="2">
        <v>42825</v>
      </c>
      <c r="B641" s="5" t="s">
        <v>488</v>
      </c>
      <c r="C641" s="5" t="s">
        <v>410</v>
      </c>
      <c r="D641" s="5" t="s">
        <v>70</v>
      </c>
      <c r="E641" s="3" t="s">
        <v>106</v>
      </c>
      <c r="F641" s="3" t="s">
        <v>403</v>
      </c>
      <c r="G641" s="3"/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AZ641"/>
      <c r="BA641"/>
      <c r="BB641"/>
      <c r="BC641"/>
      <c r="BD641"/>
      <c r="BE641"/>
      <c r="CK641"/>
    </row>
    <row r="642" spans="1:89" x14ac:dyDescent="0.25">
      <c r="A642" s="2">
        <v>42825</v>
      </c>
      <c r="B642" s="5" t="s">
        <v>488</v>
      </c>
      <c r="C642" s="5" t="s">
        <v>410</v>
      </c>
      <c r="D642" s="5" t="s">
        <v>70</v>
      </c>
      <c r="E642" s="3" t="s">
        <v>243</v>
      </c>
      <c r="F642" s="3" t="s">
        <v>404</v>
      </c>
      <c r="G642" s="3"/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AZ642"/>
      <c r="BA642"/>
      <c r="BB642"/>
      <c r="BC642"/>
      <c r="BD642"/>
      <c r="BE642"/>
      <c r="CK642"/>
    </row>
    <row r="643" spans="1:89" x14ac:dyDescent="0.25">
      <c r="A643" s="2">
        <v>42825</v>
      </c>
      <c r="B643" s="5" t="s">
        <v>488</v>
      </c>
      <c r="C643" s="5" t="s">
        <v>410</v>
      </c>
      <c r="D643" s="5" t="s">
        <v>70</v>
      </c>
      <c r="E643" s="3" t="s">
        <v>244</v>
      </c>
      <c r="F643" s="3" t="s">
        <v>411</v>
      </c>
      <c r="G643" s="3"/>
      <c r="H643" s="3">
        <v>6811981</v>
      </c>
      <c r="I643" s="3">
        <v>1561839051</v>
      </c>
      <c r="J643" s="3">
        <v>2022191737</v>
      </c>
      <c r="K643" s="3">
        <v>10400149829</v>
      </c>
      <c r="L643" s="3">
        <v>4412784282</v>
      </c>
      <c r="M643" s="3">
        <v>2086134909</v>
      </c>
      <c r="N643" s="3">
        <v>6873543826</v>
      </c>
      <c r="O643" s="3">
        <v>1930035285</v>
      </c>
      <c r="P643" s="3">
        <v>12819034</v>
      </c>
      <c r="Q643" s="5">
        <v>0</v>
      </c>
      <c r="R643" s="5">
        <v>0</v>
      </c>
      <c r="S643" s="5">
        <v>0</v>
      </c>
      <c r="T643" s="3">
        <v>28994231</v>
      </c>
      <c r="U643" s="5">
        <v>0</v>
      </c>
      <c r="V643" s="3">
        <v>18045794</v>
      </c>
      <c r="W643" s="5">
        <v>0</v>
      </c>
      <c r="X643" s="3">
        <v>29353349959</v>
      </c>
      <c r="AZ643"/>
      <c r="BA643"/>
      <c r="BB643"/>
      <c r="BC643"/>
      <c r="BD643"/>
      <c r="BE643"/>
      <c r="CK643"/>
    </row>
    <row r="644" spans="1:89" x14ac:dyDescent="0.25">
      <c r="A644" s="2">
        <v>42825</v>
      </c>
      <c r="B644" s="5" t="s">
        <v>488</v>
      </c>
      <c r="C644" s="5" t="s">
        <v>410</v>
      </c>
      <c r="D644" s="5" t="s">
        <v>70</v>
      </c>
      <c r="E644" s="3" t="s">
        <v>66</v>
      </c>
      <c r="F644" s="3" t="s">
        <v>412</v>
      </c>
      <c r="G644" s="3"/>
      <c r="H644" s="3">
        <v>0</v>
      </c>
      <c r="I644" s="3">
        <v>13425034</v>
      </c>
      <c r="J644" s="3">
        <v>24389791</v>
      </c>
      <c r="K644" s="3">
        <v>47629377</v>
      </c>
      <c r="L644" s="3">
        <v>8605288</v>
      </c>
      <c r="M644" s="3">
        <v>154114404</v>
      </c>
      <c r="N644" s="3">
        <v>1044981496</v>
      </c>
      <c r="O644" s="3">
        <v>104510451</v>
      </c>
      <c r="P644" s="3">
        <v>2128492</v>
      </c>
      <c r="Q644" s="5">
        <v>0</v>
      </c>
      <c r="R644" s="5">
        <v>0</v>
      </c>
      <c r="S644" s="5">
        <v>0</v>
      </c>
      <c r="T644" s="3">
        <v>1001238</v>
      </c>
      <c r="U644" s="5">
        <v>0</v>
      </c>
      <c r="V644" s="3">
        <v>0</v>
      </c>
      <c r="W644" s="5">
        <v>0</v>
      </c>
      <c r="X644" s="3">
        <v>1400785571</v>
      </c>
      <c r="AZ644"/>
      <c r="BA644"/>
      <c r="BB644"/>
      <c r="BC644"/>
      <c r="BD644"/>
      <c r="BE644"/>
      <c r="CK644"/>
    </row>
    <row r="645" spans="1:89" x14ac:dyDescent="0.25">
      <c r="A645" s="2">
        <v>42825</v>
      </c>
      <c r="B645" s="5" t="s">
        <v>488</v>
      </c>
      <c r="C645" s="5" t="s">
        <v>410</v>
      </c>
      <c r="D645" s="5" t="s">
        <v>70</v>
      </c>
      <c r="E645" s="3" t="s">
        <v>249</v>
      </c>
      <c r="F645" s="3" t="s">
        <v>413</v>
      </c>
      <c r="G645" s="3"/>
      <c r="H645" s="3">
        <v>6811981</v>
      </c>
      <c r="I645" s="3">
        <v>1548414017</v>
      </c>
      <c r="J645" s="3">
        <v>1997801946</v>
      </c>
      <c r="K645" s="3">
        <v>10352520452</v>
      </c>
      <c r="L645" s="3">
        <v>4404178994</v>
      </c>
      <c r="M645" s="3">
        <v>1932020505</v>
      </c>
      <c r="N645" s="3">
        <v>5828562330</v>
      </c>
      <c r="O645" s="3">
        <v>1825524834</v>
      </c>
      <c r="P645" s="3">
        <v>10690542</v>
      </c>
      <c r="Q645" s="5">
        <v>0</v>
      </c>
      <c r="R645" s="5">
        <v>0</v>
      </c>
      <c r="S645" s="5">
        <v>0</v>
      </c>
      <c r="T645" s="3">
        <v>27992993</v>
      </c>
      <c r="U645" s="5">
        <v>0</v>
      </c>
      <c r="V645" s="3">
        <v>18045794</v>
      </c>
      <c r="W645" s="5">
        <v>0</v>
      </c>
      <c r="X645" s="3">
        <v>27952564388</v>
      </c>
      <c r="AZ645"/>
      <c r="BA645"/>
      <c r="BB645"/>
      <c r="BC645"/>
      <c r="BD645"/>
      <c r="BE645"/>
      <c r="CK645"/>
    </row>
    <row r="646" spans="1:89" x14ac:dyDescent="0.25">
      <c r="A646" s="2">
        <v>42825</v>
      </c>
      <c r="B646" s="5" t="s">
        <v>488</v>
      </c>
      <c r="C646" s="5" t="s">
        <v>410</v>
      </c>
      <c r="D646" s="5" t="s">
        <v>70</v>
      </c>
      <c r="E646" s="3" t="s">
        <v>250</v>
      </c>
      <c r="F646" s="3" t="s">
        <v>411</v>
      </c>
      <c r="G646" s="3"/>
      <c r="H646" s="3">
        <v>14727427</v>
      </c>
      <c r="I646" s="3">
        <v>3539173500</v>
      </c>
      <c r="J646" s="3">
        <v>5651360587</v>
      </c>
      <c r="K646" s="3">
        <v>22940378807</v>
      </c>
      <c r="L646" s="3">
        <v>1422880922</v>
      </c>
      <c r="M646" s="3">
        <v>1314031442</v>
      </c>
      <c r="N646" s="3">
        <v>4998160069</v>
      </c>
      <c r="O646" s="3">
        <v>5649643385</v>
      </c>
      <c r="P646" s="3">
        <v>210796027</v>
      </c>
      <c r="Q646" s="5">
        <v>0</v>
      </c>
      <c r="R646" s="5">
        <v>0</v>
      </c>
      <c r="S646" s="5">
        <v>0</v>
      </c>
      <c r="T646" s="3">
        <v>50000000</v>
      </c>
      <c r="U646" s="3">
        <v>210449</v>
      </c>
      <c r="V646" s="3">
        <v>649074790</v>
      </c>
      <c r="W646" s="3">
        <v>71379377</v>
      </c>
      <c r="X646" s="3">
        <v>46511816782</v>
      </c>
      <c r="AZ646"/>
      <c r="BA646"/>
      <c r="BB646"/>
      <c r="BC646"/>
      <c r="BD646"/>
      <c r="BE646"/>
      <c r="CK646"/>
    </row>
    <row r="647" spans="1:89" x14ac:dyDescent="0.25">
      <c r="A647" s="2">
        <v>42825</v>
      </c>
      <c r="B647" s="5" t="s">
        <v>488</v>
      </c>
      <c r="C647" s="5" t="s">
        <v>410</v>
      </c>
      <c r="D647" s="5" t="s">
        <v>70</v>
      </c>
      <c r="E647" s="3" t="s">
        <v>61</v>
      </c>
      <c r="F647" s="3" t="s">
        <v>412</v>
      </c>
      <c r="G647" s="3"/>
      <c r="H647" s="3">
        <v>0</v>
      </c>
      <c r="I647" s="3">
        <v>1589739</v>
      </c>
      <c r="J647" s="3">
        <v>43374836</v>
      </c>
      <c r="K647" s="3">
        <v>90042824</v>
      </c>
      <c r="L647" s="3">
        <v>88455</v>
      </c>
      <c r="M647" s="3">
        <v>135443929</v>
      </c>
      <c r="N647" s="3">
        <v>630892030</v>
      </c>
      <c r="O647" s="3">
        <v>155954713</v>
      </c>
      <c r="P647" s="3">
        <v>178968390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3">
        <v>0</v>
      </c>
      <c r="W647" s="3">
        <v>0</v>
      </c>
      <c r="X647" s="3">
        <v>1236354916</v>
      </c>
      <c r="AZ647"/>
      <c r="BA647"/>
      <c r="BB647"/>
      <c r="BC647"/>
      <c r="BD647"/>
      <c r="BE647"/>
      <c r="CK647"/>
    </row>
    <row r="648" spans="1:89" x14ac:dyDescent="0.25">
      <c r="A648" s="2">
        <v>42825</v>
      </c>
      <c r="B648" s="5" t="s">
        <v>488</v>
      </c>
      <c r="C648" s="5" t="s">
        <v>410</v>
      </c>
      <c r="D648" s="5" t="s">
        <v>70</v>
      </c>
      <c r="E648" s="3" t="s">
        <v>254</v>
      </c>
      <c r="F648" s="3" t="s">
        <v>414</v>
      </c>
      <c r="G648" s="3"/>
      <c r="H648" s="3">
        <v>14727427</v>
      </c>
      <c r="I648" s="3">
        <v>3537583761</v>
      </c>
      <c r="J648" s="3">
        <v>5607985751</v>
      </c>
      <c r="K648" s="3">
        <v>22850335983</v>
      </c>
      <c r="L648" s="3">
        <v>1422792467</v>
      </c>
      <c r="M648" s="3">
        <v>1178587513</v>
      </c>
      <c r="N648" s="3">
        <v>4367268039</v>
      </c>
      <c r="O648" s="3">
        <v>5493688672</v>
      </c>
      <c r="P648" s="3">
        <v>31827637</v>
      </c>
      <c r="Q648" s="5">
        <v>0</v>
      </c>
      <c r="R648" s="5">
        <v>0</v>
      </c>
      <c r="S648" s="5">
        <v>0</v>
      </c>
      <c r="T648" s="3">
        <v>50000000</v>
      </c>
      <c r="U648" s="3">
        <v>210449</v>
      </c>
      <c r="V648" s="3">
        <v>649074790</v>
      </c>
      <c r="W648" s="3">
        <v>71379377</v>
      </c>
      <c r="X648" s="3">
        <v>45275461866</v>
      </c>
      <c r="AZ648"/>
      <c r="BA648"/>
      <c r="BB648"/>
      <c r="BC648"/>
      <c r="BD648"/>
      <c r="BE648"/>
      <c r="CK648"/>
    </row>
    <row r="649" spans="1:89" x14ac:dyDescent="0.25">
      <c r="A649" s="2">
        <v>42825</v>
      </c>
      <c r="B649" s="5" t="s">
        <v>488</v>
      </c>
      <c r="C649" s="5" t="s">
        <v>410</v>
      </c>
      <c r="D649" s="5" t="s">
        <v>70</v>
      </c>
      <c r="E649" s="3" t="s">
        <v>255</v>
      </c>
      <c r="F649" s="3" t="s">
        <v>415</v>
      </c>
      <c r="G649" s="3"/>
      <c r="H649" s="3">
        <v>21539408</v>
      </c>
      <c r="I649" s="3">
        <v>5101012551</v>
      </c>
      <c r="J649" s="3">
        <v>7673552324</v>
      </c>
      <c r="K649" s="3">
        <v>33340528636</v>
      </c>
      <c r="L649" s="3">
        <v>5835665204</v>
      </c>
      <c r="M649" s="3">
        <v>3400166351</v>
      </c>
      <c r="N649" s="3">
        <v>11871703895</v>
      </c>
      <c r="O649" s="3">
        <v>7579678670</v>
      </c>
      <c r="P649" s="3">
        <v>223615061</v>
      </c>
      <c r="Q649" s="5">
        <v>0</v>
      </c>
      <c r="R649" s="5">
        <v>0</v>
      </c>
      <c r="S649" s="5">
        <v>0</v>
      </c>
      <c r="T649" s="3">
        <v>78994231</v>
      </c>
      <c r="U649" s="3">
        <v>210449</v>
      </c>
      <c r="V649" s="3">
        <v>667120584</v>
      </c>
      <c r="W649" s="3">
        <v>71379377</v>
      </c>
      <c r="X649" s="3">
        <v>75865166741</v>
      </c>
      <c r="AZ649"/>
      <c r="BA649"/>
      <c r="BB649"/>
      <c r="BC649"/>
      <c r="BD649"/>
      <c r="BE649"/>
      <c r="CK649"/>
    </row>
    <row r="650" spans="1:89" x14ac:dyDescent="0.25">
      <c r="A650" s="2">
        <v>42825</v>
      </c>
      <c r="B650" s="5" t="s">
        <v>488</v>
      </c>
      <c r="C650" s="5" t="s">
        <v>410</v>
      </c>
      <c r="D650" s="5" t="s">
        <v>70</v>
      </c>
      <c r="E650" s="3" t="s">
        <v>256</v>
      </c>
      <c r="F650" s="3" t="s">
        <v>416</v>
      </c>
      <c r="G650" s="3"/>
      <c r="H650" s="3">
        <v>21539408</v>
      </c>
      <c r="I650" s="3">
        <v>5085997778</v>
      </c>
      <c r="J650" s="3">
        <v>7605787697</v>
      </c>
      <c r="K650" s="3">
        <v>33202856435</v>
      </c>
      <c r="L650" s="3">
        <v>5826971461</v>
      </c>
      <c r="M650" s="3">
        <v>3110608018</v>
      </c>
      <c r="N650" s="3">
        <v>10195830369</v>
      </c>
      <c r="O650" s="3">
        <v>7319213506</v>
      </c>
      <c r="P650" s="3">
        <v>42518179</v>
      </c>
      <c r="Q650" s="5">
        <v>0</v>
      </c>
      <c r="R650" s="5">
        <v>0</v>
      </c>
      <c r="S650" s="5">
        <v>0</v>
      </c>
      <c r="T650" s="3">
        <v>77992993</v>
      </c>
      <c r="U650" s="3">
        <v>210449</v>
      </c>
      <c r="V650" s="3">
        <v>667120584</v>
      </c>
      <c r="W650" s="3">
        <v>71379377</v>
      </c>
      <c r="X650" s="3">
        <v>73228026254</v>
      </c>
      <c r="AZ650"/>
      <c r="BA650"/>
      <c r="BB650"/>
      <c r="BC650"/>
      <c r="BD650"/>
      <c r="BE650"/>
      <c r="CK650"/>
    </row>
    <row r="651" spans="1:89" x14ac:dyDescent="0.25">
      <c r="A651" s="2">
        <v>42825</v>
      </c>
      <c r="B651" s="5" t="s">
        <v>488</v>
      </c>
      <c r="C651" s="5" t="s">
        <v>410</v>
      </c>
      <c r="D651" s="5" t="s">
        <v>70</v>
      </c>
      <c r="E651" s="3" t="s">
        <v>257</v>
      </c>
      <c r="F651" s="3" t="s">
        <v>408</v>
      </c>
      <c r="G651" s="3"/>
      <c r="H651" s="3">
        <v>801450.23</v>
      </c>
      <c r="I651" s="3">
        <v>199346904.74000001</v>
      </c>
      <c r="J651" s="3">
        <v>279561721.25</v>
      </c>
      <c r="K651" s="3">
        <v>1163383739.5599999</v>
      </c>
      <c r="L651" s="3">
        <v>129781114.95999999</v>
      </c>
      <c r="M651" s="3">
        <v>132976730.05</v>
      </c>
      <c r="N651" s="3">
        <v>326246809.24000001</v>
      </c>
      <c r="O651" s="3">
        <v>341636175.54000002</v>
      </c>
      <c r="P651" s="3">
        <v>8047753.4400000004</v>
      </c>
      <c r="Q651" s="5">
        <v>0</v>
      </c>
      <c r="R651" s="5">
        <v>0</v>
      </c>
      <c r="S651" s="5">
        <v>0</v>
      </c>
      <c r="T651" s="3">
        <v>3801815</v>
      </c>
      <c r="U651" s="3">
        <v>2</v>
      </c>
      <c r="V651" s="3">
        <v>47897376</v>
      </c>
      <c r="W651" s="3">
        <v>4048771</v>
      </c>
      <c r="X651" s="3">
        <v>2637530363</v>
      </c>
      <c r="AZ651"/>
      <c r="BA651"/>
      <c r="BB651"/>
      <c r="BC651"/>
      <c r="BD651"/>
      <c r="BE651"/>
      <c r="CK651"/>
    </row>
    <row r="652" spans="1:89" x14ac:dyDescent="0.25">
      <c r="A652" s="2">
        <v>42825</v>
      </c>
      <c r="B652" s="5" t="s">
        <v>488</v>
      </c>
      <c r="C652" s="5" t="s">
        <v>410</v>
      </c>
      <c r="D652" s="5" t="s">
        <v>70</v>
      </c>
      <c r="E652" s="3" t="s">
        <v>258</v>
      </c>
      <c r="F652" s="3" t="s">
        <v>382</v>
      </c>
      <c r="G652" s="3"/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AZ652"/>
      <c r="BA652"/>
      <c r="BB652"/>
      <c r="BC652"/>
      <c r="BD652"/>
      <c r="BE652"/>
      <c r="CK652"/>
    </row>
    <row r="653" spans="1:89" x14ac:dyDescent="0.25">
      <c r="A653" s="2">
        <v>42825</v>
      </c>
      <c r="B653" s="5" t="s">
        <v>488</v>
      </c>
      <c r="C653" s="5" t="s">
        <v>410</v>
      </c>
      <c r="D653" s="5" t="s">
        <v>70</v>
      </c>
      <c r="E653" s="3" t="s">
        <v>60</v>
      </c>
      <c r="F653" s="3" t="s">
        <v>383</v>
      </c>
      <c r="G653" s="3"/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AZ653"/>
      <c r="BA653"/>
      <c r="BB653"/>
      <c r="BC653"/>
      <c r="BD653"/>
      <c r="BE653"/>
      <c r="CK653"/>
    </row>
    <row r="654" spans="1:89" x14ac:dyDescent="0.25">
      <c r="A654" s="2">
        <v>42825</v>
      </c>
      <c r="B654" s="5" t="s">
        <v>488</v>
      </c>
      <c r="C654" s="5" t="s">
        <v>410</v>
      </c>
      <c r="D654" s="5" t="s">
        <v>70</v>
      </c>
      <c r="E654" s="3" t="s">
        <v>59</v>
      </c>
      <c r="F654" s="3" t="s">
        <v>384</v>
      </c>
      <c r="G654" s="3"/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AZ654"/>
      <c r="BA654"/>
      <c r="BB654"/>
      <c r="BC654"/>
      <c r="BD654"/>
      <c r="BE654"/>
      <c r="CK654"/>
    </row>
    <row r="655" spans="1:89" x14ac:dyDescent="0.25">
      <c r="A655" s="2">
        <v>42825</v>
      </c>
      <c r="B655" s="5" t="s">
        <v>488</v>
      </c>
      <c r="C655" s="5" t="s">
        <v>410</v>
      </c>
      <c r="D655" s="5" t="s">
        <v>70</v>
      </c>
      <c r="E655" s="3" t="s">
        <v>58</v>
      </c>
      <c r="F655" s="3" t="s">
        <v>417</v>
      </c>
      <c r="G655" s="3"/>
      <c r="H655" s="3">
        <v>22340858.23</v>
      </c>
      <c r="I655" s="3">
        <v>5300359455.7399998</v>
      </c>
      <c r="J655" s="3">
        <v>7953114045.25</v>
      </c>
      <c r="K655" s="3">
        <v>34503912375.559998</v>
      </c>
      <c r="L655" s="3">
        <v>5965446318.96</v>
      </c>
      <c r="M655" s="3">
        <v>3533143081.0500002</v>
      </c>
      <c r="N655" s="3">
        <v>12197950704.24</v>
      </c>
      <c r="O655" s="3">
        <v>7921314845.54</v>
      </c>
      <c r="P655" s="3">
        <v>231662814.44</v>
      </c>
      <c r="Q655" s="5">
        <v>0</v>
      </c>
      <c r="R655" s="5">
        <v>0</v>
      </c>
      <c r="S655" s="5">
        <v>0</v>
      </c>
      <c r="T655" s="3">
        <v>82796046</v>
      </c>
      <c r="U655" s="3">
        <v>210451</v>
      </c>
      <c r="V655" s="3">
        <v>715017960</v>
      </c>
      <c r="W655" s="3">
        <v>75428148</v>
      </c>
      <c r="X655" s="3">
        <v>78502697104</v>
      </c>
      <c r="AZ655"/>
      <c r="BA655"/>
      <c r="BB655"/>
      <c r="BC655"/>
      <c r="BD655"/>
      <c r="BE655"/>
      <c r="CK655"/>
    </row>
    <row r="656" spans="1:89" x14ac:dyDescent="0.25">
      <c r="A656" s="2">
        <v>42825</v>
      </c>
      <c r="B656" s="5" t="s">
        <v>488</v>
      </c>
      <c r="C656" s="5" t="s">
        <v>410</v>
      </c>
      <c r="D656" s="5" t="s">
        <v>70</v>
      </c>
      <c r="E656" s="3" t="s">
        <v>57</v>
      </c>
      <c r="F656" s="3" t="s">
        <v>418</v>
      </c>
      <c r="G656" s="3"/>
      <c r="H656" s="3">
        <v>0</v>
      </c>
      <c r="I656" s="3">
        <v>15014773</v>
      </c>
      <c r="J656" s="3">
        <v>67764627</v>
      </c>
      <c r="K656" s="3">
        <v>137672201</v>
      </c>
      <c r="L656" s="3">
        <v>8693743</v>
      </c>
      <c r="M656" s="3">
        <v>289558333</v>
      </c>
      <c r="N656" s="3">
        <v>1675873526</v>
      </c>
      <c r="O656" s="3">
        <v>260465164</v>
      </c>
      <c r="P656" s="3">
        <v>181096882</v>
      </c>
      <c r="Q656" s="5">
        <v>0</v>
      </c>
      <c r="R656" s="5">
        <v>0</v>
      </c>
      <c r="S656" s="5">
        <v>0</v>
      </c>
      <c r="T656" s="3">
        <v>1001238</v>
      </c>
      <c r="U656" s="3">
        <v>0</v>
      </c>
      <c r="V656" s="3">
        <v>0</v>
      </c>
      <c r="W656" s="3">
        <v>0</v>
      </c>
      <c r="X656" s="3">
        <v>2637140487</v>
      </c>
      <c r="AZ656"/>
      <c r="BA656"/>
      <c r="BB656"/>
      <c r="BC656"/>
      <c r="BD656"/>
      <c r="BE656"/>
      <c r="CK656"/>
    </row>
    <row r="657" spans="1:89" x14ac:dyDescent="0.25">
      <c r="A657" s="2">
        <v>42825</v>
      </c>
      <c r="B657" s="5" t="s">
        <v>488</v>
      </c>
      <c r="C657" s="5" t="s">
        <v>410</v>
      </c>
      <c r="D657" s="5" t="s">
        <v>70</v>
      </c>
      <c r="E657" s="3" t="s">
        <v>56</v>
      </c>
      <c r="F657" s="3" t="s">
        <v>419</v>
      </c>
      <c r="G657" s="3"/>
      <c r="H657" s="3">
        <v>22340858.23</v>
      </c>
      <c r="I657" s="3">
        <v>5285344682.7399998</v>
      </c>
      <c r="J657" s="3">
        <v>7885349418.25</v>
      </c>
      <c r="K657" s="3">
        <v>34366240174.559998</v>
      </c>
      <c r="L657" s="3">
        <v>5956752575.96</v>
      </c>
      <c r="M657" s="3">
        <v>3243584748.0500002</v>
      </c>
      <c r="N657" s="3">
        <v>10522077178.24</v>
      </c>
      <c r="O657" s="3">
        <v>7660849681.54</v>
      </c>
      <c r="P657" s="3">
        <v>50565932.439999998</v>
      </c>
      <c r="Q657" s="5">
        <v>0</v>
      </c>
      <c r="R657" s="5">
        <v>0</v>
      </c>
      <c r="S657" s="5">
        <v>0</v>
      </c>
      <c r="T657" s="3">
        <v>81794808</v>
      </c>
      <c r="U657" s="3">
        <v>210451</v>
      </c>
      <c r="V657" s="3">
        <v>715017960</v>
      </c>
      <c r="W657" s="3">
        <v>75428148</v>
      </c>
      <c r="X657" s="3">
        <v>75865556617</v>
      </c>
      <c r="AZ657"/>
      <c r="BA657"/>
      <c r="BB657"/>
      <c r="BC657"/>
      <c r="BD657"/>
      <c r="BE657"/>
      <c r="CK657"/>
    </row>
    <row r="658" spans="1:89" x14ac:dyDescent="0.25">
      <c r="A658" s="2">
        <v>42825</v>
      </c>
      <c r="B658" s="5" t="s">
        <v>488</v>
      </c>
      <c r="C658" s="5" t="s">
        <v>648</v>
      </c>
      <c r="D658" s="5" t="s">
        <v>70</v>
      </c>
      <c r="E658" s="3" t="s">
        <v>106</v>
      </c>
      <c r="F658" s="3" t="s">
        <v>649</v>
      </c>
      <c r="G658" s="3">
        <v>5778379367</v>
      </c>
      <c r="H658" s="3">
        <v>5778379367</v>
      </c>
      <c r="I658" s="3"/>
      <c r="J658" s="3">
        <v>0</v>
      </c>
      <c r="K658" s="3"/>
      <c r="L658" s="3"/>
      <c r="M658" s="3"/>
      <c r="N658" s="3"/>
      <c r="O658" s="3"/>
      <c r="P658" s="3"/>
      <c r="T658" s="3"/>
      <c r="U658" s="3"/>
      <c r="V658" s="3"/>
      <c r="W658" s="3"/>
      <c r="X658" s="3"/>
      <c r="AZ658"/>
      <c r="BA658"/>
      <c r="BB658"/>
      <c r="BC658"/>
      <c r="BD658"/>
      <c r="BE658"/>
      <c r="CK658"/>
    </row>
    <row r="659" spans="1:89" x14ac:dyDescent="0.25">
      <c r="A659" s="2">
        <v>42825</v>
      </c>
      <c r="B659" s="5" t="s">
        <v>488</v>
      </c>
      <c r="C659" s="5" t="s">
        <v>648</v>
      </c>
      <c r="D659" s="5" t="s">
        <v>70</v>
      </c>
      <c r="E659" s="3" t="s">
        <v>241</v>
      </c>
      <c r="F659" s="3" t="s">
        <v>650</v>
      </c>
      <c r="G659" s="3">
        <v>11945291665</v>
      </c>
      <c r="H659" s="3">
        <v>11945291665</v>
      </c>
      <c r="I659" s="3"/>
      <c r="J659" s="3">
        <v>0</v>
      </c>
      <c r="K659" s="3"/>
      <c r="L659" s="3"/>
      <c r="M659" s="5"/>
      <c r="AZ659"/>
      <c r="BA659"/>
      <c r="BB659"/>
      <c r="BC659"/>
      <c r="BD659"/>
      <c r="BE659"/>
      <c r="CK659"/>
    </row>
    <row r="660" spans="1:89" x14ac:dyDescent="0.25">
      <c r="A660" s="2">
        <v>42825</v>
      </c>
      <c r="B660" s="5" t="s">
        <v>488</v>
      </c>
      <c r="C660" s="5" t="s">
        <v>648</v>
      </c>
      <c r="D660" s="5" t="s">
        <v>70</v>
      </c>
      <c r="E660" s="3" t="s">
        <v>242</v>
      </c>
      <c r="F660" s="3" t="s">
        <v>651</v>
      </c>
      <c r="G660" s="3">
        <v>0</v>
      </c>
      <c r="H660" s="3">
        <v>0</v>
      </c>
      <c r="I660" s="3"/>
      <c r="J660" s="3">
        <v>0</v>
      </c>
      <c r="K660" s="3"/>
      <c r="L660" s="3"/>
      <c r="M660" s="5"/>
      <c r="AZ660"/>
      <c r="BA660"/>
      <c r="BB660"/>
      <c r="BC660"/>
      <c r="BD660"/>
      <c r="BE660"/>
      <c r="CK660"/>
    </row>
    <row r="661" spans="1:89" x14ac:dyDescent="0.25">
      <c r="A661" s="2">
        <v>42825</v>
      </c>
      <c r="B661" s="5" t="s">
        <v>488</v>
      </c>
      <c r="C661" s="5" t="s">
        <v>648</v>
      </c>
      <c r="D661" s="5" t="s">
        <v>70</v>
      </c>
      <c r="E661" s="3" t="s">
        <v>243</v>
      </c>
      <c r="F661" s="3" t="s">
        <v>652</v>
      </c>
      <c r="G661" s="3">
        <v>0</v>
      </c>
      <c r="H661" s="3"/>
      <c r="I661" s="3">
        <v>0</v>
      </c>
      <c r="J661" s="3">
        <v>0</v>
      </c>
      <c r="K661" s="3">
        <v>0</v>
      </c>
      <c r="L661" s="3"/>
      <c r="M661" s="5"/>
      <c r="AZ661"/>
      <c r="BA661"/>
      <c r="BB661"/>
      <c r="BC661"/>
      <c r="BD661"/>
      <c r="BE661"/>
      <c r="CK661"/>
    </row>
    <row r="662" spans="1:89" x14ac:dyDescent="0.25">
      <c r="A662" s="2">
        <v>42825</v>
      </c>
      <c r="B662" s="5" t="s">
        <v>488</v>
      </c>
      <c r="C662" s="5" t="s">
        <v>648</v>
      </c>
      <c r="D662" s="5" t="s">
        <v>70</v>
      </c>
      <c r="E662" s="3" t="s">
        <v>245</v>
      </c>
      <c r="F662" s="3" t="s">
        <v>653</v>
      </c>
      <c r="G662" s="3">
        <v>0</v>
      </c>
      <c r="H662" s="3">
        <v>0</v>
      </c>
      <c r="I662" s="3"/>
      <c r="J662" s="3"/>
      <c r="K662" s="3"/>
      <c r="L662" s="3"/>
      <c r="M662" s="5"/>
      <c r="AZ662"/>
      <c r="BA662"/>
      <c r="BB662"/>
      <c r="BC662"/>
      <c r="BD662"/>
      <c r="BE662"/>
      <c r="CK662"/>
    </row>
    <row r="663" spans="1:89" x14ac:dyDescent="0.25">
      <c r="A663" s="2">
        <v>42825</v>
      </c>
      <c r="B663" s="5" t="s">
        <v>488</v>
      </c>
      <c r="C663" s="5" t="s">
        <v>648</v>
      </c>
      <c r="D663" s="5" t="s">
        <v>70</v>
      </c>
      <c r="E663" s="3" t="s">
        <v>247</v>
      </c>
      <c r="F663" s="3" t="s">
        <v>654</v>
      </c>
      <c r="G663" s="3">
        <v>0</v>
      </c>
      <c r="H663" s="3"/>
      <c r="I663" s="3">
        <v>0</v>
      </c>
      <c r="J663" s="3">
        <v>0</v>
      </c>
      <c r="K663" s="3">
        <v>0</v>
      </c>
      <c r="L663" s="3"/>
      <c r="M663" s="5"/>
      <c r="AZ663"/>
      <c r="BA663"/>
      <c r="BB663"/>
      <c r="BC663"/>
      <c r="BD663"/>
      <c r="BE663"/>
      <c r="CK663"/>
    </row>
    <row r="664" spans="1:89" x14ac:dyDescent="0.25">
      <c r="A664" s="2">
        <v>42825</v>
      </c>
      <c r="B664" s="5" t="s">
        <v>488</v>
      </c>
      <c r="C664" s="5" t="s">
        <v>648</v>
      </c>
      <c r="D664" s="5" t="s">
        <v>70</v>
      </c>
      <c r="E664" s="3" t="s">
        <v>69</v>
      </c>
      <c r="F664" s="3" t="s">
        <v>655</v>
      </c>
      <c r="G664" s="3">
        <v>0</v>
      </c>
      <c r="H664" s="3"/>
      <c r="I664" s="3">
        <v>0</v>
      </c>
      <c r="J664" s="3">
        <v>0</v>
      </c>
      <c r="K664" s="3">
        <v>0</v>
      </c>
      <c r="L664" s="3"/>
      <c r="M664" s="5"/>
      <c r="AZ664"/>
      <c r="BA664"/>
      <c r="BB664"/>
      <c r="BC664"/>
      <c r="BD664"/>
      <c r="BE664"/>
      <c r="CK664"/>
    </row>
    <row r="665" spans="1:89" x14ac:dyDescent="0.25">
      <c r="A665" s="2">
        <v>42825</v>
      </c>
      <c r="B665" s="5" t="s">
        <v>488</v>
      </c>
      <c r="C665" s="5" t="s">
        <v>648</v>
      </c>
      <c r="D665" s="5" t="s">
        <v>70</v>
      </c>
      <c r="E665" s="3" t="s">
        <v>67</v>
      </c>
      <c r="F665" s="3" t="s">
        <v>656</v>
      </c>
      <c r="G665" s="3">
        <v>30045155663.060001</v>
      </c>
      <c r="H665" s="3">
        <v>30045155663.060001</v>
      </c>
      <c r="I665" s="3"/>
      <c r="J665" s="3"/>
      <c r="K665" s="3"/>
      <c r="L665" s="3"/>
      <c r="M665" s="5"/>
      <c r="AZ665"/>
      <c r="BA665"/>
      <c r="BB665"/>
      <c r="BC665"/>
      <c r="BD665"/>
      <c r="BE665"/>
      <c r="CK665"/>
    </row>
    <row r="666" spans="1:89" x14ac:dyDescent="0.25">
      <c r="A666" s="2">
        <v>42825</v>
      </c>
      <c r="B666" s="5" t="s">
        <v>488</v>
      </c>
      <c r="C666" s="5" t="s">
        <v>648</v>
      </c>
      <c r="D666" s="5" t="s">
        <v>70</v>
      </c>
      <c r="E666" s="3" t="s">
        <v>66</v>
      </c>
      <c r="F666" s="3" t="s">
        <v>395</v>
      </c>
      <c r="G666" s="3">
        <v>4650255751</v>
      </c>
      <c r="H666" s="3"/>
      <c r="I666" s="3">
        <v>0</v>
      </c>
      <c r="J666" s="3">
        <v>4650255751</v>
      </c>
      <c r="K666" s="3">
        <v>0</v>
      </c>
      <c r="L666" s="3"/>
      <c r="M666" s="5"/>
      <c r="AZ666"/>
      <c r="BA666"/>
      <c r="BB666"/>
      <c r="BC666"/>
      <c r="BD666"/>
      <c r="BE666"/>
      <c r="CK666"/>
    </row>
    <row r="667" spans="1:89" x14ac:dyDescent="0.25">
      <c r="A667" s="2">
        <v>42825</v>
      </c>
      <c r="B667" s="5" t="s">
        <v>488</v>
      </c>
      <c r="C667" s="5" t="s">
        <v>648</v>
      </c>
      <c r="D667" s="5" t="s">
        <v>70</v>
      </c>
      <c r="E667" s="3" t="s">
        <v>250</v>
      </c>
      <c r="F667" s="3" t="s">
        <v>657</v>
      </c>
      <c r="G667" s="3">
        <v>1174196855.8900001</v>
      </c>
      <c r="H667" s="3"/>
      <c r="I667" s="3"/>
      <c r="J667" s="3"/>
      <c r="K667" s="3">
        <v>1174196855.8900001</v>
      </c>
      <c r="L667" s="3"/>
      <c r="M667" s="5"/>
      <c r="AZ667"/>
      <c r="BA667"/>
      <c r="BB667"/>
      <c r="BC667"/>
      <c r="BD667"/>
      <c r="BE667"/>
      <c r="CK667"/>
    </row>
    <row r="668" spans="1:89" x14ac:dyDescent="0.25">
      <c r="A668" s="2">
        <v>42825</v>
      </c>
      <c r="B668" s="5" t="s">
        <v>488</v>
      </c>
      <c r="C668" s="5" t="s">
        <v>648</v>
      </c>
      <c r="D668" s="5" t="s">
        <v>70</v>
      </c>
      <c r="E668" s="3" t="s">
        <v>252</v>
      </c>
      <c r="F668" s="3" t="s">
        <v>658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/>
      <c r="M668" s="5"/>
      <c r="AZ668"/>
      <c r="BA668"/>
      <c r="BB668"/>
      <c r="BC668"/>
      <c r="BD668"/>
      <c r="BE668"/>
      <c r="CK668"/>
    </row>
    <row r="669" spans="1:89" x14ac:dyDescent="0.25">
      <c r="A669" s="2">
        <v>42825</v>
      </c>
      <c r="B669" s="5" t="s">
        <v>488</v>
      </c>
      <c r="C669" s="5" t="s">
        <v>648</v>
      </c>
      <c r="D669" s="5" t="s">
        <v>70</v>
      </c>
      <c r="E669" s="3" t="s">
        <v>63</v>
      </c>
      <c r="F669" s="3" t="s">
        <v>659</v>
      </c>
      <c r="G669" s="3">
        <v>0</v>
      </c>
      <c r="H669" s="3"/>
      <c r="I669" s="3"/>
      <c r="J669" s="3"/>
      <c r="K669" s="3"/>
      <c r="L669" s="3"/>
      <c r="M669" s="5"/>
      <c r="AZ669"/>
      <c r="BA669"/>
      <c r="BB669"/>
      <c r="BC669"/>
      <c r="BD669"/>
      <c r="BE669"/>
      <c r="CK669"/>
    </row>
    <row r="670" spans="1:89" x14ac:dyDescent="0.25">
      <c r="A670" s="2">
        <v>42825</v>
      </c>
      <c r="B670" s="5" t="s">
        <v>488</v>
      </c>
      <c r="C670" s="5" t="s">
        <v>648</v>
      </c>
      <c r="D670" s="5" t="s">
        <v>70</v>
      </c>
      <c r="E670" s="3" t="s">
        <v>62</v>
      </c>
      <c r="F670" s="3" t="s">
        <v>660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/>
      <c r="M670" s="5"/>
      <c r="AZ670"/>
      <c r="BA670"/>
      <c r="BB670"/>
      <c r="BC670"/>
      <c r="BD670"/>
      <c r="BE670"/>
      <c r="CK670"/>
    </row>
    <row r="671" spans="1:89" x14ac:dyDescent="0.25">
      <c r="A671" s="2">
        <v>42825</v>
      </c>
      <c r="B671" s="5" t="s">
        <v>488</v>
      </c>
      <c r="C671" s="5" t="s">
        <v>648</v>
      </c>
      <c r="D671" s="5" t="s">
        <v>70</v>
      </c>
      <c r="E671" s="3" t="s">
        <v>258</v>
      </c>
      <c r="F671" s="3" t="s">
        <v>661</v>
      </c>
      <c r="G671" s="3">
        <v>53593279301.949997</v>
      </c>
      <c r="H671" s="3">
        <v>47768826695.059998</v>
      </c>
      <c r="I671" s="3">
        <v>0</v>
      </c>
      <c r="J671" s="3">
        <v>4650255751</v>
      </c>
      <c r="K671" s="3">
        <v>1174196855.8900001</v>
      </c>
      <c r="L671" s="3"/>
      <c r="M671" s="5"/>
      <c r="AZ671"/>
      <c r="BA671"/>
      <c r="BB671"/>
      <c r="BC671"/>
      <c r="BD671"/>
      <c r="BE671"/>
      <c r="CK671"/>
    </row>
    <row r="672" spans="1:89" x14ac:dyDescent="0.25">
      <c r="A672" s="2">
        <v>42825</v>
      </c>
      <c r="B672" s="5" t="s">
        <v>488</v>
      </c>
      <c r="C672" s="5" t="s">
        <v>648</v>
      </c>
      <c r="D672" s="5" t="s">
        <v>70</v>
      </c>
      <c r="E672" s="3" t="s">
        <v>60</v>
      </c>
      <c r="F672" s="3" t="s">
        <v>662</v>
      </c>
      <c r="G672" s="3">
        <v>0</v>
      </c>
      <c r="H672" s="3"/>
      <c r="I672" s="3"/>
      <c r="J672" s="3">
        <v>0</v>
      </c>
      <c r="K672" s="3"/>
      <c r="L672" s="3"/>
      <c r="M672" s="5"/>
      <c r="AZ672"/>
      <c r="BA672"/>
      <c r="BB672"/>
      <c r="BC672"/>
      <c r="BD672"/>
      <c r="BE672"/>
      <c r="CK672"/>
    </row>
    <row r="673" spans="1:89" x14ac:dyDescent="0.25">
      <c r="A673" s="2">
        <v>42825</v>
      </c>
      <c r="B673" s="5" t="s">
        <v>488</v>
      </c>
      <c r="C673" s="5" t="s">
        <v>648</v>
      </c>
      <c r="D673" s="5" t="s">
        <v>70</v>
      </c>
      <c r="E673" s="3" t="s">
        <v>59</v>
      </c>
      <c r="F673" s="3" t="s">
        <v>663</v>
      </c>
      <c r="G673" s="3">
        <v>0</v>
      </c>
      <c r="H673" s="3"/>
      <c r="I673" s="3"/>
      <c r="J673" s="3">
        <v>0</v>
      </c>
      <c r="K673" s="3"/>
      <c r="L673" s="3"/>
      <c r="M673" s="5"/>
      <c r="AZ673"/>
      <c r="BA673"/>
      <c r="BB673"/>
      <c r="BC673"/>
      <c r="BD673"/>
      <c r="BE673"/>
      <c r="CK673"/>
    </row>
    <row r="674" spans="1:89" x14ac:dyDescent="0.25">
      <c r="A674" s="2">
        <v>42825</v>
      </c>
      <c r="B674" s="5" t="s">
        <v>488</v>
      </c>
      <c r="C674" s="5" t="s">
        <v>648</v>
      </c>
      <c r="D674" s="5" t="s">
        <v>70</v>
      </c>
      <c r="E674" s="3" t="s">
        <v>58</v>
      </c>
      <c r="F674" s="3" t="s">
        <v>664</v>
      </c>
      <c r="G674" s="3">
        <v>0</v>
      </c>
      <c r="H674" s="3"/>
      <c r="I674" s="3"/>
      <c r="J674" s="3">
        <v>0</v>
      </c>
      <c r="K674" s="3">
        <v>0</v>
      </c>
      <c r="L674" s="3"/>
      <c r="M674" s="5"/>
      <c r="AZ674"/>
      <c r="BA674"/>
      <c r="BB674"/>
      <c r="BC674"/>
      <c r="BD674"/>
      <c r="BE674"/>
      <c r="CK674"/>
    </row>
    <row r="675" spans="1:89" x14ac:dyDescent="0.25">
      <c r="A675" s="2">
        <v>42825</v>
      </c>
      <c r="B675" s="5" t="s">
        <v>488</v>
      </c>
      <c r="C675" s="5" t="s">
        <v>648</v>
      </c>
      <c r="D675" s="5" t="s">
        <v>70</v>
      </c>
      <c r="E675" s="3" t="s">
        <v>57</v>
      </c>
      <c r="F675" s="3" t="s">
        <v>665</v>
      </c>
      <c r="G675" s="3">
        <v>0</v>
      </c>
      <c r="H675" s="3"/>
      <c r="I675" s="3"/>
      <c r="J675" s="3">
        <v>0</v>
      </c>
      <c r="K675" s="3">
        <v>0</v>
      </c>
      <c r="L675" s="3"/>
      <c r="M675" s="5"/>
      <c r="AZ675"/>
      <c r="BA675"/>
      <c r="BB675"/>
      <c r="BC675"/>
      <c r="BD675"/>
      <c r="BE675"/>
      <c r="CK675"/>
    </row>
    <row r="676" spans="1:89" x14ac:dyDescent="0.25">
      <c r="A676" s="2">
        <v>42825</v>
      </c>
      <c r="B676" s="5" t="s">
        <v>488</v>
      </c>
      <c r="C676" s="5" t="s">
        <v>648</v>
      </c>
      <c r="D676" s="5" t="s">
        <v>70</v>
      </c>
      <c r="E676" s="3" t="s">
        <v>56</v>
      </c>
      <c r="F676" s="3" t="s">
        <v>666</v>
      </c>
      <c r="G676" s="3">
        <v>0</v>
      </c>
      <c r="H676" s="3"/>
      <c r="I676" s="3"/>
      <c r="J676" s="3">
        <v>0</v>
      </c>
      <c r="K676" s="3"/>
      <c r="L676" s="3"/>
      <c r="M676" s="5"/>
      <c r="AZ676"/>
      <c r="BA676"/>
      <c r="BB676"/>
      <c r="BC676"/>
      <c r="BD676"/>
      <c r="BE676"/>
      <c r="CK676"/>
    </row>
    <row r="677" spans="1:89" x14ac:dyDescent="0.25">
      <c r="A677" s="2">
        <v>42825</v>
      </c>
      <c r="B677" s="5" t="s">
        <v>488</v>
      </c>
      <c r="C677" s="5" t="s">
        <v>648</v>
      </c>
      <c r="D677" s="5" t="s">
        <v>70</v>
      </c>
      <c r="E677" s="3" t="s">
        <v>259</v>
      </c>
      <c r="F677" s="3" t="s">
        <v>667</v>
      </c>
      <c r="G677" s="3">
        <v>0</v>
      </c>
      <c r="H677" s="3"/>
      <c r="I677" s="3"/>
      <c r="J677" s="3">
        <v>0</v>
      </c>
      <c r="K677" s="3">
        <v>0</v>
      </c>
      <c r="L677" s="3"/>
      <c r="M677" s="5"/>
      <c r="AZ677"/>
      <c r="BA677"/>
      <c r="BB677"/>
      <c r="BC677"/>
      <c r="BD677"/>
      <c r="BE677"/>
      <c r="CK677"/>
    </row>
    <row r="678" spans="1:89" x14ac:dyDescent="0.25">
      <c r="A678" s="2">
        <v>42825</v>
      </c>
      <c r="B678" s="5" t="s">
        <v>488</v>
      </c>
      <c r="C678" s="5" t="s">
        <v>648</v>
      </c>
      <c r="D678" s="5" t="s">
        <v>70</v>
      </c>
      <c r="E678" s="3" t="s">
        <v>260</v>
      </c>
      <c r="F678" s="3" t="s">
        <v>668</v>
      </c>
      <c r="G678" s="3">
        <v>0</v>
      </c>
      <c r="H678" s="3"/>
      <c r="I678" s="3"/>
      <c r="J678" s="3">
        <v>0</v>
      </c>
      <c r="K678" s="3"/>
      <c r="L678" s="3"/>
      <c r="M678" s="5"/>
      <c r="AZ678"/>
      <c r="BA678"/>
      <c r="BB678"/>
      <c r="BC678"/>
      <c r="BD678"/>
      <c r="BE678"/>
      <c r="CK678"/>
    </row>
    <row r="679" spans="1:89" x14ac:dyDescent="0.25">
      <c r="A679" s="2">
        <v>42825</v>
      </c>
      <c r="B679" s="5" t="s">
        <v>488</v>
      </c>
      <c r="C679" s="5" t="s">
        <v>648</v>
      </c>
      <c r="D679" s="5" t="s">
        <v>70</v>
      </c>
      <c r="E679" s="3" t="s">
        <v>261</v>
      </c>
      <c r="F679" s="3" t="s">
        <v>669</v>
      </c>
      <c r="G679" s="3">
        <v>0</v>
      </c>
      <c r="H679" s="3"/>
      <c r="I679" s="3"/>
      <c r="J679" s="3">
        <v>0</v>
      </c>
      <c r="K679" s="3">
        <v>0</v>
      </c>
      <c r="L679" s="3"/>
      <c r="M679" s="5"/>
      <c r="AZ679"/>
      <c r="BA679"/>
      <c r="BB679"/>
      <c r="BC679"/>
      <c r="BD679"/>
      <c r="BE679"/>
      <c r="CK679"/>
    </row>
    <row r="680" spans="1:89" x14ac:dyDescent="0.25">
      <c r="A680" s="2">
        <v>42825</v>
      </c>
      <c r="B680" s="5" t="s">
        <v>488</v>
      </c>
      <c r="C680" s="5" t="s">
        <v>648</v>
      </c>
      <c r="D680" s="5" t="s">
        <v>70</v>
      </c>
      <c r="E680" s="3" t="s">
        <v>263</v>
      </c>
      <c r="F680" s="3" t="s">
        <v>670</v>
      </c>
      <c r="G680" s="3">
        <v>0</v>
      </c>
      <c r="H680" s="3"/>
      <c r="I680" s="3"/>
      <c r="J680" s="3">
        <v>0</v>
      </c>
      <c r="K680" s="3">
        <v>0</v>
      </c>
      <c r="L680" s="3"/>
      <c r="M680" s="5"/>
      <c r="AZ680"/>
      <c r="BA680"/>
      <c r="BB680"/>
      <c r="BC680"/>
      <c r="BD680"/>
      <c r="BE680"/>
      <c r="CK680"/>
    </row>
    <row r="681" spans="1:89" x14ac:dyDescent="0.25">
      <c r="A681" s="2">
        <v>42825</v>
      </c>
      <c r="B681" s="5" t="s">
        <v>488</v>
      </c>
      <c r="C681" s="5" t="s">
        <v>648</v>
      </c>
      <c r="D681" s="5" t="s">
        <v>70</v>
      </c>
      <c r="E681" s="3" t="s">
        <v>55</v>
      </c>
      <c r="F681" s="3" t="s">
        <v>671</v>
      </c>
      <c r="G681" s="3">
        <v>0</v>
      </c>
      <c r="H681" s="3"/>
      <c r="I681" s="3"/>
      <c r="J681" s="3">
        <v>0</v>
      </c>
      <c r="K681" s="3">
        <v>0</v>
      </c>
      <c r="L681" s="3"/>
      <c r="M681" s="5"/>
      <c r="AZ681"/>
      <c r="BA681"/>
      <c r="BB681"/>
      <c r="BC681"/>
      <c r="BD681"/>
      <c r="BE681"/>
      <c r="CK681"/>
    </row>
    <row r="682" spans="1:89" x14ac:dyDescent="0.25">
      <c r="A682" s="2">
        <v>42825</v>
      </c>
      <c r="B682" s="5" t="s">
        <v>488</v>
      </c>
      <c r="C682" s="5" t="s">
        <v>648</v>
      </c>
      <c r="D682" s="5" t="s">
        <v>70</v>
      </c>
      <c r="E682" s="3" t="s">
        <v>50</v>
      </c>
      <c r="F682" s="3" t="s">
        <v>672</v>
      </c>
      <c r="G682" s="3">
        <v>53593279301.949997</v>
      </c>
      <c r="H682" s="3">
        <v>47768826695.059998</v>
      </c>
      <c r="I682" s="3">
        <v>0</v>
      </c>
      <c r="J682" s="3">
        <v>4650255751</v>
      </c>
      <c r="K682" s="3">
        <v>1174196855.8900001</v>
      </c>
      <c r="L682" s="3"/>
      <c r="M682" s="5"/>
      <c r="AZ682"/>
      <c r="BA682"/>
      <c r="BB682"/>
      <c r="BC682"/>
      <c r="BD682"/>
      <c r="BE682"/>
      <c r="CK682"/>
    </row>
    <row r="683" spans="1:89" x14ac:dyDescent="0.25">
      <c r="A683" s="2">
        <v>42825</v>
      </c>
      <c r="B683" s="5" t="s">
        <v>488</v>
      </c>
      <c r="C683" s="5" t="s">
        <v>648</v>
      </c>
      <c r="D683" s="5" t="s">
        <v>70</v>
      </c>
      <c r="E683" s="3" t="s">
        <v>264</v>
      </c>
      <c r="F683" s="3" t="s">
        <v>673</v>
      </c>
      <c r="G683" s="3">
        <v>52419082446.059998</v>
      </c>
      <c r="H683" s="3">
        <v>47768826695.059998</v>
      </c>
      <c r="I683" s="3">
        <v>0</v>
      </c>
      <c r="J683" s="3">
        <v>4650255751</v>
      </c>
      <c r="K683" s="3"/>
      <c r="L683" s="3"/>
      <c r="M683" s="5"/>
      <c r="AZ683"/>
      <c r="BA683"/>
      <c r="BB683"/>
      <c r="BC683"/>
      <c r="BD683"/>
      <c r="BE683"/>
      <c r="CK683"/>
    </row>
    <row r="684" spans="1:89" x14ac:dyDescent="0.25">
      <c r="A684" s="2">
        <v>42825</v>
      </c>
      <c r="B684" s="5" t="s">
        <v>488</v>
      </c>
      <c r="C684" s="5" t="s">
        <v>648</v>
      </c>
      <c r="D684" s="5" t="s">
        <v>70</v>
      </c>
      <c r="E684" s="3" t="s">
        <v>267</v>
      </c>
      <c r="F684" s="3" t="s">
        <v>674</v>
      </c>
      <c r="G684" s="3">
        <v>53593279301.949997</v>
      </c>
      <c r="H684" s="3">
        <v>47768826695.059998</v>
      </c>
      <c r="I684" s="3">
        <v>0</v>
      </c>
      <c r="J684" s="3">
        <v>4650255751</v>
      </c>
      <c r="K684" s="3">
        <v>1174196855.8900001</v>
      </c>
      <c r="L684" s="3"/>
      <c r="M684" s="5"/>
      <c r="AZ684"/>
      <c r="BA684"/>
      <c r="BB684"/>
      <c r="BC684"/>
      <c r="BD684"/>
      <c r="BE684"/>
      <c r="CK684"/>
    </row>
    <row r="685" spans="1:89" x14ac:dyDescent="0.25">
      <c r="A685" s="2">
        <v>42825</v>
      </c>
      <c r="B685" s="5" t="s">
        <v>488</v>
      </c>
      <c r="C685" s="5" t="s">
        <v>648</v>
      </c>
      <c r="D685" s="5" t="s">
        <v>70</v>
      </c>
      <c r="E685" s="3" t="s">
        <v>37</v>
      </c>
      <c r="F685" s="3" t="s">
        <v>675</v>
      </c>
      <c r="G685" s="3">
        <v>49188914515.940002</v>
      </c>
      <c r="H685" s="3">
        <v>47768826695.059998</v>
      </c>
      <c r="I685" s="3">
        <v>0</v>
      </c>
      <c r="J685" s="3">
        <v>1420087820.8800001</v>
      </c>
      <c r="K685" s="3"/>
      <c r="L685" s="3"/>
      <c r="M685" s="5"/>
      <c r="AZ685"/>
      <c r="BA685"/>
      <c r="BB685"/>
      <c r="BC685"/>
      <c r="BD685"/>
      <c r="BE685"/>
      <c r="CK685"/>
    </row>
    <row r="686" spans="1:89" x14ac:dyDescent="0.25">
      <c r="A686" s="2">
        <v>42825</v>
      </c>
      <c r="B686" s="5" t="s">
        <v>488</v>
      </c>
      <c r="C686" s="5" t="s">
        <v>648</v>
      </c>
      <c r="D686" s="5" t="s">
        <v>70</v>
      </c>
      <c r="E686" s="3" t="s">
        <v>270</v>
      </c>
      <c r="F686" s="3" t="s">
        <v>676</v>
      </c>
      <c r="G686" s="3">
        <v>33217815310.93</v>
      </c>
      <c r="H686" s="3"/>
      <c r="I686" s="3"/>
      <c r="J686" s="3"/>
      <c r="K686" s="3"/>
      <c r="L686" s="3"/>
      <c r="M686" s="5"/>
      <c r="AZ686"/>
      <c r="BA686"/>
      <c r="BB686"/>
      <c r="BC686"/>
      <c r="BD686"/>
      <c r="BE686"/>
      <c r="CK686"/>
    </row>
    <row r="687" spans="1:89" x14ac:dyDescent="0.25">
      <c r="A687" s="2">
        <v>42825</v>
      </c>
      <c r="B687" s="5" t="s">
        <v>488</v>
      </c>
      <c r="C687" s="5" t="s">
        <v>648</v>
      </c>
      <c r="D687" s="5" t="s">
        <v>70</v>
      </c>
      <c r="E687" s="3" t="s">
        <v>272</v>
      </c>
      <c r="F687" s="3" t="s">
        <v>677</v>
      </c>
      <c r="G687" s="3">
        <v>11453042016.209999</v>
      </c>
      <c r="H687" s="3"/>
      <c r="I687" s="3"/>
      <c r="J687" s="3"/>
      <c r="K687" s="3"/>
      <c r="L687" s="3"/>
      <c r="M687" s="5"/>
      <c r="AZ687"/>
      <c r="BA687"/>
      <c r="BB687"/>
      <c r="BC687"/>
      <c r="BD687"/>
      <c r="BE687"/>
      <c r="CK687"/>
    </row>
    <row r="688" spans="1:89" x14ac:dyDescent="0.25">
      <c r="A688" s="2">
        <v>42825</v>
      </c>
      <c r="B688" s="5" t="s">
        <v>488</v>
      </c>
      <c r="C688" s="5" t="s">
        <v>648</v>
      </c>
      <c r="D688" s="5" t="s">
        <v>70</v>
      </c>
      <c r="E688" s="3" t="s">
        <v>116</v>
      </c>
      <c r="F688" s="3" t="s">
        <v>678</v>
      </c>
      <c r="G688" s="3">
        <v>666.65</v>
      </c>
      <c r="H688" s="3"/>
      <c r="I688" s="3"/>
      <c r="J688" s="3"/>
      <c r="K688" s="3"/>
      <c r="L688" s="3"/>
      <c r="M688" s="5"/>
      <c r="AZ688"/>
      <c r="BA688"/>
      <c r="BB688"/>
      <c r="BC688"/>
      <c r="BD688"/>
      <c r="BE688"/>
      <c r="CK688"/>
    </row>
    <row r="689" spans="1:89" x14ac:dyDescent="0.25">
      <c r="A689" s="2">
        <v>42825</v>
      </c>
      <c r="B689" s="5" t="s">
        <v>488</v>
      </c>
      <c r="C689" s="5" t="s">
        <v>648</v>
      </c>
      <c r="D689" s="5" t="s">
        <v>70</v>
      </c>
      <c r="E689" s="3" t="s">
        <v>118</v>
      </c>
      <c r="F689" s="3" t="s">
        <v>679</v>
      </c>
      <c r="G689" s="3">
        <v>1721.45</v>
      </c>
      <c r="H689" s="3"/>
      <c r="I689" s="3"/>
      <c r="J689" s="3"/>
      <c r="K689" s="3"/>
      <c r="L689" s="3"/>
      <c r="M689" s="5"/>
      <c r="AZ689"/>
      <c r="BA689"/>
      <c r="BB689"/>
      <c r="BC689"/>
      <c r="BD689"/>
      <c r="BE689"/>
      <c r="CK689"/>
    </row>
    <row r="690" spans="1:89" x14ac:dyDescent="0.25">
      <c r="A690" s="2">
        <v>42916</v>
      </c>
      <c r="B690" s="5" t="s">
        <v>487</v>
      </c>
      <c r="C690" s="5" t="s">
        <v>330</v>
      </c>
      <c r="D690" s="5" t="s">
        <v>70</v>
      </c>
      <c r="E690" s="3" t="s">
        <v>241</v>
      </c>
      <c r="F690" s="3" t="s">
        <v>331</v>
      </c>
      <c r="G690" s="3">
        <v>0</v>
      </c>
      <c r="H690" s="3"/>
      <c r="I690" s="3"/>
      <c r="J690" s="3"/>
      <c r="K690" s="3"/>
      <c r="L690" s="3"/>
      <c r="M690" s="5"/>
      <c r="AZ690"/>
      <c r="BA690"/>
      <c r="BB690"/>
      <c r="BC690"/>
      <c r="BD690"/>
      <c r="BE690"/>
      <c r="CK690"/>
    </row>
    <row r="691" spans="1:89" x14ac:dyDescent="0.25">
      <c r="A691" s="2">
        <v>42916</v>
      </c>
      <c r="B691" s="5" t="s">
        <v>487</v>
      </c>
      <c r="C691" s="5" t="s">
        <v>330</v>
      </c>
      <c r="D691" s="5" t="s">
        <v>70</v>
      </c>
      <c r="E691" s="3" t="s">
        <v>242</v>
      </c>
      <c r="F691" s="3" t="s">
        <v>332</v>
      </c>
      <c r="G691" s="3">
        <v>526350</v>
      </c>
      <c r="H691" s="3"/>
      <c r="I691" s="3"/>
      <c r="J691" s="3"/>
      <c r="K691" s="3"/>
      <c r="L691" s="3"/>
      <c r="M691" s="5"/>
      <c r="AZ691"/>
      <c r="BA691"/>
      <c r="BB691"/>
      <c r="BC691"/>
      <c r="BD691"/>
      <c r="BE691"/>
      <c r="CK691"/>
    </row>
    <row r="692" spans="1:89" x14ac:dyDescent="0.25">
      <c r="A692" s="2">
        <v>42916</v>
      </c>
      <c r="B692" s="5" t="s">
        <v>487</v>
      </c>
      <c r="C692" s="5" t="s">
        <v>330</v>
      </c>
      <c r="D692" s="5" t="s">
        <v>70</v>
      </c>
      <c r="E692" s="3" t="s">
        <v>243</v>
      </c>
      <c r="F692" s="3" t="s">
        <v>333</v>
      </c>
      <c r="G692" s="3">
        <v>0</v>
      </c>
      <c r="H692" s="3"/>
      <c r="I692" s="3"/>
      <c r="J692" s="3"/>
      <c r="K692" s="3"/>
      <c r="L692" s="3"/>
      <c r="M692" s="5"/>
      <c r="AZ692"/>
      <c r="BA692"/>
      <c r="BB692"/>
      <c r="BC692"/>
      <c r="BD692"/>
      <c r="BE692"/>
      <c r="CK692"/>
    </row>
    <row r="693" spans="1:89" x14ac:dyDescent="0.25">
      <c r="A693" s="2">
        <v>42916</v>
      </c>
      <c r="B693" s="5" t="s">
        <v>487</v>
      </c>
      <c r="C693" s="5" t="s">
        <v>330</v>
      </c>
      <c r="D693" s="5" t="s">
        <v>70</v>
      </c>
      <c r="E693" s="3" t="s">
        <v>244</v>
      </c>
      <c r="F693" s="3" t="s">
        <v>349</v>
      </c>
      <c r="G693" s="3">
        <v>190537337</v>
      </c>
      <c r="H693" s="3"/>
      <c r="I693" s="3"/>
      <c r="J693" s="3"/>
      <c r="K693" s="3"/>
      <c r="L693" s="3"/>
      <c r="M693" s="5"/>
      <c r="AZ693"/>
      <c r="BA693"/>
      <c r="BB693"/>
      <c r="BC693"/>
      <c r="BD693"/>
      <c r="BE693"/>
      <c r="CK693"/>
    </row>
    <row r="694" spans="1:89" x14ac:dyDescent="0.25">
      <c r="A694" s="2">
        <v>42916</v>
      </c>
      <c r="B694" s="5" t="s">
        <v>487</v>
      </c>
      <c r="C694" s="5" t="s">
        <v>330</v>
      </c>
      <c r="D694" s="5" t="s">
        <v>70</v>
      </c>
      <c r="E694" s="3" t="s">
        <v>245</v>
      </c>
      <c r="F694" s="3" t="s">
        <v>334</v>
      </c>
      <c r="G694" s="3">
        <v>7726199498.7600002</v>
      </c>
      <c r="H694" s="3"/>
      <c r="I694" s="3"/>
      <c r="J694" s="3"/>
      <c r="K694" s="3"/>
      <c r="L694" s="3"/>
      <c r="M694" s="5"/>
      <c r="AZ694"/>
      <c r="BA694"/>
      <c r="BB694"/>
      <c r="BC694"/>
      <c r="BD694"/>
      <c r="BE694"/>
      <c r="CK694"/>
    </row>
    <row r="695" spans="1:89" x14ac:dyDescent="0.25">
      <c r="A695" s="2">
        <v>42916</v>
      </c>
      <c r="B695" s="5" t="s">
        <v>487</v>
      </c>
      <c r="C695" s="5" t="s">
        <v>330</v>
      </c>
      <c r="D695" s="5" t="s">
        <v>70</v>
      </c>
      <c r="E695" s="3" t="s">
        <v>246</v>
      </c>
      <c r="F695" s="3" t="s">
        <v>335</v>
      </c>
      <c r="G695" s="3">
        <v>0</v>
      </c>
      <c r="H695" s="3"/>
      <c r="I695" s="3"/>
      <c r="J695" s="3"/>
      <c r="K695" s="3"/>
      <c r="L695" s="3"/>
      <c r="M695" s="5"/>
      <c r="AZ695"/>
      <c r="BA695"/>
      <c r="BB695"/>
      <c r="BC695"/>
      <c r="BD695"/>
      <c r="BE695"/>
      <c r="CK695"/>
    </row>
    <row r="696" spans="1:89" x14ac:dyDescent="0.25">
      <c r="A696" s="2">
        <v>42916</v>
      </c>
      <c r="B696" s="5" t="s">
        <v>487</v>
      </c>
      <c r="C696" s="5" t="s">
        <v>330</v>
      </c>
      <c r="D696" s="5" t="s">
        <v>70</v>
      </c>
      <c r="E696" s="3" t="s">
        <v>247</v>
      </c>
      <c r="F696" s="3" t="s">
        <v>336</v>
      </c>
      <c r="G696" s="3">
        <v>83700000</v>
      </c>
      <c r="H696" s="3"/>
      <c r="I696" s="3"/>
      <c r="J696" s="3"/>
      <c r="K696" s="3"/>
      <c r="L696" s="3"/>
      <c r="M696" s="5"/>
      <c r="AZ696"/>
      <c r="BA696"/>
      <c r="BB696"/>
      <c r="BC696"/>
      <c r="BD696"/>
      <c r="BE696"/>
      <c r="CK696"/>
    </row>
    <row r="697" spans="1:89" x14ac:dyDescent="0.25">
      <c r="A697" s="2">
        <v>42916</v>
      </c>
      <c r="B697" s="5" t="s">
        <v>487</v>
      </c>
      <c r="C697" s="5" t="s">
        <v>330</v>
      </c>
      <c r="D697" s="5" t="s">
        <v>70</v>
      </c>
      <c r="E697" s="3" t="s">
        <v>248</v>
      </c>
      <c r="F697" s="3" t="s">
        <v>337</v>
      </c>
      <c r="G697" s="3">
        <v>727920195.28999996</v>
      </c>
      <c r="H697" s="3"/>
      <c r="I697" s="3"/>
      <c r="J697" s="3"/>
      <c r="K697" s="3"/>
      <c r="L697" s="3"/>
      <c r="M697" s="5"/>
      <c r="AZ697"/>
      <c r="BA697"/>
      <c r="BB697"/>
      <c r="BC697"/>
      <c r="BD697"/>
      <c r="BE697"/>
      <c r="CK697"/>
    </row>
    <row r="698" spans="1:89" x14ac:dyDescent="0.25">
      <c r="A698" s="2">
        <v>42916</v>
      </c>
      <c r="B698" s="5" t="s">
        <v>487</v>
      </c>
      <c r="C698" s="5" t="s">
        <v>330</v>
      </c>
      <c r="D698" s="5" t="s">
        <v>70</v>
      </c>
      <c r="E698" s="3" t="s">
        <v>69</v>
      </c>
      <c r="F698" s="3" t="s">
        <v>338</v>
      </c>
      <c r="G698" s="3">
        <v>714011142.28999996</v>
      </c>
      <c r="H698" s="3"/>
      <c r="I698" s="3"/>
      <c r="J698" s="3"/>
      <c r="K698" s="3"/>
      <c r="L698" s="3"/>
      <c r="M698" s="5"/>
      <c r="AZ698"/>
      <c r="BA698"/>
      <c r="BB698"/>
      <c r="BC698"/>
      <c r="BD698"/>
      <c r="BE698"/>
      <c r="CK698"/>
    </row>
    <row r="699" spans="1:89" x14ac:dyDescent="0.25">
      <c r="A699" s="2">
        <v>42916</v>
      </c>
      <c r="B699" s="5" t="s">
        <v>487</v>
      </c>
      <c r="C699" s="5" t="s">
        <v>330</v>
      </c>
      <c r="D699" s="5" t="s">
        <v>70</v>
      </c>
      <c r="E699" s="3" t="s">
        <v>68</v>
      </c>
      <c r="F699" s="3" t="s">
        <v>339</v>
      </c>
      <c r="G699" s="3">
        <v>13909053</v>
      </c>
      <c r="H699" s="3"/>
      <c r="I699" s="3"/>
      <c r="J699" s="3"/>
      <c r="K699" s="3"/>
      <c r="L699" s="3"/>
      <c r="M699" s="5"/>
      <c r="AZ699"/>
      <c r="BA699"/>
      <c r="BB699"/>
      <c r="BC699"/>
      <c r="BD699"/>
      <c r="BE699"/>
      <c r="CK699"/>
    </row>
    <row r="700" spans="1:89" x14ac:dyDescent="0.25">
      <c r="A700" s="2">
        <v>42916</v>
      </c>
      <c r="B700" s="5" t="s">
        <v>487</v>
      </c>
      <c r="C700" s="5" t="s">
        <v>330</v>
      </c>
      <c r="D700" s="5" t="s">
        <v>70</v>
      </c>
      <c r="E700" s="3" t="s">
        <v>67</v>
      </c>
      <c r="F700" s="3" t="s">
        <v>340</v>
      </c>
      <c r="G700" s="3">
        <v>5523871595.1599998</v>
      </c>
      <c r="H700" s="3"/>
      <c r="I700" s="3"/>
      <c r="J700" s="3"/>
      <c r="K700" s="3"/>
      <c r="L700" s="3"/>
      <c r="M700" s="5"/>
      <c r="AZ700"/>
      <c r="BA700"/>
      <c r="BB700"/>
      <c r="BC700"/>
      <c r="BD700"/>
      <c r="BE700"/>
      <c r="CK700"/>
    </row>
    <row r="701" spans="1:89" x14ac:dyDescent="0.25">
      <c r="A701" s="2">
        <v>42916</v>
      </c>
      <c r="B701" s="5" t="s">
        <v>487</v>
      </c>
      <c r="C701" s="5" t="s">
        <v>330</v>
      </c>
      <c r="D701" s="5" t="s">
        <v>70</v>
      </c>
      <c r="E701" s="3" t="s">
        <v>66</v>
      </c>
      <c r="F701" s="3" t="s">
        <v>341</v>
      </c>
      <c r="G701" s="3">
        <v>3672340438.73</v>
      </c>
      <c r="H701" s="3"/>
      <c r="I701" s="3"/>
      <c r="J701" s="3"/>
      <c r="K701" s="3"/>
      <c r="L701" s="3"/>
      <c r="M701" s="5"/>
      <c r="AZ701"/>
      <c r="BA701"/>
      <c r="BB701"/>
      <c r="BC701"/>
      <c r="BD701"/>
      <c r="BE701"/>
      <c r="CK701"/>
    </row>
    <row r="702" spans="1:89" x14ac:dyDescent="0.25">
      <c r="A702" s="2">
        <v>42916</v>
      </c>
      <c r="B702" s="5" t="s">
        <v>487</v>
      </c>
      <c r="C702" s="5" t="s">
        <v>330</v>
      </c>
      <c r="D702" s="5" t="s">
        <v>70</v>
      </c>
      <c r="E702" s="3" t="s">
        <v>249</v>
      </c>
      <c r="F702" s="3" t="s">
        <v>342</v>
      </c>
      <c r="G702" s="3">
        <v>1851531156.4400001</v>
      </c>
      <c r="H702" s="3"/>
      <c r="I702" s="3"/>
      <c r="J702" s="3"/>
      <c r="K702" s="3"/>
      <c r="L702" s="3"/>
      <c r="M702" s="5"/>
      <c r="AZ702"/>
      <c r="BA702"/>
      <c r="BB702"/>
      <c r="BC702"/>
      <c r="BD702"/>
      <c r="BE702"/>
      <c r="CK702"/>
    </row>
    <row r="703" spans="1:89" x14ac:dyDescent="0.25">
      <c r="A703" s="2">
        <v>42916</v>
      </c>
      <c r="B703" s="5" t="s">
        <v>487</v>
      </c>
      <c r="C703" s="5" t="s">
        <v>330</v>
      </c>
      <c r="D703" s="5" t="s">
        <v>70</v>
      </c>
      <c r="E703" s="3" t="s">
        <v>250</v>
      </c>
      <c r="F703" s="3" t="s">
        <v>343</v>
      </c>
      <c r="G703" s="3">
        <v>0</v>
      </c>
      <c r="H703" s="3"/>
      <c r="I703" s="3"/>
      <c r="J703" s="3"/>
      <c r="K703" s="3"/>
      <c r="L703" s="3"/>
      <c r="M703" s="5"/>
      <c r="AZ703"/>
      <c r="BA703"/>
      <c r="BB703"/>
      <c r="BC703"/>
      <c r="BD703"/>
      <c r="BE703"/>
      <c r="CK703"/>
    </row>
    <row r="704" spans="1:89" x14ac:dyDescent="0.25">
      <c r="A704" s="2">
        <v>42916</v>
      </c>
      <c r="B704" s="5" t="s">
        <v>487</v>
      </c>
      <c r="C704" s="5" t="s">
        <v>330</v>
      </c>
      <c r="D704" s="5" t="s">
        <v>70</v>
      </c>
      <c r="E704" s="3" t="s">
        <v>251</v>
      </c>
      <c r="F704" s="3" t="s">
        <v>344</v>
      </c>
      <c r="G704" s="3">
        <v>0</v>
      </c>
      <c r="H704" s="3"/>
      <c r="I704" s="3"/>
      <c r="J704" s="3"/>
      <c r="K704" s="3"/>
      <c r="L704" s="3"/>
      <c r="M704" s="5"/>
      <c r="AZ704"/>
      <c r="BA704"/>
      <c r="BB704"/>
      <c r="BC704"/>
      <c r="BD704"/>
      <c r="BE704"/>
      <c r="CK704"/>
    </row>
    <row r="705" spans="1:89" x14ac:dyDescent="0.25">
      <c r="A705" s="2">
        <v>42916</v>
      </c>
      <c r="B705" s="5" t="s">
        <v>487</v>
      </c>
      <c r="C705" s="5" t="s">
        <v>330</v>
      </c>
      <c r="D705" s="5" t="s">
        <v>70</v>
      </c>
      <c r="E705" s="3" t="s">
        <v>252</v>
      </c>
      <c r="F705" s="3" t="s">
        <v>345</v>
      </c>
      <c r="G705" s="3">
        <v>1390707708.3</v>
      </c>
      <c r="H705" s="3"/>
      <c r="I705" s="3"/>
      <c r="J705" s="3"/>
      <c r="K705" s="3"/>
      <c r="L705" s="3"/>
      <c r="M705" s="5"/>
      <c r="AZ705"/>
      <c r="BA705"/>
      <c r="BB705"/>
      <c r="BC705"/>
      <c r="BD705"/>
      <c r="BE705"/>
      <c r="CK705"/>
    </row>
    <row r="706" spans="1:89" x14ac:dyDescent="0.25">
      <c r="A706" s="2">
        <v>42916</v>
      </c>
      <c r="B706" s="5" t="s">
        <v>487</v>
      </c>
      <c r="C706" s="5" t="s">
        <v>330</v>
      </c>
      <c r="D706" s="5" t="s">
        <v>70</v>
      </c>
      <c r="E706" s="3" t="s">
        <v>253</v>
      </c>
      <c r="F706" s="3" t="s">
        <v>346</v>
      </c>
      <c r="G706" s="3">
        <v>0</v>
      </c>
      <c r="H706" s="3"/>
      <c r="I706" s="3"/>
      <c r="J706" s="3"/>
      <c r="K706" s="3"/>
      <c r="L706" s="3"/>
      <c r="M706" s="5"/>
      <c r="AZ706"/>
      <c r="BA706"/>
      <c r="BB706"/>
      <c r="BC706"/>
      <c r="BD706"/>
      <c r="BE706"/>
      <c r="CK706"/>
    </row>
    <row r="707" spans="1:89" x14ac:dyDescent="0.25">
      <c r="A707" s="2">
        <v>42916</v>
      </c>
      <c r="B707" s="5" t="s">
        <v>487</v>
      </c>
      <c r="C707" s="5" t="s">
        <v>330</v>
      </c>
      <c r="D707" s="5" t="s">
        <v>70</v>
      </c>
      <c r="E707" s="3" t="s">
        <v>65</v>
      </c>
      <c r="F707" s="3" t="s">
        <v>347</v>
      </c>
      <c r="G707" s="3">
        <v>0</v>
      </c>
      <c r="H707" s="3"/>
      <c r="I707" s="3"/>
      <c r="J707" s="3"/>
      <c r="K707" s="3"/>
      <c r="L707" s="3"/>
      <c r="M707" s="5"/>
      <c r="AZ707"/>
      <c r="BA707"/>
      <c r="BB707"/>
      <c r="BC707"/>
      <c r="BD707"/>
      <c r="BE707"/>
      <c r="CK707"/>
    </row>
    <row r="708" spans="1:89" x14ac:dyDescent="0.25">
      <c r="A708" s="2">
        <v>42916</v>
      </c>
      <c r="B708" s="5" t="s">
        <v>487</v>
      </c>
      <c r="C708" s="5" t="s">
        <v>330</v>
      </c>
      <c r="D708" s="5" t="s">
        <v>70</v>
      </c>
      <c r="E708" s="3" t="s">
        <v>64</v>
      </c>
      <c r="F708" s="3" t="s">
        <v>348</v>
      </c>
      <c r="G708" s="3">
        <v>0</v>
      </c>
      <c r="H708" s="3"/>
      <c r="I708" s="3"/>
      <c r="J708" s="3"/>
      <c r="K708" s="3"/>
      <c r="L708" s="3"/>
      <c r="M708" s="5"/>
      <c r="AZ708"/>
      <c r="BA708"/>
      <c r="BB708"/>
      <c r="BC708"/>
      <c r="BD708"/>
      <c r="BE708"/>
      <c r="CK708"/>
    </row>
    <row r="709" spans="1:89" x14ac:dyDescent="0.25">
      <c r="A709" s="2">
        <v>42916</v>
      </c>
      <c r="B709" s="5" t="s">
        <v>487</v>
      </c>
      <c r="C709" s="5" t="s">
        <v>330</v>
      </c>
      <c r="D709" s="5" t="s">
        <v>70</v>
      </c>
      <c r="E709" s="3" t="s">
        <v>63</v>
      </c>
      <c r="F709" s="3" t="s">
        <v>350</v>
      </c>
      <c r="G709" s="3">
        <v>5647566494.1999998</v>
      </c>
      <c r="H709" s="3"/>
      <c r="I709" s="3"/>
      <c r="J709" s="3"/>
      <c r="K709" s="3"/>
      <c r="L709" s="3"/>
      <c r="M709" s="5"/>
      <c r="AZ709"/>
      <c r="BA709"/>
      <c r="BB709"/>
      <c r="BC709"/>
      <c r="BD709"/>
      <c r="BE709"/>
      <c r="CK709"/>
    </row>
    <row r="710" spans="1:89" x14ac:dyDescent="0.25">
      <c r="A710" s="2">
        <v>42916</v>
      </c>
      <c r="B710" s="5" t="s">
        <v>487</v>
      </c>
      <c r="C710" s="5" t="s">
        <v>330</v>
      </c>
      <c r="D710" s="5" t="s">
        <v>70</v>
      </c>
      <c r="E710" s="3" t="s">
        <v>62</v>
      </c>
      <c r="F710" s="3" t="s">
        <v>351</v>
      </c>
      <c r="G710" s="3">
        <v>0</v>
      </c>
      <c r="H710" s="3"/>
      <c r="I710" s="3"/>
      <c r="J710" s="3"/>
      <c r="K710" s="3"/>
      <c r="L710" s="3"/>
      <c r="M710" s="5"/>
      <c r="AZ710"/>
      <c r="BA710"/>
      <c r="BB710"/>
      <c r="BC710"/>
      <c r="BD710"/>
      <c r="BE710"/>
      <c r="CK710"/>
    </row>
    <row r="711" spans="1:89" x14ac:dyDescent="0.25">
      <c r="A711" s="2">
        <v>42916</v>
      </c>
      <c r="B711" s="5" t="s">
        <v>487</v>
      </c>
      <c r="C711" s="5" t="s">
        <v>330</v>
      </c>
      <c r="D711" s="5" t="s">
        <v>70</v>
      </c>
      <c r="E711" s="3" t="s">
        <v>61</v>
      </c>
      <c r="F711" s="3" t="s">
        <v>353</v>
      </c>
      <c r="G711" s="3">
        <v>0</v>
      </c>
      <c r="H711" s="3"/>
      <c r="I711" s="3"/>
      <c r="J711" s="3"/>
      <c r="K711" s="3"/>
      <c r="L711" s="3"/>
      <c r="M711" s="5"/>
      <c r="AZ711"/>
      <c r="BA711"/>
      <c r="BB711"/>
      <c r="BC711"/>
      <c r="BD711"/>
      <c r="BE711"/>
      <c r="CK711"/>
    </row>
    <row r="712" spans="1:89" x14ac:dyDescent="0.25">
      <c r="A712" s="2">
        <v>42916</v>
      </c>
      <c r="B712" s="5" t="s">
        <v>487</v>
      </c>
      <c r="C712" s="5" t="s">
        <v>330</v>
      </c>
      <c r="D712" s="5" t="s">
        <v>70</v>
      </c>
      <c r="E712" s="3" t="s">
        <v>254</v>
      </c>
      <c r="F712" s="3" t="s">
        <v>370</v>
      </c>
      <c r="G712" s="3">
        <v>0</v>
      </c>
      <c r="H712" s="3"/>
      <c r="I712" s="3"/>
      <c r="J712" s="3"/>
      <c r="K712" s="3"/>
      <c r="L712" s="3"/>
      <c r="M712" s="5"/>
      <c r="AZ712"/>
      <c r="BA712"/>
      <c r="BB712"/>
      <c r="BC712"/>
      <c r="BD712"/>
      <c r="BE712"/>
      <c r="CK712"/>
    </row>
    <row r="713" spans="1:89" x14ac:dyDescent="0.25">
      <c r="A713" s="2">
        <v>42916</v>
      </c>
      <c r="B713" s="5" t="s">
        <v>487</v>
      </c>
      <c r="C713" s="5" t="s">
        <v>330</v>
      </c>
      <c r="D713" s="5" t="s">
        <v>70</v>
      </c>
      <c r="E713" s="3" t="s">
        <v>255</v>
      </c>
      <c r="F713" s="3" t="s">
        <v>352</v>
      </c>
      <c r="G713" s="3">
        <v>0</v>
      </c>
      <c r="H713" s="3"/>
      <c r="I713" s="3"/>
      <c r="J713" s="3"/>
      <c r="K713" s="3"/>
      <c r="L713" s="3"/>
      <c r="M713" s="5"/>
      <c r="AZ713"/>
      <c r="BA713"/>
      <c r="BB713"/>
      <c r="BC713"/>
      <c r="BD713"/>
      <c r="BE713"/>
      <c r="CK713"/>
    </row>
    <row r="714" spans="1:89" x14ac:dyDescent="0.25">
      <c r="A714" s="2">
        <v>42916</v>
      </c>
      <c r="B714" s="5" t="s">
        <v>487</v>
      </c>
      <c r="C714" s="5" t="s">
        <v>330</v>
      </c>
      <c r="D714" s="5" t="s">
        <v>70</v>
      </c>
      <c r="E714" s="3" t="s">
        <v>256</v>
      </c>
      <c r="F714" s="3" t="s">
        <v>354</v>
      </c>
      <c r="G714" s="3">
        <v>779786418</v>
      </c>
      <c r="H714" s="3"/>
      <c r="I714" s="3"/>
      <c r="J714" s="3"/>
      <c r="K714" s="3"/>
      <c r="L714" s="3"/>
      <c r="M714" s="5"/>
      <c r="AZ714"/>
      <c r="BA714"/>
      <c r="BB714"/>
      <c r="BC714"/>
      <c r="BD714"/>
      <c r="BE714"/>
      <c r="CK714"/>
    </row>
    <row r="715" spans="1:89" x14ac:dyDescent="0.25">
      <c r="A715" s="2">
        <v>42916</v>
      </c>
      <c r="B715" s="5" t="s">
        <v>487</v>
      </c>
      <c r="C715" s="5" t="s">
        <v>330</v>
      </c>
      <c r="D715" s="5" t="s">
        <v>70</v>
      </c>
      <c r="E715" s="3" t="s">
        <v>257</v>
      </c>
      <c r="F715" s="3" t="s">
        <v>372</v>
      </c>
      <c r="G715" s="3">
        <v>46159263</v>
      </c>
      <c r="H715" s="3"/>
      <c r="I715" s="3"/>
      <c r="J715" s="3"/>
      <c r="K715" s="3"/>
      <c r="L715" s="3"/>
      <c r="M715" s="5"/>
      <c r="AZ715"/>
      <c r="BA715"/>
      <c r="BB715"/>
      <c r="BC715"/>
      <c r="BD715"/>
      <c r="BE715"/>
      <c r="CK715"/>
    </row>
    <row r="716" spans="1:89" x14ac:dyDescent="0.25">
      <c r="A716" s="2">
        <v>42916</v>
      </c>
      <c r="B716" s="5" t="s">
        <v>487</v>
      </c>
      <c r="C716" s="5" t="s">
        <v>330</v>
      </c>
      <c r="D716" s="5" t="s">
        <v>70</v>
      </c>
      <c r="E716" s="3" t="s">
        <v>258</v>
      </c>
      <c r="F716" s="3" t="s">
        <v>355</v>
      </c>
      <c r="G716" s="3">
        <v>0</v>
      </c>
      <c r="H716" s="3"/>
      <c r="I716" s="3"/>
      <c r="J716" s="3"/>
      <c r="K716" s="3"/>
      <c r="L716" s="3"/>
      <c r="M716" s="5"/>
      <c r="AZ716"/>
      <c r="BA716"/>
      <c r="BB716"/>
      <c r="BC716"/>
      <c r="BD716"/>
      <c r="BE716"/>
      <c r="CK716"/>
    </row>
    <row r="717" spans="1:89" x14ac:dyDescent="0.25">
      <c r="A717" s="2">
        <v>42916</v>
      </c>
      <c r="B717" s="5" t="s">
        <v>487</v>
      </c>
      <c r="C717" s="5" t="s">
        <v>330</v>
      </c>
      <c r="D717" s="5" t="s">
        <v>70</v>
      </c>
      <c r="E717" s="3" t="s">
        <v>60</v>
      </c>
      <c r="F717" s="3" t="s">
        <v>356</v>
      </c>
      <c r="G717" s="3">
        <v>46159263</v>
      </c>
      <c r="H717" s="3"/>
      <c r="I717" s="3"/>
      <c r="J717" s="3"/>
      <c r="K717" s="3"/>
      <c r="L717" s="3"/>
      <c r="M717" s="5"/>
      <c r="AZ717"/>
      <c r="BA717"/>
      <c r="BB717"/>
      <c r="BC717"/>
      <c r="BD717"/>
      <c r="BE717"/>
      <c r="CK717"/>
    </row>
    <row r="718" spans="1:89" x14ac:dyDescent="0.25">
      <c r="A718" s="2">
        <v>42916</v>
      </c>
      <c r="B718" s="5" t="s">
        <v>487</v>
      </c>
      <c r="C718" s="5" t="s">
        <v>330</v>
      </c>
      <c r="D718" s="5" t="s">
        <v>70</v>
      </c>
      <c r="E718" s="3" t="s">
        <v>59</v>
      </c>
      <c r="F718" s="3" t="s">
        <v>357</v>
      </c>
      <c r="G718" s="3">
        <v>733627155</v>
      </c>
      <c r="H718" s="3"/>
      <c r="I718" s="3"/>
      <c r="J718" s="3"/>
      <c r="K718" s="3"/>
      <c r="L718" s="3"/>
      <c r="M718" s="5"/>
      <c r="AZ718"/>
      <c r="BA718"/>
      <c r="BB718"/>
      <c r="BC718"/>
      <c r="BD718"/>
      <c r="BE718"/>
      <c r="CK718"/>
    </row>
    <row r="719" spans="1:89" x14ac:dyDescent="0.25">
      <c r="A719" s="2">
        <v>42916</v>
      </c>
      <c r="B719" s="5" t="s">
        <v>487</v>
      </c>
      <c r="C719" s="5" t="s">
        <v>330</v>
      </c>
      <c r="D719" s="5" t="s">
        <v>70</v>
      </c>
      <c r="E719" s="3" t="s">
        <v>58</v>
      </c>
      <c r="F719" s="3" t="s">
        <v>358</v>
      </c>
      <c r="G719" s="3">
        <v>566369920</v>
      </c>
      <c r="H719" s="3"/>
      <c r="I719" s="3"/>
      <c r="J719" s="3"/>
      <c r="K719" s="3"/>
      <c r="L719" s="3"/>
      <c r="M719" s="5"/>
      <c r="AZ719"/>
      <c r="BA719"/>
      <c r="BB719"/>
      <c r="BC719"/>
      <c r="BD719"/>
      <c r="BE719"/>
      <c r="CK719"/>
    </row>
    <row r="720" spans="1:89" x14ac:dyDescent="0.25">
      <c r="A720" s="2">
        <v>42916</v>
      </c>
      <c r="B720" s="5" t="s">
        <v>487</v>
      </c>
      <c r="C720" s="5" t="s">
        <v>330</v>
      </c>
      <c r="D720" s="5" t="s">
        <v>70</v>
      </c>
      <c r="E720" s="3" t="s">
        <v>57</v>
      </c>
      <c r="F720" s="3" t="s">
        <v>359</v>
      </c>
      <c r="G720" s="3">
        <v>167257235</v>
      </c>
      <c r="H720" s="3"/>
      <c r="I720" s="3"/>
      <c r="J720" s="3"/>
      <c r="K720" s="3"/>
      <c r="L720" s="3"/>
      <c r="M720" s="5"/>
      <c r="AZ720"/>
      <c r="BA720"/>
      <c r="BB720"/>
      <c r="BC720"/>
      <c r="BD720"/>
      <c r="BE720"/>
      <c r="CK720"/>
    </row>
    <row r="721" spans="1:89" x14ac:dyDescent="0.25">
      <c r="A721" s="2">
        <v>42916</v>
      </c>
      <c r="B721" s="5" t="s">
        <v>487</v>
      </c>
      <c r="C721" s="5" t="s">
        <v>330</v>
      </c>
      <c r="D721" s="5" t="s">
        <v>70</v>
      </c>
      <c r="E721" s="3" t="s">
        <v>56</v>
      </c>
      <c r="F721" s="3" t="s">
        <v>360</v>
      </c>
      <c r="G721" s="3">
        <v>0</v>
      </c>
      <c r="H721" s="3"/>
      <c r="I721" s="3"/>
      <c r="J721" s="3"/>
      <c r="K721" s="3"/>
      <c r="L721" s="3"/>
      <c r="M721" s="5"/>
      <c r="AZ721"/>
      <c r="BA721"/>
      <c r="BB721"/>
      <c r="BC721"/>
      <c r="BD721"/>
      <c r="BE721"/>
      <c r="CK721"/>
    </row>
    <row r="722" spans="1:89" x14ac:dyDescent="0.25">
      <c r="A722" s="2">
        <v>42916</v>
      </c>
      <c r="B722" s="5" t="s">
        <v>487</v>
      </c>
      <c r="C722" s="5" t="s">
        <v>330</v>
      </c>
      <c r="D722" s="5" t="s">
        <v>70</v>
      </c>
      <c r="E722" s="3" t="s">
        <v>259</v>
      </c>
      <c r="F722" s="3" t="s">
        <v>361</v>
      </c>
      <c r="G722" s="3">
        <v>0</v>
      </c>
      <c r="H722" s="3"/>
      <c r="I722" s="3"/>
      <c r="J722" s="3"/>
      <c r="K722" s="3"/>
      <c r="L722" s="3"/>
      <c r="M722" s="5"/>
      <c r="AZ722"/>
      <c r="BA722"/>
      <c r="BB722"/>
      <c r="BC722"/>
      <c r="BD722"/>
      <c r="BE722"/>
      <c r="CK722"/>
    </row>
    <row r="723" spans="1:89" x14ac:dyDescent="0.25">
      <c r="A723" s="2">
        <v>42916</v>
      </c>
      <c r="B723" s="5" t="s">
        <v>487</v>
      </c>
      <c r="C723" s="5" t="s">
        <v>330</v>
      </c>
      <c r="D723" s="5" t="s">
        <v>70</v>
      </c>
      <c r="E723" s="3" t="s">
        <v>260</v>
      </c>
      <c r="F723" s="3" t="s">
        <v>362</v>
      </c>
      <c r="G723" s="3">
        <v>1577964202</v>
      </c>
      <c r="H723" s="3"/>
      <c r="I723" s="3"/>
      <c r="J723" s="3"/>
      <c r="K723" s="3"/>
      <c r="L723" s="3"/>
      <c r="M723" s="5"/>
      <c r="AZ723"/>
      <c r="BA723"/>
      <c r="BB723"/>
      <c r="BC723"/>
      <c r="BD723"/>
      <c r="BE723"/>
      <c r="CK723"/>
    </row>
    <row r="724" spans="1:89" x14ac:dyDescent="0.25">
      <c r="A724" s="2">
        <v>42916</v>
      </c>
      <c r="B724" s="5" t="s">
        <v>487</v>
      </c>
      <c r="C724" s="5" t="s">
        <v>330</v>
      </c>
      <c r="D724" s="5" t="s">
        <v>70</v>
      </c>
      <c r="E724" s="3" t="s">
        <v>261</v>
      </c>
      <c r="F724" s="3" t="s">
        <v>363</v>
      </c>
      <c r="G724" s="3">
        <v>0</v>
      </c>
      <c r="H724" s="3"/>
      <c r="I724" s="3"/>
      <c r="J724" s="3"/>
      <c r="K724" s="3"/>
      <c r="L724" s="3"/>
      <c r="M724" s="5"/>
      <c r="AZ724"/>
      <c r="BA724"/>
      <c r="BB724"/>
      <c r="BC724"/>
      <c r="BD724"/>
      <c r="BE724"/>
      <c r="CK724"/>
    </row>
    <row r="725" spans="1:89" x14ac:dyDescent="0.25">
      <c r="A725" s="2">
        <v>42916</v>
      </c>
      <c r="B725" s="5" t="s">
        <v>487</v>
      </c>
      <c r="C725" s="5" t="s">
        <v>330</v>
      </c>
      <c r="D725" s="5" t="s">
        <v>70</v>
      </c>
      <c r="E725" s="3" t="s">
        <v>262</v>
      </c>
      <c r="F725" s="3" t="s">
        <v>364</v>
      </c>
      <c r="G725" s="3">
        <v>799364677</v>
      </c>
      <c r="H725" s="3"/>
      <c r="I725" s="3"/>
      <c r="J725" s="3"/>
      <c r="K725" s="3"/>
      <c r="L725" s="3"/>
      <c r="M725" s="5"/>
      <c r="AZ725"/>
      <c r="BA725"/>
      <c r="BB725"/>
      <c r="BC725"/>
      <c r="BD725"/>
      <c r="BE725"/>
      <c r="CK725"/>
    </row>
    <row r="726" spans="1:89" x14ac:dyDescent="0.25">
      <c r="A726" s="2">
        <v>42916</v>
      </c>
      <c r="B726" s="5" t="s">
        <v>487</v>
      </c>
      <c r="C726" s="5" t="s">
        <v>330</v>
      </c>
      <c r="D726" s="5" t="s">
        <v>70</v>
      </c>
      <c r="E726" s="3" t="s">
        <v>263</v>
      </c>
      <c r="F726" s="3" t="s">
        <v>365</v>
      </c>
      <c r="G726" s="3">
        <v>0</v>
      </c>
      <c r="H726" s="3"/>
      <c r="I726" s="3"/>
      <c r="J726" s="3"/>
      <c r="K726" s="3"/>
      <c r="L726" s="3"/>
      <c r="M726" s="5"/>
      <c r="AZ726"/>
      <c r="BA726"/>
      <c r="BB726"/>
      <c r="BC726"/>
      <c r="BD726"/>
      <c r="BE726"/>
      <c r="CK726"/>
    </row>
    <row r="727" spans="1:89" x14ac:dyDescent="0.25">
      <c r="A727" s="2">
        <v>42916</v>
      </c>
      <c r="B727" s="5" t="s">
        <v>487</v>
      </c>
      <c r="C727" s="5" t="s">
        <v>330</v>
      </c>
      <c r="D727" s="5" t="s">
        <v>70</v>
      </c>
      <c r="E727" s="3" t="s">
        <v>55</v>
      </c>
      <c r="F727" s="3" t="s">
        <v>366</v>
      </c>
      <c r="G727" s="3">
        <v>0</v>
      </c>
      <c r="H727" s="3"/>
      <c r="I727" s="3"/>
      <c r="J727" s="3"/>
      <c r="K727" s="3"/>
      <c r="L727" s="3"/>
      <c r="M727" s="5"/>
      <c r="AZ727"/>
      <c r="BA727"/>
      <c r="BB727"/>
      <c r="BC727"/>
      <c r="BD727"/>
      <c r="BE727"/>
      <c r="CK727"/>
    </row>
    <row r="728" spans="1:89" x14ac:dyDescent="0.25">
      <c r="A728" s="2">
        <v>42916</v>
      </c>
      <c r="B728" s="5" t="s">
        <v>487</v>
      </c>
      <c r="C728" s="5" t="s">
        <v>330</v>
      </c>
      <c r="D728" s="5" t="s">
        <v>70</v>
      </c>
      <c r="E728" s="3" t="s">
        <v>54</v>
      </c>
      <c r="F728" s="3" t="s">
        <v>367</v>
      </c>
      <c r="G728" s="3">
        <v>1087901712.4200001</v>
      </c>
      <c r="H728" s="3"/>
      <c r="I728" s="3"/>
      <c r="J728" s="3"/>
      <c r="K728" s="3"/>
      <c r="L728" s="3"/>
      <c r="M728" s="5"/>
      <c r="AZ728"/>
      <c r="BA728"/>
      <c r="BB728"/>
      <c r="BC728"/>
      <c r="BD728"/>
      <c r="BE728"/>
      <c r="CK728"/>
    </row>
    <row r="729" spans="1:89" x14ac:dyDescent="0.25">
      <c r="A729" s="2">
        <v>42916</v>
      </c>
      <c r="B729" s="5" t="s">
        <v>487</v>
      </c>
      <c r="C729" s="5" t="s">
        <v>330</v>
      </c>
      <c r="D729" s="5" t="s">
        <v>70</v>
      </c>
      <c r="E729" s="3" t="s">
        <v>53</v>
      </c>
      <c r="F729" s="3" t="s">
        <v>368</v>
      </c>
      <c r="G729" s="3">
        <v>0</v>
      </c>
      <c r="H729" s="3"/>
      <c r="I729" s="3"/>
      <c r="J729" s="3"/>
      <c r="K729" s="3"/>
      <c r="L729" s="3"/>
      <c r="M729" s="5"/>
      <c r="AZ729"/>
      <c r="BA729"/>
      <c r="BB729"/>
      <c r="BC729"/>
      <c r="BD729"/>
      <c r="BE729"/>
      <c r="CK729"/>
    </row>
    <row r="730" spans="1:89" x14ac:dyDescent="0.25">
      <c r="A730" s="2">
        <v>42916</v>
      </c>
      <c r="B730" s="5" t="s">
        <v>487</v>
      </c>
      <c r="C730" s="5" t="s">
        <v>330</v>
      </c>
      <c r="D730" s="5" t="s">
        <v>70</v>
      </c>
      <c r="E730" s="3" t="s">
        <v>50</v>
      </c>
      <c r="F730" s="3" t="s">
        <v>369</v>
      </c>
      <c r="G730" s="3">
        <v>17809846689.380001</v>
      </c>
      <c r="H730" s="3"/>
      <c r="I730" s="3"/>
      <c r="J730" s="3"/>
      <c r="K730" s="3"/>
      <c r="L730" s="3"/>
      <c r="M730" s="5"/>
      <c r="AZ730"/>
      <c r="BA730"/>
      <c r="BB730"/>
      <c r="BC730"/>
      <c r="BD730"/>
      <c r="BE730"/>
      <c r="CK730"/>
    </row>
    <row r="731" spans="1:89" x14ac:dyDescent="0.25">
      <c r="A731" s="2">
        <v>42916</v>
      </c>
      <c r="B731" s="5" t="s">
        <v>487</v>
      </c>
      <c r="C731" s="5" t="s">
        <v>330</v>
      </c>
      <c r="D731" s="5" t="s">
        <v>70</v>
      </c>
      <c r="E731" s="3" t="s">
        <v>264</v>
      </c>
      <c r="F731" s="3" t="s">
        <v>371</v>
      </c>
      <c r="G731" s="3">
        <v>221377629</v>
      </c>
      <c r="H731" s="3"/>
      <c r="I731" s="3"/>
      <c r="J731" s="3"/>
      <c r="K731" s="3"/>
      <c r="L731" s="3"/>
      <c r="M731" s="5"/>
      <c r="AZ731"/>
      <c r="BA731"/>
      <c r="BB731"/>
      <c r="BC731"/>
      <c r="BD731"/>
      <c r="BE731"/>
      <c r="CK731"/>
    </row>
    <row r="732" spans="1:89" x14ac:dyDescent="0.25">
      <c r="A732" s="2">
        <v>42916</v>
      </c>
      <c r="B732" s="5" t="s">
        <v>487</v>
      </c>
      <c r="C732" s="5" t="s">
        <v>330</v>
      </c>
      <c r="D732" s="5" t="s">
        <v>70</v>
      </c>
      <c r="E732" s="3" t="s">
        <v>265</v>
      </c>
      <c r="F732" s="3" t="s">
        <v>377</v>
      </c>
      <c r="G732" s="3">
        <v>0</v>
      </c>
      <c r="H732" s="3"/>
      <c r="I732" s="3"/>
      <c r="J732" s="3"/>
      <c r="K732" s="3"/>
      <c r="L732" s="3"/>
      <c r="M732" s="5"/>
      <c r="AZ732"/>
      <c r="BA732"/>
      <c r="BB732"/>
      <c r="BC732"/>
      <c r="BD732"/>
      <c r="BE732"/>
      <c r="CK732"/>
    </row>
    <row r="733" spans="1:89" x14ac:dyDescent="0.25">
      <c r="A733" s="2">
        <v>42916</v>
      </c>
      <c r="B733" s="5" t="s">
        <v>487</v>
      </c>
      <c r="C733" s="5" t="s">
        <v>330</v>
      </c>
      <c r="D733" s="5" t="s">
        <v>70</v>
      </c>
      <c r="E733" s="3" t="s">
        <v>266</v>
      </c>
      <c r="F733" s="3" t="s">
        <v>373</v>
      </c>
      <c r="G733" s="3">
        <v>0</v>
      </c>
      <c r="H733" s="3"/>
      <c r="I733" s="3"/>
      <c r="J733" s="3"/>
      <c r="K733" s="3"/>
      <c r="L733" s="3"/>
      <c r="M733" s="5"/>
      <c r="AZ733"/>
      <c r="BA733"/>
      <c r="BB733"/>
      <c r="BC733"/>
      <c r="BD733"/>
      <c r="BE733"/>
      <c r="CK733"/>
    </row>
    <row r="734" spans="1:89" x14ac:dyDescent="0.25">
      <c r="A734" s="2">
        <v>42916</v>
      </c>
      <c r="B734" s="5" t="s">
        <v>487</v>
      </c>
      <c r="C734" s="5" t="s">
        <v>330</v>
      </c>
      <c r="D734" s="5" t="s">
        <v>70</v>
      </c>
      <c r="E734" s="3" t="s">
        <v>267</v>
      </c>
      <c r="F734" s="3" t="s">
        <v>374</v>
      </c>
      <c r="G734" s="3">
        <v>0</v>
      </c>
      <c r="H734" s="3"/>
      <c r="I734" s="3"/>
      <c r="J734" s="3"/>
      <c r="K734" s="3"/>
      <c r="L734" s="3"/>
      <c r="M734" s="5"/>
      <c r="AZ734"/>
      <c r="BA734"/>
      <c r="BB734"/>
      <c r="BC734"/>
      <c r="BD734"/>
      <c r="BE734"/>
      <c r="CK734"/>
    </row>
    <row r="735" spans="1:89" x14ac:dyDescent="0.25">
      <c r="A735" s="2">
        <v>42916</v>
      </c>
      <c r="B735" s="5" t="s">
        <v>487</v>
      </c>
      <c r="C735" s="5" t="s">
        <v>330</v>
      </c>
      <c r="D735" s="5" t="s">
        <v>70</v>
      </c>
      <c r="E735" s="3" t="s">
        <v>37</v>
      </c>
      <c r="F735" s="3" t="s">
        <v>375</v>
      </c>
      <c r="G735" s="3">
        <v>0</v>
      </c>
      <c r="H735" s="3"/>
      <c r="I735" s="3"/>
      <c r="J735" s="3"/>
      <c r="K735" s="3"/>
      <c r="L735" s="3"/>
      <c r="M735" s="5"/>
      <c r="AZ735"/>
      <c r="BA735"/>
      <c r="BB735"/>
      <c r="BC735"/>
      <c r="BD735"/>
      <c r="BE735"/>
      <c r="CK735"/>
    </row>
    <row r="736" spans="1:89" x14ac:dyDescent="0.25">
      <c r="A736" s="2">
        <v>42916</v>
      </c>
      <c r="B736" s="5" t="s">
        <v>487</v>
      </c>
      <c r="C736" s="5" t="s">
        <v>330</v>
      </c>
      <c r="D736" s="5" t="s">
        <v>70</v>
      </c>
      <c r="E736" s="3" t="s">
        <v>268</v>
      </c>
      <c r="F736" s="3" t="s">
        <v>376</v>
      </c>
      <c r="G736" s="3">
        <v>221377629</v>
      </c>
      <c r="H736" s="3"/>
      <c r="I736" s="3"/>
      <c r="J736" s="3"/>
      <c r="K736" s="3"/>
      <c r="L736" s="3"/>
      <c r="M736" s="5"/>
      <c r="AZ736"/>
      <c r="BA736"/>
      <c r="BB736"/>
      <c r="BC736"/>
      <c r="BD736"/>
      <c r="BE736"/>
      <c r="CK736"/>
    </row>
    <row r="737" spans="1:89" x14ac:dyDescent="0.25">
      <c r="A737" s="2">
        <v>42916</v>
      </c>
      <c r="B737" s="5" t="s">
        <v>487</v>
      </c>
      <c r="C737" s="5" t="s">
        <v>330</v>
      </c>
      <c r="D737" s="5" t="s">
        <v>70</v>
      </c>
      <c r="E737" s="3" t="s">
        <v>269</v>
      </c>
      <c r="F737" s="3" t="s">
        <v>373</v>
      </c>
      <c r="G737" s="3">
        <v>0</v>
      </c>
      <c r="H737" s="3"/>
      <c r="I737" s="3"/>
      <c r="J737" s="3"/>
      <c r="K737" s="3"/>
      <c r="L737" s="3"/>
      <c r="M737" s="5"/>
      <c r="AZ737"/>
      <c r="BA737"/>
      <c r="BB737"/>
      <c r="BC737"/>
      <c r="BD737"/>
      <c r="BE737"/>
      <c r="CK737"/>
    </row>
    <row r="738" spans="1:89" x14ac:dyDescent="0.25">
      <c r="A738" s="2">
        <v>42916</v>
      </c>
      <c r="B738" s="5" t="s">
        <v>487</v>
      </c>
      <c r="C738" s="5" t="s">
        <v>330</v>
      </c>
      <c r="D738" s="5" t="s">
        <v>70</v>
      </c>
      <c r="E738" s="3" t="s">
        <v>270</v>
      </c>
      <c r="F738" s="3" t="s">
        <v>374</v>
      </c>
      <c r="G738" s="3">
        <v>217723489</v>
      </c>
      <c r="H738" s="3"/>
      <c r="I738" s="3"/>
      <c r="J738" s="3"/>
      <c r="K738" s="3"/>
      <c r="L738" s="3"/>
      <c r="M738" s="5"/>
      <c r="AZ738"/>
      <c r="BA738"/>
      <c r="BB738"/>
      <c r="BC738"/>
      <c r="BD738"/>
      <c r="BE738"/>
      <c r="CK738"/>
    </row>
    <row r="739" spans="1:89" x14ac:dyDescent="0.25">
      <c r="A739" s="2">
        <v>42916</v>
      </c>
      <c r="B739" s="5" t="s">
        <v>487</v>
      </c>
      <c r="C739" s="5" t="s">
        <v>330</v>
      </c>
      <c r="D739" s="5" t="s">
        <v>70</v>
      </c>
      <c r="E739" s="3" t="s">
        <v>271</v>
      </c>
      <c r="F739" s="3" t="s">
        <v>375</v>
      </c>
      <c r="G739" s="3">
        <v>3654140</v>
      </c>
      <c r="H739" s="3"/>
      <c r="I739" s="3"/>
      <c r="J739" s="3"/>
      <c r="K739" s="3"/>
      <c r="L739" s="3"/>
      <c r="M739" s="5"/>
      <c r="AZ739"/>
      <c r="BA739"/>
      <c r="BB739"/>
      <c r="BC739"/>
      <c r="BD739"/>
      <c r="BE739"/>
      <c r="CK739"/>
    </row>
    <row r="740" spans="1:89" x14ac:dyDescent="0.25">
      <c r="A740" s="2">
        <v>42916</v>
      </c>
      <c r="B740" s="5" t="s">
        <v>487</v>
      </c>
      <c r="C740" s="5" t="s">
        <v>330</v>
      </c>
      <c r="D740" s="5" t="s">
        <v>70</v>
      </c>
      <c r="E740" s="3" t="s">
        <v>272</v>
      </c>
      <c r="F740" s="3" t="s">
        <v>378</v>
      </c>
      <c r="G740" s="3">
        <v>4949092586</v>
      </c>
      <c r="H740" s="3"/>
      <c r="I740" s="3"/>
      <c r="J740" s="3"/>
      <c r="K740" s="3"/>
      <c r="L740" s="3"/>
      <c r="M740" s="5"/>
      <c r="AZ740"/>
      <c r="BA740"/>
      <c r="BB740"/>
      <c r="BC740"/>
      <c r="BD740"/>
      <c r="BE740"/>
      <c r="CK740"/>
    </row>
    <row r="741" spans="1:89" x14ac:dyDescent="0.25">
      <c r="A741" s="2">
        <v>42916</v>
      </c>
      <c r="B741" s="5" t="s">
        <v>487</v>
      </c>
      <c r="C741" s="5" t="s">
        <v>330</v>
      </c>
      <c r="D741" s="5" t="s">
        <v>70</v>
      </c>
      <c r="E741" s="3" t="s">
        <v>131</v>
      </c>
      <c r="F741" s="3" t="s">
        <v>379</v>
      </c>
      <c r="G741" s="3">
        <v>3106874353</v>
      </c>
      <c r="H741" s="3"/>
      <c r="I741" s="3"/>
      <c r="J741" s="3"/>
      <c r="K741" s="3"/>
      <c r="L741" s="3"/>
      <c r="M741" s="5"/>
      <c r="AZ741"/>
      <c r="BA741"/>
      <c r="BB741"/>
      <c r="BC741"/>
      <c r="BD741"/>
      <c r="BE741"/>
      <c r="CK741"/>
    </row>
    <row r="742" spans="1:89" x14ac:dyDescent="0.25">
      <c r="A742" s="2">
        <v>42916</v>
      </c>
      <c r="B742" s="5" t="s">
        <v>487</v>
      </c>
      <c r="C742" s="5" t="s">
        <v>330</v>
      </c>
      <c r="D742" s="5" t="s">
        <v>70</v>
      </c>
      <c r="E742" s="3" t="s">
        <v>116</v>
      </c>
      <c r="F742" s="3" t="s">
        <v>373</v>
      </c>
      <c r="G742" s="3">
        <v>0</v>
      </c>
      <c r="H742" s="3"/>
      <c r="I742" s="3"/>
      <c r="J742" s="3"/>
      <c r="K742" s="3"/>
      <c r="L742" s="3"/>
      <c r="M742" s="5"/>
      <c r="AZ742"/>
      <c r="BA742"/>
      <c r="BB742"/>
      <c r="BC742"/>
      <c r="BD742"/>
      <c r="BE742"/>
      <c r="CK742"/>
    </row>
    <row r="743" spans="1:89" x14ac:dyDescent="0.25">
      <c r="A743" s="2">
        <v>42916</v>
      </c>
      <c r="B743" s="5" t="s">
        <v>487</v>
      </c>
      <c r="C743" s="5" t="s">
        <v>330</v>
      </c>
      <c r="D743" s="5" t="s">
        <v>70</v>
      </c>
      <c r="E743" s="3" t="s">
        <v>117</v>
      </c>
      <c r="F743" s="3" t="s">
        <v>374</v>
      </c>
      <c r="G743" s="3">
        <v>3030371104</v>
      </c>
      <c r="H743" s="3"/>
      <c r="I743" s="3"/>
      <c r="J743" s="3"/>
      <c r="K743" s="3"/>
      <c r="L743" s="3"/>
      <c r="M743" s="5"/>
      <c r="AZ743"/>
      <c r="BA743"/>
      <c r="BB743"/>
      <c r="BC743"/>
      <c r="BD743"/>
      <c r="BE743"/>
      <c r="CK743"/>
    </row>
    <row r="744" spans="1:89" x14ac:dyDescent="0.25">
      <c r="A744" s="2">
        <v>42916</v>
      </c>
      <c r="B744" s="5" t="s">
        <v>487</v>
      </c>
      <c r="C744" s="5" t="s">
        <v>330</v>
      </c>
      <c r="D744" s="5" t="s">
        <v>70</v>
      </c>
      <c r="E744" s="3" t="s">
        <v>118</v>
      </c>
      <c r="F744" s="3" t="s">
        <v>375</v>
      </c>
      <c r="G744" s="3">
        <v>76503249</v>
      </c>
      <c r="H744" s="3"/>
      <c r="I744" s="3"/>
      <c r="J744" s="3"/>
      <c r="K744" s="3"/>
      <c r="L744" s="3"/>
      <c r="M744" s="5"/>
      <c r="AZ744"/>
      <c r="BA744"/>
      <c r="BB744"/>
      <c r="BC744"/>
      <c r="BD744"/>
      <c r="BE744"/>
      <c r="CK744"/>
    </row>
    <row r="745" spans="1:89" x14ac:dyDescent="0.25">
      <c r="A745" s="2">
        <v>42916</v>
      </c>
      <c r="B745" s="5" t="s">
        <v>487</v>
      </c>
      <c r="C745" s="5" t="s">
        <v>330</v>
      </c>
      <c r="D745" s="5" t="s">
        <v>70</v>
      </c>
      <c r="E745" s="3" t="s">
        <v>273</v>
      </c>
      <c r="F745" s="3" t="s">
        <v>380</v>
      </c>
      <c r="G745" s="3">
        <v>1842218233</v>
      </c>
      <c r="H745" s="3"/>
      <c r="I745" s="3"/>
      <c r="J745" s="3"/>
      <c r="K745" s="3"/>
      <c r="L745" s="3"/>
      <c r="M745" s="5"/>
      <c r="AZ745"/>
      <c r="BA745"/>
      <c r="BB745"/>
      <c r="BC745"/>
      <c r="BD745"/>
      <c r="BE745"/>
      <c r="CK745"/>
    </row>
    <row r="746" spans="1:89" x14ac:dyDescent="0.25">
      <c r="A746" s="2">
        <v>42916</v>
      </c>
      <c r="B746" s="5" t="s">
        <v>487</v>
      </c>
      <c r="C746" s="5" t="s">
        <v>330</v>
      </c>
      <c r="D746" s="5" t="s">
        <v>70</v>
      </c>
      <c r="E746" s="3" t="s">
        <v>274</v>
      </c>
      <c r="F746" s="3" t="s">
        <v>373</v>
      </c>
      <c r="G746" s="3">
        <v>0</v>
      </c>
      <c r="H746" s="3"/>
      <c r="I746" s="3"/>
      <c r="J746" s="3"/>
      <c r="K746" s="3"/>
      <c r="L746" s="3"/>
      <c r="M746" s="5"/>
      <c r="AZ746"/>
      <c r="BA746"/>
      <c r="BB746"/>
      <c r="BC746"/>
      <c r="BD746"/>
      <c r="BE746"/>
      <c r="CK746"/>
    </row>
    <row r="747" spans="1:89" x14ac:dyDescent="0.25">
      <c r="A747" s="2">
        <v>42916</v>
      </c>
      <c r="B747" s="5" t="s">
        <v>487</v>
      </c>
      <c r="C747" s="5" t="s">
        <v>330</v>
      </c>
      <c r="D747" s="5" t="s">
        <v>70</v>
      </c>
      <c r="E747" s="3" t="s">
        <v>275</v>
      </c>
      <c r="F747" s="3" t="s">
        <v>374</v>
      </c>
      <c r="G747" s="3">
        <v>1785514297</v>
      </c>
      <c r="H747" s="3"/>
      <c r="I747" s="3"/>
      <c r="J747" s="3"/>
      <c r="K747" s="3"/>
      <c r="L747" s="3"/>
      <c r="M747" s="5"/>
      <c r="AZ747"/>
      <c r="BA747"/>
      <c r="BB747"/>
      <c r="BC747"/>
      <c r="BD747"/>
      <c r="BE747"/>
      <c r="CK747"/>
    </row>
    <row r="748" spans="1:89" x14ac:dyDescent="0.25">
      <c r="A748" s="2">
        <v>42916</v>
      </c>
      <c r="B748" s="5" t="s">
        <v>487</v>
      </c>
      <c r="C748" s="5" t="s">
        <v>330</v>
      </c>
      <c r="D748" s="5" t="s">
        <v>70</v>
      </c>
      <c r="E748" s="3" t="s">
        <v>276</v>
      </c>
      <c r="F748" s="3" t="s">
        <v>375</v>
      </c>
      <c r="G748" s="3">
        <v>56703936</v>
      </c>
      <c r="H748" s="3"/>
      <c r="I748" s="3"/>
      <c r="J748" s="3"/>
      <c r="K748" s="3"/>
      <c r="L748" s="3"/>
      <c r="M748" s="5"/>
      <c r="AZ748"/>
      <c r="BA748"/>
      <c r="BB748"/>
      <c r="BC748"/>
      <c r="BD748"/>
      <c r="BE748"/>
      <c r="CK748"/>
    </row>
    <row r="749" spans="1:89" x14ac:dyDescent="0.25">
      <c r="A749" s="2">
        <v>42916</v>
      </c>
      <c r="B749" s="5" t="s">
        <v>487</v>
      </c>
      <c r="C749" s="5" t="s">
        <v>330</v>
      </c>
      <c r="D749" s="5" t="s">
        <v>70</v>
      </c>
      <c r="E749" s="3" t="s">
        <v>277</v>
      </c>
      <c r="F749" s="3" t="s">
        <v>381</v>
      </c>
      <c r="G749" s="3">
        <v>5647566494</v>
      </c>
      <c r="H749" s="3"/>
      <c r="I749" s="3"/>
      <c r="J749" s="3"/>
      <c r="K749" s="3"/>
      <c r="L749" s="3"/>
      <c r="M749" s="5"/>
      <c r="AZ749"/>
      <c r="BA749"/>
      <c r="BB749"/>
      <c r="BC749"/>
      <c r="BD749"/>
      <c r="BE749"/>
      <c r="CK749"/>
    </row>
    <row r="750" spans="1:89" x14ac:dyDescent="0.25">
      <c r="A750" s="2">
        <v>42916</v>
      </c>
      <c r="B750" s="5" t="s">
        <v>487</v>
      </c>
      <c r="C750" s="5" t="s">
        <v>330</v>
      </c>
      <c r="D750" s="5" t="s">
        <v>70</v>
      </c>
      <c r="E750" s="3" t="s">
        <v>119</v>
      </c>
      <c r="F750" s="3" t="s">
        <v>382</v>
      </c>
      <c r="G750" s="3">
        <v>4840160348</v>
      </c>
      <c r="H750" s="3"/>
      <c r="I750" s="3"/>
      <c r="J750" s="3"/>
      <c r="K750" s="3"/>
      <c r="L750" s="3"/>
      <c r="M750" s="5"/>
      <c r="AZ750"/>
      <c r="BA750"/>
      <c r="BB750"/>
      <c r="BC750"/>
      <c r="BD750"/>
      <c r="BE750"/>
      <c r="CK750"/>
    </row>
    <row r="751" spans="1:89" x14ac:dyDescent="0.25">
      <c r="A751" s="2">
        <v>42916</v>
      </c>
      <c r="B751" s="5" t="s">
        <v>487</v>
      </c>
      <c r="C751" s="5" t="s">
        <v>330</v>
      </c>
      <c r="D751" s="5" t="s">
        <v>70</v>
      </c>
      <c r="E751" s="3" t="s">
        <v>120</v>
      </c>
      <c r="F751" s="3" t="s">
        <v>383</v>
      </c>
      <c r="G751" s="3">
        <v>807406146</v>
      </c>
      <c r="H751" s="3"/>
      <c r="I751" s="3"/>
      <c r="J751" s="3"/>
      <c r="K751" s="3"/>
      <c r="L751" s="3"/>
      <c r="M751" s="5"/>
      <c r="AZ751"/>
      <c r="BA751"/>
      <c r="BB751"/>
      <c r="BC751"/>
      <c r="BD751"/>
      <c r="BE751"/>
      <c r="CK751"/>
    </row>
    <row r="752" spans="1:89" x14ac:dyDescent="0.25">
      <c r="A752" s="2">
        <v>42916</v>
      </c>
      <c r="B752" s="5" t="s">
        <v>487</v>
      </c>
      <c r="C752" s="5" t="s">
        <v>330</v>
      </c>
      <c r="D752" s="5" t="s">
        <v>70</v>
      </c>
      <c r="E752" s="3" t="s">
        <v>121</v>
      </c>
      <c r="F752" s="3" t="s">
        <v>384</v>
      </c>
      <c r="G752" s="3">
        <v>0</v>
      </c>
      <c r="H752" s="3"/>
      <c r="I752" s="3"/>
      <c r="J752" s="3"/>
      <c r="K752" s="3"/>
      <c r="L752" s="3"/>
      <c r="M752" s="5"/>
      <c r="AZ752"/>
      <c r="BA752"/>
      <c r="BB752"/>
      <c r="BC752"/>
      <c r="BD752"/>
      <c r="BE752"/>
      <c r="CK752"/>
    </row>
    <row r="753" spans="1:89" x14ac:dyDescent="0.25">
      <c r="A753" s="2">
        <v>42916</v>
      </c>
      <c r="B753" s="5" t="s">
        <v>487</v>
      </c>
      <c r="C753" s="5" t="s">
        <v>330</v>
      </c>
      <c r="D753" s="5" t="s">
        <v>70</v>
      </c>
      <c r="E753" s="3" t="s">
        <v>123</v>
      </c>
      <c r="F753" s="3" t="s">
        <v>385</v>
      </c>
      <c r="G753" s="3">
        <v>0</v>
      </c>
      <c r="H753" s="3"/>
      <c r="I753" s="3"/>
      <c r="J753" s="3"/>
      <c r="K753" s="3"/>
      <c r="L753" s="3"/>
      <c r="M753" s="5"/>
      <c r="AZ753"/>
      <c r="BA753"/>
      <c r="BB753"/>
      <c r="BC753"/>
      <c r="BD753"/>
      <c r="BE753"/>
      <c r="CK753"/>
    </row>
    <row r="754" spans="1:89" x14ac:dyDescent="0.25">
      <c r="A754" s="2">
        <v>42916</v>
      </c>
      <c r="B754" s="5" t="s">
        <v>487</v>
      </c>
      <c r="C754" s="5" t="s">
        <v>330</v>
      </c>
      <c r="D754" s="5" t="s">
        <v>70</v>
      </c>
      <c r="E754" s="3" t="s">
        <v>278</v>
      </c>
      <c r="F754" s="3" t="s">
        <v>386</v>
      </c>
      <c r="G754" s="3">
        <v>0</v>
      </c>
      <c r="H754" s="3"/>
      <c r="I754" s="3"/>
      <c r="J754" s="3"/>
      <c r="K754" s="3"/>
      <c r="L754" s="3"/>
      <c r="M754" s="5"/>
      <c r="AZ754"/>
      <c r="BA754"/>
      <c r="BB754"/>
      <c r="BC754"/>
      <c r="BD754"/>
      <c r="BE754"/>
      <c r="CK754"/>
    </row>
    <row r="755" spans="1:89" x14ac:dyDescent="0.25">
      <c r="A755" s="2">
        <v>42916</v>
      </c>
      <c r="B755" s="5" t="s">
        <v>487</v>
      </c>
      <c r="C755" s="5" t="s">
        <v>330</v>
      </c>
      <c r="D755" s="5" t="s">
        <v>70</v>
      </c>
      <c r="E755" s="3" t="s">
        <v>279</v>
      </c>
      <c r="F755" s="3" t="s">
        <v>387</v>
      </c>
      <c r="G755" s="3">
        <v>10255226</v>
      </c>
      <c r="H755" s="3"/>
      <c r="I755" s="3"/>
      <c r="J755" s="3"/>
      <c r="K755" s="3"/>
      <c r="L755" s="3"/>
      <c r="M755" s="5"/>
      <c r="AZ755"/>
      <c r="BA755"/>
      <c r="BB755"/>
      <c r="BC755"/>
      <c r="BD755"/>
      <c r="BE755"/>
      <c r="CK755"/>
    </row>
    <row r="756" spans="1:89" x14ac:dyDescent="0.25">
      <c r="A756" s="2">
        <v>42916</v>
      </c>
      <c r="B756" s="5" t="s">
        <v>487</v>
      </c>
      <c r="C756" s="5" t="s">
        <v>330</v>
      </c>
      <c r="D756" s="5" t="s">
        <v>70</v>
      </c>
      <c r="E756" s="3" t="s">
        <v>280</v>
      </c>
      <c r="F756" s="3" t="s">
        <v>388</v>
      </c>
      <c r="G756" s="3">
        <v>0</v>
      </c>
      <c r="H756" s="3"/>
      <c r="I756" s="3"/>
      <c r="J756" s="3"/>
      <c r="K756" s="3"/>
      <c r="L756" s="3"/>
      <c r="M756" s="5"/>
      <c r="AZ756"/>
      <c r="BA756"/>
      <c r="BB756"/>
      <c r="BC756"/>
      <c r="BD756"/>
      <c r="BE756"/>
      <c r="CK756"/>
    </row>
    <row r="757" spans="1:89" x14ac:dyDescent="0.25">
      <c r="A757" s="2">
        <v>42916</v>
      </c>
      <c r="B757" s="5" t="s">
        <v>487</v>
      </c>
      <c r="C757" s="5" t="s">
        <v>330</v>
      </c>
      <c r="D757" s="5" t="s">
        <v>70</v>
      </c>
      <c r="E757" s="3" t="s">
        <v>281</v>
      </c>
      <c r="F757" s="3" t="s">
        <v>389</v>
      </c>
      <c r="G757" s="3">
        <v>87493619.799999997</v>
      </c>
      <c r="H757" s="3"/>
      <c r="I757" s="3"/>
      <c r="J757" s="3"/>
      <c r="K757" s="3"/>
      <c r="L757" s="3"/>
      <c r="M757" s="5"/>
      <c r="AZ757"/>
      <c r="BA757"/>
      <c r="BB757"/>
      <c r="BC757"/>
      <c r="BD757"/>
      <c r="BE757"/>
      <c r="CK757"/>
    </row>
    <row r="758" spans="1:89" x14ac:dyDescent="0.25">
      <c r="A758" s="2">
        <v>42916</v>
      </c>
      <c r="B758" s="5" t="s">
        <v>487</v>
      </c>
      <c r="C758" s="5" t="s">
        <v>330</v>
      </c>
      <c r="D758" s="5" t="s">
        <v>70</v>
      </c>
      <c r="E758" s="3" t="s">
        <v>282</v>
      </c>
      <c r="F758" s="3" t="s">
        <v>183</v>
      </c>
      <c r="G758" s="3">
        <v>0</v>
      </c>
      <c r="H758" s="3"/>
      <c r="I758" s="3"/>
      <c r="J758" s="3"/>
      <c r="K758" s="3"/>
      <c r="L758" s="3"/>
      <c r="M758" s="5"/>
      <c r="AZ758"/>
      <c r="BA758"/>
      <c r="BB758"/>
      <c r="BC758"/>
      <c r="BD758"/>
      <c r="BE758"/>
      <c r="CK758"/>
    </row>
    <row r="759" spans="1:89" x14ac:dyDescent="0.25">
      <c r="A759" s="2">
        <v>42916</v>
      </c>
      <c r="B759" s="5" t="s">
        <v>487</v>
      </c>
      <c r="C759" s="5" t="s">
        <v>330</v>
      </c>
      <c r="D759" s="5" t="s">
        <v>70</v>
      </c>
      <c r="E759" s="3" t="s">
        <v>124</v>
      </c>
      <c r="F759" s="3" t="s">
        <v>390</v>
      </c>
      <c r="G759" s="3">
        <v>0</v>
      </c>
      <c r="H759" s="3"/>
      <c r="I759" s="3"/>
      <c r="J759" s="3"/>
      <c r="K759" s="3"/>
      <c r="L759" s="3"/>
      <c r="M759" s="5"/>
      <c r="AZ759"/>
      <c r="BA759"/>
      <c r="BB759"/>
      <c r="BC759"/>
      <c r="BD759"/>
      <c r="BE759"/>
      <c r="CK759"/>
    </row>
    <row r="760" spans="1:89" x14ac:dyDescent="0.25">
      <c r="A760" s="2">
        <v>42916</v>
      </c>
      <c r="B760" s="5" t="s">
        <v>487</v>
      </c>
      <c r="C760" s="5" t="s">
        <v>330</v>
      </c>
      <c r="D760" s="5" t="s">
        <v>70</v>
      </c>
      <c r="E760" s="3" t="s">
        <v>125</v>
      </c>
      <c r="F760" s="3" t="s">
        <v>391</v>
      </c>
      <c r="G760" s="3">
        <v>0</v>
      </c>
      <c r="H760" s="3"/>
      <c r="I760" s="3"/>
      <c r="J760" s="3"/>
      <c r="K760" s="3"/>
      <c r="L760" s="3"/>
      <c r="M760" s="5"/>
      <c r="AZ760"/>
      <c r="BA760"/>
      <c r="BB760"/>
      <c r="BC760"/>
      <c r="BD760"/>
      <c r="BE760"/>
      <c r="CK760"/>
    </row>
    <row r="761" spans="1:89" x14ac:dyDescent="0.25">
      <c r="A761" s="2">
        <v>42916</v>
      </c>
      <c r="B761" s="5" t="s">
        <v>487</v>
      </c>
      <c r="C761" s="5" t="s">
        <v>330</v>
      </c>
      <c r="D761" s="5" t="s">
        <v>70</v>
      </c>
      <c r="E761" s="3" t="s">
        <v>126</v>
      </c>
      <c r="F761" s="3" t="s">
        <v>392</v>
      </c>
      <c r="G761" s="3">
        <v>272930</v>
      </c>
      <c r="H761" s="3"/>
      <c r="I761" s="3"/>
      <c r="J761" s="3"/>
      <c r="K761" s="3"/>
      <c r="L761" s="3"/>
      <c r="M761" s="5"/>
      <c r="AZ761"/>
      <c r="BA761"/>
      <c r="BB761"/>
      <c r="BC761"/>
      <c r="BD761"/>
      <c r="BE761"/>
      <c r="CK761"/>
    </row>
    <row r="762" spans="1:89" x14ac:dyDescent="0.25">
      <c r="A762" s="2">
        <v>42916</v>
      </c>
      <c r="B762" s="5" t="s">
        <v>487</v>
      </c>
      <c r="C762" s="5" t="s">
        <v>330</v>
      </c>
      <c r="D762" s="5" t="s">
        <v>70</v>
      </c>
      <c r="E762" s="3" t="s">
        <v>127</v>
      </c>
      <c r="F762" s="3" t="s">
        <v>393</v>
      </c>
      <c r="G762" s="3">
        <v>116201834</v>
      </c>
      <c r="H762" s="3"/>
      <c r="I762" s="3"/>
      <c r="J762" s="3"/>
      <c r="K762" s="3"/>
      <c r="L762" s="3"/>
      <c r="M762" s="5"/>
      <c r="AZ762"/>
      <c r="BA762"/>
      <c r="BB762"/>
      <c r="BC762"/>
      <c r="BD762"/>
      <c r="BE762"/>
      <c r="CK762"/>
    </row>
    <row r="763" spans="1:89" x14ac:dyDescent="0.25">
      <c r="A763" s="2">
        <v>42916</v>
      </c>
      <c r="B763" s="5" t="s">
        <v>487</v>
      </c>
      <c r="C763" s="5" t="s">
        <v>330</v>
      </c>
      <c r="D763" s="5" t="s">
        <v>70</v>
      </c>
      <c r="E763" s="3" t="s">
        <v>128</v>
      </c>
      <c r="F763" s="3" t="s">
        <v>394</v>
      </c>
      <c r="G763" s="3">
        <v>291281635</v>
      </c>
      <c r="H763" s="3"/>
      <c r="I763" s="3"/>
      <c r="J763" s="3"/>
      <c r="K763" s="3"/>
      <c r="L763" s="3"/>
      <c r="M763" s="5"/>
      <c r="AZ763"/>
      <c r="BA763"/>
      <c r="BB763"/>
      <c r="BC763"/>
      <c r="BD763"/>
      <c r="BE763"/>
      <c r="CK763"/>
    </row>
    <row r="764" spans="1:89" x14ac:dyDescent="0.25">
      <c r="A764" s="2">
        <v>42916</v>
      </c>
      <c r="B764" s="5" t="s">
        <v>487</v>
      </c>
      <c r="C764" s="5" t="s">
        <v>330</v>
      </c>
      <c r="D764" s="5" t="s">
        <v>70</v>
      </c>
      <c r="E764" s="3" t="s">
        <v>283</v>
      </c>
      <c r="F764" s="3" t="s">
        <v>395</v>
      </c>
      <c r="G764" s="3">
        <v>0</v>
      </c>
      <c r="H764" s="3"/>
      <c r="I764" s="3"/>
      <c r="J764" s="3"/>
      <c r="K764" s="3"/>
      <c r="L764" s="3"/>
      <c r="M764" s="5"/>
      <c r="AZ764"/>
      <c r="BA764"/>
      <c r="BB764"/>
      <c r="BC764"/>
      <c r="BD764"/>
      <c r="BE764"/>
      <c r="CK764"/>
    </row>
    <row r="765" spans="1:89" x14ac:dyDescent="0.25">
      <c r="A765" s="2">
        <v>42916</v>
      </c>
      <c r="B765" s="5" t="s">
        <v>487</v>
      </c>
      <c r="C765" s="5" t="s">
        <v>330</v>
      </c>
      <c r="D765" s="5" t="s">
        <v>70</v>
      </c>
      <c r="E765" s="3" t="s">
        <v>284</v>
      </c>
      <c r="F765" s="3" t="s">
        <v>396</v>
      </c>
      <c r="G765" s="3">
        <v>0</v>
      </c>
      <c r="H765" s="3"/>
      <c r="I765" s="3"/>
      <c r="J765" s="3"/>
      <c r="K765" s="3"/>
      <c r="L765" s="3"/>
      <c r="M765" s="5"/>
      <c r="AZ765"/>
      <c r="BA765"/>
      <c r="BB765"/>
      <c r="BC765"/>
      <c r="BD765"/>
      <c r="BE765"/>
      <c r="CK765"/>
    </row>
    <row r="766" spans="1:89" x14ac:dyDescent="0.25">
      <c r="A766" s="2">
        <v>42916</v>
      </c>
      <c r="B766" s="5" t="s">
        <v>487</v>
      </c>
      <c r="C766" s="5" t="s">
        <v>330</v>
      </c>
      <c r="D766" s="5" t="s">
        <v>70</v>
      </c>
      <c r="E766" s="3" t="s">
        <v>285</v>
      </c>
      <c r="F766" s="3" t="s">
        <v>397</v>
      </c>
      <c r="G766" s="3">
        <v>0</v>
      </c>
      <c r="H766" s="3"/>
      <c r="I766" s="3"/>
      <c r="J766" s="3"/>
      <c r="K766" s="3"/>
      <c r="L766" s="3"/>
      <c r="M766" s="5"/>
      <c r="AZ766"/>
      <c r="BA766"/>
      <c r="BB766"/>
      <c r="BC766"/>
      <c r="BD766"/>
      <c r="BE766"/>
      <c r="CK766"/>
    </row>
    <row r="767" spans="1:89" x14ac:dyDescent="0.25">
      <c r="A767" s="2">
        <v>42916</v>
      </c>
      <c r="B767" s="5" t="s">
        <v>487</v>
      </c>
      <c r="C767" s="5" t="s">
        <v>330</v>
      </c>
      <c r="D767" s="5" t="s">
        <v>70</v>
      </c>
      <c r="E767" s="3" t="s">
        <v>286</v>
      </c>
      <c r="F767" s="3" t="s">
        <v>399</v>
      </c>
      <c r="G767" s="3">
        <v>129732947</v>
      </c>
      <c r="H767" s="3"/>
      <c r="I767" s="3"/>
      <c r="J767" s="3"/>
      <c r="K767" s="3"/>
      <c r="L767" s="3"/>
      <c r="M767" s="5"/>
      <c r="AZ767"/>
      <c r="BA767"/>
      <c r="BB767"/>
      <c r="BC767"/>
      <c r="BD767"/>
      <c r="BE767"/>
      <c r="CK767"/>
    </row>
    <row r="768" spans="1:89" x14ac:dyDescent="0.25">
      <c r="A768" s="2">
        <v>42916</v>
      </c>
      <c r="B768" s="5" t="s">
        <v>487</v>
      </c>
      <c r="C768" s="5" t="s">
        <v>330</v>
      </c>
      <c r="D768" s="5" t="s">
        <v>70</v>
      </c>
      <c r="E768" s="3" t="s">
        <v>129</v>
      </c>
      <c r="F768" s="3" t="s">
        <v>400</v>
      </c>
      <c r="G768" s="3">
        <v>11453274900.799999</v>
      </c>
      <c r="H768" s="3"/>
      <c r="I768" s="3"/>
      <c r="J768" s="3"/>
      <c r="K768" s="3"/>
      <c r="L768" s="3"/>
      <c r="M768" s="5"/>
      <c r="AZ768"/>
      <c r="BA768"/>
      <c r="BB768"/>
      <c r="BC768"/>
      <c r="BD768"/>
      <c r="BE768"/>
      <c r="CK768"/>
    </row>
    <row r="769" spans="1:89" x14ac:dyDescent="0.25">
      <c r="A769" s="2">
        <v>42916</v>
      </c>
      <c r="B769" s="5" t="s">
        <v>487</v>
      </c>
      <c r="C769" s="5" t="s">
        <v>330</v>
      </c>
      <c r="D769" s="5" t="s">
        <v>70</v>
      </c>
      <c r="E769" s="3" t="s">
        <v>130</v>
      </c>
      <c r="F769" s="3" t="s">
        <v>398</v>
      </c>
      <c r="G769" s="3">
        <v>6356571788.5799999</v>
      </c>
      <c r="H769" s="3"/>
      <c r="I769" s="3"/>
      <c r="J769" s="3"/>
      <c r="K769" s="3"/>
      <c r="L769" s="3"/>
      <c r="M769" s="5"/>
      <c r="AZ769"/>
      <c r="BA769"/>
      <c r="BB769"/>
      <c r="BC769"/>
      <c r="BD769"/>
      <c r="BE769"/>
      <c r="CK769"/>
    </row>
    <row r="770" spans="1:89" x14ac:dyDescent="0.25">
      <c r="A770" s="2">
        <v>42916</v>
      </c>
      <c r="B770" s="5" t="s">
        <v>487</v>
      </c>
      <c r="C770" s="5" t="s">
        <v>401</v>
      </c>
      <c r="D770" s="5" t="s">
        <v>70</v>
      </c>
      <c r="E770" s="3" t="s">
        <v>69</v>
      </c>
      <c r="F770" s="3" t="s">
        <v>107</v>
      </c>
      <c r="G770" s="3">
        <v>0</v>
      </c>
      <c r="H770" s="3">
        <v>30873033</v>
      </c>
      <c r="I770" s="3">
        <v>13193771</v>
      </c>
      <c r="J770" s="3">
        <v>0</v>
      </c>
      <c r="K770" s="3">
        <v>0</v>
      </c>
      <c r="L770" s="3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Z770" s="3">
        <v>44066804</v>
      </c>
      <c r="AZ770"/>
      <c r="BA770"/>
      <c r="BB770"/>
      <c r="BC770"/>
      <c r="BD770"/>
      <c r="BE770"/>
      <c r="CK770"/>
    </row>
    <row r="771" spans="1:89" x14ac:dyDescent="0.25">
      <c r="A771" s="2">
        <v>42916</v>
      </c>
      <c r="B771" s="5" t="s">
        <v>487</v>
      </c>
      <c r="C771" s="5" t="s">
        <v>401</v>
      </c>
      <c r="D771" s="5" t="s">
        <v>70</v>
      </c>
      <c r="E771" s="3" t="s">
        <v>68</v>
      </c>
      <c r="F771" s="3" t="s">
        <v>108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Z771" s="3">
        <v>0</v>
      </c>
      <c r="AZ771"/>
      <c r="BA771"/>
      <c r="BB771"/>
      <c r="BC771"/>
      <c r="BD771"/>
      <c r="BE771"/>
      <c r="CK771"/>
    </row>
    <row r="772" spans="1:89" x14ac:dyDescent="0.25">
      <c r="A772" s="2">
        <v>42916</v>
      </c>
      <c r="B772" s="5" t="s">
        <v>487</v>
      </c>
      <c r="C772" s="5" t="s">
        <v>401</v>
      </c>
      <c r="D772" s="5" t="s">
        <v>70</v>
      </c>
      <c r="E772" s="3" t="s">
        <v>67</v>
      </c>
      <c r="F772" s="3" t="s">
        <v>109</v>
      </c>
      <c r="G772" s="3"/>
      <c r="H772" s="3"/>
      <c r="I772" s="3"/>
      <c r="J772" s="3"/>
      <c r="K772" s="3"/>
      <c r="L772" s="3"/>
      <c r="M772" s="5"/>
      <c r="S772" s="5">
        <v>0</v>
      </c>
      <c r="T772" s="5">
        <v>0</v>
      </c>
      <c r="U772" s="5">
        <v>0</v>
      </c>
      <c r="V772" s="5">
        <v>0</v>
      </c>
      <c r="Z772" s="5">
        <v>0</v>
      </c>
      <c r="AZ772"/>
      <c r="BA772"/>
      <c r="BB772"/>
      <c r="BC772"/>
      <c r="BD772"/>
      <c r="BE772"/>
      <c r="CK772"/>
    </row>
    <row r="773" spans="1:89" x14ac:dyDescent="0.25">
      <c r="A773" s="2">
        <v>42916</v>
      </c>
      <c r="B773" s="5" t="s">
        <v>487</v>
      </c>
      <c r="C773" s="5" t="s">
        <v>401</v>
      </c>
      <c r="D773" s="5" t="s">
        <v>70</v>
      </c>
      <c r="E773" s="3" t="s">
        <v>66</v>
      </c>
      <c r="F773" s="3" t="s">
        <v>110</v>
      </c>
      <c r="G773" s="3">
        <v>0</v>
      </c>
      <c r="H773" s="3">
        <v>811140</v>
      </c>
      <c r="I773" s="3">
        <v>232698</v>
      </c>
      <c r="J773" s="3">
        <v>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Z773" s="3">
        <v>1043838</v>
      </c>
      <c r="AZ773"/>
      <c r="BA773"/>
      <c r="BB773"/>
      <c r="BC773"/>
      <c r="BD773"/>
      <c r="BE773"/>
      <c r="CK773"/>
    </row>
    <row r="774" spans="1:89" x14ac:dyDescent="0.25">
      <c r="A774" s="2">
        <v>42916</v>
      </c>
      <c r="B774" s="5" t="s">
        <v>487</v>
      </c>
      <c r="C774" s="5" t="s">
        <v>401</v>
      </c>
      <c r="D774" s="5" t="s">
        <v>70</v>
      </c>
      <c r="E774" s="3" t="s">
        <v>65</v>
      </c>
      <c r="F774" s="3" t="s">
        <v>111</v>
      </c>
      <c r="G774" s="3">
        <v>0</v>
      </c>
      <c r="H774" s="3">
        <v>30061893</v>
      </c>
      <c r="I774" s="3">
        <v>12961073</v>
      </c>
      <c r="J774" s="3">
        <v>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Z774" s="3">
        <v>43022966</v>
      </c>
      <c r="AZ774"/>
      <c r="BA774"/>
      <c r="BB774"/>
      <c r="BC774"/>
      <c r="BD774"/>
      <c r="BE774"/>
      <c r="CK774"/>
    </row>
    <row r="775" spans="1:89" x14ac:dyDescent="0.25">
      <c r="A775" s="2">
        <v>42916</v>
      </c>
      <c r="B775" s="5" t="s">
        <v>487</v>
      </c>
      <c r="C775" s="5" t="s">
        <v>401</v>
      </c>
      <c r="D775" s="5" t="s">
        <v>70</v>
      </c>
      <c r="E775" s="3" t="s">
        <v>64</v>
      </c>
      <c r="F775" s="3" t="s">
        <v>107</v>
      </c>
      <c r="G775" s="3">
        <v>0</v>
      </c>
      <c r="H775" s="3">
        <v>8302786</v>
      </c>
      <c r="I775" s="3">
        <v>11598265</v>
      </c>
      <c r="J775" s="3">
        <v>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Z775" s="3">
        <v>19901051</v>
      </c>
      <c r="AZ775"/>
      <c r="BA775"/>
      <c r="BB775"/>
      <c r="BC775"/>
      <c r="BD775"/>
      <c r="BE775"/>
      <c r="CK775"/>
    </row>
    <row r="776" spans="1:89" x14ac:dyDescent="0.25">
      <c r="A776" s="2">
        <v>42916</v>
      </c>
      <c r="B776" s="5" t="s">
        <v>487</v>
      </c>
      <c r="C776" s="5" t="s">
        <v>401</v>
      </c>
      <c r="D776" s="5" t="s">
        <v>70</v>
      </c>
      <c r="E776" s="3" t="s">
        <v>63</v>
      </c>
      <c r="F776" s="3" t="s">
        <v>108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Z776" s="3">
        <v>0</v>
      </c>
      <c r="AZ776"/>
      <c r="BA776"/>
      <c r="BB776"/>
      <c r="BC776"/>
      <c r="BD776"/>
      <c r="BE776"/>
      <c r="CK776"/>
    </row>
    <row r="777" spans="1:89" x14ac:dyDescent="0.25">
      <c r="A777" s="2">
        <v>42916</v>
      </c>
      <c r="B777" s="5" t="s">
        <v>487</v>
      </c>
      <c r="C777" s="5" t="s">
        <v>401</v>
      </c>
      <c r="D777" s="5" t="s">
        <v>70</v>
      </c>
      <c r="E777" s="3" t="s">
        <v>62</v>
      </c>
      <c r="F777" s="3" t="s">
        <v>109</v>
      </c>
      <c r="G777" s="3"/>
      <c r="H777" s="3"/>
      <c r="I777" s="3"/>
      <c r="J777" s="3"/>
      <c r="K777" s="3"/>
      <c r="L777" s="3"/>
      <c r="M777" s="5"/>
      <c r="S777" s="5">
        <v>0</v>
      </c>
      <c r="T777" s="5">
        <v>0</v>
      </c>
      <c r="U777" s="5">
        <v>0</v>
      </c>
      <c r="V777" s="5">
        <v>0</v>
      </c>
      <c r="Z777" s="5">
        <v>0</v>
      </c>
      <c r="AZ777"/>
      <c r="BA777"/>
      <c r="BB777"/>
      <c r="BC777"/>
      <c r="BD777"/>
      <c r="BE777"/>
      <c r="CK777"/>
    </row>
    <row r="778" spans="1:89" x14ac:dyDescent="0.25">
      <c r="A778" s="2">
        <v>42916</v>
      </c>
      <c r="B778" s="5" t="s">
        <v>487</v>
      </c>
      <c r="C778" s="5" t="s">
        <v>401</v>
      </c>
      <c r="D778" s="5" t="s">
        <v>70</v>
      </c>
      <c r="E778" s="3" t="s">
        <v>61</v>
      </c>
      <c r="F778" s="3" t="s">
        <v>110</v>
      </c>
      <c r="G778" s="3">
        <v>0</v>
      </c>
      <c r="H778" s="3">
        <v>811140</v>
      </c>
      <c r="I778" s="3">
        <v>232698</v>
      </c>
      <c r="J778" s="3">
        <v>0</v>
      </c>
      <c r="K778" s="3">
        <v>0</v>
      </c>
      <c r="L778" s="3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Z778" s="3">
        <v>1043838</v>
      </c>
      <c r="AZ778"/>
      <c r="BA778"/>
      <c r="BB778"/>
      <c r="BC778"/>
      <c r="BD778"/>
      <c r="BE778"/>
      <c r="CK778"/>
    </row>
    <row r="779" spans="1:89" x14ac:dyDescent="0.25">
      <c r="A779" s="2">
        <v>42916</v>
      </c>
      <c r="B779" s="5" t="s">
        <v>487</v>
      </c>
      <c r="C779" s="5" t="s">
        <v>401</v>
      </c>
      <c r="D779" s="5" t="s">
        <v>70</v>
      </c>
      <c r="E779" s="3" t="s">
        <v>60</v>
      </c>
      <c r="F779" s="3" t="s">
        <v>111</v>
      </c>
      <c r="G779" s="3">
        <v>0</v>
      </c>
      <c r="H779" s="3">
        <v>7491646</v>
      </c>
      <c r="I779" s="3">
        <v>11365567</v>
      </c>
      <c r="J779" s="3">
        <v>0</v>
      </c>
      <c r="K779" s="3">
        <v>0</v>
      </c>
      <c r="L779" s="3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Z779" s="3">
        <v>18857213</v>
      </c>
      <c r="AZ779"/>
      <c r="BA779"/>
      <c r="BB779"/>
      <c r="BC779"/>
      <c r="BD779"/>
      <c r="BE779"/>
      <c r="CK779"/>
    </row>
    <row r="780" spans="1:89" x14ac:dyDescent="0.25">
      <c r="A780" s="2">
        <v>42916</v>
      </c>
      <c r="B780" s="5" t="s">
        <v>487</v>
      </c>
      <c r="C780" s="5" t="s">
        <v>401</v>
      </c>
      <c r="D780" s="5" t="s">
        <v>70</v>
      </c>
      <c r="E780" s="3" t="s">
        <v>59</v>
      </c>
      <c r="F780" s="3" t="s">
        <v>107</v>
      </c>
      <c r="G780" s="3">
        <v>0</v>
      </c>
      <c r="H780" s="3">
        <v>2049640</v>
      </c>
      <c r="I780" s="3">
        <v>3775389</v>
      </c>
      <c r="J780" s="3">
        <v>0</v>
      </c>
      <c r="K780" s="3">
        <v>0</v>
      </c>
      <c r="L780" s="3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Z780" s="3">
        <v>5825029</v>
      </c>
      <c r="AZ780"/>
      <c r="BA780"/>
      <c r="BB780"/>
      <c r="BC780"/>
      <c r="BD780"/>
      <c r="BE780"/>
      <c r="CK780"/>
    </row>
    <row r="781" spans="1:89" x14ac:dyDescent="0.25">
      <c r="A781" s="2">
        <v>42916</v>
      </c>
      <c r="B781" s="5" t="s">
        <v>487</v>
      </c>
      <c r="C781" s="5" t="s">
        <v>401</v>
      </c>
      <c r="D781" s="5" t="s">
        <v>70</v>
      </c>
      <c r="E781" s="3" t="s">
        <v>58</v>
      </c>
      <c r="F781" s="3" t="s">
        <v>108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Z781" s="3">
        <v>0</v>
      </c>
      <c r="AZ781"/>
      <c r="BA781"/>
      <c r="BB781"/>
      <c r="BC781"/>
      <c r="BD781"/>
      <c r="BE781"/>
      <c r="CK781"/>
    </row>
    <row r="782" spans="1:89" x14ac:dyDescent="0.25">
      <c r="A782" s="2">
        <v>42916</v>
      </c>
      <c r="B782" s="5" t="s">
        <v>487</v>
      </c>
      <c r="C782" s="5" t="s">
        <v>401</v>
      </c>
      <c r="D782" s="5" t="s">
        <v>70</v>
      </c>
      <c r="E782" s="3" t="s">
        <v>57</v>
      </c>
      <c r="F782" s="3" t="s">
        <v>109</v>
      </c>
      <c r="G782" s="3"/>
      <c r="H782" s="3"/>
      <c r="I782" s="3"/>
      <c r="J782" s="3"/>
      <c r="K782" s="3"/>
      <c r="L782" s="3"/>
      <c r="M782" s="5"/>
      <c r="S782" s="5">
        <v>0</v>
      </c>
      <c r="T782" s="5">
        <v>0</v>
      </c>
      <c r="U782" s="5">
        <v>0</v>
      </c>
      <c r="V782" s="5">
        <v>0</v>
      </c>
      <c r="Z782" s="5">
        <v>0</v>
      </c>
      <c r="AZ782"/>
      <c r="BA782"/>
      <c r="BB782"/>
      <c r="BC782"/>
      <c r="BD782"/>
      <c r="BE782"/>
      <c r="CK782"/>
    </row>
    <row r="783" spans="1:89" x14ac:dyDescent="0.25">
      <c r="A783" s="2">
        <v>42916</v>
      </c>
      <c r="B783" s="5" t="s">
        <v>487</v>
      </c>
      <c r="C783" s="5" t="s">
        <v>401</v>
      </c>
      <c r="D783" s="5" t="s">
        <v>70</v>
      </c>
      <c r="E783" s="3" t="s">
        <v>56</v>
      </c>
      <c r="F783" s="3" t="s">
        <v>110</v>
      </c>
      <c r="G783" s="3">
        <v>0</v>
      </c>
      <c r="H783" s="3">
        <v>2049640</v>
      </c>
      <c r="I783" s="3">
        <v>0</v>
      </c>
      <c r="J783" s="3">
        <v>0</v>
      </c>
      <c r="K783" s="3">
        <v>0</v>
      </c>
      <c r="L783" s="3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Z783" s="3">
        <v>2049640</v>
      </c>
      <c r="AZ783"/>
      <c r="BA783"/>
      <c r="BB783"/>
      <c r="BC783"/>
      <c r="BD783"/>
      <c r="BE783"/>
      <c r="CK783"/>
    </row>
    <row r="784" spans="1:89" x14ac:dyDescent="0.25">
      <c r="A784" s="2">
        <v>42916</v>
      </c>
      <c r="B784" s="5" t="s">
        <v>487</v>
      </c>
      <c r="C784" s="5" t="s">
        <v>401</v>
      </c>
      <c r="D784" s="5" t="s">
        <v>70</v>
      </c>
      <c r="E784" s="3" t="s">
        <v>55</v>
      </c>
      <c r="F784" s="3" t="s">
        <v>111</v>
      </c>
      <c r="G784" s="3">
        <v>0</v>
      </c>
      <c r="H784" s="3">
        <v>0</v>
      </c>
      <c r="I784" s="3">
        <v>3775389</v>
      </c>
      <c r="J784" s="3">
        <v>0</v>
      </c>
      <c r="K784" s="3">
        <v>0</v>
      </c>
      <c r="L784" s="3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Z784" s="3">
        <v>3775389</v>
      </c>
      <c r="AZ784"/>
      <c r="BA784"/>
      <c r="BB784"/>
      <c r="BC784"/>
      <c r="BD784"/>
      <c r="BE784"/>
      <c r="CK784"/>
    </row>
    <row r="785" spans="1:89" x14ac:dyDescent="0.25">
      <c r="A785" s="2">
        <v>42916</v>
      </c>
      <c r="B785" s="5" t="s">
        <v>487</v>
      </c>
      <c r="C785" s="5" t="s">
        <v>401</v>
      </c>
      <c r="D785" s="5" t="s">
        <v>70</v>
      </c>
      <c r="E785" s="3" t="s">
        <v>54</v>
      </c>
      <c r="F785" s="3" t="s">
        <v>107</v>
      </c>
      <c r="G785" s="3">
        <v>0</v>
      </c>
      <c r="H785" s="3">
        <v>-10287076</v>
      </c>
      <c r="I785" s="3">
        <v>-17503022</v>
      </c>
      <c r="J785" s="3">
        <v>0</v>
      </c>
      <c r="K785" s="3">
        <v>0</v>
      </c>
      <c r="L785" s="3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Z785" s="3">
        <v>-27790098</v>
      </c>
      <c r="AZ785"/>
      <c r="BA785"/>
      <c r="BB785"/>
      <c r="BC785"/>
      <c r="BD785"/>
      <c r="BE785"/>
      <c r="CK785"/>
    </row>
    <row r="786" spans="1:89" x14ac:dyDescent="0.25">
      <c r="A786" s="2">
        <v>42916</v>
      </c>
      <c r="B786" s="5" t="s">
        <v>487</v>
      </c>
      <c r="C786" s="5" t="s">
        <v>401</v>
      </c>
      <c r="D786" s="5" t="s">
        <v>70</v>
      </c>
      <c r="E786" s="3" t="s">
        <v>53</v>
      </c>
      <c r="F786" s="3" t="s">
        <v>108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Z786" s="3">
        <v>0</v>
      </c>
      <c r="AZ786"/>
      <c r="BA786"/>
      <c r="BB786"/>
      <c r="BC786"/>
      <c r="BD786"/>
      <c r="BE786"/>
      <c r="CK786"/>
    </row>
    <row r="787" spans="1:89" x14ac:dyDescent="0.25">
      <c r="A787" s="2">
        <v>42916</v>
      </c>
      <c r="B787" s="5" t="s">
        <v>487</v>
      </c>
      <c r="C787" s="5" t="s">
        <v>401</v>
      </c>
      <c r="D787" s="5" t="s">
        <v>70</v>
      </c>
      <c r="E787" s="3" t="s">
        <v>52</v>
      </c>
      <c r="F787" s="3" t="s">
        <v>109</v>
      </c>
      <c r="G787" s="3"/>
      <c r="H787" s="3"/>
      <c r="I787" s="3"/>
      <c r="J787" s="3"/>
      <c r="K787" s="3"/>
      <c r="L787" s="3"/>
      <c r="M787" s="5"/>
      <c r="S787" s="5">
        <v>0</v>
      </c>
      <c r="T787" s="5">
        <v>0</v>
      </c>
      <c r="U787" s="5">
        <v>0</v>
      </c>
      <c r="V787" s="5">
        <v>0</v>
      </c>
      <c r="Z787" s="5">
        <v>0</v>
      </c>
      <c r="AZ787"/>
      <c r="BA787"/>
      <c r="BB787"/>
      <c r="BC787"/>
      <c r="BD787"/>
      <c r="BE787"/>
      <c r="CK787"/>
    </row>
    <row r="788" spans="1:89" x14ac:dyDescent="0.25">
      <c r="A788" s="2">
        <v>42916</v>
      </c>
      <c r="B788" s="5" t="s">
        <v>487</v>
      </c>
      <c r="C788" s="5" t="s">
        <v>401</v>
      </c>
      <c r="D788" s="5" t="s">
        <v>70</v>
      </c>
      <c r="E788" s="3" t="s">
        <v>51</v>
      </c>
      <c r="F788" s="3" t="s">
        <v>110</v>
      </c>
      <c r="G788" s="3">
        <v>0</v>
      </c>
      <c r="H788" s="3">
        <v>-1779428</v>
      </c>
      <c r="I788" s="3">
        <v>833575</v>
      </c>
      <c r="J788" s="3">
        <v>0</v>
      </c>
      <c r="K788" s="3">
        <v>0</v>
      </c>
      <c r="L788" s="3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Z788" s="3">
        <v>-945853</v>
      </c>
      <c r="AZ788"/>
      <c r="BA788"/>
      <c r="BB788"/>
      <c r="BC788"/>
      <c r="BD788"/>
      <c r="BE788"/>
      <c r="CK788"/>
    </row>
    <row r="789" spans="1:89" x14ac:dyDescent="0.25">
      <c r="A789" s="2">
        <v>42916</v>
      </c>
      <c r="B789" s="5" t="s">
        <v>487</v>
      </c>
      <c r="C789" s="5" t="s">
        <v>401</v>
      </c>
      <c r="D789" s="5" t="s">
        <v>70</v>
      </c>
      <c r="E789" s="3" t="s">
        <v>50</v>
      </c>
      <c r="F789" s="3" t="s">
        <v>111</v>
      </c>
      <c r="G789" s="3">
        <v>0</v>
      </c>
      <c r="H789" s="3">
        <v>-8507648</v>
      </c>
      <c r="I789" s="3">
        <v>-18336597</v>
      </c>
      <c r="J789" s="3">
        <v>0</v>
      </c>
      <c r="K789" s="3">
        <v>0</v>
      </c>
      <c r="L789" s="3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Z789" s="3">
        <v>-26844245</v>
      </c>
      <c r="AZ789"/>
      <c r="BA789"/>
      <c r="BB789"/>
      <c r="BC789"/>
      <c r="BD789"/>
      <c r="BE789"/>
      <c r="CK789"/>
    </row>
    <row r="790" spans="1:89" x14ac:dyDescent="0.25">
      <c r="A790" s="2">
        <v>42916</v>
      </c>
      <c r="B790" s="5" t="s">
        <v>487</v>
      </c>
      <c r="C790" s="5" t="s">
        <v>401</v>
      </c>
      <c r="D790" s="5" t="s">
        <v>70</v>
      </c>
      <c r="E790" s="3" t="s">
        <v>37</v>
      </c>
      <c r="F790" s="3" t="s">
        <v>112</v>
      </c>
      <c r="G790" s="3">
        <v>0</v>
      </c>
      <c r="H790" s="3">
        <v>3258747</v>
      </c>
      <c r="I790" s="3">
        <v>4552184</v>
      </c>
      <c r="J790" s="3">
        <v>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Z790" s="3">
        <v>7810931</v>
      </c>
      <c r="AZ790"/>
      <c r="BA790"/>
      <c r="BB790"/>
      <c r="BC790"/>
      <c r="BD790"/>
      <c r="BE790"/>
      <c r="CK790"/>
    </row>
    <row r="791" spans="1:89" x14ac:dyDescent="0.25">
      <c r="A791" s="2">
        <v>42916</v>
      </c>
      <c r="B791" s="5" t="s">
        <v>487</v>
      </c>
      <c r="C791" s="5" t="s">
        <v>401</v>
      </c>
      <c r="D791" s="5" t="s">
        <v>70</v>
      </c>
      <c r="E791" s="3" t="s">
        <v>36</v>
      </c>
      <c r="F791" s="3" t="s">
        <v>113</v>
      </c>
      <c r="G791" s="3"/>
      <c r="H791" s="3"/>
      <c r="I791" s="3"/>
      <c r="J791" s="3"/>
      <c r="K791" s="3"/>
      <c r="L791" s="3"/>
      <c r="M791" s="5"/>
      <c r="Z791" s="3">
        <v>0</v>
      </c>
      <c r="AZ791"/>
      <c r="BA791"/>
      <c r="BB791"/>
      <c r="BC791"/>
      <c r="BD791"/>
      <c r="BE791"/>
      <c r="CK791"/>
    </row>
    <row r="792" spans="1:89" x14ac:dyDescent="0.25">
      <c r="A792" s="2">
        <v>42916</v>
      </c>
      <c r="B792" s="5" t="s">
        <v>487</v>
      </c>
      <c r="C792" s="5" t="s">
        <v>401</v>
      </c>
      <c r="D792" s="5" t="s">
        <v>70</v>
      </c>
      <c r="E792" s="3" t="s">
        <v>35</v>
      </c>
      <c r="F792" s="3" t="s">
        <v>114</v>
      </c>
      <c r="G792" s="3"/>
      <c r="H792" s="3"/>
      <c r="I792" s="3"/>
      <c r="J792" s="3"/>
      <c r="K792" s="3"/>
      <c r="L792" s="3"/>
      <c r="M792" s="5"/>
      <c r="Z792" s="3">
        <v>7810931</v>
      </c>
      <c r="AZ792"/>
      <c r="BA792"/>
      <c r="BB792"/>
      <c r="BC792"/>
      <c r="BD792"/>
      <c r="BE792"/>
      <c r="CK792"/>
    </row>
    <row r="793" spans="1:89" x14ac:dyDescent="0.25">
      <c r="A793" s="2">
        <v>42916</v>
      </c>
      <c r="B793" s="5" t="s">
        <v>487</v>
      </c>
      <c r="C793" s="5" t="s">
        <v>420</v>
      </c>
      <c r="D793" s="5" t="s">
        <v>70</v>
      </c>
      <c r="E793" s="3" t="s">
        <v>49</v>
      </c>
      <c r="F793" s="3" t="s">
        <v>115</v>
      </c>
      <c r="G793" s="3"/>
      <c r="H793" s="3"/>
      <c r="I793" s="3"/>
      <c r="J793" s="3"/>
      <c r="K793" s="3"/>
      <c r="L793" s="3"/>
      <c r="M793" s="5"/>
      <c r="Z793" s="3"/>
      <c r="AA793" s="3">
        <v>1908748088</v>
      </c>
      <c r="AB793" s="5">
        <v>0</v>
      </c>
      <c r="AC793" s="3">
        <v>17575917</v>
      </c>
      <c r="AD793" s="3">
        <v>1392733442</v>
      </c>
      <c r="AE793" s="5">
        <v>0</v>
      </c>
      <c r="AF793" s="5">
        <v>0</v>
      </c>
      <c r="AG793" s="5">
        <v>0</v>
      </c>
      <c r="AH793" s="5">
        <v>0</v>
      </c>
      <c r="AI793" s="3">
        <v>3319057447</v>
      </c>
      <c r="AZ793"/>
      <c r="BA793"/>
      <c r="BB793"/>
      <c r="BC793"/>
      <c r="BD793"/>
      <c r="BE793"/>
      <c r="CK793"/>
    </row>
    <row r="794" spans="1:89" x14ac:dyDescent="0.25">
      <c r="A794" s="2">
        <v>42916</v>
      </c>
      <c r="B794" s="5" t="s">
        <v>487</v>
      </c>
      <c r="C794" s="5" t="s">
        <v>420</v>
      </c>
      <c r="D794" s="5" t="s">
        <v>70</v>
      </c>
      <c r="E794" s="3" t="s">
        <v>48</v>
      </c>
      <c r="F794" s="3" t="s">
        <v>110</v>
      </c>
      <c r="G794" s="3"/>
      <c r="H794" s="3"/>
      <c r="I794" s="3"/>
      <c r="J794" s="3"/>
      <c r="K794" s="3"/>
      <c r="L794" s="3"/>
      <c r="M794" s="5"/>
      <c r="AA794" s="3">
        <v>292926242</v>
      </c>
      <c r="AB794" s="3">
        <v>0</v>
      </c>
      <c r="AC794" s="3">
        <v>0</v>
      </c>
      <c r="AD794" s="3">
        <v>155917241</v>
      </c>
      <c r="AE794" s="5">
        <v>0</v>
      </c>
      <c r="AF794" s="5">
        <v>0</v>
      </c>
      <c r="AG794" s="5">
        <v>0</v>
      </c>
      <c r="AH794" s="5">
        <v>0</v>
      </c>
      <c r="AI794" s="3">
        <v>448843483</v>
      </c>
      <c r="AZ794"/>
      <c r="BA794"/>
      <c r="BB794"/>
      <c r="BC794"/>
      <c r="BD794"/>
      <c r="BE794"/>
      <c r="CK794"/>
    </row>
    <row r="795" spans="1:89" x14ac:dyDescent="0.25">
      <c r="A795" s="2">
        <v>42916</v>
      </c>
      <c r="B795" s="5" t="s">
        <v>487</v>
      </c>
      <c r="C795" s="5" t="s">
        <v>420</v>
      </c>
      <c r="D795" s="5" t="s">
        <v>70</v>
      </c>
      <c r="E795" s="3" t="s">
        <v>47</v>
      </c>
      <c r="F795" s="3" t="s">
        <v>111</v>
      </c>
      <c r="G795" s="3"/>
      <c r="H795" s="3"/>
      <c r="I795" s="3"/>
      <c r="J795" s="3"/>
      <c r="K795" s="3"/>
      <c r="L795" s="3"/>
      <c r="M795" s="5"/>
      <c r="AA795" s="3">
        <v>1615821846</v>
      </c>
      <c r="AB795" s="5">
        <v>0</v>
      </c>
      <c r="AC795" s="3">
        <v>17575917</v>
      </c>
      <c r="AD795" s="3">
        <v>1236816201</v>
      </c>
      <c r="AE795" s="5">
        <v>0</v>
      </c>
      <c r="AF795" s="5">
        <v>0</v>
      </c>
      <c r="AG795" s="5">
        <v>0</v>
      </c>
      <c r="AH795" s="5">
        <v>0</v>
      </c>
      <c r="AI795" s="3">
        <v>2870213964</v>
      </c>
      <c r="AZ795"/>
      <c r="BA795"/>
      <c r="BB795"/>
      <c r="BC795"/>
      <c r="BD795"/>
      <c r="BE795"/>
      <c r="CK795"/>
    </row>
    <row r="796" spans="1:89" x14ac:dyDescent="0.25">
      <c r="A796" s="2">
        <v>42916</v>
      </c>
      <c r="B796" s="5" t="s">
        <v>487</v>
      </c>
      <c r="C796" s="5" t="s">
        <v>420</v>
      </c>
      <c r="D796" s="5" t="s">
        <v>70</v>
      </c>
      <c r="E796" s="3" t="s">
        <v>46</v>
      </c>
      <c r="F796" s="3" t="s">
        <v>115</v>
      </c>
      <c r="G796" s="3"/>
      <c r="H796" s="3"/>
      <c r="I796" s="3"/>
      <c r="J796" s="3"/>
      <c r="K796" s="3"/>
      <c r="L796" s="3"/>
      <c r="M796" s="5"/>
      <c r="AA796" s="3">
        <v>1566356431</v>
      </c>
      <c r="AB796" s="3">
        <v>0</v>
      </c>
      <c r="AC796" s="3">
        <v>15258326</v>
      </c>
      <c r="AD796" s="3">
        <v>1086821596</v>
      </c>
      <c r="AE796" s="5">
        <v>0</v>
      </c>
      <c r="AF796" s="5">
        <v>0</v>
      </c>
      <c r="AG796" s="5">
        <v>0</v>
      </c>
      <c r="AH796" s="5">
        <v>0</v>
      </c>
      <c r="AI796" s="3">
        <v>2668436353</v>
      </c>
      <c r="AZ796"/>
      <c r="BA796"/>
      <c r="BB796"/>
      <c r="BC796"/>
      <c r="BD796"/>
      <c r="BE796"/>
      <c r="CK796"/>
    </row>
    <row r="797" spans="1:89" x14ac:dyDescent="0.25">
      <c r="A797" s="2">
        <v>42916</v>
      </c>
      <c r="B797" s="5" t="s">
        <v>487</v>
      </c>
      <c r="C797" s="5" t="s">
        <v>420</v>
      </c>
      <c r="D797" s="5" t="s">
        <v>70</v>
      </c>
      <c r="E797" s="3" t="s">
        <v>45</v>
      </c>
      <c r="F797" s="3" t="s">
        <v>110</v>
      </c>
      <c r="G797" s="3"/>
      <c r="H797" s="3"/>
      <c r="I797" s="3"/>
      <c r="J797" s="3"/>
      <c r="K797" s="3"/>
      <c r="L797" s="3"/>
      <c r="M797" s="5"/>
      <c r="AA797" s="3">
        <v>252160786</v>
      </c>
      <c r="AB797" s="3">
        <v>0</v>
      </c>
      <c r="AC797" s="3">
        <v>0</v>
      </c>
      <c r="AD797" s="3">
        <v>132059923</v>
      </c>
      <c r="AE797" s="5">
        <v>0</v>
      </c>
      <c r="AF797" s="5">
        <v>0</v>
      </c>
      <c r="AG797" s="5">
        <v>0</v>
      </c>
      <c r="AH797" s="5">
        <v>0</v>
      </c>
      <c r="AI797" s="3">
        <v>384220709</v>
      </c>
      <c r="AZ797"/>
      <c r="BA797"/>
      <c r="BB797"/>
      <c r="BC797"/>
      <c r="BD797"/>
      <c r="BE797"/>
      <c r="CK797"/>
    </row>
    <row r="798" spans="1:89" x14ac:dyDescent="0.25">
      <c r="A798" s="2">
        <v>42916</v>
      </c>
      <c r="B798" s="5" t="s">
        <v>487</v>
      </c>
      <c r="C798" s="5" t="s">
        <v>420</v>
      </c>
      <c r="D798" s="5" t="s">
        <v>70</v>
      </c>
      <c r="E798" s="3" t="s">
        <v>44</v>
      </c>
      <c r="F798" s="3" t="s">
        <v>111</v>
      </c>
      <c r="G798" s="3"/>
      <c r="H798" s="3"/>
      <c r="I798" s="3"/>
      <c r="J798" s="3"/>
      <c r="K798" s="3"/>
      <c r="L798" s="3"/>
      <c r="M798" s="5"/>
      <c r="AA798" s="3">
        <v>1314195645</v>
      </c>
      <c r="AB798" s="5">
        <v>0</v>
      </c>
      <c r="AC798" s="3">
        <v>15258326</v>
      </c>
      <c r="AD798" s="3">
        <v>954761673</v>
      </c>
      <c r="AE798" s="5">
        <v>0</v>
      </c>
      <c r="AF798" s="5">
        <v>0</v>
      </c>
      <c r="AG798" s="5">
        <v>0</v>
      </c>
      <c r="AH798" s="5">
        <v>0</v>
      </c>
      <c r="AI798" s="3">
        <v>2284215644</v>
      </c>
      <c r="AZ798"/>
      <c r="BA798"/>
      <c r="BB798"/>
      <c r="BC798"/>
      <c r="BD798"/>
      <c r="BE798"/>
      <c r="CK798"/>
    </row>
    <row r="799" spans="1:89" x14ac:dyDescent="0.25">
      <c r="A799" s="2">
        <v>42916</v>
      </c>
      <c r="B799" s="5" t="s">
        <v>487</v>
      </c>
      <c r="C799" s="5" t="s">
        <v>420</v>
      </c>
      <c r="D799" s="5" t="s">
        <v>70</v>
      </c>
      <c r="E799" s="3" t="s">
        <v>43</v>
      </c>
      <c r="F799" s="3" t="s">
        <v>115</v>
      </c>
      <c r="G799" s="3"/>
      <c r="H799" s="3"/>
      <c r="I799" s="3"/>
      <c r="J799" s="3"/>
      <c r="K799" s="3"/>
      <c r="L799" s="3"/>
      <c r="M799" s="5"/>
      <c r="AA799" s="3">
        <v>541568112</v>
      </c>
      <c r="AB799" s="3">
        <v>0</v>
      </c>
      <c r="AC799" s="3">
        <v>4435058</v>
      </c>
      <c r="AD799" s="3">
        <v>289869980</v>
      </c>
      <c r="AE799" s="5">
        <v>0</v>
      </c>
      <c r="AF799" s="5">
        <v>0</v>
      </c>
      <c r="AG799" s="5">
        <v>0</v>
      </c>
      <c r="AH799" s="5">
        <v>0</v>
      </c>
      <c r="AI799" s="3">
        <v>835873150</v>
      </c>
      <c r="AZ799"/>
      <c r="BA799"/>
      <c r="BB799"/>
      <c r="BC799"/>
      <c r="BD799"/>
      <c r="BE799"/>
      <c r="CK799"/>
    </row>
    <row r="800" spans="1:89" x14ac:dyDescent="0.25">
      <c r="A800" s="2">
        <v>42916</v>
      </c>
      <c r="B800" s="5" t="s">
        <v>487</v>
      </c>
      <c r="C800" s="5" t="s">
        <v>420</v>
      </c>
      <c r="D800" s="5" t="s">
        <v>70</v>
      </c>
      <c r="E800" s="3" t="s">
        <v>42</v>
      </c>
      <c r="F800" s="3" t="s">
        <v>110</v>
      </c>
      <c r="G800" s="3"/>
      <c r="H800" s="3"/>
      <c r="I800" s="3"/>
      <c r="J800" s="3"/>
      <c r="K800" s="3"/>
      <c r="L800" s="3"/>
      <c r="M800" s="5"/>
      <c r="AA800" s="3">
        <v>158527876</v>
      </c>
      <c r="AB800" s="5">
        <v>0</v>
      </c>
      <c r="AC800" s="5">
        <v>0</v>
      </c>
      <c r="AD800" s="3">
        <v>29087239</v>
      </c>
      <c r="AE800" s="5">
        <v>0</v>
      </c>
      <c r="AF800" s="5">
        <v>0</v>
      </c>
      <c r="AG800" s="5">
        <v>0</v>
      </c>
      <c r="AH800" s="5">
        <v>0</v>
      </c>
      <c r="AI800" s="3">
        <v>187615115</v>
      </c>
      <c r="AZ800"/>
      <c r="BA800"/>
      <c r="BB800"/>
      <c r="BC800"/>
      <c r="BD800"/>
      <c r="BE800"/>
      <c r="CK800"/>
    </row>
    <row r="801" spans="1:89" x14ac:dyDescent="0.25">
      <c r="A801" s="2">
        <v>42916</v>
      </c>
      <c r="B801" s="5" t="s">
        <v>487</v>
      </c>
      <c r="C801" s="5" t="s">
        <v>420</v>
      </c>
      <c r="D801" s="5" t="s">
        <v>70</v>
      </c>
      <c r="E801" s="3" t="s">
        <v>41</v>
      </c>
      <c r="F801" s="3" t="s">
        <v>111</v>
      </c>
      <c r="G801" s="3"/>
      <c r="H801" s="3"/>
      <c r="I801" s="3"/>
      <c r="J801" s="3"/>
      <c r="K801" s="3"/>
      <c r="L801" s="3"/>
      <c r="M801" s="5"/>
      <c r="AA801" s="3">
        <v>383040236</v>
      </c>
      <c r="AB801" s="5">
        <v>0</v>
      </c>
      <c r="AC801" s="3">
        <v>4435058</v>
      </c>
      <c r="AD801" s="3">
        <v>260782741</v>
      </c>
      <c r="AE801" s="5">
        <v>0</v>
      </c>
      <c r="AF801" s="5">
        <v>0</v>
      </c>
      <c r="AG801" s="5">
        <v>0</v>
      </c>
      <c r="AH801" s="5">
        <v>0</v>
      </c>
      <c r="AI801" s="3">
        <v>648258035</v>
      </c>
      <c r="AZ801"/>
      <c r="BA801"/>
      <c r="BB801"/>
      <c r="BC801"/>
      <c r="BD801"/>
      <c r="BE801"/>
      <c r="CK801"/>
    </row>
    <row r="802" spans="1:89" x14ac:dyDescent="0.25">
      <c r="A802" s="2">
        <v>42916</v>
      </c>
      <c r="B802" s="5" t="s">
        <v>487</v>
      </c>
      <c r="C802" s="5" t="s">
        <v>420</v>
      </c>
      <c r="D802" s="5" t="s">
        <v>70</v>
      </c>
      <c r="E802" s="3" t="s">
        <v>40</v>
      </c>
      <c r="F802" s="3" t="s">
        <v>115</v>
      </c>
      <c r="G802" s="3"/>
      <c r="H802" s="3"/>
      <c r="I802" s="3"/>
      <c r="J802" s="3"/>
      <c r="K802" s="3"/>
      <c r="L802" s="3"/>
      <c r="M802" s="5"/>
      <c r="AA802" s="3">
        <v>40720937</v>
      </c>
      <c r="AB802" s="5">
        <v>0</v>
      </c>
      <c r="AC802" s="5">
        <v>0</v>
      </c>
      <c r="AD802" s="3">
        <v>15528205</v>
      </c>
      <c r="AE802" s="5">
        <v>0</v>
      </c>
      <c r="AF802" s="5">
        <v>0</v>
      </c>
      <c r="AG802" s="5">
        <v>0</v>
      </c>
      <c r="AH802" s="5">
        <v>0</v>
      </c>
      <c r="AI802" s="3">
        <v>56249142</v>
      </c>
      <c r="AZ802"/>
      <c r="BA802"/>
      <c r="BB802"/>
      <c r="BC802"/>
      <c r="BD802"/>
      <c r="BE802"/>
      <c r="CK802"/>
    </row>
    <row r="803" spans="1:89" x14ac:dyDescent="0.25">
      <c r="A803" s="2">
        <v>42916</v>
      </c>
      <c r="B803" s="5" t="s">
        <v>487</v>
      </c>
      <c r="C803" s="5" t="s">
        <v>420</v>
      </c>
      <c r="D803" s="5" t="s">
        <v>70</v>
      </c>
      <c r="E803" s="3" t="s">
        <v>39</v>
      </c>
      <c r="F803" s="3" t="s">
        <v>110</v>
      </c>
      <c r="G803" s="3"/>
      <c r="H803" s="3"/>
      <c r="I803" s="3"/>
      <c r="J803" s="3"/>
      <c r="K803" s="3"/>
      <c r="L803" s="3"/>
      <c r="M803" s="5"/>
      <c r="AA803" s="3">
        <v>20922171</v>
      </c>
      <c r="AB803" s="5">
        <v>0</v>
      </c>
      <c r="AC803" s="5">
        <v>0</v>
      </c>
      <c r="AD803" s="3">
        <v>9050000</v>
      </c>
      <c r="AE803" s="5">
        <v>0</v>
      </c>
      <c r="AF803" s="5">
        <v>0</v>
      </c>
      <c r="AG803" s="5">
        <v>0</v>
      </c>
      <c r="AH803" s="5">
        <v>0</v>
      </c>
      <c r="AI803" s="3">
        <v>29972171</v>
      </c>
      <c r="AZ803"/>
      <c r="BA803"/>
      <c r="BB803"/>
      <c r="BC803"/>
      <c r="BD803"/>
      <c r="BE803"/>
      <c r="BG803" s="3"/>
      <c r="CK803"/>
    </row>
    <row r="804" spans="1:89" x14ac:dyDescent="0.25">
      <c r="A804" s="2">
        <v>42916</v>
      </c>
      <c r="B804" s="5" t="s">
        <v>487</v>
      </c>
      <c r="C804" s="5" t="s">
        <v>420</v>
      </c>
      <c r="D804" s="5" t="s">
        <v>70</v>
      </c>
      <c r="E804" s="3" t="s">
        <v>38</v>
      </c>
      <c r="F804" s="3" t="s">
        <v>111</v>
      </c>
      <c r="G804" s="3"/>
      <c r="H804" s="3"/>
      <c r="I804" s="3"/>
      <c r="J804" s="3"/>
      <c r="K804" s="3"/>
      <c r="L804" s="3"/>
      <c r="M804" s="5"/>
      <c r="AA804" s="3">
        <v>19798766</v>
      </c>
      <c r="AB804" s="5">
        <v>0</v>
      </c>
      <c r="AC804" s="5">
        <v>0</v>
      </c>
      <c r="AD804" s="3">
        <v>6478205</v>
      </c>
      <c r="AE804" s="5">
        <v>0</v>
      </c>
      <c r="AF804" s="5">
        <v>0</v>
      </c>
      <c r="AG804" s="5">
        <v>0</v>
      </c>
      <c r="AH804" s="5">
        <v>0</v>
      </c>
      <c r="AI804" s="3">
        <v>26276971</v>
      </c>
      <c r="AZ804"/>
      <c r="BA804"/>
      <c r="BB804"/>
      <c r="BC804"/>
      <c r="BD804"/>
      <c r="BE804"/>
      <c r="BG804" s="3"/>
      <c r="CK804"/>
    </row>
    <row r="805" spans="1:89" x14ac:dyDescent="0.25">
      <c r="A805" s="2">
        <v>42916</v>
      </c>
      <c r="B805" s="5" t="s">
        <v>487</v>
      </c>
      <c r="C805" s="5" t="s">
        <v>420</v>
      </c>
      <c r="D805" s="5" t="s">
        <v>70</v>
      </c>
      <c r="E805" s="3" t="s">
        <v>34</v>
      </c>
      <c r="F805" s="3" t="s">
        <v>112</v>
      </c>
      <c r="G805" s="3"/>
      <c r="H805" s="3"/>
      <c r="I805" s="3"/>
      <c r="J805" s="3"/>
      <c r="K805" s="3"/>
      <c r="L805" s="3"/>
      <c r="M805" s="5"/>
      <c r="AA805" s="3">
        <v>505160090.17000002</v>
      </c>
      <c r="AB805" s="5">
        <v>0</v>
      </c>
      <c r="AC805" s="3">
        <v>10268673</v>
      </c>
      <c r="AD805" s="3">
        <v>311147311.69999999</v>
      </c>
      <c r="AE805" s="5">
        <v>0</v>
      </c>
      <c r="AF805" s="5">
        <v>0</v>
      </c>
      <c r="AG805" s="5">
        <v>0</v>
      </c>
      <c r="AH805" s="5">
        <v>0</v>
      </c>
      <c r="AI805" s="3">
        <v>826576074.87</v>
      </c>
      <c r="AZ805"/>
      <c r="BA805"/>
      <c r="BB805"/>
      <c r="BC805"/>
      <c r="BD805"/>
      <c r="BE805"/>
      <c r="BF805" s="3"/>
      <c r="BG805" s="3"/>
      <c r="CK805"/>
    </row>
    <row r="806" spans="1:89" x14ac:dyDescent="0.25">
      <c r="A806" s="2">
        <v>42916</v>
      </c>
      <c r="B806" s="5" t="s">
        <v>487</v>
      </c>
      <c r="C806" s="5" t="s">
        <v>420</v>
      </c>
      <c r="D806" s="5" t="s">
        <v>70</v>
      </c>
      <c r="E806" s="3" t="s">
        <v>33</v>
      </c>
      <c r="F806" s="3" t="s">
        <v>113</v>
      </c>
      <c r="G806" s="3"/>
      <c r="H806" s="3"/>
      <c r="I806" s="3"/>
      <c r="J806" s="3"/>
      <c r="K806" s="3"/>
      <c r="L806" s="3"/>
      <c r="M806" s="5"/>
      <c r="AA806" s="3"/>
      <c r="AB806" s="3"/>
      <c r="AC806" s="3"/>
      <c r="AD806" s="3"/>
      <c r="AI806" s="3">
        <v>20808231</v>
      </c>
      <c r="AZ806"/>
      <c r="BA806"/>
      <c r="BB806"/>
      <c r="BC806"/>
      <c r="BD806"/>
      <c r="BE806"/>
      <c r="BF806" s="3"/>
      <c r="BG806" s="3"/>
      <c r="CK806"/>
    </row>
    <row r="807" spans="1:89" x14ac:dyDescent="0.25">
      <c r="A807" s="2">
        <v>42916</v>
      </c>
      <c r="B807" s="5" t="s">
        <v>487</v>
      </c>
      <c r="C807" s="5" t="s">
        <v>420</v>
      </c>
      <c r="D807" s="5" t="s">
        <v>70</v>
      </c>
      <c r="E807" s="3" t="s">
        <v>32</v>
      </c>
      <c r="F807" s="3" t="s">
        <v>114</v>
      </c>
      <c r="G807" s="3"/>
      <c r="H807" s="3"/>
      <c r="I807" s="3"/>
      <c r="J807" s="3"/>
      <c r="K807" s="3"/>
      <c r="L807" s="3"/>
      <c r="M807" s="5"/>
      <c r="AI807" s="3">
        <v>847384305.87</v>
      </c>
      <c r="AZ807"/>
      <c r="BA807"/>
      <c r="BB807"/>
      <c r="BC807"/>
      <c r="BD807"/>
      <c r="BE807"/>
      <c r="BF807" s="3"/>
      <c r="BG807" s="3"/>
      <c r="CK807"/>
    </row>
    <row r="808" spans="1:89" x14ac:dyDescent="0.25">
      <c r="A808" s="2">
        <v>42916</v>
      </c>
      <c r="B808" s="5" t="s">
        <v>487</v>
      </c>
      <c r="C808" s="5" t="s">
        <v>402</v>
      </c>
      <c r="D808" s="5" t="s">
        <v>70</v>
      </c>
      <c r="E808" s="3" t="s">
        <v>106</v>
      </c>
      <c r="F808" s="3" t="s">
        <v>403</v>
      </c>
      <c r="G808" s="3"/>
      <c r="H808" s="3">
        <v>0</v>
      </c>
      <c r="I808" s="3">
        <v>4840160348</v>
      </c>
      <c r="J808" s="3"/>
      <c r="K808" s="3"/>
      <c r="L808" s="3">
        <v>0</v>
      </c>
      <c r="M808" s="5"/>
      <c r="O808" s="5">
        <v>0</v>
      </c>
      <c r="P808" s="5">
        <v>0</v>
      </c>
      <c r="U808" s="3">
        <v>4840160348</v>
      </c>
      <c r="V808" s="5">
        <v>0</v>
      </c>
      <c r="Y808" s="5">
        <v>0</v>
      </c>
      <c r="Z808" s="5">
        <v>0</v>
      </c>
      <c r="AA808" s="5">
        <v>0</v>
      </c>
      <c r="AI808" s="3"/>
      <c r="AZ808"/>
      <c r="BA808"/>
      <c r="BB808"/>
      <c r="BC808"/>
      <c r="BD808"/>
      <c r="BE808"/>
      <c r="BF808" s="3"/>
      <c r="BG808" s="3"/>
      <c r="CK808"/>
    </row>
    <row r="809" spans="1:89" x14ac:dyDescent="0.25">
      <c r="A809" s="2">
        <v>42916</v>
      </c>
      <c r="B809" s="5" t="s">
        <v>487</v>
      </c>
      <c r="C809" s="5" t="s">
        <v>402</v>
      </c>
      <c r="D809" s="5" t="s">
        <v>70</v>
      </c>
      <c r="E809" s="3" t="s">
        <v>240</v>
      </c>
      <c r="F809" s="3" t="s">
        <v>404</v>
      </c>
      <c r="G809" s="3"/>
      <c r="H809" s="3">
        <v>0</v>
      </c>
      <c r="I809" s="3">
        <v>0</v>
      </c>
      <c r="J809" s="3"/>
      <c r="K809" s="3"/>
      <c r="L809" s="3">
        <v>0</v>
      </c>
      <c r="M809" s="5"/>
      <c r="O809" s="5">
        <v>0</v>
      </c>
      <c r="P809" s="5">
        <v>0</v>
      </c>
      <c r="U809" s="3">
        <v>0</v>
      </c>
      <c r="V809" s="5">
        <v>0</v>
      </c>
      <c r="Y809" s="5">
        <v>0</v>
      </c>
      <c r="Z809" s="5">
        <v>0</v>
      </c>
      <c r="AA809" s="5">
        <v>0</v>
      </c>
      <c r="AZ809"/>
      <c r="BA809"/>
      <c r="BB809"/>
      <c r="BC809"/>
      <c r="BD809"/>
      <c r="BE809"/>
      <c r="BG809" s="3"/>
      <c r="CK809"/>
    </row>
    <row r="810" spans="1:89" x14ac:dyDescent="0.25">
      <c r="A810" s="2">
        <v>42916</v>
      </c>
      <c r="B810" s="5" t="s">
        <v>487</v>
      </c>
      <c r="C810" s="5" t="s">
        <v>402</v>
      </c>
      <c r="D810" s="5" t="s">
        <v>70</v>
      </c>
      <c r="E810" s="3" t="s">
        <v>241</v>
      </c>
      <c r="F810" s="3" t="s">
        <v>405</v>
      </c>
      <c r="G810" s="3"/>
      <c r="H810" s="3">
        <v>0</v>
      </c>
      <c r="I810" s="3"/>
      <c r="J810" s="3">
        <v>807406146</v>
      </c>
      <c r="K810" s="3">
        <v>0</v>
      </c>
      <c r="L810" s="3"/>
      <c r="M810" s="3">
        <v>1785514297</v>
      </c>
      <c r="N810" s="5">
        <v>0</v>
      </c>
      <c r="O810" s="5">
        <v>0</v>
      </c>
      <c r="P810" s="5">
        <v>0</v>
      </c>
      <c r="U810" s="3">
        <v>2592920443</v>
      </c>
      <c r="W810" s="3">
        <v>3030371104</v>
      </c>
      <c r="X810" s="5">
        <v>0</v>
      </c>
      <c r="Y810" s="5">
        <v>0</v>
      </c>
      <c r="Z810" s="5">
        <v>0</v>
      </c>
      <c r="AA810" s="3">
        <v>3030371104</v>
      </c>
      <c r="AZ810"/>
      <c r="BA810"/>
      <c r="BB810"/>
      <c r="BC810"/>
      <c r="BD810"/>
      <c r="BE810"/>
      <c r="BG810" s="3"/>
      <c r="CK810"/>
    </row>
    <row r="811" spans="1:89" x14ac:dyDescent="0.25">
      <c r="A811" s="2">
        <v>42916</v>
      </c>
      <c r="B811" s="5" t="s">
        <v>487</v>
      </c>
      <c r="C811" s="5" t="s">
        <v>402</v>
      </c>
      <c r="D811" s="5" t="s">
        <v>70</v>
      </c>
      <c r="E811" s="3" t="s">
        <v>246</v>
      </c>
      <c r="F811" s="3" t="s">
        <v>406</v>
      </c>
      <c r="G811" s="3"/>
      <c r="H811" s="3">
        <v>0</v>
      </c>
      <c r="I811" s="3"/>
      <c r="J811" s="3">
        <v>0</v>
      </c>
      <c r="K811" s="3">
        <v>0</v>
      </c>
      <c r="L811" s="3"/>
      <c r="M811" s="3">
        <v>167257235</v>
      </c>
      <c r="N811" s="5">
        <v>0</v>
      </c>
      <c r="O811" s="5">
        <v>0</v>
      </c>
      <c r="P811" s="5">
        <v>0</v>
      </c>
      <c r="U811" s="3">
        <v>167257235</v>
      </c>
      <c r="W811" s="3">
        <v>566369920</v>
      </c>
      <c r="X811" s="5">
        <v>0</v>
      </c>
      <c r="Y811" s="5">
        <v>0</v>
      </c>
      <c r="Z811" s="5">
        <v>0</v>
      </c>
      <c r="AA811" s="3">
        <v>566369920</v>
      </c>
      <c r="AZ811"/>
      <c r="BA811"/>
      <c r="BB811"/>
      <c r="BC811"/>
      <c r="BD811"/>
      <c r="BE811"/>
      <c r="BG811" s="3"/>
      <c r="CK811"/>
    </row>
    <row r="812" spans="1:89" x14ac:dyDescent="0.25">
      <c r="A812" s="2">
        <v>42916</v>
      </c>
      <c r="B812" s="5" t="s">
        <v>487</v>
      </c>
      <c r="C812" s="5" t="s">
        <v>402</v>
      </c>
      <c r="D812" s="5" t="s">
        <v>70</v>
      </c>
      <c r="E812" s="3" t="s">
        <v>247</v>
      </c>
      <c r="F812" s="3" t="s">
        <v>407</v>
      </c>
      <c r="G812" s="3"/>
      <c r="H812" s="3">
        <v>0</v>
      </c>
      <c r="I812" s="3"/>
      <c r="J812" s="3">
        <v>807406146</v>
      </c>
      <c r="K812" s="3">
        <v>0</v>
      </c>
      <c r="L812" s="3"/>
      <c r="M812" s="3">
        <v>1618257062</v>
      </c>
      <c r="N812" s="5">
        <v>0</v>
      </c>
      <c r="O812" s="5">
        <v>0</v>
      </c>
      <c r="P812" s="5">
        <v>0</v>
      </c>
      <c r="U812" s="3">
        <v>2425663208</v>
      </c>
      <c r="W812" s="3">
        <v>2464001184</v>
      </c>
      <c r="X812" s="5">
        <v>0</v>
      </c>
      <c r="Y812" s="5">
        <v>0</v>
      </c>
      <c r="Z812" s="5">
        <v>0</v>
      </c>
      <c r="AA812" s="3">
        <v>2464001184</v>
      </c>
      <c r="AZ812"/>
      <c r="BA812"/>
      <c r="BB812"/>
      <c r="BC812"/>
      <c r="BD812"/>
      <c r="BE812"/>
      <c r="BF812" s="3"/>
      <c r="BG812" s="3"/>
      <c r="CK812"/>
    </row>
    <row r="813" spans="1:89" x14ac:dyDescent="0.25">
      <c r="A813" s="2">
        <v>42916</v>
      </c>
      <c r="B813" s="5" t="s">
        <v>487</v>
      </c>
      <c r="C813" s="5" t="s">
        <v>402</v>
      </c>
      <c r="D813" s="5" t="s">
        <v>70</v>
      </c>
      <c r="E813" s="3" t="s">
        <v>248</v>
      </c>
      <c r="F813" s="3" t="s">
        <v>408</v>
      </c>
      <c r="G813" s="3"/>
      <c r="H813" s="3">
        <v>0</v>
      </c>
      <c r="I813" s="3">
        <v>0</v>
      </c>
      <c r="J813" s="3"/>
      <c r="K813" s="3"/>
      <c r="L813" s="3">
        <v>56703936</v>
      </c>
      <c r="M813" s="3"/>
      <c r="O813" s="5">
        <v>0</v>
      </c>
      <c r="P813" s="5">
        <v>0</v>
      </c>
      <c r="U813" s="3">
        <v>56703936</v>
      </c>
      <c r="V813" s="3">
        <v>76503249</v>
      </c>
      <c r="W813" s="3"/>
      <c r="Y813" s="5">
        <v>0</v>
      </c>
      <c r="Z813" s="5">
        <v>0</v>
      </c>
      <c r="AA813" s="3">
        <v>76503249</v>
      </c>
      <c r="AZ813"/>
      <c r="BA813"/>
      <c r="BB813"/>
      <c r="BC813"/>
      <c r="BD813"/>
      <c r="BE813"/>
      <c r="CK813"/>
    </row>
    <row r="814" spans="1:89" x14ac:dyDescent="0.25">
      <c r="A814" s="2">
        <v>42916</v>
      </c>
      <c r="B814" s="5" t="s">
        <v>487</v>
      </c>
      <c r="C814" s="5" t="s">
        <v>402</v>
      </c>
      <c r="D814" s="5" t="s">
        <v>70</v>
      </c>
      <c r="E814" s="3" t="s">
        <v>69</v>
      </c>
      <c r="F814" s="3" t="s">
        <v>382</v>
      </c>
      <c r="G814" s="3"/>
      <c r="H814" s="3">
        <v>0</v>
      </c>
      <c r="I814" s="3">
        <v>0</v>
      </c>
      <c r="J814" s="3"/>
      <c r="K814" s="3"/>
      <c r="L814" s="3">
        <v>0</v>
      </c>
      <c r="M814" s="5"/>
      <c r="O814" s="5">
        <v>0</v>
      </c>
      <c r="P814" s="5">
        <v>0</v>
      </c>
      <c r="U814" s="3">
        <v>0</v>
      </c>
      <c r="V814" s="3">
        <v>0</v>
      </c>
      <c r="Y814" s="5">
        <v>0</v>
      </c>
      <c r="Z814" s="5">
        <v>0</v>
      </c>
      <c r="AA814" s="3">
        <v>0</v>
      </c>
      <c r="AZ814"/>
      <c r="BA814"/>
      <c r="BB814"/>
      <c r="BC814"/>
      <c r="BD814"/>
      <c r="BE814"/>
      <c r="CK814"/>
    </row>
    <row r="815" spans="1:89" x14ac:dyDescent="0.25">
      <c r="A815" s="2">
        <v>42916</v>
      </c>
      <c r="B815" s="5" t="s">
        <v>487</v>
      </c>
      <c r="C815" s="5" t="s">
        <v>402</v>
      </c>
      <c r="D815" s="5" t="s">
        <v>70</v>
      </c>
      <c r="E815" s="3" t="s">
        <v>68</v>
      </c>
      <c r="F815" s="3" t="s">
        <v>383</v>
      </c>
      <c r="G815" s="3"/>
      <c r="H815" s="3">
        <v>0</v>
      </c>
      <c r="I815" s="3"/>
      <c r="J815" s="3">
        <v>0</v>
      </c>
      <c r="K815" s="3">
        <v>0</v>
      </c>
      <c r="L815" s="3"/>
      <c r="M815" s="5">
        <v>0</v>
      </c>
      <c r="N815" s="5">
        <v>0</v>
      </c>
      <c r="O815" s="5">
        <v>0</v>
      </c>
      <c r="P815" s="5">
        <v>0</v>
      </c>
      <c r="U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Z815"/>
      <c r="BA815"/>
      <c r="BB815"/>
      <c r="BC815"/>
      <c r="BD815"/>
      <c r="BE815"/>
      <c r="BF815" s="3"/>
      <c r="BG815" s="3"/>
      <c r="CK815"/>
    </row>
    <row r="816" spans="1:89" x14ac:dyDescent="0.25">
      <c r="A816" s="2">
        <v>42916</v>
      </c>
      <c r="B816" s="5" t="s">
        <v>487</v>
      </c>
      <c r="C816" s="5" t="s">
        <v>402</v>
      </c>
      <c r="D816" s="5" t="s">
        <v>70</v>
      </c>
      <c r="E816" s="3" t="s">
        <v>67</v>
      </c>
      <c r="F816" s="3" t="s">
        <v>384</v>
      </c>
      <c r="G816" s="3"/>
      <c r="H816" s="3">
        <v>0</v>
      </c>
      <c r="I816" s="3">
        <v>0</v>
      </c>
      <c r="J816" s="3"/>
      <c r="K816" s="3"/>
      <c r="L816" s="3">
        <v>0</v>
      </c>
      <c r="M816" s="5"/>
      <c r="O816" s="5">
        <v>0</v>
      </c>
      <c r="P816" s="5">
        <v>0</v>
      </c>
      <c r="U816" s="5">
        <v>0</v>
      </c>
      <c r="V816" s="5">
        <v>0</v>
      </c>
      <c r="Y816" s="5">
        <v>0</v>
      </c>
      <c r="Z816" s="5">
        <v>0</v>
      </c>
      <c r="AA816" s="5">
        <v>0</v>
      </c>
      <c r="AZ816"/>
      <c r="BA816"/>
      <c r="BB816"/>
      <c r="BC816"/>
      <c r="BD816"/>
      <c r="BE816"/>
      <c r="BF816" s="3"/>
      <c r="BG816" s="3"/>
      <c r="CK816"/>
    </row>
    <row r="817" spans="1:89" x14ac:dyDescent="0.25">
      <c r="A817" s="2">
        <v>42916</v>
      </c>
      <c r="B817" s="5" t="s">
        <v>487</v>
      </c>
      <c r="C817" s="5" t="s">
        <v>402</v>
      </c>
      <c r="D817" s="5" t="s">
        <v>70</v>
      </c>
      <c r="E817" s="3" t="s">
        <v>65</v>
      </c>
      <c r="F817" s="3" t="s">
        <v>409</v>
      </c>
      <c r="G817" s="3"/>
      <c r="H817" s="3">
        <v>0</v>
      </c>
      <c r="I817" s="3">
        <v>5647566494</v>
      </c>
      <c r="J817" s="3"/>
      <c r="K817" s="3"/>
      <c r="L817" s="3">
        <v>1842218233</v>
      </c>
      <c r="M817" s="5"/>
      <c r="O817" s="5">
        <v>0</v>
      </c>
      <c r="P817" s="5">
        <v>0</v>
      </c>
      <c r="U817" s="3">
        <v>7489784727</v>
      </c>
      <c r="V817" s="3">
        <v>3106874353</v>
      </c>
      <c r="Y817" s="5">
        <v>0</v>
      </c>
      <c r="Z817" s="5">
        <v>0</v>
      </c>
      <c r="AA817" s="3">
        <v>3106874353</v>
      </c>
      <c r="AZ817"/>
      <c r="BA817"/>
      <c r="BB817"/>
      <c r="BC817"/>
      <c r="BD817"/>
      <c r="BE817"/>
      <c r="BF817" s="3"/>
      <c r="BG817" s="3"/>
      <c r="CK817"/>
    </row>
    <row r="818" spans="1:89" x14ac:dyDescent="0.25">
      <c r="A818" s="2">
        <v>42916</v>
      </c>
      <c r="B818" s="5" t="s">
        <v>487</v>
      </c>
      <c r="C818" s="5" t="s">
        <v>410</v>
      </c>
      <c r="D818" s="5" t="s">
        <v>70</v>
      </c>
      <c r="E818" s="3" t="s">
        <v>106</v>
      </c>
      <c r="F818" s="3" t="s">
        <v>403</v>
      </c>
      <c r="G818" s="3"/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3">
        <v>0</v>
      </c>
      <c r="V818" s="3">
        <v>0</v>
      </c>
      <c r="W818" s="5">
        <v>0</v>
      </c>
      <c r="X818" s="5">
        <v>0</v>
      </c>
      <c r="AA818" s="3"/>
      <c r="AZ818"/>
      <c r="BA818"/>
      <c r="BB818"/>
      <c r="BC818"/>
      <c r="BD818"/>
      <c r="BE818"/>
      <c r="BG818" s="3"/>
      <c r="CK818"/>
    </row>
    <row r="819" spans="1:89" x14ac:dyDescent="0.25">
      <c r="A819" s="2">
        <v>42916</v>
      </c>
      <c r="B819" s="5" t="s">
        <v>487</v>
      </c>
      <c r="C819" s="5" t="s">
        <v>410</v>
      </c>
      <c r="D819" s="5" t="s">
        <v>70</v>
      </c>
      <c r="E819" s="3" t="s">
        <v>243</v>
      </c>
      <c r="F819" s="3" t="s">
        <v>404</v>
      </c>
      <c r="G819" s="3"/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AZ819"/>
      <c r="BA819"/>
      <c r="BB819"/>
      <c r="BC819"/>
      <c r="BD819"/>
      <c r="BE819"/>
      <c r="BG819" s="3"/>
      <c r="CK819"/>
    </row>
    <row r="820" spans="1:89" x14ac:dyDescent="0.25">
      <c r="A820" s="2">
        <v>42916</v>
      </c>
      <c r="B820" s="5" t="s">
        <v>487</v>
      </c>
      <c r="C820" s="5" t="s">
        <v>410</v>
      </c>
      <c r="D820" s="5" t="s">
        <v>70</v>
      </c>
      <c r="E820" s="3" t="s">
        <v>244</v>
      </c>
      <c r="F820" s="3" t="s">
        <v>411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AZ820"/>
      <c r="BA820"/>
      <c r="BB820"/>
      <c r="BC820"/>
      <c r="BD820"/>
      <c r="BE820"/>
      <c r="BG820" s="3"/>
      <c r="CK820"/>
    </row>
    <row r="821" spans="1:89" x14ac:dyDescent="0.25">
      <c r="A821" s="2">
        <v>42916</v>
      </c>
      <c r="B821" s="5" t="s">
        <v>487</v>
      </c>
      <c r="C821" s="5" t="s">
        <v>410</v>
      </c>
      <c r="D821" s="5" t="s">
        <v>70</v>
      </c>
      <c r="E821" s="3" t="s">
        <v>66</v>
      </c>
      <c r="F821" s="3" t="s">
        <v>412</v>
      </c>
      <c r="G821" s="3"/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AZ821"/>
      <c r="BA821"/>
      <c r="BB821"/>
      <c r="BC821"/>
      <c r="BD821"/>
      <c r="BE821"/>
      <c r="BG821" s="3"/>
      <c r="CK821"/>
    </row>
    <row r="822" spans="1:89" x14ac:dyDescent="0.25">
      <c r="A822" s="2">
        <v>42916</v>
      </c>
      <c r="B822" s="5" t="s">
        <v>487</v>
      </c>
      <c r="C822" s="5" t="s">
        <v>410</v>
      </c>
      <c r="D822" s="5" t="s">
        <v>70</v>
      </c>
      <c r="E822" s="3" t="s">
        <v>249</v>
      </c>
      <c r="F822" s="3" t="s">
        <v>413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AZ822"/>
      <c r="BA822"/>
      <c r="BB822"/>
      <c r="BC822"/>
      <c r="BD822"/>
      <c r="BE822"/>
      <c r="BF822" s="3"/>
      <c r="BG822" s="3"/>
      <c r="CK822"/>
    </row>
    <row r="823" spans="1:89" x14ac:dyDescent="0.25">
      <c r="A823" s="2">
        <v>42916</v>
      </c>
      <c r="B823" s="5" t="s">
        <v>487</v>
      </c>
      <c r="C823" s="5" t="s">
        <v>410</v>
      </c>
      <c r="D823" s="5" t="s">
        <v>70</v>
      </c>
      <c r="E823" s="3" t="s">
        <v>250</v>
      </c>
      <c r="F823" s="3" t="s">
        <v>411</v>
      </c>
      <c r="G823" s="3"/>
      <c r="H823" s="3">
        <v>0</v>
      </c>
      <c r="I823" s="3">
        <v>174178791</v>
      </c>
      <c r="J823" s="3">
        <v>43544698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3">
        <v>217723489</v>
      </c>
      <c r="AZ823"/>
      <c r="BA823"/>
      <c r="BB823"/>
      <c r="BC823"/>
      <c r="BD823"/>
      <c r="BE823"/>
      <c r="BG823" s="3"/>
      <c r="CK823"/>
    </row>
    <row r="824" spans="1:89" x14ac:dyDescent="0.25">
      <c r="A824" s="2">
        <v>42916</v>
      </c>
      <c r="B824" s="5" t="s">
        <v>487</v>
      </c>
      <c r="C824" s="5" t="s">
        <v>410</v>
      </c>
      <c r="D824" s="5" t="s">
        <v>70</v>
      </c>
      <c r="E824" s="3" t="s">
        <v>61</v>
      </c>
      <c r="F824" s="3" t="s">
        <v>412</v>
      </c>
      <c r="G824" s="3"/>
      <c r="H824" s="3">
        <v>0</v>
      </c>
      <c r="I824" s="3">
        <v>46159263</v>
      </c>
      <c r="J824" s="3">
        <v>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3">
        <v>46159263</v>
      </c>
      <c r="AZ824"/>
      <c r="BA824"/>
      <c r="BB824"/>
      <c r="BC824"/>
      <c r="BD824"/>
      <c r="BE824"/>
      <c r="BG824" s="3"/>
      <c r="CK824"/>
    </row>
    <row r="825" spans="1:89" x14ac:dyDescent="0.25">
      <c r="A825" s="2">
        <v>42916</v>
      </c>
      <c r="B825" s="5" t="s">
        <v>487</v>
      </c>
      <c r="C825" s="5" t="s">
        <v>410</v>
      </c>
      <c r="D825" s="5" t="s">
        <v>70</v>
      </c>
      <c r="E825" s="3" t="s">
        <v>254</v>
      </c>
      <c r="F825" s="3" t="s">
        <v>414</v>
      </c>
      <c r="G825" s="3"/>
      <c r="H825" s="3">
        <v>0</v>
      </c>
      <c r="I825" s="3">
        <v>128019528</v>
      </c>
      <c r="J825" s="3">
        <v>43544698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3">
        <v>171564226</v>
      </c>
      <c r="AZ825"/>
      <c r="BA825"/>
      <c r="BB825"/>
      <c r="BC825"/>
      <c r="BD825"/>
      <c r="BE825"/>
      <c r="BF825" s="3"/>
      <c r="BG825" s="3"/>
      <c r="CK825"/>
    </row>
    <row r="826" spans="1:89" x14ac:dyDescent="0.25">
      <c r="A826" s="2">
        <v>42916</v>
      </c>
      <c r="B826" s="5" t="s">
        <v>487</v>
      </c>
      <c r="C826" s="5" t="s">
        <v>410</v>
      </c>
      <c r="D826" s="5" t="s">
        <v>70</v>
      </c>
      <c r="E826" s="3" t="s">
        <v>255</v>
      </c>
      <c r="F826" s="3" t="s">
        <v>415</v>
      </c>
      <c r="G826" s="3"/>
      <c r="H826" s="3">
        <v>0</v>
      </c>
      <c r="I826" s="3">
        <v>174178791</v>
      </c>
      <c r="J826" s="3">
        <v>43544698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3">
        <v>217723489</v>
      </c>
      <c r="AZ826"/>
      <c r="BA826"/>
      <c r="BB826"/>
      <c r="BC826"/>
      <c r="BD826"/>
      <c r="BE826"/>
      <c r="BF826" s="3"/>
      <c r="BG826" s="3"/>
      <c r="CK826"/>
    </row>
    <row r="827" spans="1:89" x14ac:dyDescent="0.25">
      <c r="A827" s="2">
        <v>42916</v>
      </c>
      <c r="B827" s="5" t="s">
        <v>487</v>
      </c>
      <c r="C827" s="5" t="s">
        <v>410</v>
      </c>
      <c r="D827" s="5" t="s">
        <v>70</v>
      </c>
      <c r="E827" s="3" t="s">
        <v>256</v>
      </c>
      <c r="F827" s="3" t="s">
        <v>416</v>
      </c>
      <c r="G827" s="3"/>
      <c r="H827" s="3">
        <v>0</v>
      </c>
      <c r="I827" s="3">
        <v>128019528</v>
      </c>
      <c r="J827" s="3">
        <v>43544698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3">
        <v>171564226</v>
      </c>
      <c r="AZ827"/>
      <c r="BA827"/>
      <c r="BB827"/>
      <c r="BC827"/>
      <c r="BD827"/>
      <c r="BE827"/>
      <c r="BF827" s="3"/>
      <c r="BG827" s="3"/>
      <c r="CK827"/>
    </row>
    <row r="828" spans="1:89" x14ac:dyDescent="0.25">
      <c r="A828" s="2">
        <v>42916</v>
      </c>
      <c r="B828" s="5" t="s">
        <v>487</v>
      </c>
      <c r="C828" s="5" t="s">
        <v>410</v>
      </c>
      <c r="D828" s="5" t="s">
        <v>70</v>
      </c>
      <c r="E828" s="3" t="s">
        <v>257</v>
      </c>
      <c r="F828" s="3" t="s">
        <v>408</v>
      </c>
      <c r="G828" s="3"/>
      <c r="H828" s="3">
        <v>0</v>
      </c>
      <c r="I828" s="3">
        <v>2923312</v>
      </c>
      <c r="J828" s="3">
        <v>730828</v>
      </c>
      <c r="K828" s="3">
        <v>0</v>
      </c>
      <c r="L828" s="3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3">
        <v>3654140</v>
      </c>
      <c r="AZ828"/>
      <c r="BA828"/>
      <c r="BB828"/>
      <c r="BC828"/>
      <c r="BD828"/>
      <c r="BE828"/>
      <c r="BF828" s="3"/>
      <c r="BG828" s="3"/>
      <c r="CK828"/>
    </row>
    <row r="829" spans="1:89" x14ac:dyDescent="0.25">
      <c r="A829" s="2">
        <v>42916</v>
      </c>
      <c r="B829" s="5" t="s">
        <v>487</v>
      </c>
      <c r="C829" s="5" t="s">
        <v>410</v>
      </c>
      <c r="D829" s="5" t="s">
        <v>70</v>
      </c>
      <c r="E829" s="3" t="s">
        <v>258</v>
      </c>
      <c r="F829" s="3" t="s">
        <v>382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3">
        <v>0</v>
      </c>
      <c r="AZ829"/>
      <c r="BA829"/>
      <c r="BB829"/>
      <c r="BC829"/>
      <c r="BD829"/>
      <c r="BE829"/>
      <c r="BG829" s="3"/>
      <c r="CK829"/>
    </row>
    <row r="830" spans="1:89" x14ac:dyDescent="0.25">
      <c r="A830" s="2">
        <v>42916</v>
      </c>
      <c r="B830" s="5" t="s">
        <v>487</v>
      </c>
      <c r="C830" s="5" t="s">
        <v>410</v>
      </c>
      <c r="D830" s="5" t="s">
        <v>70</v>
      </c>
      <c r="E830" s="3" t="s">
        <v>60</v>
      </c>
      <c r="F830" s="3" t="s">
        <v>383</v>
      </c>
      <c r="G830" s="3"/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AZ830"/>
      <c r="BA830"/>
      <c r="BB830"/>
      <c r="BC830"/>
      <c r="BD830"/>
      <c r="BE830"/>
      <c r="BG830" s="3"/>
      <c r="CK830"/>
    </row>
    <row r="831" spans="1:89" x14ac:dyDescent="0.25">
      <c r="A831" s="2">
        <v>42916</v>
      </c>
      <c r="B831" s="5" t="s">
        <v>487</v>
      </c>
      <c r="C831" s="5" t="s">
        <v>410</v>
      </c>
      <c r="D831" s="5" t="s">
        <v>70</v>
      </c>
      <c r="E831" s="3" t="s">
        <v>59</v>
      </c>
      <c r="F831" s="3" t="s">
        <v>384</v>
      </c>
      <c r="G831" s="3"/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AZ831"/>
      <c r="BA831"/>
      <c r="BB831"/>
      <c r="BC831"/>
      <c r="BD831"/>
      <c r="BE831"/>
      <c r="CK831"/>
    </row>
    <row r="832" spans="1:89" x14ac:dyDescent="0.25">
      <c r="A832" s="2">
        <v>42916</v>
      </c>
      <c r="B832" s="5" t="s">
        <v>487</v>
      </c>
      <c r="C832" s="5" t="s">
        <v>410</v>
      </c>
      <c r="D832" s="5" t="s">
        <v>70</v>
      </c>
      <c r="E832" s="3" t="s">
        <v>58</v>
      </c>
      <c r="F832" s="3" t="s">
        <v>417</v>
      </c>
      <c r="G832" s="3"/>
      <c r="H832" s="3">
        <v>0</v>
      </c>
      <c r="I832" s="3">
        <v>177102103</v>
      </c>
      <c r="J832" s="3">
        <v>44275526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3">
        <v>221377629</v>
      </c>
      <c r="AZ832"/>
      <c r="BA832"/>
      <c r="BB832"/>
      <c r="BC832"/>
      <c r="BD832"/>
      <c r="BE832"/>
      <c r="BF832" s="3"/>
      <c r="BG832" s="3"/>
      <c r="CK832"/>
    </row>
    <row r="833" spans="1:89" x14ac:dyDescent="0.25">
      <c r="A833" s="2">
        <v>42916</v>
      </c>
      <c r="B833" s="5" t="s">
        <v>487</v>
      </c>
      <c r="C833" s="5" t="s">
        <v>410</v>
      </c>
      <c r="D833" s="5" t="s">
        <v>70</v>
      </c>
      <c r="E833" s="3" t="s">
        <v>57</v>
      </c>
      <c r="F833" s="3" t="s">
        <v>418</v>
      </c>
      <c r="G833" s="3"/>
      <c r="H833" s="3">
        <v>0</v>
      </c>
      <c r="I833" s="3">
        <v>46159263</v>
      </c>
      <c r="J833" s="3">
        <v>0</v>
      </c>
      <c r="K833" s="3">
        <v>0</v>
      </c>
      <c r="L833" s="3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3">
        <v>46159263</v>
      </c>
      <c r="AZ833"/>
      <c r="BA833"/>
      <c r="BB833"/>
      <c r="BC833"/>
      <c r="BD833"/>
      <c r="BE833"/>
      <c r="BG833" s="3"/>
      <c r="CK833"/>
    </row>
    <row r="834" spans="1:89" x14ac:dyDescent="0.25">
      <c r="A834" s="2">
        <v>42916</v>
      </c>
      <c r="B834" s="5" t="s">
        <v>487</v>
      </c>
      <c r="C834" s="5" t="s">
        <v>410</v>
      </c>
      <c r="D834" s="5" t="s">
        <v>70</v>
      </c>
      <c r="E834" s="3" t="s">
        <v>56</v>
      </c>
      <c r="F834" s="3" t="s">
        <v>419</v>
      </c>
      <c r="G834" s="3"/>
      <c r="H834" s="3">
        <v>0</v>
      </c>
      <c r="I834" s="3">
        <v>130942840</v>
      </c>
      <c r="J834" s="3">
        <v>44275526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3">
        <v>175218366</v>
      </c>
      <c r="AZ834"/>
      <c r="BA834"/>
      <c r="BB834"/>
      <c r="BC834"/>
      <c r="BD834"/>
      <c r="BE834"/>
      <c r="BG834" s="3"/>
      <c r="CK834"/>
    </row>
    <row r="835" spans="1:89" x14ac:dyDescent="0.25">
      <c r="A835" s="2">
        <v>42916</v>
      </c>
      <c r="B835" s="5" t="s">
        <v>487</v>
      </c>
      <c r="C835" s="5" t="s">
        <v>648</v>
      </c>
      <c r="D835" s="5" t="s">
        <v>70</v>
      </c>
      <c r="E835" s="3" t="s">
        <v>106</v>
      </c>
      <c r="F835" s="3" t="s">
        <v>649</v>
      </c>
      <c r="G835" s="3">
        <v>1592352000</v>
      </c>
      <c r="H835" s="3">
        <v>1592352000</v>
      </c>
      <c r="I835" s="3"/>
      <c r="J835" s="3">
        <v>0</v>
      </c>
      <c r="K835" s="3"/>
      <c r="L835" s="3"/>
      <c r="M835" s="5"/>
      <c r="X835" s="3"/>
      <c r="AZ835"/>
      <c r="BA835"/>
      <c r="BB835"/>
      <c r="BC835"/>
      <c r="BD835"/>
      <c r="BE835"/>
      <c r="BF835" s="3"/>
      <c r="BG835" s="3"/>
      <c r="CK835"/>
    </row>
    <row r="836" spans="1:89" x14ac:dyDescent="0.25">
      <c r="A836" s="2">
        <v>42916</v>
      </c>
      <c r="B836" s="5" t="s">
        <v>487</v>
      </c>
      <c r="C836" s="5" t="s">
        <v>648</v>
      </c>
      <c r="D836" s="5" t="s">
        <v>70</v>
      </c>
      <c r="E836" s="3" t="s">
        <v>241</v>
      </c>
      <c r="F836" s="3" t="s">
        <v>650</v>
      </c>
      <c r="G836" s="3">
        <v>155898516</v>
      </c>
      <c r="H836" s="3">
        <v>155898516</v>
      </c>
      <c r="I836" s="3"/>
      <c r="J836" s="3">
        <v>0</v>
      </c>
      <c r="K836" s="3"/>
      <c r="L836" s="3"/>
      <c r="M836" s="5"/>
      <c r="AZ836"/>
      <c r="BA836"/>
      <c r="BB836"/>
      <c r="BC836"/>
      <c r="BD836"/>
      <c r="BE836"/>
      <c r="BF836" s="3"/>
      <c r="BG836" s="3"/>
      <c r="CK836"/>
    </row>
    <row r="837" spans="1:89" x14ac:dyDescent="0.25">
      <c r="A837" s="2">
        <v>42916</v>
      </c>
      <c r="B837" s="5" t="s">
        <v>487</v>
      </c>
      <c r="C837" s="5" t="s">
        <v>648</v>
      </c>
      <c r="D837" s="5" t="s">
        <v>70</v>
      </c>
      <c r="E837" s="3" t="s">
        <v>242</v>
      </c>
      <c r="F837" s="3" t="s">
        <v>651</v>
      </c>
      <c r="G837" s="3">
        <v>0</v>
      </c>
      <c r="H837" s="3">
        <v>0</v>
      </c>
      <c r="I837" s="3"/>
      <c r="J837" s="3">
        <v>0</v>
      </c>
      <c r="K837" s="3"/>
      <c r="L837" s="3"/>
      <c r="M837" s="5"/>
      <c r="AZ837"/>
      <c r="BA837"/>
      <c r="BB837"/>
      <c r="BC837"/>
      <c r="BD837"/>
      <c r="BE837"/>
      <c r="BF837" s="3"/>
      <c r="BG837" s="3"/>
      <c r="CK837"/>
    </row>
    <row r="838" spans="1:89" x14ac:dyDescent="0.25">
      <c r="A838" s="2">
        <v>42916</v>
      </c>
      <c r="B838" s="5" t="s">
        <v>487</v>
      </c>
      <c r="C838" s="5" t="s">
        <v>648</v>
      </c>
      <c r="D838" s="5" t="s">
        <v>70</v>
      </c>
      <c r="E838" s="3" t="s">
        <v>243</v>
      </c>
      <c r="F838" s="3" t="s">
        <v>652</v>
      </c>
      <c r="G838" s="3">
        <v>0</v>
      </c>
      <c r="H838" s="3"/>
      <c r="I838" s="3">
        <v>0</v>
      </c>
      <c r="J838" s="3">
        <v>0</v>
      </c>
      <c r="K838" s="3">
        <v>0</v>
      </c>
      <c r="L838" s="3"/>
      <c r="M838" s="5"/>
      <c r="AZ838"/>
      <c r="BA838"/>
      <c r="BB838"/>
      <c r="BC838"/>
      <c r="BD838"/>
      <c r="BE838"/>
      <c r="BF838" s="3"/>
      <c r="BG838" s="3"/>
      <c r="CK838"/>
    </row>
    <row r="839" spans="1:89" x14ac:dyDescent="0.25">
      <c r="A839" s="2">
        <v>42916</v>
      </c>
      <c r="B839" s="5" t="s">
        <v>487</v>
      </c>
      <c r="C839" s="5" t="s">
        <v>648</v>
      </c>
      <c r="D839" s="5" t="s">
        <v>70</v>
      </c>
      <c r="E839" s="3" t="s">
        <v>245</v>
      </c>
      <c r="F839" s="3" t="s">
        <v>653</v>
      </c>
      <c r="G839" s="3">
        <v>0</v>
      </c>
      <c r="H839" s="3">
        <v>0</v>
      </c>
      <c r="I839" s="3"/>
      <c r="J839" s="3"/>
      <c r="K839" s="3"/>
      <c r="L839" s="3"/>
      <c r="M839" s="5"/>
      <c r="AZ839"/>
      <c r="BA839"/>
      <c r="BB839"/>
      <c r="BC839"/>
      <c r="BD839"/>
      <c r="BE839"/>
      <c r="BG839" s="3"/>
      <c r="CK839"/>
    </row>
    <row r="840" spans="1:89" x14ac:dyDescent="0.25">
      <c r="A840" s="2">
        <v>42916</v>
      </c>
      <c r="B840" s="5" t="s">
        <v>487</v>
      </c>
      <c r="C840" s="5" t="s">
        <v>648</v>
      </c>
      <c r="D840" s="5" t="s">
        <v>70</v>
      </c>
      <c r="E840" s="3" t="s">
        <v>247</v>
      </c>
      <c r="F840" s="3" t="s">
        <v>654</v>
      </c>
      <c r="G840" s="3">
        <v>0</v>
      </c>
      <c r="H840" s="3"/>
      <c r="I840" s="3">
        <v>0</v>
      </c>
      <c r="J840" s="3">
        <v>0</v>
      </c>
      <c r="K840" s="3">
        <v>0</v>
      </c>
      <c r="L840" s="3"/>
      <c r="M840" s="5"/>
      <c r="AZ840"/>
      <c r="BA840"/>
      <c r="BB840"/>
      <c r="BC840"/>
      <c r="BD840"/>
      <c r="BE840"/>
      <c r="BG840" s="3"/>
      <c r="CK840"/>
    </row>
    <row r="841" spans="1:89" x14ac:dyDescent="0.25">
      <c r="A841" s="2">
        <v>42916</v>
      </c>
      <c r="B841" s="5" t="s">
        <v>487</v>
      </c>
      <c r="C841" s="5" t="s">
        <v>648</v>
      </c>
      <c r="D841" s="5" t="s">
        <v>70</v>
      </c>
      <c r="E841" s="3" t="s">
        <v>69</v>
      </c>
      <c r="F841" s="3" t="s">
        <v>655</v>
      </c>
      <c r="G841" s="3">
        <v>0</v>
      </c>
      <c r="H841" s="3"/>
      <c r="I841" s="3">
        <v>0</v>
      </c>
      <c r="J841" s="3">
        <v>0</v>
      </c>
      <c r="K841" s="3">
        <v>0</v>
      </c>
      <c r="L841" s="3"/>
      <c r="M841" s="5"/>
      <c r="AZ841"/>
      <c r="BA841"/>
      <c r="BB841"/>
      <c r="BC841"/>
      <c r="BD841"/>
      <c r="BE841"/>
      <c r="BG841" s="3"/>
      <c r="CK841"/>
    </row>
    <row r="842" spans="1:89" x14ac:dyDescent="0.25">
      <c r="A842" s="2">
        <v>42916</v>
      </c>
      <c r="B842" s="5" t="s">
        <v>487</v>
      </c>
      <c r="C842" s="5" t="s">
        <v>648</v>
      </c>
      <c r="D842" s="5" t="s">
        <v>70</v>
      </c>
      <c r="E842" s="3" t="s">
        <v>67</v>
      </c>
      <c r="F842" s="3" t="s">
        <v>656</v>
      </c>
      <c r="G842" s="3">
        <v>4457863922.5799999</v>
      </c>
      <c r="H842" s="3">
        <v>4457863922.5799999</v>
      </c>
      <c r="I842" s="3"/>
      <c r="J842" s="3"/>
      <c r="K842" s="3"/>
      <c r="L842" s="3"/>
      <c r="M842" s="5"/>
      <c r="AZ842"/>
      <c r="BA842"/>
      <c r="BB842"/>
      <c r="BC842"/>
      <c r="BD842"/>
      <c r="BE842"/>
      <c r="BF842" s="3"/>
      <c r="BG842" s="3"/>
      <c r="CK842"/>
    </row>
    <row r="843" spans="1:89" x14ac:dyDescent="0.25">
      <c r="A843" s="2">
        <v>42916</v>
      </c>
      <c r="B843" s="5" t="s">
        <v>487</v>
      </c>
      <c r="C843" s="5" t="s">
        <v>648</v>
      </c>
      <c r="D843" s="5" t="s">
        <v>70</v>
      </c>
      <c r="E843" s="3" t="s">
        <v>66</v>
      </c>
      <c r="F843" s="3" t="s">
        <v>395</v>
      </c>
      <c r="G843" s="3">
        <v>0</v>
      </c>
      <c r="H843" s="3"/>
      <c r="I843" s="3">
        <v>0</v>
      </c>
      <c r="J843" s="3">
        <v>0</v>
      </c>
      <c r="K843" s="3">
        <v>0</v>
      </c>
      <c r="L843" s="3"/>
      <c r="M843" s="5"/>
      <c r="AZ843"/>
      <c r="BA843"/>
      <c r="BB843"/>
      <c r="BC843"/>
      <c r="BD843"/>
      <c r="BE843"/>
      <c r="CK843"/>
    </row>
    <row r="844" spans="1:89" x14ac:dyDescent="0.25">
      <c r="A844" s="2">
        <v>42916</v>
      </c>
      <c r="B844" s="5" t="s">
        <v>487</v>
      </c>
      <c r="C844" s="5" t="s">
        <v>648</v>
      </c>
      <c r="D844" s="5" t="s">
        <v>70</v>
      </c>
      <c r="E844" s="3" t="s">
        <v>250</v>
      </c>
      <c r="F844" s="3" t="s">
        <v>657</v>
      </c>
      <c r="G844" s="3">
        <v>457350</v>
      </c>
      <c r="H844" s="3"/>
      <c r="I844" s="3"/>
      <c r="J844" s="3"/>
      <c r="K844" s="3">
        <v>457350</v>
      </c>
      <c r="L844" s="3"/>
      <c r="M844" s="5"/>
      <c r="AZ844"/>
      <c r="BA844"/>
      <c r="BB844"/>
      <c r="BC844"/>
      <c r="BD844"/>
      <c r="BE844"/>
      <c r="CK844"/>
    </row>
    <row r="845" spans="1:89" x14ac:dyDescent="0.25">
      <c r="A845" s="2">
        <v>42916</v>
      </c>
      <c r="B845" s="5" t="s">
        <v>487</v>
      </c>
      <c r="C845" s="5" t="s">
        <v>648</v>
      </c>
      <c r="D845" s="5" t="s">
        <v>70</v>
      </c>
      <c r="E845" s="3" t="s">
        <v>252</v>
      </c>
      <c r="F845" s="3" t="s">
        <v>658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/>
      <c r="M845" s="5"/>
      <c r="AZ845"/>
      <c r="BA845"/>
      <c r="BB845"/>
      <c r="BC845"/>
      <c r="BD845"/>
      <c r="BE845"/>
      <c r="BG845" s="3"/>
      <c r="CK845"/>
    </row>
    <row r="846" spans="1:89" x14ac:dyDescent="0.25">
      <c r="A846" s="2">
        <v>42916</v>
      </c>
      <c r="B846" s="5" t="s">
        <v>487</v>
      </c>
      <c r="C846" s="5" t="s">
        <v>648</v>
      </c>
      <c r="D846" s="5" t="s">
        <v>70</v>
      </c>
      <c r="E846" s="3" t="s">
        <v>63</v>
      </c>
      <c r="F846" s="3" t="s">
        <v>659</v>
      </c>
      <c r="G846" s="3">
        <v>0</v>
      </c>
      <c r="H846" s="3"/>
      <c r="I846" s="3"/>
      <c r="J846" s="3"/>
      <c r="K846" s="3"/>
      <c r="L846" s="3"/>
      <c r="M846" s="5"/>
      <c r="AZ846"/>
      <c r="BA846"/>
      <c r="BB846"/>
      <c r="BC846"/>
      <c r="BD846"/>
      <c r="BE846"/>
      <c r="CK846"/>
    </row>
    <row r="847" spans="1:89" x14ac:dyDescent="0.25">
      <c r="A847" s="2">
        <v>42916</v>
      </c>
      <c r="B847" s="5" t="s">
        <v>487</v>
      </c>
      <c r="C847" s="5" t="s">
        <v>648</v>
      </c>
      <c r="D847" s="5" t="s">
        <v>70</v>
      </c>
      <c r="E847" s="3" t="s">
        <v>62</v>
      </c>
      <c r="F847" s="3" t="s">
        <v>660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/>
      <c r="M847" s="5"/>
      <c r="AZ847"/>
      <c r="BA847"/>
      <c r="BB847"/>
      <c r="BC847"/>
      <c r="BD847"/>
      <c r="BE847"/>
      <c r="BG847" s="3"/>
      <c r="CK847"/>
    </row>
    <row r="848" spans="1:89" x14ac:dyDescent="0.25">
      <c r="A848" s="2">
        <v>42916</v>
      </c>
      <c r="B848" s="5" t="s">
        <v>487</v>
      </c>
      <c r="C848" s="5" t="s">
        <v>648</v>
      </c>
      <c r="D848" s="5" t="s">
        <v>70</v>
      </c>
      <c r="E848" s="3" t="s">
        <v>258</v>
      </c>
      <c r="F848" s="3" t="s">
        <v>661</v>
      </c>
      <c r="G848" s="3">
        <v>6206571788.5799999</v>
      </c>
      <c r="H848" s="3">
        <v>6206114438.5799999</v>
      </c>
      <c r="I848" s="3">
        <v>0</v>
      </c>
      <c r="J848" s="3">
        <v>0</v>
      </c>
      <c r="K848" s="3">
        <v>457350</v>
      </c>
      <c r="L848" s="3"/>
      <c r="M848" s="5"/>
      <c r="AZ848"/>
      <c r="BA848"/>
      <c r="BB848"/>
      <c r="BC848"/>
      <c r="BD848"/>
      <c r="BE848"/>
      <c r="CK848"/>
    </row>
    <row r="849" spans="1:89" x14ac:dyDescent="0.25">
      <c r="A849" s="2">
        <v>42916</v>
      </c>
      <c r="B849" s="5" t="s">
        <v>487</v>
      </c>
      <c r="C849" s="5" t="s">
        <v>648</v>
      </c>
      <c r="D849" s="5" t="s">
        <v>70</v>
      </c>
      <c r="E849" s="3" t="s">
        <v>60</v>
      </c>
      <c r="F849" s="3" t="s">
        <v>662</v>
      </c>
      <c r="G849" s="3">
        <v>0</v>
      </c>
      <c r="H849" s="3"/>
      <c r="I849" s="3"/>
      <c r="J849" s="3">
        <v>0</v>
      </c>
      <c r="K849" s="3"/>
      <c r="L849" s="3"/>
      <c r="M849" s="5"/>
      <c r="AZ849"/>
      <c r="BA849"/>
      <c r="BB849"/>
      <c r="BC849"/>
      <c r="BD849"/>
      <c r="BE849"/>
      <c r="CK849"/>
    </row>
    <row r="850" spans="1:89" x14ac:dyDescent="0.25">
      <c r="A850" s="2">
        <v>42916</v>
      </c>
      <c r="B850" s="5" t="s">
        <v>487</v>
      </c>
      <c r="C850" s="5" t="s">
        <v>648</v>
      </c>
      <c r="D850" s="5" t="s">
        <v>70</v>
      </c>
      <c r="E850" s="3" t="s">
        <v>59</v>
      </c>
      <c r="F850" s="3" t="s">
        <v>663</v>
      </c>
      <c r="G850" s="3">
        <v>0</v>
      </c>
      <c r="H850" s="3"/>
      <c r="I850" s="3"/>
      <c r="J850" s="3">
        <v>0</v>
      </c>
      <c r="K850" s="3"/>
      <c r="L850" s="3"/>
      <c r="M850" s="5"/>
      <c r="AZ850"/>
      <c r="BA850"/>
      <c r="BB850"/>
      <c r="BC850"/>
      <c r="BD850"/>
      <c r="BE850"/>
      <c r="CK850"/>
    </row>
    <row r="851" spans="1:89" x14ac:dyDescent="0.25">
      <c r="A851" s="2">
        <v>42916</v>
      </c>
      <c r="B851" s="5" t="s">
        <v>487</v>
      </c>
      <c r="C851" s="5" t="s">
        <v>648</v>
      </c>
      <c r="D851" s="5" t="s">
        <v>70</v>
      </c>
      <c r="E851" s="3" t="s">
        <v>58</v>
      </c>
      <c r="F851" s="3" t="s">
        <v>664</v>
      </c>
      <c r="G851" s="3">
        <v>0</v>
      </c>
      <c r="H851" s="3"/>
      <c r="I851" s="3"/>
      <c r="J851" s="3">
        <v>0</v>
      </c>
      <c r="K851" s="3">
        <v>0</v>
      </c>
      <c r="L851" s="3"/>
      <c r="M851" s="5"/>
      <c r="AZ851"/>
      <c r="BA851"/>
      <c r="BB851"/>
      <c r="BC851"/>
      <c r="BD851"/>
      <c r="BE851"/>
      <c r="CK851"/>
    </row>
    <row r="852" spans="1:89" x14ac:dyDescent="0.25">
      <c r="A852" s="2">
        <v>42916</v>
      </c>
      <c r="B852" s="5" t="s">
        <v>487</v>
      </c>
      <c r="C852" s="5" t="s">
        <v>648</v>
      </c>
      <c r="D852" s="5" t="s">
        <v>70</v>
      </c>
      <c r="E852" s="3" t="s">
        <v>57</v>
      </c>
      <c r="F852" s="3" t="s">
        <v>665</v>
      </c>
      <c r="G852" s="3">
        <v>0</v>
      </c>
      <c r="H852" s="3"/>
      <c r="I852" s="3"/>
      <c r="J852" s="3">
        <v>0</v>
      </c>
      <c r="K852" s="3">
        <v>0</v>
      </c>
      <c r="L852" s="3"/>
      <c r="M852" s="5"/>
      <c r="AZ852"/>
      <c r="BA852"/>
      <c r="BB852"/>
      <c r="BC852"/>
      <c r="BD852"/>
      <c r="BE852"/>
      <c r="CK852"/>
    </row>
    <row r="853" spans="1:89" x14ac:dyDescent="0.25">
      <c r="A853" s="2">
        <v>42916</v>
      </c>
      <c r="B853" s="5" t="s">
        <v>487</v>
      </c>
      <c r="C853" s="5" t="s">
        <v>648</v>
      </c>
      <c r="D853" s="5" t="s">
        <v>70</v>
      </c>
      <c r="E853" s="3" t="s">
        <v>56</v>
      </c>
      <c r="F853" s="3" t="s">
        <v>666</v>
      </c>
      <c r="G853" s="3">
        <v>0</v>
      </c>
      <c r="H853" s="3"/>
      <c r="I853" s="3"/>
      <c r="J853" s="3">
        <v>0</v>
      </c>
      <c r="K853" s="3"/>
      <c r="L853" s="3"/>
      <c r="M853" s="5"/>
      <c r="AZ853"/>
      <c r="BA853"/>
      <c r="BB853"/>
      <c r="BC853"/>
      <c r="BD853"/>
      <c r="BE853"/>
      <c r="CK853"/>
    </row>
    <row r="854" spans="1:89" x14ac:dyDescent="0.25">
      <c r="A854" s="2">
        <v>42916</v>
      </c>
      <c r="B854" s="5" t="s">
        <v>487</v>
      </c>
      <c r="C854" s="5" t="s">
        <v>648</v>
      </c>
      <c r="D854" s="5" t="s">
        <v>70</v>
      </c>
      <c r="E854" s="3" t="s">
        <v>259</v>
      </c>
      <c r="F854" s="3" t="s">
        <v>667</v>
      </c>
      <c r="G854" s="3">
        <v>0</v>
      </c>
      <c r="H854" s="3"/>
      <c r="I854" s="3"/>
      <c r="J854" s="3">
        <v>0</v>
      </c>
      <c r="K854" s="3">
        <v>0</v>
      </c>
      <c r="L854" s="3"/>
      <c r="M854" s="5"/>
      <c r="AZ854"/>
      <c r="BA854"/>
      <c r="BB854"/>
      <c r="BC854"/>
      <c r="BD854"/>
      <c r="BE854"/>
      <c r="CK854"/>
    </row>
    <row r="855" spans="1:89" x14ac:dyDescent="0.25">
      <c r="A855" s="2">
        <v>42916</v>
      </c>
      <c r="B855" s="5" t="s">
        <v>487</v>
      </c>
      <c r="C855" s="5" t="s">
        <v>648</v>
      </c>
      <c r="D855" s="5" t="s">
        <v>70</v>
      </c>
      <c r="E855" s="3" t="s">
        <v>260</v>
      </c>
      <c r="F855" s="3" t="s">
        <v>668</v>
      </c>
      <c r="G855" s="3">
        <v>0</v>
      </c>
      <c r="H855" s="3"/>
      <c r="I855" s="3"/>
      <c r="J855" s="3">
        <v>0</v>
      </c>
      <c r="K855" s="3"/>
      <c r="L855" s="3"/>
      <c r="M855" s="5"/>
      <c r="AZ855"/>
      <c r="BA855"/>
      <c r="BB855"/>
      <c r="BC855"/>
      <c r="BD855"/>
      <c r="BE855"/>
      <c r="CK855"/>
    </row>
    <row r="856" spans="1:89" x14ac:dyDescent="0.25">
      <c r="A856" s="2">
        <v>42916</v>
      </c>
      <c r="B856" s="5" t="s">
        <v>487</v>
      </c>
      <c r="C856" s="5" t="s">
        <v>648</v>
      </c>
      <c r="D856" s="5" t="s">
        <v>70</v>
      </c>
      <c r="E856" s="3" t="s">
        <v>261</v>
      </c>
      <c r="F856" s="3" t="s">
        <v>669</v>
      </c>
      <c r="G856" s="3">
        <v>0</v>
      </c>
      <c r="H856" s="3"/>
      <c r="I856" s="3"/>
      <c r="J856" s="3">
        <v>0</v>
      </c>
      <c r="K856" s="3">
        <v>0</v>
      </c>
      <c r="L856" s="3"/>
      <c r="M856" s="5"/>
      <c r="AZ856"/>
      <c r="BA856"/>
      <c r="BB856"/>
      <c r="BC856"/>
      <c r="BD856"/>
      <c r="BE856"/>
      <c r="CK856"/>
    </row>
    <row r="857" spans="1:89" x14ac:dyDescent="0.25">
      <c r="A857" s="2">
        <v>42916</v>
      </c>
      <c r="B857" s="5" t="s">
        <v>487</v>
      </c>
      <c r="C857" s="5" t="s">
        <v>648</v>
      </c>
      <c r="D857" s="5" t="s">
        <v>70</v>
      </c>
      <c r="E857" s="3" t="s">
        <v>263</v>
      </c>
      <c r="F857" s="3" t="s">
        <v>670</v>
      </c>
      <c r="G857" s="3">
        <v>0</v>
      </c>
      <c r="H857" s="3"/>
      <c r="I857" s="3"/>
      <c r="J857" s="3">
        <v>0</v>
      </c>
      <c r="K857" s="3">
        <v>0</v>
      </c>
      <c r="L857" s="3"/>
      <c r="M857" s="5"/>
      <c r="AZ857"/>
      <c r="BA857"/>
      <c r="BB857"/>
      <c r="BC857"/>
      <c r="BD857"/>
      <c r="BE857"/>
      <c r="CK857"/>
    </row>
    <row r="858" spans="1:89" x14ac:dyDescent="0.25">
      <c r="A858" s="2">
        <v>42916</v>
      </c>
      <c r="B858" s="5" t="s">
        <v>487</v>
      </c>
      <c r="C858" s="5" t="s">
        <v>648</v>
      </c>
      <c r="D858" s="5" t="s">
        <v>70</v>
      </c>
      <c r="E858" s="3" t="s">
        <v>55</v>
      </c>
      <c r="F858" s="3" t="s">
        <v>671</v>
      </c>
      <c r="G858" s="3">
        <v>0</v>
      </c>
      <c r="H858" s="3"/>
      <c r="I858" s="3"/>
      <c r="J858" s="3">
        <v>0</v>
      </c>
      <c r="K858" s="3">
        <v>0</v>
      </c>
      <c r="L858" s="3"/>
      <c r="M858" s="5"/>
      <c r="AZ858"/>
      <c r="BA858"/>
      <c r="BB858"/>
      <c r="BC858"/>
      <c r="BD858"/>
      <c r="BE858"/>
      <c r="CK858"/>
    </row>
    <row r="859" spans="1:89" x14ac:dyDescent="0.25">
      <c r="A859" s="2">
        <v>42916</v>
      </c>
      <c r="B859" s="5" t="s">
        <v>487</v>
      </c>
      <c r="C859" s="5" t="s">
        <v>648</v>
      </c>
      <c r="D859" s="5" t="s">
        <v>70</v>
      </c>
      <c r="E859" s="3" t="s">
        <v>50</v>
      </c>
      <c r="F859" s="3" t="s">
        <v>672</v>
      </c>
      <c r="G859" s="3">
        <v>6206571788.5799999</v>
      </c>
      <c r="H859" s="3">
        <v>6206114438.5799999</v>
      </c>
      <c r="I859" s="3">
        <v>0</v>
      </c>
      <c r="J859" s="3">
        <v>0</v>
      </c>
      <c r="K859" s="3">
        <v>457350</v>
      </c>
      <c r="L859" s="3"/>
      <c r="M859" s="5"/>
      <c r="AZ859"/>
      <c r="BA859"/>
      <c r="BB859"/>
      <c r="BC859"/>
      <c r="BD859"/>
      <c r="BE859"/>
      <c r="CK859"/>
    </row>
    <row r="860" spans="1:89" x14ac:dyDescent="0.25">
      <c r="A860" s="2">
        <v>42916</v>
      </c>
      <c r="B860" s="5" t="s">
        <v>487</v>
      </c>
      <c r="C860" s="5" t="s">
        <v>648</v>
      </c>
      <c r="D860" s="5" t="s">
        <v>70</v>
      </c>
      <c r="E860" s="3" t="s">
        <v>264</v>
      </c>
      <c r="F860" s="3" t="s">
        <v>673</v>
      </c>
      <c r="G860" s="3">
        <v>6206114438.5799999</v>
      </c>
      <c r="H860" s="3">
        <v>6206114438.5799999</v>
      </c>
      <c r="I860" s="3">
        <v>0</v>
      </c>
      <c r="J860" s="3">
        <v>0</v>
      </c>
      <c r="K860" s="3"/>
      <c r="L860" s="3"/>
      <c r="M860" s="5"/>
      <c r="AZ860"/>
      <c r="BA860"/>
      <c r="BB860"/>
      <c r="BC860"/>
      <c r="BD860"/>
      <c r="BE860"/>
      <c r="CK860"/>
    </row>
    <row r="861" spans="1:89" x14ac:dyDescent="0.25">
      <c r="A861" s="2">
        <v>42916</v>
      </c>
      <c r="B861" s="5" t="s">
        <v>487</v>
      </c>
      <c r="C861" s="5" t="s">
        <v>648</v>
      </c>
      <c r="D861" s="5" t="s">
        <v>70</v>
      </c>
      <c r="E861" s="3" t="s">
        <v>267</v>
      </c>
      <c r="F861" s="3" t="s">
        <v>674</v>
      </c>
      <c r="G861" s="3">
        <v>6206571788.5799999</v>
      </c>
      <c r="H861" s="3">
        <v>6206114438.5799999</v>
      </c>
      <c r="I861" s="3">
        <v>0</v>
      </c>
      <c r="J861" s="3">
        <v>0</v>
      </c>
      <c r="K861" s="3">
        <v>457350</v>
      </c>
      <c r="L861" s="3"/>
      <c r="M861" s="5"/>
      <c r="AZ861"/>
      <c r="BA861"/>
      <c r="BB861"/>
      <c r="BC861"/>
      <c r="BD861"/>
      <c r="BE861"/>
      <c r="CK861"/>
    </row>
    <row r="862" spans="1:89" x14ac:dyDescent="0.25">
      <c r="A862" s="2">
        <v>42916</v>
      </c>
      <c r="B862" s="5" t="s">
        <v>487</v>
      </c>
      <c r="C862" s="5" t="s">
        <v>648</v>
      </c>
      <c r="D862" s="5" t="s">
        <v>70</v>
      </c>
      <c r="E862" s="3" t="s">
        <v>37</v>
      </c>
      <c r="F862" s="3" t="s">
        <v>675</v>
      </c>
      <c r="G862" s="3">
        <v>6206114438.5799999</v>
      </c>
      <c r="H862" s="3">
        <v>6206114438.5799999</v>
      </c>
      <c r="I862" s="3">
        <v>0</v>
      </c>
      <c r="J862" s="3">
        <v>0</v>
      </c>
      <c r="K862" s="3"/>
      <c r="L862" s="3"/>
      <c r="M862" s="5"/>
      <c r="AZ862"/>
      <c r="BA862"/>
      <c r="BB862"/>
      <c r="BC862"/>
      <c r="BD862"/>
      <c r="BE862"/>
      <c r="CK862"/>
    </row>
    <row r="863" spans="1:89" x14ac:dyDescent="0.25">
      <c r="A863" s="2">
        <v>42916</v>
      </c>
      <c r="B863" s="5" t="s">
        <v>487</v>
      </c>
      <c r="C863" s="5" t="s">
        <v>648</v>
      </c>
      <c r="D863" s="5" t="s">
        <v>70</v>
      </c>
      <c r="E863" s="3" t="s">
        <v>270</v>
      </c>
      <c r="F863" s="3" t="s">
        <v>676</v>
      </c>
      <c r="G863" s="3">
        <v>2422025215.7800002</v>
      </c>
      <c r="H863" s="3"/>
      <c r="I863" s="3"/>
      <c r="J863" s="3"/>
      <c r="K863" s="3"/>
      <c r="L863" s="3"/>
      <c r="M863" s="5"/>
      <c r="AZ863"/>
      <c r="BA863"/>
      <c r="BB863"/>
      <c r="BC863"/>
      <c r="BD863"/>
      <c r="BE863"/>
      <c r="BG863" s="3"/>
      <c r="CK863"/>
    </row>
    <row r="864" spans="1:89" x14ac:dyDescent="0.25">
      <c r="A864" s="2">
        <v>42916</v>
      </c>
      <c r="B864" s="5" t="s">
        <v>487</v>
      </c>
      <c r="C864" s="5" t="s">
        <v>648</v>
      </c>
      <c r="D864" s="5" t="s">
        <v>70</v>
      </c>
      <c r="E864" s="3" t="s">
        <v>272</v>
      </c>
      <c r="F864" s="3" t="s">
        <v>677</v>
      </c>
      <c r="G864" s="3">
        <v>1834756000</v>
      </c>
      <c r="H864" s="3"/>
      <c r="I864" s="3"/>
      <c r="J864" s="3"/>
      <c r="K864" s="3"/>
      <c r="L864" s="3"/>
      <c r="M864" s="5"/>
      <c r="AZ864"/>
      <c r="BA864"/>
      <c r="BB864"/>
      <c r="BC864"/>
      <c r="BD864"/>
      <c r="BE864"/>
      <c r="BG864" s="3"/>
      <c r="CK864"/>
    </row>
    <row r="865" spans="1:89" x14ac:dyDescent="0.25">
      <c r="A865" s="2">
        <v>42916</v>
      </c>
      <c r="B865" s="5" t="s">
        <v>487</v>
      </c>
      <c r="C865" s="5" t="s">
        <v>648</v>
      </c>
      <c r="D865" s="5" t="s">
        <v>70</v>
      </c>
      <c r="E865" s="3" t="s">
        <v>116</v>
      </c>
      <c r="F865" s="3" t="s">
        <v>678</v>
      </c>
      <c r="G865" s="3">
        <v>1019.42</v>
      </c>
      <c r="H865" s="3"/>
      <c r="I865" s="3"/>
      <c r="J865" s="3"/>
      <c r="K865" s="3"/>
      <c r="L865" s="3"/>
      <c r="M865" s="5"/>
      <c r="AZ865"/>
      <c r="BA865"/>
      <c r="BB865"/>
      <c r="BC865"/>
      <c r="BD865"/>
      <c r="BE865"/>
      <c r="BG865" s="3"/>
      <c r="CK865"/>
    </row>
    <row r="866" spans="1:89" x14ac:dyDescent="0.25">
      <c r="A866" s="2">
        <v>42916</v>
      </c>
      <c r="B866" s="5" t="s">
        <v>487</v>
      </c>
      <c r="C866" s="5" t="s">
        <v>648</v>
      </c>
      <c r="D866" s="5" t="s">
        <v>70</v>
      </c>
      <c r="E866" s="3" t="s">
        <v>118</v>
      </c>
      <c r="F866" s="3" t="s">
        <v>679</v>
      </c>
      <c r="G866" s="3">
        <v>1353.01</v>
      </c>
      <c r="H866" s="3"/>
      <c r="I866" s="3"/>
      <c r="J866" s="3"/>
      <c r="K866" s="3"/>
      <c r="L866" s="3"/>
      <c r="M866" s="5"/>
      <c r="AZ866"/>
      <c r="BA866"/>
      <c r="BB866"/>
      <c r="BC866"/>
      <c r="BD866"/>
      <c r="BE866"/>
      <c r="BG866" s="3"/>
      <c r="CK866"/>
    </row>
    <row r="867" spans="1:89" x14ac:dyDescent="0.25">
      <c r="A867" s="2">
        <v>42916</v>
      </c>
      <c r="B867" s="5" t="s">
        <v>488</v>
      </c>
      <c r="C867" s="5" t="s">
        <v>330</v>
      </c>
      <c r="D867" s="5" t="s">
        <v>70</v>
      </c>
      <c r="E867" s="3" t="s">
        <v>241</v>
      </c>
      <c r="F867" s="3" t="s">
        <v>331</v>
      </c>
      <c r="G867" s="3">
        <v>32693578</v>
      </c>
      <c r="H867" s="3"/>
      <c r="I867" s="3"/>
      <c r="J867" s="3"/>
      <c r="K867" s="3"/>
      <c r="L867" s="3"/>
      <c r="M867" s="5"/>
      <c r="AZ867"/>
      <c r="BA867"/>
      <c r="BB867"/>
      <c r="BC867"/>
      <c r="BD867"/>
      <c r="BE867"/>
      <c r="BG867" s="3"/>
      <c r="CK867"/>
    </row>
    <row r="868" spans="1:89" x14ac:dyDescent="0.25">
      <c r="A868" s="2">
        <v>42916</v>
      </c>
      <c r="B868" s="5" t="s">
        <v>488</v>
      </c>
      <c r="C868" s="5" t="s">
        <v>330</v>
      </c>
      <c r="D868" s="5" t="s">
        <v>70</v>
      </c>
      <c r="E868" s="3" t="s">
        <v>242</v>
      </c>
      <c r="F868" s="3" t="s">
        <v>332</v>
      </c>
      <c r="G868" s="3">
        <v>627262291</v>
      </c>
      <c r="H868" s="3"/>
      <c r="I868" s="3"/>
      <c r="J868" s="3"/>
      <c r="K868" s="3"/>
      <c r="L868" s="3"/>
      <c r="M868" s="5"/>
      <c r="AZ868"/>
      <c r="BA868"/>
      <c r="BB868"/>
      <c r="BC868"/>
      <c r="BD868"/>
      <c r="BE868"/>
      <c r="BG868" s="3"/>
      <c r="CK868"/>
    </row>
    <row r="869" spans="1:89" x14ac:dyDescent="0.25">
      <c r="A869" s="2">
        <v>42916</v>
      </c>
      <c r="B869" s="5" t="s">
        <v>488</v>
      </c>
      <c r="C869" s="5" t="s">
        <v>330</v>
      </c>
      <c r="D869" s="5" t="s">
        <v>70</v>
      </c>
      <c r="E869" s="3" t="s">
        <v>243</v>
      </c>
      <c r="F869" s="3" t="s">
        <v>333</v>
      </c>
      <c r="G869" s="3">
        <v>0</v>
      </c>
      <c r="H869" s="3"/>
      <c r="I869" s="3"/>
      <c r="J869" s="3"/>
      <c r="K869" s="3"/>
      <c r="L869" s="3"/>
      <c r="M869" s="5"/>
      <c r="AZ869"/>
      <c r="BA869"/>
      <c r="BB869"/>
      <c r="BC869"/>
      <c r="BD869"/>
      <c r="BE869"/>
      <c r="BG869" s="3"/>
      <c r="CK869"/>
    </row>
    <row r="870" spans="1:89" x14ac:dyDescent="0.25">
      <c r="A870" s="2">
        <v>42916</v>
      </c>
      <c r="B870" s="5" t="s">
        <v>488</v>
      </c>
      <c r="C870" s="5" t="s">
        <v>330</v>
      </c>
      <c r="D870" s="5" t="s">
        <v>70</v>
      </c>
      <c r="E870" s="3" t="s">
        <v>244</v>
      </c>
      <c r="F870" s="3" t="s">
        <v>349</v>
      </c>
      <c r="G870" s="3">
        <v>1253588059</v>
      </c>
      <c r="H870" s="3"/>
      <c r="I870" s="3"/>
      <c r="J870" s="3"/>
      <c r="K870" s="3"/>
      <c r="L870" s="3"/>
      <c r="M870" s="5"/>
      <c r="AZ870"/>
      <c r="BA870"/>
      <c r="BB870"/>
      <c r="BC870"/>
      <c r="BD870"/>
      <c r="BE870"/>
      <c r="BG870" s="3"/>
      <c r="CK870"/>
    </row>
    <row r="871" spans="1:89" x14ac:dyDescent="0.25">
      <c r="A871" s="2">
        <v>42916</v>
      </c>
      <c r="B871" s="5" t="s">
        <v>488</v>
      </c>
      <c r="C871" s="5" t="s">
        <v>330</v>
      </c>
      <c r="D871" s="5" t="s">
        <v>70</v>
      </c>
      <c r="E871" s="3" t="s">
        <v>245</v>
      </c>
      <c r="F871" s="3" t="s">
        <v>334</v>
      </c>
      <c r="G871" s="3">
        <v>102207598315.14</v>
      </c>
      <c r="H871" s="3"/>
      <c r="I871" s="3"/>
      <c r="J871" s="3"/>
      <c r="K871" s="3"/>
      <c r="L871" s="3"/>
      <c r="M871" s="5"/>
      <c r="AZ871"/>
      <c r="BA871"/>
      <c r="BB871"/>
      <c r="BC871"/>
      <c r="BD871"/>
      <c r="BE871"/>
      <c r="BG871" s="3"/>
      <c r="CK871"/>
    </row>
    <row r="872" spans="1:89" x14ac:dyDescent="0.25">
      <c r="A872" s="2">
        <v>42916</v>
      </c>
      <c r="B872" s="5" t="s">
        <v>488</v>
      </c>
      <c r="C872" s="5" t="s">
        <v>330</v>
      </c>
      <c r="D872" s="5" t="s">
        <v>70</v>
      </c>
      <c r="E872" s="3" t="s">
        <v>246</v>
      </c>
      <c r="F872" s="3" t="s">
        <v>335</v>
      </c>
      <c r="G872" s="3">
        <v>133130935</v>
      </c>
      <c r="H872" s="3"/>
      <c r="I872" s="3"/>
      <c r="J872" s="3"/>
      <c r="K872" s="3"/>
      <c r="L872" s="3"/>
      <c r="M872" s="5"/>
      <c r="AZ872"/>
      <c r="BA872"/>
      <c r="BB872"/>
      <c r="BC872"/>
      <c r="BD872"/>
      <c r="BE872"/>
      <c r="BG872" s="3"/>
      <c r="CK872"/>
    </row>
    <row r="873" spans="1:89" x14ac:dyDescent="0.25">
      <c r="A873" s="2">
        <v>42916</v>
      </c>
      <c r="B873" s="5" t="s">
        <v>488</v>
      </c>
      <c r="C873" s="5" t="s">
        <v>330</v>
      </c>
      <c r="D873" s="5" t="s">
        <v>70</v>
      </c>
      <c r="E873" s="3" t="s">
        <v>247</v>
      </c>
      <c r="F873" s="3" t="s">
        <v>336</v>
      </c>
      <c r="G873" s="3">
        <v>10818572696</v>
      </c>
      <c r="H873" s="3"/>
      <c r="I873" s="3"/>
      <c r="J873" s="3"/>
      <c r="K873" s="3"/>
      <c r="L873" s="3"/>
      <c r="M873" s="5"/>
      <c r="AZ873"/>
      <c r="BA873"/>
      <c r="BB873"/>
      <c r="BC873"/>
      <c r="BD873"/>
      <c r="BE873"/>
      <c r="BG873" s="3"/>
      <c r="CK873"/>
    </row>
    <row r="874" spans="1:89" x14ac:dyDescent="0.25">
      <c r="A874" s="2">
        <v>42916</v>
      </c>
      <c r="B874" s="5" t="s">
        <v>488</v>
      </c>
      <c r="C874" s="5" t="s">
        <v>330</v>
      </c>
      <c r="D874" s="5" t="s">
        <v>70</v>
      </c>
      <c r="E874" s="3" t="s">
        <v>248</v>
      </c>
      <c r="F874" s="3" t="s">
        <v>337</v>
      </c>
      <c r="G874" s="3">
        <v>27945241085.830002</v>
      </c>
      <c r="H874" s="3"/>
      <c r="I874" s="3"/>
      <c r="J874" s="3"/>
      <c r="K874" s="3"/>
      <c r="L874" s="3"/>
      <c r="M874" s="5"/>
      <c r="AZ874"/>
      <c r="BA874"/>
      <c r="BB874"/>
      <c r="BC874"/>
      <c r="BD874"/>
      <c r="BE874"/>
      <c r="BG874" s="3"/>
      <c r="CK874"/>
    </row>
    <row r="875" spans="1:89" x14ac:dyDescent="0.25">
      <c r="A875" s="2">
        <v>42916</v>
      </c>
      <c r="B875" s="5" t="s">
        <v>488</v>
      </c>
      <c r="C875" s="5" t="s">
        <v>330</v>
      </c>
      <c r="D875" s="5" t="s">
        <v>70</v>
      </c>
      <c r="E875" s="3" t="s">
        <v>69</v>
      </c>
      <c r="F875" s="3" t="s">
        <v>338</v>
      </c>
      <c r="G875" s="3">
        <v>19600178034.830002</v>
      </c>
      <c r="H875" s="3"/>
      <c r="I875" s="3"/>
      <c r="J875" s="3"/>
      <c r="K875" s="3"/>
      <c r="L875" s="3"/>
      <c r="M875" s="5"/>
      <c r="AZ875"/>
      <c r="BA875"/>
      <c r="BB875"/>
      <c r="BC875"/>
      <c r="BD875"/>
      <c r="BE875"/>
      <c r="BG875" s="3"/>
      <c r="CK875"/>
    </row>
    <row r="876" spans="1:89" x14ac:dyDescent="0.25">
      <c r="A876" s="2">
        <v>42916</v>
      </c>
      <c r="B876" s="5" t="s">
        <v>488</v>
      </c>
      <c r="C876" s="5" t="s">
        <v>330</v>
      </c>
      <c r="D876" s="5" t="s">
        <v>70</v>
      </c>
      <c r="E876" s="3" t="s">
        <v>68</v>
      </c>
      <c r="F876" s="3" t="s">
        <v>339</v>
      </c>
      <c r="G876" s="3">
        <v>8345063051</v>
      </c>
      <c r="H876" s="3"/>
      <c r="I876" s="3"/>
      <c r="J876" s="3"/>
      <c r="K876" s="3"/>
      <c r="L876" s="3"/>
      <c r="M876" s="5"/>
      <c r="AZ876"/>
      <c r="BA876"/>
      <c r="BB876"/>
      <c r="BC876"/>
      <c r="BD876"/>
      <c r="BE876"/>
      <c r="CK876"/>
    </row>
    <row r="877" spans="1:89" x14ac:dyDescent="0.25">
      <c r="A877" s="2">
        <v>42916</v>
      </c>
      <c r="B877" s="5" t="s">
        <v>488</v>
      </c>
      <c r="C877" s="5" t="s">
        <v>330</v>
      </c>
      <c r="D877" s="5" t="s">
        <v>70</v>
      </c>
      <c r="E877" s="3" t="s">
        <v>67</v>
      </c>
      <c r="F877" s="3" t="s">
        <v>340</v>
      </c>
      <c r="G877" s="3">
        <v>42800396244.720001</v>
      </c>
      <c r="H877" s="3"/>
      <c r="I877" s="3"/>
      <c r="J877" s="3"/>
      <c r="K877" s="3"/>
      <c r="L877" s="3"/>
      <c r="M877" s="5"/>
      <c r="AZ877"/>
      <c r="BA877"/>
      <c r="BB877"/>
      <c r="BC877"/>
      <c r="BD877"/>
      <c r="BE877"/>
      <c r="BG877" s="3"/>
      <c r="CK877"/>
    </row>
    <row r="878" spans="1:89" x14ac:dyDescent="0.25">
      <c r="A878" s="2">
        <v>42916</v>
      </c>
      <c r="B878" s="5" t="s">
        <v>488</v>
      </c>
      <c r="C878" s="5" t="s">
        <v>330</v>
      </c>
      <c r="D878" s="5" t="s">
        <v>70</v>
      </c>
      <c r="E878" s="3" t="s">
        <v>66</v>
      </c>
      <c r="F878" s="3" t="s">
        <v>341</v>
      </c>
      <c r="G878" s="3">
        <v>25555909689.220001</v>
      </c>
      <c r="H878" s="3"/>
      <c r="I878" s="3"/>
      <c r="J878" s="3"/>
      <c r="K878" s="3"/>
      <c r="L878" s="3"/>
      <c r="M878" s="5"/>
      <c r="AZ878"/>
      <c r="BA878"/>
      <c r="BB878"/>
      <c r="BC878"/>
      <c r="BD878"/>
      <c r="BE878"/>
      <c r="CK878"/>
    </row>
    <row r="879" spans="1:89" x14ac:dyDescent="0.25">
      <c r="A879" s="2">
        <v>42916</v>
      </c>
      <c r="B879" s="5" t="s">
        <v>488</v>
      </c>
      <c r="C879" s="5" t="s">
        <v>330</v>
      </c>
      <c r="D879" s="5" t="s">
        <v>70</v>
      </c>
      <c r="E879" s="3" t="s">
        <v>249</v>
      </c>
      <c r="F879" s="3" t="s">
        <v>342</v>
      </c>
      <c r="G879" s="3">
        <v>17153170399.5</v>
      </c>
      <c r="H879" s="3"/>
      <c r="I879" s="3"/>
      <c r="J879" s="3"/>
      <c r="K879" s="3"/>
      <c r="L879" s="3"/>
      <c r="M879" s="5"/>
      <c r="AZ879"/>
      <c r="BA879"/>
      <c r="BB879"/>
      <c r="BC879"/>
      <c r="BD879"/>
      <c r="BE879"/>
      <c r="CK879"/>
    </row>
    <row r="880" spans="1:89" x14ac:dyDescent="0.25">
      <c r="A880" s="2">
        <v>42916</v>
      </c>
      <c r="B880" s="5" t="s">
        <v>488</v>
      </c>
      <c r="C880" s="5" t="s">
        <v>330</v>
      </c>
      <c r="D880" s="5" t="s">
        <v>70</v>
      </c>
      <c r="E880" s="3" t="s">
        <v>250</v>
      </c>
      <c r="F880" s="3" t="s">
        <v>343</v>
      </c>
      <c r="G880" s="3">
        <v>0</v>
      </c>
      <c r="H880" s="3"/>
      <c r="I880" s="3"/>
      <c r="J880" s="3"/>
      <c r="K880" s="3"/>
      <c r="L880" s="3"/>
      <c r="M880" s="5"/>
      <c r="AZ880"/>
      <c r="BA880"/>
      <c r="BB880"/>
      <c r="BC880"/>
      <c r="BD880"/>
      <c r="BE880"/>
      <c r="CK880"/>
    </row>
    <row r="881" spans="1:89" x14ac:dyDescent="0.25">
      <c r="A881" s="2">
        <v>42916</v>
      </c>
      <c r="B881" s="5" t="s">
        <v>488</v>
      </c>
      <c r="C881" s="5" t="s">
        <v>330</v>
      </c>
      <c r="D881" s="5" t="s">
        <v>70</v>
      </c>
      <c r="E881" s="3" t="s">
        <v>251</v>
      </c>
      <c r="F881" s="3" t="s">
        <v>344</v>
      </c>
      <c r="G881" s="3">
        <v>91316156</v>
      </c>
      <c r="H881" s="3"/>
      <c r="I881" s="3"/>
      <c r="J881" s="3"/>
      <c r="K881" s="3"/>
      <c r="L881" s="3"/>
      <c r="M881" s="5"/>
      <c r="AZ881"/>
      <c r="BA881"/>
      <c r="BB881"/>
      <c r="BC881"/>
      <c r="BD881"/>
      <c r="BE881"/>
      <c r="CK881"/>
    </row>
    <row r="882" spans="1:89" x14ac:dyDescent="0.25">
      <c r="A882" s="2">
        <v>42916</v>
      </c>
      <c r="B882" s="5" t="s">
        <v>488</v>
      </c>
      <c r="C882" s="5" t="s">
        <v>330</v>
      </c>
      <c r="D882" s="5" t="s">
        <v>70</v>
      </c>
      <c r="E882" s="3" t="s">
        <v>252</v>
      </c>
      <c r="F882" s="3" t="s">
        <v>345</v>
      </c>
      <c r="G882" s="3">
        <v>19561763939.849998</v>
      </c>
      <c r="H882" s="3"/>
      <c r="I882" s="3"/>
      <c r="J882" s="3"/>
      <c r="K882" s="3"/>
      <c r="L882" s="3"/>
      <c r="M882" s="5"/>
      <c r="AZ882"/>
      <c r="BA882"/>
      <c r="BB882"/>
      <c r="BC882"/>
      <c r="BD882"/>
      <c r="BE882"/>
      <c r="CK882"/>
    </row>
    <row r="883" spans="1:89" x14ac:dyDescent="0.25">
      <c r="A883" s="2">
        <v>42916</v>
      </c>
      <c r="B883" s="5" t="s">
        <v>488</v>
      </c>
      <c r="C883" s="5" t="s">
        <v>330</v>
      </c>
      <c r="D883" s="5" t="s">
        <v>70</v>
      </c>
      <c r="E883" s="3" t="s">
        <v>253</v>
      </c>
      <c r="F883" s="3" t="s">
        <v>346</v>
      </c>
      <c r="G883" s="3">
        <v>0</v>
      </c>
      <c r="H883" s="3"/>
      <c r="I883" s="3"/>
      <c r="J883" s="3"/>
      <c r="K883" s="3"/>
      <c r="L883" s="3"/>
      <c r="M883" s="5"/>
      <c r="AZ883"/>
      <c r="BA883"/>
      <c r="BB883"/>
      <c r="BC883"/>
      <c r="BD883"/>
      <c r="BE883"/>
      <c r="CK883"/>
    </row>
    <row r="884" spans="1:89" x14ac:dyDescent="0.25">
      <c r="A884" s="2">
        <v>42916</v>
      </c>
      <c r="B884" s="5" t="s">
        <v>488</v>
      </c>
      <c r="C884" s="5" t="s">
        <v>330</v>
      </c>
      <c r="D884" s="5" t="s">
        <v>70</v>
      </c>
      <c r="E884" s="3" t="s">
        <v>65</v>
      </c>
      <c r="F884" s="3" t="s">
        <v>347</v>
      </c>
      <c r="G884" s="3">
        <v>946673325.73000002</v>
      </c>
      <c r="H884" s="3"/>
      <c r="I884" s="3"/>
      <c r="J884" s="3"/>
      <c r="K884" s="3"/>
      <c r="L884" s="3"/>
      <c r="M884" s="5"/>
      <c r="AZ884"/>
      <c r="BA884"/>
      <c r="BB884"/>
      <c r="BC884"/>
      <c r="BD884"/>
      <c r="BE884"/>
      <c r="CK884"/>
    </row>
    <row r="885" spans="1:89" x14ac:dyDescent="0.25">
      <c r="A885" s="2">
        <v>42916</v>
      </c>
      <c r="B885" s="5" t="s">
        <v>488</v>
      </c>
      <c r="C885" s="5" t="s">
        <v>330</v>
      </c>
      <c r="D885" s="5" t="s">
        <v>70</v>
      </c>
      <c r="E885" s="3" t="s">
        <v>64</v>
      </c>
      <c r="F885" s="3" t="s">
        <v>348</v>
      </c>
      <c r="G885" s="3">
        <v>1820088</v>
      </c>
      <c r="H885" s="3"/>
      <c r="I885" s="3"/>
      <c r="J885" s="3"/>
      <c r="K885" s="3"/>
      <c r="L885" s="3"/>
      <c r="M885" s="5"/>
      <c r="AZ885"/>
      <c r="BA885"/>
      <c r="BB885"/>
      <c r="BC885"/>
      <c r="BD885"/>
      <c r="BE885"/>
      <c r="CK885"/>
    </row>
    <row r="886" spans="1:89" x14ac:dyDescent="0.25">
      <c r="A886" s="2">
        <v>42916</v>
      </c>
      <c r="B886" s="5" t="s">
        <v>488</v>
      </c>
      <c r="C886" s="5" t="s">
        <v>330</v>
      </c>
      <c r="D886" s="5" t="s">
        <v>70</v>
      </c>
      <c r="E886" s="3" t="s">
        <v>63</v>
      </c>
      <c r="F886" s="3" t="s">
        <v>350</v>
      </c>
      <c r="G886" s="3">
        <v>0</v>
      </c>
      <c r="H886" s="3"/>
      <c r="I886" s="3"/>
      <c r="J886" s="3"/>
      <c r="K886" s="3"/>
      <c r="L886" s="3"/>
      <c r="M886" s="5"/>
      <c r="AZ886"/>
      <c r="BA886"/>
      <c r="BB886"/>
      <c r="BC886"/>
      <c r="BD886"/>
      <c r="BE886"/>
      <c r="CK886"/>
    </row>
    <row r="887" spans="1:89" x14ac:dyDescent="0.25">
      <c r="A887" s="2">
        <v>42916</v>
      </c>
      <c r="B887" s="5" t="s">
        <v>488</v>
      </c>
      <c r="C887" s="5" t="s">
        <v>330</v>
      </c>
      <c r="D887" s="5" t="s">
        <v>70</v>
      </c>
      <c r="E887" s="3" t="s">
        <v>62</v>
      </c>
      <c r="F887" s="3" t="s">
        <v>351</v>
      </c>
      <c r="G887" s="3">
        <v>1493822329</v>
      </c>
      <c r="H887" s="3"/>
      <c r="I887" s="3"/>
      <c r="J887" s="3"/>
      <c r="K887" s="3"/>
      <c r="L887" s="3"/>
      <c r="M887" s="5"/>
      <c r="AZ887"/>
      <c r="BA887"/>
      <c r="BB887"/>
      <c r="BC887"/>
      <c r="BD887"/>
      <c r="BE887"/>
      <c r="CK887"/>
    </row>
    <row r="888" spans="1:89" x14ac:dyDescent="0.25">
      <c r="A888" s="2">
        <v>42916</v>
      </c>
      <c r="B888" s="5" t="s">
        <v>488</v>
      </c>
      <c r="C888" s="5" t="s">
        <v>330</v>
      </c>
      <c r="D888" s="5" t="s">
        <v>70</v>
      </c>
      <c r="E888" s="3" t="s">
        <v>61</v>
      </c>
      <c r="F888" s="3" t="s">
        <v>353</v>
      </c>
      <c r="G888" s="3">
        <v>0</v>
      </c>
      <c r="H888" s="3"/>
      <c r="I888" s="3"/>
      <c r="J888" s="3"/>
      <c r="K888" s="3"/>
      <c r="L888" s="3"/>
      <c r="M888" s="5"/>
      <c r="AZ888"/>
      <c r="BA888"/>
      <c r="BB888"/>
      <c r="BC888"/>
      <c r="BD888"/>
      <c r="BE888"/>
      <c r="CK888"/>
    </row>
    <row r="889" spans="1:89" x14ac:dyDescent="0.25">
      <c r="A889" s="2">
        <v>42916</v>
      </c>
      <c r="B889" s="5" t="s">
        <v>488</v>
      </c>
      <c r="C889" s="5" t="s">
        <v>330</v>
      </c>
      <c r="D889" s="5" t="s">
        <v>70</v>
      </c>
      <c r="E889" s="3" t="s">
        <v>254</v>
      </c>
      <c r="F889" s="3" t="s">
        <v>370</v>
      </c>
      <c r="G889" s="3">
        <v>1469623725</v>
      </c>
      <c r="H889" s="3"/>
      <c r="I889" s="3"/>
      <c r="J889" s="3"/>
      <c r="K889" s="3"/>
      <c r="L889" s="3"/>
      <c r="M889" s="5"/>
      <c r="AZ889"/>
      <c r="BA889"/>
      <c r="BB889"/>
      <c r="BC889"/>
      <c r="BD889"/>
      <c r="BE889"/>
      <c r="CK889"/>
    </row>
    <row r="890" spans="1:89" x14ac:dyDescent="0.25">
      <c r="A890" s="2">
        <v>42916</v>
      </c>
      <c r="B890" s="5" t="s">
        <v>488</v>
      </c>
      <c r="C890" s="5" t="s">
        <v>330</v>
      </c>
      <c r="D890" s="5" t="s">
        <v>70</v>
      </c>
      <c r="E890" s="3" t="s">
        <v>255</v>
      </c>
      <c r="F890" s="3" t="s">
        <v>352</v>
      </c>
      <c r="G890" s="3">
        <v>24198604</v>
      </c>
      <c r="H890" s="3"/>
      <c r="I890" s="3"/>
      <c r="J890" s="3"/>
      <c r="K890" s="3"/>
      <c r="L890" s="3"/>
      <c r="M890" s="5"/>
      <c r="AZ890"/>
      <c r="BA890"/>
      <c r="BB890"/>
      <c r="BC890"/>
      <c r="BD890"/>
      <c r="BE890"/>
      <c r="CK890"/>
    </row>
    <row r="891" spans="1:89" x14ac:dyDescent="0.25">
      <c r="A891" s="2">
        <v>42916</v>
      </c>
      <c r="B891" s="5" t="s">
        <v>488</v>
      </c>
      <c r="C891" s="5" t="s">
        <v>330</v>
      </c>
      <c r="D891" s="5" t="s">
        <v>70</v>
      </c>
      <c r="E891" s="3" t="s">
        <v>256</v>
      </c>
      <c r="F891" s="3" t="s">
        <v>354</v>
      </c>
      <c r="G891" s="3">
        <v>2008167350</v>
      </c>
      <c r="H891" s="3"/>
      <c r="I891" s="3"/>
      <c r="J891" s="3"/>
      <c r="K891" s="3"/>
      <c r="L891" s="3"/>
      <c r="M891" s="5"/>
      <c r="AZ891"/>
      <c r="BA891"/>
      <c r="BB891"/>
      <c r="BC891"/>
      <c r="BD891"/>
      <c r="BE891"/>
      <c r="CK891"/>
    </row>
    <row r="892" spans="1:89" x14ac:dyDescent="0.25">
      <c r="A892" s="2">
        <v>42916</v>
      </c>
      <c r="B892" s="5" t="s">
        <v>488</v>
      </c>
      <c r="C892" s="5" t="s">
        <v>330</v>
      </c>
      <c r="D892" s="5" t="s">
        <v>70</v>
      </c>
      <c r="E892" s="3" t="s">
        <v>257</v>
      </c>
      <c r="F892" s="3" t="s">
        <v>372</v>
      </c>
      <c r="G892" s="3">
        <v>2008167350</v>
      </c>
      <c r="H892" s="3"/>
      <c r="I892" s="3"/>
      <c r="J892" s="3"/>
      <c r="K892" s="3"/>
      <c r="L892" s="3"/>
      <c r="M892" s="5"/>
      <c r="AZ892"/>
      <c r="BA892"/>
      <c r="BB892"/>
      <c r="BC892"/>
      <c r="BD892"/>
      <c r="BE892"/>
      <c r="CK892"/>
    </row>
    <row r="893" spans="1:89" x14ac:dyDescent="0.25">
      <c r="A893" s="2">
        <v>42916</v>
      </c>
      <c r="B893" s="5" t="s">
        <v>488</v>
      </c>
      <c r="C893" s="5" t="s">
        <v>330</v>
      </c>
      <c r="D893" s="5" t="s">
        <v>70</v>
      </c>
      <c r="E893" s="3" t="s">
        <v>258</v>
      </c>
      <c r="F893" s="3" t="s">
        <v>355</v>
      </c>
      <c r="G893" s="3">
        <v>1925961708</v>
      </c>
      <c r="H893" s="3"/>
      <c r="I893" s="3"/>
      <c r="J893" s="3"/>
      <c r="K893" s="3"/>
      <c r="L893" s="3"/>
      <c r="M893" s="5"/>
      <c r="AZ893"/>
      <c r="BA893"/>
      <c r="BB893"/>
      <c r="BC893"/>
      <c r="BD893"/>
      <c r="BE893"/>
      <c r="BG893" s="3"/>
      <c r="CK893"/>
    </row>
    <row r="894" spans="1:89" x14ac:dyDescent="0.25">
      <c r="A894" s="2">
        <v>42916</v>
      </c>
      <c r="B894" s="5" t="s">
        <v>488</v>
      </c>
      <c r="C894" s="5" t="s">
        <v>330</v>
      </c>
      <c r="D894" s="5" t="s">
        <v>70</v>
      </c>
      <c r="E894" s="3" t="s">
        <v>60</v>
      </c>
      <c r="F894" s="3" t="s">
        <v>356</v>
      </c>
      <c r="G894" s="3">
        <v>82205642</v>
      </c>
      <c r="H894" s="3"/>
      <c r="I894" s="3"/>
      <c r="J894" s="3"/>
      <c r="K894" s="3"/>
      <c r="L894" s="3"/>
      <c r="M894" s="5"/>
      <c r="AZ894"/>
      <c r="BA894"/>
      <c r="BB894"/>
      <c r="BC894"/>
      <c r="BD894"/>
      <c r="BE894"/>
      <c r="BG894" s="3"/>
      <c r="CK894"/>
    </row>
    <row r="895" spans="1:89" x14ac:dyDescent="0.25">
      <c r="A895" s="2">
        <v>42916</v>
      </c>
      <c r="B895" s="5" t="s">
        <v>488</v>
      </c>
      <c r="C895" s="5" t="s">
        <v>330</v>
      </c>
      <c r="D895" s="5" t="s">
        <v>70</v>
      </c>
      <c r="E895" s="3" t="s">
        <v>59</v>
      </c>
      <c r="F895" s="3" t="s">
        <v>357</v>
      </c>
      <c r="G895" s="3">
        <v>0</v>
      </c>
      <c r="H895" s="3"/>
      <c r="I895" s="3"/>
      <c r="J895" s="3"/>
      <c r="K895" s="3"/>
      <c r="L895" s="3"/>
      <c r="M895" s="5"/>
      <c r="AZ895"/>
      <c r="BA895"/>
      <c r="BB895"/>
      <c r="BC895"/>
      <c r="BD895"/>
      <c r="BE895"/>
      <c r="BG895" s="3"/>
      <c r="CK895"/>
    </row>
    <row r="896" spans="1:89" x14ac:dyDescent="0.25">
      <c r="A896" s="2">
        <v>42916</v>
      </c>
      <c r="B896" s="5" t="s">
        <v>488</v>
      </c>
      <c r="C896" s="5" t="s">
        <v>330</v>
      </c>
      <c r="D896" s="5" t="s">
        <v>70</v>
      </c>
      <c r="E896" s="3" t="s">
        <v>58</v>
      </c>
      <c r="F896" s="3" t="s">
        <v>358</v>
      </c>
      <c r="G896" s="3">
        <v>0</v>
      </c>
      <c r="H896" s="3"/>
      <c r="I896" s="3"/>
      <c r="J896" s="3"/>
      <c r="K896" s="3"/>
      <c r="L896" s="3"/>
      <c r="M896" s="5"/>
      <c r="AZ896"/>
      <c r="BA896"/>
      <c r="BB896"/>
      <c r="BC896"/>
      <c r="BD896"/>
      <c r="BE896"/>
      <c r="BG896" s="3"/>
      <c r="CK896"/>
    </row>
    <row r="897" spans="1:89" x14ac:dyDescent="0.25">
      <c r="A897" s="2">
        <v>42916</v>
      </c>
      <c r="B897" s="5" t="s">
        <v>488</v>
      </c>
      <c r="C897" s="5" t="s">
        <v>330</v>
      </c>
      <c r="D897" s="5" t="s">
        <v>70</v>
      </c>
      <c r="E897" s="3" t="s">
        <v>57</v>
      </c>
      <c r="F897" s="3" t="s">
        <v>359</v>
      </c>
      <c r="G897" s="3">
        <v>0</v>
      </c>
      <c r="H897" s="3"/>
      <c r="I897" s="3"/>
      <c r="J897" s="3"/>
      <c r="K897" s="3"/>
      <c r="L897" s="3"/>
      <c r="M897" s="5"/>
      <c r="AZ897"/>
      <c r="BA897"/>
      <c r="BB897"/>
      <c r="BC897"/>
      <c r="BD897"/>
      <c r="BE897"/>
      <c r="BG897" s="3"/>
      <c r="CK897"/>
    </row>
    <row r="898" spans="1:89" x14ac:dyDescent="0.25">
      <c r="A898" s="2">
        <v>42916</v>
      </c>
      <c r="B898" s="5" t="s">
        <v>488</v>
      </c>
      <c r="C898" s="5" t="s">
        <v>330</v>
      </c>
      <c r="D898" s="5" t="s">
        <v>70</v>
      </c>
      <c r="E898" s="3" t="s">
        <v>56</v>
      </c>
      <c r="F898" s="3" t="s">
        <v>360</v>
      </c>
      <c r="G898" s="3">
        <v>0</v>
      </c>
      <c r="H898" s="3"/>
      <c r="I898" s="3"/>
      <c r="J898" s="3"/>
      <c r="K898" s="3"/>
      <c r="L898" s="3"/>
      <c r="M898" s="5"/>
      <c r="AZ898"/>
      <c r="BA898"/>
      <c r="BB898"/>
      <c r="BC898"/>
      <c r="BD898"/>
      <c r="BE898"/>
      <c r="BG898" s="3"/>
      <c r="CK898"/>
    </row>
    <row r="899" spans="1:89" x14ac:dyDescent="0.25">
      <c r="A899" s="2">
        <v>42916</v>
      </c>
      <c r="B899" s="5" t="s">
        <v>488</v>
      </c>
      <c r="C899" s="5" t="s">
        <v>330</v>
      </c>
      <c r="D899" s="5" t="s">
        <v>70</v>
      </c>
      <c r="E899" s="3" t="s">
        <v>259</v>
      </c>
      <c r="F899" s="3" t="s">
        <v>361</v>
      </c>
      <c r="G899" s="3">
        <v>0</v>
      </c>
      <c r="H899" s="3"/>
      <c r="I899" s="3"/>
      <c r="J899" s="3"/>
      <c r="K899" s="3"/>
      <c r="L899" s="3"/>
      <c r="M899" s="5"/>
      <c r="AZ899"/>
      <c r="BA899"/>
      <c r="BB899"/>
      <c r="BC899"/>
      <c r="BD899"/>
      <c r="BE899"/>
      <c r="BG899" s="3"/>
      <c r="CK899"/>
    </row>
    <row r="900" spans="1:89" x14ac:dyDescent="0.25">
      <c r="A900" s="2">
        <v>42916</v>
      </c>
      <c r="B900" s="5" t="s">
        <v>488</v>
      </c>
      <c r="C900" s="5" t="s">
        <v>330</v>
      </c>
      <c r="D900" s="5" t="s">
        <v>70</v>
      </c>
      <c r="E900" s="3" t="s">
        <v>260</v>
      </c>
      <c r="F900" s="3" t="s">
        <v>362</v>
      </c>
      <c r="G900" s="3">
        <v>22985668032</v>
      </c>
      <c r="H900" s="3"/>
      <c r="I900" s="3"/>
      <c r="J900" s="3"/>
      <c r="K900" s="3"/>
      <c r="L900" s="3"/>
      <c r="M900" s="5"/>
      <c r="AZ900"/>
      <c r="BA900"/>
      <c r="BB900"/>
      <c r="BC900"/>
      <c r="BD900"/>
      <c r="BE900"/>
      <c r="BG900" s="3"/>
      <c r="CK900"/>
    </row>
    <row r="901" spans="1:89" x14ac:dyDescent="0.25">
      <c r="A901" s="2">
        <v>42916</v>
      </c>
      <c r="B901" s="5" t="s">
        <v>488</v>
      </c>
      <c r="C901" s="5" t="s">
        <v>330</v>
      </c>
      <c r="D901" s="5" t="s">
        <v>70</v>
      </c>
      <c r="E901" s="3" t="s">
        <v>261</v>
      </c>
      <c r="F901" s="3" t="s">
        <v>363</v>
      </c>
      <c r="G901" s="3">
        <v>66742142</v>
      </c>
      <c r="H901" s="3"/>
      <c r="I901" s="3"/>
      <c r="J901" s="3"/>
      <c r="K901" s="3"/>
      <c r="L901" s="3"/>
      <c r="M901" s="5"/>
      <c r="AZ901"/>
      <c r="BA901"/>
      <c r="BB901"/>
      <c r="BC901"/>
      <c r="BD901"/>
      <c r="BE901"/>
      <c r="BG901" s="3"/>
      <c r="CK901"/>
    </row>
    <row r="902" spans="1:89" x14ac:dyDescent="0.25">
      <c r="A902" s="2">
        <v>42916</v>
      </c>
      <c r="B902" s="5" t="s">
        <v>488</v>
      </c>
      <c r="C902" s="5" t="s">
        <v>330</v>
      </c>
      <c r="D902" s="5" t="s">
        <v>70</v>
      </c>
      <c r="E902" s="3" t="s">
        <v>262</v>
      </c>
      <c r="F902" s="3" t="s">
        <v>364</v>
      </c>
      <c r="G902" s="3">
        <v>628946131</v>
      </c>
      <c r="H902" s="3"/>
      <c r="I902" s="3"/>
      <c r="J902" s="3"/>
      <c r="K902" s="3"/>
      <c r="L902" s="3"/>
      <c r="M902" s="5"/>
      <c r="AZ902"/>
      <c r="BA902"/>
      <c r="BB902"/>
      <c r="BC902"/>
      <c r="BD902"/>
      <c r="BE902"/>
      <c r="BG902" s="3"/>
      <c r="CK902"/>
    </row>
    <row r="903" spans="1:89" x14ac:dyDescent="0.25">
      <c r="A903" s="2">
        <v>42916</v>
      </c>
      <c r="B903" s="5" t="s">
        <v>488</v>
      </c>
      <c r="C903" s="5" t="s">
        <v>330</v>
      </c>
      <c r="D903" s="5" t="s">
        <v>70</v>
      </c>
      <c r="E903" s="3" t="s">
        <v>263</v>
      </c>
      <c r="F903" s="3" t="s">
        <v>365</v>
      </c>
      <c r="G903" s="3">
        <v>2953611955</v>
      </c>
      <c r="H903" s="3"/>
      <c r="I903" s="3"/>
      <c r="J903" s="3"/>
      <c r="K903" s="3"/>
      <c r="L903" s="3"/>
      <c r="M903" s="5"/>
      <c r="AZ903"/>
      <c r="BA903"/>
      <c r="BB903"/>
      <c r="BC903"/>
      <c r="BD903"/>
      <c r="BE903"/>
      <c r="BG903" s="3"/>
      <c r="CK903"/>
    </row>
    <row r="904" spans="1:89" x14ac:dyDescent="0.25">
      <c r="A904" s="2">
        <v>42916</v>
      </c>
      <c r="B904" s="5" t="s">
        <v>488</v>
      </c>
      <c r="C904" s="5" t="s">
        <v>330</v>
      </c>
      <c r="D904" s="5" t="s">
        <v>70</v>
      </c>
      <c r="E904" s="3" t="s">
        <v>55</v>
      </c>
      <c r="F904" s="3" t="s">
        <v>366</v>
      </c>
      <c r="G904" s="3">
        <v>0</v>
      </c>
      <c r="H904" s="3"/>
      <c r="I904" s="3"/>
      <c r="J904" s="3"/>
      <c r="K904" s="3"/>
      <c r="L904" s="3"/>
      <c r="M904" s="5"/>
      <c r="AZ904"/>
      <c r="BA904"/>
      <c r="BB904"/>
      <c r="BC904"/>
      <c r="BD904"/>
      <c r="BE904"/>
      <c r="BG904" s="3"/>
      <c r="CK904"/>
    </row>
    <row r="905" spans="1:89" x14ac:dyDescent="0.25">
      <c r="A905" s="2">
        <v>42916</v>
      </c>
      <c r="B905" s="5" t="s">
        <v>488</v>
      </c>
      <c r="C905" s="5" t="s">
        <v>330</v>
      </c>
      <c r="D905" s="5" t="s">
        <v>70</v>
      </c>
      <c r="E905" s="3" t="s">
        <v>54</v>
      </c>
      <c r="F905" s="3" t="s">
        <v>367</v>
      </c>
      <c r="G905" s="3">
        <v>6121606401.6300001</v>
      </c>
      <c r="H905" s="3"/>
      <c r="I905" s="3"/>
      <c r="J905" s="3"/>
      <c r="K905" s="3"/>
      <c r="L905" s="3"/>
      <c r="M905" s="5"/>
      <c r="AZ905"/>
      <c r="BA905"/>
      <c r="BB905"/>
      <c r="BC905"/>
      <c r="BD905"/>
      <c r="BE905"/>
      <c r="BG905" s="3"/>
      <c r="CK905"/>
    </row>
    <row r="906" spans="1:89" x14ac:dyDescent="0.25">
      <c r="A906" s="2">
        <v>42916</v>
      </c>
      <c r="B906" s="5" t="s">
        <v>488</v>
      </c>
      <c r="C906" s="5" t="s">
        <v>330</v>
      </c>
      <c r="D906" s="5" t="s">
        <v>70</v>
      </c>
      <c r="E906" s="3" t="s">
        <v>53</v>
      </c>
      <c r="F906" s="3" t="s">
        <v>368</v>
      </c>
      <c r="G906" s="3">
        <v>1283250789</v>
      </c>
      <c r="H906" s="3"/>
      <c r="I906" s="3"/>
      <c r="J906" s="3"/>
      <c r="K906" s="3"/>
      <c r="L906" s="3"/>
      <c r="M906" s="5"/>
      <c r="AZ906"/>
      <c r="BA906"/>
      <c r="BB906"/>
      <c r="BC906"/>
      <c r="BD906"/>
      <c r="BE906"/>
      <c r="CK906"/>
    </row>
    <row r="907" spans="1:89" x14ac:dyDescent="0.25">
      <c r="A907" s="2">
        <v>42916</v>
      </c>
      <c r="B907" s="5" t="s">
        <v>488</v>
      </c>
      <c r="C907" s="5" t="s">
        <v>330</v>
      </c>
      <c r="D907" s="5" t="s">
        <v>70</v>
      </c>
      <c r="E907" s="3" t="s">
        <v>50</v>
      </c>
      <c r="F907" s="3" t="s">
        <v>369</v>
      </c>
      <c r="G907" s="3">
        <v>141662957372.76999</v>
      </c>
      <c r="H907" s="3"/>
      <c r="I907" s="3"/>
      <c r="J907" s="3"/>
      <c r="K907" s="3"/>
      <c r="L907" s="3"/>
      <c r="M907" s="5"/>
      <c r="AZ907"/>
      <c r="BA907"/>
      <c r="BB907"/>
      <c r="BC907"/>
      <c r="BD907"/>
      <c r="BE907"/>
      <c r="BG907" s="3"/>
      <c r="CK907"/>
    </row>
    <row r="908" spans="1:89" x14ac:dyDescent="0.25">
      <c r="A908" s="2">
        <v>42916</v>
      </c>
      <c r="B908" s="5" t="s">
        <v>488</v>
      </c>
      <c r="C908" s="5" t="s">
        <v>330</v>
      </c>
      <c r="D908" s="5" t="s">
        <v>70</v>
      </c>
      <c r="E908" s="3" t="s">
        <v>264</v>
      </c>
      <c r="F908" s="3" t="s">
        <v>371</v>
      </c>
      <c r="G908" s="3">
        <v>76990717496.869995</v>
      </c>
      <c r="H908" s="3"/>
      <c r="I908" s="3"/>
      <c r="J908" s="3"/>
      <c r="K908" s="3"/>
      <c r="L908" s="3"/>
      <c r="M908" s="5"/>
      <c r="AZ908"/>
      <c r="BA908"/>
      <c r="BB908"/>
      <c r="BC908"/>
      <c r="BD908"/>
      <c r="BE908"/>
      <c r="CK908"/>
    </row>
    <row r="909" spans="1:89" x14ac:dyDescent="0.25">
      <c r="A909" s="2">
        <v>42916</v>
      </c>
      <c r="B909" s="5" t="s">
        <v>488</v>
      </c>
      <c r="C909" s="5" t="s">
        <v>330</v>
      </c>
      <c r="D909" s="5" t="s">
        <v>70</v>
      </c>
      <c r="E909" s="3" t="s">
        <v>265</v>
      </c>
      <c r="F909" s="3" t="s">
        <v>377</v>
      </c>
      <c r="G909" s="3">
        <v>64108494287.660004</v>
      </c>
      <c r="H909" s="3"/>
      <c r="I909" s="3"/>
      <c r="J909" s="3"/>
      <c r="K909" s="3"/>
      <c r="L909" s="3"/>
      <c r="M909" s="5"/>
      <c r="AZ909"/>
      <c r="BA909"/>
      <c r="BB909"/>
      <c r="BC909"/>
      <c r="BD909"/>
      <c r="BE909"/>
      <c r="CK909"/>
    </row>
    <row r="910" spans="1:89" x14ac:dyDescent="0.25">
      <c r="A910" s="2">
        <v>42916</v>
      </c>
      <c r="B910" s="5" t="s">
        <v>488</v>
      </c>
      <c r="C910" s="5" t="s">
        <v>330</v>
      </c>
      <c r="D910" s="5" t="s">
        <v>70</v>
      </c>
      <c r="E910" s="3" t="s">
        <v>266</v>
      </c>
      <c r="F910" s="3" t="s">
        <v>373</v>
      </c>
      <c r="G910" s="3">
        <v>0</v>
      </c>
      <c r="H910" s="3"/>
      <c r="I910" s="3"/>
      <c r="J910" s="3"/>
      <c r="K910" s="3"/>
      <c r="L910" s="3"/>
      <c r="M910" s="5"/>
      <c r="AZ910"/>
      <c r="BA910"/>
      <c r="BB910"/>
      <c r="BC910"/>
      <c r="BD910"/>
      <c r="BE910"/>
      <c r="CK910"/>
    </row>
    <row r="911" spans="1:89" x14ac:dyDescent="0.25">
      <c r="A911" s="2">
        <v>42916</v>
      </c>
      <c r="B911" s="5" t="s">
        <v>488</v>
      </c>
      <c r="C911" s="5" t="s">
        <v>330</v>
      </c>
      <c r="D911" s="5" t="s">
        <v>70</v>
      </c>
      <c r="E911" s="3" t="s">
        <v>267</v>
      </c>
      <c r="F911" s="3" t="s">
        <v>374</v>
      </c>
      <c r="G911" s="3">
        <v>61948986340.870003</v>
      </c>
      <c r="H911" s="3"/>
      <c r="I911" s="3"/>
      <c r="J911" s="3"/>
      <c r="K911" s="3"/>
      <c r="L911" s="3"/>
      <c r="M911" s="5"/>
      <c r="AZ911"/>
      <c r="BA911"/>
      <c r="BB911"/>
      <c r="BC911"/>
      <c r="BD911"/>
      <c r="BE911"/>
      <c r="CK911"/>
    </row>
    <row r="912" spans="1:89" x14ac:dyDescent="0.25">
      <c r="A912" s="2">
        <v>42916</v>
      </c>
      <c r="B912" s="5" t="s">
        <v>488</v>
      </c>
      <c r="C912" s="5" t="s">
        <v>330</v>
      </c>
      <c r="D912" s="5" t="s">
        <v>70</v>
      </c>
      <c r="E912" s="3" t="s">
        <v>37</v>
      </c>
      <c r="F912" s="3" t="s">
        <v>375</v>
      </c>
      <c r="G912" s="3">
        <v>2159507946.79</v>
      </c>
      <c r="H912" s="3"/>
      <c r="I912" s="3"/>
      <c r="J912" s="3"/>
      <c r="K912" s="3"/>
      <c r="L912" s="3"/>
      <c r="M912" s="5"/>
      <c r="AZ912"/>
      <c r="BA912"/>
      <c r="BB912"/>
      <c r="BC912"/>
      <c r="BD912"/>
      <c r="BE912"/>
      <c r="CK912"/>
    </row>
    <row r="913" spans="1:89" x14ac:dyDescent="0.25">
      <c r="A913" s="2">
        <v>42916</v>
      </c>
      <c r="B913" s="5" t="s">
        <v>488</v>
      </c>
      <c r="C913" s="5" t="s">
        <v>330</v>
      </c>
      <c r="D913" s="5" t="s">
        <v>70</v>
      </c>
      <c r="E913" s="3" t="s">
        <v>268</v>
      </c>
      <c r="F913" s="3" t="s">
        <v>376</v>
      </c>
      <c r="G913" s="3">
        <v>12882223209.209999</v>
      </c>
      <c r="H913" s="3"/>
      <c r="I913" s="3"/>
      <c r="J913" s="3"/>
      <c r="K913" s="3"/>
      <c r="L913" s="3"/>
      <c r="M913" s="5"/>
      <c r="AZ913"/>
      <c r="BA913"/>
      <c r="BB913"/>
      <c r="BC913"/>
      <c r="BD913"/>
      <c r="BE913"/>
      <c r="CK913"/>
    </row>
    <row r="914" spans="1:89" x14ac:dyDescent="0.25">
      <c r="A914" s="2">
        <v>42916</v>
      </c>
      <c r="B914" s="5" t="s">
        <v>488</v>
      </c>
      <c r="C914" s="5" t="s">
        <v>330</v>
      </c>
      <c r="D914" s="5" t="s">
        <v>70</v>
      </c>
      <c r="E914" s="3" t="s">
        <v>269</v>
      </c>
      <c r="F914" s="3" t="s">
        <v>373</v>
      </c>
      <c r="G914" s="3">
        <v>0</v>
      </c>
      <c r="H914" s="3"/>
      <c r="I914" s="3"/>
      <c r="J914" s="3"/>
      <c r="K914" s="3"/>
      <c r="L914" s="3"/>
      <c r="M914" s="5"/>
      <c r="AZ914"/>
      <c r="BA914"/>
      <c r="BB914"/>
      <c r="BC914"/>
      <c r="BD914"/>
      <c r="BE914"/>
      <c r="CK914"/>
    </row>
    <row r="915" spans="1:89" x14ac:dyDescent="0.25">
      <c r="A915" s="2">
        <v>42916</v>
      </c>
      <c r="B915" s="5" t="s">
        <v>488</v>
      </c>
      <c r="C915" s="5" t="s">
        <v>330</v>
      </c>
      <c r="D915" s="5" t="s">
        <v>70</v>
      </c>
      <c r="E915" s="3" t="s">
        <v>270</v>
      </c>
      <c r="F915" s="3" t="s">
        <v>374</v>
      </c>
      <c r="G915" s="3">
        <v>12392573517</v>
      </c>
      <c r="H915" s="3"/>
      <c r="I915" s="3"/>
      <c r="J915" s="3"/>
      <c r="K915" s="3"/>
      <c r="L915" s="3"/>
      <c r="M915" s="5"/>
      <c r="AZ915"/>
      <c r="BA915"/>
      <c r="BB915"/>
      <c r="BC915"/>
      <c r="BD915"/>
      <c r="BE915"/>
      <c r="CK915"/>
    </row>
    <row r="916" spans="1:89" x14ac:dyDescent="0.25">
      <c r="A916" s="2">
        <v>42916</v>
      </c>
      <c r="B916" s="5" t="s">
        <v>488</v>
      </c>
      <c r="C916" s="5" t="s">
        <v>330</v>
      </c>
      <c r="D916" s="5" t="s">
        <v>70</v>
      </c>
      <c r="E916" s="3" t="s">
        <v>271</v>
      </c>
      <c r="F916" s="3" t="s">
        <v>375</v>
      </c>
      <c r="G916" s="3">
        <v>489649692.20999998</v>
      </c>
      <c r="H916" s="3"/>
      <c r="I916" s="3"/>
      <c r="J916" s="3"/>
      <c r="K916" s="3"/>
      <c r="L916" s="3"/>
      <c r="M916" s="5"/>
      <c r="AZ916"/>
      <c r="BA916"/>
      <c r="BB916"/>
      <c r="BC916"/>
      <c r="BD916"/>
      <c r="BE916"/>
      <c r="CK916"/>
    </row>
    <row r="917" spans="1:89" x14ac:dyDescent="0.25">
      <c r="A917" s="2">
        <v>42916</v>
      </c>
      <c r="B917" s="5" t="s">
        <v>488</v>
      </c>
      <c r="C917" s="5" t="s">
        <v>330</v>
      </c>
      <c r="D917" s="5" t="s">
        <v>70</v>
      </c>
      <c r="E917" s="3" t="s">
        <v>272</v>
      </c>
      <c r="F917" s="3" t="s">
        <v>378</v>
      </c>
      <c r="G917" s="3">
        <v>0</v>
      </c>
      <c r="H917" s="3"/>
      <c r="I917" s="3"/>
      <c r="J917" s="3"/>
      <c r="K917" s="3"/>
      <c r="L917" s="3"/>
      <c r="M917" s="5"/>
      <c r="AZ917"/>
      <c r="BA917"/>
      <c r="BB917"/>
      <c r="BC917"/>
      <c r="BD917"/>
      <c r="BE917"/>
      <c r="CK917"/>
    </row>
    <row r="918" spans="1:89" x14ac:dyDescent="0.25">
      <c r="A918" s="2">
        <v>42916</v>
      </c>
      <c r="B918" s="5" t="s">
        <v>488</v>
      </c>
      <c r="C918" s="5" t="s">
        <v>330</v>
      </c>
      <c r="D918" s="5" t="s">
        <v>70</v>
      </c>
      <c r="E918" s="3" t="s">
        <v>131</v>
      </c>
      <c r="F918" s="3" t="s">
        <v>379</v>
      </c>
      <c r="G918" s="3">
        <v>0</v>
      </c>
      <c r="H918" s="3"/>
      <c r="I918" s="3"/>
      <c r="J918" s="3"/>
      <c r="K918" s="3"/>
      <c r="L918" s="3"/>
      <c r="M918" s="5"/>
      <c r="AZ918"/>
      <c r="BA918"/>
      <c r="BB918"/>
      <c r="BC918"/>
      <c r="BD918"/>
      <c r="BE918"/>
      <c r="CK918"/>
    </row>
    <row r="919" spans="1:89" x14ac:dyDescent="0.25">
      <c r="A919" s="2">
        <v>42916</v>
      </c>
      <c r="B919" s="5" t="s">
        <v>488</v>
      </c>
      <c r="C919" s="5" t="s">
        <v>330</v>
      </c>
      <c r="D919" s="5" t="s">
        <v>70</v>
      </c>
      <c r="E919" s="3" t="s">
        <v>116</v>
      </c>
      <c r="F919" s="3" t="s">
        <v>373</v>
      </c>
      <c r="G919" s="3">
        <v>0</v>
      </c>
      <c r="H919" s="3"/>
      <c r="I919" s="3"/>
      <c r="J919" s="3"/>
      <c r="K919" s="3"/>
      <c r="L919" s="3"/>
      <c r="M919" s="5"/>
      <c r="AZ919"/>
      <c r="BA919"/>
      <c r="BB919"/>
      <c r="BC919"/>
      <c r="BD919"/>
      <c r="BE919"/>
      <c r="CK919"/>
    </row>
    <row r="920" spans="1:89" x14ac:dyDescent="0.25">
      <c r="A920" s="2">
        <v>42916</v>
      </c>
      <c r="B920" s="5" t="s">
        <v>488</v>
      </c>
      <c r="C920" s="5" t="s">
        <v>330</v>
      </c>
      <c r="D920" s="5" t="s">
        <v>70</v>
      </c>
      <c r="E920" s="3" t="s">
        <v>117</v>
      </c>
      <c r="F920" s="3" t="s">
        <v>374</v>
      </c>
      <c r="G920" s="3">
        <v>0</v>
      </c>
      <c r="H920" s="3"/>
      <c r="I920" s="3"/>
      <c r="J920" s="3"/>
      <c r="K920" s="3"/>
      <c r="L920" s="3"/>
      <c r="M920" s="5"/>
      <c r="AZ920"/>
      <c r="BA920"/>
      <c r="BB920"/>
      <c r="BC920"/>
      <c r="BD920"/>
      <c r="BE920"/>
      <c r="CK920"/>
    </row>
    <row r="921" spans="1:89" x14ac:dyDescent="0.25">
      <c r="A921" s="2">
        <v>42916</v>
      </c>
      <c r="B921" s="5" t="s">
        <v>488</v>
      </c>
      <c r="C921" s="5" t="s">
        <v>330</v>
      </c>
      <c r="D921" s="5" t="s">
        <v>70</v>
      </c>
      <c r="E921" s="3" t="s">
        <v>118</v>
      </c>
      <c r="F921" s="3" t="s">
        <v>375</v>
      </c>
      <c r="G921" s="3">
        <v>0</v>
      </c>
      <c r="H921" s="3"/>
      <c r="I921" s="3"/>
      <c r="J921" s="3"/>
      <c r="K921" s="3"/>
      <c r="L921" s="3"/>
      <c r="M921" s="5"/>
      <c r="AZ921"/>
      <c r="BA921"/>
      <c r="BB921"/>
      <c r="BC921"/>
      <c r="BD921"/>
      <c r="BE921"/>
      <c r="CK921"/>
    </row>
    <row r="922" spans="1:89" x14ac:dyDescent="0.25">
      <c r="A922" s="2">
        <v>42916</v>
      </c>
      <c r="B922" s="5" t="s">
        <v>488</v>
      </c>
      <c r="C922" s="5" t="s">
        <v>330</v>
      </c>
      <c r="D922" s="5" t="s">
        <v>70</v>
      </c>
      <c r="E922" s="3" t="s">
        <v>273</v>
      </c>
      <c r="F922" s="3" t="s">
        <v>380</v>
      </c>
      <c r="G922" s="3">
        <v>0</v>
      </c>
      <c r="H922" s="3"/>
      <c r="I922" s="3"/>
      <c r="J922" s="3"/>
      <c r="K922" s="3"/>
      <c r="L922" s="3"/>
      <c r="M922" s="5"/>
      <c r="AZ922"/>
      <c r="BA922"/>
      <c r="BB922"/>
      <c r="BC922"/>
      <c r="BD922"/>
      <c r="BE922"/>
      <c r="CK922"/>
    </row>
    <row r="923" spans="1:89" x14ac:dyDescent="0.25">
      <c r="A923" s="2">
        <v>42916</v>
      </c>
      <c r="B923" s="5" t="s">
        <v>488</v>
      </c>
      <c r="C923" s="5" t="s">
        <v>330</v>
      </c>
      <c r="D923" s="5" t="s">
        <v>70</v>
      </c>
      <c r="E923" s="3" t="s">
        <v>274</v>
      </c>
      <c r="F923" s="3" t="s">
        <v>373</v>
      </c>
      <c r="G923" s="3">
        <v>0</v>
      </c>
      <c r="H923" s="3"/>
      <c r="I923" s="3"/>
      <c r="J923" s="3"/>
      <c r="K923" s="3"/>
      <c r="L923" s="3"/>
      <c r="M923" s="5"/>
      <c r="AZ923"/>
      <c r="BA923"/>
      <c r="BB923"/>
      <c r="BC923"/>
      <c r="BD923"/>
      <c r="BE923"/>
      <c r="CK923"/>
    </row>
    <row r="924" spans="1:89" x14ac:dyDescent="0.25">
      <c r="A924" s="2">
        <v>42916</v>
      </c>
      <c r="B924" s="5" t="s">
        <v>488</v>
      </c>
      <c r="C924" s="5" t="s">
        <v>330</v>
      </c>
      <c r="D924" s="5" t="s">
        <v>70</v>
      </c>
      <c r="E924" s="3" t="s">
        <v>275</v>
      </c>
      <c r="F924" s="3" t="s">
        <v>374</v>
      </c>
      <c r="G924" s="3">
        <v>0</v>
      </c>
      <c r="H924" s="3"/>
      <c r="I924" s="3"/>
      <c r="J924" s="3"/>
      <c r="K924" s="3"/>
      <c r="L924" s="3"/>
      <c r="M924" s="5"/>
      <c r="AZ924"/>
      <c r="BA924"/>
      <c r="BB924"/>
      <c r="BC924"/>
      <c r="BD924"/>
      <c r="BE924"/>
      <c r="CK924"/>
    </row>
    <row r="925" spans="1:89" x14ac:dyDescent="0.25">
      <c r="A925" s="2">
        <v>42916</v>
      </c>
      <c r="B925" s="5" t="s">
        <v>488</v>
      </c>
      <c r="C925" s="5" t="s">
        <v>330</v>
      </c>
      <c r="D925" s="5" t="s">
        <v>70</v>
      </c>
      <c r="E925" s="3" t="s">
        <v>276</v>
      </c>
      <c r="F925" s="3" t="s">
        <v>375</v>
      </c>
      <c r="G925" s="3">
        <v>0</v>
      </c>
      <c r="H925" s="3"/>
      <c r="I925" s="3"/>
      <c r="J925" s="3"/>
      <c r="K925" s="3"/>
      <c r="L925" s="3"/>
      <c r="M925" s="5"/>
      <c r="AZ925"/>
      <c r="BA925"/>
      <c r="BB925"/>
      <c r="BC925"/>
      <c r="BD925"/>
      <c r="BE925"/>
      <c r="CK925"/>
    </row>
    <row r="926" spans="1:89" x14ac:dyDescent="0.25">
      <c r="A926" s="2">
        <v>42916</v>
      </c>
      <c r="B926" s="5" t="s">
        <v>488</v>
      </c>
      <c r="C926" s="5" t="s">
        <v>330</v>
      </c>
      <c r="D926" s="5" t="s">
        <v>70</v>
      </c>
      <c r="E926" s="3" t="s">
        <v>277</v>
      </c>
      <c r="F926" s="3" t="s">
        <v>381</v>
      </c>
      <c r="G926" s="3">
        <v>0</v>
      </c>
      <c r="H926" s="3"/>
      <c r="I926" s="3"/>
      <c r="J926" s="3"/>
      <c r="K926" s="3"/>
      <c r="L926" s="3"/>
      <c r="M926" s="5"/>
      <c r="AZ926"/>
      <c r="BA926"/>
      <c r="BB926"/>
      <c r="BC926"/>
      <c r="BD926"/>
      <c r="BE926"/>
      <c r="CK926"/>
    </row>
    <row r="927" spans="1:89" x14ac:dyDescent="0.25">
      <c r="A927" s="2">
        <v>42916</v>
      </c>
      <c r="B927" s="5" t="s">
        <v>488</v>
      </c>
      <c r="C927" s="5" t="s">
        <v>330</v>
      </c>
      <c r="D927" s="5" t="s">
        <v>70</v>
      </c>
      <c r="E927" s="3" t="s">
        <v>119</v>
      </c>
      <c r="F927" s="3" t="s">
        <v>382</v>
      </c>
      <c r="G927" s="3">
        <v>0</v>
      </c>
      <c r="H927" s="3"/>
      <c r="I927" s="3"/>
      <c r="J927" s="3"/>
      <c r="K927" s="3"/>
      <c r="L927" s="3"/>
      <c r="M927" s="5"/>
      <c r="AZ927"/>
      <c r="BA927"/>
      <c r="BB927"/>
      <c r="BC927"/>
      <c r="BD927"/>
      <c r="BE927"/>
      <c r="CK927"/>
    </row>
    <row r="928" spans="1:89" x14ac:dyDescent="0.25">
      <c r="A928" s="2">
        <v>42916</v>
      </c>
      <c r="B928" s="5" t="s">
        <v>488</v>
      </c>
      <c r="C928" s="5" t="s">
        <v>330</v>
      </c>
      <c r="D928" s="5" t="s">
        <v>70</v>
      </c>
      <c r="E928" s="3" t="s">
        <v>120</v>
      </c>
      <c r="F928" s="3" t="s">
        <v>383</v>
      </c>
      <c r="G928" s="3">
        <v>0</v>
      </c>
      <c r="H928" s="3"/>
      <c r="I928" s="3"/>
      <c r="J928" s="3"/>
      <c r="K928" s="3"/>
      <c r="L928" s="3"/>
      <c r="M928" s="5"/>
      <c r="AZ928"/>
      <c r="BA928"/>
      <c r="BB928"/>
      <c r="BC928"/>
      <c r="BD928"/>
      <c r="BE928"/>
      <c r="CK928"/>
    </row>
    <row r="929" spans="1:89" x14ac:dyDescent="0.25">
      <c r="A929" s="2">
        <v>42916</v>
      </c>
      <c r="B929" s="5" t="s">
        <v>488</v>
      </c>
      <c r="C929" s="5" t="s">
        <v>330</v>
      </c>
      <c r="D929" s="5" t="s">
        <v>70</v>
      </c>
      <c r="E929" s="3" t="s">
        <v>121</v>
      </c>
      <c r="F929" s="3" t="s">
        <v>384</v>
      </c>
      <c r="G929" s="3">
        <v>0</v>
      </c>
      <c r="H929" s="3"/>
      <c r="I929" s="3"/>
      <c r="J929" s="3"/>
      <c r="K929" s="3"/>
      <c r="L929" s="3"/>
      <c r="M929" s="5"/>
      <c r="AZ929"/>
      <c r="BA929"/>
      <c r="BB929"/>
      <c r="BC929"/>
      <c r="BD929"/>
      <c r="BE929"/>
      <c r="CK929"/>
    </row>
    <row r="930" spans="1:89" x14ac:dyDescent="0.25">
      <c r="A930" s="2">
        <v>42916</v>
      </c>
      <c r="B930" s="5" t="s">
        <v>488</v>
      </c>
      <c r="C930" s="5" t="s">
        <v>330</v>
      </c>
      <c r="D930" s="5" t="s">
        <v>70</v>
      </c>
      <c r="E930" s="3" t="s">
        <v>123</v>
      </c>
      <c r="F930" s="3" t="s">
        <v>385</v>
      </c>
      <c r="G930" s="3">
        <v>0</v>
      </c>
      <c r="H930" s="3"/>
      <c r="I930" s="3"/>
      <c r="J930" s="3"/>
      <c r="K930" s="3"/>
      <c r="L930" s="3"/>
      <c r="M930" s="5"/>
      <c r="AZ930"/>
      <c r="BA930"/>
      <c r="BB930"/>
      <c r="BC930"/>
      <c r="BD930"/>
      <c r="BE930"/>
      <c r="CK930"/>
    </row>
    <row r="931" spans="1:89" x14ac:dyDescent="0.25">
      <c r="A931" s="2">
        <v>42916</v>
      </c>
      <c r="B931" s="5" t="s">
        <v>488</v>
      </c>
      <c r="C931" s="5" t="s">
        <v>330</v>
      </c>
      <c r="D931" s="5" t="s">
        <v>70</v>
      </c>
      <c r="E931" s="3" t="s">
        <v>278</v>
      </c>
      <c r="F931" s="3" t="s">
        <v>386</v>
      </c>
      <c r="G931" s="3">
        <v>390986434</v>
      </c>
      <c r="H931" s="3"/>
      <c r="I931" s="3"/>
      <c r="J931" s="3"/>
      <c r="K931" s="3"/>
      <c r="L931" s="3"/>
      <c r="M931" s="5"/>
      <c r="AZ931"/>
      <c r="BA931"/>
      <c r="BB931"/>
      <c r="BC931"/>
      <c r="BD931"/>
      <c r="BE931"/>
      <c r="CK931"/>
    </row>
    <row r="932" spans="1:89" x14ac:dyDescent="0.25">
      <c r="A932" s="2">
        <v>42916</v>
      </c>
      <c r="B932" s="5" t="s">
        <v>488</v>
      </c>
      <c r="C932" s="5" t="s">
        <v>330</v>
      </c>
      <c r="D932" s="5" t="s">
        <v>70</v>
      </c>
      <c r="E932" s="3" t="s">
        <v>279</v>
      </c>
      <c r="F932" s="3" t="s">
        <v>387</v>
      </c>
      <c r="G932" s="3">
        <v>0</v>
      </c>
      <c r="H932" s="3"/>
      <c r="I932" s="3"/>
      <c r="J932" s="3"/>
      <c r="K932" s="3"/>
      <c r="L932" s="3"/>
      <c r="M932" s="5"/>
      <c r="AZ932"/>
      <c r="BA932"/>
      <c r="BB932"/>
      <c r="BC932"/>
      <c r="BD932"/>
      <c r="BE932"/>
      <c r="CK932"/>
    </row>
    <row r="933" spans="1:89" x14ac:dyDescent="0.25">
      <c r="A933" s="2">
        <v>42916</v>
      </c>
      <c r="B933" s="5" t="s">
        <v>488</v>
      </c>
      <c r="C933" s="5" t="s">
        <v>330</v>
      </c>
      <c r="D933" s="5" t="s">
        <v>70</v>
      </c>
      <c r="E933" s="3" t="s">
        <v>280</v>
      </c>
      <c r="F933" s="3" t="s">
        <v>388</v>
      </c>
      <c r="G933" s="3">
        <v>0</v>
      </c>
      <c r="H933" s="3"/>
      <c r="I933" s="3"/>
      <c r="J933" s="3"/>
      <c r="K933" s="3"/>
      <c r="L933" s="3"/>
      <c r="M933" s="5"/>
      <c r="AZ933"/>
      <c r="BA933"/>
      <c r="BB933"/>
      <c r="BC933"/>
      <c r="BD933"/>
      <c r="BE933"/>
      <c r="CK933"/>
    </row>
    <row r="934" spans="1:89" x14ac:dyDescent="0.25">
      <c r="A934" s="2">
        <v>42916</v>
      </c>
      <c r="B934" s="5" t="s">
        <v>488</v>
      </c>
      <c r="C934" s="5" t="s">
        <v>330</v>
      </c>
      <c r="D934" s="5" t="s">
        <v>70</v>
      </c>
      <c r="E934" s="3" t="s">
        <v>281</v>
      </c>
      <c r="F934" s="3" t="s">
        <v>389</v>
      </c>
      <c r="G934" s="3">
        <v>13156873</v>
      </c>
      <c r="H934" s="3"/>
      <c r="I934" s="3"/>
      <c r="J934" s="3"/>
      <c r="K934" s="3"/>
      <c r="L934" s="3"/>
      <c r="M934" s="5"/>
      <c r="AZ934"/>
      <c r="BA934"/>
      <c r="BB934"/>
      <c r="BC934"/>
      <c r="BD934"/>
      <c r="BE934"/>
      <c r="CK934"/>
    </row>
    <row r="935" spans="1:89" x14ac:dyDescent="0.25">
      <c r="A935" s="2">
        <v>42916</v>
      </c>
      <c r="B935" s="5" t="s">
        <v>488</v>
      </c>
      <c r="C935" s="5" t="s">
        <v>330</v>
      </c>
      <c r="D935" s="5" t="s">
        <v>70</v>
      </c>
      <c r="E935" s="3" t="s">
        <v>282</v>
      </c>
      <c r="F935" s="3" t="s">
        <v>183</v>
      </c>
      <c r="G935" s="3">
        <v>0</v>
      </c>
      <c r="H935" s="3"/>
      <c r="I935" s="3"/>
      <c r="J935" s="3"/>
      <c r="K935" s="3"/>
      <c r="L935" s="3"/>
      <c r="M935" s="5"/>
      <c r="AZ935"/>
      <c r="BA935"/>
      <c r="BB935"/>
      <c r="BC935"/>
      <c r="BD935"/>
      <c r="BE935"/>
      <c r="CK935"/>
    </row>
    <row r="936" spans="1:89" x14ac:dyDescent="0.25">
      <c r="A936" s="2">
        <v>42916</v>
      </c>
      <c r="B936" s="5" t="s">
        <v>488</v>
      </c>
      <c r="C936" s="5" t="s">
        <v>330</v>
      </c>
      <c r="D936" s="5" t="s">
        <v>70</v>
      </c>
      <c r="E936" s="3" t="s">
        <v>124</v>
      </c>
      <c r="F936" s="3" t="s">
        <v>390</v>
      </c>
      <c r="G936" s="3">
        <v>77399898</v>
      </c>
      <c r="H936" s="3"/>
      <c r="I936" s="3"/>
      <c r="J936" s="3"/>
      <c r="K936" s="3"/>
      <c r="L936" s="3"/>
      <c r="M936" s="5"/>
      <c r="AZ936"/>
      <c r="BA936"/>
      <c r="BB936"/>
      <c r="BC936"/>
      <c r="BD936"/>
      <c r="BE936"/>
      <c r="CK936"/>
    </row>
    <row r="937" spans="1:89" x14ac:dyDescent="0.25">
      <c r="A937" s="2">
        <v>42916</v>
      </c>
      <c r="B937" s="5" t="s">
        <v>488</v>
      </c>
      <c r="C937" s="5" t="s">
        <v>330</v>
      </c>
      <c r="D937" s="5" t="s">
        <v>70</v>
      </c>
      <c r="E937" s="3" t="s">
        <v>125</v>
      </c>
      <c r="F937" s="3" t="s">
        <v>391</v>
      </c>
      <c r="G937" s="3">
        <v>0</v>
      </c>
      <c r="H937" s="3"/>
      <c r="I937" s="3"/>
      <c r="J937" s="3"/>
      <c r="K937" s="3"/>
      <c r="L937" s="3"/>
      <c r="M937" s="5"/>
      <c r="AZ937"/>
      <c r="BA937"/>
      <c r="BB937"/>
      <c r="BC937"/>
      <c r="BD937"/>
      <c r="BE937"/>
      <c r="CK937"/>
    </row>
    <row r="938" spans="1:89" x14ac:dyDescent="0.25">
      <c r="A938" s="2">
        <v>42916</v>
      </c>
      <c r="B938" s="5" t="s">
        <v>488</v>
      </c>
      <c r="C938" s="5" t="s">
        <v>330</v>
      </c>
      <c r="D938" s="5" t="s">
        <v>70</v>
      </c>
      <c r="E938" s="3" t="s">
        <v>126</v>
      </c>
      <c r="F938" s="3" t="s">
        <v>392</v>
      </c>
      <c r="G938" s="3">
        <v>911770950</v>
      </c>
      <c r="H938" s="3"/>
      <c r="I938" s="3"/>
      <c r="J938" s="3"/>
      <c r="K938" s="3"/>
      <c r="L938" s="3"/>
      <c r="M938" s="5"/>
      <c r="AZ938"/>
      <c r="BA938"/>
      <c r="BB938"/>
      <c r="BC938"/>
      <c r="BD938"/>
      <c r="BE938"/>
      <c r="CK938"/>
    </row>
    <row r="939" spans="1:89" x14ac:dyDescent="0.25">
      <c r="A939" s="2">
        <v>42916</v>
      </c>
      <c r="B939" s="5" t="s">
        <v>488</v>
      </c>
      <c r="C939" s="5" t="s">
        <v>330</v>
      </c>
      <c r="D939" s="5" t="s">
        <v>70</v>
      </c>
      <c r="E939" s="3" t="s">
        <v>127</v>
      </c>
      <c r="F939" s="3" t="s">
        <v>393</v>
      </c>
      <c r="G939" s="3">
        <v>213905538</v>
      </c>
      <c r="H939" s="3"/>
      <c r="I939" s="3"/>
      <c r="J939" s="3"/>
      <c r="K939" s="3"/>
      <c r="L939" s="3"/>
      <c r="M939" s="5"/>
      <c r="AZ939"/>
      <c r="BA939"/>
      <c r="BB939"/>
      <c r="BC939"/>
      <c r="BD939"/>
      <c r="BE939"/>
      <c r="CK939"/>
    </row>
    <row r="940" spans="1:89" x14ac:dyDescent="0.25">
      <c r="A940" s="2">
        <v>42916</v>
      </c>
      <c r="B940" s="5" t="s">
        <v>488</v>
      </c>
      <c r="C940" s="5" t="s">
        <v>330</v>
      </c>
      <c r="D940" s="5" t="s">
        <v>70</v>
      </c>
      <c r="E940" s="3" t="s">
        <v>128</v>
      </c>
      <c r="F940" s="3" t="s">
        <v>394</v>
      </c>
      <c r="G940" s="3">
        <v>3252072209</v>
      </c>
      <c r="H940" s="3"/>
      <c r="I940" s="3"/>
      <c r="J940" s="3"/>
      <c r="K940" s="3"/>
      <c r="L940" s="3"/>
      <c r="M940" s="5"/>
      <c r="AZ940"/>
      <c r="BA940"/>
      <c r="BB940"/>
      <c r="BC940"/>
      <c r="BD940"/>
      <c r="BE940"/>
      <c r="CK940"/>
    </row>
    <row r="941" spans="1:89" x14ac:dyDescent="0.25">
      <c r="A941" s="2">
        <v>42916</v>
      </c>
      <c r="B941" s="5" t="s">
        <v>488</v>
      </c>
      <c r="C941" s="5" t="s">
        <v>330</v>
      </c>
      <c r="D941" s="5" t="s">
        <v>70</v>
      </c>
      <c r="E941" s="3" t="s">
        <v>283</v>
      </c>
      <c r="F941" s="3" t="s">
        <v>395</v>
      </c>
      <c r="G941" s="3">
        <v>4694723880</v>
      </c>
      <c r="H941" s="3"/>
      <c r="I941" s="3"/>
      <c r="J941" s="3"/>
      <c r="K941" s="3"/>
      <c r="L941" s="3"/>
      <c r="M941" s="5"/>
      <c r="AZ941"/>
      <c r="BA941"/>
      <c r="BB941"/>
      <c r="BC941"/>
      <c r="BD941"/>
      <c r="BE941"/>
      <c r="CK941"/>
    </row>
    <row r="942" spans="1:89" x14ac:dyDescent="0.25">
      <c r="A942" s="2">
        <v>42916</v>
      </c>
      <c r="B942" s="5" t="s">
        <v>488</v>
      </c>
      <c r="C942" s="5" t="s">
        <v>330</v>
      </c>
      <c r="D942" s="5" t="s">
        <v>70</v>
      </c>
      <c r="E942" s="3" t="s">
        <v>284</v>
      </c>
      <c r="F942" s="3" t="s">
        <v>396</v>
      </c>
      <c r="G942" s="3">
        <v>0</v>
      </c>
      <c r="H942" s="3"/>
      <c r="I942" s="3"/>
      <c r="J942" s="3"/>
      <c r="K942" s="3"/>
      <c r="L942" s="3"/>
      <c r="M942" s="5"/>
      <c r="AZ942"/>
      <c r="BA942"/>
      <c r="BB942"/>
      <c r="BC942"/>
      <c r="BD942"/>
      <c r="BE942"/>
      <c r="CK942"/>
    </row>
    <row r="943" spans="1:89" x14ac:dyDescent="0.25">
      <c r="A943" s="2">
        <v>42916</v>
      </c>
      <c r="B943" s="5" t="s">
        <v>488</v>
      </c>
      <c r="C943" s="5" t="s">
        <v>330</v>
      </c>
      <c r="D943" s="5" t="s">
        <v>70</v>
      </c>
      <c r="E943" s="3" t="s">
        <v>285</v>
      </c>
      <c r="F943" s="3" t="s">
        <v>397</v>
      </c>
      <c r="G943" s="3">
        <v>4694723880</v>
      </c>
      <c r="H943" s="3"/>
      <c r="I943" s="3"/>
      <c r="J943" s="3"/>
      <c r="K943" s="3"/>
      <c r="L943" s="3"/>
      <c r="M943" s="5"/>
      <c r="AZ943"/>
      <c r="BA943"/>
      <c r="BB943"/>
      <c r="BC943"/>
      <c r="BD943"/>
      <c r="BE943"/>
      <c r="CK943"/>
    </row>
    <row r="944" spans="1:89" x14ac:dyDescent="0.25">
      <c r="A944" s="2">
        <v>42916</v>
      </c>
      <c r="B944" s="5" t="s">
        <v>488</v>
      </c>
      <c r="C944" s="5" t="s">
        <v>330</v>
      </c>
      <c r="D944" s="5" t="s">
        <v>70</v>
      </c>
      <c r="E944" s="3" t="s">
        <v>286</v>
      </c>
      <c r="F944" s="3" t="s">
        <v>399</v>
      </c>
      <c r="G944" s="3">
        <v>775118447</v>
      </c>
      <c r="H944" s="3"/>
      <c r="I944" s="3"/>
      <c r="J944" s="3"/>
      <c r="K944" s="3"/>
      <c r="L944" s="3"/>
      <c r="M944" s="5"/>
      <c r="AZ944"/>
      <c r="BA944"/>
      <c r="BB944"/>
      <c r="BC944"/>
      <c r="BD944"/>
      <c r="BE944"/>
      <c r="CK944"/>
    </row>
    <row r="945" spans="1:89" x14ac:dyDescent="0.25">
      <c r="A945" s="2">
        <v>42916</v>
      </c>
      <c r="B945" s="5" t="s">
        <v>488</v>
      </c>
      <c r="C945" s="5" t="s">
        <v>330</v>
      </c>
      <c r="D945" s="5" t="s">
        <v>70</v>
      </c>
      <c r="E945" s="3" t="s">
        <v>129</v>
      </c>
      <c r="F945" s="3" t="s">
        <v>400</v>
      </c>
      <c r="G945" s="3">
        <v>87319851725.869995</v>
      </c>
      <c r="H945" s="3"/>
      <c r="I945" s="3"/>
      <c r="J945" s="3"/>
      <c r="K945" s="3"/>
      <c r="L945" s="3"/>
      <c r="M945" s="5"/>
      <c r="AZ945"/>
      <c r="BA945"/>
      <c r="BB945"/>
      <c r="BC945"/>
      <c r="BD945"/>
      <c r="BE945"/>
      <c r="CK945"/>
    </row>
    <row r="946" spans="1:89" x14ac:dyDescent="0.25">
      <c r="A946" s="2">
        <v>42916</v>
      </c>
      <c r="B946" s="5" t="s">
        <v>488</v>
      </c>
      <c r="C946" s="5" t="s">
        <v>330</v>
      </c>
      <c r="D946" s="5" t="s">
        <v>70</v>
      </c>
      <c r="E946" s="3" t="s">
        <v>130</v>
      </c>
      <c r="F946" s="3" t="s">
        <v>398</v>
      </c>
      <c r="G946" s="3">
        <v>54343105646.900002</v>
      </c>
      <c r="H946" s="3"/>
      <c r="I946" s="3"/>
      <c r="J946" s="3"/>
      <c r="K946" s="3"/>
      <c r="L946" s="3"/>
      <c r="M946" s="5"/>
      <c r="AZ946"/>
      <c r="BA946"/>
      <c r="BB946"/>
      <c r="BC946"/>
      <c r="BD946"/>
      <c r="BE946"/>
      <c r="CK946"/>
    </row>
    <row r="947" spans="1:89" x14ac:dyDescent="0.25">
      <c r="A947" s="2">
        <v>42916</v>
      </c>
      <c r="B947" s="5" t="s">
        <v>488</v>
      </c>
      <c r="C947" s="5" t="s">
        <v>401</v>
      </c>
      <c r="D947" s="5" t="s">
        <v>70</v>
      </c>
      <c r="E947" s="3" t="s">
        <v>69</v>
      </c>
      <c r="F947" s="3" t="s">
        <v>107</v>
      </c>
      <c r="G947" s="3">
        <v>27170983</v>
      </c>
      <c r="H947" s="3">
        <v>2232373164</v>
      </c>
      <c r="I947" s="3">
        <v>2736295133</v>
      </c>
      <c r="J947" s="3">
        <v>13264020466</v>
      </c>
      <c r="K947" s="3">
        <v>5927660793</v>
      </c>
      <c r="L947" s="3">
        <v>2402019731</v>
      </c>
      <c r="M947" s="3">
        <v>8152820122.25</v>
      </c>
      <c r="N947" s="3">
        <v>2578536492</v>
      </c>
      <c r="O947" s="3">
        <v>11437349</v>
      </c>
      <c r="P947" s="5">
        <v>0</v>
      </c>
      <c r="Q947" s="5">
        <v>0</v>
      </c>
      <c r="R947" s="5">
        <v>0</v>
      </c>
      <c r="Z947" s="3">
        <v>37332334233.25</v>
      </c>
      <c r="AZ947"/>
      <c r="BA947"/>
      <c r="BB947"/>
      <c r="BC947"/>
      <c r="BD947"/>
      <c r="BE947"/>
      <c r="CK947"/>
    </row>
    <row r="948" spans="1:89" x14ac:dyDescent="0.25">
      <c r="A948" s="2">
        <v>42916</v>
      </c>
      <c r="B948" s="5" t="s">
        <v>488</v>
      </c>
      <c r="C948" s="5" t="s">
        <v>401</v>
      </c>
      <c r="D948" s="5" t="s">
        <v>70</v>
      </c>
      <c r="E948" s="3" t="s">
        <v>68</v>
      </c>
      <c r="F948" s="3" t="s">
        <v>108</v>
      </c>
      <c r="G948" s="3">
        <v>0</v>
      </c>
      <c r="H948" s="3">
        <v>8349370</v>
      </c>
      <c r="I948" s="3">
        <v>0</v>
      </c>
      <c r="J948" s="3">
        <v>0</v>
      </c>
      <c r="K948" s="3">
        <v>0</v>
      </c>
      <c r="L948" s="3">
        <v>149234263</v>
      </c>
      <c r="M948" s="3">
        <v>420196075</v>
      </c>
      <c r="N948" s="3">
        <v>28662971</v>
      </c>
      <c r="O948" s="3">
        <v>0</v>
      </c>
      <c r="P948" s="5">
        <v>0</v>
      </c>
      <c r="Q948" s="5">
        <v>0</v>
      </c>
      <c r="R948" s="5">
        <v>0</v>
      </c>
      <c r="Z948" s="3">
        <v>606442679</v>
      </c>
      <c r="AZ948"/>
      <c r="BA948"/>
      <c r="BB948"/>
      <c r="BC948"/>
      <c r="BD948"/>
      <c r="BE948"/>
      <c r="CK948"/>
    </row>
    <row r="949" spans="1:89" x14ac:dyDescent="0.25">
      <c r="A949" s="2">
        <v>42916</v>
      </c>
      <c r="B949" s="5" t="s">
        <v>488</v>
      </c>
      <c r="C949" s="5" t="s">
        <v>401</v>
      </c>
      <c r="D949" s="5" t="s">
        <v>70</v>
      </c>
      <c r="E949" s="3" t="s">
        <v>67</v>
      </c>
      <c r="F949" s="3" t="s">
        <v>109</v>
      </c>
      <c r="G949" s="3"/>
      <c r="H949" s="3"/>
      <c r="I949" s="3"/>
      <c r="J949" s="3"/>
      <c r="K949" s="3"/>
      <c r="L949" s="3"/>
      <c r="M949" s="3"/>
      <c r="N949" s="3"/>
      <c r="S949" s="3">
        <v>41757301</v>
      </c>
      <c r="T949" s="5">
        <v>0</v>
      </c>
      <c r="U949" s="5">
        <v>0</v>
      </c>
      <c r="V949" s="5">
        <v>0</v>
      </c>
      <c r="Z949" s="3">
        <v>41757301</v>
      </c>
      <c r="AZ949"/>
      <c r="BA949"/>
      <c r="BB949"/>
      <c r="BC949"/>
      <c r="BD949"/>
      <c r="BE949"/>
      <c r="CK949"/>
    </row>
    <row r="950" spans="1:89" x14ac:dyDescent="0.25">
      <c r="A950" s="2">
        <v>42916</v>
      </c>
      <c r="B950" s="5" t="s">
        <v>488</v>
      </c>
      <c r="C950" s="5" t="s">
        <v>401</v>
      </c>
      <c r="D950" s="5" t="s">
        <v>70</v>
      </c>
      <c r="E950" s="3" t="s">
        <v>66</v>
      </c>
      <c r="F950" s="3" t="s">
        <v>110</v>
      </c>
      <c r="G950" s="3">
        <v>11600</v>
      </c>
      <c r="H950" s="3">
        <v>27729424</v>
      </c>
      <c r="I950" s="3">
        <v>47974826</v>
      </c>
      <c r="J950" s="3">
        <v>99881464</v>
      </c>
      <c r="K950" s="3">
        <v>16813005</v>
      </c>
      <c r="L950" s="3">
        <v>395732793.05000001</v>
      </c>
      <c r="M950" s="3">
        <v>701307285.64999998</v>
      </c>
      <c r="N950" s="3">
        <v>169594711.78</v>
      </c>
      <c r="O950" s="3">
        <v>2108404</v>
      </c>
      <c r="P950" s="5">
        <v>0</v>
      </c>
      <c r="Q950" s="5">
        <v>0</v>
      </c>
      <c r="R950" s="5">
        <v>0</v>
      </c>
      <c r="S950" s="3">
        <v>1334008</v>
      </c>
      <c r="T950" s="5">
        <v>0</v>
      </c>
      <c r="U950" s="3">
        <v>0</v>
      </c>
      <c r="V950" s="5">
        <v>0</v>
      </c>
      <c r="Z950" s="3">
        <v>1462487521.48</v>
      </c>
      <c r="AZ950"/>
      <c r="BA950"/>
      <c r="BB950"/>
      <c r="BC950"/>
      <c r="BD950"/>
      <c r="BE950"/>
      <c r="CK950"/>
    </row>
    <row r="951" spans="1:89" x14ac:dyDescent="0.25">
      <c r="A951" s="2">
        <v>42916</v>
      </c>
      <c r="B951" s="5" t="s">
        <v>488</v>
      </c>
      <c r="C951" s="5" t="s">
        <v>401</v>
      </c>
      <c r="D951" s="5" t="s">
        <v>70</v>
      </c>
      <c r="E951" s="3" t="s">
        <v>65</v>
      </c>
      <c r="F951" s="3" t="s">
        <v>111</v>
      </c>
      <c r="G951" s="3">
        <v>27159383</v>
      </c>
      <c r="H951" s="3">
        <v>2212993110</v>
      </c>
      <c r="I951" s="3">
        <v>2688320307</v>
      </c>
      <c r="J951" s="3">
        <v>13164139002</v>
      </c>
      <c r="K951" s="3">
        <v>5910847788</v>
      </c>
      <c r="L951" s="3">
        <v>2155521200.9499998</v>
      </c>
      <c r="M951" s="3">
        <v>7871708911.6000004</v>
      </c>
      <c r="N951" s="3">
        <v>2437604751.2199998</v>
      </c>
      <c r="O951" s="3">
        <v>9328945</v>
      </c>
      <c r="P951" s="5">
        <v>0</v>
      </c>
      <c r="Q951" s="5">
        <v>0</v>
      </c>
      <c r="R951" s="5">
        <v>0</v>
      </c>
      <c r="S951" s="3">
        <v>40423293</v>
      </c>
      <c r="T951" s="5">
        <v>0</v>
      </c>
      <c r="U951" s="5">
        <v>0</v>
      </c>
      <c r="V951" s="5">
        <v>0</v>
      </c>
      <c r="Z951" s="3">
        <v>36518046691.769997</v>
      </c>
      <c r="AZ951"/>
      <c r="BA951"/>
      <c r="BB951"/>
      <c r="BC951"/>
      <c r="BD951"/>
      <c r="BE951"/>
      <c r="CK951"/>
    </row>
    <row r="952" spans="1:89" x14ac:dyDescent="0.25">
      <c r="A952" s="2">
        <v>42916</v>
      </c>
      <c r="B952" s="5" t="s">
        <v>488</v>
      </c>
      <c r="C952" s="5" t="s">
        <v>401</v>
      </c>
      <c r="D952" s="5" t="s">
        <v>70</v>
      </c>
      <c r="E952" s="3" t="s">
        <v>64</v>
      </c>
      <c r="F952" s="3" t="s">
        <v>107</v>
      </c>
      <c r="G952" s="3">
        <v>22601493.460000001</v>
      </c>
      <c r="H952" s="3">
        <v>1651177185.6199999</v>
      </c>
      <c r="I952" s="3">
        <v>1412976003.1500001</v>
      </c>
      <c r="J952" s="3">
        <v>10155650048.15</v>
      </c>
      <c r="K952" s="3">
        <v>4390540517.1199999</v>
      </c>
      <c r="L952" s="3">
        <v>1525534142.1400001</v>
      </c>
      <c r="M952" s="3">
        <v>6029674646.1400003</v>
      </c>
      <c r="N952" s="3">
        <v>1618170234.99</v>
      </c>
      <c r="O952" s="3">
        <v>13809715.15</v>
      </c>
      <c r="P952" s="5">
        <v>0</v>
      </c>
      <c r="Q952" s="5">
        <v>0</v>
      </c>
      <c r="R952" s="5">
        <v>0</v>
      </c>
      <c r="S952" s="3"/>
      <c r="U952" s="3"/>
      <c r="Z952" s="3">
        <v>26820133985.919998</v>
      </c>
      <c r="AZ952"/>
      <c r="BA952"/>
      <c r="BB952"/>
      <c r="BC952"/>
      <c r="BD952"/>
      <c r="BE952"/>
      <c r="CK952"/>
    </row>
    <row r="953" spans="1:89" x14ac:dyDescent="0.25">
      <c r="A953" s="2">
        <v>42916</v>
      </c>
      <c r="B953" s="5" t="s">
        <v>488</v>
      </c>
      <c r="C953" s="5" t="s">
        <v>401</v>
      </c>
      <c r="D953" s="5" t="s">
        <v>70</v>
      </c>
      <c r="E953" s="3" t="s">
        <v>63</v>
      </c>
      <c r="F953" s="3" t="s">
        <v>108</v>
      </c>
      <c r="G953" s="3">
        <v>0</v>
      </c>
      <c r="H953" s="3">
        <v>8434311</v>
      </c>
      <c r="I953" s="3">
        <v>0</v>
      </c>
      <c r="J953" s="3">
        <v>0</v>
      </c>
      <c r="K953" s="3">
        <v>0</v>
      </c>
      <c r="L953" s="3">
        <v>130081597</v>
      </c>
      <c r="M953" s="3">
        <v>351521909</v>
      </c>
      <c r="N953" s="3">
        <v>22618880</v>
      </c>
      <c r="O953" s="3">
        <v>0</v>
      </c>
      <c r="P953" s="5">
        <v>0</v>
      </c>
      <c r="Q953" s="5">
        <v>0</v>
      </c>
      <c r="R953" s="5">
        <v>0</v>
      </c>
      <c r="Z953" s="3">
        <v>512656697</v>
      </c>
      <c r="AZ953"/>
      <c r="BA953"/>
      <c r="BB953"/>
      <c r="BC953"/>
      <c r="BD953"/>
      <c r="BE953"/>
      <c r="CK953"/>
    </row>
    <row r="954" spans="1:89" x14ac:dyDescent="0.25">
      <c r="A954" s="2">
        <v>42916</v>
      </c>
      <c r="B954" s="5" t="s">
        <v>488</v>
      </c>
      <c r="C954" s="5" t="s">
        <v>401</v>
      </c>
      <c r="D954" s="5" t="s">
        <v>70</v>
      </c>
      <c r="E954" s="3" t="s">
        <v>62</v>
      </c>
      <c r="F954" s="3" t="s">
        <v>109</v>
      </c>
      <c r="G954" s="3"/>
      <c r="H954" s="3"/>
      <c r="I954" s="3"/>
      <c r="J954" s="3"/>
      <c r="K954" s="3"/>
      <c r="L954" s="3"/>
      <c r="M954" s="3"/>
      <c r="N954" s="3"/>
      <c r="S954" s="3">
        <v>22378890</v>
      </c>
      <c r="T954" s="5">
        <v>0</v>
      </c>
      <c r="U954" s="3">
        <v>27865256</v>
      </c>
      <c r="V954" s="5">
        <v>0</v>
      </c>
      <c r="Z954" s="3">
        <v>50244146</v>
      </c>
      <c r="AZ954"/>
      <c r="BA954"/>
      <c r="BB954"/>
      <c r="BC954"/>
      <c r="BD954"/>
      <c r="BE954"/>
      <c r="CK954"/>
    </row>
    <row r="955" spans="1:89" x14ac:dyDescent="0.25">
      <c r="A955" s="2">
        <v>42916</v>
      </c>
      <c r="B955" s="5" t="s">
        <v>488</v>
      </c>
      <c r="C955" s="5" t="s">
        <v>401</v>
      </c>
      <c r="D955" s="5" t="s">
        <v>70</v>
      </c>
      <c r="E955" s="3" t="s">
        <v>61</v>
      </c>
      <c r="F955" s="3" t="s">
        <v>110</v>
      </c>
      <c r="G955" s="3">
        <v>11600</v>
      </c>
      <c r="H955" s="3">
        <v>28332278</v>
      </c>
      <c r="I955" s="3">
        <v>27884494</v>
      </c>
      <c r="J955" s="3">
        <v>60071772</v>
      </c>
      <c r="K955" s="3">
        <v>10989746</v>
      </c>
      <c r="L955" s="3">
        <v>228345220.05000001</v>
      </c>
      <c r="M955" s="3">
        <v>411873957.64999998</v>
      </c>
      <c r="N955" s="3">
        <v>93117178.780000001</v>
      </c>
      <c r="O955" s="3">
        <v>3292570</v>
      </c>
      <c r="P955" s="5">
        <v>0</v>
      </c>
      <c r="Q955" s="5">
        <v>0</v>
      </c>
      <c r="R955" s="5">
        <v>0</v>
      </c>
      <c r="S955" s="3">
        <v>556918</v>
      </c>
      <c r="T955" s="5">
        <v>0</v>
      </c>
      <c r="U955" s="3">
        <v>0</v>
      </c>
      <c r="V955" s="5">
        <v>0</v>
      </c>
      <c r="Z955" s="3">
        <v>864475734.48000002</v>
      </c>
      <c r="AZ955"/>
      <c r="BA955"/>
      <c r="BB955"/>
      <c r="BC955"/>
      <c r="BD955"/>
      <c r="BE955"/>
      <c r="CK955"/>
    </row>
    <row r="956" spans="1:89" x14ac:dyDescent="0.25">
      <c r="A956" s="2">
        <v>42916</v>
      </c>
      <c r="B956" s="5" t="s">
        <v>488</v>
      </c>
      <c r="C956" s="5" t="s">
        <v>401</v>
      </c>
      <c r="D956" s="5" t="s">
        <v>70</v>
      </c>
      <c r="E956" s="3" t="s">
        <v>60</v>
      </c>
      <c r="F956" s="3" t="s">
        <v>111</v>
      </c>
      <c r="G956" s="3">
        <v>22589893.460000001</v>
      </c>
      <c r="H956" s="3">
        <v>1631279218.6199999</v>
      </c>
      <c r="I956" s="3">
        <v>1385091509.1500001</v>
      </c>
      <c r="J956" s="3">
        <v>10095578276.15</v>
      </c>
      <c r="K956" s="3">
        <v>4379550771.1199999</v>
      </c>
      <c r="L956" s="3">
        <v>1427270519.0899999</v>
      </c>
      <c r="M956" s="3">
        <v>5969322597.4899998</v>
      </c>
      <c r="N956" s="3">
        <v>1547671936.21</v>
      </c>
      <c r="O956" s="3">
        <v>10517145.15</v>
      </c>
      <c r="P956" s="5">
        <v>0</v>
      </c>
      <c r="Q956" s="5">
        <v>0</v>
      </c>
      <c r="R956" s="5">
        <v>0</v>
      </c>
      <c r="S956" s="3">
        <v>21821972</v>
      </c>
      <c r="T956" s="5">
        <v>0</v>
      </c>
      <c r="U956" s="3">
        <v>27865256</v>
      </c>
      <c r="V956" s="5">
        <v>0</v>
      </c>
      <c r="Z956" s="3">
        <v>26518559094.439999</v>
      </c>
      <c r="AZ956"/>
      <c r="BA956"/>
      <c r="BB956"/>
      <c r="BC956"/>
      <c r="BD956"/>
      <c r="BE956"/>
      <c r="CK956"/>
    </row>
    <row r="957" spans="1:89" x14ac:dyDescent="0.25">
      <c r="A957" s="2">
        <v>42916</v>
      </c>
      <c r="B957" s="5" t="s">
        <v>488</v>
      </c>
      <c r="C957" s="5" t="s">
        <v>401</v>
      </c>
      <c r="D957" s="5" t="s">
        <v>70</v>
      </c>
      <c r="E957" s="3" t="s">
        <v>59</v>
      </c>
      <c r="F957" s="3" t="s">
        <v>107</v>
      </c>
      <c r="G957" s="3">
        <v>5026469</v>
      </c>
      <c r="H957" s="3">
        <v>1220944053</v>
      </c>
      <c r="I957" s="3">
        <v>1385252973</v>
      </c>
      <c r="J957" s="3">
        <v>9057858227.8799992</v>
      </c>
      <c r="K957" s="3">
        <v>3790350282.9899998</v>
      </c>
      <c r="L957" s="3">
        <v>1056042671</v>
      </c>
      <c r="M957" s="3">
        <v>4230510146</v>
      </c>
      <c r="N957" s="3">
        <v>393046266</v>
      </c>
      <c r="O957" s="3">
        <v>14389133</v>
      </c>
      <c r="P957" s="5">
        <v>0</v>
      </c>
      <c r="Q957" s="5">
        <v>0</v>
      </c>
      <c r="R957" s="5">
        <v>0</v>
      </c>
      <c r="S957" s="3"/>
      <c r="U957" s="3"/>
      <c r="Z957" s="3">
        <v>21153420221.869999</v>
      </c>
      <c r="AZ957"/>
      <c r="BA957"/>
      <c r="BB957"/>
      <c r="BC957"/>
      <c r="BD957"/>
      <c r="BE957"/>
      <c r="CK957"/>
    </row>
    <row r="958" spans="1:89" x14ac:dyDescent="0.25">
      <c r="A958" s="2">
        <v>42916</v>
      </c>
      <c r="B958" s="5" t="s">
        <v>488</v>
      </c>
      <c r="C958" s="5" t="s">
        <v>401</v>
      </c>
      <c r="D958" s="5" t="s">
        <v>70</v>
      </c>
      <c r="E958" s="3" t="s">
        <v>58</v>
      </c>
      <c r="F958" s="3" t="s">
        <v>108</v>
      </c>
      <c r="G958" s="3">
        <v>0</v>
      </c>
      <c r="H958" s="3">
        <v>4883073</v>
      </c>
      <c r="I958" s="3">
        <v>0</v>
      </c>
      <c r="J958" s="3">
        <v>0</v>
      </c>
      <c r="K958" s="3">
        <v>0</v>
      </c>
      <c r="L958" s="3">
        <v>93571954</v>
      </c>
      <c r="M958" s="3">
        <v>211159725</v>
      </c>
      <c r="N958" s="3">
        <v>10935630</v>
      </c>
      <c r="O958" s="3">
        <v>0</v>
      </c>
      <c r="P958" s="5">
        <v>0</v>
      </c>
      <c r="Q958" s="5">
        <v>0</v>
      </c>
      <c r="R958" s="5">
        <v>0</v>
      </c>
      <c r="Z958" s="3">
        <v>320550382</v>
      </c>
      <c r="AZ958"/>
      <c r="BA958"/>
      <c r="BB958"/>
      <c r="BC958"/>
      <c r="BD958"/>
      <c r="BE958"/>
      <c r="CK958"/>
    </row>
    <row r="959" spans="1:89" x14ac:dyDescent="0.25">
      <c r="A959" s="2">
        <v>42916</v>
      </c>
      <c r="B959" s="5" t="s">
        <v>488</v>
      </c>
      <c r="C959" s="5" t="s">
        <v>401</v>
      </c>
      <c r="D959" s="5" t="s">
        <v>70</v>
      </c>
      <c r="E959" s="3" t="s">
        <v>57</v>
      </c>
      <c r="F959" s="3" t="s">
        <v>109</v>
      </c>
      <c r="G959" s="3"/>
      <c r="H959" s="3"/>
      <c r="I959" s="3"/>
      <c r="J959" s="3"/>
      <c r="K959" s="3"/>
      <c r="L959" s="3"/>
      <c r="M959" s="3"/>
      <c r="N959" s="3"/>
      <c r="S959" s="3">
        <v>6000000</v>
      </c>
      <c r="T959" s="3">
        <v>-26797</v>
      </c>
      <c r="U959" s="3">
        <v>-109573663</v>
      </c>
      <c r="V959" s="3">
        <v>-569810</v>
      </c>
      <c r="Z959" s="3">
        <v>-104170270</v>
      </c>
      <c r="AZ959"/>
      <c r="BA959"/>
      <c r="BB959"/>
      <c r="BC959"/>
      <c r="BD959"/>
      <c r="BE959"/>
      <c r="CK959"/>
    </row>
    <row r="960" spans="1:89" x14ac:dyDescent="0.25">
      <c r="A960" s="2">
        <v>42916</v>
      </c>
      <c r="B960" s="5" t="s">
        <v>488</v>
      </c>
      <c r="C960" s="5" t="s">
        <v>401</v>
      </c>
      <c r="D960" s="5" t="s">
        <v>70</v>
      </c>
      <c r="E960" s="3" t="s">
        <v>56</v>
      </c>
      <c r="F960" s="3" t="s">
        <v>110</v>
      </c>
      <c r="G960" s="3">
        <v>0</v>
      </c>
      <c r="H960" s="3">
        <v>-720000</v>
      </c>
      <c r="I960" s="3">
        <v>10293659</v>
      </c>
      <c r="J960" s="3">
        <v>38386127</v>
      </c>
      <c r="K960" s="3">
        <v>0</v>
      </c>
      <c r="L960" s="3">
        <v>6955374</v>
      </c>
      <c r="M960" s="3">
        <v>131243571</v>
      </c>
      <c r="N960" s="3">
        <v>-528089934.04000002</v>
      </c>
      <c r="O960" s="3">
        <v>-1053913</v>
      </c>
      <c r="P960" s="5">
        <v>0</v>
      </c>
      <c r="Q960" s="5">
        <v>0</v>
      </c>
      <c r="R960" s="5">
        <v>0</v>
      </c>
      <c r="S960" s="3">
        <v>0</v>
      </c>
      <c r="T960" s="3">
        <v>0</v>
      </c>
      <c r="U960" s="3">
        <v>0</v>
      </c>
      <c r="V960" s="5">
        <v>0</v>
      </c>
      <c r="Z960" s="3">
        <v>-342985116.04000002</v>
      </c>
      <c r="AZ960"/>
      <c r="BA960"/>
      <c r="BB960"/>
      <c r="BC960"/>
      <c r="BD960"/>
      <c r="BE960"/>
      <c r="CK960"/>
    </row>
    <row r="961" spans="1:89" x14ac:dyDescent="0.25">
      <c r="A961" s="2">
        <v>42916</v>
      </c>
      <c r="B961" s="5" t="s">
        <v>488</v>
      </c>
      <c r="C961" s="5" t="s">
        <v>401</v>
      </c>
      <c r="D961" s="5" t="s">
        <v>70</v>
      </c>
      <c r="E961" s="3" t="s">
        <v>55</v>
      </c>
      <c r="F961" s="3" t="s">
        <v>111</v>
      </c>
      <c r="G961" s="3">
        <v>5026469</v>
      </c>
      <c r="H961" s="3">
        <v>1226547126</v>
      </c>
      <c r="I961" s="3">
        <v>1374959314</v>
      </c>
      <c r="J961" s="3">
        <v>9019472100.8799992</v>
      </c>
      <c r="K961" s="3">
        <v>3790350282.9899998</v>
      </c>
      <c r="L961" s="3">
        <v>1142659251</v>
      </c>
      <c r="M961" s="3">
        <v>4310426300</v>
      </c>
      <c r="N961" s="3">
        <v>932071830.03999996</v>
      </c>
      <c r="O961" s="3">
        <v>15443046</v>
      </c>
      <c r="P961" s="5">
        <v>0</v>
      </c>
      <c r="Q961" s="5">
        <v>0</v>
      </c>
      <c r="R961" s="5">
        <v>0</v>
      </c>
      <c r="S961" s="3">
        <v>6000000</v>
      </c>
      <c r="T961" s="3">
        <v>-26797</v>
      </c>
      <c r="U961" s="3">
        <v>-109573663</v>
      </c>
      <c r="V961" s="3">
        <v>-569810</v>
      </c>
      <c r="Z961" s="3">
        <v>21712785449.91</v>
      </c>
      <c r="AZ961"/>
      <c r="BA961"/>
      <c r="BB961"/>
      <c r="BC961"/>
      <c r="BD961"/>
      <c r="BE961"/>
      <c r="CK961"/>
    </row>
    <row r="962" spans="1:89" x14ac:dyDescent="0.25">
      <c r="A962" s="2">
        <v>42916</v>
      </c>
      <c r="B962" s="5" t="s">
        <v>488</v>
      </c>
      <c r="C962" s="5" t="s">
        <v>401</v>
      </c>
      <c r="D962" s="5" t="s">
        <v>70</v>
      </c>
      <c r="E962" s="3" t="s">
        <v>54</v>
      </c>
      <c r="F962" s="3" t="s">
        <v>107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">
        <v>0</v>
      </c>
      <c r="Q962" s="5">
        <v>0</v>
      </c>
      <c r="R962" s="5">
        <v>0</v>
      </c>
      <c r="S962" s="3"/>
      <c r="T962" s="3"/>
      <c r="U962" s="3"/>
      <c r="Z962" s="3">
        <v>0</v>
      </c>
      <c r="AZ962"/>
      <c r="BA962"/>
      <c r="BB962"/>
      <c r="BC962"/>
      <c r="BD962"/>
      <c r="BE962"/>
      <c r="CK962"/>
    </row>
    <row r="963" spans="1:89" x14ac:dyDescent="0.25">
      <c r="A963" s="2">
        <v>42916</v>
      </c>
      <c r="B963" s="5" t="s">
        <v>488</v>
      </c>
      <c r="C963" s="5" t="s">
        <v>401</v>
      </c>
      <c r="D963" s="5" t="s">
        <v>70</v>
      </c>
      <c r="E963" s="3" t="s">
        <v>53</v>
      </c>
      <c r="F963" s="3" t="s">
        <v>108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Z963" s="5">
        <v>0</v>
      </c>
      <c r="AZ963"/>
      <c r="BA963"/>
      <c r="BB963"/>
      <c r="BC963"/>
      <c r="BD963"/>
      <c r="BE963"/>
      <c r="CK963"/>
    </row>
    <row r="964" spans="1:89" x14ac:dyDescent="0.25">
      <c r="A964" s="2">
        <v>42916</v>
      </c>
      <c r="B964" s="5" t="s">
        <v>488</v>
      </c>
      <c r="C964" s="5" t="s">
        <v>401</v>
      </c>
      <c r="D964" s="5" t="s">
        <v>70</v>
      </c>
      <c r="E964" s="3" t="s">
        <v>52</v>
      </c>
      <c r="F964" s="3" t="s">
        <v>109</v>
      </c>
      <c r="G964" s="3"/>
      <c r="H964" s="3"/>
      <c r="I964" s="3"/>
      <c r="J964" s="3"/>
      <c r="K964" s="3"/>
      <c r="L964" s="3"/>
      <c r="M964" s="5"/>
      <c r="S964" s="5">
        <v>0</v>
      </c>
      <c r="T964" s="5">
        <v>0</v>
      </c>
      <c r="U964" s="5">
        <v>0</v>
      </c>
      <c r="V964" s="5">
        <v>0</v>
      </c>
      <c r="Z964" s="5">
        <v>0</v>
      </c>
      <c r="AZ964"/>
      <c r="BA964"/>
      <c r="BB964"/>
      <c r="BC964"/>
      <c r="BD964"/>
      <c r="BE964"/>
      <c r="CK964"/>
    </row>
    <row r="965" spans="1:89" x14ac:dyDescent="0.25">
      <c r="A965" s="2">
        <v>42916</v>
      </c>
      <c r="B965" s="5" t="s">
        <v>488</v>
      </c>
      <c r="C965" s="5" t="s">
        <v>401</v>
      </c>
      <c r="D965" s="5" t="s">
        <v>70</v>
      </c>
      <c r="E965" s="3" t="s">
        <v>51</v>
      </c>
      <c r="F965" s="3" t="s">
        <v>110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Z965" s="5">
        <v>0</v>
      </c>
      <c r="AZ965"/>
      <c r="BA965"/>
      <c r="BB965"/>
      <c r="BC965"/>
      <c r="BD965"/>
      <c r="BE965"/>
      <c r="CK965"/>
    </row>
    <row r="966" spans="1:89" x14ac:dyDescent="0.25">
      <c r="A966" s="2">
        <v>42916</v>
      </c>
      <c r="B966" s="5" t="s">
        <v>488</v>
      </c>
      <c r="C966" s="5" t="s">
        <v>401</v>
      </c>
      <c r="D966" s="5" t="s">
        <v>70</v>
      </c>
      <c r="E966" s="3" t="s">
        <v>50</v>
      </c>
      <c r="F966" s="3" t="s">
        <v>111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Z966" s="5">
        <v>0</v>
      </c>
      <c r="AZ966"/>
      <c r="BA966"/>
      <c r="BB966"/>
      <c r="BC966"/>
      <c r="BD966"/>
      <c r="BE966"/>
      <c r="CK966"/>
    </row>
    <row r="967" spans="1:89" x14ac:dyDescent="0.25">
      <c r="A967" s="2">
        <v>42916</v>
      </c>
      <c r="B967" s="5" t="s">
        <v>488</v>
      </c>
      <c r="C967" s="5" t="s">
        <v>401</v>
      </c>
      <c r="D967" s="5" t="s">
        <v>70</v>
      </c>
      <c r="E967" s="3" t="s">
        <v>37</v>
      </c>
      <c r="F967" s="3" t="s">
        <v>112</v>
      </c>
      <c r="G967" s="3">
        <v>4164844.46</v>
      </c>
      <c r="H967" s="3">
        <v>354527360.52999997</v>
      </c>
      <c r="I967" s="3">
        <v>264695184.72999999</v>
      </c>
      <c r="J967" s="3">
        <v>2189522455.5900002</v>
      </c>
      <c r="K967" s="3">
        <v>939100206.17999995</v>
      </c>
      <c r="L967" s="3">
        <v>337578026.05000001</v>
      </c>
      <c r="M967" s="3">
        <v>1453426446.51</v>
      </c>
      <c r="N967" s="3">
        <v>336757430.31999999</v>
      </c>
      <c r="O967" s="3">
        <v>2676118.7400000002</v>
      </c>
      <c r="P967" s="5">
        <v>0</v>
      </c>
      <c r="Q967" s="5">
        <v>0</v>
      </c>
      <c r="R967" s="5">
        <v>0</v>
      </c>
      <c r="S967" s="3">
        <v>4507240</v>
      </c>
      <c r="T967" s="5">
        <v>0</v>
      </c>
      <c r="U967" s="3">
        <v>7651425</v>
      </c>
      <c r="V967" s="3">
        <v>422453</v>
      </c>
      <c r="Z967" s="3">
        <v>5895029191.1199999</v>
      </c>
      <c r="AZ967"/>
      <c r="BA967"/>
      <c r="BB967"/>
      <c r="BC967"/>
      <c r="BD967"/>
      <c r="BE967"/>
      <c r="CK967"/>
    </row>
    <row r="968" spans="1:89" x14ac:dyDescent="0.25">
      <c r="A968" s="2">
        <v>42916</v>
      </c>
      <c r="B968" s="5" t="s">
        <v>488</v>
      </c>
      <c r="C968" s="5" t="s">
        <v>401</v>
      </c>
      <c r="D968" s="5" t="s">
        <v>70</v>
      </c>
      <c r="E968" s="3" t="s">
        <v>36</v>
      </c>
      <c r="F968" s="3" t="s">
        <v>113</v>
      </c>
      <c r="G968" s="3"/>
      <c r="H968" s="3"/>
      <c r="I968" s="3"/>
      <c r="J968" s="3"/>
      <c r="K968" s="3"/>
      <c r="L968" s="3"/>
      <c r="M968" s="3"/>
      <c r="N968" s="3"/>
      <c r="O968" s="3"/>
      <c r="S968" s="3"/>
      <c r="T968" s="3"/>
      <c r="U968" s="3"/>
      <c r="Z968" s="3">
        <v>388456720</v>
      </c>
      <c r="AZ968"/>
      <c r="BA968"/>
      <c r="BB968"/>
      <c r="BC968"/>
      <c r="BD968"/>
      <c r="BE968"/>
      <c r="CK968"/>
    </row>
    <row r="969" spans="1:89" x14ac:dyDescent="0.25">
      <c r="A969" s="2">
        <v>42916</v>
      </c>
      <c r="B969" s="5" t="s">
        <v>488</v>
      </c>
      <c r="C969" s="5" t="s">
        <v>401</v>
      </c>
      <c r="D969" s="5" t="s">
        <v>70</v>
      </c>
      <c r="E969" s="3" t="s">
        <v>35</v>
      </c>
      <c r="F969" s="3" t="s">
        <v>114</v>
      </c>
      <c r="G969" s="3"/>
      <c r="H969" s="3"/>
      <c r="I969" s="3"/>
      <c r="J969" s="3"/>
      <c r="K969" s="3"/>
      <c r="L969" s="3"/>
      <c r="M969" s="5"/>
      <c r="Z969" s="3">
        <v>6283485911.1199999</v>
      </c>
      <c r="AZ969"/>
      <c r="BA969"/>
      <c r="BB969"/>
      <c r="BC969"/>
      <c r="BD969"/>
      <c r="BE969"/>
      <c r="CK969"/>
    </row>
    <row r="970" spans="1:89" x14ac:dyDescent="0.25">
      <c r="A970" s="2">
        <v>42916</v>
      </c>
      <c r="B970" s="5" t="s">
        <v>488</v>
      </c>
      <c r="C970" s="5" t="s">
        <v>420</v>
      </c>
      <c r="D970" s="5" t="s">
        <v>70</v>
      </c>
      <c r="E970" s="3" t="s">
        <v>49</v>
      </c>
      <c r="F970" s="3" t="s">
        <v>115</v>
      </c>
      <c r="G970" s="3"/>
      <c r="H970" s="3"/>
      <c r="I970" s="3"/>
      <c r="J970" s="3"/>
      <c r="K970" s="3"/>
      <c r="L970" s="3"/>
      <c r="M970" s="5"/>
      <c r="Z970" s="3"/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Z970"/>
      <c r="BA970"/>
      <c r="BB970"/>
      <c r="BC970"/>
      <c r="BD970"/>
      <c r="BE970"/>
      <c r="CK970"/>
    </row>
    <row r="971" spans="1:89" x14ac:dyDescent="0.25">
      <c r="A971" s="2">
        <v>42916</v>
      </c>
      <c r="B971" s="5" t="s">
        <v>488</v>
      </c>
      <c r="C971" s="5" t="s">
        <v>420</v>
      </c>
      <c r="D971" s="5" t="s">
        <v>70</v>
      </c>
      <c r="E971" s="3" t="s">
        <v>48</v>
      </c>
      <c r="F971" s="3" t="s">
        <v>110</v>
      </c>
      <c r="G971" s="3"/>
      <c r="H971" s="3"/>
      <c r="I971" s="3"/>
      <c r="J971" s="3"/>
      <c r="K971" s="3"/>
      <c r="L971" s="3"/>
      <c r="M971" s="5"/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Z971"/>
      <c r="BA971"/>
      <c r="BB971"/>
      <c r="BC971"/>
      <c r="BD971"/>
      <c r="BE971"/>
      <c r="CK971"/>
    </row>
    <row r="972" spans="1:89" x14ac:dyDescent="0.25">
      <c r="A972" s="2">
        <v>42916</v>
      </c>
      <c r="B972" s="5" t="s">
        <v>488</v>
      </c>
      <c r="C972" s="5" t="s">
        <v>420</v>
      </c>
      <c r="D972" s="5" t="s">
        <v>70</v>
      </c>
      <c r="E972" s="3" t="s">
        <v>47</v>
      </c>
      <c r="F972" s="3" t="s">
        <v>111</v>
      </c>
      <c r="G972" s="3"/>
      <c r="H972" s="3"/>
      <c r="I972" s="3"/>
      <c r="J972" s="3"/>
      <c r="K972" s="3"/>
      <c r="L972" s="3"/>
      <c r="M972" s="5"/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Z972"/>
      <c r="BA972"/>
      <c r="BB972"/>
      <c r="BC972"/>
      <c r="BD972"/>
      <c r="BE972"/>
      <c r="CK972"/>
    </row>
    <row r="973" spans="1:89" x14ac:dyDescent="0.25">
      <c r="A973" s="2">
        <v>42916</v>
      </c>
      <c r="B973" s="5" t="s">
        <v>488</v>
      </c>
      <c r="C973" s="5" t="s">
        <v>420</v>
      </c>
      <c r="D973" s="5" t="s">
        <v>70</v>
      </c>
      <c r="E973" s="3" t="s">
        <v>46</v>
      </c>
      <c r="F973" s="3" t="s">
        <v>115</v>
      </c>
      <c r="G973" s="3"/>
      <c r="H973" s="3"/>
      <c r="I973" s="3"/>
      <c r="J973" s="3"/>
      <c r="K973" s="3"/>
      <c r="L973" s="3"/>
      <c r="M973" s="5"/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Z973"/>
      <c r="BA973"/>
      <c r="BB973"/>
      <c r="BC973"/>
      <c r="BD973"/>
      <c r="BE973"/>
      <c r="CK973"/>
    </row>
    <row r="974" spans="1:89" x14ac:dyDescent="0.25">
      <c r="A974" s="2">
        <v>42916</v>
      </c>
      <c r="B974" s="5" t="s">
        <v>488</v>
      </c>
      <c r="C974" s="5" t="s">
        <v>420</v>
      </c>
      <c r="D974" s="5" t="s">
        <v>70</v>
      </c>
      <c r="E974" s="3" t="s">
        <v>45</v>
      </c>
      <c r="F974" s="3" t="s">
        <v>110</v>
      </c>
      <c r="G974" s="3"/>
      <c r="H974" s="3"/>
      <c r="I974" s="3"/>
      <c r="J974" s="3"/>
      <c r="K974" s="3"/>
      <c r="L974" s="3"/>
      <c r="M974" s="5"/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Z974"/>
      <c r="BA974"/>
      <c r="BB974"/>
      <c r="BC974"/>
      <c r="BD974"/>
      <c r="BE974"/>
      <c r="CK974"/>
    </row>
    <row r="975" spans="1:89" x14ac:dyDescent="0.25">
      <c r="A975" s="2">
        <v>42916</v>
      </c>
      <c r="B975" s="5" t="s">
        <v>488</v>
      </c>
      <c r="C975" s="5" t="s">
        <v>420</v>
      </c>
      <c r="D975" s="5" t="s">
        <v>70</v>
      </c>
      <c r="E975" s="3" t="s">
        <v>44</v>
      </c>
      <c r="F975" s="3" t="s">
        <v>111</v>
      </c>
      <c r="G975" s="3"/>
      <c r="H975" s="3"/>
      <c r="I975" s="3"/>
      <c r="J975" s="3"/>
      <c r="K975" s="3"/>
      <c r="L975" s="3"/>
      <c r="M975" s="5"/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Z975"/>
      <c r="BA975"/>
      <c r="BB975"/>
      <c r="BC975"/>
      <c r="BD975"/>
      <c r="BE975"/>
      <c r="CK975"/>
    </row>
    <row r="976" spans="1:89" x14ac:dyDescent="0.25">
      <c r="A976" s="2">
        <v>42916</v>
      </c>
      <c r="B976" s="5" t="s">
        <v>488</v>
      </c>
      <c r="C976" s="5" t="s">
        <v>420</v>
      </c>
      <c r="D976" s="5" t="s">
        <v>70</v>
      </c>
      <c r="E976" s="3" t="s">
        <v>43</v>
      </c>
      <c r="F976" s="3" t="s">
        <v>115</v>
      </c>
      <c r="G976" s="3"/>
      <c r="H976" s="3"/>
      <c r="I976" s="3"/>
      <c r="J976" s="3"/>
      <c r="K976" s="3"/>
      <c r="L976" s="3"/>
      <c r="M976" s="5"/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Z976"/>
      <c r="BA976"/>
      <c r="BB976"/>
      <c r="BC976"/>
      <c r="BD976"/>
      <c r="BE976"/>
      <c r="CK976"/>
    </row>
    <row r="977" spans="1:89" x14ac:dyDescent="0.25">
      <c r="A977" s="2">
        <v>42916</v>
      </c>
      <c r="B977" s="5" t="s">
        <v>488</v>
      </c>
      <c r="C977" s="5" t="s">
        <v>420</v>
      </c>
      <c r="D977" s="5" t="s">
        <v>70</v>
      </c>
      <c r="E977" s="3" t="s">
        <v>42</v>
      </c>
      <c r="F977" s="3" t="s">
        <v>110</v>
      </c>
      <c r="G977" s="3"/>
      <c r="H977" s="3"/>
      <c r="I977" s="3"/>
      <c r="J977" s="3"/>
      <c r="K977" s="3"/>
      <c r="L977" s="3"/>
      <c r="M977" s="5"/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Z977"/>
      <c r="BA977"/>
      <c r="BB977"/>
      <c r="BC977"/>
      <c r="BD977"/>
      <c r="BE977"/>
      <c r="CK977"/>
    </row>
    <row r="978" spans="1:89" x14ac:dyDescent="0.25">
      <c r="A978" s="2">
        <v>42916</v>
      </c>
      <c r="B978" s="5" t="s">
        <v>488</v>
      </c>
      <c r="C978" s="5" t="s">
        <v>420</v>
      </c>
      <c r="D978" s="5" t="s">
        <v>70</v>
      </c>
      <c r="E978" s="3" t="s">
        <v>41</v>
      </c>
      <c r="F978" s="3" t="s">
        <v>111</v>
      </c>
      <c r="G978" s="3"/>
      <c r="H978" s="3"/>
      <c r="I978" s="3"/>
      <c r="J978" s="3"/>
      <c r="K978" s="3"/>
      <c r="L978" s="3"/>
      <c r="M978" s="5"/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Z978"/>
      <c r="BA978"/>
      <c r="BB978"/>
      <c r="BC978"/>
      <c r="BD978"/>
      <c r="BE978"/>
      <c r="CK978"/>
    </row>
    <row r="979" spans="1:89" x14ac:dyDescent="0.25">
      <c r="A979" s="2">
        <v>42916</v>
      </c>
      <c r="B979" s="5" t="s">
        <v>488</v>
      </c>
      <c r="C979" s="5" t="s">
        <v>420</v>
      </c>
      <c r="D979" s="5" t="s">
        <v>70</v>
      </c>
      <c r="E979" s="3" t="s">
        <v>40</v>
      </c>
      <c r="F979" s="3" t="s">
        <v>115</v>
      </c>
      <c r="G979" s="3"/>
      <c r="H979" s="3"/>
      <c r="I979" s="3"/>
      <c r="J979" s="3"/>
      <c r="K979" s="3"/>
      <c r="L979" s="3"/>
      <c r="M979" s="5"/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Z979"/>
      <c r="BA979"/>
      <c r="BB979"/>
      <c r="BC979"/>
      <c r="BD979"/>
      <c r="BE979"/>
      <c r="CK979"/>
    </row>
    <row r="980" spans="1:89" x14ac:dyDescent="0.25">
      <c r="A980" s="2">
        <v>42916</v>
      </c>
      <c r="B980" s="5" t="s">
        <v>488</v>
      </c>
      <c r="C980" s="5" t="s">
        <v>420</v>
      </c>
      <c r="D980" s="5" t="s">
        <v>70</v>
      </c>
      <c r="E980" s="3" t="s">
        <v>39</v>
      </c>
      <c r="F980" s="3" t="s">
        <v>110</v>
      </c>
      <c r="G980" s="3"/>
      <c r="H980" s="3"/>
      <c r="I980" s="3"/>
      <c r="J980" s="3"/>
      <c r="K980" s="3"/>
      <c r="L980" s="3"/>
      <c r="M980" s="5"/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Z980"/>
      <c r="BA980"/>
      <c r="BB980"/>
      <c r="BC980"/>
      <c r="BD980"/>
      <c r="BE980"/>
      <c r="CK980"/>
    </row>
    <row r="981" spans="1:89" x14ac:dyDescent="0.25">
      <c r="A981" s="2">
        <v>42916</v>
      </c>
      <c r="B981" s="5" t="s">
        <v>488</v>
      </c>
      <c r="C981" s="5" t="s">
        <v>420</v>
      </c>
      <c r="D981" s="5" t="s">
        <v>70</v>
      </c>
      <c r="E981" s="3" t="s">
        <v>38</v>
      </c>
      <c r="F981" s="3" t="s">
        <v>111</v>
      </c>
      <c r="G981" s="3"/>
      <c r="H981" s="3"/>
      <c r="I981" s="3"/>
      <c r="J981" s="3"/>
      <c r="K981" s="3"/>
      <c r="L981" s="3"/>
      <c r="M981" s="5"/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Z981"/>
      <c r="BA981"/>
      <c r="BB981"/>
      <c r="BC981"/>
      <c r="BD981"/>
      <c r="BE981"/>
      <c r="CK981"/>
    </row>
    <row r="982" spans="1:89" x14ac:dyDescent="0.25">
      <c r="A982" s="2">
        <v>42916</v>
      </c>
      <c r="B982" s="5" t="s">
        <v>488</v>
      </c>
      <c r="C982" s="5" t="s">
        <v>420</v>
      </c>
      <c r="D982" s="5" t="s">
        <v>70</v>
      </c>
      <c r="E982" s="3" t="s">
        <v>34</v>
      </c>
      <c r="F982" s="3" t="s">
        <v>112</v>
      </c>
      <c r="G982" s="3"/>
      <c r="H982" s="3"/>
      <c r="I982" s="3"/>
      <c r="J982" s="3"/>
      <c r="K982" s="3"/>
      <c r="L982" s="3"/>
      <c r="M982" s="5"/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Z982"/>
      <c r="BA982"/>
      <c r="BB982"/>
      <c r="BC982"/>
      <c r="BD982"/>
      <c r="BE982"/>
      <c r="CK982"/>
    </row>
    <row r="983" spans="1:89" x14ac:dyDescent="0.25">
      <c r="A983" s="2">
        <v>42916</v>
      </c>
      <c r="B983" s="5" t="s">
        <v>488</v>
      </c>
      <c r="C983" s="5" t="s">
        <v>420</v>
      </c>
      <c r="D983" s="5" t="s">
        <v>70</v>
      </c>
      <c r="E983" s="3" t="s">
        <v>33</v>
      </c>
      <c r="F983" s="3" t="s">
        <v>113</v>
      </c>
      <c r="G983" s="3"/>
      <c r="H983" s="3"/>
      <c r="I983" s="3"/>
      <c r="J983" s="3"/>
      <c r="K983" s="3"/>
      <c r="L983" s="3"/>
      <c r="M983" s="5"/>
      <c r="AI983" s="5">
        <v>0</v>
      </c>
      <c r="AZ983"/>
      <c r="BA983"/>
      <c r="BB983"/>
      <c r="BC983"/>
      <c r="BD983"/>
      <c r="BE983"/>
      <c r="CK983"/>
    </row>
    <row r="984" spans="1:89" x14ac:dyDescent="0.25">
      <c r="A984" s="2">
        <v>42916</v>
      </c>
      <c r="B984" s="5" t="s">
        <v>488</v>
      </c>
      <c r="C984" s="5" t="s">
        <v>420</v>
      </c>
      <c r="D984" s="5" t="s">
        <v>70</v>
      </c>
      <c r="E984" s="3" t="s">
        <v>32</v>
      </c>
      <c r="F984" s="3" t="s">
        <v>114</v>
      </c>
      <c r="G984" s="3"/>
      <c r="H984" s="3"/>
      <c r="I984" s="3"/>
      <c r="J984" s="3"/>
      <c r="K984" s="3"/>
      <c r="L984" s="3"/>
      <c r="M984" s="5"/>
      <c r="AI984" s="5">
        <v>0</v>
      </c>
      <c r="AZ984"/>
      <c r="BA984"/>
      <c r="BB984"/>
      <c r="BC984"/>
      <c r="BD984"/>
      <c r="BE984"/>
      <c r="CK984"/>
    </row>
    <row r="985" spans="1:89" x14ac:dyDescent="0.25">
      <c r="A985" s="2">
        <v>42916</v>
      </c>
      <c r="B985" s="5" t="s">
        <v>488</v>
      </c>
      <c r="C985" s="5" t="s">
        <v>410</v>
      </c>
      <c r="D985" s="5" t="s">
        <v>70</v>
      </c>
      <c r="E985" s="3" t="s">
        <v>106</v>
      </c>
      <c r="F985" s="3" t="s">
        <v>403</v>
      </c>
      <c r="G985" s="3"/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AZ985"/>
      <c r="BA985"/>
      <c r="BB985"/>
      <c r="BC985"/>
      <c r="BD985"/>
      <c r="BE985"/>
      <c r="CK985"/>
    </row>
    <row r="986" spans="1:89" x14ac:dyDescent="0.25">
      <c r="A986" s="2">
        <v>42916</v>
      </c>
      <c r="B986" s="5" t="s">
        <v>488</v>
      </c>
      <c r="C986" s="5" t="s">
        <v>410</v>
      </c>
      <c r="D986" s="5" t="s">
        <v>70</v>
      </c>
      <c r="E986" s="3" t="s">
        <v>243</v>
      </c>
      <c r="F986" s="3" t="s">
        <v>404</v>
      </c>
      <c r="G986" s="3"/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AZ986"/>
      <c r="BA986"/>
      <c r="BB986"/>
      <c r="BC986"/>
      <c r="BD986"/>
      <c r="BE986"/>
      <c r="CK986"/>
    </row>
    <row r="987" spans="1:89" x14ac:dyDescent="0.25">
      <c r="A987" s="2">
        <v>42916</v>
      </c>
      <c r="B987" s="5" t="s">
        <v>488</v>
      </c>
      <c r="C987" s="5" t="s">
        <v>410</v>
      </c>
      <c r="D987" s="5" t="s">
        <v>70</v>
      </c>
      <c r="E987" s="3" t="s">
        <v>244</v>
      </c>
      <c r="F987" s="3" t="s">
        <v>411</v>
      </c>
      <c r="G987" s="3"/>
      <c r="H987" s="3">
        <v>10945660</v>
      </c>
      <c r="I987" s="3">
        <v>1412237262</v>
      </c>
      <c r="J987" s="3">
        <v>1648466940</v>
      </c>
      <c r="K987" s="3">
        <v>10817889903</v>
      </c>
      <c r="L987" s="3">
        <v>4469468504</v>
      </c>
      <c r="M987" s="3">
        <v>1543499022</v>
      </c>
      <c r="N987" s="3">
        <v>5588057473</v>
      </c>
      <c r="O987" s="3">
        <v>1728264353</v>
      </c>
      <c r="P987" s="3">
        <v>10218550</v>
      </c>
      <c r="Q987" s="5">
        <v>0</v>
      </c>
      <c r="R987" s="5">
        <v>0</v>
      </c>
      <c r="S987" s="5">
        <v>0</v>
      </c>
      <c r="T987" s="3">
        <v>19441716</v>
      </c>
      <c r="U987" s="5">
        <v>0</v>
      </c>
      <c r="V987" s="3">
        <v>6275243</v>
      </c>
      <c r="W987" s="5">
        <v>0</v>
      </c>
      <c r="X987" s="3">
        <v>27254764626</v>
      </c>
      <c r="AZ987"/>
      <c r="BA987"/>
      <c r="BB987"/>
      <c r="BC987"/>
      <c r="BD987"/>
      <c r="BE987"/>
      <c r="CK987"/>
    </row>
    <row r="988" spans="1:89" x14ac:dyDescent="0.25">
      <c r="A988" s="2">
        <v>42916</v>
      </c>
      <c r="B988" s="5" t="s">
        <v>488</v>
      </c>
      <c r="C988" s="5" t="s">
        <v>410</v>
      </c>
      <c r="D988" s="5" t="s">
        <v>70</v>
      </c>
      <c r="E988" s="3" t="s">
        <v>66</v>
      </c>
      <c r="F988" s="3" t="s">
        <v>412</v>
      </c>
      <c r="G988" s="3"/>
      <c r="H988" s="3">
        <v>0</v>
      </c>
      <c r="I988" s="3">
        <v>6458105</v>
      </c>
      <c r="J988" s="3">
        <v>26771608</v>
      </c>
      <c r="K988" s="3">
        <v>31754480</v>
      </c>
      <c r="L988" s="3">
        <v>5735302</v>
      </c>
      <c r="M988" s="3">
        <v>103584866</v>
      </c>
      <c r="N988" s="3">
        <v>596274736</v>
      </c>
      <c r="O988" s="3">
        <v>78095607</v>
      </c>
      <c r="P988" s="3">
        <v>1314823</v>
      </c>
      <c r="Q988" s="5">
        <v>0</v>
      </c>
      <c r="R988" s="5">
        <v>0</v>
      </c>
      <c r="S988" s="5">
        <v>0</v>
      </c>
      <c r="T988" s="3">
        <v>777090</v>
      </c>
      <c r="U988" s="5">
        <v>0</v>
      </c>
      <c r="V988" s="3">
        <v>0</v>
      </c>
      <c r="W988" s="5">
        <v>0</v>
      </c>
      <c r="X988" s="3">
        <v>850766617</v>
      </c>
      <c r="AZ988"/>
      <c r="BA988"/>
      <c r="BB988"/>
      <c r="BC988"/>
      <c r="BD988"/>
      <c r="BE988"/>
      <c r="CK988"/>
    </row>
    <row r="989" spans="1:89" x14ac:dyDescent="0.25">
      <c r="A989" s="2">
        <v>42916</v>
      </c>
      <c r="B989" s="5" t="s">
        <v>488</v>
      </c>
      <c r="C989" s="5" t="s">
        <v>410</v>
      </c>
      <c r="D989" s="5" t="s">
        <v>70</v>
      </c>
      <c r="E989" s="3" t="s">
        <v>249</v>
      </c>
      <c r="F989" s="3" t="s">
        <v>413</v>
      </c>
      <c r="G989" s="3"/>
      <c r="H989" s="3">
        <v>10945660</v>
      </c>
      <c r="I989" s="3">
        <v>1405779157</v>
      </c>
      <c r="J989" s="3">
        <v>1621695332</v>
      </c>
      <c r="K989" s="3">
        <v>10786135423</v>
      </c>
      <c r="L989" s="3">
        <v>4463733202</v>
      </c>
      <c r="M989" s="3">
        <v>1439914156</v>
      </c>
      <c r="N989" s="3">
        <v>4991782737</v>
      </c>
      <c r="O989" s="3">
        <v>1650168746</v>
      </c>
      <c r="P989" s="3">
        <v>8903727</v>
      </c>
      <c r="Q989" s="5">
        <v>0</v>
      </c>
      <c r="R989" s="5">
        <v>0</v>
      </c>
      <c r="S989" s="5">
        <v>0</v>
      </c>
      <c r="T989" s="3">
        <v>18664626</v>
      </c>
      <c r="U989" s="5">
        <v>0</v>
      </c>
      <c r="V989" s="3">
        <v>6275243</v>
      </c>
      <c r="W989" s="5">
        <v>0</v>
      </c>
      <c r="X989" s="3">
        <v>26403998009</v>
      </c>
      <c r="AZ989"/>
      <c r="BA989"/>
      <c r="BB989"/>
      <c r="BC989"/>
      <c r="BD989"/>
      <c r="BE989"/>
      <c r="CK989"/>
    </row>
    <row r="990" spans="1:89" x14ac:dyDescent="0.25">
      <c r="A990" s="2">
        <v>42916</v>
      </c>
      <c r="B990" s="5" t="s">
        <v>488</v>
      </c>
      <c r="C990" s="5" t="s">
        <v>410</v>
      </c>
      <c r="D990" s="5" t="s">
        <v>70</v>
      </c>
      <c r="E990" s="3" t="s">
        <v>250</v>
      </c>
      <c r="F990" s="3" t="s">
        <v>411</v>
      </c>
      <c r="G990" s="3"/>
      <c r="H990" s="3">
        <v>14631478</v>
      </c>
      <c r="I990" s="3">
        <v>3560067723</v>
      </c>
      <c r="J990" s="3">
        <v>5673782738</v>
      </c>
      <c r="K990" s="3">
        <v>23281530550.880001</v>
      </c>
      <c r="L990" s="3">
        <v>1551627036.99</v>
      </c>
      <c r="M990" s="3">
        <v>1367732702</v>
      </c>
      <c r="N990" s="3">
        <v>5062890029</v>
      </c>
      <c r="O990" s="3">
        <v>5748989791</v>
      </c>
      <c r="P990" s="3">
        <v>213549713</v>
      </c>
      <c r="Q990" s="5">
        <v>0</v>
      </c>
      <c r="R990" s="5">
        <v>0</v>
      </c>
      <c r="S990" s="5">
        <v>0</v>
      </c>
      <c r="T990" s="3">
        <v>53000000</v>
      </c>
      <c r="U990" s="3">
        <v>222919</v>
      </c>
      <c r="V990" s="3">
        <v>487391174</v>
      </c>
      <c r="W990" s="3">
        <v>71379377</v>
      </c>
      <c r="X990" s="3">
        <v>47086795231.870003</v>
      </c>
      <c r="AZ990"/>
      <c r="BA990"/>
      <c r="BB990"/>
      <c r="BC990"/>
      <c r="BD990"/>
      <c r="BE990"/>
      <c r="CK990"/>
    </row>
    <row r="991" spans="1:89" x14ac:dyDescent="0.25">
      <c r="A991" s="2">
        <v>42916</v>
      </c>
      <c r="B991" s="5" t="s">
        <v>488</v>
      </c>
      <c r="C991" s="5" t="s">
        <v>410</v>
      </c>
      <c r="D991" s="5" t="s">
        <v>70</v>
      </c>
      <c r="E991" s="3" t="s">
        <v>61</v>
      </c>
      <c r="F991" s="3" t="s">
        <v>412</v>
      </c>
      <c r="G991" s="3"/>
      <c r="H991" s="3">
        <v>0</v>
      </c>
      <c r="I991" s="3">
        <v>1096960</v>
      </c>
      <c r="J991" s="3">
        <v>47101879</v>
      </c>
      <c r="K991" s="3">
        <v>95994785</v>
      </c>
      <c r="L991" s="3">
        <v>87966</v>
      </c>
      <c r="M991" s="3">
        <v>91446084</v>
      </c>
      <c r="N991" s="3">
        <v>587396221</v>
      </c>
      <c r="O991" s="3">
        <v>155403822</v>
      </c>
      <c r="P991" s="3">
        <v>178873016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3">
        <v>0</v>
      </c>
      <c r="W991" s="3">
        <v>0</v>
      </c>
      <c r="X991" s="3">
        <v>1157400733</v>
      </c>
      <c r="AZ991"/>
      <c r="BA991"/>
      <c r="BB991"/>
      <c r="BC991"/>
      <c r="BD991"/>
      <c r="BE991"/>
      <c r="CK991"/>
    </row>
    <row r="992" spans="1:89" x14ac:dyDescent="0.25">
      <c r="A992" s="2">
        <v>42916</v>
      </c>
      <c r="B992" s="5" t="s">
        <v>488</v>
      </c>
      <c r="C992" s="5" t="s">
        <v>410</v>
      </c>
      <c r="D992" s="5" t="s">
        <v>70</v>
      </c>
      <c r="E992" s="3" t="s">
        <v>254</v>
      </c>
      <c r="F992" s="3" t="s">
        <v>414</v>
      </c>
      <c r="G992" s="3"/>
      <c r="H992" s="3">
        <v>14631478</v>
      </c>
      <c r="I992" s="3">
        <v>3558970763</v>
      </c>
      <c r="J992" s="3">
        <v>5626680859</v>
      </c>
      <c r="K992" s="3">
        <v>23185535765.880001</v>
      </c>
      <c r="L992" s="3">
        <v>1551539070.99</v>
      </c>
      <c r="M992" s="3">
        <v>1276286618</v>
      </c>
      <c r="N992" s="3">
        <v>4475493808</v>
      </c>
      <c r="O992" s="3">
        <v>5593585969</v>
      </c>
      <c r="P992" s="3">
        <v>34676697</v>
      </c>
      <c r="Q992" s="5">
        <v>0</v>
      </c>
      <c r="R992" s="5">
        <v>0</v>
      </c>
      <c r="S992" s="5">
        <v>0</v>
      </c>
      <c r="T992" s="3">
        <v>53000000</v>
      </c>
      <c r="U992" s="3">
        <v>222919</v>
      </c>
      <c r="V992" s="3">
        <v>487391174</v>
      </c>
      <c r="W992" s="3">
        <v>71379377</v>
      </c>
      <c r="X992" s="3">
        <v>45929394498.870003</v>
      </c>
      <c r="AZ992"/>
      <c r="BA992"/>
      <c r="BB992"/>
      <c r="BC992"/>
      <c r="BD992"/>
      <c r="BE992"/>
      <c r="CK992"/>
    </row>
    <row r="993" spans="1:89" x14ac:dyDescent="0.25">
      <c r="A993" s="2">
        <v>42916</v>
      </c>
      <c r="B993" s="5" t="s">
        <v>488</v>
      </c>
      <c r="C993" s="5" t="s">
        <v>410</v>
      </c>
      <c r="D993" s="5" t="s">
        <v>70</v>
      </c>
      <c r="E993" s="3" t="s">
        <v>255</v>
      </c>
      <c r="F993" s="3" t="s">
        <v>415</v>
      </c>
      <c r="G993" s="3"/>
      <c r="H993" s="3">
        <v>25577138</v>
      </c>
      <c r="I993" s="3">
        <v>4972304985</v>
      </c>
      <c r="J993" s="3">
        <v>7322249678</v>
      </c>
      <c r="K993" s="3">
        <v>34099420453.880001</v>
      </c>
      <c r="L993" s="3">
        <v>6021095540.9899998</v>
      </c>
      <c r="M993" s="3">
        <v>2911231724</v>
      </c>
      <c r="N993" s="3">
        <v>10650947502</v>
      </c>
      <c r="O993" s="3">
        <v>7477254144</v>
      </c>
      <c r="P993" s="3">
        <v>223768263</v>
      </c>
      <c r="Q993" s="5">
        <v>0</v>
      </c>
      <c r="R993" s="5">
        <v>0</v>
      </c>
      <c r="S993" s="5">
        <v>0</v>
      </c>
      <c r="T993" s="3">
        <v>72441716</v>
      </c>
      <c r="U993" s="3">
        <v>222919</v>
      </c>
      <c r="V993" s="3">
        <v>493666417</v>
      </c>
      <c r="W993" s="3">
        <v>71379377</v>
      </c>
      <c r="X993" s="3">
        <v>74341559857.869995</v>
      </c>
      <c r="AZ993"/>
      <c r="BA993"/>
      <c r="BB993"/>
      <c r="BC993"/>
      <c r="BD993"/>
      <c r="BE993"/>
      <c r="CK993"/>
    </row>
    <row r="994" spans="1:89" x14ac:dyDescent="0.25">
      <c r="A994" s="2">
        <v>42916</v>
      </c>
      <c r="B994" s="5" t="s">
        <v>488</v>
      </c>
      <c r="C994" s="5" t="s">
        <v>410</v>
      </c>
      <c r="D994" s="5" t="s">
        <v>70</v>
      </c>
      <c r="E994" s="3" t="s">
        <v>256</v>
      </c>
      <c r="F994" s="3" t="s">
        <v>416</v>
      </c>
      <c r="G994" s="3"/>
      <c r="H994" s="3">
        <v>25577138</v>
      </c>
      <c r="I994" s="3">
        <v>4964749920</v>
      </c>
      <c r="J994" s="3">
        <v>7248376191</v>
      </c>
      <c r="K994" s="3">
        <v>33971671188.880001</v>
      </c>
      <c r="L994" s="3">
        <v>6015272272.9899998</v>
      </c>
      <c r="M994" s="3">
        <v>2716200774</v>
      </c>
      <c r="N994" s="3">
        <v>9467276545</v>
      </c>
      <c r="O994" s="3">
        <v>7243754715</v>
      </c>
      <c r="P994" s="3">
        <v>43580424</v>
      </c>
      <c r="Q994" s="5">
        <v>0</v>
      </c>
      <c r="R994" s="5">
        <v>0</v>
      </c>
      <c r="S994" s="5">
        <v>0</v>
      </c>
      <c r="T994" s="3">
        <v>71664626</v>
      </c>
      <c r="U994" s="3">
        <v>222919</v>
      </c>
      <c r="V994" s="3">
        <v>493666417</v>
      </c>
      <c r="W994" s="3">
        <v>71379377</v>
      </c>
      <c r="X994" s="3">
        <v>72333392507.869995</v>
      </c>
      <c r="AZ994"/>
      <c r="BA994"/>
      <c r="BB994"/>
      <c r="BC994"/>
      <c r="BD994"/>
      <c r="BE994"/>
      <c r="CK994"/>
    </row>
    <row r="995" spans="1:89" x14ac:dyDescent="0.25">
      <c r="A995" s="2">
        <v>42916</v>
      </c>
      <c r="B995" s="5" t="s">
        <v>488</v>
      </c>
      <c r="C995" s="5" t="s">
        <v>410</v>
      </c>
      <c r="D995" s="5" t="s">
        <v>70</v>
      </c>
      <c r="E995" s="3" t="s">
        <v>257</v>
      </c>
      <c r="F995" s="3" t="s">
        <v>408</v>
      </c>
      <c r="G995" s="3"/>
      <c r="H995" s="3">
        <v>802986.23</v>
      </c>
      <c r="I995" s="3">
        <v>202312451.74000001</v>
      </c>
      <c r="J995" s="3">
        <v>282709582.25</v>
      </c>
      <c r="K995" s="3">
        <v>1167056470.5599999</v>
      </c>
      <c r="L995" s="3">
        <v>129840836.95999999</v>
      </c>
      <c r="M995" s="3">
        <v>123220685.05</v>
      </c>
      <c r="N995" s="3">
        <v>325475640.24000001</v>
      </c>
      <c r="O995" s="3">
        <v>353584198.54000002</v>
      </c>
      <c r="P995" s="3">
        <v>8096005.4400000004</v>
      </c>
      <c r="Q995" s="5">
        <v>0</v>
      </c>
      <c r="R995" s="5">
        <v>0</v>
      </c>
      <c r="S995" s="5">
        <v>0</v>
      </c>
      <c r="T995" s="3">
        <v>3824672</v>
      </c>
      <c r="U995" s="3">
        <v>4</v>
      </c>
      <c r="V995" s="3">
        <v>48185335</v>
      </c>
      <c r="W995" s="3">
        <v>4048771</v>
      </c>
      <c r="X995" s="3">
        <v>2649157639</v>
      </c>
      <c r="AZ995"/>
      <c r="BA995"/>
      <c r="BB995"/>
      <c r="BC995"/>
      <c r="BD995"/>
      <c r="BE995"/>
      <c r="CK995"/>
    </row>
    <row r="996" spans="1:89" x14ac:dyDescent="0.25">
      <c r="A996" s="2">
        <v>42916</v>
      </c>
      <c r="B996" s="5" t="s">
        <v>488</v>
      </c>
      <c r="C996" s="5" t="s">
        <v>410</v>
      </c>
      <c r="D996" s="5" t="s">
        <v>70</v>
      </c>
      <c r="E996" s="3" t="s">
        <v>258</v>
      </c>
      <c r="F996" s="3" t="s">
        <v>382</v>
      </c>
      <c r="G996" s="3"/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AZ996"/>
      <c r="BA996"/>
      <c r="BB996"/>
      <c r="BC996"/>
      <c r="BD996"/>
      <c r="BE996"/>
      <c r="CK996"/>
    </row>
    <row r="997" spans="1:89" x14ac:dyDescent="0.25">
      <c r="A997" s="2">
        <v>42916</v>
      </c>
      <c r="B997" s="5" t="s">
        <v>488</v>
      </c>
      <c r="C997" s="5" t="s">
        <v>410</v>
      </c>
      <c r="D997" s="5" t="s">
        <v>70</v>
      </c>
      <c r="E997" s="3" t="s">
        <v>60</v>
      </c>
      <c r="F997" s="3" t="s">
        <v>383</v>
      </c>
      <c r="G997" s="3"/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AZ997"/>
      <c r="BA997"/>
      <c r="BB997"/>
      <c r="BC997"/>
      <c r="BD997"/>
      <c r="BE997"/>
      <c r="CK997"/>
    </row>
    <row r="998" spans="1:89" x14ac:dyDescent="0.25">
      <c r="A998" s="2">
        <v>42916</v>
      </c>
      <c r="B998" s="5" t="s">
        <v>488</v>
      </c>
      <c r="C998" s="5" t="s">
        <v>410</v>
      </c>
      <c r="D998" s="5" t="s">
        <v>70</v>
      </c>
      <c r="E998" s="3" t="s">
        <v>59</v>
      </c>
      <c r="F998" s="3" t="s">
        <v>384</v>
      </c>
      <c r="G998" s="3"/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AZ998"/>
      <c r="BA998"/>
      <c r="BB998"/>
      <c r="BC998"/>
      <c r="BD998"/>
      <c r="BE998"/>
      <c r="CK998"/>
    </row>
    <row r="999" spans="1:89" x14ac:dyDescent="0.25">
      <c r="A999" s="2">
        <v>42916</v>
      </c>
      <c r="B999" s="5" t="s">
        <v>488</v>
      </c>
      <c r="C999" s="5" t="s">
        <v>410</v>
      </c>
      <c r="D999" s="5" t="s">
        <v>70</v>
      </c>
      <c r="E999" s="3" t="s">
        <v>58</v>
      </c>
      <c r="F999" s="3" t="s">
        <v>417</v>
      </c>
      <c r="G999" s="3"/>
      <c r="H999" s="3">
        <v>26380124.23</v>
      </c>
      <c r="I999" s="3">
        <v>5174617436.7399998</v>
      </c>
      <c r="J999" s="3">
        <v>7604959260.25</v>
      </c>
      <c r="K999" s="3">
        <v>35266476924.440002</v>
      </c>
      <c r="L999" s="3">
        <v>6150936377.9499998</v>
      </c>
      <c r="M999" s="3">
        <v>3034452409.0500002</v>
      </c>
      <c r="N999" s="3">
        <v>10976423142.24</v>
      </c>
      <c r="O999" s="3">
        <v>7830838342.54</v>
      </c>
      <c r="P999" s="3">
        <v>231864268.44</v>
      </c>
      <c r="Q999" s="5">
        <v>0</v>
      </c>
      <c r="R999" s="5">
        <v>0</v>
      </c>
      <c r="S999" s="5">
        <v>0</v>
      </c>
      <c r="T999" s="3">
        <v>76266388</v>
      </c>
      <c r="U999" s="3">
        <v>222923</v>
      </c>
      <c r="V999" s="3">
        <v>541851752</v>
      </c>
      <c r="W999" s="3">
        <v>75428148</v>
      </c>
      <c r="X999" s="3">
        <v>76990717496.869995</v>
      </c>
      <c r="AZ999"/>
      <c r="BA999"/>
      <c r="BB999"/>
      <c r="BC999"/>
      <c r="BD999"/>
      <c r="BE999"/>
      <c r="CK999"/>
    </row>
    <row r="1000" spans="1:89" x14ac:dyDescent="0.25">
      <c r="A1000" s="2">
        <v>42916</v>
      </c>
      <c r="B1000" s="5" t="s">
        <v>488</v>
      </c>
      <c r="C1000" s="5" t="s">
        <v>410</v>
      </c>
      <c r="D1000" s="5" t="s">
        <v>70</v>
      </c>
      <c r="E1000" s="3" t="s">
        <v>57</v>
      </c>
      <c r="F1000" s="3" t="s">
        <v>418</v>
      </c>
      <c r="G1000" s="3"/>
      <c r="H1000" s="3">
        <v>0</v>
      </c>
      <c r="I1000" s="3">
        <v>7555065</v>
      </c>
      <c r="J1000" s="3">
        <v>73873487</v>
      </c>
      <c r="K1000" s="3">
        <v>127749265</v>
      </c>
      <c r="L1000" s="3">
        <v>5823268</v>
      </c>
      <c r="M1000" s="3">
        <v>195030950</v>
      </c>
      <c r="N1000" s="3">
        <v>1183670957</v>
      </c>
      <c r="O1000" s="3">
        <v>233499429</v>
      </c>
      <c r="P1000" s="3">
        <v>180187839</v>
      </c>
      <c r="Q1000" s="5">
        <v>0</v>
      </c>
      <c r="R1000" s="5">
        <v>0</v>
      </c>
      <c r="S1000" s="5">
        <v>0</v>
      </c>
      <c r="T1000" s="3">
        <v>777090</v>
      </c>
      <c r="U1000" s="3">
        <v>0</v>
      </c>
      <c r="V1000" s="3">
        <v>0</v>
      </c>
      <c r="W1000" s="3">
        <v>0</v>
      </c>
      <c r="X1000" s="3">
        <v>2008167350</v>
      </c>
      <c r="AZ1000"/>
      <c r="BA1000"/>
      <c r="BB1000"/>
      <c r="BC1000"/>
      <c r="BD1000"/>
      <c r="BE1000"/>
      <c r="CK1000"/>
    </row>
    <row r="1001" spans="1:89" x14ac:dyDescent="0.25">
      <c r="A1001" s="2">
        <v>42916</v>
      </c>
      <c r="B1001" s="5" t="s">
        <v>488</v>
      </c>
      <c r="C1001" s="5" t="s">
        <v>410</v>
      </c>
      <c r="D1001" s="5" t="s">
        <v>70</v>
      </c>
      <c r="E1001" s="3" t="s">
        <v>56</v>
      </c>
      <c r="F1001" s="3" t="s">
        <v>419</v>
      </c>
      <c r="G1001" s="3"/>
      <c r="H1001" s="3">
        <v>26380124.23</v>
      </c>
      <c r="I1001" s="3">
        <v>5167062371.7399998</v>
      </c>
      <c r="J1001" s="3">
        <v>7531085773.25</v>
      </c>
      <c r="K1001" s="3">
        <v>35138727659.440002</v>
      </c>
      <c r="L1001" s="3">
        <v>6145113109.9499998</v>
      </c>
      <c r="M1001" s="3">
        <v>2839421459.0500002</v>
      </c>
      <c r="N1001" s="3">
        <v>9792752185.2399998</v>
      </c>
      <c r="O1001" s="3">
        <v>7597338913.54</v>
      </c>
      <c r="P1001" s="3">
        <v>51676429.439999998</v>
      </c>
      <c r="Q1001" s="5">
        <v>0</v>
      </c>
      <c r="R1001" s="5">
        <v>0</v>
      </c>
      <c r="S1001" s="5">
        <v>0</v>
      </c>
      <c r="T1001" s="3">
        <v>75489298</v>
      </c>
      <c r="U1001" s="3">
        <v>222923</v>
      </c>
      <c r="V1001" s="3">
        <v>541851752</v>
      </c>
      <c r="W1001" s="3">
        <v>75428148</v>
      </c>
      <c r="X1001" s="3">
        <v>74982550146.869995</v>
      </c>
      <c r="AZ1001"/>
      <c r="BA1001"/>
      <c r="BB1001"/>
      <c r="BC1001"/>
      <c r="BD1001"/>
      <c r="BE1001"/>
      <c r="CK1001"/>
    </row>
    <row r="1002" spans="1:89" x14ac:dyDescent="0.25">
      <c r="A1002" s="2">
        <v>42916</v>
      </c>
      <c r="B1002" s="5" t="s">
        <v>488</v>
      </c>
      <c r="C1002" s="5" t="s">
        <v>648</v>
      </c>
      <c r="D1002" s="5" t="s">
        <v>70</v>
      </c>
      <c r="E1002" s="3" t="s">
        <v>106</v>
      </c>
      <c r="F1002" s="3" t="s">
        <v>649</v>
      </c>
      <c r="G1002" s="3">
        <v>5736687723</v>
      </c>
      <c r="H1002" s="3">
        <v>5736687723</v>
      </c>
      <c r="I1002" s="3"/>
      <c r="J1002" s="3">
        <v>0</v>
      </c>
      <c r="K1002" s="3"/>
      <c r="L1002" s="3"/>
      <c r="M1002" s="3"/>
      <c r="N1002" s="3"/>
      <c r="O1002" s="3"/>
      <c r="P1002" s="3"/>
      <c r="T1002" s="3"/>
      <c r="U1002" s="3"/>
      <c r="V1002" s="3"/>
      <c r="W1002" s="3"/>
      <c r="X1002" s="3"/>
      <c r="AZ1002"/>
      <c r="BA1002"/>
      <c r="BB1002"/>
      <c r="BC1002"/>
      <c r="BD1002"/>
      <c r="BE1002"/>
      <c r="CK1002"/>
    </row>
    <row r="1003" spans="1:89" x14ac:dyDescent="0.25">
      <c r="A1003" s="2">
        <v>42916</v>
      </c>
      <c r="B1003" s="5" t="s">
        <v>488</v>
      </c>
      <c r="C1003" s="5" t="s">
        <v>648</v>
      </c>
      <c r="D1003" s="5" t="s">
        <v>70</v>
      </c>
      <c r="E1003" s="3" t="s">
        <v>241</v>
      </c>
      <c r="F1003" s="3" t="s">
        <v>650</v>
      </c>
      <c r="G1003" s="3">
        <v>11645431300</v>
      </c>
      <c r="H1003" s="3">
        <v>11645431300</v>
      </c>
      <c r="I1003" s="3"/>
      <c r="J1003" s="3">
        <v>0</v>
      </c>
      <c r="K1003" s="3"/>
      <c r="L1003" s="3"/>
      <c r="M1003" s="5"/>
      <c r="AZ1003"/>
      <c r="BA1003"/>
      <c r="BB1003"/>
      <c r="BC1003"/>
      <c r="BD1003"/>
      <c r="BE1003"/>
      <c r="CK1003"/>
    </row>
    <row r="1004" spans="1:89" x14ac:dyDescent="0.25">
      <c r="A1004" s="2">
        <v>42916</v>
      </c>
      <c r="B1004" s="5" t="s">
        <v>488</v>
      </c>
      <c r="C1004" s="5" t="s">
        <v>648</v>
      </c>
      <c r="D1004" s="5" t="s">
        <v>70</v>
      </c>
      <c r="E1004" s="3" t="s">
        <v>242</v>
      </c>
      <c r="F1004" s="3" t="s">
        <v>651</v>
      </c>
      <c r="G1004" s="3">
        <v>0</v>
      </c>
      <c r="H1004" s="3">
        <v>0</v>
      </c>
      <c r="I1004" s="3"/>
      <c r="J1004" s="3">
        <v>0</v>
      </c>
      <c r="K1004" s="3"/>
      <c r="L1004" s="3"/>
      <c r="M1004" s="5"/>
      <c r="AZ1004"/>
      <c r="BA1004"/>
      <c r="BB1004"/>
      <c r="BC1004"/>
      <c r="BD1004"/>
      <c r="BE1004"/>
      <c r="CK1004"/>
    </row>
    <row r="1005" spans="1:89" x14ac:dyDescent="0.25">
      <c r="A1005" s="2">
        <v>42916</v>
      </c>
      <c r="B1005" s="5" t="s">
        <v>488</v>
      </c>
      <c r="C1005" s="5" t="s">
        <v>648</v>
      </c>
      <c r="D1005" s="5" t="s">
        <v>70</v>
      </c>
      <c r="E1005" s="3" t="s">
        <v>243</v>
      </c>
      <c r="F1005" s="3" t="s">
        <v>652</v>
      </c>
      <c r="G1005" s="3">
        <v>0</v>
      </c>
      <c r="H1005" s="3"/>
      <c r="I1005" s="3">
        <v>0</v>
      </c>
      <c r="J1005" s="3">
        <v>0</v>
      </c>
      <c r="K1005" s="3">
        <v>0</v>
      </c>
      <c r="L1005" s="3"/>
      <c r="M1005" s="5"/>
      <c r="AZ1005"/>
      <c r="BA1005"/>
      <c r="BB1005"/>
      <c r="BC1005"/>
      <c r="BD1005"/>
      <c r="BE1005"/>
      <c r="CK1005"/>
    </row>
    <row r="1006" spans="1:89" x14ac:dyDescent="0.25">
      <c r="A1006" s="2">
        <v>42916</v>
      </c>
      <c r="B1006" s="5" t="s">
        <v>488</v>
      </c>
      <c r="C1006" s="5" t="s">
        <v>648</v>
      </c>
      <c r="D1006" s="5" t="s">
        <v>70</v>
      </c>
      <c r="E1006" s="3" t="s">
        <v>245</v>
      </c>
      <c r="F1006" s="3" t="s">
        <v>653</v>
      </c>
      <c r="G1006" s="3">
        <v>0</v>
      </c>
      <c r="H1006" s="3">
        <v>0</v>
      </c>
      <c r="I1006" s="3"/>
      <c r="J1006" s="3"/>
      <c r="K1006" s="3"/>
      <c r="L1006" s="3"/>
      <c r="M1006" s="5"/>
      <c r="AZ1006"/>
      <c r="BA1006"/>
      <c r="BB1006"/>
      <c r="BC1006"/>
      <c r="BD1006"/>
      <c r="BE1006"/>
      <c r="CK1006"/>
    </row>
    <row r="1007" spans="1:89" x14ac:dyDescent="0.25">
      <c r="A1007" s="2">
        <v>42916</v>
      </c>
      <c r="B1007" s="5" t="s">
        <v>488</v>
      </c>
      <c r="C1007" s="5" t="s">
        <v>648</v>
      </c>
      <c r="D1007" s="5" t="s">
        <v>70</v>
      </c>
      <c r="E1007" s="3" t="s">
        <v>247</v>
      </c>
      <c r="F1007" s="3" t="s">
        <v>654</v>
      </c>
      <c r="G1007" s="3">
        <v>0</v>
      </c>
      <c r="H1007" s="3"/>
      <c r="I1007" s="3">
        <v>0</v>
      </c>
      <c r="J1007" s="3">
        <v>0</v>
      </c>
      <c r="K1007" s="3">
        <v>0</v>
      </c>
      <c r="L1007" s="3"/>
      <c r="M1007" s="5"/>
      <c r="AZ1007"/>
      <c r="BA1007"/>
      <c r="BB1007"/>
      <c r="BC1007"/>
      <c r="BD1007"/>
      <c r="BE1007"/>
      <c r="CK1007"/>
    </row>
    <row r="1008" spans="1:89" x14ac:dyDescent="0.25">
      <c r="A1008" s="2">
        <v>42916</v>
      </c>
      <c r="B1008" s="5" t="s">
        <v>488</v>
      </c>
      <c r="C1008" s="5" t="s">
        <v>648</v>
      </c>
      <c r="D1008" s="5" t="s">
        <v>70</v>
      </c>
      <c r="E1008" s="3" t="s">
        <v>69</v>
      </c>
      <c r="F1008" s="3" t="s">
        <v>655</v>
      </c>
      <c r="G1008" s="3">
        <v>0</v>
      </c>
      <c r="H1008" s="3"/>
      <c r="I1008" s="3">
        <v>0</v>
      </c>
      <c r="J1008" s="3">
        <v>0</v>
      </c>
      <c r="K1008" s="3">
        <v>0</v>
      </c>
      <c r="L1008" s="3"/>
      <c r="M1008" s="5"/>
      <c r="AZ1008"/>
      <c r="BA1008"/>
      <c r="BB1008"/>
      <c r="BC1008"/>
      <c r="BD1008"/>
      <c r="BE1008"/>
      <c r="CK1008"/>
    </row>
    <row r="1009" spans="1:89" x14ac:dyDescent="0.25">
      <c r="A1009" s="2">
        <v>42916</v>
      </c>
      <c r="B1009" s="5" t="s">
        <v>488</v>
      </c>
      <c r="C1009" s="5" t="s">
        <v>648</v>
      </c>
      <c r="D1009" s="5" t="s">
        <v>70</v>
      </c>
      <c r="E1009" s="3" t="s">
        <v>67</v>
      </c>
      <c r="F1009" s="3" t="s">
        <v>656</v>
      </c>
      <c r="G1009" s="3">
        <v>33280112377.900002</v>
      </c>
      <c r="H1009" s="3">
        <v>33280112377.900002</v>
      </c>
      <c r="I1009" s="3"/>
      <c r="J1009" s="3"/>
      <c r="K1009" s="3"/>
      <c r="L1009" s="3"/>
      <c r="M1009" s="5"/>
      <c r="AZ1009"/>
      <c r="BA1009"/>
      <c r="BB1009"/>
      <c r="BC1009"/>
      <c r="BD1009"/>
      <c r="BE1009"/>
      <c r="CK1009"/>
    </row>
    <row r="1010" spans="1:89" x14ac:dyDescent="0.25">
      <c r="A1010" s="2">
        <v>42916</v>
      </c>
      <c r="B1010" s="5" t="s">
        <v>488</v>
      </c>
      <c r="C1010" s="5" t="s">
        <v>648</v>
      </c>
      <c r="D1010" s="5" t="s">
        <v>70</v>
      </c>
      <c r="E1010" s="3" t="s">
        <v>66</v>
      </c>
      <c r="F1010" s="3" t="s">
        <v>395</v>
      </c>
      <c r="G1010" s="3">
        <v>4694723880</v>
      </c>
      <c r="H1010" s="3"/>
      <c r="I1010" s="3">
        <v>0</v>
      </c>
      <c r="J1010" s="3">
        <v>4694723880</v>
      </c>
      <c r="K1010" s="3">
        <v>0</v>
      </c>
      <c r="L1010" s="3"/>
      <c r="M1010" s="5"/>
      <c r="AZ1010"/>
      <c r="BA1010"/>
      <c r="BB1010"/>
      <c r="BC1010"/>
      <c r="BD1010"/>
      <c r="BE1010"/>
      <c r="CK1010"/>
    </row>
    <row r="1011" spans="1:89" x14ac:dyDescent="0.25">
      <c r="A1011" s="2">
        <v>42916</v>
      </c>
      <c r="B1011" s="5" t="s">
        <v>488</v>
      </c>
      <c r="C1011" s="5" t="s">
        <v>648</v>
      </c>
      <c r="D1011" s="5" t="s">
        <v>70</v>
      </c>
      <c r="E1011" s="3" t="s">
        <v>250</v>
      </c>
      <c r="F1011" s="3" t="s">
        <v>657</v>
      </c>
      <c r="G1011" s="3">
        <v>627262291</v>
      </c>
      <c r="H1011" s="3"/>
      <c r="I1011" s="3"/>
      <c r="J1011" s="3"/>
      <c r="K1011" s="3">
        <v>627262291</v>
      </c>
      <c r="L1011" s="3"/>
      <c r="M1011" s="5"/>
      <c r="AZ1011"/>
      <c r="BA1011"/>
      <c r="BB1011"/>
      <c r="BC1011"/>
      <c r="BD1011"/>
      <c r="BE1011"/>
      <c r="CK1011"/>
    </row>
    <row r="1012" spans="1:89" x14ac:dyDescent="0.25">
      <c r="A1012" s="2">
        <v>42916</v>
      </c>
      <c r="B1012" s="5" t="s">
        <v>488</v>
      </c>
      <c r="C1012" s="5" t="s">
        <v>648</v>
      </c>
      <c r="D1012" s="5" t="s">
        <v>70</v>
      </c>
      <c r="E1012" s="3" t="s">
        <v>252</v>
      </c>
      <c r="F1012" s="3" t="s">
        <v>658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/>
      <c r="M1012" s="5"/>
      <c r="AZ1012"/>
      <c r="BA1012"/>
      <c r="BB1012"/>
      <c r="BC1012"/>
      <c r="BD1012"/>
      <c r="BE1012"/>
      <c r="CK1012"/>
    </row>
    <row r="1013" spans="1:89" x14ac:dyDescent="0.25">
      <c r="A1013" s="2">
        <v>42916</v>
      </c>
      <c r="B1013" s="5" t="s">
        <v>488</v>
      </c>
      <c r="C1013" s="5" t="s">
        <v>648</v>
      </c>
      <c r="D1013" s="5" t="s">
        <v>70</v>
      </c>
      <c r="E1013" s="3" t="s">
        <v>63</v>
      </c>
      <c r="F1013" s="3" t="s">
        <v>659</v>
      </c>
      <c r="G1013" s="3">
        <v>0</v>
      </c>
      <c r="H1013" s="3"/>
      <c r="I1013" s="3"/>
      <c r="J1013" s="3"/>
      <c r="K1013" s="3"/>
      <c r="L1013" s="3"/>
      <c r="M1013" s="5"/>
      <c r="AZ1013"/>
      <c r="BA1013"/>
      <c r="BB1013"/>
      <c r="BC1013"/>
      <c r="BD1013"/>
      <c r="BE1013"/>
      <c r="CK1013"/>
    </row>
    <row r="1014" spans="1:89" x14ac:dyDescent="0.25">
      <c r="A1014" s="2">
        <v>42916</v>
      </c>
      <c r="B1014" s="5" t="s">
        <v>488</v>
      </c>
      <c r="C1014" s="5" t="s">
        <v>648</v>
      </c>
      <c r="D1014" s="5" t="s">
        <v>70</v>
      </c>
      <c r="E1014" s="3" t="s">
        <v>62</v>
      </c>
      <c r="F1014" s="3" t="s">
        <v>660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/>
      <c r="M1014" s="5"/>
      <c r="AZ1014"/>
      <c r="BA1014"/>
      <c r="BB1014"/>
      <c r="BC1014"/>
      <c r="BD1014"/>
      <c r="BE1014"/>
      <c r="CK1014"/>
    </row>
    <row r="1015" spans="1:89" x14ac:dyDescent="0.25">
      <c r="A1015" s="2">
        <v>42916</v>
      </c>
      <c r="B1015" s="5" t="s">
        <v>488</v>
      </c>
      <c r="C1015" s="5" t="s">
        <v>648</v>
      </c>
      <c r="D1015" s="5" t="s">
        <v>70</v>
      </c>
      <c r="E1015" s="3" t="s">
        <v>258</v>
      </c>
      <c r="F1015" s="3" t="s">
        <v>661</v>
      </c>
      <c r="G1015" s="3">
        <v>55984217571.900002</v>
      </c>
      <c r="H1015" s="3">
        <v>50662231400.900002</v>
      </c>
      <c r="I1015" s="3">
        <v>0</v>
      </c>
      <c r="J1015" s="3">
        <v>4694723880</v>
      </c>
      <c r="K1015" s="3">
        <v>627262291</v>
      </c>
      <c r="L1015" s="3"/>
      <c r="M1015" s="5"/>
      <c r="AZ1015"/>
      <c r="BA1015"/>
      <c r="BB1015"/>
      <c r="BC1015"/>
      <c r="BD1015"/>
      <c r="BE1015"/>
      <c r="CK1015"/>
    </row>
    <row r="1016" spans="1:89" x14ac:dyDescent="0.25">
      <c r="A1016" s="2">
        <v>42916</v>
      </c>
      <c r="B1016" s="5" t="s">
        <v>488</v>
      </c>
      <c r="C1016" s="5" t="s">
        <v>648</v>
      </c>
      <c r="D1016" s="5" t="s">
        <v>70</v>
      </c>
      <c r="E1016" s="3" t="s">
        <v>60</v>
      </c>
      <c r="F1016" s="3" t="s">
        <v>662</v>
      </c>
      <c r="G1016" s="3">
        <v>0</v>
      </c>
      <c r="H1016" s="3"/>
      <c r="I1016" s="3"/>
      <c r="J1016" s="3">
        <v>0</v>
      </c>
      <c r="K1016" s="3"/>
      <c r="L1016" s="3"/>
      <c r="M1016" s="5"/>
      <c r="AZ1016"/>
      <c r="BA1016"/>
      <c r="BB1016"/>
      <c r="BC1016"/>
      <c r="BD1016"/>
      <c r="BE1016"/>
      <c r="CK1016"/>
    </row>
    <row r="1017" spans="1:89" x14ac:dyDescent="0.25">
      <c r="A1017" s="2">
        <v>42916</v>
      </c>
      <c r="B1017" s="5" t="s">
        <v>488</v>
      </c>
      <c r="C1017" s="5" t="s">
        <v>648</v>
      </c>
      <c r="D1017" s="5" t="s">
        <v>70</v>
      </c>
      <c r="E1017" s="3" t="s">
        <v>59</v>
      </c>
      <c r="F1017" s="3" t="s">
        <v>663</v>
      </c>
      <c r="G1017" s="3">
        <v>0</v>
      </c>
      <c r="H1017" s="3"/>
      <c r="I1017" s="3"/>
      <c r="J1017" s="3">
        <v>0</v>
      </c>
      <c r="K1017" s="3"/>
      <c r="L1017" s="3"/>
      <c r="M1017" s="5"/>
      <c r="AZ1017"/>
      <c r="BA1017"/>
      <c r="BB1017"/>
      <c r="BC1017"/>
      <c r="BD1017"/>
      <c r="BE1017"/>
      <c r="CK1017"/>
    </row>
    <row r="1018" spans="1:89" x14ac:dyDescent="0.25">
      <c r="A1018" s="2">
        <v>42916</v>
      </c>
      <c r="B1018" s="5" t="s">
        <v>488</v>
      </c>
      <c r="C1018" s="5" t="s">
        <v>648</v>
      </c>
      <c r="D1018" s="5" t="s">
        <v>70</v>
      </c>
      <c r="E1018" s="3" t="s">
        <v>58</v>
      </c>
      <c r="F1018" s="3" t="s">
        <v>664</v>
      </c>
      <c r="G1018" s="3">
        <v>0</v>
      </c>
      <c r="H1018" s="3"/>
      <c r="I1018" s="3"/>
      <c r="J1018" s="3">
        <v>0</v>
      </c>
      <c r="K1018" s="3">
        <v>0</v>
      </c>
      <c r="L1018" s="3"/>
      <c r="M1018" s="5"/>
      <c r="AZ1018"/>
      <c r="BA1018"/>
      <c r="BB1018"/>
      <c r="BC1018"/>
      <c r="BD1018"/>
      <c r="BE1018"/>
      <c r="CK1018"/>
    </row>
    <row r="1019" spans="1:89" x14ac:dyDescent="0.25">
      <c r="A1019" s="2">
        <v>42916</v>
      </c>
      <c r="B1019" s="5" t="s">
        <v>488</v>
      </c>
      <c r="C1019" s="5" t="s">
        <v>648</v>
      </c>
      <c r="D1019" s="5" t="s">
        <v>70</v>
      </c>
      <c r="E1019" s="3" t="s">
        <v>57</v>
      </c>
      <c r="F1019" s="3" t="s">
        <v>665</v>
      </c>
      <c r="G1019" s="3">
        <v>0</v>
      </c>
      <c r="H1019" s="3"/>
      <c r="I1019" s="3"/>
      <c r="J1019" s="3">
        <v>0</v>
      </c>
      <c r="K1019" s="3">
        <v>0</v>
      </c>
      <c r="L1019" s="3"/>
      <c r="M1019" s="5"/>
      <c r="AZ1019"/>
      <c r="BA1019"/>
      <c r="BB1019"/>
      <c r="BC1019"/>
      <c r="BD1019"/>
      <c r="BE1019"/>
      <c r="CK1019"/>
    </row>
    <row r="1020" spans="1:89" x14ac:dyDescent="0.25">
      <c r="A1020" s="2">
        <v>42916</v>
      </c>
      <c r="B1020" s="5" t="s">
        <v>488</v>
      </c>
      <c r="C1020" s="5" t="s">
        <v>648</v>
      </c>
      <c r="D1020" s="5" t="s">
        <v>70</v>
      </c>
      <c r="E1020" s="3" t="s">
        <v>56</v>
      </c>
      <c r="F1020" s="3" t="s">
        <v>666</v>
      </c>
      <c r="G1020" s="3">
        <v>0</v>
      </c>
      <c r="H1020" s="3"/>
      <c r="I1020" s="3"/>
      <c r="J1020" s="3">
        <v>0</v>
      </c>
      <c r="K1020" s="3"/>
      <c r="L1020" s="3"/>
      <c r="M1020" s="5"/>
      <c r="AZ1020"/>
      <c r="BA1020"/>
      <c r="BB1020"/>
      <c r="BC1020"/>
      <c r="BD1020"/>
      <c r="BE1020"/>
      <c r="CK1020"/>
    </row>
    <row r="1021" spans="1:89" x14ac:dyDescent="0.25">
      <c r="A1021" s="2">
        <v>42916</v>
      </c>
      <c r="B1021" s="5" t="s">
        <v>488</v>
      </c>
      <c r="C1021" s="5" t="s">
        <v>648</v>
      </c>
      <c r="D1021" s="5" t="s">
        <v>70</v>
      </c>
      <c r="E1021" s="3" t="s">
        <v>259</v>
      </c>
      <c r="F1021" s="3" t="s">
        <v>667</v>
      </c>
      <c r="G1021" s="3">
        <v>0</v>
      </c>
      <c r="H1021" s="3"/>
      <c r="I1021" s="3"/>
      <c r="J1021" s="3">
        <v>0</v>
      </c>
      <c r="K1021" s="3">
        <v>0</v>
      </c>
      <c r="L1021" s="3"/>
      <c r="M1021" s="5"/>
      <c r="AZ1021"/>
      <c r="BA1021"/>
      <c r="BB1021"/>
      <c r="BC1021"/>
      <c r="BD1021"/>
      <c r="BE1021"/>
      <c r="CK1021"/>
    </row>
    <row r="1022" spans="1:89" x14ac:dyDescent="0.25">
      <c r="A1022" s="2">
        <v>42916</v>
      </c>
      <c r="B1022" s="5" t="s">
        <v>488</v>
      </c>
      <c r="C1022" s="5" t="s">
        <v>648</v>
      </c>
      <c r="D1022" s="5" t="s">
        <v>70</v>
      </c>
      <c r="E1022" s="3" t="s">
        <v>260</v>
      </c>
      <c r="F1022" s="3" t="s">
        <v>668</v>
      </c>
      <c r="G1022" s="3">
        <v>0</v>
      </c>
      <c r="H1022" s="3"/>
      <c r="I1022" s="3"/>
      <c r="J1022" s="3">
        <v>0</v>
      </c>
      <c r="K1022" s="3"/>
      <c r="L1022" s="3"/>
      <c r="M1022" s="5"/>
      <c r="AZ1022"/>
      <c r="BA1022"/>
      <c r="BB1022"/>
      <c r="BC1022"/>
      <c r="BD1022"/>
      <c r="BE1022"/>
      <c r="CK1022"/>
    </row>
    <row r="1023" spans="1:89" x14ac:dyDescent="0.25">
      <c r="A1023" s="2">
        <v>42916</v>
      </c>
      <c r="B1023" s="5" t="s">
        <v>488</v>
      </c>
      <c r="C1023" s="5" t="s">
        <v>648</v>
      </c>
      <c r="D1023" s="5" t="s">
        <v>70</v>
      </c>
      <c r="E1023" s="3" t="s">
        <v>261</v>
      </c>
      <c r="F1023" s="3" t="s">
        <v>669</v>
      </c>
      <c r="G1023" s="3">
        <v>0</v>
      </c>
      <c r="H1023" s="3"/>
      <c r="I1023" s="3"/>
      <c r="J1023" s="3">
        <v>0</v>
      </c>
      <c r="K1023" s="3">
        <v>0</v>
      </c>
      <c r="L1023" s="3"/>
      <c r="M1023" s="5"/>
      <c r="AZ1023"/>
      <c r="BA1023"/>
      <c r="BB1023"/>
      <c r="BC1023"/>
      <c r="BD1023"/>
      <c r="BE1023"/>
      <c r="BF1023" s="3"/>
      <c r="BG1023" s="3"/>
      <c r="CK1023"/>
    </row>
    <row r="1024" spans="1:89" x14ac:dyDescent="0.25">
      <c r="A1024" s="2">
        <v>42916</v>
      </c>
      <c r="B1024" s="5" t="s">
        <v>488</v>
      </c>
      <c r="C1024" s="5" t="s">
        <v>648</v>
      </c>
      <c r="D1024" s="5" t="s">
        <v>70</v>
      </c>
      <c r="E1024" s="3" t="s">
        <v>263</v>
      </c>
      <c r="F1024" s="3" t="s">
        <v>670</v>
      </c>
      <c r="G1024" s="3">
        <v>0</v>
      </c>
      <c r="H1024" s="3"/>
      <c r="I1024" s="3"/>
      <c r="J1024" s="3">
        <v>0</v>
      </c>
      <c r="K1024" s="3">
        <v>0</v>
      </c>
      <c r="L1024" s="3"/>
      <c r="M1024" s="5"/>
      <c r="AZ1024"/>
      <c r="BA1024"/>
      <c r="BB1024"/>
      <c r="BC1024"/>
      <c r="BD1024"/>
      <c r="BE1024"/>
      <c r="BF1024" s="3"/>
      <c r="BG1024" s="3"/>
      <c r="CK1024"/>
    </row>
    <row r="1025" spans="1:89" x14ac:dyDescent="0.25">
      <c r="A1025" s="2">
        <v>42916</v>
      </c>
      <c r="B1025" s="5" t="s">
        <v>488</v>
      </c>
      <c r="C1025" s="5" t="s">
        <v>648</v>
      </c>
      <c r="D1025" s="5" t="s">
        <v>70</v>
      </c>
      <c r="E1025" s="3" t="s">
        <v>55</v>
      </c>
      <c r="F1025" s="3" t="s">
        <v>671</v>
      </c>
      <c r="G1025" s="3">
        <v>0</v>
      </c>
      <c r="H1025" s="3"/>
      <c r="I1025" s="3"/>
      <c r="J1025" s="3">
        <v>0</v>
      </c>
      <c r="K1025" s="3">
        <v>0</v>
      </c>
      <c r="L1025" s="3"/>
      <c r="M1025" s="5"/>
      <c r="AZ1025"/>
      <c r="BA1025"/>
      <c r="BB1025"/>
      <c r="BC1025"/>
      <c r="BD1025"/>
      <c r="BE1025"/>
      <c r="BF1025" s="3"/>
      <c r="BG1025" s="3"/>
      <c r="CK1025"/>
    </row>
    <row r="1026" spans="1:89" x14ac:dyDescent="0.25">
      <c r="A1026" s="2">
        <v>42916</v>
      </c>
      <c r="B1026" s="5" t="s">
        <v>488</v>
      </c>
      <c r="C1026" s="5" t="s">
        <v>648</v>
      </c>
      <c r="D1026" s="5" t="s">
        <v>70</v>
      </c>
      <c r="E1026" s="3" t="s">
        <v>50</v>
      </c>
      <c r="F1026" s="3" t="s">
        <v>672</v>
      </c>
      <c r="G1026" s="3">
        <v>55984217571.900002</v>
      </c>
      <c r="H1026" s="3">
        <v>50662231400.900002</v>
      </c>
      <c r="I1026" s="3">
        <v>0</v>
      </c>
      <c r="J1026" s="3">
        <v>4694723880</v>
      </c>
      <c r="K1026" s="3">
        <v>627262291</v>
      </c>
      <c r="L1026" s="3"/>
      <c r="M1026" s="5"/>
      <c r="AZ1026"/>
      <c r="BA1026"/>
      <c r="BB1026"/>
      <c r="BC1026"/>
      <c r="BD1026"/>
      <c r="BE1026"/>
      <c r="CK1026"/>
    </row>
    <row r="1027" spans="1:89" x14ac:dyDescent="0.25">
      <c r="A1027" s="2">
        <v>42916</v>
      </c>
      <c r="B1027" s="5" t="s">
        <v>488</v>
      </c>
      <c r="C1027" s="5" t="s">
        <v>648</v>
      </c>
      <c r="D1027" s="5" t="s">
        <v>70</v>
      </c>
      <c r="E1027" s="3" t="s">
        <v>264</v>
      </c>
      <c r="F1027" s="3" t="s">
        <v>673</v>
      </c>
      <c r="G1027" s="3">
        <v>55356955280.900002</v>
      </c>
      <c r="H1027" s="3">
        <v>50662231400.900002</v>
      </c>
      <c r="I1027" s="3">
        <v>0</v>
      </c>
      <c r="J1027" s="3">
        <v>4694723880</v>
      </c>
      <c r="K1027" s="3"/>
      <c r="L1027" s="3"/>
      <c r="M1027" s="5"/>
      <c r="AZ1027"/>
      <c r="BA1027"/>
      <c r="BB1027"/>
      <c r="BC1027"/>
      <c r="BD1027"/>
      <c r="BE1027"/>
      <c r="CK1027"/>
    </row>
    <row r="1028" spans="1:89" x14ac:dyDescent="0.25">
      <c r="A1028" s="2">
        <v>42916</v>
      </c>
      <c r="B1028" s="5" t="s">
        <v>488</v>
      </c>
      <c r="C1028" s="5" t="s">
        <v>648</v>
      </c>
      <c r="D1028" s="5" t="s">
        <v>70</v>
      </c>
      <c r="E1028" s="3" t="s">
        <v>267</v>
      </c>
      <c r="F1028" s="3" t="s">
        <v>674</v>
      </c>
      <c r="G1028" s="3">
        <v>55984217571.900002</v>
      </c>
      <c r="H1028" s="3">
        <v>50662231400.900002</v>
      </c>
      <c r="I1028" s="3">
        <v>0</v>
      </c>
      <c r="J1028" s="3">
        <v>4694723880</v>
      </c>
      <c r="K1028" s="3">
        <v>627262291</v>
      </c>
      <c r="L1028" s="3"/>
      <c r="M1028" s="5"/>
      <c r="AZ1028"/>
      <c r="BA1028"/>
      <c r="BB1028"/>
      <c r="BC1028"/>
      <c r="BD1028"/>
      <c r="BE1028"/>
      <c r="BF1028" s="3"/>
      <c r="BG1028" s="3"/>
      <c r="CK1028"/>
    </row>
    <row r="1029" spans="1:89" x14ac:dyDescent="0.25">
      <c r="A1029" s="2">
        <v>42916</v>
      </c>
      <c r="B1029" s="5" t="s">
        <v>488</v>
      </c>
      <c r="C1029" s="5" t="s">
        <v>648</v>
      </c>
      <c r="D1029" s="5" t="s">
        <v>70</v>
      </c>
      <c r="E1029" s="3" t="s">
        <v>37</v>
      </c>
      <c r="F1029" s="3" t="s">
        <v>675</v>
      </c>
      <c r="G1029" s="3">
        <v>52046104409.879997</v>
      </c>
      <c r="H1029" s="3">
        <v>50662231400.900002</v>
      </c>
      <c r="I1029" s="3">
        <v>0</v>
      </c>
      <c r="J1029" s="3">
        <v>1383873008.98</v>
      </c>
      <c r="K1029" s="3"/>
      <c r="L1029" s="3"/>
      <c r="M1029" s="5"/>
      <c r="AZ1029"/>
      <c r="BA1029"/>
      <c r="BB1029"/>
      <c r="BC1029"/>
      <c r="BD1029"/>
      <c r="BE1029"/>
      <c r="BF1029" s="3"/>
      <c r="BG1029" s="3"/>
      <c r="CK1029"/>
    </row>
    <row r="1030" spans="1:89" x14ac:dyDescent="0.25">
      <c r="A1030" s="2">
        <v>42916</v>
      </c>
      <c r="B1030" s="5" t="s">
        <v>488</v>
      </c>
      <c r="C1030" s="5" t="s">
        <v>648</v>
      </c>
      <c r="D1030" s="5" t="s">
        <v>70</v>
      </c>
      <c r="E1030" s="3" t="s">
        <v>270</v>
      </c>
      <c r="F1030" s="3" t="s">
        <v>676</v>
      </c>
      <c r="G1030" s="3">
        <v>33686765530.48</v>
      </c>
      <c r="H1030" s="3"/>
      <c r="I1030" s="3"/>
      <c r="J1030" s="3"/>
      <c r="K1030" s="3"/>
      <c r="L1030" s="3"/>
      <c r="M1030" s="5"/>
      <c r="AZ1030"/>
      <c r="BA1030"/>
      <c r="BB1030"/>
      <c r="BC1030"/>
      <c r="BD1030"/>
      <c r="BE1030"/>
      <c r="BF1030" s="3"/>
      <c r="BG1030" s="3"/>
      <c r="CK1030"/>
    </row>
    <row r="1031" spans="1:89" x14ac:dyDescent="0.25">
      <c r="A1031" s="2">
        <v>42916</v>
      </c>
      <c r="B1031" s="5" t="s">
        <v>488</v>
      </c>
      <c r="C1031" s="5" t="s">
        <v>648</v>
      </c>
      <c r="D1031" s="5" t="s">
        <v>70</v>
      </c>
      <c r="E1031" s="3" t="s">
        <v>272</v>
      </c>
      <c r="F1031" s="3" t="s">
        <v>677</v>
      </c>
      <c r="G1031" s="3">
        <v>11273832326.4</v>
      </c>
      <c r="H1031" s="3"/>
      <c r="I1031" s="3"/>
      <c r="J1031" s="3"/>
      <c r="K1031" s="3"/>
      <c r="L1031" s="3"/>
      <c r="M1031" s="5"/>
      <c r="AZ1031"/>
      <c r="BA1031"/>
      <c r="BB1031"/>
      <c r="BC1031"/>
      <c r="BD1031"/>
      <c r="BE1031"/>
      <c r="CK1031"/>
    </row>
    <row r="1032" spans="1:89" x14ac:dyDescent="0.25">
      <c r="A1032" s="2">
        <v>42916</v>
      </c>
      <c r="B1032" s="5" t="s">
        <v>488</v>
      </c>
      <c r="C1032" s="5" t="s">
        <v>648</v>
      </c>
      <c r="D1032" s="5" t="s">
        <v>70</v>
      </c>
      <c r="E1032" s="3" t="s">
        <v>116</v>
      </c>
      <c r="F1032" s="3" t="s">
        <v>678</v>
      </c>
      <c r="G1032" s="3">
        <v>680.56</v>
      </c>
      <c r="H1032" s="3"/>
      <c r="I1032" s="3"/>
      <c r="J1032" s="3"/>
      <c r="K1032" s="3"/>
      <c r="L1032" s="3"/>
      <c r="M1032" s="5"/>
      <c r="AZ1032"/>
      <c r="BA1032"/>
      <c r="BB1032"/>
      <c r="BC1032"/>
      <c r="BD1032"/>
      <c r="BE1032"/>
      <c r="CK1032"/>
    </row>
    <row r="1033" spans="1:89" x14ac:dyDescent="0.25">
      <c r="A1033" s="2">
        <v>42916</v>
      </c>
      <c r="B1033" s="5" t="s">
        <v>488</v>
      </c>
      <c r="C1033" s="5" t="s">
        <v>648</v>
      </c>
      <c r="D1033" s="5" t="s">
        <v>70</v>
      </c>
      <c r="E1033" s="3" t="s">
        <v>118</v>
      </c>
      <c r="F1033" s="3" t="s">
        <v>679</v>
      </c>
      <c r="G1033" s="3">
        <v>1821.06</v>
      </c>
      <c r="H1033" s="3"/>
      <c r="I1033" s="3"/>
      <c r="J1033" s="3"/>
      <c r="K1033" s="3"/>
      <c r="L1033" s="3"/>
      <c r="M1033" s="5"/>
      <c r="AZ1033"/>
      <c r="BA1033"/>
      <c r="BB1033"/>
      <c r="BC1033"/>
      <c r="BD1033"/>
      <c r="BE1033"/>
      <c r="BF1033" s="3"/>
      <c r="BG1033" s="3"/>
      <c r="CK1033"/>
    </row>
    <row r="1034" spans="1:89" x14ac:dyDescent="0.25">
      <c r="A1034" s="2">
        <v>43008</v>
      </c>
      <c r="B1034" s="5" t="s">
        <v>487</v>
      </c>
      <c r="C1034" s="5" t="s">
        <v>330</v>
      </c>
      <c r="D1034" s="5" t="s">
        <v>70</v>
      </c>
      <c r="E1034" s="3" t="s">
        <v>241</v>
      </c>
      <c r="F1034" s="3" t="s">
        <v>331</v>
      </c>
      <c r="G1034" s="3">
        <v>0</v>
      </c>
      <c r="H1034" s="3"/>
      <c r="I1034" s="3"/>
      <c r="J1034" s="3"/>
      <c r="K1034" s="3"/>
      <c r="L1034" s="3"/>
      <c r="M1034" s="5"/>
      <c r="AZ1034"/>
      <c r="BA1034"/>
      <c r="BB1034"/>
      <c r="BC1034"/>
      <c r="BD1034"/>
      <c r="BE1034"/>
      <c r="CK1034"/>
    </row>
    <row r="1035" spans="1:89" x14ac:dyDescent="0.25">
      <c r="A1035" s="2">
        <v>43008</v>
      </c>
      <c r="B1035" s="5" t="s">
        <v>487</v>
      </c>
      <c r="C1035" s="5" t="s">
        <v>330</v>
      </c>
      <c r="D1035" s="5" t="s">
        <v>70</v>
      </c>
      <c r="E1035" s="3" t="s">
        <v>242</v>
      </c>
      <c r="F1035" s="3" t="s">
        <v>332</v>
      </c>
      <c r="G1035" s="3">
        <v>617289</v>
      </c>
      <c r="H1035" s="3"/>
      <c r="I1035" s="3"/>
      <c r="J1035" s="3"/>
      <c r="K1035" s="3"/>
      <c r="L1035" s="3"/>
      <c r="M1035" s="5"/>
      <c r="AZ1035"/>
      <c r="BA1035"/>
      <c r="BB1035"/>
      <c r="BC1035"/>
      <c r="BD1035"/>
      <c r="BE1035"/>
      <c r="BF1035" s="3"/>
      <c r="BG1035" s="3"/>
      <c r="CK1035"/>
    </row>
    <row r="1036" spans="1:89" x14ac:dyDescent="0.25">
      <c r="A1036" s="2">
        <v>43008</v>
      </c>
      <c r="B1036" s="5" t="s">
        <v>487</v>
      </c>
      <c r="C1036" s="5" t="s">
        <v>330</v>
      </c>
      <c r="D1036" s="5" t="s">
        <v>70</v>
      </c>
      <c r="E1036" s="3" t="s">
        <v>243</v>
      </c>
      <c r="F1036" s="3" t="s">
        <v>333</v>
      </c>
      <c r="G1036" s="3">
        <v>0</v>
      </c>
      <c r="H1036" s="3"/>
      <c r="I1036" s="3"/>
      <c r="J1036" s="3"/>
      <c r="K1036" s="3"/>
      <c r="L1036" s="3"/>
      <c r="M1036" s="5"/>
      <c r="AZ1036"/>
      <c r="BA1036"/>
      <c r="BB1036"/>
      <c r="BC1036"/>
      <c r="BD1036"/>
      <c r="BE1036"/>
      <c r="CK1036"/>
    </row>
    <row r="1037" spans="1:89" x14ac:dyDescent="0.25">
      <c r="A1037" s="2">
        <v>43008</v>
      </c>
      <c r="B1037" s="5" t="s">
        <v>487</v>
      </c>
      <c r="C1037" s="5" t="s">
        <v>330</v>
      </c>
      <c r="D1037" s="5" t="s">
        <v>70</v>
      </c>
      <c r="E1037" s="3" t="s">
        <v>244</v>
      </c>
      <c r="F1037" s="3" t="s">
        <v>349</v>
      </c>
      <c r="G1037" s="3">
        <v>173329529</v>
      </c>
      <c r="H1037" s="3"/>
      <c r="I1037" s="3"/>
      <c r="J1037" s="3"/>
      <c r="K1037" s="3"/>
      <c r="L1037" s="3"/>
      <c r="M1037" s="5"/>
      <c r="AZ1037"/>
      <c r="BA1037"/>
      <c r="BB1037"/>
      <c r="BC1037"/>
      <c r="BD1037"/>
      <c r="BE1037"/>
      <c r="CK1037"/>
    </row>
    <row r="1038" spans="1:89" x14ac:dyDescent="0.25">
      <c r="A1038" s="2">
        <v>43008</v>
      </c>
      <c r="B1038" s="5" t="s">
        <v>487</v>
      </c>
      <c r="C1038" s="5" t="s">
        <v>330</v>
      </c>
      <c r="D1038" s="5" t="s">
        <v>70</v>
      </c>
      <c r="E1038" s="3" t="s">
        <v>245</v>
      </c>
      <c r="F1038" s="3" t="s">
        <v>334</v>
      </c>
      <c r="G1038" s="3">
        <v>8230871330.7299995</v>
      </c>
      <c r="H1038" s="3"/>
      <c r="I1038" s="3"/>
      <c r="J1038" s="3"/>
      <c r="K1038" s="3"/>
      <c r="L1038" s="3"/>
      <c r="M1038" s="5"/>
      <c r="AZ1038"/>
      <c r="BA1038"/>
      <c r="BB1038"/>
      <c r="BC1038"/>
      <c r="BD1038"/>
      <c r="BE1038"/>
      <c r="CK1038"/>
    </row>
    <row r="1039" spans="1:89" x14ac:dyDescent="0.25">
      <c r="A1039" s="2">
        <v>43008</v>
      </c>
      <c r="B1039" s="5" t="s">
        <v>487</v>
      </c>
      <c r="C1039" s="5" t="s">
        <v>330</v>
      </c>
      <c r="D1039" s="5" t="s">
        <v>70</v>
      </c>
      <c r="E1039" s="3" t="s">
        <v>246</v>
      </c>
      <c r="F1039" s="3" t="s">
        <v>335</v>
      </c>
      <c r="G1039" s="3">
        <v>0</v>
      </c>
      <c r="H1039" s="3"/>
      <c r="I1039" s="3"/>
      <c r="J1039" s="3"/>
      <c r="K1039" s="3"/>
      <c r="L1039" s="3"/>
      <c r="M1039" s="5"/>
      <c r="AZ1039"/>
      <c r="BA1039"/>
      <c r="BB1039"/>
      <c r="BC1039"/>
      <c r="BD1039"/>
      <c r="BE1039"/>
      <c r="CK1039"/>
    </row>
    <row r="1040" spans="1:89" x14ac:dyDescent="0.25">
      <c r="A1040" s="2">
        <v>43008</v>
      </c>
      <c r="B1040" s="5" t="s">
        <v>487</v>
      </c>
      <c r="C1040" s="5" t="s">
        <v>330</v>
      </c>
      <c r="D1040" s="5" t="s">
        <v>70</v>
      </c>
      <c r="E1040" s="3" t="s">
        <v>247</v>
      </c>
      <c r="F1040" s="3" t="s">
        <v>336</v>
      </c>
      <c r="G1040" s="3">
        <v>83700000</v>
      </c>
      <c r="H1040" s="3"/>
      <c r="I1040" s="3"/>
      <c r="J1040" s="3"/>
      <c r="K1040" s="3"/>
      <c r="L1040" s="3"/>
      <c r="M1040" s="5"/>
      <c r="AZ1040"/>
      <c r="BA1040"/>
      <c r="BB1040"/>
      <c r="BC1040"/>
      <c r="BD1040"/>
      <c r="BE1040"/>
      <c r="CK1040"/>
    </row>
    <row r="1041" spans="1:89" x14ac:dyDescent="0.25">
      <c r="A1041" s="2">
        <v>43008</v>
      </c>
      <c r="B1041" s="5" t="s">
        <v>487</v>
      </c>
      <c r="C1041" s="5" t="s">
        <v>330</v>
      </c>
      <c r="D1041" s="5" t="s">
        <v>70</v>
      </c>
      <c r="E1041" s="3" t="s">
        <v>248</v>
      </c>
      <c r="F1041" s="3" t="s">
        <v>337</v>
      </c>
      <c r="G1041" s="3">
        <v>678984389.65999997</v>
      </c>
      <c r="H1041" s="3"/>
      <c r="I1041" s="3"/>
      <c r="J1041" s="3"/>
      <c r="K1041" s="3"/>
      <c r="L1041" s="3"/>
      <c r="M1041" s="5"/>
      <c r="AZ1041"/>
      <c r="BA1041"/>
      <c r="BB1041"/>
      <c r="BC1041"/>
      <c r="BD1041"/>
      <c r="BE1041"/>
      <c r="BF1041" s="3"/>
      <c r="BG1041" s="3"/>
      <c r="CK1041"/>
    </row>
    <row r="1042" spans="1:89" x14ac:dyDescent="0.25">
      <c r="A1042" s="2">
        <v>43008</v>
      </c>
      <c r="B1042" s="5" t="s">
        <v>487</v>
      </c>
      <c r="C1042" s="5" t="s">
        <v>330</v>
      </c>
      <c r="D1042" s="5" t="s">
        <v>70</v>
      </c>
      <c r="E1042" s="3" t="s">
        <v>69</v>
      </c>
      <c r="F1042" s="3" t="s">
        <v>338</v>
      </c>
      <c r="G1042" s="3">
        <v>675487887.50999999</v>
      </c>
      <c r="H1042" s="3"/>
      <c r="I1042" s="3"/>
      <c r="J1042" s="3"/>
      <c r="K1042" s="3"/>
      <c r="L1042" s="3"/>
      <c r="M1042" s="5"/>
      <c r="AZ1042"/>
      <c r="BA1042"/>
      <c r="BB1042"/>
      <c r="BC1042"/>
      <c r="BD1042"/>
      <c r="BE1042"/>
      <c r="CK1042"/>
    </row>
    <row r="1043" spans="1:89" x14ac:dyDescent="0.25">
      <c r="A1043" s="2">
        <v>43008</v>
      </c>
      <c r="B1043" s="5" t="s">
        <v>487</v>
      </c>
      <c r="C1043" s="5" t="s">
        <v>330</v>
      </c>
      <c r="D1043" s="5" t="s">
        <v>70</v>
      </c>
      <c r="E1043" s="3" t="s">
        <v>68</v>
      </c>
      <c r="F1043" s="3" t="s">
        <v>339</v>
      </c>
      <c r="G1043" s="3">
        <v>3496502.15</v>
      </c>
      <c r="H1043" s="3"/>
      <c r="I1043" s="3"/>
      <c r="J1043" s="3"/>
      <c r="K1043" s="3"/>
      <c r="L1043" s="3"/>
      <c r="M1043" s="5"/>
      <c r="AZ1043"/>
      <c r="BA1043"/>
      <c r="BB1043"/>
      <c r="BC1043"/>
      <c r="BD1043"/>
      <c r="BE1043"/>
      <c r="CK1043"/>
    </row>
    <row r="1044" spans="1:89" x14ac:dyDescent="0.25">
      <c r="A1044" s="2">
        <v>43008</v>
      </c>
      <c r="B1044" s="5" t="s">
        <v>487</v>
      </c>
      <c r="C1044" s="5" t="s">
        <v>330</v>
      </c>
      <c r="D1044" s="5" t="s">
        <v>70</v>
      </c>
      <c r="E1044" s="3" t="s">
        <v>67</v>
      </c>
      <c r="F1044" s="3" t="s">
        <v>340</v>
      </c>
      <c r="G1044" s="3">
        <v>5916986250.9399996</v>
      </c>
      <c r="H1044" s="3"/>
      <c r="I1044" s="3"/>
      <c r="J1044" s="3"/>
      <c r="K1044" s="3"/>
      <c r="L1044" s="3"/>
      <c r="M1044" s="5"/>
      <c r="AZ1044"/>
      <c r="BA1044"/>
      <c r="BB1044"/>
      <c r="BC1044"/>
      <c r="BD1044"/>
      <c r="BE1044"/>
      <c r="CK1044"/>
    </row>
    <row r="1045" spans="1:89" x14ac:dyDescent="0.25">
      <c r="A1045" s="2">
        <v>43008</v>
      </c>
      <c r="B1045" s="5" t="s">
        <v>487</v>
      </c>
      <c r="C1045" s="5" t="s">
        <v>330</v>
      </c>
      <c r="D1045" s="5" t="s">
        <v>70</v>
      </c>
      <c r="E1045" s="3" t="s">
        <v>66</v>
      </c>
      <c r="F1045" s="3" t="s">
        <v>341</v>
      </c>
      <c r="G1045" s="3">
        <v>3961748621.7199998</v>
      </c>
      <c r="H1045" s="3"/>
      <c r="I1045" s="3"/>
      <c r="J1045" s="3"/>
      <c r="K1045" s="3"/>
      <c r="L1045" s="3"/>
      <c r="M1045" s="5"/>
      <c r="AZ1045"/>
      <c r="BA1045"/>
      <c r="BB1045"/>
      <c r="BC1045"/>
      <c r="BD1045"/>
      <c r="BE1045"/>
      <c r="CK1045"/>
    </row>
    <row r="1046" spans="1:89" x14ac:dyDescent="0.25">
      <c r="A1046" s="2">
        <v>43008</v>
      </c>
      <c r="B1046" s="5" t="s">
        <v>487</v>
      </c>
      <c r="C1046" s="5" t="s">
        <v>330</v>
      </c>
      <c r="D1046" s="5" t="s">
        <v>70</v>
      </c>
      <c r="E1046" s="3" t="s">
        <v>249</v>
      </c>
      <c r="F1046" s="3" t="s">
        <v>342</v>
      </c>
      <c r="G1046" s="3">
        <v>1955237629.21</v>
      </c>
      <c r="H1046" s="3"/>
      <c r="I1046" s="3"/>
      <c r="J1046" s="3"/>
      <c r="K1046" s="3"/>
      <c r="L1046" s="3"/>
      <c r="M1046" s="5"/>
      <c r="AZ1046"/>
      <c r="BA1046"/>
      <c r="BB1046"/>
      <c r="BC1046"/>
      <c r="BD1046"/>
      <c r="BE1046"/>
      <c r="BF1046" s="3"/>
      <c r="BG1046" s="3"/>
      <c r="CK1046"/>
    </row>
    <row r="1047" spans="1:89" x14ac:dyDescent="0.25">
      <c r="A1047" s="2">
        <v>43008</v>
      </c>
      <c r="B1047" s="5" t="s">
        <v>487</v>
      </c>
      <c r="C1047" s="5" t="s">
        <v>330</v>
      </c>
      <c r="D1047" s="5" t="s">
        <v>70</v>
      </c>
      <c r="E1047" s="3" t="s">
        <v>250</v>
      </c>
      <c r="F1047" s="3" t="s">
        <v>343</v>
      </c>
      <c r="G1047" s="3">
        <v>0</v>
      </c>
      <c r="H1047" s="3"/>
      <c r="I1047" s="3"/>
      <c r="J1047" s="3"/>
      <c r="K1047" s="3"/>
      <c r="L1047" s="3"/>
      <c r="M1047" s="5"/>
      <c r="AZ1047"/>
      <c r="BA1047"/>
      <c r="BB1047"/>
      <c r="BC1047"/>
      <c r="BD1047"/>
      <c r="BE1047"/>
      <c r="BF1047" s="3"/>
      <c r="BG1047" s="3"/>
      <c r="CK1047"/>
    </row>
    <row r="1048" spans="1:89" x14ac:dyDescent="0.25">
      <c r="A1048" s="2">
        <v>43008</v>
      </c>
      <c r="B1048" s="5" t="s">
        <v>487</v>
      </c>
      <c r="C1048" s="5" t="s">
        <v>330</v>
      </c>
      <c r="D1048" s="5" t="s">
        <v>70</v>
      </c>
      <c r="E1048" s="3" t="s">
        <v>251</v>
      </c>
      <c r="F1048" s="3" t="s">
        <v>344</v>
      </c>
      <c r="G1048" s="3">
        <v>0</v>
      </c>
      <c r="H1048" s="3"/>
      <c r="I1048" s="3"/>
      <c r="J1048" s="3"/>
      <c r="K1048" s="3"/>
      <c r="L1048" s="3"/>
      <c r="M1048" s="5"/>
      <c r="AZ1048"/>
      <c r="BA1048"/>
      <c r="BB1048"/>
      <c r="BC1048"/>
      <c r="BD1048"/>
      <c r="BE1048"/>
      <c r="BF1048" s="3"/>
      <c r="BG1048" s="3"/>
      <c r="CK1048"/>
    </row>
    <row r="1049" spans="1:89" x14ac:dyDescent="0.25">
      <c r="A1049" s="2">
        <v>43008</v>
      </c>
      <c r="B1049" s="5" t="s">
        <v>487</v>
      </c>
      <c r="C1049" s="5" t="s">
        <v>330</v>
      </c>
      <c r="D1049" s="5" t="s">
        <v>70</v>
      </c>
      <c r="E1049" s="3" t="s">
        <v>252</v>
      </c>
      <c r="F1049" s="3" t="s">
        <v>345</v>
      </c>
      <c r="G1049" s="3">
        <v>1551200690.1400001</v>
      </c>
      <c r="H1049" s="3"/>
      <c r="I1049" s="3"/>
      <c r="J1049" s="3"/>
      <c r="K1049" s="3"/>
      <c r="L1049" s="3"/>
      <c r="M1049" s="5"/>
      <c r="AZ1049"/>
      <c r="BA1049"/>
      <c r="BB1049"/>
      <c r="BC1049"/>
      <c r="BD1049"/>
      <c r="BE1049"/>
      <c r="CK1049"/>
    </row>
    <row r="1050" spans="1:89" x14ac:dyDescent="0.25">
      <c r="A1050" s="2">
        <v>43008</v>
      </c>
      <c r="B1050" s="5" t="s">
        <v>487</v>
      </c>
      <c r="C1050" s="5" t="s">
        <v>330</v>
      </c>
      <c r="D1050" s="5" t="s">
        <v>70</v>
      </c>
      <c r="E1050" s="3" t="s">
        <v>253</v>
      </c>
      <c r="F1050" s="3" t="s">
        <v>346</v>
      </c>
      <c r="G1050" s="3">
        <v>0</v>
      </c>
      <c r="H1050" s="3"/>
      <c r="I1050" s="3"/>
      <c r="J1050" s="3"/>
      <c r="K1050" s="3"/>
      <c r="L1050" s="3"/>
      <c r="M1050" s="5"/>
      <c r="AZ1050"/>
      <c r="BA1050"/>
      <c r="BB1050"/>
      <c r="BC1050"/>
      <c r="BD1050"/>
      <c r="BE1050"/>
      <c r="CK1050"/>
    </row>
    <row r="1051" spans="1:89" x14ac:dyDescent="0.25">
      <c r="A1051" s="2">
        <v>43008</v>
      </c>
      <c r="B1051" s="5" t="s">
        <v>487</v>
      </c>
      <c r="C1051" s="5" t="s">
        <v>330</v>
      </c>
      <c r="D1051" s="5" t="s">
        <v>70</v>
      </c>
      <c r="E1051" s="3" t="s">
        <v>65</v>
      </c>
      <c r="F1051" s="3" t="s">
        <v>347</v>
      </c>
      <c r="G1051" s="3">
        <v>0</v>
      </c>
      <c r="H1051" s="3"/>
      <c r="I1051" s="3"/>
      <c r="J1051" s="3"/>
      <c r="K1051" s="3"/>
      <c r="L1051" s="3"/>
      <c r="M1051" s="5"/>
      <c r="AZ1051"/>
      <c r="BA1051"/>
      <c r="BB1051"/>
      <c r="BC1051"/>
      <c r="BD1051"/>
      <c r="BE1051"/>
      <c r="BF1051" s="3"/>
      <c r="BG1051" s="3"/>
      <c r="CK1051"/>
    </row>
    <row r="1052" spans="1:89" x14ac:dyDescent="0.25">
      <c r="A1052" s="2">
        <v>43008</v>
      </c>
      <c r="B1052" s="5" t="s">
        <v>487</v>
      </c>
      <c r="C1052" s="5" t="s">
        <v>330</v>
      </c>
      <c r="D1052" s="5" t="s">
        <v>70</v>
      </c>
      <c r="E1052" s="3" t="s">
        <v>64</v>
      </c>
      <c r="F1052" s="3" t="s">
        <v>348</v>
      </c>
      <c r="G1052" s="3">
        <v>0</v>
      </c>
      <c r="H1052" s="3"/>
      <c r="I1052" s="3"/>
      <c r="J1052" s="3"/>
      <c r="K1052" s="3"/>
      <c r="L1052" s="3"/>
      <c r="M1052" s="5"/>
      <c r="AZ1052"/>
      <c r="BA1052"/>
      <c r="BB1052"/>
      <c r="BC1052"/>
      <c r="BD1052"/>
      <c r="BE1052"/>
      <c r="BF1052" s="3"/>
      <c r="BG1052" s="3"/>
      <c r="CK1052"/>
    </row>
    <row r="1053" spans="1:89" x14ac:dyDescent="0.25">
      <c r="A1053" s="2">
        <v>43008</v>
      </c>
      <c r="B1053" s="5" t="s">
        <v>487</v>
      </c>
      <c r="C1053" s="5" t="s">
        <v>330</v>
      </c>
      <c r="D1053" s="5" t="s">
        <v>70</v>
      </c>
      <c r="E1053" s="3" t="s">
        <v>63</v>
      </c>
      <c r="F1053" s="3" t="s">
        <v>350</v>
      </c>
      <c r="G1053" s="3">
        <v>6025434496.4200001</v>
      </c>
      <c r="H1053" s="3"/>
      <c r="I1053" s="3"/>
      <c r="J1053" s="3"/>
      <c r="K1053" s="3"/>
      <c r="L1053" s="3"/>
      <c r="M1053" s="5"/>
      <c r="AZ1053"/>
      <c r="BA1053"/>
      <c r="BB1053"/>
      <c r="BC1053"/>
      <c r="BD1053"/>
      <c r="BE1053"/>
      <c r="BF1053" s="3"/>
      <c r="BG1053" s="3"/>
      <c r="CK1053"/>
    </row>
    <row r="1054" spans="1:89" x14ac:dyDescent="0.25">
      <c r="A1054" s="2">
        <v>43008</v>
      </c>
      <c r="B1054" s="5" t="s">
        <v>487</v>
      </c>
      <c r="C1054" s="5" t="s">
        <v>330</v>
      </c>
      <c r="D1054" s="5" t="s">
        <v>70</v>
      </c>
      <c r="E1054" s="3" t="s">
        <v>62</v>
      </c>
      <c r="F1054" s="3" t="s">
        <v>351</v>
      </c>
      <c r="G1054" s="3">
        <v>0</v>
      </c>
      <c r="H1054" s="3"/>
      <c r="I1054" s="3"/>
      <c r="J1054" s="3"/>
      <c r="K1054" s="3"/>
      <c r="L1054" s="3"/>
      <c r="M1054" s="5"/>
      <c r="AZ1054"/>
      <c r="BA1054"/>
      <c r="BB1054"/>
      <c r="BC1054"/>
      <c r="BD1054"/>
      <c r="BE1054"/>
      <c r="CK1054"/>
    </row>
    <row r="1055" spans="1:89" x14ac:dyDescent="0.25">
      <c r="A1055" s="2">
        <v>43008</v>
      </c>
      <c r="B1055" s="5" t="s">
        <v>487</v>
      </c>
      <c r="C1055" s="5" t="s">
        <v>330</v>
      </c>
      <c r="D1055" s="5" t="s">
        <v>70</v>
      </c>
      <c r="E1055" s="3" t="s">
        <v>61</v>
      </c>
      <c r="F1055" s="3" t="s">
        <v>353</v>
      </c>
      <c r="G1055" s="3">
        <v>0</v>
      </c>
      <c r="H1055" s="3"/>
      <c r="I1055" s="3"/>
      <c r="J1055" s="3"/>
      <c r="K1055" s="3"/>
      <c r="L1055" s="3"/>
      <c r="M1055" s="5"/>
      <c r="AZ1055"/>
      <c r="BA1055"/>
      <c r="BB1055"/>
      <c r="BC1055"/>
      <c r="BD1055"/>
      <c r="BE1055"/>
      <c r="CK1055"/>
    </row>
    <row r="1056" spans="1:89" x14ac:dyDescent="0.25">
      <c r="A1056" s="2">
        <v>43008</v>
      </c>
      <c r="B1056" s="5" t="s">
        <v>487</v>
      </c>
      <c r="C1056" s="5" t="s">
        <v>330</v>
      </c>
      <c r="D1056" s="5" t="s">
        <v>70</v>
      </c>
      <c r="E1056" s="3" t="s">
        <v>254</v>
      </c>
      <c r="F1056" s="3" t="s">
        <v>370</v>
      </c>
      <c r="G1056" s="3">
        <v>0</v>
      </c>
      <c r="H1056" s="3"/>
      <c r="I1056" s="3"/>
      <c r="J1056" s="3"/>
      <c r="K1056" s="3"/>
      <c r="L1056" s="3"/>
      <c r="M1056" s="5"/>
      <c r="AZ1056"/>
      <c r="BA1056"/>
      <c r="BB1056"/>
      <c r="BC1056"/>
      <c r="BD1056"/>
      <c r="BE1056"/>
      <c r="BF1056" s="3"/>
      <c r="BG1056" s="3"/>
      <c r="CK1056"/>
    </row>
    <row r="1057" spans="1:89" x14ac:dyDescent="0.25">
      <c r="A1057" s="2">
        <v>43008</v>
      </c>
      <c r="B1057" s="5" t="s">
        <v>487</v>
      </c>
      <c r="C1057" s="5" t="s">
        <v>330</v>
      </c>
      <c r="D1057" s="5" t="s">
        <v>70</v>
      </c>
      <c r="E1057" s="3" t="s">
        <v>255</v>
      </c>
      <c r="F1057" s="3" t="s">
        <v>352</v>
      </c>
      <c r="G1057" s="3">
        <v>0</v>
      </c>
      <c r="H1057" s="3"/>
      <c r="I1057" s="3"/>
      <c r="J1057" s="3"/>
      <c r="K1057" s="3"/>
      <c r="L1057" s="3"/>
      <c r="M1057" s="5"/>
      <c r="AZ1057"/>
      <c r="BA1057"/>
      <c r="BB1057"/>
      <c r="BC1057"/>
      <c r="BD1057"/>
      <c r="BE1057"/>
      <c r="CK1057"/>
    </row>
    <row r="1058" spans="1:89" x14ac:dyDescent="0.25">
      <c r="A1058" s="2">
        <v>43008</v>
      </c>
      <c r="B1058" s="5" t="s">
        <v>487</v>
      </c>
      <c r="C1058" s="5" t="s">
        <v>330</v>
      </c>
      <c r="D1058" s="5" t="s">
        <v>70</v>
      </c>
      <c r="E1058" s="3" t="s">
        <v>256</v>
      </c>
      <c r="F1058" s="3" t="s">
        <v>354</v>
      </c>
      <c r="G1058" s="3">
        <v>736352097.70000005</v>
      </c>
      <c r="H1058" s="3"/>
      <c r="I1058" s="3"/>
      <c r="J1058" s="3"/>
      <c r="K1058" s="3"/>
      <c r="L1058" s="3"/>
      <c r="M1058" s="5"/>
      <c r="AZ1058"/>
      <c r="BA1058"/>
      <c r="BB1058"/>
      <c r="BC1058"/>
      <c r="BD1058"/>
      <c r="BE1058"/>
      <c r="BF1058" s="3"/>
      <c r="BG1058" s="3"/>
      <c r="CK1058"/>
    </row>
    <row r="1059" spans="1:89" x14ac:dyDescent="0.25">
      <c r="A1059" s="2">
        <v>43008</v>
      </c>
      <c r="B1059" s="5" t="s">
        <v>487</v>
      </c>
      <c r="C1059" s="5" t="s">
        <v>330</v>
      </c>
      <c r="D1059" s="5" t="s">
        <v>70</v>
      </c>
      <c r="E1059" s="3" t="s">
        <v>257</v>
      </c>
      <c r="F1059" s="3" t="s">
        <v>372</v>
      </c>
      <c r="G1059" s="3">
        <v>31912578.960000001</v>
      </c>
      <c r="H1059" s="3"/>
      <c r="I1059" s="3"/>
      <c r="J1059" s="3"/>
      <c r="K1059" s="3"/>
      <c r="L1059" s="3"/>
      <c r="M1059" s="5"/>
      <c r="AZ1059"/>
      <c r="BA1059"/>
      <c r="BB1059"/>
      <c r="BC1059"/>
      <c r="BD1059"/>
      <c r="BE1059"/>
      <c r="CK1059"/>
    </row>
    <row r="1060" spans="1:89" x14ac:dyDescent="0.25">
      <c r="A1060" s="2">
        <v>43008</v>
      </c>
      <c r="B1060" s="5" t="s">
        <v>487</v>
      </c>
      <c r="C1060" s="5" t="s">
        <v>330</v>
      </c>
      <c r="D1060" s="5" t="s">
        <v>70</v>
      </c>
      <c r="E1060" s="3" t="s">
        <v>258</v>
      </c>
      <c r="F1060" s="3" t="s">
        <v>355</v>
      </c>
      <c r="G1060" s="3">
        <v>0</v>
      </c>
      <c r="H1060" s="3"/>
      <c r="I1060" s="3"/>
      <c r="J1060" s="3"/>
      <c r="K1060" s="3"/>
      <c r="L1060" s="3"/>
      <c r="M1060" s="5"/>
      <c r="AZ1060"/>
      <c r="BA1060"/>
      <c r="BB1060"/>
      <c r="BC1060"/>
      <c r="BD1060"/>
      <c r="BE1060"/>
      <c r="CK1060"/>
    </row>
    <row r="1061" spans="1:89" x14ac:dyDescent="0.25">
      <c r="A1061" s="2">
        <v>43008</v>
      </c>
      <c r="B1061" s="5" t="s">
        <v>487</v>
      </c>
      <c r="C1061" s="5" t="s">
        <v>330</v>
      </c>
      <c r="D1061" s="5" t="s">
        <v>70</v>
      </c>
      <c r="E1061" s="3" t="s">
        <v>60</v>
      </c>
      <c r="F1061" s="3" t="s">
        <v>356</v>
      </c>
      <c r="G1061" s="3">
        <v>31912578.960000001</v>
      </c>
      <c r="H1061" s="3"/>
      <c r="I1061" s="3"/>
      <c r="J1061" s="3"/>
      <c r="K1061" s="3"/>
      <c r="L1061" s="3"/>
      <c r="M1061" s="5"/>
      <c r="AZ1061"/>
      <c r="BA1061"/>
      <c r="BB1061"/>
      <c r="BC1061"/>
      <c r="BD1061"/>
      <c r="BE1061"/>
      <c r="CK1061"/>
    </row>
    <row r="1062" spans="1:89" x14ac:dyDescent="0.25">
      <c r="A1062" s="2">
        <v>43008</v>
      </c>
      <c r="B1062" s="5" t="s">
        <v>487</v>
      </c>
      <c r="C1062" s="5" t="s">
        <v>330</v>
      </c>
      <c r="D1062" s="5" t="s">
        <v>70</v>
      </c>
      <c r="E1062" s="3" t="s">
        <v>59</v>
      </c>
      <c r="F1062" s="3" t="s">
        <v>357</v>
      </c>
      <c r="G1062" s="3">
        <v>704439518.74000001</v>
      </c>
      <c r="H1062" s="3"/>
      <c r="I1062" s="3"/>
      <c r="J1062" s="3"/>
      <c r="K1062" s="3"/>
      <c r="L1062" s="3"/>
      <c r="M1062" s="5"/>
      <c r="AZ1062"/>
      <c r="BA1062"/>
      <c r="BB1062"/>
      <c r="BC1062"/>
      <c r="BD1062"/>
      <c r="BE1062"/>
      <c r="CK1062"/>
    </row>
    <row r="1063" spans="1:89" x14ac:dyDescent="0.25">
      <c r="A1063" s="2">
        <v>43008</v>
      </c>
      <c r="B1063" s="5" t="s">
        <v>487</v>
      </c>
      <c r="C1063" s="5" t="s">
        <v>330</v>
      </c>
      <c r="D1063" s="5" t="s">
        <v>70</v>
      </c>
      <c r="E1063" s="3" t="s">
        <v>58</v>
      </c>
      <c r="F1063" s="3" t="s">
        <v>358</v>
      </c>
      <c r="G1063" s="3">
        <v>561614328.63</v>
      </c>
      <c r="H1063" s="3"/>
      <c r="I1063" s="3"/>
      <c r="J1063" s="3"/>
      <c r="K1063" s="3"/>
      <c r="L1063" s="3"/>
      <c r="M1063" s="5"/>
      <c r="AZ1063"/>
      <c r="BA1063"/>
      <c r="BB1063"/>
      <c r="BC1063"/>
      <c r="BD1063"/>
      <c r="BE1063"/>
      <c r="CK1063"/>
    </row>
    <row r="1064" spans="1:89" x14ac:dyDescent="0.25">
      <c r="A1064" s="2">
        <v>43008</v>
      </c>
      <c r="B1064" s="5" t="s">
        <v>487</v>
      </c>
      <c r="C1064" s="5" t="s">
        <v>330</v>
      </c>
      <c r="D1064" s="5" t="s">
        <v>70</v>
      </c>
      <c r="E1064" s="3" t="s">
        <v>57</v>
      </c>
      <c r="F1064" s="3" t="s">
        <v>359</v>
      </c>
      <c r="G1064" s="3">
        <v>142825190.11000001</v>
      </c>
      <c r="H1064" s="3"/>
      <c r="I1064" s="3"/>
      <c r="J1064" s="3"/>
      <c r="K1064" s="3"/>
      <c r="L1064" s="3"/>
      <c r="M1064" s="5"/>
      <c r="AZ1064"/>
      <c r="BA1064"/>
      <c r="BB1064"/>
      <c r="BC1064"/>
      <c r="BD1064"/>
      <c r="BE1064"/>
      <c r="BF1064" s="3"/>
      <c r="BG1064" s="3"/>
      <c r="CK1064"/>
    </row>
    <row r="1065" spans="1:89" x14ac:dyDescent="0.25">
      <c r="A1065" s="2">
        <v>43008</v>
      </c>
      <c r="B1065" s="5" t="s">
        <v>487</v>
      </c>
      <c r="C1065" s="5" t="s">
        <v>330</v>
      </c>
      <c r="D1065" s="5" t="s">
        <v>70</v>
      </c>
      <c r="E1065" s="3" t="s">
        <v>56</v>
      </c>
      <c r="F1065" s="3" t="s">
        <v>360</v>
      </c>
      <c r="G1065" s="3">
        <v>0</v>
      </c>
      <c r="H1065" s="3"/>
      <c r="I1065" s="3"/>
      <c r="J1065" s="3"/>
      <c r="K1065" s="3"/>
      <c r="L1065" s="3"/>
      <c r="M1065" s="5"/>
      <c r="AZ1065"/>
      <c r="BA1065"/>
      <c r="BB1065"/>
      <c r="BC1065"/>
      <c r="BD1065"/>
      <c r="BE1065"/>
      <c r="CK1065"/>
    </row>
    <row r="1066" spans="1:89" x14ac:dyDescent="0.25">
      <c r="A1066" s="2">
        <v>43008</v>
      </c>
      <c r="B1066" s="5" t="s">
        <v>487</v>
      </c>
      <c r="C1066" s="5" t="s">
        <v>330</v>
      </c>
      <c r="D1066" s="5" t="s">
        <v>70</v>
      </c>
      <c r="E1066" s="3" t="s">
        <v>259</v>
      </c>
      <c r="F1066" s="3" t="s">
        <v>361</v>
      </c>
      <c r="G1066" s="3">
        <v>0</v>
      </c>
      <c r="H1066" s="3"/>
      <c r="I1066" s="3"/>
      <c r="J1066" s="3"/>
      <c r="K1066" s="3"/>
      <c r="L1066" s="3"/>
      <c r="M1066" s="5"/>
      <c r="AZ1066"/>
      <c r="BA1066"/>
      <c r="BB1066"/>
      <c r="BC1066"/>
      <c r="BD1066"/>
      <c r="BE1066"/>
      <c r="CK1066"/>
    </row>
    <row r="1067" spans="1:89" x14ac:dyDescent="0.25">
      <c r="A1067" s="2">
        <v>43008</v>
      </c>
      <c r="B1067" s="5" t="s">
        <v>487</v>
      </c>
      <c r="C1067" s="5" t="s">
        <v>330</v>
      </c>
      <c r="D1067" s="5" t="s">
        <v>70</v>
      </c>
      <c r="E1067" s="3" t="s">
        <v>260</v>
      </c>
      <c r="F1067" s="3" t="s">
        <v>362</v>
      </c>
      <c r="G1067" s="3">
        <v>1318077503</v>
      </c>
      <c r="H1067" s="3"/>
      <c r="I1067" s="3"/>
      <c r="J1067" s="3"/>
      <c r="K1067" s="3"/>
      <c r="L1067" s="3"/>
      <c r="M1067" s="5"/>
      <c r="AZ1067"/>
      <c r="BA1067"/>
      <c r="BB1067"/>
      <c r="BC1067"/>
      <c r="BD1067"/>
      <c r="BE1067"/>
      <c r="CK1067"/>
    </row>
    <row r="1068" spans="1:89" x14ac:dyDescent="0.25">
      <c r="A1068" s="2">
        <v>43008</v>
      </c>
      <c r="B1068" s="5" t="s">
        <v>487</v>
      </c>
      <c r="C1068" s="5" t="s">
        <v>330</v>
      </c>
      <c r="D1068" s="5" t="s">
        <v>70</v>
      </c>
      <c r="E1068" s="3" t="s">
        <v>261</v>
      </c>
      <c r="F1068" s="3" t="s">
        <v>363</v>
      </c>
      <c r="G1068" s="3">
        <v>19496963</v>
      </c>
      <c r="H1068" s="3"/>
      <c r="I1068" s="3"/>
      <c r="J1068" s="3"/>
      <c r="K1068" s="3"/>
      <c r="L1068" s="3"/>
      <c r="M1068" s="5"/>
      <c r="AZ1068"/>
      <c r="BA1068"/>
      <c r="BB1068"/>
      <c r="BC1068"/>
      <c r="BD1068"/>
      <c r="BE1068"/>
      <c r="CK1068"/>
    </row>
    <row r="1069" spans="1:89" x14ac:dyDescent="0.25">
      <c r="A1069" s="2">
        <v>43008</v>
      </c>
      <c r="B1069" s="5" t="s">
        <v>487</v>
      </c>
      <c r="C1069" s="5" t="s">
        <v>330</v>
      </c>
      <c r="D1069" s="5" t="s">
        <v>70</v>
      </c>
      <c r="E1069" s="3" t="s">
        <v>262</v>
      </c>
      <c r="F1069" s="3" t="s">
        <v>364</v>
      </c>
      <c r="G1069" s="3">
        <v>730315210</v>
      </c>
      <c r="H1069" s="3"/>
      <c r="I1069" s="3"/>
      <c r="J1069" s="3"/>
      <c r="K1069" s="3"/>
      <c r="L1069" s="3"/>
      <c r="M1069" s="5"/>
      <c r="AZ1069"/>
      <c r="BA1069"/>
      <c r="BB1069"/>
      <c r="BC1069"/>
      <c r="BD1069"/>
      <c r="BE1069"/>
      <c r="CK1069"/>
    </row>
    <row r="1070" spans="1:89" x14ac:dyDescent="0.25">
      <c r="A1070" s="2">
        <v>43008</v>
      </c>
      <c r="B1070" s="5" t="s">
        <v>487</v>
      </c>
      <c r="C1070" s="5" t="s">
        <v>330</v>
      </c>
      <c r="D1070" s="5" t="s">
        <v>70</v>
      </c>
      <c r="E1070" s="3" t="s">
        <v>263</v>
      </c>
      <c r="F1070" s="3" t="s">
        <v>365</v>
      </c>
      <c r="G1070" s="3">
        <v>0</v>
      </c>
      <c r="H1070" s="3"/>
      <c r="I1070" s="3"/>
      <c r="J1070" s="3"/>
      <c r="K1070" s="3"/>
      <c r="L1070" s="3"/>
      <c r="M1070" s="5"/>
      <c r="AZ1070"/>
      <c r="BA1070"/>
      <c r="BB1070"/>
      <c r="BC1070"/>
      <c r="BD1070"/>
      <c r="BE1070"/>
      <c r="CK1070"/>
    </row>
    <row r="1071" spans="1:89" x14ac:dyDescent="0.25">
      <c r="A1071" s="2">
        <v>43008</v>
      </c>
      <c r="B1071" s="5" t="s">
        <v>487</v>
      </c>
      <c r="C1071" s="5" t="s">
        <v>330</v>
      </c>
      <c r="D1071" s="5" t="s">
        <v>70</v>
      </c>
      <c r="E1071" s="3" t="s">
        <v>55</v>
      </c>
      <c r="F1071" s="3" t="s">
        <v>366</v>
      </c>
      <c r="G1071" s="3">
        <v>0</v>
      </c>
      <c r="H1071" s="3"/>
      <c r="I1071" s="3"/>
      <c r="J1071" s="3"/>
      <c r="K1071" s="3"/>
      <c r="L1071" s="3"/>
      <c r="M1071" s="5"/>
      <c r="AZ1071"/>
      <c r="BA1071"/>
      <c r="BB1071"/>
      <c r="BC1071"/>
      <c r="BD1071"/>
      <c r="BE1071"/>
      <c r="CK1071"/>
    </row>
    <row r="1072" spans="1:89" x14ac:dyDescent="0.25">
      <c r="A1072" s="2">
        <v>43008</v>
      </c>
      <c r="B1072" s="5" t="s">
        <v>487</v>
      </c>
      <c r="C1072" s="5" t="s">
        <v>330</v>
      </c>
      <c r="D1072" s="5" t="s">
        <v>70</v>
      </c>
      <c r="E1072" s="3" t="s">
        <v>54</v>
      </c>
      <c r="F1072" s="3" t="s">
        <v>367</v>
      </c>
      <c r="G1072" s="3">
        <v>1035085157.8</v>
      </c>
      <c r="H1072" s="3"/>
      <c r="I1072" s="3"/>
      <c r="J1072" s="3"/>
      <c r="K1072" s="3"/>
      <c r="L1072" s="3"/>
      <c r="M1072" s="5"/>
      <c r="AZ1072"/>
      <c r="BA1072"/>
      <c r="BB1072"/>
      <c r="BC1072"/>
      <c r="BD1072"/>
      <c r="BE1072"/>
      <c r="CK1072"/>
    </row>
    <row r="1073" spans="1:89" x14ac:dyDescent="0.25">
      <c r="A1073" s="2">
        <v>43008</v>
      </c>
      <c r="B1073" s="5" t="s">
        <v>487</v>
      </c>
      <c r="C1073" s="5" t="s">
        <v>330</v>
      </c>
      <c r="D1073" s="5" t="s">
        <v>70</v>
      </c>
      <c r="E1073" s="3" t="s">
        <v>53</v>
      </c>
      <c r="F1073" s="3" t="s">
        <v>368</v>
      </c>
      <c r="G1073" s="3">
        <v>0</v>
      </c>
      <c r="H1073" s="3"/>
      <c r="I1073" s="3"/>
      <c r="J1073" s="3"/>
      <c r="K1073" s="3"/>
      <c r="L1073" s="3"/>
      <c r="M1073" s="5"/>
      <c r="AZ1073"/>
      <c r="BA1073"/>
      <c r="BB1073"/>
      <c r="BC1073"/>
      <c r="BD1073"/>
      <c r="BE1073"/>
      <c r="CK1073"/>
    </row>
    <row r="1074" spans="1:89" x14ac:dyDescent="0.25">
      <c r="A1074" s="2">
        <v>43008</v>
      </c>
      <c r="B1074" s="5" t="s">
        <v>487</v>
      </c>
      <c r="C1074" s="5" t="s">
        <v>330</v>
      </c>
      <c r="D1074" s="5" t="s">
        <v>70</v>
      </c>
      <c r="E1074" s="3" t="s">
        <v>50</v>
      </c>
      <c r="F1074" s="3" t="s">
        <v>369</v>
      </c>
      <c r="G1074" s="3">
        <v>18269579576.669998</v>
      </c>
      <c r="H1074" s="3"/>
      <c r="I1074" s="3"/>
      <c r="J1074" s="3"/>
      <c r="K1074" s="3"/>
      <c r="L1074" s="3"/>
      <c r="M1074" s="5"/>
      <c r="AZ1074"/>
      <c r="BA1074"/>
      <c r="BB1074"/>
      <c r="BC1074"/>
      <c r="BD1074"/>
      <c r="BE1074"/>
      <c r="CK1074"/>
    </row>
    <row r="1075" spans="1:89" x14ac:dyDescent="0.25">
      <c r="A1075" s="2">
        <v>43008</v>
      </c>
      <c r="B1075" s="5" t="s">
        <v>487</v>
      </c>
      <c r="C1075" s="5" t="s">
        <v>330</v>
      </c>
      <c r="D1075" s="5" t="s">
        <v>70</v>
      </c>
      <c r="E1075" s="3" t="s">
        <v>264</v>
      </c>
      <c r="F1075" s="3" t="s">
        <v>371</v>
      </c>
      <c r="G1075" s="3">
        <v>200638765.08000001</v>
      </c>
      <c r="H1075" s="3"/>
      <c r="I1075" s="3"/>
      <c r="J1075" s="3"/>
      <c r="K1075" s="3"/>
      <c r="L1075" s="3"/>
      <c r="M1075" s="5"/>
      <c r="AZ1075"/>
      <c r="BA1075"/>
      <c r="BB1075"/>
      <c r="BC1075"/>
      <c r="BD1075"/>
      <c r="BE1075"/>
      <c r="CK1075"/>
    </row>
    <row r="1076" spans="1:89" x14ac:dyDescent="0.25">
      <c r="A1076" s="2">
        <v>43008</v>
      </c>
      <c r="B1076" s="5" t="s">
        <v>487</v>
      </c>
      <c r="C1076" s="5" t="s">
        <v>330</v>
      </c>
      <c r="D1076" s="5" t="s">
        <v>70</v>
      </c>
      <c r="E1076" s="3" t="s">
        <v>265</v>
      </c>
      <c r="F1076" s="3" t="s">
        <v>377</v>
      </c>
      <c r="G1076" s="3">
        <v>0</v>
      </c>
      <c r="H1076" s="3"/>
      <c r="I1076" s="3"/>
      <c r="J1076" s="3"/>
      <c r="K1076" s="3"/>
      <c r="L1076" s="3"/>
      <c r="M1076" s="5"/>
      <c r="AZ1076"/>
      <c r="BA1076"/>
      <c r="BB1076"/>
      <c r="BC1076"/>
      <c r="BD1076"/>
      <c r="BE1076"/>
      <c r="CK1076"/>
    </row>
    <row r="1077" spans="1:89" x14ac:dyDescent="0.25">
      <c r="A1077" s="2">
        <v>43008</v>
      </c>
      <c r="B1077" s="5" t="s">
        <v>487</v>
      </c>
      <c r="C1077" s="5" t="s">
        <v>330</v>
      </c>
      <c r="D1077" s="5" t="s">
        <v>70</v>
      </c>
      <c r="E1077" s="3" t="s">
        <v>266</v>
      </c>
      <c r="F1077" s="3" t="s">
        <v>373</v>
      </c>
      <c r="G1077" s="3">
        <v>0</v>
      </c>
      <c r="H1077" s="3"/>
      <c r="I1077" s="3"/>
      <c r="J1077" s="3"/>
      <c r="K1077" s="3"/>
      <c r="L1077" s="3"/>
      <c r="M1077" s="5"/>
      <c r="AZ1077"/>
      <c r="BA1077"/>
      <c r="BB1077"/>
      <c r="BC1077"/>
      <c r="BD1077"/>
      <c r="BE1077"/>
      <c r="CK1077"/>
    </row>
    <row r="1078" spans="1:89" x14ac:dyDescent="0.25">
      <c r="A1078" s="2">
        <v>43008</v>
      </c>
      <c r="B1078" s="5" t="s">
        <v>487</v>
      </c>
      <c r="C1078" s="5" t="s">
        <v>330</v>
      </c>
      <c r="D1078" s="5" t="s">
        <v>70</v>
      </c>
      <c r="E1078" s="3" t="s">
        <v>267</v>
      </c>
      <c r="F1078" s="3" t="s">
        <v>374</v>
      </c>
      <c r="G1078" s="3">
        <v>0</v>
      </c>
      <c r="H1078" s="3"/>
      <c r="I1078" s="3"/>
      <c r="J1078" s="3"/>
      <c r="K1078" s="3"/>
      <c r="L1078" s="3"/>
      <c r="M1078" s="5"/>
      <c r="AZ1078"/>
      <c r="BA1078"/>
      <c r="BB1078"/>
      <c r="BC1078"/>
      <c r="BD1078"/>
      <c r="BE1078"/>
      <c r="CK1078"/>
    </row>
    <row r="1079" spans="1:89" x14ac:dyDescent="0.25">
      <c r="A1079" s="2">
        <v>43008</v>
      </c>
      <c r="B1079" s="5" t="s">
        <v>487</v>
      </c>
      <c r="C1079" s="5" t="s">
        <v>330</v>
      </c>
      <c r="D1079" s="5" t="s">
        <v>70</v>
      </c>
      <c r="E1079" s="3" t="s">
        <v>37</v>
      </c>
      <c r="F1079" s="3" t="s">
        <v>375</v>
      </c>
      <c r="G1079" s="3">
        <v>0</v>
      </c>
      <c r="H1079" s="3"/>
      <c r="I1079" s="3"/>
      <c r="J1079" s="3"/>
      <c r="K1079" s="3"/>
      <c r="L1079" s="3"/>
      <c r="M1079" s="5"/>
      <c r="AZ1079"/>
      <c r="BA1079"/>
      <c r="BB1079"/>
      <c r="BC1079"/>
      <c r="BD1079"/>
      <c r="BE1079"/>
      <c r="CK1079"/>
    </row>
    <row r="1080" spans="1:89" x14ac:dyDescent="0.25">
      <c r="A1080" s="2">
        <v>43008</v>
      </c>
      <c r="B1080" s="5" t="s">
        <v>487</v>
      </c>
      <c r="C1080" s="5" t="s">
        <v>330</v>
      </c>
      <c r="D1080" s="5" t="s">
        <v>70</v>
      </c>
      <c r="E1080" s="3" t="s">
        <v>268</v>
      </c>
      <c r="F1080" s="3" t="s">
        <v>376</v>
      </c>
      <c r="G1080" s="3">
        <v>200638765.08000001</v>
      </c>
      <c r="H1080" s="3"/>
      <c r="I1080" s="3"/>
      <c r="J1080" s="3"/>
      <c r="K1080" s="3"/>
      <c r="L1080" s="3"/>
      <c r="M1080" s="5"/>
      <c r="AZ1080"/>
      <c r="BA1080"/>
      <c r="BB1080"/>
      <c r="BC1080"/>
      <c r="BD1080"/>
      <c r="BE1080"/>
      <c r="CK1080"/>
    </row>
    <row r="1081" spans="1:89" x14ac:dyDescent="0.25">
      <c r="A1081" s="2">
        <v>43008</v>
      </c>
      <c r="B1081" s="5" t="s">
        <v>487</v>
      </c>
      <c r="C1081" s="5" t="s">
        <v>330</v>
      </c>
      <c r="D1081" s="5" t="s">
        <v>70</v>
      </c>
      <c r="E1081" s="3" t="s">
        <v>269</v>
      </c>
      <c r="F1081" s="3" t="s">
        <v>373</v>
      </c>
      <c r="G1081" s="3">
        <v>0</v>
      </c>
      <c r="H1081" s="3"/>
      <c r="I1081" s="3"/>
      <c r="J1081" s="3"/>
      <c r="K1081" s="3"/>
      <c r="L1081" s="3"/>
      <c r="M1081" s="5"/>
      <c r="AZ1081"/>
      <c r="BA1081"/>
      <c r="BB1081"/>
      <c r="BC1081"/>
      <c r="BD1081"/>
      <c r="BE1081"/>
      <c r="CK1081"/>
    </row>
    <row r="1082" spans="1:89" x14ac:dyDescent="0.25">
      <c r="A1082" s="2">
        <v>43008</v>
      </c>
      <c r="B1082" s="5" t="s">
        <v>487</v>
      </c>
      <c r="C1082" s="5" t="s">
        <v>330</v>
      </c>
      <c r="D1082" s="5" t="s">
        <v>70</v>
      </c>
      <c r="E1082" s="3" t="s">
        <v>270</v>
      </c>
      <c r="F1082" s="3" t="s">
        <v>374</v>
      </c>
      <c r="G1082" s="3">
        <v>196984625.08000001</v>
      </c>
      <c r="H1082" s="3"/>
      <c r="I1082" s="3"/>
      <c r="J1082" s="3"/>
      <c r="K1082" s="3"/>
      <c r="L1082" s="3"/>
      <c r="M1082" s="5"/>
      <c r="AZ1082"/>
      <c r="BA1082"/>
      <c r="BB1082"/>
      <c r="BC1082"/>
      <c r="BD1082"/>
      <c r="BE1082"/>
      <c r="CK1082"/>
    </row>
    <row r="1083" spans="1:89" x14ac:dyDescent="0.25">
      <c r="A1083" s="2">
        <v>43008</v>
      </c>
      <c r="B1083" s="5" t="s">
        <v>487</v>
      </c>
      <c r="C1083" s="5" t="s">
        <v>330</v>
      </c>
      <c r="D1083" s="5" t="s">
        <v>70</v>
      </c>
      <c r="E1083" s="3" t="s">
        <v>271</v>
      </c>
      <c r="F1083" s="3" t="s">
        <v>375</v>
      </c>
      <c r="G1083" s="3">
        <v>3654140</v>
      </c>
      <c r="H1083" s="3"/>
      <c r="I1083" s="3"/>
      <c r="J1083" s="3"/>
      <c r="K1083" s="3"/>
      <c r="L1083" s="3"/>
      <c r="M1083" s="5"/>
      <c r="AZ1083"/>
      <c r="BA1083"/>
      <c r="BB1083"/>
      <c r="BC1083"/>
      <c r="BD1083"/>
      <c r="BE1083"/>
      <c r="CK1083"/>
    </row>
    <row r="1084" spans="1:89" x14ac:dyDescent="0.25">
      <c r="A1084" s="2">
        <v>43008</v>
      </c>
      <c r="B1084" s="5" t="s">
        <v>487</v>
      </c>
      <c r="C1084" s="5" t="s">
        <v>330</v>
      </c>
      <c r="D1084" s="5" t="s">
        <v>70</v>
      </c>
      <c r="E1084" s="3" t="s">
        <v>272</v>
      </c>
      <c r="F1084" s="3" t="s">
        <v>378</v>
      </c>
      <c r="G1084" s="3">
        <v>4724868662.8800001</v>
      </c>
      <c r="H1084" s="3"/>
      <c r="I1084" s="3"/>
      <c r="J1084" s="3"/>
      <c r="K1084" s="3"/>
      <c r="L1084" s="3"/>
      <c r="M1084" s="5"/>
      <c r="AZ1084"/>
      <c r="BA1084"/>
      <c r="BB1084"/>
      <c r="BC1084"/>
      <c r="BD1084"/>
      <c r="BE1084"/>
      <c r="CK1084"/>
    </row>
    <row r="1085" spans="1:89" x14ac:dyDescent="0.25">
      <c r="A1085" s="2">
        <v>43008</v>
      </c>
      <c r="B1085" s="5" t="s">
        <v>487</v>
      </c>
      <c r="C1085" s="5" t="s">
        <v>330</v>
      </c>
      <c r="D1085" s="5" t="s">
        <v>70</v>
      </c>
      <c r="E1085" s="3" t="s">
        <v>131</v>
      </c>
      <c r="F1085" s="3" t="s">
        <v>379</v>
      </c>
      <c r="G1085" s="3">
        <v>2990748123.3299999</v>
      </c>
      <c r="H1085" s="3"/>
      <c r="I1085" s="3"/>
      <c r="J1085" s="3"/>
      <c r="K1085" s="3"/>
      <c r="L1085" s="3"/>
      <c r="M1085" s="5"/>
      <c r="AZ1085"/>
      <c r="BA1085"/>
      <c r="BB1085"/>
      <c r="BC1085"/>
      <c r="BD1085"/>
      <c r="BE1085"/>
      <c r="CK1085"/>
    </row>
    <row r="1086" spans="1:89" x14ac:dyDescent="0.25">
      <c r="A1086" s="2">
        <v>43008</v>
      </c>
      <c r="B1086" s="5" t="s">
        <v>487</v>
      </c>
      <c r="C1086" s="5" t="s">
        <v>330</v>
      </c>
      <c r="D1086" s="5" t="s">
        <v>70</v>
      </c>
      <c r="E1086" s="3" t="s">
        <v>116</v>
      </c>
      <c r="F1086" s="3" t="s">
        <v>373</v>
      </c>
      <c r="G1086" s="3">
        <v>0</v>
      </c>
      <c r="H1086" s="3"/>
      <c r="I1086" s="3"/>
      <c r="J1086" s="3"/>
      <c r="K1086" s="3"/>
      <c r="L1086" s="3"/>
      <c r="M1086" s="5"/>
      <c r="AZ1086"/>
      <c r="BA1086"/>
      <c r="BB1086"/>
      <c r="BC1086"/>
      <c r="BD1086"/>
      <c r="BE1086"/>
      <c r="CK1086"/>
    </row>
    <row r="1087" spans="1:89" x14ac:dyDescent="0.25">
      <c r="A1087" s="2">
        <v>43008</v>
      </c>
      <c r="B1087" s="5" t="s">
        <v>487</v>
      </c>
      <c r="C1087" s="5" t="s">
        <v>330</v>
      </c>
      <c r="D1087" s="5" t="s">
        <v>70</v>
      </c>
      <c r="E1087" s="3" t="s">
        <v>117</v>
      </c>
      <c r="F1087" s="3" t="s">
        <v>374</v>
      </c>
      <c r="G1087" s="3">
        <v>2914064303.3299999</v>
      </c>
      <c r="H1087" s="3"/>
      <c r="I1087" s="3"/>
      <c r="J1087" s="3"/>
      <c r="K1087" s="3"/>
      <c r="L1087" s="3"/>
      <c r="M1087" s="5"/>
      <c r="AZ1087"/>
      <c r="BA1087"/>
      <c r="BB1087"/>
      <c r="BC1087"/>
      <c r="BD1087"/>
      <c r="BE1087"/>
      <c r="CK1087"/>
    </row>
    <row r="1088" spans="1:89" x14ac:dyDescent="0.25">
      <c r="A1088" s="2">
        <v>43008</v>
      </c>
      <c r="B1088" s="5" t="s">
        <v>487</v>
      </c>
      <c r="C1088" s="5" t="s">
        <v>330</v>
      </c>
      <c r="D1088" s="5" t="s">
        <v>70</v>
      </c>
      <c r="E1088" s="3" t="s">
        <v>118</v>
      </c>
      <c r="F1088" s="3" t="s">
        <v>375</v>
      </c>
      <c r="G1088" s="3">
        <v>76683820</v>
      </c>
      <c r="H1088" s="3"/>
      <c r="I1088" s="3"/>
      <c r="J1088" s="3"/>
      <c r="K1088" s="3"/>
      <c r="L1088" s="3"/>
      <c r="M1088" s="5"/>
      <c r="AZ1088"/>
      <c r="BA1088"/>
      <c r="BB1088"/>
      <c r="BC1088"/>
      <c r="BD1088"/>
      <c r="BE1088"/>
      <c r="CK1088"/>
    </row>
    <row r="1089" spans="1:89" x14ac:dyDescent="0.25">
      <c r="A1089" s="2">
        <v>43008</v>
      </c>
      <c r="B1089" s="5" t="s">
        <v>487</v>
      </c>
      <c r="C1089" s="5" t="s">
        <v>330</v>
      </c>
      <c r="D1089" s="5" t="s">
        <v>70</v>
      </c>
      <c r="E1089" s="3" t="s">
        <v>273</v>
      </c>
      <c r="F1089" s="3" t="s">
        <v>380</v>
      </c>
      <c r="G1089" s="3">
        <v>1734120539.55</v>
      </c>
      <c r="H1089" s="3"/>
      <c r="I1089" s="3"/>
      <c r="J1089" s="3"/>
      <c r="K1089" s="3"/>
      <c r="L1089" s="3"/>
      <c r="M1089" s="5"/>
      <c r="AZ1089"/>
      <c r="BA1089"/>
      <c r="BB1089"/>
      <c r="BC1089"/>
      <c r="BD1089"/>
      <c r="BE1089"/>
      <c r="CK1089"/>
    </row>
    <row r="1090" spans="1:89" x14ac:dyDescent="0.25">
      <c r="A1090" s="2">
        <v>43008</v>
      </c>
      <c r="B1090" s="5" t="s">
        <v>487</v>
      </c>
      <c r="C1090" s="5" t="s">
        <v>330</v>
      </c>
      <c r="D1090" s="5" t="s">
        <v>70</v>
      </c>
      <c r="E1090" s="3" t="s">
        <v>274</v>
      </c>
      <c r="F1090" s="3" t="s">
        <v>373</v>
      </c>
      <c r="G1090" s="3">
        <v>0</v>
      </c>
      <c r="H1090" s="3"/>
      <c r="I1090" s="3"/>
      <c r="J1090" s="3"/>
      <c r="K1090" s="3"/>
      <c r="L1090" s="3"/>
      <c r="M1090" s="5"/>
      <c r="AZ1090"/>
      <c r="BA1090"/>
      <c r="BB1090"/>
      <c r="BC1090"/>
      <c r="BD1090"/>
      <c r="BE1090"/>
      <c r="CK1090"/>
    </row>
    <row r="1091" spans="1:89" x14ac:dyDescent="0.25">
      <c r="A1091" s="2">
        <v>43008</v>
      </c>
      <c r="B1091" s="5" t="s">
        <v>487</v>
      </c>
      <c r="C1091" s="5" t="s">
        <v>330</v>
      </c>
      <c r="D1091" s="5" t="s">
        <v>70</v>
      </c>
      <c r="E1091" s="3" t="s">
        <v>275</v>
      </c>
      <c r="F1091" s="3" t="s">
        <v>374</v>
      </c>
      <c r="G1091" s="3">
        <v>1676943697.55</v>
      </c>
      <c r="H1091" s="3"/>
      <c r="I1091" s="3"/>
      <c r="J1091" s="3"/>
      <c r="K1091" s="3"/>
      <c r="L1091" s="3"/>
      <c r="M1091" s="5"/>
      <c r="AZ1091"/>
      <c r="BA1091"/>
      <c r="BB1091"/>
      <c r="BC1091"/>
      <c r="BD1091"/>
      <c r="BE1091"/>
      <c r="CK1091"/>
    </row>
    <row r="1092" spans="1:89" x14ac:dyDescent="0.25">
      <c r="A1092" s="2">
        <v>43008</v>
      </c>
      <c r="B1092" s="5" t="s">
        <v>487</v>
      </c>
      <c r="C1092" s="5" t="s">
        <v>330</v>
      </c>
      <c r="D1092" s="5" t="s">
        <v>70</v>
      </c>
      <c r="E1092" s="3" t="s">
        <v>276</v>
      </c>
      <c r="F1092" s="3" t="s">
        <v>375</v>
      </c>
      <c r="G1092" s="3">
        <v>57176842</v>
      </c>
      <c r="H1092" s="3"/>
      <c r="I1092" s="3"/>
      <c r="J1092" s="3"/>
      <c r="K1092" s="3"/>
      <c r="L1092" s="3"/>
      <c r="M1092" s="5"/>
      <c r="AZ1092"/>
      <c r="BA1092"/>
      <c r="BB1092"/>
      <c r="BC1092"/>
      <c r="BD1092"/>
      <c r="BE1092"/>
      <c r="CK1092"/>
    </row>
    <row r="1093" spans="1:89" x14ac:dyDescent="0.25">
      <c r="A1093" s="2">
        <v>43008</v>
      </c>
      <c r="B1093" s="5" t="s">
        <v>487</v>
      </c>
      <c r="C1093" s="5" t="s">
        <v>330</v>
      </c>
      <c r="D1093" s="5" t="s">
        <v>70</v>
      </c>
      <c r="E1093" s="3" t="s">
        <v>277</v>
      </c>
      <c r="F1093" s="3" t="s">
        <v>381</v>
      </c>
      <c r="G1093" s="3">
        <v>6025434496.2700005</v>
      </c>
      <c r="H1093" s="3"/>
      <c r="I1093" s="3"/>
      <c r="J1093" s="3"/>
      <c r="K1093" s="3"/>
      <c r="L1093" s="3"/>
      <c r="M1093" s="5"/>
      <c r="AZ1093"/>
      <c r="BA1093"/>
      <c r="BB1093"/>
      <c r="BC1093"/>
      <c r="BD1093"/>
      <c r="BE1093"/>
      <c r="CK1093"/>
    </row>
    <row r="1094" spans="1:89" x14ac:dyDescent="0.25">
      <c r="A1094" s="2">
        <v>43008</v>
      </c>
      <c r="B1094" s="5" t="s">
        <v>487</v>
      </c>
      <c r="C1094" s="5" t="s">
        <v>330</v>
      </c>
      <c r="D1094" s="5" t="s">
        <v>70</v>
      </c>
      <c r="E1094" s="3" t="s">
        <v>119</v>
      </c>
      <c r="F1094" s="3" t="s">
        <v>382</v>
      </c>
      <c r="G1094" s="3">
        <v>5178565370.2700005</v>
      </c>
      <c r="H1094" s="3"/>
      <c r="I1094" s="3"/>
      <c r="J1094" s="3"/>
      <c r="K1094" s="3"/>
      <c r="L1094" s="3"/>
      <c r="M1094" s="5"/>
      <c r="AZ1094"/>
      <c r="BA1094"/>
      <c r="BB1094"/>
      <c r="BC1094"/>
      <c r="BD1094"/>
      <c r="BE1094"/>
      <c r="CK1094"/>
    </row>
    <row r="1095" spans="1:89" x14ac:dyDescent="0.25">
      <c r="A1095" s="2">
        <v>43008</v>
      </c>
      <c r="B1095" s="5" t="s">
        <v>487</v>
      </c>
      <c r="C1095" s="5" t="s">
        <v>330</v>
      </c>
      <c r="D1095" s="5" t="s">
        <v>70</v>
      </c>
      <c r="E1095" s="3" t="s">
        <v>120</v>
      </c>
      <c r="F1095" s="3" t="s">
        <v>383</v>
      </c>
      <c r="G1095" s="3">
        <v>846869126</v>
      </c>
      <c r="H1095" s="3"/>
      <c r="I1095" s="3"/>
      <c r="J1095" s="3"/>
      <c r="K1095" s="3"/>
      <c r="L1095" s="3"/>
      <c r="M1095" s="5"/>
      <c r="AZ1095"/>
      <c r="BA1095"/>
      <c r="BB1095"/>
      <c r="BC1095"/>
      <c r="BD1095"/>
      <c r="BE1095"/>
      <c r="CK1095"/>
    </row>
    <row r="1096" spans="1:89" x14ac:dyDescent="0.25">
      <c r="A1096" s="2">
        <v>43008</v>
      </c>
      <c r="B1096" s="5" t="s">
        <v>487</v>
      </c>
      <c r="C1096" s="5" t="s">
        <v>330</v>
      </c>
      <c r="D1096" s="5" t="s">
        <v>70</v>
      </c>
      <c r="E1096" s="3" t="s">
        <v>121</v>
      </c>
      <c r="F1096" s="3" t="s">
        <v>384</v>
      </c>
      <c r="G1096" s="3">
        <v>0</v>
      </c>
      <c r="H1096" s="3"/>
      <c r="I1096" s="3"/>
      <c r="J1096" s="3"/>
      <c r="K1096" s="3"/>
      <c r="L1096" s="3"/>
      <c r="M1096" s="5"/>
      <c r="AZ1096"/>
      <c r="BA1096"/>
      <c r="BB1096"/>
      <c r="BC1096"/>
      <c r="BD1096"/>
      <c r="BE1096"/>
      <c r="CK1096"/>
    </row>
    <row r="1097" spans="1:89" x14ac:dyDescent="0.25">
      <c r="A1097" s="2">
        <v>43008</v>
      </c>
      <c r="B1097" s="5" t="s">
        <v>487</v>
      </c>
      <c r="C1097" s="5" t="s">
        <v>330</v>
      </c>
      <c r="D1097" s="5" t="s">
        <v>70</v>
      </c>
      <c r="E1097" s="3" t="s">
        <v>123</v>
      </c>
      <c r="F1097" s="3" t="s">
        <v>385</v>
      </c>
      <c r="G1097" s="3">
        <v>0</v>
      </c>
      <c r="H1097" s="3"/>
      <c r="I1097" s="3"/>
      <c r="J1097" s="3"/>
      <c r="K1097" s="3"/>
      <c r="L1097" s="3"/>
      <c r="M1097" s="5"/>
      <c r="AZ1097"/>
      <c r="BA1097"/>
      <c r="BB1097"/>
      <c r="BC1097"/>
      <c r="BD1097"/>
      <c r="BE1097"/>
      <c r="CK1097"/>
    </row>
    <row r="1098" spans="1:89" x14ac:dyDescent="0.25">
      <c r="A1098" s="2">
        <v>43008</v>
      </c>
      <c r="B1098" s="5" t="s">
        <v>487</v>
      </c>
      <c r="C1098" s="5" t="s">
        <v>330</v>
      </c>
      <c r="D1098" s="5" t="s">
        <v>70</v>
      </c>
      <c r="E1098" s="3" t="s">
        <v>278</v>
      </c>
      <c r="F1098" s="3" t="s">
        <v>386</v>
      </c>
      <c r="G1098" s="3">
        <v>0</v>
      </c>
      <c r="H1098" s="3"/>
      <c r="I1098" s="3"/>
      <c r="J1098" s="3"/>
      <c r="K1098" s="3"/>
      <c r="L1098" s="3"/>
      <c r="M1098" s="5"/>
      <c r="AZ1098"/>
      <c r="BA1098"/>
      <c r="BB1098"/>
      <c r="BC1098"/>
      <c r="BD1098"/>
      <c r="BE1098"/>
      <c r="CK1098"/>
    </row>
    <row r="1099" spans="1:89" x14ac:dyDescent="0.25">
      <c r="A1099" s="2">
        <v>43008</v>
      </c>
      <c r="B1099" s="5" t="s">
        <v>487</v>
      </c>
      <c r="C1099" s="5" t="s">
        <v>330</v>
      </c>
      <c r="D1099" s="5" t="s">
        <v>70</v>
      </c>
      <c r="E1099" s="3" t="s">
        <v>279</v>
      </c>
      <c r="F1099" s="3" t="s">
        <v>387</v>
      </c>
      <c r="G1099" s="3">
        <v>10255226</v>
      </c>
      <c r="H1099" s="3"/>
      <c r="I1099" s="3"/>
      <c r="J1099" s="3"/>
      <c r="K1099" s="3"/>
      <c r="L1099" s="3"/>
      <c r="M1099" s="5"/>
      <c r="AZ1099"/>
      <c r="BA1099"/>
      <c r="BB1099"/>
      <c r="BC1099"/>
      <c r="BD1099"/>
      <c r="BE1099"/>
      <c r="CK1099"/>
    </row>
    <row r="1100" spans="1:89" x14ac:dyDescent="0.25">
      <c r="A1100" s="2">
        <v>43008</v>
      </c>
      <c r="B1100" s="5" t="s">
        <v>487</v>
      </c>
      <c r="C1100" s="5" t="s">
        <v>330</v>
      </c>
      <c r="D1100" s="5" t="s">
        <v>70</v>
      </c>
      <c r="E1100" s="3" t="s">
        <v>280</v>
      </c>
      <c r="F1100" s="3" t="s">
        <v>388</v>
      </c>
      <c r="G1100" s="3">
        <v>0</v>
      </c>
      <c r="H1100" s="3"/>
      <c r="I1100" s="3"/>
      <c r="J1100" s="3"/>
      <c r="K1100" s="3"/>
      <c r="L1100" s="3"/>
      <c r="M1100" s="5"/>
      <c r="AZ1100"/>
      <c r="BA1100"/>
      <c r="BB1100"/>
      <c r="BC1100"/>
      <c r="BD1100"/>
      <c r="BE1100"/>
      <c r="CK1100"/>
    </row>
    <row r="1101" spans="1:89" x14ac:dyDescent="0.25">
      <c r="A1101" s="2">
        <v>43008</v>
      </c>
      <c r="B1101" s="5" t="s">
        <v>487</v>
      </c>
      <c r="C1101" s="5" t="s">
        <v>330</v>
      </c>
      <c r="D1101" s="5" t="s">
        <v>70</v>
      </c>
      <c r="E1101" s="3" t="s">
        <v>281</v>
      </c>
      <c r="F1101" s="3" t="s">
        <v>389</v>
      </c>
      <c r="G1101" s="3">
        <v>99536522</v>
      </c>
      <c r="H1101" s="3"/>
      <c r="I1101" s="3"/>
      <c r="J1101" s="3"/>
      <c r="K1101" s="3"/>
      <c r="L1101" s="3"/>
      <c r="M1101" s="5"/>
      <c r="AZ1101"/>
      <c r="BA1101"/>
      <c r="BB1101"/>
      <c r="BC1101"/>
      <c r="BD1101"/>
      <c r="BE1101"/>
      <c r="CK1101"/>
    </row>
    <row r="1102" spans="1:89" x14ac:dyDescent="0.25">
      <c r="A1102" s="2">
        <v>43008</v>
      </c>
      <c r="B1102" s="5" t="s">
        <v>487</v>
      </c>
      <c r="C1102" s="5" t="s">
        <v>330</v>
      </c>
      <c r="D1102" s="5" t="s">
        <v>70</v>
      </c>
      <c r="E1102" s="3" t="s">
        <v>282</v>
      </c>
      <c r="F1102" s="3" t="s">
        <v>183</v>
      </c>
      <c r="G1102" s="3">
        <v>0</v>
      </c>
      <c r="H1102" s="3"/>
      <c r="I1102" s="3"/>
      <c r="J1102" s="3"/>
      <c r="K1102" s="3"/>
      <c r="L1102" s="3"/>
      <c r="M1102" s="5"/>
      <c r="AZ1102"/>
      <c r="BA1102"/>
      <c r="BB1102"/>
      <c r="BC1102"/>
      <c r="BD1102"/>
      <c r="BE1102"/>
      <c r="CK1102"/>
    </row>
    <row r="1103" spans="1:89" x14ac:dyDescent="0.25">
      <c r="A1103" s="2">
        <v>43008</v>
      </c>
      <c r="B1103" s="5" t="s">
        <v>487</v>
      </c>
      <c r="C1103" s="5" t="s">
        <v>330</v>
      </c>
      <c r="D1103" s="5" t="s">
        <v>70</v>
      </c>
      <c r="E1103" s="3" t="s">
        <v>124</v>
      </c>
      <c r="F1103" s="3" t="s">
        <v>390</v>
      </c>
      <c r="G1103" s="3">
        <v>0</v>
      </c>
      <c r="H1103" s="3"/>
      <c r="I1103" s="3"/>
      <c r="J1103" s="3"/>
      <c r="K1103" s="3"/>
      <c r="L1103" s="3"/>
      <c r="M1103" s="5"/>
      <c r="AZ1103"/>
      <c r="BA1103"/>
      <c r="BB1103"/>
      <c r="BC1103"/>
      <c r="BD1103"/>
      <c r="BE1103"/>
      <c r="CK1103"/>
    </row>
    <row r="1104" spans="1:89" x14ac:dyDescent="0.25">
      <c r="A1104" s="2">
        <v>43008</v>
      </c>
      <c r="B1104" s="5" t="s">
        <v>487</v>
      </c>
      <c r="C1104" s="5" t="s">
        <v>330</v>
      </c>
      <c r="D1104" s="5" t="s">
        <v>70</v>
      </c>
      <c r="E1104" s="3" t="s">
        <v>125</v>
      </c>
      <c r="F1104" s="3" t="s">
        <v>391</v>
      </c>
      <c r="G1104" s="3">
        <v>0</v>
      </c>
      <c r="H1104" s="3"/>
      <c r="I1104" s="3"/>
      <c r="J1104" s="3"/>
      <c r="K1104" s="3"/>
      <c r="L1104" s="3"/>
      <c r="M1104" s="5"/>
      <c r="AZ1104"/>
      <c r="BA1104"/>
      <c r="BB1104"/>
      <c r="BC1104"/>
      <c r="BD1104"/>
      <c r="BE1104"/>
      <c r="CK1104"/>
    </row>
    <row r="1105" spans="1:89" x14ac:dyDescent="0.25">
      <c r="A1105" s="2">
        <v>43008</v>
      </c>
      <c r="B1105" s="5" t="s">
        <v>487</v>
      </c>
      <c r="C1105" s="5" t="s">
        <v>330</v>
      </c>
      <c r="D1105" s="5" t="s">
        <v>70</v>
      </c>
      <c r="E1105" s="3" t="s">
        <v>126</v>
      </c>
      <c r="F1105" s="3" t="s">
        <v>392</v>
      </c>
      <c r="G1105" s="3">
        <v>485930</v>
      </c>
      <c r="H1105" s="3"/>
      <c r="I1105" s="3"/>
      <c r="J1105" s="3"/>
      <c r="K1105" s="3"/>
      <c r="L1105" s="3"/>
      <c r="M1105" s="5"/>
      <c r="AZ1105"/>
      <c r="BA1105"/>
      <c r="BB1105"/>
      <c r="BC1105"/>
      <c r="BD1105"/>
      <c r="BE1105"/>
      <c r="CK1105"/>
    </row>
    <row r="1106" spans="1:89" x14ac:dyDescent="0.25">
      <c r="A1106" s="2">
        <v>43008</v>
      </c>
      <c r="B1106" s="5" t="s">
        <v>487</v>
      </c>
      <c r="C1106" s="5" t="s">
        <v>330</v>
      </c>
      <c r="D1106" s="5" t="s">
        <v>70</v>
      </c>
      <c r="E1106" s="3" t="s">
        <v>127</v>
      </c>
      <c r="F1106" s="3" t="s">
        <v>393</v>
      </c>
      <c r="G1106" s="3">
        <v>68703557</v>
      </c>
      <c r="H1106" s="3"/>
      <c r="I1106" s="3"/>
      <c r="J1106" s="3"/>
      <c r="K1106" s="3"/>
      <c r="L1106" s="3"/>
      <c r="M1106" s="5"/>
      <c r="AZ1106"/>
      <c r="BA1106"/>
      <c r="BB1106"/>
      <c r="BC1106"/>
      <c r="BD1106"/>
      <c r="BE1106"/>
      <c r="CK1106"/>
    </row>
    <row r="1107" spans="1:89" x14ac:dyDescent="0.25">
      <c r="A1107" s="2">
        <v>43008</v>
      </c>
      <c r="B1107" s="5" t="s">
        <v>487</v>
      </c>
      <c r="C1107" s="5" t="s">
        <v>330</v>
      </c>
      <c r="D1107" s="5" t="s">
        <v>70</v>
      </c>
      <c r="E1107" s="3" t="s">
        <v>128</v>
      </c>
      <c r="F1107" s="3" t="s">
        <v>394</v>
      </c>
      <c r="G1107" s="3">
        <v>431371975</v>
      </c>
      <c r="H1107" s="3"/>
      <c r="I1107" s="3"/>
      <c r="J1107" s="3"/>
      <c r="K1107" s="3"/>
      <c r="L1107" s="3"/>
      <c r="M1107" s="5"/>
      <c r="AZ1107"/>
      <c r="BA1107"/>
      <c r="BB1107"/>
      <c r="BC1107"/>
      <c r="BD1107"/>
      <c r="BE1107"/>
      <c r="CK1107"/>
    </row>
    <row r="1108" spans="1:89" x14ac:dyDescent="0.25">
      <c r="A1108" s="2">
        <v>43008</v>
      </c>
      <c r="B1108" s="5" t="s">
        <v>487</v>
      </c>
      <c r="C1108" s="5" t="s">
        <v>330</v>
      </c>
      <c r="D1108" s="5" t="s">
        <v>70</v>
      </c>
      <c r="E1108" s="3" t="s">
        <v>283</v>
      </c>
      <c r="F1108" s="3" t="s">
        <v>395</v>
      </c>
      <c r="G1108" s="3">
        <v>0</v>
      </c>
      <c r="H1108" s="3"/>
      <c r="I1108" s="3"/>
      <c r="J1108" s="3"/>
      <c r="K1108" s="3"/>
      <c r="L1108" s="3"/>
      <c r="M1108" s="5"/>
      <c r="AZ1108"/>
      <c r="BA1108"/>
      <c r="BB1108"/>
      <c r="BC1108"/>
      <c r="BD1108"/>
      <c r="BE1108"/>
      <c r="CK1108"/>
    </row>
    <row r="1109" spans="1:89" x14ac:dyDescent="0.25">
      <c r="A1109" s="2">
        <v>43008</v>
      </c>
      <c r="B1109" s="5" t="s">
        <v>487</v>
      </c>
      <c r="C1109" s="5" t="s">
        <v>330</v>
      </c>
      <c r="D1109" s="5" t="s">
        <v>70</v>
      </c>
      <c r="E1109" s="3" t="s">
        <v>284</v>
      </c>
      <c r="F1109" s="3" t="s">
        <v>396</v>
      </c>
      <c r="G1109" s="3">
        <v>0</v>
      </c>
      <c r="H1109" s="3"/>
      <c r="I1109" s="3"/>
      <c r="J1109" s="3"/>
      <c r="K1109" s="3"/>
      <c r="L1109" s="3"/>
      <c r="M1109" s="5"/>
      <c r="AZ1109"/>
      <c r="BA1109"/>
      <c r="BB1109"/>
      <c r="BC1109"/>
      <c r="BD1109"/>
      <c r="BE1109"/>
      <c r="CK1109"/>
    </row>
    <row r="1110" spans="1:89" x14ac:dyDescent="0.25">
      <c r="A1110" s="2">
        <v>43008</v>
      </c>
      <c r="B1110" s="5" t="s">
        <v>487</v>
      </c>
      <c r="C1110" s="5" t="s">
        <v>330</v>
      </c>
      <c r="D1110" s="5" t="s">
        <v>70</v>
      </c>
      <c r="E1110" s="3" t="s">
        <v>285</v>
      </c>
      <c r="F1110" s="3" t="s">
        <v>397</v>
      </c>
      <c r="G1110" s="3">
        <v>0</v>
      </c>
      <c r="H1110" s="3"/>
      <c r="I1110" s="3"/>
      <c r="J1110" s="3"/>
      <c r="K1110" s="3"/>
      <c r="L1110" s="3"/>
      <c r="M1110" s="5"/>
      <c r="AZ1110"/>
      <c r="BA1110"/>
      <c r="BB1110"/>
      <c r="BC1110"/>
      <c r="BD1110"/>
      <c r="BE1110"/>
      <c r="CK1110"/>
    </row>
    <row r="1111" spans="1:89" x14ac:dyDescent="0.25">
      <c r="A1111" s="2">
        <v>43008</v>
      </c>
      <c r="B1111" s="5" t="s">
        <v>487</v>
      </c>
      <c r="C1111" s="5" t="s">
        <v>330</v>
      </c>
      <c r="D1111" s="5" t="s">
        <v>70</v>
      </c>
      <c r="E1111" s="3" t="s">
        <v>286</v>
      </c>
      <c r="F1111" s="3" t="s">
        <v>399</v>
      </c>
      <c r="G1111" s="3">
        <v>161537691</v>
      </c>
      <c r="H1111" s="3"/>
      <c r="I1111" s="3"/>
      <c r="J1111" s="3"/>
      <c r="K1111" s="3"/>
      <c r="L1111" s="3"/>
      <c r="M1111" s="5"/>
      <c r="AZ1111"/>
      <c r="BA1111"/>
      <c r="BB1111"/>
      <c r="BC1111"/>
      <c r="BD1111"/>
      <c r="BE1111"/>
      <c r="CK1111"/>
    </row>
    <row r="1112" spans="1:89" x14ac:dyDescent="0.25">
      <c r="A1112" s="2">
        <v>43008</v>
      </c>
      <c r="B1112" s="5" t="s">
        <v>487</v>
      </c>
      <c r="C1112" s="5" t="s">
        <v>330</v>
      </c>
      <c r="D1112" s="5" t="s">
        <v>70</v>
      </c>
      <c r="E1112" s="3" t="s">
        <v>129</v>
      </c>
      <c r="F1112" s="3" t="s">
        <v>400</v>
      </c>
      <c r="G1112" s="3">
        <v>11722832825.23</v>
      </c>
      <c r="H1112" s="3"/>
      <c r="I1112" s="3"/>
      <c r="J1112" s="3"/>
      <c r="K1112" s="3"/>
      <c r="L1112" s="3"/>
      <c r="M1112" s="5"/>
      <c r="AZ1112"/>
      <c r="BA1112"/>
      <c r="BB1112"/>
      <c r="BC1112"/>
      <c r="BD1112"/>
      <c r="BE1112"/>
      <c r="CK1112"/>
    </row>
    <row r="1113" spans="1:89" x14ac:dyDescent="0.25">
      <c r="A1113" s="2">
        <v>43008</v>
      </c>
      <c r="B1113" s="5" t="s">
        <v>487</v>
      </c>
      <c r="C1113" s="5" t="s">
        <v>330</v>
      </c>
      <c r="D1113" s="5" t="s">
        <v>70</v>
      </c>
      <c r="E1113" s="3" t="s">
        <v>130</v>
      </c>
      <c r="F1113" s="3" t="s">
        <v>398</v>
      </c>
      <c r="G1113" s="3">
        <v>6546746751.4300003</v>
      </c>
      <c r="H1113" s="3"/>
      <c r="I1113" s="3"/>
      <c r="J1113" s="3"/>
      <c r="K1113" s="3"/>
      <c r="L1113" s="3"/>
      <c r="M1113" s="5"/>
      <c r="AZ1113"/>
      <c r="BA1113"/>
      <c r="BB1113"/>
      <c r="BC1113"/>
      <c r="BD1113"/>
      <c r="BE1113"/>
      <c r="CK1113"/>
    </row>
    <row r="1114" spans="1:89" x14ac:dyDescent="0.25">
      <c r="A1114" s="2">
        <v>43008</v>
      </c>
      <c r="B1114" s="5" t="s">
        <v>487</v>
      </c>
      <c r="C1114" s="5" t="s">
        <v>401</v>
      </c>
      <c r="D1114" s="5" t="s">
        <v>70</v>
      </c>
      <c r="E1114" s="3" t="s">
        <v>69</v>
      </c>
      <c r="F1114" s="3" t="s">
        <v>107</v>
      </c>
      <c r="G1114" s="3">
        <v>0</v>
      </c>
      <c r="H1114" s="3">
        <v>31781356</v>
      </c>
      <c r="I1114" s="3">
        <v>20470405</v>
      </c>
      <c r="J1114" s="3">
        <v>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Z1114" s="3">
        <v>52251761</v>
      </c>
      <c r="AZ1114"/>
      <c r="BA1114"/>
      <c r="BB1114"/>
      <c r="BC1114"/>
      <c r="BD1114"/>
      <c r="BE1114"/>
      <c r="CK1114"/>
    </row>
    <row r="1115" spans="1:89" x14ac:dyDescent="0.25">
      <c r="A1115" s="2">
        <v>43008</v>
      </c>
      <c r="B1115" s="5" t="s">
        <v>487</v>
      </c>
      <c r="C1115" s="5" t="s">
        <v>401</v>
      </c>
      <c r="D1115" s="5" t="s">
        <v>70</v>
      </c>
      <c r="E1115" s="3" t="s">
        <v>68</v>
      </c>
      <c r="F1115" s="3" t="s">
        <v>108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Z1115" s="3">
        <v>0</v>
      </c>
      <c r="AZ1115"/>
      <c r="BA1115"/>
      <c r="BB1115"/>
      <c r="BC1115"/>
      <c r="BD1115"/>
      <c r="BE1115"/>
      <c r="CK1115"/>
    </row>
    <row r="1116" spans="1:89" x14ac:dyDescent="0.25">
      <c r="A1116" s="2">
        <v>43008</v>
      </c>
      <c r="B1116" s="5" t="s">
        <v>487</v>
      </c>
      <c r="C1116" s="5" t="s">
        <v>401</v>
      </c>
      <c r="D1116" s="5" t="s">
        <v>70</v>
      </c>
      <c r="E1116" s="3" t="s">
        <v>67</v>
      </c>
      <c r="F1116" s="3" t="s">
        <v>109</v>
      </c>
      <c r="G1116" s="3"/>
      <c r="H1116" s="3"/>
      <c r="I1116" s="3"/>
      <c r="J1116" s="3"/>
      <c r="K1116" s="3"/>
      <c r="L1116" s="3"/>
      <c r="M1116" s="5"/>
      <c r="S1116" s="5">
        <v>0</v>
      </c>
      <c r="T1116" s="5">
        <v>0</v>
      </c>
      <c r="U1116" s="5">
        <v>0</v>
      </c>
      <c r="V1116" s="5">
        <v>0</v>
      </c>
      <c r="Z1116" s="5">
        <v>0</v>
      </c>
      <c r="AZ1116"/>
      <c r="BA1116"/>
      <c r="BB1116"/>
      <c r="BC1116"/>
      <c r="BD1116"/>
      <c r="BE1116"/>
      <c r="CK1116"/>
    </row>
    <row r="1117" spans="1:89" x14ac:dyDescent="0.25">
      <c r="A1117" s="2">
        <v>43008</v>
      </c>
      <c r="B1117" s="5" t="s">
        <v>487</v>
      </c>
      <c r="C1117" s="5" t="s">
        <v>401</v>
      </c>
      <c r="D1117" s="5" t="s">
        <v>70</v>
      </c>
      <c r="E1117" s="3" t="s">
        <v>66</v>
      </c>
      <c r="F1117" s="3" t="s">
        <v>110</v>
      </c>
      <c r="G1117" s="3">
        <v>0</v>
      </c>
      <c r="H1117" s="3">
        <v>33741</v>
      </c>
      <c r="I1117" s="3">
        <v>1532016</v>
      </c>
      <c r="J1117" s="3">
        <v>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Z1117" s="3">
        <v>1565757</v>
      </c>
      <c r="AZ1117"/>
      <c r="BA1117"/>
      <c r="BB1117"/>
      <c r="BC1117"/>
      <c r="BD1117"/>
      <c r="BE1117"/>
      <c r="CK1117"/>
    </row>
    <row r="1118" spans="1:89" x14ac:dyDescent="0.25">
      <c r="A1118" s="2">
        <v>43008</v>
      </c>
      <c r="B1118" s="5" t="s">
        <v>487</v>
      </c>
      <c r="C1118" s="5" t="s">
        <v>401</v>
      </c>
      <c r="D1118" s="5" t="s">
        <v>70</v>
      </c>
      <c r="E1118" s="3" t="s">
        <v>65</v>
      </c>
      <c r="F1118" s="3" t="s">
        <v>111</v>
      </c>
      <c r="G1118" s="3">
        <v>0</v>
      </c>
      <c r="H1118" s="3">
        <v>31747615</v>
      </c>
      <c r="I1118" s="3">
        <v>18938389</v>
      </c>
      <c r="J1118" s="3">
        <v>0</v>
      </c>
      <c r="K1118" s="3">
        <v>0</v>
      </c>
      <c r="L1118" s="3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Z1118" s="3">
        <v>50686004</v>
      </c>
      <c r="AZ1118"/>
      <c r="BA1118"/>
      <c r="BB1118"/>
      <c r="BC1118"/>
      <c r="BD1118"/>
      <c r="BE1118"/>
      <c r="CK1118"/>
    </row>
    <row r="1119" spans="1:89" x14ac:dyDescent="0.25">
      <c r="A1119" s="2">
        <v>43008</v>
      </c>
      <c r="B1119" s="5" t="s">
        <v>487</v>
      </c>
      <c r="C1119" s="5" t="s">
        <v>401</v>
      </c>
      <c r="D1119" s="5" t="s">
        <v>70</v>
      </c>
      <c r="E1119" s="3" t="s">
        <v>64</v>
      </c>
      <c r="F1119" s="3" t="s">
        <v>107</v>
      </c>
      <c r="G1119" s="3">
        <v>0</v>
      </c>
      <c r="H1119" s="3">
        <v>36715653</v>
      </c>
      <c r="I1119" s="3">
        <v>16133481</v>
      </c>
      <c r="J1119" s="3">
        <v>0</v>
      </c>
      <c r="K1119" s="3">
        <v>0</v>
      </c>
      <c r="L1119" s="3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Z1119" s="3">
        <v>52849134</v>
      </c>
      <c r="AZ1119"/>
      <c r="BA1119"/>
      <c r="BB1119"/>
      <c r="BC1119"/>
      <c r="BD1119"/>
      <c r="BE1119"/>
      <c r="CK1119"/>
    </row>
    <row r="1120" spans="1:89" x14ac:dyDescent="0.25">
      <c r="A1120" s="2">
        <v>43008</v>
      </c>
      <c r="B1120" s="5" t="s">
        <v>487</v>
      </c>
      <c r="C1120" s="5" t="s">
        <v>401</v>
      </c>
      <c r="D1120" s="5" t="s">
        <v>70</v>
      </c>
      <c r="E1120" s="3" t="s">
        <v>63</v>
      </c>
      <c r="F1120" s="3" t="s">
        <v>108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Z1120" s="3">
        <v>0</v>
      </c>
      <c r="AZ1120"/>
      <c r="BA1120"/>
      <c r="BB1120"/>
      <c r="BC1120"/>
      <c r="BD1120"/>
      <c r="BE1120"/>
      <c r="CK1120"/>
    </row>
    <row r="1121" spans="1:89" x14ac:dyDescent="0.25">
      <c r="A1121" s="2">
        <v>43008</v>
      </c>
      <c r="B1121" s="5" t="s">
        <v>487</v>
      </c>
      <c r="C1121" s="5" t="s">
        <v>401</v>
      </c>
      <c r="D1121" s="5" t="s">
        <v>70</v>
      </c>
      <c r="E1121" s="3" t="s">
        <v>62</v>
      </c>
      <c r="F1121" s="3" t="s">
        <v>109</v>
      </c>
      <c r="G1121" s="3"/>
      <c r="H1121" s="3"/>
      <c r="I1121" s="3"/>
      <c r="J1121" s="3"/>
      <c r="K1121" s="3"/>
      <c r="L1121" s="3"/>
      <c r="M1121" s="5"/>
      <c r="S1121" s="5">
        <v>0</v>
      </c>
      <c r="T1121" s="5">
        <v>0</v>
      </c>
      <c r="U1121" s="5">
        <v>0</v>
      </c>
      <c r="V1121" s="5">
        <v>0</v>
      </c>
      <c r="Z1121" s="5">
        <v>0</v>
      </c>
      <c r="AZ1121"/>
      <c r="BA1121"/>
      <c r="BB1121"/>
      <c r="BC1121"/>
      <c r="BD1121"/>
      <c r="BE1121"/>
      <c r="CK1121"/>
    </row>
    <row r="1122" spans="1:89" x14ac:dyDescent="0.25">
      <c r="A1122" s="2">
        <v>43008</v>
      </c>
      <c r="B1122" s="5" t="s">
        <v>487</v>
      </c>
      <c r="C1122" s="5" t="s">
        <v>401</v>
      </c>
      <c r="D1122" s="5" t="s">
        <v>70</v>
      </c>
      <c r="E1122" s="3" t="s">
        <v>61</v>
      </c>
      <c r="F1122" s="3" t="s">
        <v>110</v>
      </c>
      <c r="G1122" s="3">
        <v>0</v>
      </c>
      <c r="H1122" s="3">
        <v>33741</v>
      </c>
      <c r="I1122" s="3">
        <v>1532016</v>
      </c>
      <c r="J1122" s="3">
        <v>0</v>
      </c>
      <c r="K1122" s="3">
        <v>0</v>
      </c>
      <c r="L1122" s="3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Z1122" s="3">
        <v>1565757</v>
      </c>
      <c r="AZ1122"/>
      <c r="BA1122"/>
      <c r="BB1122"/>
      <c r="BC1122"/>
      <c r="BD1122"/>
      <c r="BE1122"/>
      <c r="CK1122"/>
    </row>
    <row r="1123" spans="1:89" x14ac:dyDescent="0.25">
      <c r="A1123" s="2">
        <v>43008</v>
      </c>
      <c r="B1123" s="5" t="s">
        <v>487</v>
      </c>
      <c r="C1123" s="5" t="s">
        <v>401</v>
      </c>
      <c r="D1123" s="5" t="s">
        <v>70</v>
      </c>
      <c r="E1123" s="3" t="s">
        <v>60</v>
      </c>
      <c r="F1123" s="3" t="s">
        <v>111</v>
      </c>
      <c r="G1123" s="3">
        <v>0</v>
      </c>
      <c r="H1123" s="3">
        <v>36681912</v>
      </c>
      <c r="I1123" s="3">
        <v>14601465</v>
      </c>
      <c r="J1123" s="3">
        <v>0</v>
      </c>
      <c r="K1123" s="3">
        <v>0</v>
      </c>
      <c r="L1123" s="3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Z1123" s="3">
        <v>51283377</v>
      </c>
      <c r="AZ1123"/>
      <c r="BA1123"/>
      <c r="BB1123"/>
      <c r="BC1123"/>
      <c r="BD1123"/>
      <c r="BE1123"/>
      <c r="CK1123"/>
    </row>
    <row r="1124" spans="1:89" x14ac:dyDescent="0.25">
      <c r="A1124" s="2">
        <v>43008</v>
      </c>
      <c r="B1124" s="5" t="s">
        <v>487</v>
      </c>
      <c r="C1124" s="5" t="s">
        <v>401</v>
      </c>
      <c r="D1124" s="5" t="s">
        <v>70</v>
      </c>
      <c r="E1124" s="3" t="s">
        <v>59</v>
      </c>
      <c r="F1124" s="3" t="s">
        <v>107</v>
      </c>
      <c r="G1124" s="3">
        <v>0</v>
      </c>
      <c r="H1124" s="3">
        <v>-19315258</v>
      </c>
      <c r="I1124" s="3">
        <v>-20861822</v>
      </c>
      <c r="J1124" s="3">
        <v>0</v>
      </c>
      <c r="K1124" s="3">
        <v>0</v>
      </c>
      <c r="L1124" s="3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Z1124" s="3">
        <v>-40177080</v>
      </c>
      <c r="AZ1124"/>
      <c r="BA1124"/>
      <c r="BB1124"/>
      <c r="BC1124"/>
      <c r="BD1124"/>
      <c r="BE1124"/>
      <c r="CK1124"/>
    </row>
    <row r="1125" spans="1:89" x14ac:dyDescent="0.25">
      <c r="A1125" s="2">
        <v>43008</v>
      </c>
      <c r="B1125" s="5" t="s">
        <v>487</v>
      </c>
      <c r="C1125" s="5" t="s">
        <v>401</v>
      </c>
      <c r="D1125" s="5" t="s">
        <v>70</v>
      </c>
      <c r="E1125" s="3" t="s">
        <v>58</v>
      </c>
      <c r="F1125" s="3" t="s">
        <v>108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Z1125" s="3">
        <v>0</v>
      </c>
      <c r="AZ1125"/>
      <c r="BA1125"/>
      <c r="BB1125"/>
      <c r="BC1125"/>
      <c r="BD1125"/>
      <c r="BE1125"/>
      <c r="CK1125"/>
    </row>
    <row r="1126" spans="1:89" x14ac:dyDescent="0.25">
      <c r="A1126" s="2">
        <v>43008</v>
      </c>
      <c r="B1126" s="5" t="s">
        <v>487</v>
      </c>
      <c r="C1126" s="5" t="s">
        <v>401</v>
      </c>
      <c r="D1126" s="5" t="s">
        <v>70</v>
      </c>
      <c r="E1126" s="3" t="s">
        <v>57</v>
      </c>
      <c r="F1126" s="3" t="s">
        <v>109</v>
      </c>
      <c r="G1126" s="3"/>
      <c r="H1126" s="3"/>
      <c r="I1126" s="3"/>
      <c r="J1126" s="3"/>
      <c r="K1126" s="3"/>
      <c r="L1126" s="3"/>
      <c r="M1126" s="5"/>
      <c r="S1126" s="5">
        <v>0</v>
      </c>
      <c r="T1126" s="5">
        <v>0</v>
      </c>
      <c r="U1126" s="5">
        <v>0</v>
      </c>
      <c r="V1126" s="5">
        <v>0</v>
      </c>
      <c r="Z1126" s="5">
        <v>0</v>
      </c>
      <c r="AZ1126"/>
      <c r="BA1126"/>
      <c r="BB1126"/>
      <c r="BC1126"/>
      <c r="BD1126"/>
      <c r="BE1126"/>
      <c r="CK1126"/>
    </row>
    <row r="1127" spans="1:89" x14ac:dyDescent="0.25">
      <c r="A1127" s="2">
        <v>43008</v>
      </c>
      <c r="B1127" s="5" t="s">
        <v>487</v>
      </c>
      <c r="C1127" s="5" t="s">
        <v>401</v>
      </c>
      <c r="D1127" s="5" t="s">
        <v>70</v>
      </c>
      <c r="E1127" s="3" t="s">
        <v>56</v>
      </c>
      <c r="F1127" s="3" t="s">
        <v>110</v>
      </c>
      <c r="G1127" s="3">
        <v>0</v>
      </c>
      <c r="H1127" s="3">
        <v>-651738</v>
      </c>
      <c r="I1127" s="3">
        <v>-1500000</v>
      </c>
      <c r="J1127" s="3">
        <v>0</v>
      </c>
      <c r="K1127" s="3">
        <v>0</v>
      </c>
      <c r="L1127" s="3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Z1127" s="3">
        <v>-2151738</v>
      </c>
      <c r="AZ1127"/>
      <c r="BA1127"/>
      <c r="BB1127"/>
      <c r="BC1127"/>
      <c r="BD1127"/>
      <c r="BE1127"/>
      <c r="CK1127"/>
    </row>
    <row r="1128" spans="1:89" x14ac:dyDescent="0.25">
      <c r="A1128" s="2">
        <v>43008</v>
      </c>
      <c r="B1128" s="5" t="s">
        <v>487</v>
      </c>
      <c r="C1128" s="5" t="s">
        <v>401</v>
      </c>
      <c r="D1128" s="5" t="s">
        <v>70</v>
      </c>
      <c r="E1128" s="3" t="s">
        <v>55</v>
      </c>
      <c r="F1128" s="3" t="s">
        <v>111</v>
      </c>
      <c r="G1128" s="3">
        <v>0</v>
      </c>
      <c r="H1128" s="3">
        <v>-18663520</v>
      </c>
      <c r="I1128" s="3">
        <v>-19361822</v>
      </c>
      <c r="J1128" s="3">
        <v>0</v>
      </c>
      <c r="K1128" s="3">
        <v>0</v>
      </c>
      <c r="L1128" s="3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Z1128" s="3">
        <v>-38025342</v>
      </c>
      <c r="AZ1128"/>
      <c r="BA1128"/>
      <c r="BB1128"/>
      <c r="BC1128"/>
      <c r="BD1128"/>
      <c r="BE1128"/>
      <c r="CK1128"/>
    </row>
    <row r="1129" spans="1:89" x14ac:dyDescent="0.25">
      <c r="A1129" s="2">
        <v>43008</v>
      </c>
      <c r="B1129" s="5" t="s">
        <v>487</v>
      </c>
      <c r="C1129" s="5" t="s">
        <v>401</v>
      </c>
      <c r="D1129" s="5" t="s">
        <v>70</v>
      </c>
      <c r="E1129" s="3" t="s">
        <v>54</v>
      </c>
      <c r="F1129" s="3" t="s">
        <v>107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Z1129" s="3">
        <v>0</v>
      </c>
      <c r="AZ1129"/>
      <c r="BA1129"/>
      <c r="BB1129"/>
      <c r="BC1129"/>
      <c r="BD1129"/>
      <c r="BE1129"/>
      <c r="CK1129"/>
    </row>
    <row r="1130" spans="1:89" x14ac:dyDescent="0.25">
      <c r="A1130" s="2">
        <v>43008</v>
      </c>
      <c r="B1130" s="5" t="s">
        <v>487</v>
      </c>
      <c r="C1130" s="5" t="s">
        <v>401</v>
      </c>
      <c r="D1130" s="5" t="s">
        <v>70</v>
      </c>
      <c r="E1130" s="3" t="s">
        <v>53</v>
      </c>
      <c r="F1130" s="3" t="s">
        <v>108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Z1130" s="3">
        <v>0</v>
      </c>
      <c r="AZ1130"/>
      <c r="BA1130"/>
      <c r="BB1130"/>
      <c r="BC1130"/>
      <c r="BD1130"/>
      <c r="BE1130"/>
      <c r="CK1130"/>
    </row>
    <row r="1131" spans="1:89" x14ac:dyDescent="0.25">
      <c r="A1131" s="2">
        <v>43008</v>
      </c>
      <c r="B1131" s="5" t="s">
        <v>487</v>
      </c>
      <c r="C1131" s="5" t="s">
        <v>401</v>
      </c>
      <c r="D1131" s="5" t="s">
        <v>70</v>
      </c>
      <c r="E1131" s="3" t="s">
        <v>52</v>
      </c>
      <c r="F1131" s="3" t="s">
        <v>109</v>
      </c>
      <c r="G1131" s="3"/>
      <c r="H1131" s="3"/>
      <c r="I1131" s="3"/>
      <c r="J1131" s="3"/>
      <c r="K1131" s="3"/>
      <c r="L1131" s="3"/>
      <c r="M1131" s="5"/>
      <c r="S1131" s="5">
        <v>0</v>
      </c>
      <c r="T1131" s="5">
        <v>0</v>
      </c>
      <c r="U1131" s="5">
        <v>0</v>
      </c>
      <c r="V1131" s="5">
        <v>0</v>
      </c>
      <c r="Z1131" s="5">
        <v>0</v>
      </c>
      <c r="AZ1131"/>
      <c r="BA1131"/>
      <c r="BB1131"/>
      <c r="BC1131"/>
      <c r="BD1131"/>
      <c r="BE1131"/>
      <c r="CK1131"/>
    </row>
    <row r="1132" spans="1:89" x14ac:dyDescent="0.25">
      <c r="A1132" s="2">
        <v>43008</v>
      </c>
      <c r="B1132" s="5" t="s">
        <v>487</v>
      </c>
      <c r="C1132" s="5" t="s">
        <v>401</v>
      </c>
      <c r="D1132" s="5" t="s">
        <v>70</v>
      </c>
      <c r="E1132" s="3" t="s">
        <v>51</v>
      </c>
      <c r="F1132" s="3" t="s">
        <v>110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Z1132" s="5">
        <v>0</v>
      </c>
      <c r="AZ1132"/>
      <c r="BA1132"/>
      <c r="BB1132"/>
      <c r="BC1132"/>
      <c r="BD1132"/>
      <c r="BE1132"/>
      <c r="CK1132"/>
    </row>
    <row r="1133" spans="1:89" x14ac:dyDescent="0.25">
      <c r="A1133" s="2">
        <v>43008</v>
      </c>
      <c r="B1133" s="5" t="s">
        <v>487</v>
      </c>
      <c r="C1133" s="5" t="s">
        <v>401</v>
      </c>
      <c r="D1133" s="5" t="s">
        <v>70</v>
      </c>
      <c r="E1133" s="3" t="s">
        <v>50</v>
      </c>
      <c r="F1133" s="3" t="s">
        <v>111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Z1133" s="3">
        <v>0</v>
      </c>
      <c r="AZ1133"/>
      <c r="BA1133"/>
      <c r="BB1133"/>
      <c r="BC1133"/>
      <c r="BD1133"/>
      <c r="BE1133"/>
      <c r="CK1133"/>
    </row>
    <row r="1134" spans="1:89" x14ac:dyDescent="0.25">
      <c r="A1134" s="2">
        <v>43008</v>
      </c>
      <c r="B1134" s="5" t="s">
        <v>487</v>
      </c>
      <c r="C1134" s="5" t="s">
        <v>401</v>
      </c>
      <c r="D1134" s="5" t="s">
        <v>70</v>
      </c>
      <c r="E1134" s="3" t="s">
        <v>37</v>
      </c>
      <c r="F1134" s="3" t="s">
        <v>112</v>
      </c>
      <c r="G1134" s="3">
        <v>0</v>
      </c>
      <c r="H1134" s="3">
        <v>4548436.46</v>
      </c>
      <c r="I1134" s="3">
        <v>6353767.4500000002</v>
      </c>
      <c r="J1134" s="3">
        <v>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Z1134" s="3">
        <v>10902203.91</v>
      </c>
      <c r="AZ1134"/>
      <c r="BA1134"/>
      <c r="BB1134"/>
      <c r="BC1134"/>
      <c r="BD1134"/>
      <c r="BE1134"/>
      <c r="CK1134"/>
    </row>
    <row r="1135" spans="1:89" x14ac:dyDescent="0.25">
      <c r="A1135" s="2">
        <v>43008</v>
      </c>
      <c r="B1135" s="5" t="s">
        <v>487</v>
      </c>
      <c r="C1135" s="5" t="s">
        <v>401</v>
      </c>
      <c r="D1135" s="5" t="s">
        <v>70</v>
      </c>
      <c r="E1135" s="3" t="s">
        <v>36</v>
      </c>
      <c r="F1135" s="3" t="s">
        <v>113</v>
      </c>
      <c r="G1135" s="3"/>
      <c r="H1135" s="3"/>
      <c r="I1135" s="3"/>
      <c r="J1135" s="3"/>
      <c r="K1135" s="3"/>
      <c r="L1135" s="3"/>
      <c r="M1135" s="5"/>
      <c r="Z1135" s="3">
        <v>0</v>
      </c>
      <c r="AZ1135"/>
      <c r="BA1135"/>
      <c r="BB1135"/>
      <c r="BC1135"/>
      <c r="BD1135"/>
      <c r="BE1135"/>
      <c r="CK1135"/>
    </row>
    <row r="1136" spans="1:89" x14ac:dyDescent="0.25">
      <c r="A1136" s="2">
        <v>43008</v>
      </c>
      <c r="B1136" s="5" t="s">
        <v>487</v>
      </c>
      <c r="C1136" s="5" t="s">
        <v>401</v>
      </c>
      <c r="D1136" s="5" t="s">
        <v>70</v>
      </c>
      <c r="E1136" s="3" t="s">
        <v>35</v>
      </c>
      <c r="F1136" s="3" t="s">
        <v>114</v>
      </c>
      <c r="G1136" s="3"/>
      <c r="H1136" s="3"/>
      <c r="I1136" s="3"/>
      <c r="J1136" s="3"/>
      <c r="K1136" s="3"/>
      <c r="L1136" s="3"/>
      <c r="M1136" s="5"/>
      <c r="Z1136" s="3">
        <v>10902203.91</v>
      </c>
      <c r="AZ1136"/>
      <c r="BA1136"/>
      <c r="BB1136"/>
      <c r="BC1136"/>
      <c r="BD1136"/>
      <c r="BE1136"/>
      <c r="CK1136"/>
    </row>
    <row r="1137" spans="1:89" x14ac:dyDescent="0.25">
      <c r="A1137" s="2">
        <v>43008</v>
      </c>
      <c r="B1137" s="5" t="s">
        <v>487</v>
      </c>
      <c r="C1137" s="5" t="s">
        <v>420</v>
      </c>
      <c r="D1137" s="5" t="s">
        <v>70</v>
      </c>
      <c r="E1137" s="3" t="s">
        <v>49</v>
      </c>
      <c r="F1137" s="3" t="s">
        <v>115</v>
      </c>
      <c r="G1137" s="3"/>
      <c r="H1137" s="3"/>
      <c r="I1137" s="3"/>
      <c r="J1137" s="3"/>
      <c r="K1137" s="3"/>
      <c r="L1137" s="3"/>
      <c r="M1137" s="5"/>
      <c r="Z1137" s="3"/>
      <c r="AA1137" s="3">
        <v>2677897255</v>
      </c>
      <c r="AB1137" s="5">
        <v>0</v>
      </c>
      <c r="AC1137" s="3">
        <v>24000541</v>
      </c>
      <c r="AD1137" s="3">
        <v>1902245459</v>
      </c>
      <c r="AE1137" s="5">
        <v>0</v>
      </c>
      <c r="AF1137" s="5">
        <v>0</v>
      </c>
      <c r="AG1137" s="5">
        <v>0</v>
      </c>
      <c r="AH1137" s="5">
        <v>0</v>
      </c>
      <c r="AI1137" s="3">
        <v>4604143255</v>
      </c>
      <c r="AZ1137"/>
      <c r="BA1137"/>
      <c r="BB1137"/>
      <c r="BC1137"/>
      <c r="BD1137"/>
      <c r="BE1137"/>
      <c r="CK1137"/>
    </row>
    <row r="1138" spans="1:89" x14ac:dyDescent="0.25">
      <c r="A1138" s="2">
        <v>43008</v>
      </c>
      <c r="B1138" s="5" t="s">
        <v>487</v>
      </c>
      <c r="C1138" s="5" t="s">
        <v>420</v>
      </c>
      <c r="D1138" s="5" t="s">
        <v>70</v>
      </c>
      <c r="E1138" s="3" t="s">
        <v>48</v>
      </c>
      <c r="F1138" s="3" t="s">
        <v>110</v>
      </c>
      <c r="G1138" s="3"/>
      <c r="H1138" s="3"/>
      <c r="I1138" s="3"/>
      <c r="J1138" s="3"/>
      <c r="K1138" s="3"/>
      <c r="L1138" s="3"/>
      <c r="M1138" s="5"/>
      <c r="AA1138" s="3">
        <v>438261736</v>
      </c>
      <c r="AB1138" s="3">
        <v>0</v>
      </c>
      <c r="AC1138" s="3">
        <v>0</v>
      </c>
      <c r="AD1138" s="3">
        <v>211982788</v>
      </c>
      <c r="AE1138" s="5">
        <v>0</v>
      </c>
      <c r="AF1138" s="5">
        <v>0</v>
      </c>
      <c r="AG1138" s="5">
        <v>0</v>
      </c>
      <c r="AH1138" s="5">
        <v>0</v>
      </c>
      <c r="AI1138" s="3">
        <v>650244524</v>
      </c>
      <c r="AZ1138"/>
      <c r="BA1138"/>
      <c r="BB1138"/>
      <c r="BC1138"/>
      <c r="BD1138"/>
      <c r="BE1138"/>
      <c r="CK1138"/>
    </row>
    <row r="1139" spans="1:89" x14ac:dyDescent="0.25">
      <c r="A1139" s="2">
        <v>43008</v>
      </c>
      <c r="B1139" s="5" t="s">
        <v>487</v>
      </c>
      <c r="C1139" s="5" t="s">
        <v>420</v>
      </c>
      <c r="D1139" s="5" t="s">
        <v>70</v>
      </c>
      <c r="E1139" s="3" t="s">
        <v>47</v>
      </c>
      <c r="F1139" s="3" t="s">
        <v>111</v>
      </c>
      <c r="G1139" s="3"/>
      <c r="H1139" s="3"/>
      <c r="I1139" s="3"/>
      <c r="J1139" s="3"/>
      <c r="K1139" s="3"/>
      <c r="L1139" s="3"/>
      <c r="M1139" s="5"/>
      <c r="AA1139" s="3">
        <v>2239635519</v>
      </c>
      <c r="AB1139" s="5">
        <v>0</v>
      </c>
      <c r="AC1139" s="3">
        <v>24000541</v>
      </c>
      <c r="AD1139" s="3">
        <v>1690262671</v>
      </c>
      <c r="AE1139" s="5">
        <v>0</v>
      </c>
      <c r="AF1139" s="5">
        <v>0</v>
      </c>
      <c r="AG1139" s="5">
        <v>0</v>
      </c>
      <c r="AH1139" s="5">
        <v>0</v>
      </c>
      <c r="AI1139" s="3">
        <v>3953898731</v>
      </c>
      <c r="AZ1139"/>
      <c r="BA1139"/>
      <c r="BB1139"/>
      <c r="BC1139"/>
      <c r="BD1139"/>
      <c r="BE1139"/>
      <c r="CK1139"/>
    </row>
    <row r="1140" spans="1:89" x14ac:dyDescent="0.25">
      <c r="A1140" s="2">
        <v>43008</v>
      </c>
      <c r="B1140" s="5" t="s">
        <v>487</v>
      </c>
      <c r="C1140" s="5" t="s">
        <v>420</v>
      </c>
      <c r="D1140" s="5" t="s">
        <v>70</v>
      </c>
      <c r="E1140" s="3" t="s">
        <v>46</v>
      </c>
      <c r="F1140" s="3" t="s">
        <v>115</v>
      </c>
      <c r="G1140" s="3"/>
      <c r="H1140" s="3"/>
      <c r="I1140" s="3"/>
      <c r="J1140" s="3"/>
      <c r="K1140" s="3"/>
      <c r="L1140" s="3"/>
      <c r="M1140" s="5"/>
      <c r="AA1140" s="3">
        <v>2341191458</v>
      </c>
      <c r="AB1140" s="3">
        <v>0</v>
      </c>
      <c r="AC1140" s="3">
        <v>20703825</v>
      </c>
      <c r="AD1140" s="3">
        <v>1657241902</v>
      </c>
      <c r="AE1140" s="5">
        <v>0</v>
      </c>
      <c r="AF1140" s="5">
        <v>0</v>
      </c>
      <c r="AG1140" s="5">
        <v>0</v>
      </c>
      <c r="AH1140" s="5">
        <v>0</v>
      </c>
      <c r="AI1140" s="3">
        <v>4019137185</v>
      </c>
      <c r="AZ1140"/>
      <c r="BA1140"/>
      <c r="BB1140"/>
      <c r="BC1140"/>
      <c r="BD1140"/>
      <c r="BE1140"/>
      <c r="CK1140"/>
    </row>
    <row r="1141" spans="1:89" x14ac:dyDescent="0.25">
      <c r="A1141" s="2">
        <v>43008</v>
      </c>
      <c r="B1141" s="5" t="s">
        <v>487</v>
      </c>
      <c r="C1141" s="5" t="s">
        <v>420</v>
      </c>
      <c r="D1141" s="5" t="s">
        <v>70</v>
      </c>
      <c r="E1141" s="3" t="s">
        <v>45</v>
      </c>
      <c r="F1141" s="3" t="s">
        <v>110</v>
      </c>
      <c r="G1141" s="3"/>
      <c r="H1141" s="3"/>
      <c r="I1141" s="3"/>
      <c r="J1141" s="3"/>
      <c r="K1141" s="3"/>
      <c r="L1141" s="3"/>
      <c r="M1141" s="5"/>
      <c r="AA1141" s="3">
        <v>394878037</v>
      </c>
      <c r="AB1141" s="3">
        <v>0</v>
      </c>
      <c r="AC1141" s="3">
        <v>0</v>
      </c>
      <c r="AD1141" s="3">
        <v>195656711</v>
      </c>
      <c r="AE1141" s="5">
        <v>0</v>
      </c>
      <c r="AF1141" s="5">
        <v>0</v>
      </c>
      <c r="AG1141" s="5">
        <v>0</v>
      </c>
      <c r="AH1141" s="5">
        <v>0</v>
      </c>
      <c r="AI1141" s="3">
        <v>590534748</v>
      </c>
      <c r="AZ1141"/>
      <c r="BA1141"/>
      <c r="BB1141"/>
      <c r="BC1141"/>
      <c r="BD1141"/>
      <c r="BE1141"/>
      <c r="CK1141"/>
    </row>
    <row r="1142" spans="1:89" x14ac:dyDescent="0.25">
      <c r="A1142" s="2">
        <v>43008</v>
      </c>
      <c r="B1142" s="5" t="s">
        <v>487</v>
      </c>
      <c r="C1142" s="5" t="s">
        <v>420</v>
      </c>
      <c r="D1142" s="5" t="s">
        <v>70</v>
      </c>
      <c r="E1142" s="3" t="s">
        <v>44</v>
      </c>
      <c r="F1142" s="3" t="s">
        <v>111</v>
      </c>
      <c r="G1142" s="3"/>
      <c r="H1142" s="3"/>
      <c r="I1142" s="3"/>
      <c r="J1142" s="3"/>
      <c r="K1142" s="3"/>
      <c r="L1142" s="3"/>
      <c r="M1142" s="5"/>
      <c r="AA1142" s="3">
        <v>1946313421</v>
      </c>
      <c r="AB1142" s="5">
        <v>0</v>
      </c>
      <c r="AC1142" s="3">
        <v>20703825</v>
      </c>
      <c r="AD1142" s="3">
        <v>1461585191</v>
      </c>
      <c r="AE1142" s="5">
        <v>0</v>
      </c>
      <c r="AF1142" s="5">
        <v>0</v>
      </c>
      <c r="AG1142" s="5">
        <v>0</v>
      </c>
      <c r="AH1142" s="5">
        <v>0</v>
      </c>
      <c r="AI1142" s="3">
        <v>3428602437</v>
      </c>
      <c r="AZ1142"/>
      <c r="BA1142"/>
      <c r="BB1142"/>
      <c r="BC1142"/>
      <c r="BD1142"/>
      <c r="BE1142"/>
      <c r="CK1142"/>
    </row>
    <row r="1143" spans="1:89" x14ac:dyDescent="0.25">
      <c r="A1143" s="2">
        <v>43008</v>
      </c>
      <c r="B1143" s="5" t="s">
        <v>487</v>
      </c>
      <c r="C1143" s="5" t="s">
        <v>420</v>
      </c>
      <c r="D1143" s="5" t="s">
        <v>70</v>
      </c>
      <c r="E1143" s="3" t="s">
        <v>43</v>
      </c>
      <c r="F1143" s="3" t="s">
        <v>115</v>
      </c>
      <c r="G1143" s="3"/>
      <c r="H1143" s="3"/>
      <c r="I1143" s="3"/>
      <c r="J1143" s="3"/>
      <c r="K1143" s="3"/>
      <c r="L1143" s="3"/>
      <c r="M1143" s="5"/>
      <c r="AA1143" s="3">
        <v>828361061</v>
      </c>
      <c r="AB1143" s="3">
        <v>0</v>
      </c>
      <c r="AC1143" s="3">
        <v>4435058</v>
      </c>
      <c r="AD1143" s="3">
        <v>456880917</v>
      </c>
      <c r="AE1143" s="5">
        <v>0</v>
      </c>
      <c r="AF1143" s="5">
        <v>0</v>
      </c>
      <c r="AG1143" s="5">
        <v>0</v>
      </c>
      <c r="AH1143" s="5">
        <v>0</v>
      </c>
      <c r="AI1143" s="3">
        <v>1289677036</v>
      </c>
      <c r="AZ1143"/>
      <c r="BA1143"/>
      <c r="BB1143"/>
      <c r="BC1143"/>
      <c r="BD1143"/>
      <c r="BE1143"/>
      <c r="CK1143"/>
    </row>
    <row r="1144" spans="1:89" x14ac:dyDescent="0.25">
      <c r="A1144" s="2">
        <v>43008</v>
      </c>
      <c r="B1144" s="5" t="s">
        <v>487</v>
      </c>
      <c r="C1144" s="5" t="s">
        <v>420</v>
      </c>
      <c r="D1144" s="5" t="s">
        <v>70</v>
      </c>
      <c r="E1144" s="3" t="s">
        <v>42</v>
      </c>
      <c r="F1144" s="3" t="s">
        <v>110</v>
      </c>
      <c r="G1144" s="3"/>
      <c r="H1144" s="3"/>
      <c r="I1144" s="3"/>
      <c r="J1144" s="3"/>
      <c r="K1144" s="3"/>
      <c r="L1144" s="3"/>
      <c r="M1144" s="5"/>
      <c r="AA1144" s="3">
        <v>268867744</v>
      </c>
      <c r="AB1144" s="5">
        <v>0</v>
      </c>
      <c r="AC1144" s="3">
        <v>0</v>
      </c>
      <c r="AD1144" s="3">
        <v>64600993</v>
      </c>
      <c r="AE1144" s="5">
        <v>0</v>
      </c>
      <c r="AF1144" s="5">
        <v>0</v>
      </c>
      <c r="AG1144" s="5">
        <v>0</v>
      </c>
      <c r="AH1144" s="5">
        <v>0</v>
      </c>
      <c r="AI1144" s="3">
        <v>333468737</v>
      </c>
      <c r="AZ1144"/>
      <c r="BA1144"/>
      <c r="BB1144"/>
      <c r="BC1144"/>
      <c r="BD1144"/>
      <c r="BE1144"/>
      <c r="CK1144"/>
    </row>
    <row r="1145" spans="1:89" x14ac:dyDescent="0.25">
      <c r="A1145" s="2">
        <v>43008</v>
      </c>
      <c r="B1145" s="5" t="s">
        <v>487</v>
      </c>
      <c r="C1145" s="5" t="s">
        <v>420</v>
      </c>
      <c r="D1145" s="5" t="s">
        <v>70</v>
      </c>
      <c r="E1145" s="3" t="s">
        <v>41</v>
      </c>
      <c r="F1145" s="3" t="s">
        <v>111</v>
      </c>
      <c r="G1145" s="3"/>
      <c r="H1145" s="3"/>
      <c r="I1145" s="3"/>
      <c r="J1145" s="3"/>
      <c r="K1145" s="3"/>
      <c r="L1145" s="3"/>
      <c r="M1145" s="5"/>
      <c r="AA1145" s="3">
        <v>559493317</v>
      </c>
      <c r="AB1145" s="5">
        <v>0</v>
      </c>
      <c r="AC1145" s="3">
        <v>4435058</v>
      </c>
      <c r="AD1145" s="3">
        <v>392279924</v>
      </c>
      <c r="AE1145" s="5">
        <v>0</v>
      </c>
      <c r="AF1145" s="5">
        <v>0</v>
      </c>
      <c r="AG1145" s="5">
        <v>0</v>
      </c>
      <c r="AH1145" s="5">
        <v>0</v>
      </c>
      <c r="AI1145" s="3">
        <v>956208299</v>
      </c>
      <c r="AZ1145"/>
      <c r="BA1145"/>
      <c r="BB1145"/>
      <c r="BC1145"/>
      <c r="BD1145"/>
      <c r="BE1145"/>
      <c r="CK1145"/>
    </row>
    <row r="1146" spans="1:89" x14ac:dyDescent="0.25">
      <c r="A1146" s="2">
        <v>43008</v>
      </c>
      <c r="B1146" s="5" t="s">
        <v>487</v>
      </c>
      <c r="C1146" s="5" t="s">
        <v>420</v>
      </c>
      <c r="D1146" s="5" t="s">
        <v>70</v>
      </c>
      <c r="E1146" s="3" t="s">
        <v>40</v>
      </c>
      <c r="F1146" s="3" t="s">
        <v>115</v>
      </c>
      <c r="G1146" s="3"/>
      <c r="H1146" s="3"/>
      <c r="I1146" s="3"/>
      <c r="J1146" s="3"/>
      <c r="K1146" s="3"/>
      <c r="L1146" s="3"/>
      <c r="M1146" s="5"/>
      <c r="AA1146" s="3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5">
        <v>0</v>
      </c>
      <c r="AI1146" s="3">
        <v>0</v>
      </c>
      <c r="AZ1146"/>
      <c r="BA1146"/>
      <c r="BB1146"/>
      <c r="BC1146"/>
      <c r="BD1146"/>
      <c r="BE1146"/>
      <c r="CK1146"/>
    </row>
    <row r="1147" spans="1:89" x14ac:dyDescent="0.25">
      <c r="A1147" s="2">
        <v>43008</v>
      </c>
      <c r="B1147" s="5" t="s">
        <v>487</v>
      </c>
      <c r="C1147" s="5" t="s">
        <v>420</v>
      </c>
      <c r="D1147" s="5" t="s">
        <v>70</v>
      </c>
      <c r="E1147" s="3" t="s">
        <v>39</v>
      </c>
      <c r="F1147" s="3" t="s">
        <v>110</v>
      </c>
      <c r="G1147" s="3"/>
      <c r="H1147" s="3"/>
      <c r="I1147" s="3"/>
      <c r="J1147" s="3"/>
      <c r="K1147" s="3"/>
      <c r="L1147" s="3"/>
      <c r="M1147" s="5"/>
      <c r="AA1147" s="3">
        <v>0</v>
      </c>
      <c r="AB1147" s="5">
        <v>0</v>
      </c>
      <c r="AC1147" s="5">
        <v>0</v>
      </c>
      <c r="AD1147" s="3">
        <v>0</v>
      </c>
      <c r="AE1147" s="5">
        <v>0</v>
      </c>
      <c r="AF1147" s="5">
        <v>0</v>
      </c>
      <c r="AG1147" s="5">
        <v>0</v>
      </c>
      <c r="AH1147" s="5">
        <v>0</v>
      </c>
      <c r="AI1147" s="3">
        <v>0</v>
      </c>
      <c r="AZ1147"/>
      <c r="BA1147"/>
      <c r="BB1147"/>
      <c r="BC1147"/>
      <c r="BD1147"/>
      <c r="BE1147"/>
      <c r="CK1147"/>
    </row>
    <row r="1148" spans="1:89" x14ac:dyDescent="0.25">
      <c r="A1148" s="2">
        <v>43008</v>
      </c>
      <c r="B1148" s="5" t="s">
        <v>487</v>
      </c>
      <c r="C1148" s="5" t="s">
        <v>420</v>
      </c>
      <c r="D1148" s="5" t="s">
        <v>70</v>
      </c>
      <c r="E1148" s="3" t="s">
        <v>38</v>
      </c>
      <c r="F1148" s="3" t="s">
        <v>111</v>
      </c>
      <c r="G1148" s="3"/>
      <c r="H1148" s="3"/>
      <c r="I1148" s="3"/>
      <c r="J1148" s="3"/>
      <c r="K1148" s="3"/>
      <c r="L1148" s="3"/>
      <c r="M1148" s="5"/>
      <c r="AA1148" s="3">
        <v>0</v>
      </c>
      <c r="AB1148" s="5">
        <v>0</v>
      </c>
      <c r="AC1148" s="5">
        <v>0</v>
      </c>
      <c r="AD1148" s="3">
        <v>0</v>
      </c>
      <c r="AE1148" s="5">
        <v>0</v>
      </c>
      <c r="AF1148" s="5">
        <v>0</v>
      </c>
      <c r="AG1148" s="5">
        <v>0</v>
      </c>
      <c r="AH1148" s="5">
        <v>0</v>
      </c>
      <c r="AI1148" s="3">
        <v>0</v>
      </c>
      <c r="AZ1148"/>
      <c r="BA1148"/>
      <c r="BB1148"/>
      <c r="BC1148"/>
      <c r="BD1148"/>
      <c r="BE1148"/>
      <c r="CK1148"/>
    </row>
    <row r="1149" spans="1:89" x14ac:dyDescent="0.25">
      <c r="A1149" s="2">
        <v>43008</v>
      </c>
      <c r="B1149" s="5" t="s">
        <v>487</v>
      </c>
      <c r="C1149" s="5" t="s">
        <v>420</v>
      </c>
      <c r="D1149" s="5" t="s">
        <v>70</v>
      </c>
      <c r="E1149" s="3" t="s">
        <v>34</v>
      </c>
      <c r="F1149" s="3" t="s">
        <v>112</v>
      </c>
      <c r="G1149" s="3"/>
      <c r="H1149" s="3"/>
      <c r="I1149" s="3"/>
      <c r="J1149" s="3"/>
      <c r="K1149" s="3"/>
      <c r="L1149" s="3"/>
      <c r="M1149" s="5"/>
      <c r="AA1149" s="3">
        <v>739408833.74000001</v>
      </c>
      <c r="AB1149" s="5">
        <v>0</v>
      </c>
      <c r="AC1149" s="3">
        <v>190297658.03</v>
      </c>
      <c r="AD1149" s="3">
        <v>321525296.63</v>
      </c>
      <c r="AE1149" s="5">
        <v>0</v>
      </c>
      <c r="AF1149" s="5">
        <v>0</v>
      </c>
      <c r="AG1149" s="5">
        <v>0</v>
      </c>
      <c r="AH1149" s="5">
        <v>0</v>
      </c>
      <c r="AI1149" s="3">
        <v>1251231788.4000001</v>
      </c>
      <c r="AZ1149"/>
      <c r="BA1149"/>
      <c r="BB1149"/>
      <c r="BC1149"/>
      <c r="BD1149"/>
      <c r="BE1149"/>
      <c r="CK1149"/>
    </row>
    <row r="1150" spans="1:89" x14ac:dyDescent="0.25">
      <c r="A1150" s="2">
        <v>43008</v>
      </c>
      <c r="B1150" s="5" t="s">
        <v>487</v>
      </c>
      <c r="C1150" s="5" t="s">
        <v>420</v>
      </c>
      <c r="D1150" s="5" t="s">
        <v>70</v>
      </c>
      <c r="E1150" s="3" t="s">
        <v>33</v>
      </c>
      <c r="F1150" s="3" t="s">
        <v>113</v>
      </c>
      <c r="G1150" s="3"/>
      <c r="H1150" s="3"/>
      <c r="I1150" s="3"/>
      <c r="J1150" s="3"/>
      <c r="K1150" s="3"/>
      <c r="L1150" s="3"/>
      <c r="M1150" s="5"/>
      <c r="AA1150" s="3"/>
      <c r="AB1150" s="3"/>
      <c r="AD1150" s="3"/>
      <c r="AI1150" s="3">
        <v>30183262</v>
      </c>
      <c r="AZ1150"/>
      <c r="BA1150"/>
      <c r="BB1150"/>
      <c r="BC1150"/>
      <c r="BD1150"/>
      <c r="BE1150"/>
      <c r="CK1150"/>
    </row>
    <row r="1151" spans="1:89" x14ac:dyDescent="0.25">
      <c r="A1151" s="2">
        <v>43008</v>
      </c>
      <c r="B1151" s="5" t="s">
        <v>487</v>
      </c>
      <c r="C1151" s="5" t="s">
        <v>420</v>
      </c>
      <c r="D1151" s="5" t="s">
        <v>70</v>
      </c>
      <c r="E1151" s="3" t="s">
        <v>32</v>
      </c>
      <c r="F1151" s="3" t="s">
        <v>114</v>
      </c>
      <c r="G1151" s="3"/>
      <c r="H1151" s="3"/>
      <c r="I1151" s="3"/>
      <c r="J1151" s="3"/>
      <c r="K1151" s="3"/>
      <c r="L1151" s="3"/>
      <c r="M1151" s="5"/>
      <c r="AI1151" s="3">
        <v>1281415050.4000001</v>
      </c>
      <c r="AZ1151"/>
      <c r="BA1151"/>
      <c r="BB1151"/>
      <c r="BC1151"/>
      <c r="BD1151"/>
      <c r="BE1151"/>
      <c r="CK1151"/>
    </row>
    <row r="1152" spans="1:89" x14ac:dyDescent="0.25">
      <c r="A1152" s="2">
        <v>43008</v>
      </c>
      <c r="B1152" s="5" t="s">
        <v>487</v>
      </c>
      <c r="C1152" s="5" t="s">
        <v>402</v>
      </c>
      <c r="D1152" s="5" t="s">
        <v>70</v>
      </c>
      <c r="E1152" s="3" t="s">
        <v>106</v>
      </c>
      <c r="F1152" s="3" t="s">
        <v>403</v>
      </c>
      <c r="G1152" s="3"/>
      <c r="H1152" s="3">
        <v>0</v>
      </c>
      <c r="I1152" s="3">
        <v>5178565370.2700005</v>
      </c>
      <c r="J1152" s="3"/>
      <c r="K1152" s="3"/>
      <c r="L1152" s="3">
        <v>0</v>
      </c>
      <c r="M1152" s="5"/>
      <c r="O1152" s="5">
        <v>0</v>
      </c>
      <c r="P1152" s="5">
        <v>0</v>
      </c>
      <c r="U1152" s="3">
        <v>5178565370.2700005</v>
      </c>
      <c r="V1152" s="5">
        <v>0</v>
      </c>
      <c r="Y1152" s="5">
        <v>0</v>
      </c>
      <c r="Z1152" s="5">
        <v>0</v>
      </c>
      <c r="AA1152" s="5">
        <v>0</v>
      </c>
      <c r="AI1152" s="3"/>
      <c r="AZ1152"/>
      <c r="BA1152"/>
      <c r="BB1152"/>
      <c r="BC1152"/>
      <c r="BD1152"/>
      <c r="BE1152"/>
      <c r="CK1152"/>
    </row>
    <row r="1153" spans="1:89" x14ac:dyDescent="0.25">
      <c r="A1153" s="2">
        <v>43008</v>
      </c>
      <c r="B1153" s="5" t="s">
        <v>487</v>
      </c>
      <c r="C1153" s="5" t="s">
        <v>402</v>
      </c>
      <c r="D1153" s="5" t="s">
        <v>70</v>
      </c>
      <c r="E1153" s="3" t="s">
        <v>240</v>
      </c>
      <c r="F1153" s="3" t="s">
        <v>404</v>
      </c>
      <c r="G1153" s="3"/>
      <c r="H1153" s="3">
        <v>0</v>
      </c>
      <c r="I1153" s="3">
        <v>0</v>
      </c>
      <c r="J1153" s="3"/>
      <c r="K1153" s="3"/>
      <c r="L1153" s="3">
        <v>0</v>
      </c>
      <c r="M1153" s="5"/>
      <c r="O1153" s="5">
        <v>0</v>
      </c>
      <c r="P1153" s="5">
        <v>0</v>
      </c>
      <c r="U1153" s="3">
        <v>0</v>
      </c>
      <c r="V1153" s="5">
        <v>0</v>
      </c>
      <c r="Y1153" s="5">
        <v>0</v>
      </c>
      <c r="Z1153" s="5">
        <v>0</v>
      </c>
      <c r="AA1153" s="5">
        <v>0</v>
      </c>
      <c r="AZ1153"/>
      <c r="BA1153"/>
      <c r="BB1153"/>
      <c r="BC1153"/>
      <c r="BD1153"/>
      <c r="BE1153"/>
      <c r="CK1153"/>
    </row>
    <row r="1154" spans="1:89" x14ac:dyDescent="0.25">
      <c r="A1154" s="2">
        <v>43008</v>
      </c>
      <c r="B1154" s="5" t="s">
        <v>487</v>
      </c>
      <c r="C1154" s="5" t="s">
        <v>402</v>
      </c>
      <c r="D1154" s="5" t="s">
        <v>70</v>
      </c>
      <c r="E1154" s="3" t="s">
        <v>241</v>
      </c>
      <c r="F1154" s="3" t="s">
        <v>405</v>
      </c>
      <c r="G1154" s="3"/>
      <c r="H1154" s="3">
        <v>0</v>
      </c>
      <c r="I1154" s="3"/>
      <c r="J1154" s="3">
        <v>846869126</v>
      </c>
      <c r="K1154" s="3">
        <v>0</v>
      </c>
      <c r="L1154" s="3"/>
      <c r="M1154" s="3">
        <v>1676943697.55</v>
      </c>
      <c r="N1154" s="5">
        <v>0</v>
      </c>
      <c r="O1154" s="5">
        <v>0</v>
      </c>
      <c r="P1154" s="5">
        <v>0</v>
      </c>
      <c r="U1154" s="3">
        <v>2523812823.5500002</v>
      </c>
      <c r="W1154" s="3">
        <v>2914064303.3299999</v>
      </c>
      <c r="X1154" s="5">
        <v>0</v>
      </c>
      <c r="Y1154" s="5">
        <v>0</v>
      </c>
      <c r="Z1154" s="5">
        <v>0</v>
      </c>
      <c r="AA1154" s="3">
        <v>2914064303.3299999</v>
      </c>
      <c r="AZ1154"/>
      <c r="BA1154"/>
      <c r="BB1154"/>
      <c r="BC1154"/>
      <c r="BD1154"/>
      <c r="BE1154"/>
      <c r="CK1154"/>
    </row>
    <row r="1155" spans="1:89" x14ac:dyDescent="0.25">
      <c r="A1155" s="2">
        <v>43008</v>
      </c>
      <c r="B1155" s="5" t="s">
        <v>487</v>
      </c>
      <c r="C1155" s="5" t="s">
        <v>402</v>
      </c>
      <c r="D1155" s="5" t="s">
        <v>70</v>
      </c>
      <c r="E1155" s="3" t="s">
        <v>246</v>
      </c>
      <c r="F1155" s="3" t="s">
        <v>406</v>
      </c>
      <c r="G1155" s="3"/>
      <c r="H1155" s="3">
        <v>0</v>
      </c>
      <c r="I1155" s="3"/>
      <c r="J1155" s="3">
        <v>0</v>
      </c>
      <c r="K1155" s="3">
        <v>0</v>
      </c>
      <c r="L1155" s="3"/>
      <c r="M1155" s="3">
        <v>142825190.11000001</v>
      </c>
      <c r="N1155" s="5">
        <v>0</v>
      </c>
      <c r="O1155" s="5">
        <v>0</v>
      </c>
      <c r="P1155" s="5">
        <v>0</v>
      </c>
      <c r="U1155" s="3">
        <v>142825190.11000001</v>
      </c>
      <c r="W1155" s="3">
        <v>561614328.63</v>
      </c>
      <c r="X1155" s="5">
        <v>0</v>
      </c>
      <c r="Y1155" s="5">
        <v>0</v>
      </c>
      <c r="Z1155" s="5">
        <v>0</v>
      </c>
      <c r="AA1155" s="3">
        <v>561614328.63</v>
      </c>
      <c r="AZ1155"/>
      <c r="BA1155"/>
      <c r="BB1155"/>
      <c r="BC1155"/>
      <c r="BD1155"/>
      <c r="BE1155"/>
      <c r="CK1155"/>
    </row>
    <row r="1156" spans="1:89" x14ac:dyDescent="0.25">
      <c r="A1156" s="2">
        <v>43008</v>
      </c>
      <c r="B1156" s="5" t="s">
        <v>487</v>
      </c>
      <c r="C1156" s="5" t="s">
        <v>402</v>
      </c>
      <c r="D1156" s="5" t="s">
        <v>70</v>
      </c>
      <c r="E1156" s="3" t="s">
        <v>247</v>
      </c>
      <c r="F1156" s="3" t="s">
        <v>407</v>
      </c>
      <c r="G1156" s="3"/>
      <c r="H1156" s="3">
        <v>0</v>
      </c>
      <c r="I1156" s="3"/>
      <c r="J1156" s="3">
        <v>846869126</v>
      </c>
      <c r="K1156" s="3">
        <v>0</v>
      </c>
      <c r="L1156" s="3"/>
      <c r="M1156" s="3">
        <v>1534118507.4300001</v>
      </c>
      <c r="N1156" s="5">
        <v>0</v>
      </c>
      <c r="O1156" s="5">
        <v>0</v>
      </c>
      <c r="P1156" s="5">
        <v>0</v>
      </c>
      <c r="U1156" s="3">
        <v>2380987633.4299998</v>
      </c>
      <c r="W1156" s="3">
        <v>2352449974.71</v>
      </c>
      <c r="X1156" s="5">
        <v>0</v>
      </c>
      <c r="Y1156" s="5">
        <v>0</v>
      </c>
      <c r="Z1156" s="5">
        <v>0</v>
      </c>
      <c r="AA1156" s="3">
        <v>2352449974.71</v>
      </c>
      <c r="AZ1156"/>
      <c r="BA1156"/>
      <c r="BB1156"/>
      <c r="BC1156"/>
      <c r="BD1156"/>
      <c r="BE1156"/>
      <c r="CK1156"/>
    </row>
    <row r="1157" spans="1:89" x14ac:dyDescent="0.25">
      <c r="A1157" s="2">
        <v>43008</v>
      </c>
      <c r="B1157" s="5" t="s">
        <v>487</v>
      </c>
      <c r="C1157" s="5" t="s">
        <v>402</v>
      </c>
      <c r="D1157" s="5" t="s">
        <v>70</v>
      </c>
      <c r="E1157" s="3" t="s">
        <v>248</v>
      </c>
      <c r="F1157" s="3" t="s">
        <v>408</v>
      </c>
      <c r="G1157" s="3"/>
      <c r="H1157" s="3">
        <v>0</v>
      </c>
      <c r="I1157" s="3">
        <v>0</v>
      </c>
      <c r="J1157" s="3"/>
      <c r="K1157" s="3"/>
      <c r="L1157" s="3">
        <v>57176842</v>
      </c>
      <c r="M1157" s="3"/>
      <c r="O1157" s="5">
        <v>0</v>
      </c>
      <c r="P1157" s="5">
        <v>0</v>
      </c>
      <c r="U1157" s="3">
        <v>57176842</v>
      </c>
      <c r="V1157" s="3">
        <v>76683820</v>
      </c>
      <c r="W1157" s="3"/>
      <c r="Y1157" s="5">
        <v>0</v>
      </c>
      <c r="Z1157" s="5">
        <v>0</v>
      </c>
      <c r="AA1157" s="3">
        <v>76683820</v>
      </c>
      <c r="AZ1157"/>
      <c r="BA1157"/>
      <c r="BB1157"/>
      <c r="BC1157"/>
      <c r="BD1157"/>
      <c r="BE1157"/>
      <c r="CK1157"/>
    </row>
    <row r="1158" spans="1:89" x14ac:dyDescent="0.25">
      <c r="A1158" s="2">
        <v>43008</v>
      </c>
      <c r="B1158" s="5" t="s">
        <v>487</v>
      </c>
      <c r="C1158" s="5" t="s">
        <v>402</v>
      </c>
      <c r="D1158" s="5" t="s">
        <v>70</v>
      </c>
      <c r="E1158" s="3" t="s">
        <v>69</v>
      </c>
      <c r="F1158" s="3" t="s">
        <v>382</v>
      </c>
      <c r="G1158" s="3"/>
      <c r="H1158" s="3">
        <v>0</v>
      </c>
      <c r="I1158" s="3">
        <v>0</v>
      </c>
      <c r="J1158" s="3"/>
      <c r="K1158" s="3"/>
      <c r="L1158" s="3">
        <v>0</v>
      </c>
      <c r="M1158" s="5"/>
      <c r="O1158" s="5">
        <v>0</v>
      </c>
      <c r="P1158" s="5">
        <v>0</v>
      </c>
      <c r="U1158" s="3">
        <v>0</v>
      </c>
      <c r="V1158" s="3">
        <v>0</v>
      </c>
      <c r="Y1158" s="5">
        <v>0</v>
      </c>
      <c r="Z1158" s="5">
        <v>0</v>
      </c>
      <c r="AA1158" s="3">
        <v>0</v>
      </c>
      <c r="AZ1158"/>
      <c r="BA1158"/>
      <c r="BB1158"/>
      <c r="BC1158"/>
      <c r="BD1158"/>
      <c r="BE1158"/>
      <c r="CK1158"/>
    </row>
    <row r="1159" spans="1:89" x14ac:dyDescent="0.25">
      <c r="A1159" s="2">
        <v>43008</v>
      </c>
      <c r="B1159" s="5" t="s">
        <v>487</v>
      </c>
      <c r="C1159" s="5" t="s">
        <v>402</v>
      </c>
      <c r="D1159" s="5" t="s">
        <v>70</v>
      </c>
      <c r="E1159" s="3" t="s">
        <v>68</v>
      </c>
      <c r="F1159" s="3" t="s">
        <v>383</v>
      </c>
      <c r="G1159" s="3"/>
      <c r="H1159" s="3">
        <v>0</v>
      </c>
      <c r="I1159" s="3"/>
      <c r="J1159" s="3">
        <v>0</v>
      </c>
      <c r="K1159" s="3">
        <v>0</v>
      </c>
      <c r="L1159" s="3"/>
      <c r="M1159" s="5">
        <v>0</v>
      </c>
      <c r="N1159" s="5">
        <v>0</v>
      </c>
      <c r="O1159" s="5">
        <v>0</v>
      </c>
      <c r="P1159" s="5">
        <v>0</v>
      </c>
      <c r="U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Z1159"/>
      <c r="BA1159"/>
      <c r="BB1159"/>
      <c r="BC1159"/>
      <c r="BD1159"/>
      <c r="BE1159"/>
      <c r="CK1159"/>
    </row>
    <row r="1160" spans="1:89" x14ac:dyDescent="0.25">
      <c r="A1160" s="2">
        <v>43008</v>
      </c>
      <c r="B1160" s="5" t="s">
        <v>487</v>
      </c>
      <c r="C1160" s="5" t="s">
        <v>402</v>
      </c>
      <c r="D1160" s="5" t="s">
        <v>70</v>
      </c>
      <c r="E1160" s="3" t="s">
        <v>67</v>
      </c>
      <c r="F1160" s="3" t="s">
        <v>384</v>
      </c>
      <c r="G1160" s="3"/>
      <c r="H1160" s="3">
        <v>0</v>
      </c>
      <c r="I1160" s="3">
        <v>0</v>
      </c>
      <c r="J1160" s="3"/>
      <c r="K1160" s="3"/>
      <c r="L1160" s="3">
        <v>0</v>
      </c>
      <c r="M1160" s="5"/>
      <c r="O1160" s="5">
        <v>0</v>
      </c>
      <c r="P1160" s="5">
        <v>0</v>
      </c>
      <c r="U1160" s="5">
        <v>0</v>
      </c>
      <c r="V1160" s="5">
        <v>0</v>
      </c>
      <c r="Y1160" s="5">
        <v>0</v>
      </c>
      <c r="Z1160" s="5">
        <v>0</v>
      </c>
      <c r="AA1160" s="5">
        <v>0</v>
      </c>
      <c r="AZ1160"/>
      <c r="BA1160"/>
      <c r="BB1160"/>
      <c r="BC1160"/>
      <c r="BD1160"/>
      <c r="BE1160"/>
      <c r="CK1160"/>
    </row>
    <row r="1161" spans="1:89" x14ac:dyDescent="0.25">
      <c r="A1161" s="2">
        <v>43008</v>
      </c>
      <c r="B1161" s="5" t="s">
        <v>487</v>
      </c>
      <c r="C1161" s="5" t="s">
        <v>402</v>
      </c>
      <c r="D1161" s="5" t="s">
        <v>70</v>
      </c>
      <c r="E1161" s="3" t="s">
        <v>65</v>
      </c>
      <c r="F1161" s="3" t="s">
        <v>409</v>
      </c>
      <c r="G1161" s="3"/>
      <c r="H1161" s="3">
        <v>0</v>
      </c>
      <c r="I1161" s="3">
        <v>6025434496.2700005</v>
      </c>
      <c r="J1161" s="3"/>
      <c r="K1161" s="3"/>
      <c r="L1161" s="3">
        <v>1734120539.55</v>
      </c>
      <c r="M1161" s="5"/>
      <c r="O1161" s="5">
        <v>0</v>
      </c>
      <c r="P1161" s="5">
        <v>0</v>
      </c>
      <c r="U1161" s="3">
        <v>7759555035.8199997</v>
      </c>
      <c r="V1161" s="3">
        <v>2990748123.3299999</v>
      </c>
      <c r="Y1161" s="5">
        <v>0</v>
      </c>
      <c r="Z1161" s="5">
        <v>0</v>
      </c>
      <c r="AA1161" s="3">
        <v>2990748123.3299999</v>
      </c>
      <c r="AZ1161"/>
      <c r="BA1161"/>
      <c r="BB1161"/>
      <c r="BC1161"/>
      <c r="BD1161"/>
      <c r="BE1161"/>
      <c r="CK1161"/>
    </row>
    <row r="1162" spans="1:89" x14ac:dyDescent="0.25">
      <c r="A1162" s="2">
        <v>43008</v>
      </c>
      <c r="B1162" s="5" t="s">
        <v>487</v>
      </c>
      <c r="C1162" s="5" t="s">
        <v>410</v>
      </c>
      <c r="D1162" s="5" t="s">
        <v>70</v>
      </c>
      <c r="E1162" s="3" t="s">
        <v>106</v>
      </c>
      <c r="F1162" s="3" t="s">
        <v>403</v>
      </c>
      <c r="G1162" s="3"/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3">
        <v>0</v>
      </c>
      <c r="V1162" s="3">
        <v>0</v>
      </c>
      <c r="W1162" s="5">
        <v>0</v>
      </c>
      <c r="X1162" s="5">
        <v>0</v>
      </c>
      <c r="AA1162" s="3"/>
      <c r="AZ1162"/>
      <c r="BA1162"/>
      <c r="BB1162"/>
      <c r="BC1162"/>
      <c r="BD1162"/>
      <c r="BE1162"/>
      <c r="CK1162"/>
    </row>
    <row r="1163" spans="1:89" x14ac:dyDescent="0.25">
      <c r="A1163" s="2">
        <v>43008</v>
      </c>
      <c r="B1163" s="5" t="s">
        <v>487</v>
      </c>
      <c r="C1163" s="5" t="s">
        <v>410</v>
      </c>
      <c r="D1163" s="5" t="s">
        <v>70</v>
      </c>
      <c r="E1163" s="3" t="s">
        <v>243</v>
      </c>
      <c r="F1163" s="3" t="s">
        <v>404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AZ1163"/>
      <c r="BA1163"/>
      <c r="BB1163"/>
      <c r="BC1163"/>
      <c r="BD1163"/>
      <c r="BE1163"/>
      <c r="CK1163"/>
    </row>
    <row r="1164" spans="1:89" x14ac:dyDescent="0.25">
      <c r="A1164" s="2">
        <v>43008</v>
      </c>
      <c r="B1164" s="5" t="s">
        <v>487</v>
      </c>
      <c r="C1164" s="5" t="s">
        <v>410</v>
      </c>
      <c r="D1164" s="5" t="s">
        <v>70</v>
      </c>
      <c r="E1164" s="3" t="s">
        <v>244</v>
      </c>
      <c r="F1164" s="3" t="s">
        <v>411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AZ1164"/>
      <c r="BA1164"/>
      <c r="BB1164"/>
      <c r="BC1164"/>
      <c r="BD1164"/>
      <c r="BE1164"/>
      <c r="CK1164"/>
    </row>
    <row r="1165" spans="1:89" x14ac:dyDescent="0.25">
      <c r="A1165" s="2">
        <v>43008</v>
      </c>
      <c r="B1165" s="5" t="s">
        <v>487</v>
      </c>
      <c r="C1165" s="5" t="s">
        <v>410</v>
      </c>
      <c r="D1165" s="5" t="s">
        <v>70</v>
      </c>
      <c r="E1165" s="3" t="s">
        <v>66</v>
      </c>
      <c r="F1165" s="3" t="s">
        <v>412</v>
      </c>
      <c r="G1165" s="3"/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AZ1165"/>
      <c r="BA1165"/>
      <c r="BB1165"/>
      <c r="BC1165"/>
      <c r="BD1165"/>
      <c r="BE1165"/>
      <c r="CK1165"/>
    </row>
    <row r="1166" spans="1:89" x14ac:dyDescent="0.25">
      <c r="A1166" s="2">
        <v>43008</v>
      </c>
      <c r="B1166" s="5" t="s">
        <v>487</v>
      </c>
      <c r="C1166" s="5" t="s">
        <v>410</v>
      </c>
      <c r="D1166" s="5" t="s">
        <v>70</v>
      </c>
      <c r="E1166" s="3" t="s">
        <v>249</v>
      </c>
      <c r="F1166" s="3" t="s">
        <v>413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AZ1166"/>
      <c r="BA1166"/>
      <c r="BB1166"/>
      <c r="BC1166"/>
      <c r="BD1166"/>
      <c r="BE1166"/>
      <c r="CK1166"/>
    </row>
    <row r="1167" spans="1:89" x14ac:dyDescent="0.25">
      <c r="A1167" s="2">
        <v>43008</v>
      </c>
      <c r="B1167" s="5" t="s">
        <v>487</v>
      </c>
      <c r="C1167" s="5" t="s">
        <v>410</v>
      </c>
      <c r="D1167" s="5" t="s">
        <v>70</v>
      </c>
      <c r="E1167" s="3" t="s">
        <v>250</v>
      </c>
      <c r="F1167" s="3" t="s">
        <v>411</v>
      </c>
      <c r="G1167" s="3"/>
      <c r="H1167" s="3">
        <v>0</v>
      </c>
      <c r="I1167" s="3">
        <v>135524472.62</v>
      </c>
      <c r="J1167" s="3">
        <v>61460152.460000001</v>
      </c>
      <c r="K1167" s="3">
        <v>0</v>
      </c>
      <c r="L1167" s="3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3">
        <v>196984625.08000001</v>
      </c>
      <c r="AZ1167"/>
      <c r="BA1167"/>
      <c r="BB1167"/>
      <c r="BC1167"/>
      <c r="BD1167"/>
      <c r="BE1167"/>
      <c r="CK1167"/>
    </row>
    <row r="1168" spans="1:89" x14ac:dyDescent="0.25">
      <c r="A1168" s="2">
        <v>43008</v>
      </c>
      <c r="B1168" s="5" t="s">
        <v>487</v>
      </c>
      <c r="C1168" s="5" t="s">
        <v>410</v>
      </c>
      <c r="D1168" s="5" t="s">
        <v>70</v>
      </c>
      <c r="E1168" s="3" t="s">
        <v>61</v>
      </c>
      <c r="F1168" s="3" t="s">
        <v>412</v>
      </c>
      <c r="G1168" s="3"/>
      <c r="H1168" s="3">
        <v>0</v>
      </c>
      <c r="I1168" s="3">
        <v>31912578.960000001</v>
      </c>
      <c r="J1168" s="3">
        <v>0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3">
        <v>31912578.960000001</v>
      </c>
      <c r="AZ1168"/>
      <c r="BA1168"/>
      <c r="BB1168"/>
      <c r="BC1168"/>
      <c r="BD1168"/>
      <c r="BE1168"/>
      <c r="CK1168"/>
    </row>
    <row r="1169" spans="1:89" x14ac:dyDescent="0.25">
      <c r="A1169" s="2">
        <v>43008</v>
      </c>
      <c r="B1169" s="5" t="s">
        <v>487</v>
      </c>
      <c r="C1169" s="5" t="s">
        <v>410</v>
      </c>
      <c r="D1169" s="5" t="s">
        <v>70</v>
      </c>
      <c r="E1169" s="3" t="s">
        <v>254</v>
      </c>
      <c r="F1169" s="3" t="s">
        <v>414</v>
      </c>
      <c r="G1169" s="3"/>
      <c r="H1169" s="3">
        <v>0</v>
      </c>
      <c r="I1169" s="3">
        <v>103611893.66</v>
      </c>
      <c r="J1169" s="3">
        <v>61460152.460000001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3">
        <v>165072046.12</v>
      </c>
      <c r="AZ1169"/>
      <c r="BA1169"/>
      <c r="BB1169"/>
      <c r="BC1169"/>
      <c r="BD1169"/>
      <c r="BE1169"/>
      <c r="CK1169"/>
    </row>
    <row r="1170" spans="1:89" x14ac:dyDescent="0.25">
      <c r="A1170" s="2">
        <v>43008</v>
      </c>
      <c r="B1170" s="5" t="s">
        <v>487</v>
      </c>
      <c r="C1170" s="5" t="s">
        <v>410</v>
      </c>
      <c r="D1170" s="5" t="s">
        <v>70</v>
      </c>
      <c r="E1170" s="3" t="s">
        <v>255</v>
      </c>
      <c r="F1170" s="3" t="s">
        <v>415</v>
      </c>
      <c r="G1170" s="3"/>
      <c r="H1170" s="3">
        <v>0</v>
      </c>
      <c r="I1170" s="3">
        <v>135524472.62</v>
      </c>
      <c r="J1170" s="3">
        <v>61460152.460000001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3">
        <v>196984625.08000001</v>
      </c>
      <c r="AZ1170"/>
      <c r="BA1170"/>
      <c r="BB1170"/>
      <c r="BC1170"/>
      <c r="BD1170"/>
      <c r="BE1170"/>
      <c r="CK1170"/>
    </row>
    <row r="1171" spans="1:89" x14ac:dyDescent="0.25">
      <c r="A1171" s="2">
        <v>43008</v>
      </c>
      <c r="B1171" s="5" t="s">
        <v>487</v>
      </c>
      <c r="C1171" s="5" t="s">
        <v>410</v>
      </c>
      <c r="D1171" s="5" t="s">
        <v>70</v>
      </c>
      <c r="E1171" s="3" t="s">
        <v>256</v>
      </c>
      <c r="F1171" s="3" t="s">
        <v>416</v>
      </c>
      <c r="G1171" s="3"/>
      <c r="H1171" s="3">
        <v>0</v>
      </c>
      <c r="I1171" s="3">
        <v>103611893.66</v>
      </c>
      <c r="J1171" s="3">
        <v>61460152.460000001</v>
      </c>
      <c r="K1171" s="3">
        <v>0</v>
      </c>
      <c r="L1171" s="3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3">
        <v>165072046.12</v>
      </c>
      <c r="AZ1171"/>
      <c r="BA1171"/>
      <c r="BB1171"/>
      <c r="BC1171"/>
      <c r="BD1171"/>
      <c r="BE1171"/>
      <c r="CK1171"/>
    </row>
    <row r="1172" spans="1:89" x14ac:dyDescent="0.25">
      <c r="A1172" s="2">
        <v>43008</v>
      </c>
      <c r="B1172" s="5" t="s">
        <v>487</v>
      </c>
      <c r="C1172" s="5" t="s">
        <v>410</v>
      </c>
      <c r="D1172" s="5" t="s">
        <v>70</v>
      </c>
      <c r="E1172" s="3" t="s">
        <v>257</v>
      </c>
      <c r="F1172" s="3" t="s">
        <v>408</v>
      </c>
      <c r="G1172" s="3"/>
      <c r="H1172" s="3">
        <v>0</v>
      </c>
      <c r="I1172" s="3">
        <v>2923312</v>
      </c>
      <c r="J1172" s="3">
        <v>730828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3">
        <v>3654140</v>
      </c>
      <c r="AZ1172"/>
      <c r="BA1172"/>
      <c r="BB1172"/>
      <c r="BC1172"/>
      <c r="BD1172"/>
      <c r="BE1172"/>
      <c r="CK1172"/>
    </row>
    <row r="1173" spans="1:89" x14ac:dyDescent="0.25">
      <c r="A1173" s="2">
        <v>43008</v>
      </c>
      <c r="B1173" s="5" t="s">
        <v>487</v>
      </c>
      <c r="C1173" s="5" t="s">
        <v>410</v>
      </c>
      <c r="D1173" s="5" t="s">
        <v>70</v>
      </c>
      <c r="E1173" s="3" t="s">
        <v>258</v>
      </c>
      <c r="F1173" s="3" t="s">
        <v>382</v>
      </c>
      <c r="G1173" s="3"/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3">
        <v>0</v>
      </c>
      <c r="AZ1173"/>
      <c r="BA1173"/>
      <c r="BB1173"/>
      <c r="BC1173"/>
      <c r="BD1173"/>
      <c r="BE1173"/>
      <c r="CK1173"/>
    </row>
    <row r="1174" spans="1:89" x14ac:dyDescent="0.25">
      <c r="A1174" s="2">
        <v>43008</v>
      </c>
      <c r="B1174" s="5" t="s">
        <v>487</v>
      </c>
      <c r="C1174" s="5" t="s">
        <v>410</v>
      </c>
      <c r="D1174" s="5" t="s">
        <v>70</v>
      </c>
      <c r="E1174" s="3" t="s">
        <v>60</v>
      </c>
      <c r="F1174" s="3" t="s">
        <v>383</v>
      </c>
      <c r="G1174" s="3"/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AZ1174"/>
      <c r="BA1174"/>
      <c r="BB1174"/>
      <c r="BC1174"/>
      <c r="BD1174"/>
      <c r="BE1174"/>
      <c r="CK1174"/>
    </row>
    <row r="1175" spans="1:89" x14ac:dyDescent="0.25">
      <c r="A1175" s="2">
        <v>43008</v>
      </c>
      <c r="B1175" s="5" t="s">
        <v>487</v>
      </c>
      <c r="C1175" s="5" t="s">
        <v>410</v>
      </c>
      <c r="D1175" s="5" t="s">
        <v>70</v>
      </c>
      <c r="E1175" s="3" t="s">
        <v>59</v>
      </c>
      <c r="F1175" s="3" t="s">
        <v>384</v>
      </c>
      <c r="G1175" s="3"/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AZ1175"/>
      <c r="BA1175"/>
      <c r="BB1175"/>
      <c r="BC1175"/>
      <c r="BD1175"/>
      <c r="BE1175"/>
      <c r="CK1175"/>
    </row>
    <row r="1176" spans="1:89" x14ac:dyDescent="0.25">
      <c r="A1176" s="2">
        <v>43008</v>
      </c>
      <c r="B1176" s="5" t="s">
        <v>487</v>
      </c>
      <c r="C1176" s="5" t="s">
        <v>410</v>
      </c>
      <c r="D1176" s="5" t="s">
        <v>70</v>
      </c>
      <c r="E1176" s="3" t="s">
        <v>58</v>
      </c>
      <c r="F1176" s="3" t="s">
        <v>417</v>
      </c>
      <c r="G1176" s="3"/>
      <c r="H1176" s="3">
        <v>0</v>
      </c>
      <c r="I1176" s="3">
        <v>138447784.62</v>
      </c>
      <c r="J1176" s="3">
        <v>62190980.460000001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3">
        <v>200638765.08000001</v>
      </c>
      <c r="AZ1176"/>
      <c r="BA1176"/>
      <c r="BB1176"/>
      <c r="BC1176"/>
      <c r="BD1176"/>
      <c r="BE1176"/>
      <c r="CK1176"/>
    </row>
    <row r="1177" spans="1:89" x14ac:dyDescent="0.25">
      <c r="A1177" s="2">
        <v>43008</v>
      </c>
      <c r="B1177" s="5" t="s">
        <v>487</v>
      </c>
      <c r="C1177" s="5" t="s">
        <v>410</v>
      </c>
      <c r="D1177" s="5" t="s">
        <v>70</v>
      </c>
      <c r="E1177" s="3" t="s">
        <v>57</v>
      </c>
      <c r="F1177" s="3" t="s">
        <v>418</v>
      </c>
      <c r="G1177" s="3"/>
      <c r="H1177" s="3">
        <v>0</v>
      </c>
      <c r="I1177" s="3">
        <v>31912578.960000001</v>
      </c>
      <c r="J1177" s="3">
        <v>0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3">
        <v>31912578.960000001</v>
      </c>
      <c r="AZ1177"/>
      <c r="BA1177"/>
      <c r="BB1177"/>
      <c r="BC1177"/>
      <c r="BD1177"/>
      <c r="BE1177"/>
      <c r="BF1177" s="3"/>
      <c r="BG1177" s="3"/>
      <c r="CK1177"/>
    </row>
    <row r="1178" spans="1:89" x14ac:dyDescent="0.25">
      <c r="A1178" s="2">
        <v>43008</v>
      </c>
      <c r="B1178" s="5" t="s">
        <v>487</v>
      </c>
      <c r="C1178" s="5" t="s">
        <v>410</v>
      </c>
      <c r="D1178" s="5" t="s">
        <v>70</v>
      </c>
      <c r="E1178" s="3" t="s">
        <v>56</v>
      </c>
      <c r="F1178" s="3" t="s">
        <v>419</v>
      </c>
      <c r="G1178" s="3"/>
      <c r="H1178" s="3">
        <v>0</v>
      </c>
      <c r="I1178" s="3">
        <v>106535205.66</v>
      </c>
      <c r="J1178" s="3">
        <v>62190980.460000001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3">
        <v>168726186.12</v>
      </c>
      <c r="AZ1178"/>
      <c r="BA1178"/>
      <c r="BB1178"/>
      <c r="BC1178"/>
      <c r="BD1178"/>
      <c r="BE1178"/>
      <c r="BF1178" s="3"/>
      <c r="BG1178" s="3"/>
      <c r="CK1178"/>
    </row>
    <row r="1179" spans="1:89" x14ac:dyDescent="0.25">
      <c r="A1179" s="2">
        <v>43008</v>
      </c>
      <c r="B1179" s="5" t="s">
        <v>487</v>
      </c>
      <c r="C1179" s="5" t="s">
        <v>648</v>
      </c>
      <c r="D1179" s="5" t="s">
        <v>70</v>
      </c>
      <c r="E1179" s="3" t="s">
        <v>106</v>
      </c>
      <c r="F1179" s="3" t="s">
        <v>649</v>
      </c>
      <c r="G1179" s="3">
        <v>1592352000</v>
      </c>
      <c r="H1179" s="3">
        <v>1592352000</v>
      </c>
      <c r="I1179" s="3"/>
      <c r="J1179" s="3">
        <v>0</v>
      </c>
      <c r="K1179" s="3"/>
      <c r="L1179" s="3"/>
      <c r="M1179" s="5"/>
      <c r="X1179" s="3"/>
      <c r="AZ1179"/>
      <c r="BA1179"/>
      <c r="BB1179"/>
      <c r="BC1179"/>
      <c r="BD1179"/>
      <c r="BE1179"/>
      <c r="BF1179" s="3"/>
      <c r="BG1179" s="3"/>
      <c r="CK1179"/>
    </row>
    <row r="1180" spans="1:89" x14ac:dyDescent="0.25">
      <c r="A1180" s="2">
        <v>43008</v>
      </c>
      <c r="B1180" s="5" t="s">
        <v>487</v>
      </c>
      <c r="C1180" s="5" t="s">
        <v>648</v>
      </c>
      <c r="D1180" s="5" t="s">
        <v>70</v>
      </c>
      <c r="E1180" s="3" t="s">
        <v>241</v>
      </c>
      <c r="F1180" s="3" t="s">
        <v>650</v>
      </c>
      <c r="G1180" s="3">
        <v>155898516</v>
      </c>
      <c r="H1180" s="3">
        <v>155898516</v>
      </c>
      <c r="I1180" s="3"/>
      <c r="J1180" s="3">
        <v>0</v>
      </c>
      <c r="K1180" s="3"/>
      <c r="L1180" s="3"/>
      <c r="M1180" s="5"/>
      <c r="AZ1180"/>
      <c r="BA1180"/>
      <c r="BB1180"/>
      <c r="BC1180"/>
      <c r="BD1180"/>
      <c r="BE1180"/>
      <c r="BF1180" s="3"/>
      <c r="BG1180" s="3"/>
      <c r="CK1180"/>
    </row>
    <row r="1181" spans="1:89" x14ac:dyDescent="0.25">
      <c r="A1181" s="2">
        <v>43008</v>
      </c>
      <c r="B1181" s="5" t="s">
        <v>487</v>
      </c>
      <c r="C1181" s="5" t="s">
        <v>648</v>
      </c>
      <c r="D1181" s="5" t="s">
        <v>70</v>
      </c>
      <c r="E1181" s="3" t="s">
        <v>242</v>
      </c>
      <c r="F1181" s="3" t="s">
        <v>651</v>
      </c>
      <c r="G1181" s="3">
        <v>0</v>
      </c>
      <c r="H1181" s="3">
        <v>0</v>
      </c>
      <c r="I1181" s="3"/>
      <c r="J1181" s="3">
        <v>0</v>
      </c>
      <c r="K1181" s="3"/>
      <c r="L1181" s="3"/>
      <c r="M1181" s="5"/>
      <c r="AZ1181"/>
      <c r="BA1181"/>
      <c r="BB1181"/>
      <c r="BC1181"/>
      <c r="BD1181"/>
      <c r="BE1181"/>
      <c r="BF1181" s="3"/>
      <c r="BG1181" s="3"/>
      <c r="CK1181"/>
    </row>
    <row r="1182" spans="1:89" x14ac:dyDescent="0.25">
      <c r="A1182" s="2">
        <v>43008</v>
      </c>
      <c r="B1182" s="5" t="s">
        <v>487</v>
      </c>
      <c r="C1182" s="5" t="s">
        <v>648</v>
      </c>
      <c r="D1182" s="5" t="s">
        <v>70</v>
      </c>
      <c r="E1182" s="3" t="s">
        <v>243</v>
      </c>
      <c r="F1182" s="3" t="s">
        <v>652</v>
      </c>
      <c r="G1182" s="3">
        <v>0</v>
      </c>
      <c r="H1182" s="3"/>
      <c r="I1182" s="3">
        <v>0</v>
      </c>
      <c r="J1182" s="3">
        <v>0</v>
      </c>
      <c r="K1182" s="3">
        <v>0</v>
      </c>
      <c r="L1182" s="3"/>
      <c r="M1182" s="5"/>
      <c r="AZ1182"/>
      <c r="BA1182"/>
      <c r="BB1182"/>
      <c r="BC1182"/>
      <c r="BD1182"/>
      <c r="BE1182"/>
      <c r="BF1182" s="3"/>
      <c r="BG1182" s="3"/>
      <c r="CK1182"/>
    </row>
    <row r="1183" spans="1:89" x14ac:dyDescent="0.25">
      <c r="A1183" s="2">
        <v>43008</v>
      </c>
      <c r="B1183" s="5" t="s">
        <v>487</v>
      </c>
      <c r="C1183" s="5" t="s">
        <v>648</v>
      </c>
      <c r="D1183" s="5" t="s">
        <v>70</v>
      </c>
      <c r="E1183" s="3" t="s">
        <v>245</v>
      </c>
      <c r="F1183" s="3" t="s">
        <v>653</v>
      </c>
      <c r="G1183" s="3">
        <v>0</v>
      </c>
      <c r="H1183" s="3">
        <v>0</v>
      </c>
      <c r="I1183" s="3"/>
      <c r="J1183" s="3"/>
      <c r="K1183" s="3"/>
      <c r="L1183" s="3"/>
      <c r="M1183" s="5"/>
      <c r="AZ1183"/>
      <c r="BA1183"/>
      <c r="BB1183"/>
      <c r="BC1183"/>
      <c r="BD1183"/>
      <c r="BE1183"/>
      <c r="BF1183" s="3"/>
      <c r="BG1183" s="3"/>
      <c r="CK1183"/>
    </row>
    <row r="1184" spans="1:89" x14ac:dyDescent="0.25">
      <c r="A1184" s="2">
        <v>43008</v>
      </c>
      <c r="B1184" s="5" t="s">
        <v>487</v>
      </c>
      <c r="C1184" s="5" t="s">
        <v>648</v>
      </c>
      <c r="D1184" s="5" t="s">
        <v>70</v>
      </c>
      <c r="E1184" s="3" t="s">
        <v>247</v>
      </c>
      <c r="F1184" s="3" t="s">
        <v>654</v>
      </c>
      <c r="G1184" s="3">
        <v>0</v>
      </c>
      <c r="H1184" s="3"/>
      <c r="I1184" s="3">
        <v>0</v>
      </c>
      <c r="J1184" s="3">
        <v>0</v>
      </c>
      <c r="K1184" s="3">
        <v>0</v>
      </c>
      <c r="L1184" s="3"/>
      <c r="M1184" s="5"/>
      <c r="AZ1184"/>
      <c r="BA1184"/>
      <c r="BB1184"/>
      <c r="BC1184"/>
      <c r="BD1184"/>
      <c r="BE1184"/>
      <c r="BF1184" s="3"/>
      <c r="BG1184" s="3"/>
      <c r="CK1184"/>
    </row>
    <row r="1185" spans="1:89" x14ac:dyDescent="0.25">
      <c r="A1185" s="2">
        <v>43008</v>
      </c>
      <c r="B1185" s="5" t="s">
        <v>487</v>
      </c>
      <c r="C1185" s="5" t="s">
        <v>648</v>
      </c>
      <c r="D1185" s="5" t="s">
        <v>70</v>
      </c>
      <c r="E1185" s="3" t="s">
        <v>69</v>
      </c>
      <c r="F1185" s="3" t="s">
        <v>655</v>
      </c>
      <c r="G1185" s="3">
        <v>0</v>
      </c>
      <c r="H1185" s="3"/>
      <c r="I1185" s="3">
        <v>0</v>
      </c>
      <c r="J1185" s="3">
        <v>0</v>
      </c>
      <c r="K1185" s="3">
        <v>0</v>
      </c>
      <c r="L1185" s="3"/>
      <c r="M1185" s="5"/>
      <c r="AZ1185"/>
      <c r="BA1185"/>
      <c r="BB1185"/>
      <c r="BC1185"/>
      <c r="BD1185"/>
      <c r="BE1185"/>
      <c r="BF1185" s="3"/>
      <c r="BG1185" s="3"/>
      <c r="CK1185"/>
    </row>
    <row r="1186" spans="1:89" x14ac:dyDescent="0.25">
      <c r="A1186" s="2">
        <v>43008</v>
      </c>
      <c r="B1186" s="5" t="s">
        <v>487</v>
      </c>
      <c r="C1186" s="5" t="s">
        <v>648</v>
      </c>
      <c r="D1186" s="5" t="s">
        <v>70</v>
      </c>
      <c r="E1186" s="3" t="s">
        <v>67</v>
      </c>
      <c r="F1186" s="3" t="s">
        <v>656</v>
      </c>
      <c r="G1186" s="3">
        <v>4797897525.4300003</v>
      </c>
      <c r="H1186" s="3">
        <v>4797897525.4300003</v>
      </c>
      <c r="I1186" s="3"/>
      <c r="J1186" s="3"/>
      <c r="K1186" s="3"/>
      <c r="L1186" s="3"/>
      <c r="M1186" s="5"/>
      <c r="AZ1186"/>
      <c r="BA1186"/>
      <c r="BB1186"/>
      <c r="BC1186"/>
      <c r="BD1186"/>
      <c r="BE1186"/>
      <c r="CK1186"/>
    </row>
    <row r="1187" spans="1:89" x14ac:dyDescent="0.25">
      <c r="A1187" s="2">
        <v>43008</v>
      </c>
      <c r="B1187" s="5" t="s">
        <v>487</v>
      </c>
      <c r="C1187" s="5" t="s">
        <v>648</v>
      </c>
      <c r="D1187" s="5" t="s">
        <v>70</v>
      </c>
      <c r="E1187" s="3" t="s">
        <v>66</v>
      </c>
      <c r="F1187" s="3" t="s">
        <v>395</v>
      </c>
      <c r="G1187" s="3">
        <v>0</v>
      </c>
      <c r="H1187" s="3"/>
      <c r="I1187" s="3">
        <v>0</v>
      </c>
      <c r="J1187" s="3">
        <v>0</v>
      </c>
      <c r="K1187" s="3">
        <v>0</v>
      </c>
      <c r="L1187" s="3"/>
      <c r="M1187" s="5"/>
      <c r="AZ1187"/>
      <c r="BA1187"/>
      <c r="BB1187"/>
      <c r="BC1187"/>
      <c r="BD1187"/>
      <c r="BE1187"/>
      <c r="CK1187"/>
    </row>
    <row r="1188" spans="1:89" x14ac:dyDescent="0.25">
      <c r="A1188" s="2">
        <v>43008</v>
      </c>
      <c r="B1188" s="5" t="s">
        <v>487</v>
      </c>
      <c r="C1188" s="5" t="s">
        <v>648</v>
      </c>
      <c r="D1188" s="5" t="s">
        <v>70</v>
      </c>
      <c r="E1188" s="3" t="s">
        <v>250</v>
      </c>
      <c r="F1188" s="3" t="s">
        <v>657</v>
      </c>
      <c r="G1188" s="3">
        <v>598710</v>
      </c>
      <c r="H1188" s="3"/>
      <c r="I1188" s="3"/>
      <c r="J1188" s="3"/>
      <c r="K1188" s="3">
        <v>598710</v>
      </c>
      <c r="L1188" s="3"/>
      <c r="M1188" s="5"/>
      <c r="AZ1188"/>
      <c r="BA1188"/>
      <c r="BB1188"/>
      <c r="BC1188"/>
      <c r="BD1188"/>
      <c r="BE1188"/>
      <c r="CK1188"/>
    </row>
    <row r="1189" spans="1:89" x14ac:dyDescent="0.25">
      <c r="A1189" s="2">
        <v>43008</v>
      </c>
      <c r="B1189" s="5" t="s">
        <v>487</v>
      </c>
      <c r="C1189" s="5" t="s">
        <v>648</v>
      </c>
      <c r="D1189" s="5" t="s">
        <v>70</v>
      </c>
      <c r="E1189" s="3" t="s">
        <v>252</v>
      </c>
      <c r="F1189" s="3" t="s">
        <v>658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/>
      <c r="M1189" s="5"/>
      <c r="AZ1189"/>
      <c r="BA1189"/>
      <c r="BB1189"/>
      <c r="BC1189"/>
      <c r="BD1189"/>
      <c r="BE1189"/>
      <c r="BF1189" s="3"/>
      <c r="BG1189" s="3"/>
      <c r="CK1189"/>
    </row>
    <row r="1190" spans="1:89" x14ac:dyDescent="0.25">
      <c r="A1190" s="2">
        <v>43008</v>
      </c>
      <c r="B1190" s="5" t="s">
        <v>487</v>
      </c>
      <c r="C1190" s="5" t="s">
        <v>648</v>
      </c>
      <c r="D1190" s="5" t="s">
        <v>70</v>
      </c>
      <c r="E1190" s="3" t="s">
        <v>63</v>
      </c>
      <c r="F1190" s="3" t="s">
        <v>659</v>
      </c>
      <c r="G1190" s="3">
        <v>0</v>
      </c>
      <c r="H1190" s="3"/>
      <c r="I1190" s="3"/>
      <c r="J1190" s="3"/>
      <c r="K1190" s="3"/>
      <c r="L1190" s="3"/>
      <c r="M1190" s="5"/>
      <c r="AZ1190"/>
      <c r="BA1190"/>
      <c r="BB1190"/>
      <c r="BC1190"/>
      <c r="BD1190"/>
      <c r="BE1190"/>
      <c r="BF1190" s="3"/>
      <c r="BG1190" s="3"/>
      <c r="CK1190"/>
    </row>
    <row r="1191" spans="1:89" x14ac:dyDescent="0.25">
      <c r="A1191" s="2">
        <v>43008</v>
      </c>
      <c r="B1191" s="5" t="s">
        <v>487</v>
      </c>
      <c r="C1191" s="5" t="s">
        <v>648</v>
      </c>
      <c r="D1191" s="5" t="s">
        <v>70</v>
      </c>
      <c r="E1191" s="3" t="s">
        <v>62</v>
      </c>
      <c r="F1191" s="3" t="s">
        <v>660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/>
      <c r="M1191" s="5"/>
      <c r="AZ1191"/>
      <c r="BA1191"/>
      <c r="BB1191"/>
      <c r="BC1191"/>
      <c r="BD1191"/>
      <c r="BE1191"/>
      <c r="BF1191" s="3"/>
      <c r="BG1191" s="3"/>
      <c r="CK1191"/>
    </row>
    <row r="1192" spans="1:89" x14ac:dyDescent="0.25">
      <c r="A1192" s="2">
        <v>43008</v>
      </c>
      <c r="B1192" s="5" t="s">
        <v>487</v>
      </c>
      <c r="C1192" s="5" t="s">
        <v>648</v>
      </c>
      <c r="D1192" s="5" t="s">
        <v>70</v>
      </c>
      <c r="E1192" s="3" t="s">
        <v>258</v>
      </c>
      <c r="F1192" s="3" t="s">
        <v>661</v>
      </c>
      <c r="G1192" s="3">
        <v>6546746751.4300003</v>
      </c>
      <c r="H1192" s="3">
        <v>6546148041.4300003</v>
      </c>
      <c r="I1192" s="3">
        <v>0</v>
      </c>
      <c r="J1192" s="3">
        <v>0</v>
      </c>
      <c r="K1192" s="3">
        <v>598710</v>
      </c>
      <c r="L1192" s="3"/>
      <c r="M1192" s="5"/>
      <c r="AZ1192"/>
      <c r="BA1192"/>
      <c r="BB1192"/>
      <c r="BC1192"/>
      <c r="BD1192"/>
      <c r="BE1192"/>
      <c r="CK1192"/>
    </row>
    <row r="1193" spans="1:89" x14ac:dyDescent="0.25">
      <c r="A1193" s="2">
        <v>43008</v>
      </c>
      <c r="B1193" s="5" t="s">
        <v>487</v>
      </c>
      <c r="C1193" s="5" t="s">
        <v>648</v>
      </c>
      <c r="D1193" s="5" t="s">
        <v>70</v>
      </c>
      <c r="E1193" s="3" t="s">
        <v>60</v>
      </c>
      <c r="F1193" s="3" t="s">
        <v>662</v>
      </c>
      <c r="G1193" s="3">
        <v>0</v>
      </c>
      <c r="H1193" s="3"/>
      <c r="I1193" s="3"/>
      <c r="J1193" s="3">
        <v>0</v>
      </c>
      <c r="K1193" s="3"/>
      <c r="L1193" s="3"/>
      <c r="M1193" s="5"/>
      <c r="AZ1193"/>
      <c r="BA1193"/>
      <c r="BB1193"/>
      <c r="BC1193"/>
      <c r="BD1193"/>
      <c r="BE1193"/>
      <c r="CK1193"/>
    </row>
    <row r="1194" spans="1:89" x14ac:dyDescent="0.25">
      <c r="A1194" s="2">
        <v>43008</v>
      </c>
      <c r="B1194" s="5" t="s">
        <v>487</v>
      </c>
      <c r="C1194" s="5" t="s">
        <v>648</v>
      </c>
      <c r="D1194" s="5" t="s">
        <v>70</v>
      </c>
      <c r="E1194" s="3" t="s">
        <v>59</v>
      </c>
      <c r="F1194" s="3" t="s">
        <v>663</v>
      </c>
      <c r="G1194" s="3">
        <v>0</v>
      </c>
      <c r="H1194" s="3"/>
      <c r="I1194" s="3"/>
      <c r="J1194" s="3">
        <v>0</v>
      </c>
      <c r="K1194" s="3"/>
      <c r="L1194" s="3"/>
      <c r="M1194" s="5"/>
      <c r="AZ1194"/>
      <c r="BA1194"/>
      <c r="BB1194"/>
      <c r="BC1194"/>
      <c r="BD1194"/>
      <c r="BE1194"/>
      <c r="BF1194" s="3"/>
      <c r="BG1194" s="3"/>
      <c r="CK1194"/>
    </row>
    <row r="1195" spans="1:89" x14ac:dyDescent="0.25">
      <c r="A1195" s="2">
        <v>43008</v>
      </c>
      <c r="B1195" s="5" t="s">
        <v>487</v>
      </c>
      <c r="C1195" s="5" t="s">
        <v>648</v>
      </c>
      <c r="D1195" s="5" t="s">
        <v>70</v>
      </c>
      <c r="E1195" s="3" t="s">
        <v>58</v>
      </c>
      <c r="F1195" s="3" t="s">
        <v>664</v>
      </c>
      <c r="G1195" s="3">
        <v>0</v>
      </c>
      <c r="H1195" s="3"/>
      <c r="I1195" s="3"/>
      <c r="J1195" s="3">
        <v>0</v>
      </c>
      <c r="K1195" s="3">
        <v>0</v>
      </c>
      <c r="L1195" s="3"/>
      <c r="M1195" s="5"/>
      <c r="AZ1195"/>
      <c r="BA1195"/>
      <c r="BB1195"/>
      <c r="BC1195"/>
      <c r="BD1195"/>
      <c r="BE1195"/>
      <c r="CK1195"/>
    </row>
    <row r="1196" spans="1:89" x14ac:dyDescent="0.25">
      <c r="A1196" s="2">
        <v>43008</v>
      </c>
      <c r="B1196" s="5" t="s">
        <v>487</v>
      </c>
      <c r="C1196" s="5" t="s">
        <v>648</v>
      </c>
      <c r="D1196" s="5" t="s">
        <v>70</v>
      </c>
      <c r="E1196" s="3" t="s">
        <v>57</v>
      </c>
      <c r="F1196" s="3" t="s">
        <v>665</v>
      </c>
      <c r="G1196" s="3">
        <v>0</v>
      </c>
      <c r="H1196" s="3"/>
      <c r="I1196" s="3"/>
      <c r="J1196" s="3">
        <v>0</v>
      </c>
      <c r="K1196" s="3">
        <v>0</v>
      </c>
      <c r="L1196" s="3"/>
      <c r="M1196" s="5"/>
      <c r="AZ1196"/>
      <c r="BA1196"/>
      <c r="BB1196"/>
      <c r="BC1196"/>
      <c r="BD1196"/>
      <c r="BE1196"/>
      <c r="BF1196" s="3"/>
      <c r="BG1196" s="3"/>
      <c r="CK1196"/>
    </row>
    <row r="1197" spans="1:89" x14ac:dyDescent="0.25">
      <c r="A1197" s="2">
        <v>43008</v>
      </c>
      <c r="B1197" s="5" t="s">
        <v>487</v>
      </c>
      <c r="C1197" s="5" t="s">
        <v>648</v>
      </c>
      <c r="D1197" s="5" t="s">
        <v>70</v>
      </c>
      <c r="E1197" s="3" t="s">
        <v>56</v>
      </c>
      <c r="F1197" s="3" t="s">
        <v>666</v>
      </c>
      <c r="G1197" s="3">
        <v>0</v>
      </c>
      <c r="H1197" s="3"/>
      <c r="I1197" s="3"/>
      <c r="J1197" s="3">
        <v>0</v>
      </c>
      <c r="K1197" s="3"/>
      <c r="L1197" s="3"/>
      <c r="M1197" s="5"/>
      <c r="AZ1197"/>
      <c r="BA1197"/>
      <c r="BB1197"/>
      <c r="BC1197"/>
      <c r="BD1197"/>
      <c r="BE1197"/>
      <c r="BF1197" s="3"/>
      <c r="BG1197" s="3"/>
      <c r="CK1197"/>
    </row>
    <row r="1198" spans="1:89" x14ac:dyDescent="0.25">
      <c r="A1198" s="2">
        <v>43008</v>
      </c>
      <c r="B1198" s="5" t="s">
        <v>487</v>
      </c>
      <c r="C1198" s="5" t="s">
        <v>648</v>
      </c>
      <c r="D1198" s="5" t="s">
        <v>70</v>
      </c>
      <c r="E1198" s="3" t="s">
        <v>259</v>
      </c>
      <c r="F1198" s="3" t="s">
        <v>667</v>
      </c>
      <c r="G1198" s="3">
        <v>0</v>
      </c>
      <c r="H1198" s="3"/>
      <c r="I1198" s="3"/>
      <c r="J1198" s="3">
        <v>0</v>
      </c>
      <c r="K1198" s="3">
        <v>0</v>
      </c>
      <c r="L1198" s="3"/>
      <c r="M1198" s="5"/>
      <c r="AZ1198"/>
      <c r="BA1198"/>
      <c r="BB1198"/>
      <c r="BC1198"/>
      <c r="BD1198"/>
      <c r="BE1198"/>
      <c r="BF1198" s="3"/>
      <c r="BG1198" s="3"/>
      <c r="CK1198"/>
    </row>
    <row r="1199" spans="1:89" x14ac:dyDescent="0.25">
      <c r="A1199" s="2">
        <v>43008</v>
      </c>
      <c r="B1199" s="5" t="s">
        <v>487</v>
      </c>
      <c r="C1199" s="5" t="s">
        <v>648</v>
      </c>
      <c r="D1199" s="5" t="s">
        <v>70</v>
      </c>
      <c r="E1199" s="3" t="s">
        <v>260</v>
      </c>
      <c r="F1199" s="3" t="s">
        <v>668</v>
      </c>
      <c r="G1199" s="3">
        <v>0</v>
      </c>
      <c r="H1199" s="3"/>
      <c r="I1199" s="3"/>
      <c r="J1199" s="3">
        <v>0</v>
      </c>
      <c r="K1199" s="3"/>
      <c r="L1199" s="3"/>
      <c r="M1199" s="5"/>
      <c r="AZ1199"/>
      <c r="BA1199"/>
      <c r="BB1199"/>
      <c r="BC1199"/>
      <c r="BD1199"/>
      <c r="BE1199"/>
      <c r="BF1199" s="3"/>
      <c r="BG1199" s="3"/>
      <c r="CK1199"/>
    </row>
    <row r="1200" spans="1:89" x14ac:dyDescent="0.25">
      <c r="A1200" s="2">
        <v>43008</v>
      </c>
      <c r="B1200" s="5" t="s">
        <v>487</v>
      </c>
      <c r="C1200" s="5" t="s">
        <v>648</v>
      </c>
      <c r="D1200" s="5" t="s">
        <v>70</v>
      </c>
      <c r="E1200" s="3" t="s">
        <v>261</v>
      </c>
      <c r="F1200" s="3" t="s">
        <v>669</v>
      </c>
      <c r="G1200" s="3">
        <v>0</v>
      </c>
      <c r="H1200" s="3"/>
      <c r="I1200" s="3"/>
      <c r="J1200" s="3">
        <v>0</v>
      </c>
      <c r="K1200" s="3">
        <v>0</v>
      </c>
      <c r="L1200" s="3"/>
      <c r="M1200" s="5"/>
      <c r="AZ1200"/>
      <c r="BA1200"/>
      <c r="BB1200"/>
      <c r="BC1200"/>
      <c r="BD1200"/>
      <c r="BE1200"/>
      <c r="BF1200" s="3"/>
      <c r="BG1200" s="3"/>
      <c r="CK1200"/>
    </row>
    <row r="1201" spans="1:89" x14ac:dyDescent="0.25">
      <c r="A1201" s="2">
        <v>43008</v>
      </c>
      <c r="B1201" s="5" t="s">
        <v>487</v>
      </c>
      <c r="C1201" s="5" t="s">
        <v>648</v>
      </c>
      <c r="D1201" s="5" t="s">
        <v>70</v>
      </c>
      <c r="E1201" s="3" t="s">
        <v>263</v>
      </c>
      <c r="F1201" s="3" t="s">
        <v>670</v>
      </c>
      <c r="G1201" s="3">
        <v>0</v>
      </c>
      <c r="H1201" s="3"/>
      <c r="I1201" s="3"/>
      <c r="J1201" s="3">
        <v>0</v>
      </c>
      <c r="K1201" s="3">
        <v>0</v>
      </c>
      <c r="L1201" s="3"/>
      <c r="M1201" s="5"/>
      <c r="AZ1201"/>
      <c r="BA1201"/>
      <c r="BB1201"/>
      <c r="BC1201"/>
      <c r="BD1201"/>
      <c r="BE1201"/>
      <c r="BF1201" s="3"/>
      <c r="BG1201" s="3"/>
      <c r="CK1201"/>
    </row>
    <row r="1202" spans="1:89" x14ac:dyDescent="0.25">
      <c r="A1202" s="2">
        <v>43008</v>
      </c>
      <c r="B1202" s="5" t="s">
        <v>487</v>
      </c>
      <c r="C1202" s="5" t="s">
        <v>648</v>
      </c>
      <c r="D1202" s="5" t="s">
        <v>70</v>
      </c>
      <c r="E1202" s="3" t="s">
        <v>55</v>
      </c>
      <c r="F1202" s="3" t="s">
        <v>671</v>
      </c>
      <c r="G1202" s="3">
        <v>0</v>
      </c>
      <c r="H1202" s="3"/>
      <c r="I1202" s="3"/>
      <c r="J1202" s="3">
        <v>0</v>
      </c>
      <c r="K1202" s="3">
        <v>0</v>
      </c>
      <c r="L1202" s="3"/>
      <c r="M1202" s="5"/>
      <c r="AZ1202"/>
      <c r="BA1202"/>
      <c r="BB1202"/>
      <c r="BC1202"/>
      <c r="BD1202"/>
      <c r="BE1202"/>
      <c r="BF1202" s="3"/>
      <c r="BG1202" s="3"/>
      <c r="CK1202"/>
    </row>
    <row r="1203" spans="1:89" x14ac:dyDescent="0.25">
      <c r="A1203" s="2">
        <v>43008</v>
      </c>
      <c r="B1203" s="5" t="s">
        <v>487</v>
      </c>
      <c r="C1203" s="5" t="s">
        <v>648</v>
      </c>
      <c r="D1203" s="5" t="s">
        <v>70</v>
      </c>
      <c r="E1203" s="3" t="s">
        <v>50</v>
      </c>
      <c r="F1203" s="3" t="s">
        <v>672</v>
      </c>
      <c r="G1203" s="3">
        <v>6546746751.4300003</v>
      </c>
      <c r="H1203" s="3">
        <v>6546148041.4300003</v>
      </c>
      <c r="I1203" s="3">
        <v>0</v>
      </c>
      <c r="J1203" s="3">
        <v>0</v>
      </c>
      <c r="K1203" s="3">
        <v>598710</v>
      </c>
      <c r="L1203" s="3"/>
      <c r="M1203" s="5"/>
      <c r="AZ1203"/>
      <c r="BA1203"/>
      <c r="BB1203"/>
      <c r="BC1203"/>
      <c r="BD1203"/>
      <c r="BE1203"/>
      <c r="CK1203"/>
    </row>
    <row r="1204" spans="1:89" x14ac:dyDescent="0.25">
      <c r="A1204" s="2">
        <v>43008</v>
      </c>
      <c r="B1204" s="5" t="s">
        <v>487</v>
      </c>
      <c r="C1204" s="5" t="s">
        <v>648</v>
      </c>
      <c r="D1204" s="5" t="s">
        <v>70</v>
      </c>
      <c r="E1204" s="3" t="s">
        <v>264</v>
      </c>
      <c r="F1204" s="3" t="s">
        <v>673</v>
      </c>
      <c r="G1204" s="3">
        <v>6546148041.4300003</v>
      </c>
      <c r="H1204" s="3">
        <v>6546148041.4300003</v>
      </c>
      <c r="I1204" s="3">
        <v>0</v>
      </c>
      <c r="J1204" s="3">
        <v>0</v>
      </c>
      <c r="K1204" s="3"/>
      <c r="L1204" s="3"/>
      <c r="M1204" s="5"/>
      <c r="AZ1204"/>
      <c r="BA1204"/>
      <c r="BB1204"/>
      <c r="BC1204"/>
      <c r="BD1204"/>
      <c r="BE1204"/>
      <c r="CK1204"/>
    </row>
    <row r="1205" spans="1:89" x14ac:dyDescent="0.25">
      <c r="A1205" s="2">
        <v>43008</v>
      </c>
      <c r="B1205" s="5" t="s">
        <v>487</v>
      </c>
      <c r="C1205" s="5" t="s">
        <v>648</v>
      </c>
      <c r="D1205" s="5" t="s">
        <v>70</v>
      </c>
      <c r="E1205" s="3" t="s">
        <v>267</v>
      </c>
      <c r="F1205" s="3" t="s">
        <v>674</v>
      </c>
      <c r="G1205" s="3">
        <v>6546746751.4300003</v>
      </c>
      <c r="H1205" s="3">
        <v>6546148041.4300003</v>
      </c>
      <c r="I1205" s="3">
        <v>0</v>
      </c>
      <c r="J1205" s="3">
        <v>0</v>
      </c>
      <c r="K1205" s="3">
        <v>598710</v>
      </c>
      <c r="L1205" s="3"/>
      <c r="M1205" s="5"/>
      <c r="AZ1205"/>
      <c r="BA1205"/>
      <c r="BB1205"/>
      <c r="BC1205"/>
      <c r="BD1205"/>
      <c r="BE1205"/>
      <c r="CK1205"/>
    </row>
    <row r="1206" spans="1:89" x14ac:dyDescent="0.25">
      <c r="A1206" s="2">
        <v>43008</v>
      </c>
      <c r="B1206" s="5" t="s">
        <v>487</v>
      </c>
      <c r="C1206" s="5" t="s">
        <v>648</v>
      </c>
      <c r="D1206" s="5" t="s">
        <v>70</v>
      </c>
      <c r="E1206" s="3" t="s">
        <v>37</v>
      </c>
      <c r="F1206" s="3" t="s">
        <v>675</v>
      </c>
      <c r="G1206" s="3">
        <v>6546148041.4300003</v>
      </c>
      <c r="H1206" s="3">
        <v>6546148041.4300003</v>
      </c>
      <c r="I1206" s="3">
        <v>0</v>
      </c>
      <c r="J1206" s="3">
        <v>0</v>
      </c>
      <c r="K1206" s="3"/>
      <c r="L1206" s="3"/>
      <c r="M1206" s="5"/>
      <c r="AZ1206"/>
      <c r="BA1206"/>
      <c r="BB1206"/>
      <c r="BC1206"/>
      <c r="BD1206"/>
      <c r="BE1206"/>
      <c r="BF1206" s="3"/>
      <c r="BG1206" s="3"/>
      <c r="CK1206"/>
    </row>
    <row r="1207" spans="1:89" x14ac:dyDescent="0.25">
      <c r="A1207" s="2">
        <v>43008</v>
      </c>
      <c r="B1207" s="5" t="s">
        <v>487</v>
      </c>
      <c r="C1207" s="5" t="s">
        <v>648</v>
      </c>
      <c r="D1207" s="5" t="s">
        <v>70</v>
      </c>
      <c r="E1207" s="3" t="s">
        <v>270</v>
      </c>
      <c r="F1207" s="3" t="s">
        <v>676</v>
      </c>
      <c r="G1207" s="3">
        <v>2456881243.1399999</v>
      </c>
      <c r="H1207" s="3"/>
      <c r="I1207" s="3"/>
      <c r="J1207" s="3"/>
      <c r="K1207" s="3"/>
      <c r="L1207" s="3"/>
      <c r="M1207" s="5"/>
      <c r="AZ1207"/>
      <c r="BA1207"/>
      <c r="BB1207"/>
      <c r="BC1207"/>
      <c r="BD1207"/>
      <c r="BE1207"/>
      <c r="BF1207" s="3"/>
      <c r="BG1207" s="3"/>
      <c r="CK1207"/>
    </row>
    <row r="1208" spans="1:89" x14ac:dyDescent="0.25">
      <c r="A1208" s="2">
        <v>43008</v>
      </c>
      <c r="B1208" s="5" t="s">
        <v>487</v>
      </c>
      <c r="C1208" s="5" t="s">
        <v>648</v>
      </c>
      <c r="D1208" s="5" t="s">
        <v>70</v>
      </c>
      <c r="E1208" s="3" t="s">
        <v>272</v>
      </c>
      <c r="F1208" s="3" t="s">
        <v>677</v>
      </c>
      <c r="G1208" s="3">
        <v>1834756000</v>
      </c>
      <c r="H1208" s="3"/>
      <c r="I1208" s="3"/>
      <c r="J1208" s="3"/>
      <c r="K1208" s="3"/>
      <c r="L1208" s="3"/>
      <c r="M1208" s="5"/>
      <c r="AZ1208"/>
      <c r="BA1208"/>
      <c r="BB1208"/>
      <c r="BC1208"/>
      <c r="BD1208"/>
      <c r="BE1208"/>
      <c r="BF1208" s="3"/>
      <c r="BG1208" s="3"/>
      <c r="CK1208"/>
    </row>
    <row r="1209" spans="1:89" x14ac:dyDescent="0.25">
      <c r="A1209" s="2">
        <v>43008</v>
      </c>
      <c r="B1209" s="5" t="s">
        <v>487</v>
      </c>
      <c r="C1209" s="5" t="s">
        <v>648</v>
      </c>
      <c r="D1209" s="5" t="s">
        <v>70</v>
      </c>
      <c r="E1209" s="3" t="s">
        <v>116</v>
      </c>
      <c r="F1209" s="3" t="s">
        <v>678</v>
      </c>
      <c r="G1209" s="3">
        <v>1041.1300000000001</v>
      </c>
      <c r="H1209" s="3"/>
      <c r="I1209" s="3"/>
      <c r="J1209" s="3"/>
      <c r="K1209" s="3"/>
      <c r="L1209" s="3"/>
      <c r="M1209" s="5"/>
      <c r="AZ1209"/>
      <c r="BA1209"/>
      <c r="BB1209"/>
      <c r="BC1209"/>
      <c r="BD1209"/>
      <c r="BE1209"/>
      <c r="CK1209"/>
    </row>
    <row r="1210" spans="1:89" x14ac:dyDescent="0.25">
      <c r="A1210" s="2">
        <v>43008</v>
      </c>
      <c r="B1210" s="5" t="s">
        <v>487</v>
      </c>
      <c r="C1210" s="5" t="s">
        <v>648</v>
      </c>
      <c r="D1210" s="5" t="s">
        <v>70</v>
      </c>
      <c r="E1210" s="3" t="s">
        <v>118</v>
      </c>
      <c r="F1210" s="3" t="s">
        <v>679</v>
      </c>
      <c r="G1210" s="3">
        <v>1427.14</v>
      </c>
      <c r="H1210" s="3"/>
      <c r="I1210" s="3"/>
      <c r="J1210" s="3"/>
      <c r="K1210" s="3"/>
      <c r="L1210" s="3"/>
      <c r="M1210" s="5"/>
      <c r="AZ1210"/>
      <c r="BA1210"/>
      <c r="BB1210"/>
      <c r="BC1210"/>
      <c r="BD1210"/>
      <c r="BE1210"/>
      <c r="CK1210"/>
    </row>
    <row r="1211" spans="1:89" x14ac:dyDescent="0.25">
      <c r="A1211" s="2">
        <v>43008</v>
      </c>
      <c r="B1211" s="5" t="s">
        <v>488</v>
      </c>
      <c r="C1211" s="5" t="s">
        <v>330</v>
      </c>
      <c r="D1211" s="5" t="s">
        <v>70</v>
      </c>
      <c r="E1211" s="3" t="s">
        <v>241</v>
      </c>
      <c r="F1211" s="3" t="s">
        <v>331</v>
      </c>
      <c r="G1211" s="3">
        <v>25760008</v>
      </c>
      <c r="H1211" s="3"/>
      <c r="I1211" s="3"/>
      <c r="J1211" s="3"/>
      <c r="K1211" s="3"/>
      <c r="L1211" s="3"/>
      <c r="M1211" s="5"/>
      <c r="AZ1211"/>
      <c r="BA1211"/>
      <c r="BB1211"/>
      <c r="BC1211"/>
      <c r="BD1211"/>
      <c r="BE1211"/>
      <c r="BF1211" s="3"/>
      <c r="BG1211" s="3"/>
      <c r="CK1211"/>
    </row>
    <row r="1212" spans="1:89" x14ac:dyDescent="0.25">
      <c r="A1212" s="2">
        <v>43008</v>
      </c>
      <c r="B1212" s="5" t="s">
        <v>488</v>
      </c>
      <c r="C1212" s="5" t="s">
        <v>330</v>
      </c>
      <c r="D1212" s="5" t="s">
        <v>70</v>
      </c>
      <c r="E1212" s="3" t="s">
        <v>242</v>
      </c>
      <c r="F1212" s="3" t="s">
        <v>332</v>
      </c>
      <c r="G1212" s="3">
        <v>525068660</v>
      </c>
      <c r="H1212" s="3"/>
      <c r="I1212" s="3"/>
      <c r="J1212" s="3"/>
      <c r="K1212" s="3"/>
      <c r="L1212" s="3"/>
      <c r="M1212" s="5"/>
      <c r="AZ1212"/>
      <c r="BA1212"/>
      <c r="BB1212"/>
      <c r="BC1212"/>
      <c r="BD1212"/>
      <c r="BE1212"/>
      <c r="BF1212" s="3"/>
      <c r="BG1212" s="3"/>
      <c r="CK1212"/>
    </row>
    <row r="1213" spans="1:89" x14ac:dyDescent="0.25">
      <c r="A1213" s="2">
        <v>43008</v>
      </c>
      <c r="B1213" s="5" t="s">
        <v>488</v>
      </c>
      <c r="C1213" s="5" t="s">
        <v>330</v>
      </c>
      <c r="D1213" s="5" t="s">
        <v>70</v>
      </c>
      <c r="E1213" s="3" t="s">
        <v>243</v>
      </c>
      <c r="F1213" s="3" t="s">
        <v>333</v>
      </c>
      <c r="G1213" s="3">
        <v>0</v>
      </c>
      <c r="H1213" s="3"/>
      <c r="I1213" s="3"/>
      <c r="J1213" s="3"/>
      <c r="K1213" s="3"/>
      <c r="L1213" s="3"/>
      <c r="M1213" s="5"/>
      <c r="AZ1213"/>
      <c r="BA1213"/>
      <c r="BB1213"/>
      <c r="BC1213"/>
      <c r="BD1213"/>
      <c r="BE1213"/>
      <c r="BF1213" s="3"/>
      <c r="BG1213" s="3"/>
      <c r="CK1213"/>
    </row>
    <row r="1214" spans="1:89" x14ac:dyDescent="0.25">
      <c r="A1214" s="2">
        <v>43008</v>
      </c>
      <c r="B1214" s="5" t="s">
        <v>488</v>
      </c>
      <c r="C1214" s="5" t="s">
        <v>330</v>
      </c>
      <c r="D1214" s="5" t="s">
        <v>70</v>
      </c>
      <c r="E1214" s="3" t="s">
        <v>244</v>
      </c>
      <c r="F1214" s="3" t="s">
        <v>349</v>
      </c>
      <c r="G1214" s="3">
        <v>1238652604</v>
      </c>
      <c r="H1214" s="3"/>
      <c r="I1214" s="3"/>
      <c r="J1214" s="3"/>
      <c r="K1214" s="3"/>
      <c r="L1214" s="3"/>
      <c r="M1214" s="5"/>
      <c r="AZ1214"/>
      <c r="BA1214"/>
      <c r="BB1214"/>
      <c r="BC1214"/>
      <c r="BD1214"/>
      <c r="BE1214"/>
      <c r="BF1214" s="3"/>
      <c r="BG1214" s="3"/>
      <c r="CK1214"/>
    </row>
    <row r="1215" spans="1:89" x14ac:dyDescent="0.25">
      <c r="A1215" s="2">
        <v>43008</v>
      </c>
      <c r="B1215" s="5" t="s">
        <v>488</v>
      </c>
      <c r="C1215" s="5" t="s">
        <v>330</v>
      </c>
      <c r="D1215" s="5" t="s">
        <v>70</v>
      </c>
      <c r="E1215" s="3" t="s">
        <v>245</v>
      </c>
      <c r="F1215" s="3" t="s">
        <v>334</v>
      </c>
      <c r="G1215" s="3">
        <v>102914817603.10001</v>
      </c>
      <c r="H1215" s="3"/>
      <c r="I1215" s="3"/>
      <c r="J1215" s="3"/>
      <c r="K1215" s="3"/>
      <c r="L1215" s="3"/>
      <c r="M1215" s="5"/>
      <c r="AZ1215"/>
      <c r="BA1215"/>
      <c r="BB1215"/>
      <c r="BC1215"/>
      <c r="BD1215"/>
      <c r="BE1215"/>
      <c r="BF1215" s="3"/>
      <c r="BG1215" s="3"/>
      <c r="CK1215"/>
    </row>
    <row r="1216" spans="1:89" x14ac:dyDescent="0.25">
      <c r="A1216" s="2">
        <v>43008</v>
      </c>
      <c r="B1216" s="5" t="s">
        <v>488</v>
      </c>
      <c r="C1216" s="5" t="s">
        <v>330</v>
      </c>
      <c r="D1216" s="5" t="s">
        <v>70</v>
      </c>
      <c r="E1216" s="3" t="s">
        <v>246</v>
      </c>
      <c r="F1216" s="3" t="s">
        <v>335</v>
      </c>
      <c r="G1216" s="3">
        <v>133130935</v>
      </c>
      <c r="H1216" s="3"/>
      <c r="I1216" s="3"/>
      <c r="J1216" s="3"/>
      <c r="K1216" s="3"/>
      <c r="L1216" s="3"/>
      <c r="M1216" s="5"/>
      <c r="AZ1216"/>
      <c r="BA1216"/>
      <c r="BB1216"/>
      <c r="BC1216"/>
      <c r="BD1216"/>
      <c r="BE1216"/>
      <c r="BF1216" s="3"/>
      <c r="BG1216" s="3"/>
      <c r="CK1216"/>
    </row>
    <row r="1217" spans="1:89" x14ac:dyDescent="0.25">
      <c r="A1217" s="2">
        <v>43008</v>
      </c>
      <c r="B1217" s="5" t="s">
        <v>488</v>
      </c>
      <c r="C1217" s="5" t="s">
        <v>330</v>
      </c>
      <c r="D1217" s="5" t="s">
        <v>70</v>
      </c>
      <c r="E1217" s="3" t="s">
        <v>247</v>
      </c>
      <c r="F1217" s="3" t="s">
        <v>336</v>
      </c>
      <c r="G1217" s="3">
        <v>11205457469</v>
      </c>
      <c r="H1217" s="3"/>
      <c r="I1217" s="3"/>
      <c r="J1217" s="3"/>
      <c r="K1217" s="3"/>
      <c r="L1217" s="3"/>
      <c r="M1217" s="5"/>
      <c r="AZ1217"/>
      <c r="BA1217"/>
      <c r="BB1217"/>
      <c r="BC1217"/>
      <c r="BD1217"/>
      <c r="BE1217"/>
      <c r="BF1217" s="3"/>
      <c r="BG1217" s="3"/>
      <c r="CK1217"/>
    </row>
    <row r="1218" spans="1:89" x14ac:dyDescent="0.25">
      <c r="A1218" s="2">
        <v>43008</v>
      </c>
      <c r="B1218" s="5" t="s">
        <v>488</v>
      </c>
      <c r="C1218" s="5" t="s">
        <v>330</v>
      </c>
      <c r="D1218" s="5" t="s">
        <v>70</v>
      </c>
      <c r="E1218" s="3" t="s">
        <v>248</v>
      </c>
      <c r="F1218" s="3" t="s">
        <v>337</v>
      </c>
      <c r="G1218" s="3">
        <v>27823889931.139999</v>
      </c>
      <c r="H1218" s="3"/>
      <c r="I1218" s="3"/>
      <c r="J1218" s="3"/>
      <c r="K1218" s="3"/>
      <c r="L1218" s="3"/>
      <c r="M1218" s="5"/>
      <c r="AZ1218"/>
      <c r="BA1218"/>
      <c r="BB1218"/>
      <c r="BC1218"/>
      <c r="BD1218"/>
      <c r="BE1218"/>
      <c r="BF1218" s="3"/>
      <c r="BG1218" s="3"/>
      <c r="CK1218"/>
    </row>
    <row r="1219" spans="1:89" x14ac:dyDescent="0.25">
      <c r="A1219" s="2">
        <v>43008</v>
      </c>
      <c r="B1219" s="5" t="s">
        <v>488</v>
      </c>
      <c r="C1219" s="5" t="s">
        <v>330</v>
      </c>
      <c r="D1219" s="5" t="s">
        <v>70</v>
      </c>
      <c r="E1219" s="3" t="s">
        <v>69</v>
      </c>
      <c r="F1219" s="3" t="s">
        <v>338</v>
      </c>
      <c r="G1219" s="3">
        <v>19513191064.540001</v>
      </c>
      <c r="H1219" s="3"/>
      <c r="I1219" s="3"/>
      <c r="J1219" s="3"/>
      <c r="K1219" s="3"/>
      <c r="L1219" s="3"/>
      <c r="M1219" s="5"/>
      <c r="AZ1219"/>
      <c r="BA1219"/>
      <c r="BB1219"/>
      <c r="BC1219"/>
      <c r="BD1219"/>
      <c r="BE1219"/>
      <c r="BF1219" s="3"/>
      <c r="BG1219" s="3"/>
      <c r="CK1219"/>
    </row>
    <row r="1220" spans="1:89" x14ac:dyDescent="0.25">
      <c r="A1220" s="2">
        <v>43008</v>
      </c>
      <c r="B1220" s="5" t="s">
        <v>488</v>
      </c>
      <c r="C1220" s="5" t="s">
        <v>330</v>
      </c>
      <c r="D1220" s="5" t="s">
        <v>70</v>
      </c>
      <c r="E1220" s="3" t="s">
        <v>68</v>
      </c>
      <c r="F1220" s="3" t="s">
        <v>339</v>
      </c>
      <c r="G1220" s="3">
        <v>8310698866.6000004</v>
      </c>
      <c r="H1220" s="3"/>
      <c r="I1220" s="3"/>
      <c r="J1220" s="3"/>
      <c r="K1220" s="3"/>
      <c r="L1220" s="3"/>
      <c r="M1220" s="5"/>
      <c r="AZ1220"/>
      <c r="BA1220"/>
      <c r="BB1220"/>
      <c r="BC1220"/>
      <c r="BD1220"/>
      <c r="BE1220"/>
      <c r="CK1220"/>
    </row>
    <row r="1221" spans="1:89" x14ac:dyDescent="0.25">
      <c r="A1221" s="2">
        <v>43008</v>
      </c>
      <c r="B1221" s="5" t="s">
        <v>488</v>
      </c>
      <c r="C1221" s="5" t="s">
        <v>330</v>
      </c>
      <c r="D1221" s="5" t="s">
        <v>70</v>
      </c>
      <c r="E1221" s="3" t="s">
        <v>67</v>
      </c>
      <c r="F1221" s="3" t="s">
        <v>340</v>
      </c>
      <c r="G1221" s="3">
        <v>43098797482.709999</v>
      </c>
      <c r="H1221" s="3"/>
      <c r="I1221" s="3"/>
      <c r="J1221" s="3"/>
      <c r="K1221" s="3"/>
      <c r="L1221" s="3"/>
      <c r="M1221" s="5"/>
      <c r="AZ1221"/>
      <c r="BA1221"/>
      <c r="BB1221"/>
      <c r="BC1221"/>
      <c r="BD1221"/>
      <c r="BE1221"/>
      <c r="CK1221"/>
    </row>
    <row r="1222" spans="1:89" x14ac:dyDescent="0.25">
      <c r="A1222" s="2">
        <v>43008</v>
      </c>
      <c r="B1222" s="5" t="s">
        <v>488</v>
      </c>
      <c r="C1222" s="5" t="s">
        <v>330</v>
      </c>
      <c r="D1222" s="5" t="s">
        <v>70</v>
      </c>
      <c r="E1222" s="3" t="s">
        <v>66</v>
      </c>
      <c r="F1222" s="3" t="s">
        <v>341</v>
      </c>
      <c r="G1222" s="3">
        <v>24874916253.52</v>
      </c>
      <c r="H1222" s="3"/>
      <c r="I1222" s="3"/>
      <c r="J1222" s="3"/>
      <c r="K1222" s="3"/>
      <c r="L1222" s="3"/>
      <c r="M1222" s="5"/>
      <c r="AZ1222"/>
      <c r="BA1222"/>
      <c r="BB1222"/>
      <c r="BC1222"/>
      <c r="BD1222"/>
      <c r="BE1222"/>
      <c r="CK1222"/>
    </row>
    <row r="1223" spans="1:89" x14ac:dyDescent="0.25">
      <c r="A1223" s="2">
        <v>43008</v>
      </c>
      <c r="B1223" s="5" t="s">
        <v>488</v>
      </c>
      <c r="C1223" s="5" t="s">
        <v>330</v>
      </c>
      <c r="D1223" s="5" t="s">
        <v>70</v>
      </c>
      <c r="E1223" s="3" t="s">
        <v>249</v>
      </c>
      <c r="F1223" s="3" t="s">
        <v>342</v>
      </c>
      <c r="G1223" s="3">
        <v>18128105122.189999</v>
      </c>
      <c r="H1223" s="3"/>
      <c r="I1223" s="3"/>
      <c r="J1223" s="3"/>
      <c r="K1223" s="3"/>
      <c r="L1223" s="3"/>
      <c r="M1223" s="5"/>
      <c r="AZ1223"/>
      <c r="BA1223"/>
      <c r="BB1223"/>
      <c r="BC1223"/>
      <c r="BD1223"/>
      <c r="BE1223"/>
      <c r="BF1223" s="3"/>
      <c r="BG1223" s="3"/>
      <c r="CK1223"/>
    </row>
    <row r="1224" spans="1:89" x14ac:dyDescent="0.25">
      <c r="A1224" s="2">
        <v>43008</v>
      </c>
      <c r="B1224" s="5" t="s">
        <v>488</v>
      </c>
      <c r="C1224" s="5" t="s">
        <v>330</v>
      </c>
      <c r="D1224" s="5" t="s">
        <v>70</v>
      </c>
      <c r="E1224" s="3" t="s">
        <v>250</v>
      </c>
      <c r="F1224" s="3" t="s">
        <v>343</v>
      </c>
      <c r="G1224" s="3">
        <v>0</v>
      </c>
      <c r="H1224" s="3"/>
      <c r="I1224" s="3"/>
      <c r="J1224" s="3"/>
      <c r="K1224" s="3"/>
      <c r="L1224" s="3"/>
      <c r="M1224" s="5"/>
      <c r="AZ1224"/>
      <c r="BA1224"/>
      <c r="BB1224"/>
      <c r="BC1224"/>
      <c r="BD1224"/>
      <c r="BE1224"/>
      <c r="BF1224" s="3"/>
      <c r="BG1224" s="3"/>
      <c r="CK1224"/>
    </row>
    <row r="1225" spans="1:89" x14ac:dyDescent="0.25">
      <c r="A1225" s="2">
        <v>43008</v>
      </c>
      <c r="B1225" s="5" t="s">
        <v>488</v>
      </c>
      <c r="C1225" s="5" t="s">
        <v>330</v>
      </c>
      <c r="D1225" s="5" t="s">
        <v>70</v>
      </c>
      <c r="E1225" s="3" t="s">
        <v>251</v>
      </c>
      <c r="F1225" s="3" t="s">
        <v>344</v>
      </c>
      <c r="G1225" s="3">
        <v>95776107</v>
      </c>
      <c r="H1225" s="3"/>
      <c r="I1225" s="3"/>
      <c r="J1225" s="3"/>
      <c r="K1225" s="3"/>
      <c r="L1225" s="3"/>
      <c r="M1225" s="5"/>
      <c r="AZ1225"/>
      <c r="BA1225"/>
      <c r="BB1225"/>
      <c r="BC1225"/>
      <c r="BD1225"/>
      <c r="BE1225"/>
      <c r="BF1225" s="3"/>
      <c r="BG1225" s="3"/>
      <c r="CK1225"/>
    </row>
    <row r="1226" spans="1:89" x14ac:dyDescent="0.25">
      <c r="A1226" s="2">
        <v>43008</v>
      </c>
      <c r="B1226" s="5" t="s">
        <v>488</v>
      </c>
      <c r="C1226" s="5" t="s">
        <v>330</v>
      </c>
      <c r="D1226" s="5" t="s">
        <v>70</v>
      </c>
      <c r="E1226" s="3" t="s">
        <v>252</v>
      </c>
      <c r="F1226" s="3" t="s">
        <v>345</v>
      </c>
      <c r="G1226" s="3">
        <v>19658583938.27</v>
      </c>
      <c r="H1226" s="3"/>
      <c r="I1226" s="3"/>
      <c r="J1226" s="3"/>
      <c r="K1226" s="3"/>
      <c r="L1226" s="3"/>
      <c r="M1226" s="5"/>
      <c r="AZ1226"/>
      <c r="BA1226"/>
      <c r="BB1226"/>
      <c r="BC1226"/>
      <c r="BD1226"/>
      <c r="BE1226"/>
      <c r="CK1226"/>
    </row>
    <row r="1227" spans="1:89" x14ac:dyDescent="0.25">
      <c r="A1227" s="2">
        <v>43008</v>
      </c>
      <c r="B1227" s="5" t="s">
        <v>488</v>
      </c>
      <c r="C1227" s="5" t="s">
        <v>330</v>
      </c>
      <c r="D1227" s="5" t="s">
        <v>70</v>
      </c>
      <c r="E1227" s="3" t="s">
        <v>253</v>
      </c>
      <c r="F1227" s="3" t="s">
        <v>346</v>
      </c>
      <c r="G1227" s="3">
        <v>0</v>
      </c>
      <c r="H1227" s="3"/>
      <c r="I1227" s="3"/>
      <c r="J1227" s="3"/>
      <c r="K1227" s="3"/>
      <c r="L1227" s="3"/>
      <c r="M1227" s="5"/>
      <c r="AZ1227"/>
      <c r="BA1227"/>
      <c r="BB1227"/>
      <c r="BC1227"/>
      <c r="BD1227"/>
      <c r="BE1227"/>
      <c r="CK1227"/>
    </row>
    <row r="1228" spans="1:89" x14ac:dyDescent="0.25">
      <c r="A1228" s="2">
        <v>43008</v>
      </c>
      <c r="B1228" s="5" t="s">
        <v>488</v>
      </c>
      <c r="C1228" s="5" t="s">
        <v>330</v>
      </c>
      <c r="D1228" s="5" t="s">
        <v>70</v>
      </c>
      <c r="E1228" s="3" t="s">
        <v>65</v>
      </c>
      <c r="F1228" s="3" t="s">
        <v>347</v>
      </c>
      <c r="G1228" s="3">
        <v>994957846.98000002</v>
      </c>
      <c r="H1228" s="3"/>
      <c r="I1228" s="3"/>
      <c r="J1228" s="3"/>
      <c r="K1228" s="3"/>
      <c r="L1228" s="3"/>
      <c r="M1228" s="5"/>
      <c r="AZ1228"/>
      <c r="BA1228"/>
      <c r="BB1228"/>
      <c r="BC1228"/>
      <c r="BD1228"/>
      <c r="BE1228"/>
      <c r="CK1228"/>
    </row>
    <row r="1229" spans="1:89" x14ac:dyDescent="0.25">
      <c r="A1229" s="2">
        <v>43008</v>
      </c>
      <c r="B1229" s="5" t="s">
        <v>488</v>
      </c>
      <c r="C1229" s="5" t="s">
        <v>330</v>
      </c>
      <c r="D1229" s="5" t="s">
        <v>70</v>
      </c>
      <c r="E1229" s="3" t="s">
        <v>64</v>
      </c>
      <c r="F1229" s="3" t="s">
        <v>348</v>
      </c>
      <c r="G1229" s="3">
        <v>0</v>
      </c>
      <c r="H1229" s="3"/>
      <c r="I1229" s="3"/>
      <c r="J1229" s="3"/>
      <c r="K1229" s="3"/>
      <c r="L1229" s="3"/>
      <c r="M1229" s="5"/>
      <c r="AZ1229"/>
      <c r="BA1229"/>
      <c r="BB1229"/>
      <c r="BC1229"/>
      <c r="BD1229"/>
      <c r="BE1229"/>
      <c r="CK1229"/>
    </row>
    <row r="1230" spans="1:89" x14ac:dyDescent="0.25">
      <c r="A1230" s="2">
        <v>43008</v>
      </c>
      <c r="B1230" s="5" t="s">
        <v>488</v>
      </c>
      <c r="C1230" s="5" t="s">
        <v>330</v>
      </c>
      <c r="D1230" s="5" t="s">
        <v>70</v>
      </c>
      <c r="E1230" s="3" t="s">
        <v>63</v>
      </c>
      <c r="F1230" s="3" t="s">
        <v>350</v>
      </c>
      <c r="G1230" s="3">
        <v>0</v>
      </c>
      <c r="H1230" s="3"/>
      <c r="I1230" s="3"/>
      <c r="J1230" s="3"/>
      <c r="K1230" s="3"/>
      <c r="L1230" s="3"/>
      <c r="M1230" s="5"/>
      <c r="AZ1230"/>
      <c r="BA1230"/>
      <c r="BB1230"/>
      <c r="BC1230"/>
      <c r="BD1230"/>
      <c r="BE1230"/>
      <c r="CK1230"/>
    </row>
    <row r="1231" spans="1:89" x14ac:dyDescent="0.25">
      <c r="A1231" s="2">
        <v>43008</v>
      </c>
      <c r="B1231" s="5" t="s">
        <v>488</v>
      </c>
      <c r="C1231" s="5" t="s">
        <v>330</v>
      </c>
      <c r="D1231" s="5" t="s">
        <v>70</v>
      </c>
      <c r="E1231" s="3" t="s">
        <v>62</v>
      </c>
      <c r="F1231" s="3" t="s">
        <v>351</v>
      </c>
      <c r="G1231" s="3">
        <v>1341195343</v>
      </c>
      <c r="H1231" s="3"/>
      <c r="I1231" s="3"/>
      <c r="J1231" s="3"/>
      <c r="K1231" s="3"/>
      <c r="L1231" s="3"/>
      <c r="M1231" s="5"/>
      <c r="AZ1231"/>
      <c r="BA1231"/>
      <c r="BB1231"/>
      <c r="BC1231"/>
      <c r="BD1231"/>
      <c r="BE1231"/>
      <c r="CK1231"/>
    </row>
    <row r="1232" spans="1:89" x14ac:dyDescent="0.25">
      <c r="A1232" s="2">
        <v>43008</v>
      </c>
      <c r="B1232" s="5" t="s">
        <v>488</v>
      </c>
      <c r="C1232" s="5" t="s">
        <v>330</v>
      </c>
      <c r="D1232" s="5" t="s">
        <v>70</v>
      </c>
      <c r="E1232" s="3" t="s">
        <v>61</v>
      </c>
      <c r="F1232" s="3" t="s">
        <v>353</v>
      </c>
      <c r="G1232" s="3">
        <v>0</v>
      </c>
      <c r="H1232" s="3"/>
      <c r="I1232" s="3"/>
      <c r="J1232" s="3"/>
      <c r="K1232" s="3"/>
      <c r="L1232" s="3"/>
      <c r="M1232" s="5"/>
      <c r="AZ1232"/>
      <c r="BA1232"/>
      <c r="BB1232"/>
      <c r="BC1232"/>
      <c r="BD1232"/>
      <c r="BE1232"/>
      <c r="CK1232"/>
    </row>
    <row r="1233" spans="1:89" x14ac:dyDescent="0.25">
      <c r="A1233" s="2">
        <v>43008</v>
      </c>
      <c r="B1233" s="5" t="s">
        <v>488</v>
      </c>
      <c r="C1233" s="5" t="s">
        <v>330</v>
      </c>
      <c r="D1233" s="5" t="s">
        <v>70</v>
      </c>
      <c r="E1233" s="3" t="s">
        <v>254</v>
      </c>
      <c r="F1233" s="3" t="s">
        <v>370</v>
      </c>
      <c r="G1233" s="3">
        <v>1341065317</v>
      </c>
      <c r="H1233" s="3"/>
      <c r="I1233" s="3"/>
      <c r="J1233" s="3"/>
      <c r="K1233" s="3"/>
      <c r="L1233" s="3"/>
      <c r="M1233" s="5"/>
      <c r="AZ1233"/>
      <c r="BA1233"/>
      <c r="BB1233"/>
      <c r="BC1233"/>
      <c r="BD1233"/>
      <c r="BE1233"/>
      <c r="CK1233"/>
    </row>
    <row r="1234" spans="1:89" x14ac:dyDescent="0.25">
      <c r="A1234" s="2">
        <v>43008</v>
      </c>
      <c r="B1234" s="5" t="s">
        <v>488</v>
      </c>
      <c r="C1234" s="5" t="s">
        <v>330</v>
      </c>
      <c r="D1234" s="5" t="s">
        <v>70</v>
      </c>
      <c r="E1234" s="3" t="s">
        <v>255</v>
      </c>
      <c r="F1234" s="3" t="s">
        <v>352</v>
      </c>
      <c r="G1234" s="3">
        <v>130026</v>
      </c>
      <c r="H1234" s="3"/>
      <c r="I1234" s="3"/>
      <c r="J1234" s="3"/>
      <c r="K1234" s="3"/>
      <c r="L1234" s="3"/>
      <c r="M1234" s="5"/>
      <c r="AZ1234"/>
      <c r="BA1234"/>
      <c r="BB1234"/>
      <c r="BC1234"/>
      <c r="BD1234"/>
      <c r="BE1234"/>
      <c r="CK1234"/>
    </row>
    <row r="1235" spans="1:89" x14ac:dyDescent="0.25">
      <c r="A1235" s="2">
        <v>43008</v>
      </c>
      <c r="B1235" s="5" t="s">
        <v>488</v>
      </c>
      <c r="C1235" s="5" t="s">
        <v>330</v>
      </c>
      <c r="D1235" s="5" t="s">
        <v>70</v>
      </c>
      <c r="E1235" s="3" t="s">
        <v>256</v>
      </c>
      <c r="F1235" s="3" t="s">
        <v>354</v>
      </c>
      <c r="G1235" s="3">
        <v>1690750826</v>
      </c>
      <c r="H1235" s="3"/>
      <c r="I1235" s="3"/>
      <c r="J1235" s="3"/>
      <c r="K1235" s="3"/>
      <c r="L1235" s="3"/>
      <c r="M1235" s="5"/>
      <c r="AZ1235"/>
      <c r="BA1235"/>
      <c r="BB1235"/>
      <c r="BC1235"/>
      <c r="BD1235"/>
      <c r="BE1235"/>
      <c r="CK1235"/>
    </row>
    <row r="1236" spans="1:89" x14ac:dyDescent="0.25">
      <c r="A1236" s="2">
        <v>43008</v>
      </c>
      <c r="B1236" s="5" t="s">
        <v>488</v>
      </c>
      <c r="C1236" s="5" t="s">
        <v>330</v>
      </c>
      <c r="D1236" s="5" t="s">
        <v>70</v>
      </c>
      <c r="E1236" s="3" t="s">
        <v>257</v>
      </c>
      <c r="F1236" s="3" t="s">
        <v>372</v>
      </c>
      <c r="G1236" s="3">
        <v>1690750826</v>
      </c>
      <c r="H1236" s="3"/>
      <c r="I1236" s="3"/>
      <c r="J1236" s="3"/>
      <c r="K1236" s="3"/>
      <c r="L1236" s="3"/>
      <c r="M1236" s="5"/>
      <c r="AZ1236"/>
      <c r="BA1236"/>
      <c r="BB1236"/>
      <c r="BC1236"/>
      <c r="BD1236"/>
      <c r="BE1236"/>
      <c r="CK1236"/>
    </row>
    <row r="1237" spans="1:89" x14ac:dyDescent="0.25">
      <c r="A1237" s="2">
        <v>43008</v>
      </c>
      <c r="B1237" s="5" t="s">
        <v>488</v>
      </c>
      <c r="C1237" s="5" t="s">
        <v>330</v>
      </c>
      <c r="D1237" s="5" t="s">
        <v>70</v>
      </c>
      <c r="E1237" s="3" t="s">
        <v>258</v>
      </c>
      <c r="F1237" s="3" t="s">
        <v>355</v>
      </c>
      <c r="G1237" s="3">
        <v>1620263169</v>
      </c>
      <c r="H1237" s="3"/>
      <c r="I1237" s="3"/>
      <c r="J1237" s="3"/>
      <c r="K1237" s="3"/>
      <c r="L1237" s="3"/>
      <c r="M1237" s="5"/>
      <c r="AZ1237"/>
      <c r="BA1237"/>
      <c r="BB1237"/>
      <c r="BC1237"/>
      <c r="BD1237"/>
      <c r="BE1237"/>
      <c r="CK1237"/>
    </row>
    <row r="1238" spans="1:89" x14ac:dyDescent="0.25">
      <c r="A1238" s="2">
        <v>43008</v>
      </c>
      <c r="B1238" s="5" t="s">
        <v>488</v>
      </c>
      <c r="C1238" s="5" t="s">
        <v>330</v>
      </c>
      <c r="D1238" s="5" t="s">
        <v>70</v>
      </c>
      <c r="E1238" s="3" t="s">
        <v>60</v>
      </c>
      <c r="F1238" s="3" t="s">
        <v>356</v>
      </c>
      <c r="G1238" s="3">
        <v>70487657</v>
      </c>
      <c r="H1238" s="3"/>
      <c r="I1238" s="3"/>
      <c r="J1238" s="3"/>
      <c r="K1238" s="3"/>
      <c r="L1238" s="3"/>
      <c r="M1238" s="5"/>
      <c r="AZ1238"/>
      <c r="BA1238"/>
      <c r="BB1238"/>
      <c r="BC1238"/>
      <c r="BD1238"/>
      <c r="BE1238"/>
      <c r="CK1238"/>
    </row>
    <row r="1239" spans="1:89" x14ac:dyDescent="0.25">
      <c r="A1239" s="2">
        <v>43008</v>
      </c>
      <c r="B1239" s="5" t="s">
        <v>488</v>
      </c>
      <c r="C1239" s="5" t="s">
        <v>330</v>
      </c>
      <c r="D1239" s="5" t="s">
        <v>70</v>
      </c>
      <c r="E1239" s="3" t="s">
        <v>59</v>
      </c>
      <c r="F1239" s="3" t="s">
        <v>357</v>
      </c>
      <c r="G1239" s="3">
        <v>0</v>
      </c>
      <c r="H1239" s="3"/>
      <c r="I1239" s="3"/>
      <c r="J1239" s="3"/>
      <c r="K1239" s="3"/>
      <c r="L1239" s="3"/>
      <c r="M1239" s="5"/>
      <c r="AZ1239"/>
      <c r="BA1239"/>
      <c r="BB1239"/>
      <c r="BC1239"/>
      <c r="BD1239"/>
      <c r="BE1239"/>
      <c r="CK1239"/>
    </row>
    <row r="1240" spans="1:89" x14ac:dyDescent="0.25">
      <c r="A1240" s="2">
        <v>43008</v>
      </c>
      <c r="B1240" s="5" t="s">
        <v>488</v>
      </c>
      <c r="C1240" s="5" t="s">
        <v>330</v>
      </c>
      <c r="D1240" s="5" t="s">
        <v>70</v>
      </c>
      <c r="E1240" s="3" t="s">
        <v>58</v>
      </c>
      <c r="F1240" s="3" t="s">
        <v>358</v>
      </c>
      <c r="G1240" s="3">
        <v>0</v>
      </c>
      <c r="H1240" s="3"/>
      <c r="I1240" s="3"/>
      <c r="J1240" s="3"/>
      <c r="K1240" s="3"/>
      <c r="L1240" s="3"/>
      <c r="M1240" s="5"/>
      <c r="AZ1240"/>
      <c r="BA1240"/>
      <c r="BB1240"/>
      <c r="BC1240"/>
      <c r="BD1240"/>
      <c r="BE1240"/>
      <c r="CK1240"/>
    </row>
    <row r="1241" spans="1:89" x14ac:dyDescent="0.25">
      <c r="A1241" s="2">
        <v>43008</v>
      </c>
      <c r="B1241" s="5" t="s">
        <v>488</v>
      </c>
      <c r="C1241" s="5" t="s">
        <v>330</v>
      </c>
      <c r="D1241" s="5" t="s">
        <v>70</v>
      </c>
      <c r="E1241" s="3" t="s">
        <v>57</v>
      </c>
      <c r="F1241" s="3" t="s">
        <v>359</v>
      </c>
      <c r="G1241" s="3">
        <v>0</v>
      </c>
      <c r="H1241" s="3"/>
      <c r="I1241" s="3"/>
      <c r="J1241" s="3"/>
      <c r="K1241" s="3"/>
      <c r="L1241" s="3"/>
      <c r="M1241" s="5"/>
      <c r="AZ1241"/>
      <c r="BA1241"/>
      <c r="BB1241"/>
      <c r="BC1241"/>
      <c r="BD1241"/>
      <c r="BE1241"/>
      <c r="CK1241"/>
    </row>
    <row r="1242" spans="1:89" x14ac:dyDescent="0.25">
      <c r="A1242" s="2">
        <v>43008</v>
      </c>
      <c r="B1242" s="5" t="s">
        <v>488</v>
      </c>
      <c r="C1242" s="5" t="s">
        <v>330</v>
      </c>
      <c r="D1242" s="5" t="s">
        <v>70</v>
      </c>
      <c r="E1242" s="3" t="s">
        <v>56</v>
      </c>
      <c r="F1242" s="3" t="s">
        <v>360</v>
      </c>
      <c r="G1242" s="3">
        <v>0</v>
      </c>
      <c r="H1242" s="3"/>
      <c r="I1242" s="3"/>
      <c r="J1242" s="3"/>
      <c r="K1242" s="3"/>
      <c r="L1242" s="3"/>
      <c r="M1242" s="5"/>
      <c r="AZ1242"/>
      <c r="BA1242"/>
      <c r="BB1242"/>
      <c r="BC1242"/>
      <c r="BD1242"/>
      <c r="BE1242"/>
      <c r="CK1242"/>
    </row>
    <row r="1243" spans="1:89" x14ac:dyDescent="0.25">
      <c r="A1243" s="2">
        <v>43008</v>
      </c>
      <c r="B1243" s="5" t="s">
        <v>488</v>
      </c>
      <c r="C1243" s="5" t="s">
        <v>330</v>
      </c>
      <c r="D1243" s="5" t="s">
        <v>70</v>
      </c>
      <c r="E1243" s="3" t="s">
        <v>259</v>
      </c>
      <c r="F1243" s="3" t="s">
        <v>361</v>
      </c>
      <c r="G1243" s="3">
        <v>0</v>
      </c>
      <c r="H1243" s="3"/>
      <c r="I1243" s="3"/>
      <c r="J1243" s="3"/>
      <c r="K1243" s="3"/>
      <c r="L1243" s="3"/>
      <c r="M1243" s="5"/>
      <c r="AZ1243"/>
      <c r="BA1243"/>
      <c r="BB1243"/>
      <c r="BC1243"/>
      <c r="BD1243"/>
      <c r="BE1243"/>
      <c r="CK1243"/>
    </row>
    <row r="1244" spans="1:89" x14ac:dyDescent="0.25">
      <c r="A1244" s="2">
        <v>43008</v>
      </c>
      <c r="B1244" s="5" t="s">
        <v>488</v>
      </c>
      <c r="C1244" s="5" t="s">
        <v>330</v>
      </c>
      <c r="D1244" s="5" t="s">
        <v>70</v>
      </c>
      <c r="E1244" s="3" t="s">
        <v>260</v>
      </c>
      <c r="F1244" s="3" t="s">
        <v>362</v>
      </c>
      <c r="G1244" s="3">
        <v>20473805216</v>
      </c>
      <c r="H1244" s="3"/>
      <c r="I1244" s="3"/>
      <c r="J1244" s="3"/>
      <c r="K1244" s="3"/>
      <c r="L1244" s="3"/>
      <c r="M1244" s="5"/>
      <c r="AZ1244"/>
      <c r="BA1244"/>
      <c r="BB1244"/>
      <c r="BC1244"/>
      <c r="BD1244"/>
      <c r="BE1244"/>
      <c r="CK1244"/>
    </row>
    <row r="1245" spans="1:89" x14ac:dyDescent="0.25">
      <c r="A1245" s="2">
        <v>43008</v>
      </c>
      <c r="B1245" s="5" t="s">
        <v>488</v>
      </c>
      <c r="C1245" s="5" t="s">
        <v>330</v>
      </c>
      <c r="D1245" s="5" t="s">
        <v>70</v>
      </c>
      <c r="E1245" s="3" t="s">
        <v>261</v>
      </c>
      <c r="F1245" s="3" t="s">
        <v>363</v>
      </c>
      <c r="G1245" s="3">
        <v>116955927</v>
      </c>
      <c r="H1245" s="3"/>
      <c r="I1245" s="3"/>
      <c r="J1245" s="3"/>
      <c r="K1245" s="3"/>
      <c r="L1245" s="3"/>
      <c r="M1245" s="5"/>
      <c r="AZ1245"/>
      <c r="BA1245"/>
      <c r="BB1245"/>
      <c r="BC1245"/>
      <c r="BD1245"/>
      <c r="BE1245"/>
      <c r="BF1245" s="3"/>
      <c r="BG1245" s="3"/>
      <c r="CK1245"/>
    </row>
    <row r="1246" spans="1:89" x14ac:dyDescent="0.25">
      <c r="A1246" s="2">
        <v>43008</v>
      </c>
      <c r="B1246" s="5" t="s">
        <v>488</v>
      </c>
      <c r="C1246" s="5" t="s">
        <v>330</v>
      </c>
      <c r="D1246" s="5" t="s">
        <v>70</v>
      </c>
      <c r="E1246" s="3" t="s">
        <v>262</v>
      </c>
      <c r="F1246" s="3" t="s">
        <v>364</v>
      </c>
      <c r="G1246" s="3">
        <v>699886979</v>
      </c>
      <c r="H1246" s="3"/>
      <c r="I1246" s="3"/>
      <c r="J1246" s="3"/>
      <c r="K1246" s="3"/>
      <c r="L1246" s="3"/>
      <c r="M1246" s="5"/>
      <c r="AZ1246"/>
      <c r="BA1246"/>
      <c r="BB1246"/>
      <c r="BC1246"/>
      <c r="BD1246"/>
      <c r="BE1246"/>
      <c r="CK1246"/>
    </row>
    <row r="1247" spans="1:89" x14ac:dyDescent="0.25">
      <c r="A1247" s="2">
        <v>43008</v>
      </c>
      <c r="B1247" s="5" t="s">
        <v>488</v>
      </c>
      <c r="C1247" s="5" t="s">
        <v>330</v>
      </c>
      <c r="D1247" s="5" t="s">
        <v>70</v>
      </c>
      <c r="E1247" s="3" t="s">
        <v>263</v>
      </c>
      <c r="F1247" s="3" t="s">
        <v>365</v>
      </c>
      <c r="G1247" s="3">
        <v>3414991322</v>
      </c>
      <c r="H1247" s="3"/>
      <c r="I1247" s="3"/>
      <c r="J1247" s="3"/>
      <c r="K1247" s="3"/>
      <c r="L1247" s="3"/>
      <c r="M1247" s="5"/>
      <c r="AZ1247"/>
      <c r="BA1247"/>
      <c r="BB1247"/>
      <c r="BC1247"/>
      <c r="BD1247"/>
      <c r="BE1247"/>
      <c r="BF1247" s="3"/>
      <c r="BG1247" s="3"/>
      <c r="CK1247"/>
    </row>
    <row r="1248" spans="1:89" x14ac:dyDescent="0.25">
      <c r="A1248" s="2">
        <v>43008</v>
      </c>
      <c r="B1248" s="5" t="s">
        <v>488</v>
      </c>
      <c r="C1248" s="5" t="s">
        <v>330</v>
      </c>
      <c r="D1248" s="5" t="s">
        <v>70</v>
      </c>
      <c r="E1248" s="3" t="s">
        <v>55</v>
      </c>
      <c r="F1248" s="3" t="s">
        <v>366</v>
      </c>
      <c r="G1248" s="3">
        <v>0</v>
      </c>
      <c r="H1248" s="3"/>
      <c r="I1248" s="3"/>
      <c r="J1248" s="3"/>
      <c r="K1248" s="3"/>
      <c r="L1248" s="3"/>
      <c r="M1248" s="5"/>
      <c r="AZ1248"/>
      <c r="BA1248"/>
      <c r="BB1248"/>
      <c r="BC1248"/>
      <c r="BD1248"/>
      <c r="BE1248"/>
      <c r="BF1248" s="3"/>
      <c r="BG1248" s="3"/>
      <c r="CK1248"/>
    </row>
    <row r="1249" spans="1:89" x14ac:dyDescent="0.25">
      <c r="A1249" s="2">
        <v>43008</v>
      </c>
      <c r="B1249" s="5" t="s">
        <v>488</v>
      </c>
      <c r="C1249" s="5" t="s">
        <v>330</v>
      </c>
      <c r="D1249" s="5" t="s">
        <v>70</v>
      </c>
      <c r="E1249" s="3" t="s">
        <v>54</v>
      </c>
      <c r="F1249" s="3" t="s">
        <v>367</v>
      </c>
      <c r="G1249" s="3">
        <v>4176357540</v>
      </c>
      <c r="H1249" s="3"/>
      <c r="I1249" s="3"/>
      <c r="J1249" s="3"/>
      <c r="K1249" s="3"/>
      <c r="L1249" s="3"/>
      <c r="M1249" s="5"/>
      <c r="AZ1249"/>
      <c r="BA1249"/>
      <c r="BB1249"/>
      <c r="BC1249"/>
      <c r="BD1249"/>
      <c r="BE1249"/>
      <c r="BF1249" s="3"/>
      <c r="BG1249" s="3"/>
      <c r="CK1249"/>
    </row>
    <row r="1250" spans="1:89" x14ac:dyDescent="0.25">
      <c r="A1250" s="2">
        <v>43008</v>
      </c>
      <c r="B1250" s="5" t="s">
        <v>488</v>
      </c>
      <c r="C1250" s="5" t="s">
        <v>330</v>
      </c>
      <c r="D1250" s="5" t="s">
        <v>70</v>
      </c>
      <c r="E1250" s="3" t="s">
        <v>53</v>
      </c>
      <c r="F1250" s="3" t="s">
        <v>368</v>
      </c>
      <c r="G1250" s="3">
        <v>1738148679</v>
      </c>
      <c r="H1250" s="3"/>
      <c r="I1250" s="3"/>
      <c r="J1250" s="3"/>
      <c r="K1250" s="3"/>
      <c r="L1250" s="3"/>
      <c r="M1250" s="5"/>
      <c r="AZ1250"/>
      <c r="BA1250"/>
      <c r="BB1250"/>
      <c r="BC1250"/>
      <c r="BD1250"/>
      <c r="BE1250"/>
      <c r="BF1250" s="3"/>
      <c r="BG1250" s="3"/>
      <c r="CK1250"/>
    </row>
    <row r="1251" spans="1:89" x14ac:dyDescent="0.25">
      <c r="A1251" s="2">
        <v>43008</v>
      </c>
      <c r="B1251" s="5" t="s">
        <v>488</v>
      </c>
      <c r="C1251" s="5" t="s">
        <v>330</v>
      </c>
      <c r="D1251" s="5" t="s">
        <v>70</v>
      </c>
      <c r="E1251" s="3" t="s">
        <v>50</v>
      </c>
      <c r="F1251" s="3" t="s">
        <v>369</v>
      </c>
      <c r="G1251" s="3">
        <v>138356390707.10001</v>
      </c>
      <c r="H1251" s="3"/>
      <c r="I1251" s="3"/>
      <c r="J1251" s="3"/>
      <c r="K1251" s="3"/>
      <c r="L1251" s="3"/>
      <c r="M1251" s="5"/>
      <c r="AZ1251"/>
      <c r="BA1251"/>
      <c r="BB1251"/>
      <c r="BC1251"/>
      <c r="BD1251"/>
      <c r="BE1251"/>
      <c r="BF1251" s="3"/>
      <c r="BG1251" s="3"/>
      <c r="CK1251"/>
    </row>
    <row r="1252" spans="1:89" x14ac:dyDescent="0.25">
      <c r="A1252" s="2">
        <v>43008</v>
      </c>
      <c r="B1252" s="5" t="s">
        <v>488</v>
      </c>
      <c r="C1252" s="5" t="s">
        <v>330</v>
      </c>
      <c r="D1252" s="5" t="s">
        <v>70</v>
      </c>
      <c r="E1252" s="3" t="s">
        <v>264</v>
      </c>
      <c r="F1252" s="3" t="s">
        <v>371</v>
      </c>
      <c r="G1252" s="3">
        <v>74913972545</v>
      </c>
      <c r="H1252" s="3"/>
      <c r="I1252" s="3"/>
      <c r="J1252" s="3"/>
      <c r="K1252" s="3"/>
      <c r="L1252" s="3"/>
      <c r="M1252" s="5"/>
      <c r="AZ1252"/>
      <c r="BA1252"/>
      <c r="BB1252"/>
      <c r="BC1252"/>
      <c r="BD1252"/>
      <c r="BE1252"/>
      <c r="BF1252" s="3"/>
      <c r="BG1252" s="3"/>
      <c r="CK1252"/>
    </row>
    <row r="1253" spans="1:89" x14ac:dyDescent="0.25">
      <c r="A1253" s="2">
        <v>43008</v>
      </c>
      <c r="B1253" s="5" t="s">
        <v>488</v>
      </c>
      <c r="C1253" s="5" t="s">
        <v>330</v>
      </c>
      <c r="D1253" s="5" t="s">
        <v>70</v>
      </c>
      <c r="E1253" s="3" t="s">
        <v>265</v>
      </c>
      <c r="F1253" s="3" t="s">
        <v>377</v>
      </c>
      <c r="G1253" s="3">
        <v>62615026484.790001</v>
      </c>
      <c r="H1253" s="3"/>
      <c r="I1253" s="3"/>
      <c r="J1253" s="3"/>
      <c r="K1253" s="3"/>
      <c r="L1253" s="3"/>
      <c r="M1253" s="5"/>
      <c r="AZ1253"/>
      <c r="BA1253"/>
      <c r="BB1253"/>
      <c r="BC1253"/>
      <c r="BD1253"/>
      <c r="BE1253"/>
      <c r="BF1253" s="3"/>
      <c r="BG1253" s="3"/>
      <c r="CK1253"/>
    </row>
    <row r="1254" spans="1:89" x14ac:dyDescent="0.25">
      <c r="A1254" s="2">
        <v>43008</v>
      </c>
      <c r="B1254" s="5" t="s">
        <v>488</v>
      </c>
      <c r="C1254" s="5" t="s">
        <v>330</v>
      </c>
      <c r="D1254" s="5" t="s">
        <v>70</v>
      </c>
      <c r="E1254" s="3" t="s">
        <v>266</v>
      </c>
      <c r="F1254" s="3" t="s">
        <v>373</v>
      </c>
      <c r="G1254" s="3">
        <v>0</v>
      </c>
      <c r="H1254" s="3"/>
      <c r="I1254" s="3"/>
      <c r="J1254" s="3"/>
      <c r="K1254" s="3"/>
      <c r="L1254" s="3"/>
      <c r="M1254" s="5"/>
      <c r="AZ1254"/>
      <c r="BA1254"/>
      <c r="BB1254"/>
      <c r="BC1254"/>
      <c r="BD1254"/>
      <c r="BE1254"/>
      <c r="CK1254"/>
    </row>
    <row r="1255" spans="1:89" x14ac:dyDescent="0.25">
      <c r="A1255" s="2">
        <v>43008</v>
      </c>
      <c r="B1255" s="5" t="s">
        <v>488</v>
      </c>
      <c r="C1255" s="5" t="s">
        <v>330</v>
      </c>
      <c r="D1255" s="5" t="s">
        <v>70</v>
      </c>
      <c r="E1255" s="3" t="s">
        <v>267</v>
      </c>
      <c r="F1255" s="3" t="s">
        <v>374</v>
      </c>
      <c r="G1255" s="3">
        <v>60472104052</v>
      </c>
      <c r="H1255" s="3"/>
      <c r="I1255" s="3"/>
      <c r="J1255" s="3"/>
      <c r="K1255" s="3"/>
      <c r="L1255" s="3"/>
      <c r="M1255" s="5"/>
      <c r="AZ1255"/>
      <c r="BA1255"/>
      <c r="BB1255"/>
      <c r="BC1255"/>
      <c r="BD1255"/>
      <c r="BE1255"/>
      <c r="CK1255"/>
    </row>
    <row r="1256" spans="1:89" x14ac:dyDescent="0.25">
      <c r="A1256" s="2">
        <v>43008</v>
      </c>
      <c r="B1256" s="5" t="s">
        <v>488</v>
      </c>
      <c r="C1256" s="5" t="s">
        <v>330</v>
      </c>
      <c r="D1256" s="5" t="s">
        <v>70</v>
      </c>
      <c r="E1256" s="3" t="s">
        <v>37</v>
      </c>
      <c r="F1256" s="3" t="s">
        <v>375</v>
      </c>
      <c r="G1256" s="3">
        <v>2142922432.79</v>
      </c>
      <c r="H1256" s="3"/>
      <c r="I1256" s="3"/>
      <c r="J1256" s="3"/>
      <c r="K1256" s="3"/>
      <c r="L1256" s="3"/>
      <c r="M1256" s="5"/>
      <c r="AZ1256"/>
      <c r="BA1256"/>
      <c r="BB1256"/>
      <c r="BC1256"/>
      <c r="BD1256"/>
      <c r="BE1256"/>
      <c r="CK1256"/>
    </row>
    <row r="1257" spans="1:89" x14ac:dyDescent="0.25">
      <c r="A1257" s="2">
        <v>43008</v>
      </c>
      <c r="B1257" s="5" t="s">
        <v>488</v>
      </c>
      <c r="C1257" s="5" t="s">
        <v>330</v>
      </c>
      <c r="D1257" s="5" t="s">
        <v>70</v>
      </c>
      <c r="E1257" s="3" t="s">
        <v>268</v>
      </c>
      <c r="F1257" s="3" t="s">
        <v>376</v>
      </c>
      <c r="G1257" s="3">
        <v>12298946060.209999</v>
      </c>
      <c r="H1257" s="3"/>
      <c r="I1257" s="3"/>
      <c r="J1257" s="3"/>
      <c r="K1257" s="3"/>
      <c r="L1257" s="3"/>
      <c r="M1257" s="5"/>
      <c r="AZ1257"/>
      <c r="BA1257"/>
      <c r="BB1257"/>
      <c r="BC1257"/>
      <c r="BD1257"/>
      <c r="BE1257"/>
      <c r="BF1257" s="3"/>
      <c r="BG1257" s="3"/>
      <c r="CK1257"/>
    </row>
    <row r="1258" spans="1:89" x14ac:dyDescent="0.25">
      <c r="A1258" s="2">
        <v>43008</v>
      </c>
      <c r="B1258" s="5" t="s">
        <v>488</v>
      </c>
      <c r="C1258" s="5" t="s">
        <v>330</v>
      </c>
      <c r="D1258" s="5" t="s">
        <v>70</v>
      </c>
      <c r="E1258" s="3" t="s">
        <v>269</v>
      </c>
      <c r="F1258" s="3" t="s">
        <v>373</v>
      </c>
      <c r="G1258" s="3">
        <v>0</v>
      </c>
      <c r="H1258" s="3"/>
      <c r="I1258" s="3"/>
      <c r="J1258" s="3"/>
      <c r="K1258" s="3"/>
      <c r="L1258" s="3"/>
      <c r="M1258" s="5"/>
      <c r="AZ1258"/>
      <c r="BA1258"/>
      <c r="BB1258"/>
      <c r="BC1258"/>
      <c r="BD1258"/>
      <c r="BE1258"/>
      <c r="BF1258" s="3"/>
      <c r="BG1258" s="3"/>
      <c r="CK1258"/>
    </row>
    <row r="1259" spans="1:89" x14ac:dyDescent="0.25">
      <c r="A1259" s="2">
        <v>43008</v>
      </c>
      <c r="B1259" s="5" t="s">
        <v>488</v>
      </c>
      <c r="C1259" s="5" t="s">
        <v>330</v>
      </c>
      <c r="D1259" s="5" t="s">
        <v>70</v>
      </c>
      <c r="E1259" s="3" t="s">
        <v>270</v>
      </c>
      <c r="F1259" s="3" t="s">
        <v>374</v>
      </c>
      <c r="G1259" s="3">
        <v>11784759067</v>
      </c>
      <c r="H1259" s="3"/>
      <c r="I1259" s="3"/>
      <c r="J1259" s="3"/>
      <c r="K1259" s="3"/>
      <c r="L1259" s="3"/>
      <c r="M1259" s="5"/>
      <c r="AZ1259"/>
      <c r="BA1259"/>
      <c r="BB1259"/>
      <c r="BC1259"/>
      <c r="BD1259"/>
      <c r="BE1259"/>
      <c r="BF1259" s="3"/>
      <c r="BG1259" s="3"/>
      <c r="CK1259"/>
    </row>
    <row r="1260" spans="1:89" x14ac:dyDescent="0.25">
      <c r="A1260" s="2">
        <v>43008</v>
      </c>
      <c r="B1260" s="5" t="s">
        <v>488</v>
      </c>
      <c r="C1260" s="5" t="s">
        <v>330</v>
      </c>
      <c r="D1260" s="5" t="s">
        <v>70</v>
      </c>
      <c r="E1260" s="3" t="s">
        <v>271</v>
      </c>
      <c r="F1260" s="3" t="s">
        <v>375</v>
      </c>
      <c r="G1260" s="3">
        <v>514186993.20999998</v>
      </c>
      <c r="H1260" s="3"/>
      <c r="I1260" s="3"/>
      <c r="J1260" s="3"/>
      <c r="K1260" s="3"/>
      <c r="L1260" s="3"/>
      <c r="M1260" s="5"/>
      <c r="AZ1260"/>
      <c r="BA1260"/>
      <c r="BB1260"/>
      <c r="BC1260"/>
      <c r="BD1260"/>
      <c r="BE1260"/>
      <c r="BF1260" s="3"/>
      <c r="BG1260" s="3"/>
      <c r="CK1260"/>
    </row>
    <row r="1261" spans="1:89" x14ac:dyDescent="0.25">
      <c r="A1261" s="2">
        <v>43008</v>
      </c>
      <c r="B1261" s="5" t="s">
        <v>488</v>
      </c>
      <c r="C1261" s="5" t="s">
        <v>330</v>
      </c>
      <c r="D1261" s="5" t="s">
        <v>70</v>
      </c>
      <c r="E1261" s="3" t="s">
        <v>272</v>
      </c>
      <c r="F1261" s="3" t="s">
        <v>378</v>
      </c>
      <c r="G1261" s="3">
        <v>0</v>
      </c>
      <c r="H1261" s="3"/>
      <c r="I1261" s="3"/>
      <c r="J1261" s="3"/>
      <c r="K1261" s="3"/>
      <c r="L1261" s="3"/>
      <c r="M1261" s="5"/>
      <c r="AZ1261"/>
      <c r="BA1261"/>
      <c r="BB1261"/>
      <c r="BC1261"/>
      <c r="BD1261"/>
      <c r="BE1261"/>
      <c r="BF1261" s="3"/>
      <c r="BG1261" s="3"/>
      <c r="CK1261"/>
    </row>
    <row r="1262" spans="1:89" x14ac:dyDescent="0.25">
      <c r="A1262" s="2">
        <v>43008</v>
      </c>
      <c r="B1262" s="5" t="s">
        <v>488</v>
      </c>
      <c r="C1262" s="5" t="s">
        <v>330</v>
      </c>
      <c r="D1262" s="5" t="s">
        <v>70</v>
      </c>
      <c r="E1262" s="3" t="s">
        <v>131</v>
      </c>
      <c r="F1262" s="3" t="s">
        <v>379</v>
      </c>
      <c r="G1262" s="3">
        <v>0</v>
      </c>
      <c r="H1262" s="3"/>
      <c r="I1262" s="3"/>
      <c r="J1262" s="3"/>
      <c r="K1262" s="3"/>
      <c r="L1262" s="3"/>
      <c r="M1262" s="5"/>
      <c r="AZ1262"/>
      <c r="BA1262"/>
      <c r="BB1262"/>
      <c r="BC1262"/>
      <c r="BD1262"/>
      <c r="BE1262"/>
      <c r="BF1262" s="3"/>
      <c r="BG1262" s="3"/>
      <c r="CK1262"/>
    </row>
    <row r="1263" spans="1:89" x14ac:dyDescent="0.25">
      <c r="A1263" s="2">
        <v>43008</v>
      </c>
      <c r="B1263" s="5" t="s">
        <v>488</v>
      </c>
      <c r="C1263" s="5" t="s">
        <v>330</v>
      </c>
      <c r="D1263" s="5" t="s">
        <v>70</v>
      </c>
      <c r="E1263" s="3" t="s">
        <v>116</v>
      </c>
      <c r="F1263" s="3" t="s">
        <v>373</v>
      </c>
      <c r="G1263" s="3">
        <v>0</v>
      </c>
      <c r="H1263" s="3"/>
      <c r="I1263" s="3"/>
      <c r="J1263" s="3"/>
      <c r="K1263" s="3"/>
      <c r="L1263" s="3"/>
      <c r="M1263" s="5"/>
      <c r="AZ1263"/>
      <c r="BA1263"/>
      <c r="BB1263"/>
      <c r="BC1263"/>
      <c r="BD1263"/>
      <c r="BE1263"/>
      <c r="BF1263" s="3"/>
      <c r="BG1263" s="3"/>
      <c r="CK1263"/>
    </row>
    <row r="1264" spans="1:89" x14ac:dyDescent="0.25">
      <c r="A1264" s="2">
        <v>43008</v>
      </c>
      <c r="B1264" s="5" t="s">
        <v>488</v>
      </c>
      <c r="C1264" s="5" t="s">
        <v>330</v>
      </c>
      <c r="D1264" s="5" t="s">
        <v>70</v>
      </c>
      <c r="E1264" s="3" t="s">
        <v>117</v>
      </c>
      <c r="F1264" s="3" t="s">
        <v>374</v>
      </c>
      <c r="G1264" s="3">
        <v>0</v>
      </c>
      <c r="H1264" s="3"/>
      <c r="I1264" s="3"/>
      <c r="J1264" s="3"/>
      <c r="K1264" s="3"/>
      <c r="L1264" s="3"/>
      <c r="M1264" s="5"/>
      <c r="AZ1264"/>
      <c r="BA1264"/>
      <c r="BB1264"/>
      <c r="BC1264"/>
      <c r="BD1264"/>
      <c r="BE1264"/>
      <c r="BF1264" s="3"/>
      <c r="BG1264" s="3"/>
      <c r="CK1264"/>
    </row>
    <row r="1265" spans="1:89" x14ac:dyDescent="0.25">
      <c r="A1265" s="2">
        <v>43008</v>
      </c>
      <c r="B1265" s="5" t="s">
        <v>488</v>
      </c>
      <c r="C1265" s="5" t="s">
        <v>330</v>
      </c>
      <c r="D1265" s="5" t="s">
        <v>70</v>
      </c>
      <c r="E1265" s="3" t="s">
        <v>118</v>
      </c>
      <c r="F1265" s="3" t="s">
        <v>375</v>
      </c>
      <c r="G1265" s="3">
        <v>0</v>
      </c>
      <c r="H1265" s="3"/>
      <c r="I1265" s="3"/>
      <c r="J1265" s="3"/>
      <c r="K1265" s="3"/>
      <c r="L1265" s="3"/>
      <c r="M1265" s="5"/>
      <c r="AZ1265"/>
      <c r="BA1265"/>
      <c r="BB1265"/>
      <c r="BC1265"/>
      <c r="BD1265"/>
      <c r="BE1265"/>
      <c r="BF1265" s="3"/>
      <c r="BG1265" s="3"/>
      <c r="CK1265"/>
    </row>
    <row r="1266" spans="1:89" x14ac:dyDescent="0.25">
      <c r="A1266" s="2">
        <v>43008</v>
      </c>
      <c r="B1266" s="5" t="s">
        <v>488</v>
      </c>
      <c r="C1266" s="5" t="s">
        <v>330</v>
      </c>
      <c r="D1266" s="5" t="s">
        <v>70</v>
      </c>
      <c r="E1266" s="3" t="s">
        <v>273</v>
      </c>
      <c r="F1266" s="3" t="s">
        <v>380</v>
      </c>
      <c r="G1266" s="3">
        <v>0</v>
      </c>
      <c r="H1266" s="3"/>
      <c r="I1266" s="3"/>
      <c r="J1266" s="3"/>
      <c r="K1266" s="3"/>
      <c r="L1266" s="3"/>
      <c r="M1266" s="5"/>
      <c r="AZ1266"/>
      <c r="BA1266"/>
      <c r="BB1266"/>
      <c r="BC1266"/>
      <c r="BD1266"/>
      <c r="BE1266"/>
      <c r="BF1266" s="3"/>
      <c r="BG1266" s="3"/>
      <c r="CK1266"/>
    </row>
    <row r="1267" spans="1:89" x14ac:dyDescent="0.25">
      <c r="A1267" s="2">
        <v>43008</v>
      </c>
      <c r="B1267" s="5" t="s">
        <v>488</v>
      </c>
      <c r="C1267" s="5" t="s">
        <v>330</v>
      </c>
      <c r="D1267" s="5" t="s">
        <v>70</v>
      </c>
      <c r="E1267" s="3" t="s">
        <v>274</v>
      </c>
      <c r="F1267" s="3" t="s">
        <v>373</v>
      </c>
      <c r="G1267" s="3">
        <v>0</v>
      </c>
      <c r="H1267" s="3"/>
      <c r="I1267" s="3"/>
      <c r="J1267" s="3"/>
      <c r="K1267" s="3"/>
      <c r="L1267" s="3"/>
      <c r="M1267" s="5"/>
      <c r="AZ1267"/>
      <c r="BA1267"/>
      <c r="BB1267"/>
      <c r="BC1267"/>
      <c r="BD1267"/>
      <c r="BE1267"/>
      <c r="BF1267" s="3"/>
      <c r="BG1267" s="3"/>
      <c r="CK1267"/>
    </row>
    <row r="1268" spans="1:89" x14ac:dyDescent="0.25">
      <c r="A1268" s="2">
        <v>43008</v>
      </c>
      <c r="B1268" s="5" t="s">
        <v>488</v>
      </c>
      <c r="C1268" s="5" t="s">
        <v>330</v>
      </c>
      <c r="D1268" s="5" t="s">
        <v>70</v>
      </c>
      <c r="E1268" s="3" t="s">
        <v>275</v>
      </c>
      <c r="F1268" s="3" t="s">
        <v>374</v>
      </c>
      <c r="G1268" s="3">
        <v>0</v>
      </c>
      <c r="H1268" s="3"/>
      <c r="I1268" s="3"/>
      <c r="J1268" s="3"/>
      <c r="K1268" s="3"/>
      <c r="L1268" s="3"/>
      <c r="M1268" s="5"/>
      <c r="AZ1268"/>
      <c r="BA1268"/>
      <c r="BB1268"/>
      <c r="BC1268"/>
      <c r="BD1268"/>
      <c r="BE1268"/>
      <c r="BF1268" s="3"/>
      <c r="BG1268" s="3"/>
      <c r="CK1268"/>
    </row>
    <row r="1269" spans="1:89" x14ac:dyDescent="0.25">
      <c r="A1269" s="2">
        <v>43008</v>
      </c>
      <c r="B1269" s="5" t="s">
        <v>488</v>
      </c>
      <c r="C1269" s="5" t="s">
        <v>330</v>
      </c>
      <c r="D1269" s="5" t="s">
        <v>70</v>
      </c>
      <c r="E1269" s="3" t="s">
        <v>276</v>
      </c>
      <c r="F1269" s="3" t="s">
        <v>375</v>
      </c>
      <c r="G1269" s="3">
        <v>0</v>
      </c>
      <c r="H1269" s="3"/>
      <c r="I1269" s="3"/>
      <c r="J1269" s="3"/>
      <c r="K1269" s="3"/>
      <c r="L1269" s="3"/>
      <c r="M1269" s="5"/>
      <c r="AZ1269"/>
      <c r="BA1269"/>
      <c r="BB1269"/>
      <c r="BC1269"/>
      <c r="BD1269"/>
      <c r="BE1269"/>
      <c r="BF1269" s="3"/>
      <c r="BG1269" s="3"/>
      <c r="CK1269"/>
    </row>
    <row r="1270" spans="1:89" x14ac:dyDescent="0.25">
      <c r="A1270" s="2">
        <v>43008</v>
      </c>
      <c r="B1270" s="5" t="s">
        <v>488</v>
      </c>
      <c r="C1270" s="5" t="s">
        <v>330</v>
      </c>
      <c r="D1270" s="5" t="s">
        <v>70</v>
      </c>
      <c r="E1270" s="3" t="s">
        <v>277</v>
      </c>
      <c r="F1270" s="3" t="s">
        <v>381</v>
      </c>
      <c r="G1270" s="3">
        <v>0</v>
      </c>
      <c r="H1270" s="3"/>
      <c r="I1270" s="3"/>
      <c r="J1270" s="3"/>
      <c r="K1270" s="3"/>
      <c r="L1270" s="3"/>
      <c r="M1270" s="5"/>
      <c r="AZ1270"/>
      <c r="BA1270"/>
      <c r="BB1270"/>
      <c r="BC1270"/>
      <c r="BD1270"/>
      <c r="BE1270"/>
      <c r="BF1270" s="3"/>
      <c r="BG1270" s="3"/>
      <c r="CK1270"/>
    </row>
    <row r="1271" spans="1:89" x14ac:dyDescent="0.25">
      <c r="A1271" s="2">
        <v>43008</v>
      </c>
      <c r="B1271" s="5" t="s">
        <v>488</v>
      </c>
      <c r="C1271" s="5" t="s">
        <v>330</v>
      </c>
      <c r="D1271" s="5" t="s">
        <v>70</v>
      </c>
      <c r="E1271" s="3" t="s">
        <v>119</v>
      </c>
      <c r="F1271" s="3" t="s">
        <v>382</v>
      </c>
      <c r="G1271" s="3">
        <v>0</v>
      </c>
      <c r="H1271" s="3"/>
      <c r="I1271" s="3"/>
      <c r="J1271" s="3"/>
      <c r="K1271" s="3"/>
      <c r="L1271" s="3"/>
      <c r="M1271" s="5"/>
      <c r="AZ1271"/>
      <c r="BA1271"/>
      <c r="BB1271"/>
      <c r="BC1271"/>
      <c r="BD1271"/>
      <c r="BE1271"/>
      <c r="BF1271" s="3"/>
      <c r="BG1271" s="3"/>
      <c r="CK1271"/>
    </row>
    <row r="1272" spans="1:89" x14ac:dyDescent="0.25">
      <c r="A1272" s="2">
        <v>43008</v>
      </c>
      <c r="B1272" s="5" t="s">
        <v>488</v>
      </c>
      <c r="C1272" s="5" t="s">
        <v>330</v>
      </c>
      <c r="D1272" s="5" t="s">
        <v>70</v>
      </c>
      <c r="E1272" s="3" t="s">
        <v>120</v>
      </c>
      <c r="F1272" s="3" t="s">
        <v>383</v>
      </c>
      <c r="G1272" s="3">
        <v>0</v>
      </c>
      <c r="H1272" s="3"/>
      <c r="I1272" s="3"/>
      <c r="J1272" s="3"/>
      <c r="K1272" s="3"/>
      <c r="L1272" s="3"/>
      <c r="M1272" s="5"/>
      <c r="AZ1272"/>
      <c r="BA1272"/>
      <c r="BB1272"/>
      <c r="BC1272"/>
      <c r="BD1272"/>
      <c r="BE1272"/>
      <c r="BF1272" s="3"/>
      <c r="BG1272" s="3"/>
      <c r="CK1272"/>
    </row>
    <row r="1273" spans="1:89" x14ac:dyDescent="0.25">
      <c r="A1273" s="2">
        <v>43008</v>
      </c>
      <c r="B1273" s="5" t="s">
        <v>488</v>
      </c>
      <c r="C1273" s="5" t="s">
        <v>330</v>
      </c>
      <c r="D1273" s="5" t="s">
        <v>70</v>
      </c>
      <c r="E1273" s="3" t="s">
        <v>121</v>
      </c>
      <c r="F1273" s="3" t="s">
        <v>384</v>
      </c>
      <c r="G1273" s="3">
        <v>0</v>
      </c>
      <c r="H1273" s="3"/>
      <c r="I1273" s="3"/>
      <c r="J1273" s="3"/>
      <c r="K1273" s="3"/>
      <c r="L1273" s="3"/>
      <c r="M1273" s="5"/>
      <c r="AZ1273"/>
      <c r="BA1273"/>
      <c r="BB1273"/>
      <c r="BC1273"/>
      <c r="BD1273"/>
      <c r="BE1273"/>
      <c r="BF1273" s="3"/>
      <c r="BG1273" s="3"/>
      <c r="CK1273"/>
    </row>
    <row r="1274" spans="1:89" x14ac:dyDescent="0.25">
      <c r="A1274" s="2">
        <v>43008</v>
      </c>
      <c r="B1274" s="5" t="s">
        <v>488</v>
      </c>
      <c r="C1274" s="5" t="s">
        <v>330</v>
      </c>
      <c r="D1274" s="5" t="s">
        <v>70</v>
      </c>
      <c r="E1274" s="3" t="s">
        <v>123</v>
      </c>
      <c r="F1274" s="3" t="s">
        <v>385</v>
      </c>
      <c r="G1274" s="3">
        <v>0</v>
      </c>
      <c r="H1274" s="3"/>
      <c r="I1274" s="3"/>
      <c r="J1274" s="3"/>
      <c r="K1274" s="3"/>
      <c r="L1274" s="3"/>
      <c r="M1274" s="5"/>
      <c r="AZ1274"/>
      <c r="BA1274"/>
      <c r="BB1274"/>
      <c r="BC1274"/>
      <c r="BD1274"/>
      <c r="BE1274"/>
      <c r="BF1274" s="3"/>
      <c r="BG1274" s="3"/>
      <c r="CK1274"/>
    </row>
    <row r="1275" spans="1:89" x14ac:dyDescent="0.25">
      <c r="A1275" s="2">
        <v>43008</v>
      </c>
      <c r="B1275" s="5" t="s">
        <v>488</v>
      </c>
      <c r="C1275" s="5" t="s">
        <v>330</v>
      </c>
      <c r="D1275" s="5" t="s">
        <v>70</v>
      </c>
      <c r="E1275" s="3" t="s">
        <v>278</v>
      </c>
      <c r="F1275" s="3" t="s">
        <v>386</v>
      </c>
      <c r="G1275" s="3">
        <v>436843201</v>
      </c>
      <c r="H1275" s="3"/>
      <c r="I1275" s="3"/>
      <c r="J1275" s="3"/>
      <c r="K1275" s="3"/>
      <c r="L1275" s="3"/>
      <c r="M1275" s="5"/>
      <c r="AZ1275"/>
      <c r="BA1275"/>
      <c r="BB1275"/>
      <c r="BC1275"/>
      <c r="BD1275"/>
      <c r="BE1275"/>
      <c r="BF1275" s="3"/>
      <c r="BG1275" s="3"/>
      <c r="CK1275"/>
    </row>
    <row r="1276" spans="1:89" x14ac:dyDescent="0.25">
      <c r="A1276" s="2">
        <v>43008</v>
      </c>
      <c r="B1276" s="5" t="s">
        <v>488</v>
      </c>
      <c r="C1276" s="5" t="s">
        <v>330</v>
      </c>
      <c r="D1276" s="5" t="s">
        <v>70</v>
      </c>
      <c r="E1276" s="3" t="s">
        <v>279</v>
      </c>
      <c r="F1276" s="3" t="s">
        <v>387</v>
      </c>
      <c r="G1276" s="3">
        <v>0</v>
      </c>
      <c r="H1276" s="3"/>
      <c r="I1276" s="3"/>
      <c r="J1276" s="3"/>
      <c r="K1276" s="3"/>
      <c r="L1276" s="3"/>
      <c r="M1276" s="5"/>
      <c r="AZ1276"/>
      <c r="BA1276"/>
      <c r="BB1276"/>
      <c r="BC1276"/>
      <c r="BD1276"/>
      <c r="BE1276"/>
      <c r="BF1276" s="3"/>
      <c r="BG1276" s="3"/>
      <c r="CK1276"/>
    </row>
    <row r="1277" spans="1:89" x14ac:dyDescent="0.25">
      <c r="A1277" s="2">
        <v>43008</v>
      </c>
      <c r="B1277" s="5" t="s">
        <v>488</v>
      </c>
      <c r="C1277" s="5" t="s">
        <v>330</v>
      </c>
      <c r="D1277" s="5" t="s">
        <v>70</v>
      </c>
      <c r="E1277" s="3" t="s">
        <v>280</v>
      </c>
      <c r="F1277" s="3" t="s">
        <v>388</v>
      </c>
      <c r="G1277" s="3">
        <v>0</v>
      </c>
      <c r="H1277" s="3"/>
      <c r="I1277" s="3"/>
      <c r="J1277" s="3"/>
      <c r="K1277" s="3"/>
      <c r="L1277" s="3"/>
      <c r="M1277" s="5"/>
      <c r="AZ1277"/>
      <c r="BA1277"/>
      <c r="BB1277"/>
      <c r="BC1277"/>
      <c r="BD1277"/>
      <c r="BE1277"/>
      <c r="BF1277" s="3"/>
      <c r="BG1277" s="3"/>
      <c r="CK1277"/>
    </row>
    <row r="1278" spans="1:89" x14ac:dyDescent="0.25">
      <c r="A1278" s="2">
        <v>43008</v>
      </c>
      <c r="B1278" s="5" t="s">
        <v>488</v>
      </c>
      <c r="C1278" s="5" t="s">
        <v>330</v>
      </c>
      <c r="D1278" s="5" t="s">
        <v>70</v>
      </c>
      <c r="E1278" s="3" t="s">
        <v>281</v>
      </c>
      <c r="F1278" s="3" t="s">
        <v>389</v>
      </c>
      <c r="G1278" s="3">
        <v>11978049</v>
      </c>
      <c r="H1278" s="3"/>
      <c r="I1278" s="3"/>
      <c r="J1278" s="3"/>
      <c r="K1278" s="3"/>
      <c r="L1278" s="3"/>
      <c r="M1278" s="5"/>
      <c r="AZ1278"/>
      <c r="BA1278"/>
      <c r="BB1278"/>
      <c r="BC1278"/>
      <c r="BD1278"/>
      <c r="BE1278"/>
      <c r="BF1278" s="3"/>
      <c r="BG1278" s="3"/>
      <c r="CK1278"/>
    </row>
    <row r="1279" spans="1:89" x14ac:dyDescent="0.25">
      <c r="A1279" s="2">
        <v>43008</v>
      </c>
      <c r="B1279" s="5" t="s">
        <v>488</v>
      </c>
      <c r="C1279" s="5" t="s">
        <v>330</v>
      </c>
      <c r="D1279" s="5" t="s">
        <v>70</v>
      </c>
      <c r="E1279" s="3" t="s">
        <v>282</v>
      </c>
      <c r="F1279" s="3" t="s">
        <v>183</v>
      </c>
      <c r="G1279" s="3">
        <v>8040000</v>
      </c>
      <c r="H1279" s="3"/>
      <c r="I1279" s="3"/>
      <c r="J1279" s="3"/>
      <c r="K1279" s="3"/>
      <c r="L1279" s="3"/>
      <c r="M1279" s="5"/>
      <c r="AZ1279"/>
      <c r="BA1279"/>
      <c r="BB1279"/>
      <c r="BC1279"/>
      <c r="BD1279"/>
      <c r="BE1279"/>
      <c r="BF1279" s="3"/>
      <c r="BG1279" s="3"/>
      <c r="CK1279"/>
    </row>
    <row r="1280" spans="1:89" x14ac:dyDescent="0.25">
      <c r="A1280" s="2">
        <v>43008</v>
      </c>
      <c r="B1280" s="5" t="s">
        <v>488</v>
      </c>
      <c r="C1280" s="5" t="s">
        <v>330</v>
      </c>
      <c r="D1280" s="5" t="s">
        <v>70</v>
      </c>
      <c r="E1280" s="3" t="s">
        <v>124</v>
      </c>
      <c r="F1280" s="3" t="s">
        <v>390</v>
      </c>
      <c r="G1280" s="3">
        <v>77314353</v>
      </c>
      <c r="H1280" s="3"/>
      <c r="I1280" s="3"/>
      <c r="J1280" s="3"/>
      <c r="K1280" s="3"/>
      <c r="L1280" s="3"/>
      <c r="M1280" s="5"/>
      <c r="AZ1280"/>
      <c r="BA1280"/>
      <c r="BB1280"/>
      <c r="BC1280"/>
      <c r="BD1280"/>
      <c r="BE1280"/>
      <c r="BF1280" s="3"/>
      <c r="BG1280" s="3"/>
      <c r="CK1280"/>
    </row>
    <row r="1281" spans="1:89" x14ac:dyDescent="0.25">
      <c r="A1281" s="2">
        <v>43008</v>
      </c>
      <c r="B1281" s="5" t="s">
        <v>488</v>
      </c>
      <c r="C1281" s="5" t="s">
        <v>330</v>
      </c>
      <c r="D1281" s="5" t="s">
        <v>70</v>
      </c>
      <c r="E1281" s="3" t="s">
        <v>125</v>
      </c>
      <c r="F1281" s="3" t="s">
        <v>391</v>
      </c>
      <c r="G1281" s="3">
        <v>0</v>
      </c>
      <c r="H1281" s="3"/>
      <c r="I1281" s="3"/>
      <c r="J1281" s="3"/>
      <c r="K1281" s="3"/>
      <c r="L1281" s="3"/>
      <c r="M1281" s="5"/>
      <c r="AZ1281"/>
      <c r="BA1281"/>
      <c r="BB1281"/>
      <c r="BC1281"/>
      <c r="BD1281"/>
      <c r="BE1281"/>
      <c r="BF1281" s="3"/>
      <c r="BG1281" s="3"/>
      <c r="CK1281"/>
    </row>
    <row r="1282" spans="1:89" x14ac:dyDescent="0.25">
      <c r="A1282" s="2">
        <v>43008</v>
      </c>
      <c r="B1282" s="5" t="s">
        <v>488</v>
      </c>
      <c r="C1282" s="5" t="s">
        <v>330</v>
      </c>
      <c r="D1282" s="5" t="s">
        <v>70</v>
      </c>
      <c r="E1282" s="3" t="s">
        <v>126</v>
      </c>
      <c r="F1282" s="3" t="s">
        <v>392</v>
      </c>
      <c r="G1282" s="3">
        <v>789110743</v>
      </c>
      <c r="H1282" s="3"/>
      <c r="I1282" s="3"/>
      <c r="J1282" s="3"/>
      <c r="K1282" s="3"/>
      <c r="L1282" s="3"/>
      <c r="M1282" s="5"/>
      <c r="AZ1282"/>
      <c r="BA1282"/>
      <c r="BB1282"/>
      <c r="BC1282"/>
      <c r="BD1282"/>
      <c r="BE1282"/>
      <c r="BF1282" s="3"/>
      <c r="BG1282" s="3"/>
      <c r="CK1282"/>
    </row>
    <row r="1283" spans="1:89" x14ac:dyDescent="0.25">
      <c r="A1283" s="2">
        <v>43008</v>
      </c>
      <c r="B1283" s="5" t="s">
        <v>488</v>
      </c>
      <c r="C1283" s="5" t="s">
        <v>330</v>
      </c>
      <c r="D1283" s="5" t="s">
        <v>70</v>
      </c>
      <c r="E1283" s="3" t="s">
        <v>127</v>
      </c>
      <c r="F1283" s="3" t="s">
        <v>393</v>
      </c>
      <c r="G1283" s="3">
        <v>85972776</v>
      </c>
      <c r="H1283" s="3"/>
      <c r="I1283" s="3"/>
      <c r="J1283" s="3"/>
      <c r="K1283" s="3"/>
      <c r="L1283" s="3"/>
      <c r="M1283" s="5"/>
      <c r="AZ1283"/>
      <c r="BA1283"/>
      <c r="BB1283"/>
      <c r="BC1283"/>
      <c r="BD1283"/>
      <c r="BE1283"/>
      <c r="BF1283" s="3"/>
      <c r="BG1283" s="3"/>
      <c r="CK1283"/>
    </row>
    <row r="1284" spans="1:89" x14ac:dyDescent="0.25">
      <c r="A1284" s="2">
        <v>43008</v>
      </c>
      <c r="B1284" s="5" t="s">
        <v>488</v>
      </c>
      <c r="C1284" s="5" t="s">
        <v>330</v>
      </c>
      <c r="D1284" s="5" t="s">
        <v>70</v>
      </c>
      <c r="E1284" s="3" t="s">
        <v>128</v>
      </c>
      <c r="F1284" s="3" t="s">
        <v>394</v>
      </c>
      <c r="G1284" s="3">
        <v>2910871842</v>
      </c>
      <c r="H1284" s="3"/>
      <c r="I1284" s="3"/>
      <c r="J1284" s="3"/>
      <c r="K1284" s="3"/>
      <c r="L1284" s="3"/>
      <c r="M1284" s="5"/>
      <c r="AZ1284"/>
      <c r="BA1284"/>
      <c r="BB1284"/>
      <c r="BC1284"/>
      <c r="BD1284"/>
      <c r="BE1284"/>
      <c r="BF1284" s="3"/>
      <c r="BG1284" s="3"/>
      <c r="CK1284"/>
    </row>
    <row r="1285" spans="1:89" x14ac:dyDescent="0.25">
      <c r="A1285" s="2">
        <v>43008</v>
      </c>
      <c r="B1285" s="5" t="s">
        <v>488</v>
      </c>
      <c r="C1285" s="5" t="s">
        <v>330</v>
      </c>
      <c r="D1285" s="5" t="s">
        <v>70</v>
      </c>
      <c r="E1285" s="3" t="s">
        <v>283</v>
      </c>
      <c r="F1285" s="3" t="s">
        <v>395</v>
      </c>
      <c r="G1285" s="3">
        <v>4699009123</v>
      </c>
      <c r="H1285" s="3"/>
      <c r="I1285" s="3"/>
      <c r="J1285" s="3"/>
      <c r="K1285" s="3"/>
      <c r="L1285" s="3"/>
      <c r="M1285" s="5"/>
      <c r="AZ1285"/>
      <c r="BA1285"/>
      <c r="BB1285"/>
      <c r="BC1285"/>
      <c r="BD1285"/>
      <c r="BE1285"/>
      <c r="BF1285" s="3"/>
      <c r="BG1285" s="3"/>
      <c r="CK1285"/>
    </row>
    <row r="1286" spans="1:89" x14ac:dyDescent="0.25">
      <c r="A1286" s="2">
        <v>43008</v>
      </c>
      <c r="B1286" s="5" t="s">
        <v>488</v>
      </c>
      <c r="C1286" s="5" t="s">
        <v>330</v>
      </c>
      <c r="D1286" s="5" t="s">
        <v>70</v>
      </c>
      <c r="E1286" s="3" t="s">
        <v>284</v>
      </c>
      <c r="F1286" s="3" t="s">
        <v>396</v>
      </c>
      <c r="G1286" s="3">
        <v>0</v>
      </c>
      <c r="H1286" s="3"/>
      <c r="I1286" s="3"/>
      <c r="J1286" s="3"/>
      <c r="K1286" s="3"/>
      <c r="L1286" s="3"/>
      <c r="M1286" s="5"/>
      <c r="AZ1286"/>
      <c r="BA1286"/>
      <c r="BB1286"/>
      <c r="BC1286"/>
      <c r="BD1286"/>
      <c r="BE1286"/>
      <c r="BF1286" s="3"/>
      <c r="BG1286" s="3"/>
      <c r="CK1286"/>
    </row>
    <row r="1287" spans="1:89" x14ac:dyDescent="0.25">
      <c r="A1287" s="2">
        <v>43008</v>
      </c>
      <c r="B1287" s="5" t="s">
        <v>488</v>
      </c>
      <c r="C1287" s="5" t="s">
        <v>330</v>
      </c>
      <c r="D1287" s="5" t="s">
        <v>70</v>
      </c>
      <c r="E1287" s="3" t="s">
        <v>285</v>
      </c>
      <c r="F1287" s="3" t="s">
        <v>397</v>
      </c>
      <c r="G1287" s="3">
        <v>4699009123</v>
      </c>
      <c r="H1287" s="3"/>
      <c r="I1287" s="3"/>
      <c r="J1287" s="3"/>
      <c r="K1287" s="3"/>
      <c r="L1287" s="3"/>
      <c r="M1287" s="5"/>
      <c r="AZ1287"/>
      <c r="BA1287"/>
      <c r="BB1287"/>
      <c r="BC1287"/>
      <c r="BD1287"/>
      <c r="BE1287"/>
      <c r="BF1287" s="3"/>
      <c r="BG1287" s="3"/>
      <c r="CK1287"/>
    </row>
    <row r="1288" spans="1:89" x14ac:dyDescent="0.25">
      <c r="A1288" s="2">
        <v>43008</v>
      </c>
      <c r="B1288" s="5" t="s">
        <v>488</v>
      </c>
      <c r="C1288" s="5" t="s">
        <v>330</v>
      </c>
      <c r="D1288" s="5" t="s">
        <v>70</v>
      </c>
      <c r="E1288" s="3" t="s">
        <v>286</v>
      </c>
      <c r="F1288" s="3" t="s">
        <v>399</v>
      </c>
      <c r="G1288" s="3">
        <v>801260608</v>
      </c>
      <c r="H1288" s="3"/>
      <c r="I1288" s="3"/>
      <c r="J1288" s="3"/>
      <c r="K1288" s="3"/>
      <c r="L1288" s="3"/>
      <c r="M1288" s="5"/>
      <c r="AZ1288"/>
      <c r="BA1288"/>
      <c r="BB1288"/>
      <c r="BC1288"/>
      <c r="BD1288"/>
      <c r="BE1288"/>
      <c r="BF1288" s="3"/>
      <c r="BG1288" s="3"/>
      <c r="CK1288"/>
    </row>
    <row r="1289" spans="1:89" x14ac:dyDescent="0.25">
      <c r="A1289" s="2">
        <v>43008</v>
      </c>
      <c r="B1289" s="5" t="s">
        <v>488</v>
      </c>
      <c r="C1289" s="5" t="s">
        <v>330</v>
      </c>
      <c r="D1289" s="5" t="s">
        <v>70</v>
      </c>
      <c r="E1289" s="3" t="s">
        <v>129</v>
      </c>
      <c r="F1289" s="3" t="s">
        <v>400</v>
      </c>
      <c r="G1289" s="3">
        <v>84734373240</v>
      </c>
      <c r="H1289" s="3"/>
      <c r="I1289" s="3"/>
      <c r="J1289" s="3"/>
      <c r="K1289" s="3"/>
      <c r="L1289" s="3"/>
      <c r="M1289" s="5"/>
      <c r="AZ1289"/>
      <c r="BA1289"/>
      <c r="BB1289"/>
      <c r="BC1289"/>
      <c r="BD1289"/>
      <c r="BE1289"/>
      <c r="BF1289" s="3"/>
      <c r="BG1289" s="3"/>
      <c r="CK1289"/>
    </row>
    <row r="1290" spans="1:89" x14ac:dyDescent="0.25">
      <c r="A1290" s="2">
        <v>43008</v>
      </c>
      <c r="B1290" s="5" t="s">
        <v>488</v>
      </c>
      <c r="C1290" s="5" t="s">
        <v>330</v>
      </c>
      <c r="D1290" s="5" t="s">
        <v>70</v>
      </c>
      <c r="E1290" s="3" t="s">
        <v>130</v>
      </c>
      <c r="F1290" s="3" t="s">
        <v>398</v>
      </c>
      <c r="G1290" s="3">
        <v>53622017467.099998</v>
      </c>
      <c r="H1290" s="3"/>
      <c r="I1290" s="3"/>
      <c r="J1290" s="3"/>
      <c r="K1290" s="3"/>
      <c r="L1290" s="3"/>
      <c r="M1290" s="5"/>
      <c r="AZ1290"/>
      <c r="BA1290"/>
      <c r="BB1290"/>
      <c r="BC1290"/>
      <c r="BD1290"/>
      <c r="BE1290"/>
      <c r="BF1290" s="3"/>
      <c r="BG1290" s="3"/>
      <c r="CK1290"/>
    </row>
    <row r="1291" spans="1:89" x14ac:dyDescent="0.25">
      <c r="A1291" s="2">
        <v>43008</v>
      </c>
      <c r="B1291" s="5" t="s">
        <v>488</v>
      </c>
      <c r="C1291" s="5" t="s">
        <v>401</v>
      </c>
      <c r="D1291" s="5" t="s">
        <v>70</v>
      </c>
      <c r="E1291" s="3" t="s">
        <v>69</v>
      </c>
      <c r="F1291" s="3" t="s">
        <v>107</v>
      </c>
      <c r="G1291" s="3">
        <v>45141919</v>
      </c>
      <c r="H1291" s="3">
        <v>2932897601</v>
      </c>
      <c r="I1291" s="3">
        <v>2855271770</v>
      </c>
      <c r="J1291" s="3">
        <v>18501206327</v>
      </c>
      <c r="K1291" s="3">
        <v>8264601340</v>
      </c>
      <c r="L1291" s="3">
        <v>2660028009</v>
      </c>
      <c r="M1291" s="3">
        <v>10261723424</v>
      </c>
      <c r="N1291" s="3">
        <v>3049682775</v>
      </c>
      <c r="O1291" s="3">
        <v>20227319</v>
      </c>
      <c r="P1291" s="5">
        <v>0</v>
      </c>
      <c r="Q1291" s="5">
        <v>0</v>
      </c>
      <c r="R1291" s="5">
        <v>0</v>
      </c>
      <c r="Z1291" s="3">
        <v>48590780484</v>
      </c>
      <c r="AZ1291"/>
      <c r="BA1291"/>
      <c r="BB1291"/>
      <c r="BC1291"/>
      <c r="BD1291"/>
      <c r="BE1291"/>
      <c r="BF1291" s="3"/>
      <c r="BG1291" s="3"/>
      <c r="CK1291"/>
    </row>
    <row r="1292" spans="1:89" x14ac:dyDescent="0.25">
      <c r="A1292" s="2">
        <v>43008</v>
      </c>
      <c r="B1292" s="5" t="s">
        <v>488</v>
      </c>
      <c r="C1292" s="5" t="s">
        <v>401</v>
      </c>
      <c r="D1292" s="5" t="s">
        <v>70</v>
      </c>
      <c r="E1292" s="3" t="s">
        <v>68</v>
      </c>
      <c r="F1292" s="3" t="s">
        <v>108</v>
      </c>
      <c r="G1292" s="3">
        <v>0</v>
      </c>
      <c r="H1292" s="3">
        <v>14634155</v>
      </c>
      <c r="I1292" s="3">
        <v>0</v>
      </c>
      <c r="J1292" s="3">
        <v>0</v>
      </c>
      <c r="K1292" s="3">
        <v>0</v>
      </c>
      <c r="L1292" s="3">
        <v>180424430</v>
      </c>
      <c r="M1292" s="3">
        <v>434402536</v>
      </c>
      <c r="N1292" s="3">
        <v>49045091</v>
      </c>
      <c r="O1292" s="3">
        <v>0</v>
      </c>
      <c r="P1292" s="5">
        <v>0</v>
      </c>
      <c r="Q1292" s="5">
        <v>0</v>
      </c>
      <c r="R1292" s="5">
        <v>0</v>
      </c>
      <c r="Z1292" s="3">
        <v>678506212</v>
      </c>
      <c r="AZ1292"/>
      <c r="BA1292"/>
      <c r="BB1292"/>
      <c r="BC1292"/>
      <c r="BD1292"/>
      <c r="BE1292"/>
      <c r="BF1292" s="3"/>
      <c r="BG1292" s="3"/>
      <c r="CK1292"/>
    </row>
    <row r="1293" spans="1:89" x14ac:dyDescent="0.25">
      <c r="A1293" s="2">
        <v>43008</v>
      </c>
      <c r="B1293" s="5" t="s">
        <v>488</v>
      </c>
      <c r="C1293" s="5" t="s">
        <v>401</v>
      </c>
      <c r="D1293" s="5" t="s">
        <v>70</v>
      </c>
      <c r="E1293" s="3" t="s">
        <v>67</v>
      </c>
      <c r="F1293" s="3" t="s">
        <v>109</v>
      </c>
      <c r="G1293" s="3"/>
      <c r="H1293" s="3"/>
      <c r="I1293" s="3"/>
      <c r="J1293" s="3"/>
      <c r="K1293" s="3"/>
      <c r="L1293" s="3"/>
      <c r="M1293" s="3"/>
      <c r="N1293" s="3"/>
      <c r="S1293" s="3">
        <v>41757301</v>
      </c>
      <c r="T1293" s="5">
        <v>0</v>
      </c>
      <c r="U1293" s="5">
        <v>0</v>
      </c>
      <c r="V1293" s="5">
        <v>0</v>
      </c>
      <c r="Z1293" s="3">
        <v>41757301</v>
      </c>
      <c r="AZ1293"/>
      <c r="BA1293"/>
      <c r="BB1293"/>
      <c r="BC1293"/>
      <c r="BD1293"/>
      <c r="BE1293"/>
      <c r="BF1293" s="3"/>
      <c r="BG1293" s="3"/>
      <c r="CK1293"/>
    </row>
    <row r="1294" spans="1:89" x14ac:dyDescent="0.25">
      <c r="A1294" s="2">
        <v>43008</v>
      </c>
      <c r="B1294" s="5" t="s">
        <v>488</v>
      </c>
      <c r="C1294" s="5" t="s">
        <v>401</v>
      </c>
      <c r="D1294" s="5" t="s">
        <v>70</v>
      </c>
      <c r="E1294" s="3" t="s">
        <v>66</v>
      </c>
      <c r="F1294" s="3" t="s">
        <v>110</v>
      </c>
      <c r="G1294" s="3">
        <v>11600</v>
      </c>
      <c r="H1294" s="3">
        <v>44779542</v>
      </c>
      <c r="I1294" s="3">
        <v>52149533</v>
      </c>
      <c r="J1294" s="3">
        <v>112178790</v>
      </c>
      <c r="K1294" s="3">
        <v>19422610</v>
      </c>
      <c r="L1294" s="3">
        <v>441154003</v>
      </c>
      <c r="M1294" s="3">
        <v>763906195</v>
      </c>
      <c r="N1294" s="3">
        <v>202368677</v>
      </c>
      <c r="O1294" s="3">
        <v>2686261</v>
      </c>
      <c r="P1294" s="5">
        <v>0</v>
      </c>
      <c r="Q1294" s="5">
        <v>0</v>
      </c>
      <c r="R1294" s="5">
        <v>0</v>
      </c>
      <c r="S1294" s="3">
        <v>1334008</v>
      </c>
      <c r="T1294" s="5">
        <v>0</v>
      </c>
      <c r="U1294" s="3">
        <v>0</v>
      </c>
      <c r="V1294" s="5">
        <v>0</v>
      </c>
      <c r="Z1294" s="3">
        <v>1639991219</v>
      </c>
      <c r="AZ1294"/>
      <c r="BA1294"/>
      <c r="BB1294"/>
      <c r="BC1294"/>
      <c r="BD1294"/>
      <c r="BE1294"/>
      <c r="BF1294" s="3"/>
      <c r="BG1294" s="3"/>
      <c r="CK1294"/>
    </row>
    <row r="1295" spans="1:89" x14ac:dyDescent="0.25">
      <c r="A1295" s="2">
        <v>43008</v>
      </c>
      <c r="B1295" s="5" t="s">
        <v>488</v>
      </c>
      <c r="C1295" s="5" t="s">
        <v>401</v>
      </c>
      <c r="D1295" s="5" t="s">
        <v>70</v>
      </c>
      <c r="E1295" s="3" t="s">
        <v>65</v>
      </c>
      <c r="F1295" s="3" t="s">
        <v>111</v>
      </c>
      <c r="G1295" s="3">
        <v>45130319</v>
      </c>
      <c r="H1295" s="3">
        <v>2902752214</v>
      </c>
      <c r="I1295" s="3">
        <v>2803122237</v>
      </c>
      <c r="J1295" s="3">
        <v>18389027537</v>
      </c>
      <c r="K1295" s="3">
        <v>8245178730</v>
      </c>
      <c r="L1295" s="3">
        <v>2399298436</v>
      </c>
      <c r="M1295" s="3">
        <v>9932219765</v>
      </c>
      <c r="N1295" s="3">
        <v>2896359189</v>
      </c>
      <c r="O1295" s="3">
        <v>17541058</v>
      </c>
      <c r="P1295" s="5">
        <v>0</v>
      </c>
      <c r="Q1295" s="5">
        <v>0</v>
      </c>
      <c r="R1295" s="5">
        <v>0</v>
      </c>
      <c r="S1295" s="3">
        <v>40423293</v>
      </c>
      <c r="T1295" s="5">
        <v>0</v>
      </c>
      <c r="U1295" s="5">
        <v>0</v>
      </c>
      <c r="V1295" s="5">
        <v>0</v>
      </c>
      <c r="Z1295" s="3">
        <v>47671052778</v>
      </c>
      <c r="AZ1295"/>
      <c r="BA1295"/>
      <c r="BB1295"/>
      <c r="BC1295"/>
      <c r="BD1295"/>
      <c r="BE1295"/>
      <c r="BF1295" s="3"/>
      <c r="BG1295" s="3"/>
      <c r="CK1295"/>
    </row>
    <row r="1296" spans="1:89" x14ac:dyDescent="0.25">
      <c r="A1296" s="2">
        <v>43008</v>
      </c>
      <c r="B1296" s="5" t="s">
        <v>488</v>
      </c>
      <c r="C1296" s="5" t="s">
        <v>401</v>
      </c>
      <c r="D1296" s="5" t="s">
        <v>70</v>
      </c>
      <c r="E1296" s="3" t="s">
        <v>64</v>
      </c>
      <c r="F1296" s="3" t="s">
        <v>107</v>
      </c>
      <c r="G1296" s="3">
        <v>37537804</v>
      </c>
      <c r="H1296" s="3">
        <v>2535992903</v>
      </c>
      <c r="I1296" s="3">
        <v>2130097451</v>
      </c>
      <c r="J1296" s="3">
        <v>15974346745</v>
      </c>
      <c r="K1296" s="3">
        <v>7070678965</v>
      </c>
      <c r="L1296" s="3">
        <v>2241113410</v>
      </c>
      <c r="M1296" s="3">
        <v>9101311601</v>
      </c>
      <c r="N1296" s="3">
        <v>2477074156</v>
      </c>
      <c r="O1296" s="3">
        <v>20743663</v>
      </c>
      <c r="P1296" s="5">
        <v>0</v>
      </c>
      <c r="Q1296" s="5">
        <v>0</v>
      </c>
      <c r="R1296" s="5">
        <v>0</v>
      </c>
      <c r="S1296" s="3"/>
      <c r="U1296" s="3"/>
      <c r="Z1296" s="3">
        <v>41588896698</v>
      </c>
      <c r="AZ1296"/>
      <c r="BA1296"/>
      <c r="BB1296"/>
      <c r="BC1296"/>
      <c r="BD1296"/>
      <c r="BE1296"/>
      <c r="BF1296" s="3"/>
      <c r="BG1296" s="3"/>
      <c r="CK1296"/>
    </row>
    <row r="1297" spans="1:89" x14ac:dyDescent="0.25">
      <c r="A1297" s="2">
        <v>43008</v>
      </c>
      <c r="B1297" s="5" t="s">
        <v>488</v>
      </c>
      <c r="C1297" s="5" t="s">
        <v>401</v>
      </c>
      <c r="D1297" s="5" t="s">
        <v>70</v>
      </c>
      <c r="E1297" s="3" t="s">
        <v>63</v>
      </c>
      <c r="F1297" s="3" t="s">
        <v>108</v>
      </c>
      <c r="G1297" s="3">
        <v>0</v>
      </c>
      <c r="H1297" s="3">
        <v>16012437</v>
      </c>
      <c r="I1297" s="3">
        <v>0</v>
      </c>
      <c r="J1297" s="3">
        <v>0</v>
      </c>
      <c r="K1297" s="3">
        <v>0</v>
      </c>
      <c r="L1297" s="3">
        <v>184240730</v>
      </c>
      <c r="M1297" s="3">
        <v>441072269</v>
      </c>
      <c r="N1297" s="3">
        <v>45369051</v>
      </c>
      <c r="O1297" s="3">
        <v>0</v>
      </c>
      <c r="P1297" s="5">
        <v>0</v>
      </c>
      <c r="Q1297" s="5">
        <v>0</v>
      </c>
      <c r="R1297" s="5">
        <v>0</v>
      </c>
      <c r="Z1297" s="3">
        <v>686694487</v>
      </c>
      <c r="AZ1297"/>
      <c r="BA1297"/>
      <c r="BB1297"/>
      <c r="BC1297"/>
      <c r="BD1297"/>
      <c r="BE1297"/>
      <c r="BF1297" s="3"/>
      <c r="BG1297" s="3"/>
      <c r="CK1297"/>
    </row>
    <row r="1298" spans="1:89" x14ac:dyDescent="0.25">
      <c r="A1298" s="2">
        <v>43008</v>
      </c>
      <c r="B1298" s="5" t="s">
        <v>488</v>
      </c>
      <c r="C1298" s="5" t="s">
        <v>401</v>
      </c>
      <c r="D1298" s="5" t="s">
        <v>70</v>
      </c>
      <c r="E1298" s="3" t="s">
        <v>62</v>
      </c>
      <c r="F1298" s="3" t="s">
        <v>109</v>
      </c>
      <c r="G1298" s="3"/>
      <c r="H1298" s="3"/>
      <c r="I1298" s="3"/>
      <c r="J1298" s="3"/>
      <c r="K1298" s="3"/>
      <c r="L1298" s="3"/>
      <c r="M1298" s="3"/>
      <c r="N1298" s="3"/>
      <c r="S1298" s="3">
        <v>32060784</v>
      </c>
      <c r="T1298" s="5">
        <v>0</v>
      </c>
      <c r="U1298" s="3">
        <v>33138998</v>
      </c>
      <c r="V1298" s="5">
        <v>0</v>
      </c>
      <c r="Z1298" s="3">
        <v>65199782</v>
      </c>
      <c r="AZ1298"/>
      <c r="BA1298"/>
      <c r="BB1298"/>
      <c r="BC1298"/>
      <c r="BD1298"/>
      <c r="BE1298"/>
      <c r="BF1298" s="3"/>
      <c r="BG1298" s="3"/>
      <c r="CK1298"/>
    </row>
    <row r="1299" spans="1:89" x14ac:dyDescent="0.25">
      <c r="A1299" s="2">
        <v>43008</v>
      </c>
      <c r="B1299" s="5" t="s">
        <v>488</v>
      </c>
      <c r="C1299" s="5" t="s">
        <v>401</v>
      </c>
      <c r="D1299" s="5" t="s">
        <v>70</v>
      </c>
      <c r="E1299" s="3" t="s">
        <v>61</v>
      </c>
      <c r="F1299" s="3" t="s">
        <v>110</v>
      </c>
      <c r="G1299" s="3">
        <v>11600</v>
      </c>
      <c r="H1299" s="3">
        <v>36631484</v>
      </c>
      <c r="I1299" s="3">
        <v>42481985</v>
      </c>
      <c r="J1299" s="3">
        <v>91958215</v>
      </c>
      <c r="K1299" s="3">
        <v>16525079</v>
      </c>
      <c r="L1299" s="3">
        <v>361697490</v>
      </c>
      <c r="M1299" s="3">
        <v>627961210</v>
      </c>
      <c r="N1299" s="3">
        <v>158107031</v>
      </c>
      <c r="O1299" s="3">
        <v>4361585</v>
      </c>
      <c r="P1299" s="5">
        <v>0</v>
      </c>
      <c r="Q1299" s="5">
        <v>0</v>
      </c>
      <c r="R1299" s="5">
        <v>0</v>
      </c>
      <c r="S1299" s="3">
        <v>1000144</v>
      </c>
      <c r="T1299" s="5">
        <v>0</v>
      </c>
      <c r="U1299" s="3">
        <v>0</v>
      </c>
      <c r="V1299" s="5">
        <v>0</v>
      </c>
      <c r="Z1299" s="3">
        <v>1340735823</v>
      </c>
      <c r="AZ1299"/>
      <c r="BA1299"/>
      <c r="BB1299"/>
      <c r="BC1299"/>
      <c r="BD1299"/>
      <c r="BE1299"/>
      <c r="BF1299" s="3"/>
      <c r="BG1299" s="3"/>
      <c r="CK1299"/>
    </row>
    <row r="1300" spans="1:89" x14ac:dyDescent="0.25">
      <c r="A1300" s="2">
        <v>43008</v>
      </c>
      <c r="B1300" s="5" t="s">
        <v>488</v>
      </c>
      <c r="C1300" s="5" t="s">
        <v>401</v>
      </c>
      <c r="D1300" s="5" t="s">
        <v>70</v>
      </c>
      <c r="E1300" s="3" t="s">
        <v>60</v>
      </c>
      <c r="F1300" s="3" t="s">
        <v>111</v>
      </c>
      <c r="G1300" s="3">
        <v>37526204</v>
      </c>
      <c r="H1300" s="3">
        <v>2515373856</v>
      </c>
      <c r="I1300" s="3">
        <v>2087615466</v>
      </c>
      <c r="J1300" s="3">
        <v>15882388530</v>
      </c>
      <c r="K1300" s="3">
        <v>7054153886</v>
      </c>
      <c r="L1300" s="3">
        <v>2063656650</v>
      </c>
      <c r="M1300" s="3">
        <v>8914422660</v>
      </c>
      <c r="N1300" s="3">
        <v>2364336176</v>
      </c>
      <c r="O1300" s="3">
        <v>16382078</v>
      </c>
      <c r="P1300" s="5">
        <v>0</v>
      </c>
      <c r="Q1300" s="5">
        <v>0</v>
      </c>
      <c r="R1300" s="5">
        <v>0</v>
      </c>
      <c r="S1300" s="3">
        <v>31060640</v>
      </c>
      <c r="T1300" s="5">
        <v>0</v>
      </c>
      <c r="U1300" s="3">
        <v>33138998</v>
      </c>
      <c r="V1300" s="5">
        <v>0</v>
      </c>
      <c r="Z1300" s="3">
        <v>41000055144</v>
      </c>
      <c r="AZ1300"/>
      <c r="BA1300"/>
      <c r="BB1300"/>
      <c r="BC1300"/>
      <c r="BD1300"/>
      <c r="BE1300"/>
      <c r="BF1300" s="3"/>
      <c r="BG1300" s="3"/>
      <c r="CK1300"/>
    </row>
    <row r="1301" spans="1:89" x14ac:dyDescent="0.25">
      <c r="A1301" s="2">
        <v>43008</v>
      </c>
      <c r="B1301" s="5" t="s">
        <v>488</v>
      </c>
      <c r="C1301" s="5" t="s">
        <v>401</v>
      </c>
      <c r="D1301" s="5" t="s">
        <v>70</v>
      </c>
      <c r="E1301" s="3" t="s">
        <v>59</v>
      </c>
      <c r="F1301" s="3" t="s">
        <v>107</v>
      </c>
      <c r="G1301" s="3">
        <v>9362057</v>
      </c>
      <c r="H1301" s="3">
        <v>1847211428</v>
      </c>
      <c r="I1301" s="3">
        <v>2160803652</v>
      </c>
      <c r="J1301" s="3">
        <v>13747889340</v>
      </c>
      <c r="K1301" s="3">
        <v>5552552571</v>
      </c>
      <c r="L1301" s="3">
        <v>1612958634</v>
      </c>
      <c r="M1301" s="3">
        <v>6011709989</v>
      </c>
      <c r="N1301" s="3">
        <v>1142635517</v>
      </c>
      <c r="O1301" s="3">
        <v>14389213</v>
      </c>
      <c r="P1301" s="5">
        <v>0</v>
      </c>
      <c r="Q1301" s="5">
        <v>0</v>
      </c>
      <c r="R1301" s="5">
        <v>0</v>
      </c>
      <c r="S1301" s="3"/>
      <c r="U1301" s="3"/>
      <c r="Z1301" s="3">
        <v>32099512401</v>
      </c>
      <c r="AZ1301"/>
      <c r="BA1301"/>
      <c r="BB1301"/>
      <c r="BC1301"/>
      <c r="BD1301"/>
      <c r="BE1301"/>
      <c r="BF1301" s="3"/>
      <c r="BG1301" s="3"/>
      <c r="CK1301"/>
    </row>
    <row r="1302" spans="1:89" x14ac:dyDescent="0.25">
      <c r="A1302" s="2">
        <v>43008</v>
      </c>
      <c r="B1302" s="5" t="s">
        <v>488</v>
      </c>
      <c r="C1302" s="5" t="s">
        <v>401</v>
      </c>
      <c r="D1302" s="5" t="s">
        <v>70</v>
      </c>
      <c r="E1302" s="3" t="s">
        <v>58</v>
      </c>
      <c r="F1302" s="3" t="s">
        <v>108</v>
      </c>
      <c r="G1302" s="3">
        <v>0</v>
      </c>
      <c r="H1302" s="3">
        <v>13447343</v>
      </c>
      <c r="I1302" s="3">
        <v>0</v>
      </c>
      <c r="J1302" s="3">
        <v>0</v>
      </c>
      <c r="K1302" s="3">
        <v>0</v>
      </c>
      <c r="L1302" s="3">
        <v>151708237</v>
      </c>
      <c r="M1302" s="3">
        <v>410740450</v>
      </c>
      <c r="N1302" s="3">
        <v>19022035</v>
      </c>
      <c r="O1302" s="3">
        <v>0</v>
      </c>
      <c r="P1302" s="5">
        <v>0</v>
      </c>
      <c r="Q1302" s="5">
        <v>0</v>
      </c>
      <c r="R1302" s="5">
        <v>0</v>
      </c>
      <c r="Z1302" s="3">
        <v>594918065</v>
      </c>
      <c r="AZ1302"/>
      <c r="BA1302"/>
      <c r="BB1302"/>
      <c r="BC1302"/>
      <c r="BD1302"/>
      <c r="BE1302"/>
      <c r="BF1302" s="3"/>
      <c r="BG1302" s="3"/>
      <c r="CK1302"/>
    </row>
    <row r="1303" spans="1:89" x14ac:dyDescent="0.25">
      <c r="A1303" s="2">
        <v>43008</v>
      </c>
      <c r="B1303" s="5" t="s">
        <v>488</v>
      </c>
      <c r="C1303" s="5" t="s">
        <v>401</v>
      </c>
      <c r="D1303" s="5" t="s">
        <v>70</v>
      </c>
      <c r="E1303" s="3" t="s">
        <v>57</v>
      </c>
      <c r="F1303" s="3" t="s">
        <v>109</v>
      </c>
      <c r="G1303" s="3"/>
      <c r="H1303" s="3"/>
      <c r="I1303" s="3"/>
      <c r="J1303" s="3"/>
      <c r="K1303" s="3"/>
      <c r="L1303" s="3"/>
      <c r="M1303" s="3"/>
      <c r="N1303" s="3"/>
      <c r="S1303" s="3">
        <v>8000000</v>
      </c>
      <c r="T1303" s="3">
        <v>247663</v>
      </c>
      <c r="U1303" s="3">
        <v>-43227742</v>
      </c>
      <c r="V1303" s="3">
        <v>-569810</v>
      </c>
      <c r="Z1303" s="3">
        <v>-35549889</v>
      </c>
      <c r="AZ1303"/>
      <c r="BA1303"/>
      <c r="BB1303"/>
      <c r="BC1303"/>
      <c r="BD1303"/>
      <c r="BE1303"/>
      <c r="BF1303" s="3"/>
      <c r="BG1303" s="3"/>
      <c r="CK1303"/>
    </row>
    <row r="1304" spans="1:89" x14ac:dyDescent="0.25">
      <c r="A1304" s="2">
        <v>43008</v>
      </c>
      <c r="B1304" s="5" t="s">
        <v>488</v>
      </c>
      <c r="C1304" s="5" t="s">
        <v>401</v>
      </c>
      <c r="D1304" s="5" t="s">
        <v>70</v>
      </c>
      <c r="E1304" s="3" t="s">
        <v>56</v>
      </c>
      <c r="F1304" s="3" t="s">
        <v>110</v>
      </c>
      <c r="G1304" s="3">
        <v>0</v>
      </c>
      <c r="H1304" s="3">
        <v>-720000</v>
      </c>
      <c r="I1304" s="3">
        <v>10293659</v>
      </c>
      <c r="J1304" s="3">
        <v>9873620</v>
      </c>
      <c r="K1304" s="3">
        <v>0</v>
      </c>
      <c r="L1304" s="3">
        <v>58501237</v>
      </c>
      <c r="M1304" s="3">
        <v>215990690</v>
      </c>
      <c r="N1304" s="3">
        <v>-516487701</v>
      </c>
      <c r="O1304" s="3">
        <v>-1252593</v>
      </c>
      <c r="P1304" s="5">
        <v>0</v>
      </c>
      <c r="Q1304" s="5">
        <v>0</v>
      </c>
      <c r="R1304" s="5">
        <v>0</v>
      </c>
      <c r="S1304" s="3">
        <v>0</v>
      </c>
      <c r="T1304" s="3">
        <v>0</v>
      </c>
      <c r="U1304" s="3">
        <v>0</v>
      </c>
      <c r="V1304" s="3">
        <v>0</v>
      </c>
      <c r="Z1304" s="3">
        <v>-223801088</v>
      </c>
      <c r="AZ1304"/>
      <c r="BA1304"/>
      <c r="BB1304"/>
      <c r="BC1304"/>
      <c r="BD1304"/>
      <c r="BE1304"/>
      <c r="BF1304" s="3"/>
      <c r="BG1304" s="3"/>
      <c r="CK1304"/>
    </row>
    <row r="1305" spans="1:89" x14ac:dyDescent="0.25">
      <c r="A1305" s="2">
        <v>43008</v>
      </c>
      <c r="B1305" s="5" t="s">
        <v>488</v>
      </c>
      <c r="C1305" s="5" t="s">
        <v>401</v>
      </c>
      <c r="D1305" s="5" t="s">
        <v>70</v>
      </c>
      <c r="E1305" s="3" t="s">
        <v>55</v>
      </c>
      <c r="F1305" s="3" t="s">
        <v>111</v>
      </c>
      <c r="G1305" s="3">
        <v>9362057</v>
      </c>
      <c r="H1305" s="3">
        <v>1861378771</v>
      </c>
      <c r="I1305" s="3">
        <v>2150509993</v>
      </c>
      <c r="J1305" s="3">
        <v>13738015720</v>
      </c>
      <c r="K1305" s="3">
        <v>5552552571</v>
      </c>
      <c r="L1305" s="3">
        <v>1706165634</v>
      </c>
      <c r="M1305" s="3">
        <v>6206459749</v>
      </c>
      <c r="N1305" s="3">
        <v>1678145253</v>
      </c>
      <c r="O1305" s="3">
        <v>15641806</v>
      </c>
      <c r="P1305" s="5">
        <v>0</v>
      </c>
      <c r="Q1305" s="5">
        <v>0</v>
      </c>
      <c r="R1305" s="5">
        <v>0</v>
      </c>
      <c r="S1305" s="3">
        <v>8000000</v>
      </c>
      <c r="T1305" s="3">
        <v>247663</v>
      </c>
      <c r="U1305" s="3">
        <v>-43227742</v>
      </c>
      <c r="V1305" s="3">
        <v>-569810</v>
      </c>
      <c r="Z1305" s="3">
        <v>32882681665</v>
      </c>
      <c r="AZ1305"/>
      <c r="BA1305"/>
      <c r="BB1305"/>
      <c r="BC1305"/>
      <c r="BD1305"/>
      <c r="BE1305"/>
      <c r="BF1305" s="3"/>
      <c r="BG1305" s="3"/>
      <c r="CK1305"/>
    </row>
    <row r="1306" spans="1:89" x14ac:dyDescent="0.25">
      <c r="A1306" s="2">
        <v>43008</v>
      </c>
      <c r="B1306" s="5" t="s">
        <v>488</v>
      </c>
      <c r="C1306" s="5" t="s">
        <v>401</v>
      </c>
      <c r="D1306" s="5" t="s">
        <v>70</v>
      </c>
      <c r="E1306" s="3" t="s">
        <v>54</v>
      </c>
      <c r="F1306" s="3" t="s">
        <v>107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5">
        <v>0</v>
      </c>
      <c r="Q1306" s="5">
        <v>0</v>
      </c>
      <c r="R1306" s="5">
        <v>0</v>
      </c>
      <c r="S1306" s="3"/>
      <c r="T1306" s="3"/>
      <c r="U1306" s="3"/>
      <c r="V1306" s="3"/>
      <c r="Z1306" s="3">
        <v>0</v>
      </c>
      <c r="AZ1306"/>
      <c r="BA1306"/>
      <c r="BB1306"/>
      <c r="BC1306"/>
      <c r="BD1306"/>
      <c r="BE1306"/>
      <c r="BF1306" s="3"/>
      <c r="BG1306" s="3"/>
      <c r="CK1306"/>
    </row>
    <row r="1307" spans="1:89" x14ac:dyDescent="0.25">
      <c r="A1307" s="2">
        <v>43008</v>
      </c>
      <c r="B1307" s="5" t="s">
        <v>488</v>
      </c>
      <c r="C1307" s="5" t="s">
        <v>401</v>
      </c>
      <c r="D1307" s="5" t="s">
        <v>70</v>
      </c>
      <c r="E1307" s="3" t="s">
        <v>53</v>
      </c>
      <c r="F1307" s="3" t="s">
        <v>108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Z1307" s="5">
        <v>0</v>
      </c>
      <c r="AZ1307"/>
      <c r="BA1307"/>
      <c r="BB1307"/>
      <c r="BC1307"/>
      <c r="BD1307"/>
      <c r="BE1307"/>
      <c r="BF1307" s="3"/>
      <c r="BG1307" s="3"/>
      <c r="CK1307"/>
    </row>
    <row r="1308" spans="1:89" x14ac:dyDescent="0.25">
      <c r="A1308" s="2">
        <v>43008</v>
      </c>
      <c r="B1308" s="5" t="s">
        <v>488</v>
      </c>
      <c r="C1308" s="5" t="s">
        <v>401</v>
      </c>
      <c r="D1308" s="5" t="s">
        <v>70</v>
      </c>
      <c r="E1308" s="3" t="s">
        <v>52</v>
      </c>
      <c r="F1308" s="3" t="s">
        <v>109</v>
      </c>
      <c r="G1308" s="3"/>
      <c r="H1308" s="3"/>
      <c r="I1308" s="3"/>
      <c r="J1308" s="3"/>
      <c r="K1308" s="3"/>
      <c r="L1308" s="3"/>
      <c r="M1308" s="5"/>
      <c r="S1308" s="5">
        <v>0</v>
      </c>
      <c r="T1308" s="5">
        <v>0</v>
      </c>
      <c r="U1308" s="5">
        <v>0</v>
      </c>
      <c r="V1308" s="5">
        <v>0</v>
      </c>
      <c r="Z1308" s="5">
        <v>0</v>
      </c>
      <c r="AZ1308"/>
      <c r="BA1308"/>
      <c r="BB1308"/>
      <c r="BC1308"/>
      <c r="BD1308"/>
      <c r="BE1308"/>
      <c r="BF1308" s="3"/>
      <c r="BG1308" s="3"/>
      <c r="CK1308"/>
    </row>
    <row r="1309" spans="1:89" x14ac:dyDescent="0.25">
      <c r="A1309" s="2">
        <v>43008</v>
      </c>
      <c r="B1309" s="5" t="s">
        <v>488</v>
      </c>
      <c r="C1309" s="5" t="s">
        <v>401</v>
      </c>
      <c r="D1309" s="5" t="s">
        <v>70</v>
      </c>
      <c r="E1309" s="3" t="s">
        <v>51</v>
      </c>
      <c r="F1309" s="3" t="s">
        <v>110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Z1309" s="5">
        <v>0</v>
      </c>
      <c r="AZ1309"/>
      <c r="BA1309"/>
      <c r="BB1309"/>
      <c r="BC1309"/>
      <c r="BD1309"/>
      <c r="BE1309"/>
      <c r="BF1309" s="3"/>
      <c r="BG1309" s="3"/>
      <c r="CK1309"/>
    </row>
    <row r="1310" spans="1:89" x14ac:dyDescent="0.25">
      <c r="A1310" s="2">
        <v>43008</v>
      </c>
      <c r="B1310" s="5" t="s">
        <v>488</v>
      </c>
      <c r="C1310" s="5" t="s">
        <v>401</v>
      </c>
      <c r="D1310" s="5" t="s">
        <v>70</v>
      </c>
      <c r="E1310" s="3" t="s">
        <v>50</v>
      </c>
      <c r="F1310" s="3" t="s">
        <v>111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Z1310" s="5">
        <v>0</v>
      </c>
      <c r="AZ1310"/>
      <c r="BA1310"/>
      <c r="BB1310"/>
      <c r="BC1310"/>
      <c r="BD1310"/>
      <c r="BE1310"/>
      <c r="BF1310" s="3"/>
      <c r="BG1310" s="3"/>
      <c r="CK1310"/>
    </row>
    <row r="1311" spans="1:89" x14ac:dyDescent="0.25">
      <c r="A1311" s="2">
        <v>43008</v>
      </c>
      <c r="B1311" s="5" t="s">
        <v>488</v>
      </c>
      <c r="C1311" s="5" t="s">
        <v>401</v>
      </c>
      <c r="D1311" s="5" t="s">
        <v>70</v>
      </c>
      <c r="E1311" s="3" t="s">
        <v>37</v>
      </c>
      <c r="F1311" s="3" t="s">
        <v>112</v>
      </c>
      <c r="G1311" s="3">
        <v>6793568.0700000003</v>
      </c>
      <c r="H1311" s="3">
        <v>564208232.69000006</v>
      </c>
      <c r="I1311" s="3">
        <v>397737207.31999999</v>
      </c>
      <c r="J1311" s="3">
        <v>3387313851.7399998</v>
      </c>
      <c r="K1311" s="3">
        <v>1462633806.77</v>
      </c>
      <c r="L1311" s="3">
        <v>496841706.12</v>
      </c>
      <c r="M1311" s="3">
        <v>2215586366.0599999</v>
      </c>
      <c r="N1311" s="3">
        <v>517786591.54000002</v>
      </c>
      <c r="O1311" s="3">
        <v>4415662.04</v>
      </c>
      <c r="P1311" s="5">
        <v>0</v>
      </c>
      <c r="Q1311" s="5">
        <v>0</v>
      </c>
      <c r="R1311" s="5">
        <v>0</v>
      </c>
      <c r="S1311" s="3">
        <v>7004200</v>
      </c>
      <c r="T1311" s="3">
        <v>1286101</v>
      </c>
      <c r="U1311" s="3">
        <v>9781785</v>
      </c>
      <c r="V1311" s="3">
        <v>614562</v>
      </c>
      <c r="Z1311" s="3">
        <v>9072003640.3500004</v>
      </c>
      <c r="AZ1311"/>
      <c r="BA1311"/>
      <c r="BB1311"/>
      <c r="BC1311"/>
      <c r="BD1311"/>
      <c r="BE1311"/>
      <c r="BF1311" s="3"/>
      <c r="BG1311" s="3"/>
      <c r="CK1311"/>
    </row>
    <row r="1312" spans="1:89" x14ac:dyDescent="0.25">
      <c r="A1312" s="2">
        <v>43008</v>
      </c>
      <c r="B1312" s="5" t="s">
        <v>488</v>
      </c>
      <c r="C1312" s="5" t="s">
        <v>401</v>
      </c>
      <c r="D1312" s="5" t="s">
        <v>70</v>
      </c>
      <c r="E1312" s="3" t="s">
        <v>36</v>
      </c>
      <c r="F1312" s="3" t="s">
        <v>113</v>
      </c>
      <c r="G1312" s="3"/>
      <c r="H1312" s="3"/>
      <c r="I1312" s="3"/>
      <c r="J1312" s="3"/>
      <c r="K1312" s="3"/>
      <c r="L1312" s="3"/>
      <c r="M1312" s="3"/>
      <c r="N1312" s="3"/>
      <c r="O1312" s="3"/>
      <c r="S1312" s="3"/>
      <c r="U1312" s="3"/>
      <c r="Z1312" s="3">
        <v>453084947.64999998</v>
      </c>
      <c r="AZ1312"/>
      <c r="BA1312"/>
      <c r="BB1312"/>
      <c r="BC1312"/>
      <c r="BD1312"/>
      <c r="BE1312"/>
      <c r="BF1312" s="3"/>
      <c r="BG1312" s="3"/>
      <c r="CK1312"/>
    </row>
    <row r="1313" spans="1:89" x14ac:dyDescent="0.25">
      <c r="A1313" s="2">
        <v>43008</v>
      </c>
      <c r="B1313" s="5" t="s">
        <v>488</v>
      </c>
      <c r="C1313" s="5" t="s">
        <v>401</v>
      </c>
      <c r="D1313" s="5" t="s">
        <v>70</v>
      </c>
      <c r="E1313" s="3" t="s">
        <v>35</v>
      </c>
      <c r="F1313" s="3" t="s">
        <v>114</v>
      </c>
      <c r="G1313" s="3"/>
      <c r="H1313" s="3"/>
      <c r="I1313" s="3"/>
      <c r="J1313" s="3"/>
      <c r="K1313" s="3"/>
      <c r="L1313" s="3"/>
      <c r="M1313" s="5"/>
      <c r="Z1313" s="3">
        <v>9525088588</v>
      </c>
      <c r="AZ1313"/>
      <c r="BA1313"/>
      <c r="BB1313"/>
      <c r="BC1313"/>
      <c r="BD1313"/>
      <c r="BE1313"/>
      <c r="BF1313" s="3"/>
      <c r="BG1313" s="3"/>
      <c r="CK1313"/>
    </row>
    <row r="1314" spans="1:89" x14ac:dyDescent="0.25">
      <c r="A1314" s="2">
        <v>43008</v>
      </c>
      <c r="B1314" s="5" t="s">
        <v>488</v>
      </c>
      <c r="C1314" s="5" t="s">
        <v>420</v>
      </c>
      <c r="D1314" s="5" t="s">
        <v>70</v>
      </c>
      <c r="E1314" s="3" t="s">
        <v>49</v>
      </c>
      <c r="F1314" s="3" t="s">
        <v>115</v>
      </c>
      <c r="G1314" s="3"/>
      <c r="H1314" s="3"/>
      <c r="I1314" s="3"/>
      <c r="J1314" s="3"/>
      <c r="K1314" s="3"/>
      <c r="L1314" s="3"/>
      <c r="M1314" s="5"/>
      <c r="Z1314" s="3"/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Z1314"/>
      <c r="BA1314"/>
      <c r="BB1314"/>
      <c r="BC1314"/>
      <c r="BD1314"/>
      <c r="BE1314"/>
      <c r="BF1314" s="3"/>
      <c r="BG1314" s="3"/>
      <c r="CK1314"/>
    </row>
    <row r="1315" spans="1:89" x14ac:dyDescent="0.25">
      <c r="A1315" s="2">
        <v>43008</v>
      </c>
      <c r="B1315" s="5" t="s">
        <v>488</v>
      </c>
      <c r="C1315" s="5" t="s">
        <v>420</v>
      </c>
      <c r="D1315" s="5" t="s">
        <v>70</v>
      </c>
      <c r="E1315" s="3" t="s">
        <v>48</v>
      </c>
      <c r="F1315" s="3" t="s">
        <v>110</v>
      </c>
      <c r="G1315" s="3"/>
      <c r="H1315" s="3"/>
      <c r="I1315" s="3"/>
      <c r="J1315" s="3"/>
      <c r="K1315" s="3"/>
      <c r="L1315" s="3"/>
      <c r="M1315" s="5"/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Z1315"/>
      <c r="BA1315"/>
      <c r="BB1315"/>
      <c r="BC1315"/>
      <c r="BD1315"/>
      <c r="BE1315"/>
      <c r="BF1315" s="3"/>
      <c r="BG1315" s="3"/>
      <c r="CK1315"/>
    </row>
    <row r="1316" spans="1:89" x14ac:dyDescent="0.25">
      <c r="A1316" s="2">
        <v>43008</v>
      </c>
      <c r="B1316" s="5" t="s">
        <v>488</v>
      </c>
      <c r="C1316" s="5" t="s">
        <v>420</v>
      </c>
      <c r="D1316" s="5" t="s">
        <v>70</v>
      </c>
      <c r="E1316" s="3" t="s">
        <v>47</v>
      </c>
      <c r="F1316" s="3" t="s">
        <v>111</v>
      </c>
      <c r="G1316" s="3"/>
      <c r="H1316" s="3"/>
      <c r="I1316" s="3"/>
      <c r="J1316" s="3"/>
      <c r="K1316" s="3"/>
      <c r="L1316" s="3"/>
      <c r="M1316" s="5"/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Z1316"/>
      <c r="BA1316"/>
      <c r="BB1316"/>
      <c r="BC1316"/>
      <c r="BD1316"/>
      <c r="BE1316"/>
      <c r="BF1316" s="3"/>
      <c r="BG1316" s="3"/>
      <c r="CK1316"/>
    </row>
    <row r="1317" spans="1:89" x14ac:dyDescent="0.25">
      <c r="A1317" s="2">
        <v>43008</v>
      </c>
      <c r="B1317" s="5" t="s">
        <v>488</v>
      </c>
      <c r="C1317" s="5" t="s">
        <v>420</v>
      </c>
      <c r="D1317" s="5" t="s">
        <v>70</v>
      </c>
      <c r="E1317" s="3" t="s">
        <v>46</v>
      </c>
      <c r="F1317" s="3" t="s">
        <v>115</v>
      </c>
      <c r="G1317" s="3"/>
      <c r="H1317" s="3"/>
      <c r="I1317" s="3"/>
      <c r="J1317" s="3"/>
      <c r="K1317" s="3"/>
      <c r="L1317" s="3"/>
      <c r="M1317" s="5"/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Z1317"/>
      <c r="BA1317"/>
      <c r="BB1317"/>
      <c r="BC1317"/>
      <c r="BD1317"/>
      <c r="BE1317"/>
      <c r="BF1317" s="3"/>
      <c r="BG1317" s="3"/>
      <c r="CK1317"/>
    </row>
    <row r="1318" spans="1:89" x14ac:dyDescent="0.25">
      <c r="A1318" s="2">
        <v>43008</v>
      </c>
      <c r="B1318" s="5" t="s">
        <v>488</v>
      </c>
      <c r="C1318" s="5" t="s">
        <v>420</v>
      </c>
      <c r="D1318" s="5" t="s">
        <v>70</v>
      </c>
      <c r="E1318" s="3" t="s">
        <v>45</v>
      </c>
      <c r="F1318" s="3" t="s">
        <v>110</v>
      </c>
      <c r="G1318" s="3"/>
      <c r="H1318" s="3"/>
      <c r="I1318" s="3"/>
      <c r="J1318" s="3"/>
      <c r="K1318" s="3"/>
      <c r="L1318" s="3"/>
      <c r="M1318" s="5"/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Z1318"/>
      <c r="BA1318"/>
      <c r="BB1318"/>
      <c r="BC1318"/>
      <c r="BD1318"/>
      <c r="BE1318"/>
      <c r="BF1318" s="3"/>
      <c r="BG1318" s="3"/>
      <c r="CK1318"/>
    </row>
    <row r="1319" spans="1:89" x14ac:dyDescent="0.25">
      <c r="A1319" s="2">
        <v>43008</v>
      </c>
      <c r="B1319" s="5" t="s">
        <v>488</v>
      </c>
      <c r="C1319" s="5" t="s">
        <v>420</v>
      </c>
      <c r="D1319" s="5" t="s">
        <v>70</v>
      </c>
      <c r="E1319" s="3" t="s">
        <v>44</v>
      </c>
      <c r="F1319" s="3" t="s">
        <v>111</v>
      </c>
      <c r="G1319" s="3"/>
      <c r="H1319" s="3"/>
      <c r="I1319" s="3"/>
      <c r="J1319" s="3"/>
      <c r="K1319" s="3"/>
      <c r="L1319" s="3"/>
      <c r="M1319" s="5"/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Z1319"/>
      <c r="BA1319"/>
      <c r="BB1319"/>
      <c r="BC1319"/>
      <c r="BD1319"/>
      <c r="BE1319"/>
      <c r="BF1319" s="3"/>
      <c r="BG1319" s="3"/>
      <c r="CK1319"/>
    </row>
    <row r="1320" spans="1:89" x14ac:dyDescent="0.25">
      <c r="A1320" s="2">
        <v>43008</v>
      </c>
      <c r="B1320" s="5" t="s">
        <v>488</v>
      </c>
      <c r="C1320" s="5" t="s">
        <v>420</v>
      </c>
      <c r="D1320" s="5" t="s">
        <v>70</v>
      </c>
      <c r="E1320" s="3" t="s">
        <v>43</v>
      </c>
      <c r="F1320" s="3" t="s">
        <v>115</v>
      </c>
      <c r="G1320" s="3"/>
      <c r="H1320" s="3"/>
      <c r="I1320" s="3"/>
      <c r="J1320" s="3"/>
      <c r="K1320" s="3"/>
      <c r="L1320" s="3"/>
      <c r="M1320" s="5"/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Z1320"/>
      <c r="BA1320"/>
      <c r="BB1320"/>
      <c r="BC1320"/>
      <c r="BD1320"/>
      <c r="BE1320"/>
      <c r="BF1320" s="3"/>
      <c r="BG1320" s="3"/>
      <c r="CK1320"/>
    </row>
    <row r="1321" spans="1:89" x14ac:dyDescent="0.25">
      <c r="A1321" s="2">
        <v>43008</v>
      </c>
      <c r="B1321" s="5" t="s">
        <v>488</v>
      </c>
      <c r="C1321" s="5" t="s">
        <v>420</v>
      </c>
      <c r="D1321" s="5" t="s">
        <v>70</v>
      </c>
      <c r="E1321" s="3" t="s">
        <v>42</v>
      </c>
      <c r="F1321" s="3" t="s">
        <v>110</v>
      </c>
      <c r="G1321" s="3"/>
      <c r="H1321" s="3"/>
      <c r="I1321" s="3"/>
      <c r="J1321" s="3"/>
      <c r="K1321" s="3"/>
      <c r="L1321" s="3"/>
      <c r="M1321" s="5"/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Z1321"/>
      <c r="BA1321"/>
      <c r="BB1321"/>
      <c r="BC1321"/>
      <c r="BD1321"/>
      <c r="BE1321"/>
      <c r="BF1321" s="3"/>
      <c r="BG1321" s="3"/>
      <c r="CK1321"/>
    </row>
    <row r="1322" spans="1:89" x14ac:dyDescent="0.25">
      <c r="A1322" s="2">
        <v>43008</v>
      </c>
      <c r="B1322" s="5" t="s">
        <v>488</v>
      </c>
      <c r="C1322" s="5" t="s">
        <v>420</v>
      </c>
      <c r="D1322" s="5" t="s">
        <v>70</v>
      </c>
      <c r="E1322" s="3" t="s">
        <v>41</v>
      </c>
      <c r="F1322" s="3" t="s">
        <v>111</v>
      </c>
      <c r="G1322" s="3"/>
      <c r="H1322" s="3"/>
      <c r="I1322" s="3"/>
      <c r="J1322" s="3"/>
      <c r="K1322" s="3"/>
      <c r="L1322" s="3"/>
      <c r="M1322" s="5"/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Z1322"/>
      <c r="BA1322"/>
      <c r="BB1322"/>
      <c r="BC1322"/>
      <c r="BD1322"/>
      <c r="BE1322"/>
      <c r="BF1322" s="3"/>
      <c r="BG1322" s="3"/>
      <c r="CK1322"/>
    </row>
    <row r="1323" spans="1:89" x14ac:dyDescent="0.25">
      <c r="A1323" s="2">
        <v>43008</v>
      </c>
      <c r="B1323" s="5" t="s">
        <v>488</v>
      </c>
      <c r="C1323" s="5" t="s">
        <v>420</v>
      </c>
      <c r="D1323" s="5" t="s">
        <v>70</v>
      </c>
      <c r="E1323" s="3" t="s">
        <v>40</v>
      </c>
      <c r="F1323" s="3" t="s">
        <v>115</v>
      </c>
      <c r="G1323" s="3"/>
      <c r="H1323" s="3"/>
      <c r="I1323" s="3"/>
      <c r="J1323" s="3"/>
      <c r="K1323" s="3"/>
      <c r="L1323" s="3"/>
      <c r="M1323" s="5"/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Z1323"/>
      <c r="BA1323"/>
      <c r="BB1323"/>
      <c r="BC1323"/>
      <c r="BD1323"/>
      <c r="BE1323"/>
      <c r="BF1323" s="3"/>
      <c r="BG1323" s="3"/>
      <c r="CK1323"/>
    </row>
    <row r="1324" spans="1:89" x14ac:dyDescent="0.25">
      <c r="A1324" s="2">
        <v>43008</v>
      </c>
      <c r="B1324" s="5" t="s">
        <v>488</v>
      </c>
      <c r="C1324" s="5" t="s">
        <v>420</v>
      </c>
      <c r="D1324" s="5" t="s">
        <v>70</v>
      </c>
      <c r="E1324" s="3" t="s">
        <v>39</v>
      </c>
      <c r="F1324" s="3" t="s">
        <v>110</v>
      </c>
      <c r="G1324" s="3"/>
      <c r="H1324" s="3"/>
      <c r="I1324" s="3"/>
      <c r="J1324" s="3"/>
      <c r="K1324" s="3"/>
      <c r="L1324" s="3"/>
      <c r="M1324" s="5"/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Z1324"/>
      <c r="BA1324"/>
      <c r="BB1324"/>
      <c r="BC1324"/>
      <c r="BD1324"/>
      <c r="BE1324"/>
      <c r="BF1324" s="3"/>
      <c r="BG1324" s="3"/>
      <c r="CK1324"/>
    </row>
    <row r="1325" spans="1:89" x14ac:dyDescent="0.25">
      <c r="A1325" s="2">
        <v>43008</v>
      </c>
      <c r="B1325" s="5" t="s">
        <v>488</v>
      </c>
      <c r="C1325" s="5" t="s">
        <v>420</v>
      </c>
      <c r="D1325" s="5" t="s">
        <v>70</v>
      </c>
      <c r="E1325" s="3" t="s">
        <v>38</v>
      </c>
      <c r="F1325" s="3" t="s">
        <v>111</v>
      </c>
      <c r="G1325" s="3"/>
      <c r="H1325" s="3"/>
      <c r="I1325" s="3"/>
      <c r="J1325" s="3"/>
      <c r="K1325" s="3"/>
      <c r="L1325" s="3"/>
      <c r="M1325" s="5"/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Z1325"/>
      <c r="BA1325"/>
      <c r="BB1325"/>
      <c r="BC1325"/>
      <c r="BD1325"/>
      <c r="BE1325"/>
      <c r="BF1325" s="3"/>
      <c r="BG1325" s="3"/>
      <c r="CK1325"/>
    </row>
    <row r="1326" spans="1:89" x14ac:dyDescent="0.25">
      <c r="A1326" s="2">
        <v>43008</v>
      </c>
      <c r="B1326" s="5" t="s">
        <v>488</v>
      </c>
      <c r="C1326" s="5" t="s">
        <v>420</v>
      </c>
      <c r="D1326" s="5" t="s">
        <v>70</v>
      </c>
      <c r="E1326" s="3" t="s">
        <v>34</v>
      </c>
      <c r="F1326" s="3" t="s">
        <v>112</v>
      </c>
      <c r="G1326" s="3"/>
      <c r="H1326" s="3"/>
      <c r="I1326" s="3"/>
      <c r="J1326" s="3"/>
      <c r="K1326" s="3"/>
      <c r="L1326" s="3"/>
      <c r="M1326" s="5"/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Z1326"/>
      <c r="BA1326"/>
      <c r="BB1326"/>
      <c r="BC1326"/>
      <c r="BD1326"/>
      <c r="BE1326"/>
      <c r="BF1326" s="3"/>
      <c r="BG1326" s="3"/>
      <c r="CK1326"/>
    </row>
    <row r="1327" spans="1:89" x14ac:dyDescent="0.25">
      <c r="A1327" s="2">
        <v>43008</v>
      </c>
      <c r="B1327" s="5" t="s">
        <v>488</v>
      </c>
      <c r="C1327" s="5" t="s">
        <v>420</v>
      </c>
      <c r="D1327" s="5" t="s">
        <v>70</v>
      </c>
      <c r="E1327" s="3" t="s">
        <v>33</v>
      </c>
      <c r="F1327" s="3" t="s">
        <v>113</v>
      </c>
      <c r="G1327" s="3"/>
      <c r="H1327" s="3"/>
      <c r="I1327" s="3"/>
      <c r="J1327" s="3"/>
      <c r="K1327" s="3"/>
      <c r="L1327" s="3"/>
      <c r="M1327" s="5"/>
      <c r="AI1327" s="5">
        <v>0</v>
      </c>
      <c r="AZ1327"/>
      <c r="BA1327"/>
      <c r="BB1327"/>
      <c r="BC1327"/>
      <c r="BD1327"/>
      <c r="BE1327"/>
      <c r="BF1327" s="3"/>
      <c r="BG1327" s="3"/>
      <c r="CK1327"/>
    </row>
    <row r="1328" spans="1:89" x14ac:dyDescent="0.25">
      <c r="A1328" s="2">
        <v>43008</v>
      </c>
      <c r="B1328" s="5" t="s">
        <v>488</v>
      </c>
      <c r="C1328" s="5" t="s">
        <v>420</v>
      </c>
      <c r="D1328" s="5" t="s">
        <v>70</v>
      </c>
      <c r="E1328" s="3" t="s">
        <v>32</v>
      </c>
      <c r="F1328" s="3" t="s">
        <v>114</v>
      </c>
      <c r="G1328" s="3"/>
      <c r="H1328" s="3"/>
      <c r="I1328" s="3"/>
      <c r="J1328" s="3"/>
      <c r="K1328" s="3"/>
      <c r="L1328" s="3"/>
      <c r="M1328" s="5"/>
      <c r="AI1328" s="5">
        <v>0</v>
      </c>
      <c r="AZ1328"/>
      <c r="BA1328"/>
      <c r="BB1328"/>
      <c r="BC1328"/>
      <c r="BD1328"/>
      <c r="BE1328"/>
      <c r="BF1328" s="3"/>
      <c r="BG1328" s="3"/>
      <c r="CK1328"/>
    </row>
    <row r="1329" spans="1:89" x14ac:dyDescent="0.25">
      <c r="A1329" s="2">
        <v>43008</v>
      </c>
      <c r="B1329" s="5" t="s">
        <v>488</v>
      </c>
      <c r="C1329" s="5" t="s">
        <v>410</v>
      </c>
      <c r="D1329" s="5" t="s">
        <v>70</v>
      </c>
      <c r="E1329" s="3" t="s">
        <v>106</v>
      </c>
      <c r="F1329" s="3" t="s">
        <v>403</v>
      </c>
      <c r="G1329" s="3"/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AZ1329"/>
      <c r="BA1329"/>
      <c r="BB1329"/>
      <c r="BC1329"/>
      <c r="BD1329"/>
      <c r="BE1329"/>
      <c r="BF1329" s="3"/>
      <c r="BG1329" s="3"/>
      <c r="CK1329"/>
    </row>
    <row r="1330" spans="1:89" x14ac:dyDescent="0.25">
      <c r="A1330" s="2">
        <v>43008</v>
      </c>
      <c r="B1330" s="5" t="s">
        <v>488</v>
      </c>
      <c r="C1330" s="5" t="s">
        <v>410</v>
      </c>
      <c r="D1330" s="5" t="s">
        <v>70</v>
      </c>
      <c r="E1330" s="3" t="s">
        <v>243</v>
      </c>
      <c r="F1330" s="3" t="s">
        <v>404</v>
      </c>
      <c r="G1330" s="3"/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AZ1330"/>
      <c r="BA1330"/>
      <c r="BB1330"/>
      <c r="BC1330"/>
      <c r="BD1330"/>
      <c r="BE1330"/>
      <c r="BF1330" s="3"/>
      <c r="BG1330" s="3"/>
      <c r="CK1330"/>
    </row>
    <row r="1331" spans="1:89" x14ac:dyDescent="0.25">
      <c r="A1331" s="2">
        <v>43008</v>
      </c>
      <c r="B1331" s="5" t="s">
        <v>488</v>
      </c>
      <c r="C1331" s="5" t="s">
        <v>410</v>
      </c>
      <c r="D1331" s="5" t="s">
        <v>70</v>
      </c>
      <c r="E1331" s="3" t="s">
        <v>244</v>
      </c>
      <c r="F1331" s="3" t="s">
        <v>411</v>
      </c>
      <c r="G1331" s="3"/>
      <c r="H1331" s="3">
        <v>14281294</v>
      </c>
      <c r="I1331" s="3">
        <v>1224298635</v>
      </c>
      <c r="J1331" s="3">
        <v>1027348454</v>
      </c>
      <c r="K1331" s="3">
        <v>10284863793</v>
      </c>
      <c r="L1331" s="3">
        <v>4138291089</v>
      </c>
      <c r="M1331" s="3">
        <v>1066979659</v>
      </c>
      <c r="N1331" s="3">
        <v>4572042415</v>
      </c>
      <c r="O1331" s="3">
        <v>1343116682</v>
      </c>
      <c r="P1331" s="3">
        <v>9614973</v>
      </c>
      <c r="Q1331" s="5">
        <v>0</v>
      </c>
      <c r="R1331" s="5">
        <v>0</v>
      </c>
      <c r="S1331" s="5">
        <v>0</v>
      </c>
      <c r="T1331" s="3">
        <v>9759822</v>
      </c>
      <c r="U1331" s="5">
        <v>0</v>
      </c>
      <c r="V1331" s="3">
        <v>1001501</v>
      </c>
      <c r="W1331" s="5">
        <v>0</v>
      </c>
      <c r="X1331" s="3">
        <v>23691598317</v>
      </c>
      <c r="AZ1331"/>
      <c r="BA1331"/>
      <c r="BB1331"/>
      <c r="BC1331"/>
      <c r="BD1331"/>
      <c r="BE1331"/>
      <c r="BF1331" s="3"/>
      <c r="BG1331" s="3"/>
      <c r="CK1331"/>
    </row>
    <row r="1332" spans="1:89" x14ac:dyDescent="0.25">
      <c r="A1332" s="2">
        <v>43008</v>
      </c>
      <c r="B1332" s="5" t="s">
        <v>488</v>
      </c>
      <c r="C1332" s="5" t="s">
        <v>410</v>
      </c>
      <c r="D1332" s="5" t="s">
        <v>70</v>
      </c>
      <c r="E1332" s="3" t="s">
        <v>66</v>
      </c>
      <c r="F1332" s="3" t="s">
        <v>412</v>
      </c>
      <c r="G1332" s="3"/>
      <c r="H1332" s="3">
        <v>0</v>
      </c>
      <c r="I1332" s="3">
        <v>15785568</v>
      </c>
      <c r="J1332" s="3">
        <v>19104130</v>
      </c>
      <c r="K1332" s="3">
        <v>15857466</v>
      </c>
      <c r="L1332" s="3">
        <v>2869239</v>
      </c>
      <c r="M1332" s="3">
        <v>69533443</v>
      </c>
      <c r="N1332" s="3">
        <v>491684167</v>
      </c>
      <c r="O1332" s="3">
        <v>48660223</v>
      </c>
      <c r="P1332" s="3">
        <v>823665</v>
      </c>
      <c r="Q1332" s="5">
        <v>0</v>
      </c>
      <c r="R1332" s="5">
        <v>0</v>
      </c>
      <c r="S1332" s="5">
        <v>0</v>
      </c>
      <c r="T1332" s="3">
        <v>333864</v>
      </c>
      <c r="U1332" s="5">
        <v>0</v>
      </c>
      <c r="V1332" s="3">
        <v>0</v>
      </c>
      <c r="W1332" s="5">
        <v>0</v>
      </c>
      <c r="X1332" s="3">
        <v>664651765</v>
      </c>
      <c r="AZ1332"/>
      <c r="BA1332"/>
      <c r="BB1332"/>
      <c r="BC1332"/>
      <c r="BD1332"/>
      <c r="BE1332"/>
      <c r="BF1332" s="3"/>
      <c r="BG1332" s="3"/>
      <c r="CK1332"/>
    </row>
    <row r="1333" spans="1:89" x14ac:dyDescent="0.25">
      <c r="A1333" s="2">
        <v>43008</v>
      </c>
      <c r="B1333" s="5" t="s">
        <v>488</v>
      </c>
      <c r="C1333" s="5" t="s">
        <v>410</v>
      </c>
      <c r="D1333" s="5" t="s">
        <v>70</v>
      </c>
      <c r="E1333" s="3" t="s">
        <v>249</v>
      </c>
      <c r="F1333" s="3" t="s">
        <v>413</v>
      </c>
      <c r="G1333" s="3"/>
      <c r="H1333" s="3">
        <v>14281294</v>
      </c>
      <c r="I1333" s="3">
        <v>1208513067</v>
      </c>
      <c r="J1333" s="3">
        <v>1008244324</v>
      </c>
      <c r="K1333" s="3">
        <v>10269006327</v>
      </c>
      <c r="L1333" s="3">
        <v>4135421850</v>
      </c>
      <c r="M1333" s="3">
        <v>997446216</v>
      </c>
      <c r="N1333" s="3">
        <v>4080358248</v>
      </c>
      <c r="O1333" s="3">
        <v>1294456459</v>
      </c>
      <c r="P1333" s="3">
        <v>8791308</v>
      </c>
      <c r="Q1333" s="5">
        <v>0</v>
      </c>
      <c r="R1333" s="5">
        <v>0</v>
      </c>
      <c r="S1333" s="5">
        <v>0</v>
      </c>
      <c r="T1333" s="3">
        <v>9425958</v>
      </c>
      <c r="U1333" s="5">
        <v>0</v>
      </c>
      <c r="V1333" s="3">
        <v>1001501</v>
      </c>
      <c r="W1333" s="5">
        <v>0</v>
      </c>
      <c r="X1333" s="3">
        <v>23026946552</v>
      </c>
      <c r="AZ1333"/>
      <c r="BA1333"/>
      <c r="BB1333"/>
      <c r="BC1333"/>
      <c r="BD1333"/>
      <c r="BE1333"/>
      <c r="BF1333" s="3"/>
      <c r="BG1333" s="3"/>
      <c r="CK1333"/>
    </row>
    <row r="1334" spans="1:89" x14ac:dyDescent="0.25">
      <c r="A1334" s="2">
        <v>43008</v>
      </c>
      <c r="B1334" s="5" t="s">
        <v>488</v>
      </c>
      <c r="C1334" s="5" t="s">
        <v>410</v>
      </c>
      <c r="D1334" s="5" t="s">
        <v>70</v>
      </c>
      <c r="E1334" s="3" t="s">
        <v>250</v>
      </c>
      <c r="F1334" s="3" t="s">
        <v>411</v>
      </c>
      <c r="G1334" s="3"/>
      <c r="H1334" s="3">
        <v>19666948</v>
      </c>
      <c r="I1334" s="3">
        <v>3740425133</v>
      </c>
      <c r="J1334" s="3">
        <v>5693978781</v>
      </c>
      <c r="K1334" s="3">
        <v>23953307476</v>
      </c>
      <c r="L1334" s="3">
        <v>1731503339</v>
      </c>
      <c r="M1334" s="3">
        <v>1474309914</v>
      </c>
      <c r="N1334" s="3">
        <v>5332534226</v>
      </c>
      <c r="O1334" s="3">
        <v>5996234417</v>
      </c>
      <c r="P1334" s="3">
        <v>213296772</v>
      </c>
      <c r="Q1334" s="5">
        <v>0</v>
      </c>
      <c r="R1334" s="5">
        <v>0</v>
      </c>
      <c r="S1334" s="5">
        <v>0</v>
      </c>
      <c r="T1334" s="3">
        <v>55000000</v>
      </c>
      <c r="U1334" s="3">
        <v>191324</v>
      </c>
      <c r="V1334" s="3">
        <v>283437095</v>
      </c>
      <c r="W1334" s="3">
        <v>71379377</v>
      </c>
      <c r="X1334" s="3">
        <v>48565264802</v>
      </c>
      <c r="AZ1334"/>
      <c r="BA1334"/>
      <c r="BB1334"/>
      <c r="BC1334"/>
      <c r="BD1334"/>
      <c r="BE1334"/>
      <c r="BF1334" s="3"/>
      <c r="BG1334" s="3"/>
      <c r="CK1334"/>
    </row>
    <row r="1335" spans="1:89" x14ac:dyDescent="0.25">
      <c r="A1335" s="2">
        <v>43008</v>
      </c>
      <c r="B1335" s="5" t="s">
        <v>488</v>
      </c>
      <c r="C1335" s="5" t="s">
        <v>410</v>
      </c>
      <c r="D1335" s="5" t="s">
        <v>70</v>
      </c>
      <c r="E1335" s="3" t="s">
        <v>61</v>
      </c>
      <c r="F1335" s="3" t="s">
        <v>412</v>
      </c>
      <c r="G1335" s="3"/>
      <c r="H1335" s="3">
        <v>0</v>
      </c>
      <c r="I1335" s="3">
        <v>520409</v>
      </c>
      <c r="J1335" s="3">
        <v>34743686</v>
      </c>
      <c r="K1335" s="3">
        <v>90238142</v>
      </c>
      <c r="L1335" s="3">
        <v>28301</v>
      </c>
      <c r="M1335" s="3">
        <v>6357321</v>
      </c>
      <c r="N1335" s="3">
        <v>548744714</v>
      </c>
      <c r="O1335" s="3">
        <v>166792152</v>
      </c>
      <c r="P1335" s="3">
        <v>178674336</v>
      </c>
      <c r="Q1335" s="5">
        <v>0</v>
      </c>
      <c r="R1335" s="5">
        <v>0</v>
      </c>
      <c r="S1335" s="5">
        <v>0</v>
      </c>
      <c r="T1335" s="3">
        <v>0</v>
      </c>
      <c r="U1335" s="5">
        <v>0</v>
      </c>
      <c r="V1335" s="3">
        <v>0</v>
      </c>
      <c r="W1335" s="3">
        <v>0</v>
      </c>
      <c r="X1335" s="3">
        <v>1026099061</v>
      </c>
      <c r="AZ1335"/>
      <c r="BA1335"/>
      <c r="BB1335"/>
      <c r="BC1335"/>
      <c r="BD1335"/>
      <c r="BE1335"/>
      <c r="BF1335" s="3"/>
      <c r="BG1335" s="3"/>
      <c r="CK1335"/>
    </row>
    <row r="1336" spans="1:89" x14ac:dyDescent="0.25">
      <c r="A1336" s="2">
        <v>43008</v>
      </c>
      <c r="B1336" s="5" t="s">
        <v>488</v>
      </c>
      <c r="C1336" s="5" t="s">
        <v>410</v>
      </c>
      <c r="D1336" s="5" t="s">
        <v>70</v>
      </c>
      <c r="E1336" s="3" t="s">
        <v>254</v>
      </c>
      <c r="F1336" s="3" t="s">
        <v>414</v>
      </c>
      <c r="G1336" s="3"/>
      <c r="H1336" s="3">
        <v>19666948</v>
      </c>
      <c r="I1336" s="3">
        <v>3739904724</v>
      </c>
      <c r="J1336" s="3">
        <v>5659235095</v>
      </c>
      <c r="K1336" s="3">
        <v>23863069334</v>
      </c>
      <c r="L1336" s="3">
        <v>1731475038</v>
      </c>
      <c r="M1336" s="3">
        <v>1467952593</v>
      </c>
      <c r="N1336" s="3">
        <v>4783789512</v>
      </c>
      <c r="O1336" s="3">
        <v>5829442265</v>
      </c>
      <c r="P1336" s="3">
        <v>34622436</v>
      </c>
      <c r="Q1336" s="5">
        <v>0</v>
      </c>
      <c r="R1336" s="5">
        <v>0</v>
      </c>
      <c r="S1336" s="5">
        <v>0</v>
      </c>
      <c r="T1336" s="3">
        <v>55000000</v>
      </c>
      <c r="U1336" s="3">
        <v>191324</v>
      </c>
      <c r="V1336" s="3">
        <v>283437095</v>
      </c>
      <c r="W1336" s="3">
        <v>71379377</v>
      </c>
      <c r="X1336" s="3">
        <v>47539165741</v>
      </c>
      <c r="AZ1336"/>
      <c r="BA1336"/>
      <c r="BB1336"/>
      <c r="BC1336"/>
      <c r="BD1336"/>
      <c r="BE1336"/>
      <c r="BF1336" s="3"/>
      <c r="BG1336" s="3"/>
      <c r="CK1336"/>
    </row>
    <row r="1337" spans="1:89" x14ac:dyDescent="0.25">
      <c r="A1337" s="2">
        <v>43008</v>
      </c>
      <c r="B1337" s="5" t="s">
        <v>488</v>
      </c>
      <c r="C1337" s="5" t="s">
        <v>410</v>
      </c>
      <c r="D1337" s="5" t="s">
        <v>70</v>
      </c>
      <c r="E1337" s="3" t="s">
        <v>255</v>
      </c>
      <c r="F1337" s="3" t="s">
        <v>415</v>
      </c>
      <c r="G1337" s="3"/>
      <c r="H1337" s="3">
        <v>33948242</v>
      </c>
      <c r="I1337" s="3">
        <v>4964723768</v>
      </c>
      <c r="J1337" s="3">
        <v>6721327235</v>
      </c>
      <c r="K1337" s="3">
        <v>34238171269</v>
      </c>
      <c r="L1337" s="3">
        <v>5869794428</v>
      </c>
      <c r="M1337" s="3">
        <v>2541289573</v>
      </c>
      <c r="N1337" s="3">
        <v>9904576641</v>
      </c>
      <c r="O1337" s="3">
        <v>7339351099</v>
      </c>
      <c r="P1337" s="3">
        <v>222911745</v>
      </c>
      <c r="Q1337" s="5">
        <v>0</v>
      </c>
      <c r="R1337" s="5">
        <v>0</v>
      </c>
      <c r="S1337" s="5">
        <v>0</v>
      </c>
      <c r="T1337" s="3">
        <v>64759822</v>
      </c>
      <c r="U1337" s="3">
        <v>191324</v>
      </c>
      <c r="V1337" s="3">
        <v>284438596</v>
      </c>
      <c r="W1337" s="3">
        <v>71379377</v>
      </c>
      <c r="X1337" s="3">
        <v>72256863119</v>
      </c>
      <c r="AZ1337"/>
      <c r="BA1337"/>
      <c r="BB1337"/>
      <c r="BC1337"/>
      <c r="BD1337"/>
      <c r="BE1337"/>
      <c r="BF1337" s="3"/>
      <c r="BG1337" s="3"/>
      <c r="CK1337"/>
    </row>
    <row r="1338" spans="1:89" x14ac:dyDescent="0.25">
      <c r="A1338" s="2">
        <v>43008</v>
      </c>
      <c r="B1338" s="5" t="s">
        <v>488</v>
      </c>
      <c r="C1338" s="5" t="s">
        <v>410</v>
      </c>
      <c r="D1338" s="5" t="s">
        <v>70</v>
      </c>
      <c r="E1338" s="3" t="s">
        <v>256</v>
      </c>
      <c r="F1338" s="3" t="s">
        <v>416</v>
      </c>
      <c r="G1338" s="3"/>
      <c r="H1338" s="3">
        <v>33948242</v>
      </c>
      <c r="I1338" s="3">
        <v>4948417791</v>
      </c>
      <c r="J1338" s="3">
        <v>6667479419</v>
      </c>
      <c r="K1338" s="3">
        <v>34132075661</v>
      </c>
      <c r="L1338" s="3">
        <v>5866896888</v>
      </c>
      <c r="M1338" s="3">
        <v>2465398809</v>
      </c>
      <c r="N1338" s="3">
        <v>8864147760</v>
      </c>
      <c r="O1338" s="3">
        <v>7123898724</v>
      </c>
      <c r="P1338" s="3">
        <v>43413744</v>
      </c>
      <c r="Q1338" s="5">
        <v>0</v>
      </c>
      <c r="R1338" s="5">
        <v>0</v>
      </c>
      <c r="S1338" s="5">
        <v>0</v>
      </c>
      <c r="T1338" s="3">
        <v>64425958</v>
      </c>
      <c r="U1338" s="3">
        <v>191324</v>
      </c>
      <c r="V1338" s="3">
        <v>284438596</v>
      </c>
      <c r="W1338" s="3">
        <v>71379377</v>
      </c>
      <c r="X1338" s="3">
        <v>70566112293</v>
      </c>
      <c r="AZ1338"/>
      <c r="BA1338"/>
      <c r="BB1338"/>
      <c r="BC1338"/>
      <c r="BD1338"/>
      <c r="BE1338"/>
      <c r="BF1338" s="3"/>
      <c r="BG1338" s="3"/>
      <c r="CK1338"/>
    </row>
    <row r="1339" spans="1:89" x14ac:dyDescent="0.25">
      <c r="A1339" s="2">
        <v>43008</v>
      </c>
      <c r="B1339" s="5" t="s">
        <v>488</v>
      </c>
      <c r="C1339" s="5" t="s">
        <v>410</v>
      </c>
      <c r="D1339" s="5" t="s">
        <v>70</v>
      </c>
      <c r="E1339" s="3" t="s">
        <v>257</v>
      </c>
      <c r="F1339" s="3" t="s">
        <v>408</v>
      </c>
      <c r="G1339" s="3"/>
      <c r="H1339" s="3">
        <v>892397.23</v>
      </c>
      <c r="I1339" s="3">
        <v>214410789.74000001</v>
      </c>
      <c r="J1339" s="3">
        <v>295036140.25</v>
      </c>
      <c r="K1339" s="3">
        <v>1160826404.5599999</v>
      </c>
      <c r="L1339" s="3">
        <v>130643074.95999999</v>
      </c>
      <c r="M1339" s="3">
        <v>118774152.05</v>
      </c>
      <c r="N1339" s="3">
        <v>327719766.24000001</v>
      </c>
      <c r="O1339" s="3">
        <v>344290691.54000002</v>
      </c>
      <c r="P1339" s="3">
        <v>8144546.4400000004</v>
      </c>
      <c r="Q1339" s="5">
        <v>0</v>
      </c>
      <c r="R1339" s="5">
        <v>0</v>
      </c>
      <c r="S1339" s="5">
        <v>0</v>
      </c>
      <c r="T1339" s="3">
        <v>3847666</v>
      </c>
      <c r="U1339" s="5">
        <v>0</v>
      </c>
      <c r="V1339" s="3">
        <v>48475026</v>
      </c>
      <c r="W1339" s="3">
        <v>4048771</v>
      </c>
      <c r="X1339" s="3">
        <v>2657109426</v>
      </c>
      <c r="AZ1339"/>
      <c r="BA1339"/>
      <c r="BB1339"/>
      <c r="BC1339"/>
      <c r="BD1339"/>
      <c r="BE1339"/>
      <c r="BF1339" s="3"/>
      <c r="BG1339" s="3"/>
      <c r="CK1339"/>
    </row>
    <row r="1340" spans="1:89" x14ac:dyDescent="0.25">
      <c r="A1340" s="2">
        <v>43008</v>
      </c>
      <c r="B1340" s="5" t="s">
        <v>488</v>
      </c>
      <c r="C1340" s="5" t="s">
        <v>410</v>
      </c>
      <c r="D1340" s="5" t="s">
        <v>70</v>
      </c>
      <c r="E1340" s="3" t="s">
        <v>258</v>
      </c>
      <c r="F1340" s="3" t="s">
        <v>382</v>
      </c>
      <c r="G1340" s="3"/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5">
        <v>0</v>
      </c>
      <c r="R1340" s="5">
        <v>0</v>
      </c>
      <c r="S1340" s="5">
        <v>0</v>
      </c>
      <c r="T1340" s="3">
        <v>0</v>
      </c>
      <c r="U1340" s="5">
        <v>0</v>
      </c>
      <c r="V1340" s="3">
        <v>0</v>
      </c>
      <c r="W1340" s="3">
        <v>0</v>
      </c>
      <c r="X1340" s="3">
        <v>0</v>
      </c>
      <c r="AZ1340"/>
      <c r="BA1340"/>
      <c r="BB1340"/>
      <c r="BC1340"/>
      <c r="BD1340"/>
      <c r="BE1340"/>
      <c r="BF1340" s="3"/>
      <c r="BG1340" s="3"/>
      <c r="CK1340"/>
    </row>
    <row r="1341" spans="1:89" x14ac:dyDescent="0.25">
      <c r="A1341" s="2">
        <v>43008</v>
      </c>
      <c r="B1341" s="5" t="s">
        <v>488</v>
      </c>
      <c r="C1341" s="5" t="s">
        <v>410</v>
      </c>
      <c r="D1341" s="5" t="s">
        <v>70</v>
      </c>
      <c r="E1341" s="3" t="s">
        <v>60</v>
      </c>
      <c r="F1341" s="3" t="s">
        <v>383</v>
      </c>
      <c r="G1341" s="3"/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AZ1341"/>
      <c r="BA1341"/>
      <c r="BB1341"/>
      <c r="BC1341"/>
      <c r="BD1341"/>
      <c r="BE1341"/>
      <c r="BF1341" s="3"/>
      <c r="BG1341" s="3"/>
      <c r="CK1341"/>
    </row>
    <row r="1342" spans="1:89" x14ac:dyDescent="0.25">
      <c r="A1342" s="2">
        <v>43008</v>
      </c>
      <c r="B1342" s="5" t="s">
        <v>488</v>
      </c>
      <c r="C1342" s="5" t="s">
        <v>410</v>
      </c>
      <c r="D1342" s="5" t="s">
        <v>70</v>
      </c>
      <c r="E1342" s="3" t="s">
        <v>59</v>
      </c>
      <c r="F1342" s="3" t="s">
        <v>384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AZ1342"/>
      <c r="BA1342"/>
      <c r="BB1342"/>
      <c r="BC1342"/>
      <c r="BD1342"/>
      <c r="BE1342"/>
      <c r="BF1342" s="3"/>
      <c r="BG1342" s="3"/>
      <c r="CK1342"/>
    </row>
    <row r="1343" spans="1:89" x14ac:dyDescent="0.25">
      <c r="A1343" s="2">
        <v>43008</v>
      </c>
      <c r="B1343" s="5" t="s">
        <v>488</v>
      </c>
      <c r="C1343" s="5" t="s">
        <v>410</v>
      </c>
      <c r="D1343" s="5" t="s">
        <v>70</v>
      </c>
      <c r="E1343" s="3" t="s">
        <v>58</v>
      </c>
      <c r="F1343" s="3" t="s">
        <v>417</v>
      </c>
      <c r="G1343" s="3"/>
      <c r="H1343" s="3">
        <v>34840639.229999997</v>
      </c>
      <c r="I1343" s="3">
        <v>5179134557.7399998</v>
      </c>
      <c r="J1343" s="3">
        <v>7016363375.25</v>
      </c>
      <c r="K1343" s="3">
        <v>35398997673.559998</v>
      </c>
      <c r="L1343" s="3">
        <v>6000437502.96</v>
      </c>
      <c r="M1343" s="3">
        <v>2660063725.0500002</v>
      </c>
      <c r="N1343" s="3">
        <v>10232296407.24</v>
      </c>
      <c r="O1343" s="3">
        <v>7683641790.54</v>
      </c>
      <c r="P1343" s="3">
        <v>231056291.44</v>
      </c>
      <c r="Q1343" s="5">
        <v>0</v>
      </c>
      <c r="R1343" s="5">
        <v>0</v>
      </c>
      <c r="S1343" s="5">
        <v>0</v>
      </c>
      <c r="T1343" s="3">
        <v>68607488</v>
      </c>
      <c r="U1343" s="3">
        <v>191324</v>
      </c>
      <c r="V1343" s="3">
        <v>332913622</v>
      </c>
      <c r="W1343" s="3">
        <v>75428148</v>
      </c>
      <c r="X1343" s="3">
        <v>74913972545</v>
      </c>
      <c r="AZ1343"/>
      <c r="BA1343"/>
      <c r="BB1343"/>
      <c r="BC1343"/>
      <c r="BD1343"/>
      <c r="BE1343"/>
      <c r="BF1343" s="3"/>
      <c r="BG1343" s="3"/>
      <c r="CK1343"/>
    </row>
    <row r="1344" spans="1:89" x14ac:dyDescent="0.25">
      <c r="A1344" s="2">
        <v>43008</v>
      </c>
      <c r="B1344" s="5" t="s">
        <v>488</v>
      </c>
      <c r="C1344" s="5" t="s">
        <v>410</v>
      </c>
      <c r="D1344" s="5" t="s">
        <v>70</v>
      </c>
      <c r="E1344" s="3" t="s">
        <v>57</v>
      </c>
      <c r="F1344" s="3" t="s">
        <v>418</v>
      </c>
      <c r="G1344" s="3"/>
      <c r="H1344" s="3">
        <v>0</v>
      </c>
      <c r="I1344" s="3">
        <v>16305977</v>
      </c>
      <c r="J1344" s="3">
        <v>53847816</v>
      </c>
      <c r="K1344" s="3">
        <v>106095608</v>
      </c>
      <c r="L1344" s="3">
        <v>2897540</v>
      </c>
      <c r="M1344" s="3">
        <v>75890764</v>
      </c>
      <c r="N1344" s="3">
        <v>1040428881</v>
      </c>
      <c r="O1344" s="3">
        <v>215452375</v>
      </c>
      <c r="P1344" s="3">
        <v>179498001</v>
      </c>
      <c r="Q1344" s="5">
        <v>0</v>
      </c>
      <c r="R1344" s="5">
        <v>0</v>
      </c>
      <c r="S1344" s="5">
        <v>0</v>
      </c>
      <c r="T1344" s="3">
        <v>333864</v>
      </c>
      <c r="U1344" s="5">
        <v>0</v>
      </c>
      <c r="V1344" s="3">
        <v>0</v>
      </c>
      <c r="W1344" s="3">
        <v>0</v>
      </c>
      <c r="X1344" s="3">
        <v>1690750826</v>
      </c>
      <c r="AZ1344"/>
      <c r="BA1344"/>
      <c r="BB1344"/>
      <c r="BC1344"/>
      <c r="BD1344"/>
      <c r="BE1344"/>
      <c r="BF1344" s="3"/>
      <c r="BG1344" s="3"/>
      <c r="CK1344"/>
    </row>
    <row r="1345" spans="1:89" x14ac:dyDescent="0.25">
      <c r="A1345" s="2">
        <v>43008</v>
      </c>
      <c r="B1345" s="5" t="s">
        <v>488</v>
      </c>
      <c r="C1345" s="5" t="s">
        <v>410</v>
      </c>
      <c r="D1345" s="5" t="s">
        <v>70</v>
      </c>
      <c r="E1345" s="3" t="s">
        <v>56</v>
      </c>
      <c r="F1345" s="3" t="s">
        <v>419</v>
      </c>
      <c r="G1345" s="3"/>
      <c r="H1345" s="3">
        <v>34840639.229999997</v>
      </c>
      <c r="I1345" s="3">
        <v>5162828580.7399998</v>
      </c>
      <c r="J1345" s="3">
        <v>6962515559.25</v>
      </c>
      <c r="K1345" s="3">
        <v>35292902065.559998</v>
      </c>
      <c r="L1345" s="3">
        <v>5997539962.96</v>
      </c>
      <c r="M1345" s="3">
        <v>2584172961.0500002</v>
      </c>
      <c r="N1345" s="3">
        <v>9191867526.2399998</v>
      </c>
      <c r="O1345" s="3">
        <v>7468189415.54</v>
      </c>
      <c r="P1345" s="3">
        <v>51558290.439999998</v>
      </c>
      <c r="Q1345" s="5">
        <v>0</v>
      </c>
      <c r="R1345" s="5">
        <v>0</v>
      </c>
      <c r="S1345" s="5">
        <v>0</v>
      </c>
      <c r="T1345" s="3">
        <v>68273624</v>
      </c>
      <c r="U1345" s="3">
        <v>191324</v>
      </c>
      <c r="V1345" s="3">
        <v>332913622</v>
      </c>
      <c r="W1345" s="3">
        <v>75428148</v>
      </c>
      <c r="X1345" s="3">
        <v>73223221719</v>
      </c>
      <c r="AZ1345"/>
      <c r="BA1345"/>
      <c r="BB1345"/>
      <c r="BC1345"/>
      <c r="BD1345"/>
      <c r="BE1345"/>
      <c r="BF1345" s="3"/>
      <c r="BG1345" s="3"/>
      <c r="CK1345"/>
    </row>
    <row r="1346" spans="1:89" x14ac:dyDescent="0.25">
      <c r="A1346" s="2">
        <v>43008</v>
      </c>
      <c r="B1346" s="5" t="s">
        <v>488</v>
      </c>
      <c r="C1346" s="5" t="s">
        <v>648</v>
      </c>
      <c r="D1346" s="5" t="s">
        <v>70</v>
      </c>
      <c r="E1346" s="3" t="s">
        <v>106</v>
      </c>
      <c r="F1346" s="3" t="s">
        <v>649</v>
      </c>
      <c r="G1346" s="3">
        <v>5709320154</v>
      </c>
      <c r="H1346" s="3">
        <v>5709320154</v>
      </c>
      <c r="I1346" s="3"/>
      <c r="J1346" s="3">
        <v>0</v>
      </c>
      <c r="K1346" s="3"/>
      <c r="L1346" s="3"/>
      <c r="M1346" s="3"/>
      <c r="N1346" s="3"/>
      <c r="O1346" s="3"/>
      <c r="P1346" s="3"/>
      <c r="T1346" s="3"/>
      <c r="V1346" s="3"/>
      <c r="W1346" s="3"/>
      <c r="X1346" s="3"/>
      <c r="AZ1346"/>
      <c r="BA1346"/>
      <c r="BB1346"/>
      <c r="BC1346"/>
      <c r="BD1346"/>
      <c r="BE1346"/>
      <c r="BF1346" s="3"/>
      <c r="BG1346" s="3"/>
      <c r="CK1346"/>
    </row>
    <row r="1347" spans="1:89" x14ac:dyDescent="0.25">
      <c r="A1347" s="2">
        <v>43008</v>
      </c>
      <c r="B1347" s="5" t="s">
        <v>488</v>
      </c>
      <c r="C1347" s="5" t="s">
        <v>648</v>
      </c>
      <c r="D1347" s="5" t="s">
        <v>70</v>
      </c>
      <c r="E1347" s="3" t="s">
        <v>241</v>
      </c>
      <c r="F1347" s="3" t="s">
        <v>650</v>
      </c>
      <c r="G1347" s="3">
        <v>11211835312</v>
      </c>
      <c r="H1347" s="3">
        <v>11211835312</v>
      </c>
      <c r="I1347" s="3"/>
      <c r="J1347" s="3">
        <v>0</v>
      </c>
      <c r="K1347" s="3"/>
      <c r="L1347" s="3"/>
      <c r="M1347" s="5"/>
      <c r="AZ1347"/>
      <c r="BA1347"/>
      <c r="BB1347"/>
      <c r="BC1347"/>
      <c r="BD1347"/>
      <c r="BE1347"/>
      <c r="BF1347" s="3"/>
      <c r="BG1347" s="3"/>
      <c r="CK1347"/>
    </row>
    <row r="1348" spans="1:89" x14ac:dyDescent="0.25">
      <c r="A1348" s="2">
        <v>43008</v>
      </c>
      <c r="B1348" s="5" t="s">
        <v>488</v>
      </c>
      <c r="C1348" s="5" t="s">
        <v>648</v>
      </c>
      <c r="D1348" s="5" t="s">
        <v>70</v>
      </c>
      <c r="E1348" s="3" t="s">
        <v>242</v>
      </c>
      <c r="F1348" s="3" t="s">
        <v>651</v>
      </c>
      <c r="G1348" s="3">
        <v>0</v>
      </c>
      <c r="H1348" s="3">
        <v>0</v>
      </c>
      <c r="I1348" s="3"/>
      <c r="J1348" s="3">
        <v>0</v>
      </c>
      <c r="K1348" s="3"/>
      <c r="L1348" s="3"/>
      <c r="M1348" s="5"/>
      <c r="AZ1348"/>
      <c r="BA1348"/>
      <c r="BB1348"/>
      <c r="BC1348"/>
      <c r="BD1348"/>
      <c r="BE1348"/>
      <c r="BF1348" s="3"/>
      <c r="BG1348" s="3"/>
      <c r="CK1348"/>
    </row>
    <row r="1349" spans="1:89" x14ac:dyDescent="0.25">
      <c r="A1349" s="2">
        <v>43008</v>
      </c>
      <c r="B1349" s="5" t="s">
        <v>488</v>
      </c>
      <c r="C1349" s="5" t="s">
        <v>648</v>
      </c>
      <c r="D1349" s="5" t="s">
        <v>70</v>
      </c>
      <c r="E1349" s="3" t="s">
        <v>243</v>
      </c>
      <c r="F1349" s="3" t="s">
        <v>652</v>
      </c>
      <c r="G1349" s="3">
        <v>0</v>
      </c>
      <c r="H1349" s="3"/>
      <c r="I1349" s="3">
        <v>0</v>
      </c>
      <c r="J1349" s="3">
        <v>0</v>
      </c>
      <c r="K1349" s="3">
        <v>0</v>
      </c>
      <c r="L1349" s="3"/>
      <c r="M1349" s="5"/>
      <c r="AZ1349"/>
      <c r="BA1349"/>
      <c r="BB1349"/>
      <c r="BC1349"/>
      <c r="BD1349"/>
      <c r="BE1349"/>
      <c r="BF1349" s="3"/>
      <c r="BG1349" s="3"/>
      <c r="CK1349"/>
    </row>
    <row r="1350" spans="1:89" x14ac:dyDescent="0.25">
      <c r="A1350" s="2">
        <v>43008</v>
      </c>
      <c r="B1350" s="5" t="s">
        <v>488</v>
      </c>
      <c r="C1350" s="5" t="s">
        <v>648</v>
      </c>
      <c r="D1350" s="5" t="s">
        <v>70</v>
      </c>
      <c r="E1350" s="3" t="s">
        <v>245</v>
      </c>
      <c r="F1350" s="3" t="s">
        <v>653</v>
      </c>
      <c r="G1350" s="3">
        <v>0</v>
      </c>
      <c r="H1350" s="3">
        <v>0</v>
      </c>
      <c r="I1350" s="3"/>
      <c r="J1350" s="3"/>
      <c r="K1350" s="3"/>
      <c r="L1350" s="3"/>
      <c r="M1350" s="5"/>
      <c r="AZ1350"/>
      <c r="BA1350"/>
      <c r="BB1350"/>
      <c r="BC1350"/>
      <c r="BD1350"/>
      <c r="BE1350"/>
      <c r="BF1350" s="3"/>
      <c r="BG1350" s="3"/>
      <c r="CK1350"/>
    </row>
    <row r="1351" spans="1:89" x14ac:dyDescent="0.25">
      <c r="A1351" s="2">
        <v>43008</v>
      </c>
      <c r="B1351" s="5" t="s">
        <v>488</v>
      </c>
      <c r="C1351" s="5" t="s">
        <v>648</v>
      </c>
      <c r="D1351" s="5" t="s">
        <v>70</v>
      </c>
      <c r="E1351" s="3" t="s">
        <v>247</v>
      </c>
      <c r="F1351" s="3" t="s">
        <v>654</v>
      </c>
      <c r="G1351" s="3">
        <v>0</v>
      </c>
      <c r="H1351" s="3"/>
      <c r="I1351" s="3">
        <v>0</v>
      </c>
      <c r="J1351" s="3">
        <v>0</v>
      </c>
      <c r="K1351" s="3">
        <v>0</v>
      </c>
      <c r="L1351" s="3"/>
      <c r="M1351" s="5"/>
      <c r="AZ1351"/>
      <c r="BA1351"/>
      <c r="BB1351"/>
      <c r="BC1351"/>
      <c r="BD1351"/>
      <c r="BE1351"/>
      <c r="BF1351" s="3"/>
      <c r="BG1351" s="3"/>
      <c r="CK1351"/>
    </row>
    <row r="1352" spans="1:89" x14ac:dyDescent="0.25">
      <c r="A1352" s="2">
        <v>43008</v>
      </c>
      <c r="B1352" s="5" t="s">
        <v>488</v>
      </c>
      <c r="C1352" s="5" t="s">
        <v>648</v>
      </c>
      <c r="D1352" s="5" t="s">
        <v>70</v>
      </c>
      <c r="E1352" s="3" t="s">
        <v>69</v>
      </c>
      <c r="F1352" s="3" t="s">
        <v>655</v>
      </c>
      <c r="G1352" s="3">
        <v>0</v>
      </c>
      <c r="H1352" s="3"/>
      <c r="I1352" s="3">
        <v>0</v>
      </c>
      <c r="J1352" s="3">
        <v>0</v>
      </c>
      <c r="K1352" s="3">
        <v>0</v>
      </c>
      <c r="L1352" s="3"/>
      <c r="M1352" s="5"/>
      <c r="AZ1352"/>
      <c r="BA1352"/>
      <c r="BB1352"/>
      <c r="BC1352"/>
      <c r="BD1352"/>
      <c r="BE1352"/>
      <c r="BF1352" s="3"/>
      <c r="BG1352" s="3"/>
      <c r="CK1352"/>
    </row>
    <row r="1353" spans="1:89" x14ac:dyDescent="0.25">
      <c r="A1353" s="2">
        <v>43008</v>
      </c>
      <c r="B1353" s="5" t="s">
        <v>488</v>
      </c>
      <c r="C1353" s="5" t="s">
        <v>648</v>
      </c>
      <c r="D1353" s="5" t="s">
        <v>70</v>
      </c>
      <c r="E1353" s="3" t="s">
        <v>67</v>
      </c>
      <c r="F1353" s="3" t="s">
        <v>656</v>
      </c>
      <c r="G1353" s="3">
        <v>32760802019.099998</v>
      </c>
      <c r="H1353" s="3">
        <v>32760802019.099998</v>
      </c>
      <c r="I1353" s="3"/>
      <c r="J1353" s="3"/>
      <c r="K1353" s="3"/>
      <c r="L1353" s="3"/>
      <c r="M1353" s="5"/>
      <c r="AZ1353"/>
      <c r="BA1353"/>
      <c r="BB1353"/>
      <c r="BC1353"/>
      <c r="BD1353"/>
      <c r="BE1353"/>
      <c r="BF1353" s="3"/>
      <c r="BG1353" s="3"/>
      <c r="CK1353"/>
    </row>
    <row r="1354" spans="1:89" x14ac:dyDescent="0.25">
      <c r="A1354" s="2">
        <v>43008</v>
      </c>
      <c r="B1354" s="5" t="s">
        <v>488</v>
      </c>
      <c r="C1354" s="5" t="s">
        <v>648</v>
      </c>
      <c r="D1354" s="5" t="s">
        <v>70</v>
      </c>
      <c r="E1354" s="3" t="s">
        <v>66</v>
      </c>
      <c r="F1354" s="3" t="s">
        <v>395</v>
      </c>
      <c r="G1354" s="3">
        <v>4699009123</v>
      </c>
      <c r="H1354" s="3"/>
      <c r="I1354" s="3">
        <v>0</v>
      </c>
      <c r="J1354" s="3">
        <v>4699009123</v>
      </c>
      <c r="K1354" s="3">
        <v>0</v>
      </c>
      <c r="L1354" s="3"/>
      <c r="M1354" s="5"/>
      <c r="AZ1354"/>
      <c r="BA1354"/>
      <c r="BB1354"/>
      <c r="BC1354"/>
      <c r="BD1354"/>
      <c r="BE1354"/>
      <c r="BF1354" s="3"/>
      <c r="BG1354" s="3"/>
      <c r="CK1354"/>
    </row>
    <row r="1355" spans="1:89" x14ac:dyDescent="0.25">
      <c r="A1355" s="2">
        <v>43008</v>
      </c>
      <c r="B1355" s="5" t="s">
        <v>488</v>
      </c>
      <c r="C1355" s="5" t="s">
        <v>648</v>
      </c>
      <c r="D1355" s="5" t="s">
        <v>70</v>
      </c>
      <c r="E1355" s="3" t="s">
        <v>250</v>
      </c>
      <c r="F1355" s="3" t="s">
        <v>657</v>
      </c>
      <c r="G1355" s="3">
        <v>525068660</v>
      </c>
      <c r="H1355" s="3"/>
      <c r="I1355" s="3"/>
      <c r="J1355" s="3"/>
      <c r="K1355" s="3">
        <v>525068660</v>
      </c>
      <c r="L1355" s="3"/>
      <c r="M1355" s="5"/>
      <c r="AZ1355"/>
      <c r="BA1355"/>
      <c r="BB1355"/>
      <c r="BC1355"/>
      <c r="BD1355"/>
      <c r="BE1355"/>
      <c r="BF1355" s="3"/>
      <c r="BG1355" s="3"/>
      <c r="CK1355"/>
    </row>
    <row r="1356" spans="1:89" x14ac:dyDescent="0.25">
      <c r="A1356" s="2">
        <v>43008</v>
      </c>
      <c r="B1356" s="5" t="s">
        <v>488</v>
      </c>
      <c r="C1356" s="5" t="s">
        <v>648</v>
      </c>
      <c r="D1356" s="5" t="s">
        <v>70</v>
      </c>
      <c r="E1356" s="3" t="s">
        <v>252</v>
      </c>
      <c r="F1356" s="3" t="s">
        <v>658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/>
      <c r="M1356" s="5"/>
      <c r="AZ1356"/>
      <c r="BA1356"/>
      <c r="BB1356"/>
      <c r="BC1356"/>
      <c r="BD1356"/>
      <c r="BE1356"/>
      <c r="BF1356" s="3"/>
      <c r="BG1356" s="3"/>
      <c r="CK1356"/>
    </row>
    <row r="1357" spans="1:89" x14ac:dyDescent="0.25">
      <c r="A1357" s="2">
        <v>43008</v>
      </c>
      <c r="B1357" s="5" t="s">
        <v>488</v>
      </c>
      <c r="C1357" s="5" t="s">
        <v>648</v>
      </c>
      <c r="D1357" s="5" t="s">
        <v>70</v>
      </c>
      <c r="E1357" s="3" t="s">
        <v>63</v>
      </c>
      <c r="F1357" s="3" t="s">
        <v>659</v>
      </c>
      <c r="G1357" s="3">
        <v>0</v>
      </c>
      <c r="H1357" s="3"/>
      <c r="I1357" s="3"/>
      <c r="J1357" s="3"/>
      <c r="K1357" s="3"/>
      <c r="L1357" s="3"/>
      <c r="M1357" s="5"/>
      <c r="AZ1357"/>
      <c r="BA1357"/>
      <c r="BB1357"/>
      <c r="BC1357"/>
      <c r="BD1357"/>
      <c r="BE1357"/>
      <c r="BF1357" s="3"/>
      <c r="BG1357" s="3"/>
      <c r="CK1357"/>
    </row>
    <row r="1358" spans="1:89" x14ac:dyDescent="0.25">
      <c r="A1358" s="2">
        <v>43008</v>
      </c>
      <c r="B1358" s="5" t="s">
        <v>488</v>
      </c>
      <c r="C1358" s="5" t="s">
        <v>648</v>
      </c>
      <c r="D1358" s="5" t="s">
        <v>70</v>
      </c>
      <c r="E1358" s="3" t="s">
        <v>62</v>
      </c>
      <c r="F1358" s="3" t="s">
        <v>660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/>
      <c r="M1358" s="5"/>
      <c r="AZ1358"/>
      <c r="BA1358"/>
      <c r="BB1358"/>
      <c r="BC1358"/>
      <c r="BD1358"/>
      <c r="BE1358"/>
      <c r="BF1358" s="3"/>
      <c r="BG1358" s="3"/>
      <c r="CK1358"/>
    </row>
    <row r="1359" spans="1:89" x14ac:dyDescent="0.25">
      <c r="A1359" s="2">
        <v>43008</v>
      </c>
      <c r="B1359" s="5" t="s">
        <v>488</v>
      </c>
      <c r="C1359" s="5" t="s">
        <v>648</v>
      </c>
      <c r="D1359" s="5" t="s">
        <v>70</v>
      </c>
      <c r="E1359" s="3" t="s">
        <v>258</v>
      </c>
      <c r="F1359" s="3" t="s">
        <v>661</v>
      </c>
      <c r="G1359" s="3">
        <v>54906035268.099998</v>
      </c>
      <c r="H1359" s="3">
        <v>49681957485.099998</v>
      </c>
      <c r="I1359" s="3">
        <v>0</v>
      </c>
      <c r="J1359" s="3">
        <v>4699009123</v>
      </c>
      <c r="K1359" s="3">
        <v>525068660</v>
      </c>
      <c r="L1359" s="3"/>
      <c r="M1359" s="5"/>
      <c r="AZ1359"/>
      <c r="BA1359"/>
      <c r="BB1359"/>
      <c r="BC1359"/>
      <c r="BD1359"/>
      <c r="BE1359"/>
      <c r="BF1359" s="3"/>
      <c r="BG1359" s="3"/>
      <c r="CK1359"/>
    </row>
    <row r="1360" spans="1:89" x14ac:dyDescent="0.25">
      <c r="A1360" s="2">
        <v>43008</v>
      </c>
      <c r="B1360" s="5" t="s">
        <v>488</v>
      </c>
      <c r="C1360" s="5" t="s">
        <v>648</v>
      </c>
      <c r="D1360" s="5" t="s">
        <v>70</v>
      </c>
      <c r="E1360" s="3" t="s">
        <v>60</v>
      </c>
      <c r="F1360" s="3" t="s">
        <v>662</v>
      </c>
      <c r="G1360" s="3">
        <v>0</v>
      </c>
      <c r="H1360" s="3"/>
      <c r="I1360" s="3"/>
      <c r="J1360" s="3">
        <v>0</v>
      </c>
      <c r="K1360" s="3"/>
      <c r="L1360" s="3"/>
      <c r="M1360" s="5"/>
      <c r="AZ1360"/>
      <c r="BA1360"/>
      <c r="BB1360"/>
      <c r="BC1360"/>
      <c r="BD1360"/>
      <c r="BE1360"/>
      <c r="BF1360" s="3"/>
      <c r="BG1360" s="3"/>
      <c r="CK1360"/>
    </row>
    <row r="1361" spans="1:89" x14ac:dyDescent="0.25">
      <c r="A1361" s="2">
        <v>43008</v>
      </c>
      <c r="B1361" s="5" t="s">
        <v>488</v>
      </c>
      <c r="C1361" s="5" t="s">
        <v>648</v>
      </c>
      <c r="D1361" s="5" t="s">
        <v>70</v>
      </c>
      <c r="E1361" s="3" t="s">
        <v>59</v>
      </c>
      <c r="F1361" s="3" t="s">
        <v>663</v>
      </c>
      <c r="G1361" s="3">
        <v>0</v>
      </c>
      <c r="H1361" s="3"/>
      <c r="I1361" s="3"/>
      <c r="J1361" s="3">
        <v>0</v>
      </c>
      <c r="K1361" s="3"/>
      <c r="L1361" s="3"/>
      <c r="M1361" s="5"/>
      <c r="AZ1361"/>
      <c r="BA1361"/>
      <c r="BB1361"/>
      <c r="BC1361"/>
      <c r="BD1361"/>
      <c r="BE1361"/>
      <c r="BF1361" s="3"/>
      <c r="BG1361" s="3"/>
      <c r="CK1361"/>
    </row>
    <row r="1362" spans="1:89" x14ac:dyDescent="0.25">
      <c r="A1362" s="2">
        <v>43008</v>
      </c>
      <c r="B1362" s="5" t="s">
        <v>488</v>
      </c>
      <c r="C1362" s="5" t="s">
        <v>648</v>
      </c>
      <c r="D1362" s="5" t="s">
        <v>70</v>
      </c>
      <c r="E1362" s="3" t="s">
        <v>58</v>
      </c>
      <c r="F1362" s="3" t="s">
        <v>664</v>
      </c>
      <c r="G1362" s="3">
        <v>0</v>
      </c>
      <c r="H1362" s="3"/>
      <c r="I1362" s="3"/>
      <c r="J1362" s="3">
        <v>0</v>
      </c>
      <c r="K1362" s="3">
        <v>0</v>
      </c>
      <c r="L1362" s="3"/>
      <c r="M1362" s="5"/>
      <c r="AZ1362"/>
      <c r="BA1362"/>
      <c r="BB1362"/>
      <c r="BC1362"/>
      <c r="BD1362"/>
      <c r="BE1362"/>
      <c r="BF1362" s="3"/>
      <c r="BG1362" s="3"/>
      <c r="CK1362"/>
    </row>
    <row r="1363" spans="1:89" x14ac:dyDescent="0.25">
      <c r="A1363" s="2">
        <v>43008</v>
      </c>
      <c r="B1363" s="5" t="s">
        <v>488</v>
      </c>
      <c r="C1363" s="5" t="s">
        <v>648</v>
      </c>
      <c r="D1363" s="5" t="s">
        <v>70</v>
      </c>
      <c r="E1363" s="3" t="s">
        <v>57</v>
      </c>
      <c r="F1363" s="3" t="s">
        <v>665</v>
      </c>
      <c r="G1363" s="3">
        <v>0</v>
      </c>
      <c r="H1363" s="3"/>
      <c r="I1363" s="3"/>
      <c r="J1363" s="3">
        <v>0</v>
      </c>
      <c r="K1363" s="3">
        <v>0</v>
      </c>
      <c r="L1363" s="3"/>
      <c r="M1363" s="5"/>
      <c r="AZ1363"/>
      <c r="BA1363"/>
      <c r="BB1363"/>
      <c r="BC1363"/>
      <c r="BD1363"/>
      <c r="BE1363"/>
      <c r="BF1363" s="3"/>
      <c r="BG1363" s="3"/>
      <c r="CK1363"/>
    </row>
    <row r="1364" spans="1:89" x14ac:dyDescent="0.25">
      <c r="A1364" s="2">
        <v>43008</v>
      </c>
      <c r="B1364" s="5" t="s">
        <v>488</v>
      </c>
      <c r="C1364" s="5" t="s">
        <v>648</v>
      </c>
      <c r="D1364" s="5" t="s">
        <v>70</v>
      </c>
      <c r="E1364" s="3" t="s">
        <v>56</v>
      </c>
      <c r="F1364" s="3" t="s">
        <v>666</v>
      </c>
      <c r="G1364" s="3">
        <v>0</v>
      </c>
      <c r="H1364" s="3"/>
      <c r="I1364" s="3"/>
      <c r="J1364" s="3">
        <v>0</v>
      </c>
      <c r="K1364" s="3"/>
      <c r="L1364" s="3"/>
      <c r="M1364" s="5"/>
      <c r="AZ1364"/>
      <c r="BA1364"/>
      <c r="BB1364"/>
      <c r="BC1364"/>
      <c r="BD1364"/>
      <c r="BE1364"/>
      <c r="BF1364" s="3"/>
      <c r="BG1364" s="3"/>
      <c r="CK1364"/>
    </row>
    <row r="1365" spans="1:89" x14ac:dyDescent="0.25">
      <c r="A1365" s="2">
        <v>43008</v>
      </c>
      <c r="B1365" s="5" t="s">
        <v>488</v>
      </c>
      <c r="C1365" s="5" t="s">
        <v>648</v>
      </c>
      <c r="D1365" s="5" t="s">
        <v>70</v>
      </c>
      <c r="E1365" s="3" t="s">
        <v>259</v>
      </c>
      <c r="F1365" s="3" t="s">
        <v>667</v>
      </c>
      <c r="G1365" s="3">
        <v>0</v>
      </c>
      <c r="H1365" s="3"/>
      <c r="I1365" s="3"/>
      <c r="J1365" s="3">
        <v>0</v>
      </c>
      <c r="K1365" s="3">
        <v>0</v>
      </c>
      <c r="L1365" s="3"/>
      <c r="M1365" s="5"/>
      <c r="AZ1365"/>
      <c r="BA1365"/>
      <c r="BB1365"/>
      <c r="BC1365"/>
      <c r="BD1365"/>
      <c r="BE1365"/>
      <c r="BF1365" s="3"/>
      <c r="BG1365" s="3"/>
      <c r="CK1365"/>
    </row>
    <row r="1366" spans="1:89" x14ac:dyDescent="0.25">
      <c r="A1366" s="2">
        <v>43008</v>
      </c>
      <c r="B1366" s="5" t="s">
        <v>488</v>
      </c>
      <c r="C1366" s="5" t="s">
        <v>648</v>
      </c>
      <c r="D1366" s="5" t="s">
        <v>70</v>
      </c>
      <c r="E1366" s="3" t="s">
        <v>260</v>
      </c>
      <c r="F1366" s="3" t="s">
        <v>668</v>
      </c>
      <c r="G1366" s="3">
        <v>0</v>
      </c>
      <c r="H1366" s="3"/>
      <c r="I1366" s="3"/>
      <c r="J1366" s="3">
        <v>0</v>
      </c>
      <c r="K1366" s="3"/>
      <c r="L1366" s="3"/>
      <c r="M1366" s="5"/>
      <c r="AZ1366"/>
      <c r="BA1366"/>
      <c r="BB1366"/>
      <c r="BC1366"/>
      <c r="BD1366"/>
      <c r="BE1366"/>
      <c r="BF1366" s="3"/>
      <c r="BG1366" s="3"/>
      <c r="CK1366"/>
    </row>
    <row r="1367" spans="1:89" x14ac:dyDescent="0.25">
      <c r="A1367" s="2">
        <v>43008</v>
      </c>
      <c r="B1367" s="5" t="s">
        <v>488</v>
      </c>
      <c r="C1367" s="5" t="s">
        <v>648</v>
      </c>
      <c r="D1367" s="5" t="s">
        <v>70</v>
      </c>
      <c r="E1367" s="3" t="s">
        <v>261</v>
      </c>
      <c r="F1367" s="3" t="s">
        <v>669</v>
      </c>
      <c r="G1367" s="3">
        <v>0</v>
      </c>
      <c r="H1367" s="3"/>
      <c r="I1367" s="3"/>
      <c r="J1367" s="3">
        <v>0</v>
      </c>
      <c r="K1367" s="3">
        <v>0</v>
      </c>
      <c r="L1367" s="3"/>
      <c r="M1367" s="5"/>
      <c r="AZ1367"/>
      <c r="BA1367"/>
      <c r="BB1367"/>
      <c r="BC1367"/>
      <c r="BD1367"/>
      <c r="BE1367"/>
      <c r="BF1367" s="3"/>
      <c r="BG1367" s="3"/>
      <c r="CK1367"/>
    </row>
    <row r="1368" spans="1:89" x14ac:dyDescent="0.25">
      <c r="A1368" s="2">
        <v>43008</v>
      </c>
      <c r="B1368" s="5" t="s">
        <v>488</v>
      </c>
      <c r="C1368" s="5" t="s">
        <v>648</v>
      </c>
      <c r="D1368" s="5" t="s">
        <v>70</v>
      </c>
      <c r="E1368" s="3" t="s">
        <v>263</v>
      </c>
      <c r="F1368" s="3" t="s">
        <v>670</v>
      </c>
      <c r="G1368" s="3">
        <v>0</v>
      </c>
      <c r="H1368" s="3"/>
      <c r="I1368" s="3"/>
      <c r="J1368" s="3">
        <v>0</v>
      </c>
      <c r="K1368" s="3">
        <v>0</v>
      </c>
      <c r="L1368" s="3"/>
      <c r="M1368" s="5"/>
      <c r="AZ1368"/>
      <c r="BA1368"/>
      <c r="BB1368"/>
      <c r="BC1368"/>
      <c r="BD1368"/>
      <c r="BE1368"/>
      <c r="BF1368" s="3"/>
      <c r="BG1368" s="3"/>
      <c r="CK1368"/>
    </row>
    <row r="1369" spans="1:89" x14ac:dyDescent="0.25">
      <c r="A1369" s="2">
        <v>43008</v>
      </c>
      <c r="B1369" s="5" t="s">
        <v>488</v>
      </c>
      <c r="C1369" s="5" t="s">
        <v>648</v>
      </c>
      <c r="D1369" s="5" t="s">
        <v>70</v>
      </c>
      <c r="E1369" s="3" t="s">
        <v>55</v>
      </c>
      <c r="F1369" s="3" t="s">
        <v>671</v>
      </c>
      <c r="G1369" s="3">
        <v>0</v>
      </c>
      <c r="H1369" s="3"/>
      <c r="I1369" s="3"/>
      <c r="J1369" s="3">
        <v>0</v>
      </c>
      <c r="K1369" s="3">
        <v>0</v>
      </c>
      <c r="L1369" s="3"/>
      <c r="M1369" s="5"/>
      <c r="AZ1369"/>
      <c r="BA1369"/>
      <c r="BB1369"/>
      <c r="BC1369"/>
      <c r="BD1369"/>
      <c r="BE1369"/>
      <c r="BF1369" s="3"/>
      <c r="BG1369" s="3"/>
      <c r="CK1369"/>
    </row>
    <row r="1370" spans="1:89" x14ac:dyDescent="0.25">
      <c r="A1370" s="2">
        <v>43008</v>
      </c>
      <c r="B1370" s="5" t="s">
        <v>488</v>
      </c>
      <c r="C1370" s="5" t="s">
        <v>648</v>
      </c>
      <c r="D1370" s="5" t="s">
        <v>70</v>
      </c>
      <c r="E1370" s="3" t="s">
        <v>50</v>
      </c>
      <c r="F1370" s="3" t="s">
        <v>672</v>
      </c>
      <c r="G1370" s="3">
        <v>54906035268.099998</v>
      </c>
      <c r="H1370" s="3">
        <v>49681957485.099998</v>
      </c>
      <c r="I1370" s="3">
        <v>0</v>
      </c>
      <c r="J1370" s="3">
        <v>4699009123</v>
      </c>
      <c r="K1370" s="3">
        <v>525068660</v>
      </c>
      <c r="L1370" s="3"/>
      <c r="M1370" s="5"/>
      <c r="AZ1370"/>
      <c r="BA1370"/>
      <c r="BB1370"/>
      <c r="BC1370"/>
      <c r="BD1370"/>
      <c r="BE1370"/>
      <c r="BF1370" s="3"/>
      <c r="BG1370" s="3"/>
      <c r="CK1370"/>
    </row>
    <row r="1371" spans="1:89" x14ac:dyDescent="0.25">
      <c r="A1371" s="2">
        <v>43008</v>
      </c>
      <c r="B1371" s="5" t="s">
        <v>488</v>
      </c>
      <c r="C1371" s="5" t="s">
        <v>648</v>
      </c>
      <c r="D1371" s="5" t="s">
        <v>70</v>
      </c>
      <c r="E1371" s="3" t="s">
        <v>264</v>
      </c>
      <c r="F1371" s="3" t="s">
        <v>673</v>
      </c>
      <c r="G1371" s="3">
        <v>54380966608.099998</v>
      </c>
      <c r="H1371" s="3">
        <v>49681957485.099998</v>
      </c>
      <c r="I1371" s="3">
        <v>0</v>
      </c>
      <c r="J1371" s="3">
        <v>4699009123</v>
      </c>
      <c r="K1371" s="3"/>
      <c r="L1371" s="3"/>
      <c r="M1371" s="5"/>
      <c r="AZ1371"/>
      <c r="BA1371"/>
      <c r="BB1371"/>
      <c r="BC1371"/>
      <c r="BD1371"/>
      <c r="BE1371"/>
      <c r="BF1371" s="3"/>
      <c r="BG1371" s="3"/>
      <c r="CK1371"/>
    </row>
    <row r="1372" spans="1:89" x14ac:dyDescent="0.25">
      <c r="A1372" s="2">
        <v>43008</v>
      </c>
      <c r="B1372" s="5" t="s">
        <v>488</v>
      </c>
      <c r="C1372" s="5" t="s">
        <v>648</v>
      </c>
      <c r="D1372" s="5" t="s">
        <v>70</v>
      </c>
      <c r="E1372" s="3" t="s">
        <v>267</v>
      </c>
      <c r="F1372" s="3" t="s">
        <v>674</v>
      </c>
      <c r="G1372" s="3">
        <v>54906035268.099998</v>
      </c>
      <c r="H1372" s="3">
        <v>49681957485.099998</v>
      </c>
      <c r="I1372" s="3">
        <v>0</v>
      </c>
      <c r="J1372" s="3">
        <v>4699009123</v>
      </c>
      <c r="K1372" s="3">
        <v>525068660</v>
      </c>
      <c r="L1372" s="3"/>
      <c r="M1372" s="5"/>
      <c r="AZ1372"/>
      <c r="BA1372"/>
      <c r="BB1372"/>
      <c r="BC1372"/>
      <c r="BD1372"/>
      <c r="BE1372"/>
      <c r="BF1372" s="3"/>
      <c r="BG1372" s="3"/>
      <c r="CK1372"/>
    </row>
    <row r="1373" spans="1:89" x14ac:dyDescent="0.25">
      <c r="A1373" s="2">
        <v>43008</v>
      </c>
      <c r="B1373" s="5" t="s">
        <v>488</v>
      </c>
      <c r="C1373" s="5" t="s">
        <v>648</v>
      </c>
      <c r="D1373" s="5" t="s">
        <v>70</v>
      </c>
      <c r="E1373" s="3" t="s">
        <v>37</v>
      </c>
      <c r="F1373" s="3" t="s">
        <v>675</v>
      </c>
      <c r="G1373" s="3">
        <v>50996434363.360001</v>
      </c>
      <c r="H1373" s="3">
        <v>49681957485.099998</v>
      </c>
      <c r="I1373" s="3">
        <v>0</v>
      </c>
      <c r="J1373" s="3">
        <v>1314476878.26</v>
      </c>
      <c r="K1373" s="3"/>
      <c r="L1373" s="3"/>
      <c r="M1373" s="5"/>
      <c r="AZ1373"/>
      <c r="BA1373"/>
      <c r="BB1373"/>
      <c r="BC1373"/>
      <c r="BD1373"/>
      <c r="BE1373"/>
      <c r="BF1373" s="3"/>
      <c r="BG1373" s="3"/>
      <c r="CK1373"/>
    </row>
    <row r="1374" spans="1:89" x14ac:dyDescent="0.25">
      <c r="A1374" s="2">
        <v>43008</v>
      </c>
      <c r="B1374" s="5" t="s">
        <v>488</v>
      </c>
      <c r="C1374" s="5" t="s">
        <v>648</v>
      </c>
      <c r="D1374" s="5" t="s">
        <v>70</v>
      </c>
      <c r="E1374" s="3" t="s">
        <v>270</v>
      </c>
      <c r="F1374" s="3" t="s">
        <v>676</v>
      </c>
      <c r="G1374" s="3">
        <v>34207647100.470001</v>
      </c>
      <c r="H1374" s="3"/>
      <c r="I1374" s="3"/>
      <c r="J1374" s="3"/>
      <c r="K1374" s="3"/>
      <c r="L1374" s="3"/>
      <c r="M1374" s="5"/>
      <c r="AZ1374"/>
      <c r="BA1374"/>
      <c r="BB1374"/>
      <c r="BC1374"/>
      <c r="BD1374"/>
      <c r="BE1374"/>
      <c r="BF1374" s="3"/>
      <c r="BG1374" s="3"/>
      <c r="CK1374"/>
    </row>
    <row r="1375" spans="1:89" x14ac:dyDescent="0.25">
      <c r="A1375" s="2">
        <v>43008</v>
      </c>
      <c r="B1375" s="5" t="s">
        <v>488</v>
      </c>
      <c r="C1375" s="5" t="s">
        <v>648</v>
      </c>
      <c r="D1375" s="5" t="s">
        <v>70</v>
      </c>
      <c r="E1375" s="3" t="s">
        <v>272</v>
      </c>
      <c r="F1375" s="3" t="s">
        <v>677</v>
      </c>
      <c r="G1375" s="3">
        <v>10924204389.530001</v>
      </c>
      <c r="H1375" s="3"/>
      <c r="I1375" s="3"/>
      <c r="J1375" s="3"/>
      <c r="K1375" s="3"/>
      <c r="L1375" s="3"/>
      <c r="M1375" s="5"/>
      <c r="AZ1375"/>
      <c r="BA1375"/>
      <c r="BB1375"/>
      <c r="BC1375"/>
      <c r="BD1375"/>
      <c r="BE1375"/>
      <c r="BF1375" s="3"/>
      <c r="BG1375" s="3"/>
      <c r="CK1375"/>
    </row>
    <row r="1376" spans="1:89" x14ac:dyDescent="0.25">
      <c r="A1376" s="2">
        <v>43008</v>
      </c>
      <c r="B1376" s="5" t="s">
        <v>488</v>
      </c>
      <c r="C1376" s="5" t="s">
        <v>648</v>
      </c>
      <c r="D1376" s="5" t="s">
        <v>70</v>
      </c>
      <c r="E1376" s="3" t="s">
        <v>116</v>
      </c>
      <c r="F1376" s="3" t="s">
        <v>678</v>
      </c>
      <c r="G1376" s="3">
        <v>661.17</v>
      </c>
      <c r="H1376" s="3"/>
      <c r="I1376" s="3"/>
      <c r="J1376" s="3"/>
      <c r="K1376" s="3"/>
      <c r="L1376" s="3"/>
      <c r="M1376" s="5"/>
      <c r="AZ1376"/>
      <c r="BA1376"/>
      <c r="BB1376"/>
      <c r="BC1376"/>
      <c r="BD1376"/>
      <c r="BE1376"/>
      <c r="BF1376" s="3"/>
      <c r="BG1376" s="3"/>
      <c r="CK1376"/>
    </row>
    <row r="1377" spans="1:89" x14ac:dyDescent="0.25">
      <c r="A1377" s="2">
        <v>43008</v>
      </c>
      <c r="B1377" s="5" t="s">
        <v>488</v>
      </c>
      <c r="C1377" s="5" t="s">
        <v>648</v>
      </c>
      <c r="D1377" s="5" t="s">
        <v>70</v>
      </c>
      <c r="E1377" s="3" t="s">
        <v>118</v>
      </c>
      <c r="F1377" s="3" t="s">
        <v>679</v>
      </c>
      <c r="G1377" s="3">
        <v>1834.25</v>
      </c>
      <c r="H1377" s="3"/>
      <c r="I1377" s="3"/>
      <c r="J1377" s="3"/>
      <c r="K1377" s="3"/>
      <c r="L1377" s="3"/>
      <c r="M1377" s="5"/>
      <c r="AZ1377"/>
      <c r="BA1377"/>
      <c r="BB1377"/>
      <c r="BC1377"/>
      <c r="BD1377"/>
      <c r="BE1377"/>
      <c r="BF1377" s="3"/>
      <c r="BG1377" s="3"/>
      <c r="CK1377"/>
    </row>
    <row r="1378" spans="1:89" x14ac:dyDescent="0.25">
      <c r="A1378" s="2">
        <v>43100</v>
      </c>
      <c r="B1378" s="5" t="s">
        <v>487</v>
      </c>
      <c r="C1378" s="5" t="s">
        <v>330</v>
      </c>
      <c r="D1378" s="5" t="s">
        <v>70</v>
      </c>
      <c r="E1378" s="3" t="s">
        <v>241</v>
      </c>
      <c r="F1378" s="3" t="s">
        <v>331</v>
      </c>
      <c r="G1378" s="3">
        <v>0</v>
      </c>
      <c r="H1378" s="3"/>
      <c r="I1378" s="3"/>
      <c r="J1378" s="3"/>
      <c r="K1378" s="3"/>
      <c r="L1378" s="3"/>
      <c r="M1378" s="5"/>
      <c r="AZ1378"/>
      <c r="BA1378"/>
      <c r="BB1378"/>
      <c r="BC1378"/>
      <c r="BD1378"/>
      <c r="BE1378"/>
      <c r="BF1378" s="3"/>
      <c r="BG1378" s="3"/>
      <c r="CK1378"/>
    </row>
    <row r="1379" spans="1:89" x14ac:dyDescent="0.25">
      <c r="A1379" s="2">
        <v>43100</v>
      </c>
      <c r="B1379" s="5" t="s">
        <v>487</v>
      </c>
      <c r="C1379" s="5" t="s">
        <v>330</v>
      </c>
      <c r="D1379" s="5" t="s">
        <v>70</v>
      </c>
      <c r="E1379" s="3" t="s">
        <v>242</v>
      </c>
      <c r="F1379" s="3" t="s">
        <v>332</v>
      </c>
      <c r="G1379" s="3">
        <v>60243</v>
      </c>
      <c r="H1379" s="3"/>
      <c r="I1379" s="3"/>
      <c r="J1379" s="3"/>
      <c r="K1379" s="3"/>
      <c r="L1379" s="3"/>
      <c r="M1379" s="5"/>
      <c r="AZ1379"/>
      <c r="BA1379"/>
      <c r="BB1379"/>
      <c r="BC1379"/>
      <c r="BD1379"/>
      <c r="BE1379"/>
      <c r="BF1379" s="3"/>
      <c r="BG1379" s="3"/>
      <c r="CK1379"/>
    </row>
    <row r="1380" spans="1:89" x14ac:dyDescent="0.25">
      <c r="A1380" s="2">
        <v>43100</v>
      </c>
      <c r="B1380" s="5" t="s">
        <v>487</v>
      </c>
      <c r="C1380" s="5" t="s">
        <v>330</v>
      </c>
      <c r="D1380" s="5" t="s">
        <v>70</v>
      </c>
      <c r="E1380" s="3" t="s">
        <v>243</v>
      </c>
      <c r="F1380" s="3" t="s">
        <v>333</v>
      </c>
      <c r="G1380" s="3">
        <v>0</v>
      </c>
      <c r="H1380" s="3"/>
      <c r="I1380" s="3"/>
      <c r="J1380" s="3"/>
      <c r="K1380" s="3"/>
      <c r="L1380" s="3"/>
      <c r="M1380" s="5"/>
      <c r="AZ1380"/>
      <c r="BA1380"/>
      <c r="BB1380"/>
      <c r="BC1380"/>
      <c r="BD1380"/>
      <c r="BE1380"/>
      <c r="BF1380" s="3"/>
      <c r="BG1380" s="3"/>
      <c r="CK1380"/>
    </row>
    <row r="1381" spans="1:89" x14ac:dyDescent="0.25">
      <c r="A1381" s="2">
        <v>43100</v>
      </c>
      <c r="B1381" s="5" t="s">
        <v>487</v>
      </c>
      <c r="C1381" s="5" t="s">
        <v>330</v>
      </c>
      <c r="D1381" s="5" t="s">
        <v>70</v>
      </c>
      <c r="E1381" s="3" t="s">
        <v>244</v>
      </c>
      <c r="F1381" s="3" t="s">
        <v>349</v>
      </c>
      <c r="G1381" s="3">
        <v>8333297</v>
      </c>
      <c r="H1381" s="3"/>
      <c r="I1381" s="3"/>
      <c r="J1381" s="3"/>
      <c r="K1381" s="3"/>
      <c r="L1381" s="3"/>
      <c r="M1381" s="5"/>
      <c r="AZ1381"/>
      <c r="BA1381"/>
      <c r="BB1381"/>
      <c r="BC1381"/>
      <c r="BD1381"/>
      <c r="BE1381"/>
      <c r="BF1381" s="3"/>
      <c r="BG1381" s="3"/>
      <c r="CK1381"/>
    </row>
    <row r="1382" spans="1:89" x14ac:dyDescent="0.25">
      <c r="A1382" s="2">
        <v>43100</v>
      </c>
      <c r="B1382" s="5" t="s">
        <v>487</v>
      </c>
      <c r="C1382" s="5" t="s">
        <v>330</v>
      </c>
      <c r="D1382" s="5" t="s">
        <v>70</v>
      </c>
      <c r="E1382" s="3" t="s">
        <v>245</v>
      </c>
      <c r="F1382" s="3" t="s">
        <v>334</v>
      </c>
      <c r="G1382" s="3">
        <v>9239243184.7900009</v>
      </c>
      <c r="H1382" s="3"/>
      <c r="I1382" s="3"/>
      <c r="J1382" s="3"/>
      <c r="K1382" s="3"/>
      <c r="L1382" s="3"/>
      <c r="M1382" s="5"/>
      <c r="AZ1382"/>
      <c r="BA1382"/>
      <c r="BB1382"/>
      <c r="BC1382"/>
      <c r="BD1382"/>
      <c r="BE1382"/>
      <c r="BF1382" s="3"/>
      <c r="BG1382" s="3"/>
      <c r="CK1382"/>
    </row>
    <row r="1383" spans="1:89" x14ac:dyDescent="0.25">
      <c r="A1383" s="2">
        <v>43100</v>
      </c>
      <c r="B1383" s="5" t="s">
        <v>487</v>
      </c>
      <c r="C1383" s="5" t="s">
        <v>330</v>
      </c>
      <c r="D1383" s="5" t="s">
        <v>70</v>
      </c>
      <c r="E1383" s="3" t="s">
        <v>246</v>
      </c>
      <c r="F1383" s="3" t="s">
        <v>335</v>
      </c>
      <c r="G1383" s="3">
        <v>0</v>
      </c>
      <c r="H1383" s="3"/>
      <c r="I1383" s="3"/>
      <c r="J1383" s="3"/>
      <c r="K1383" s="3"/>
      <c r="L1383" s="3"/>
      <c r="M1383" s="5"/>
      <c r="AZ1383"/>
      <c r="BA1383"/>
      <c r="BB1383"/>
      <c r="BC1383"/>
      <c r="BD1383"/>
      <c r="BE1383"/>
      <c r="BF1383" s="3"/>
      <c r="BG1383" s="3"/>
      <c r="CK1383"/>
    </row>
    <row r="1384" spans="1:89" x14ac:dyDescent="0.25">
      <c r="A1384" s="2">
        <v>43100</v>
      </c>
      <c r="B1384" s="5" t="s">
        <v>487</v>
      </c>
      <c r="C1384" s="5" t="s">
        <v>330</v>
      </c>
      <c r="D1384" s="5" t="s">
        <v>70</v>
      </c>
      <c r="E1384" s="3" t="s">
        <v>247</v>
      </c>
      <c r="F1384" s="3" t="s">
        <v>336</v>
      </c>
      <c r="G1384" s="3">
        <v>83700000</v>
      </c>
      <c r="H1384" s="3"/>
      <c r="I1384" s="3"/>
      <c r="J1384" s="3"/>
      <c r="K1384" s="3"/>
      <c r="L1384" s="3"/>
      <c r="M1384" s="5"/>
      <c r="AZ1384"/>
      <c r="BA1384"/>
      <c r="BB1384"/>
      <c r="BC1384"/>
      <c r="BD1384"/>
      <c r="BE1384"/>
      <c r="BF1384" s="3"/>
      <c r="BG1384" s="3"/>
      <c r="CK1384"/>
    </row>
    <row r="1385" spans="1:89" x14ac:dyDescent="0.25">
      <c r="A1385" s="2">
        <v>43100</v>
      </c>
      <c r="B1385" s="5" t="s">
        <v>487</v>
      </c>
      <c r="C1385" s="5" t="s">
        <v>330</v>
      </c>
      <c r="D1385" s="5" t="s">
        <v>70</v>
      </c>
      <c r="E1385" s="3" t="s">
        <v>248</v>
      </c>
      <c r="F1385" s="3" t="s">
        <v>337</v>
      </c>
      <c r="G1385" s="3">
        <v>583326600</v>
      </c>
      <c r="H1385" s="3"/>
      <c r="I1385" s="3"/>
      <c r="J1385" s="3"/>
      <c r="K1385" s="3"/>
      <c r="L1385" s="3"/>
      <c r="M1385" s="5"/>
      <c r="AZ1385"/>
      <c r="BA1385"/>
      <c r="BB1385"/>
      <c r="BC1385"/>
      <c r="BD1385"/>
      <c r="BE1385"/>
      <c r="BF1385" s="3"/>
      <c r="BG1385" s="3"/>
      <c r="CK1385"/>
    </row>
    <row r="1386" spans="1:89" x14ac:dyDescent="0.25">
      <c r="A1386" s="2">
        <v>43100</v>
      </c>
      <c r="B1386" s="5" t="s">
        <v>487</v>
      </c>
      <c r="C1386" s="5" t="s">
        <v>330</v>
      </c>
      <c r="D1386" s="5" t="s">
        <v>70</v>
      </c>
      <c r="E1386" s="3" t="s">
        <v>69</v>
      </c>
      <c r="F1386" s="3" t="s">
        <v>338</v>
      </c>
      <c r="G1386" s="3">
        <v>580311034</v>
      </c>
      <c r="H1386" s="3"/>
      <c r="I1386" s="3"/>
      <c r="J1386" s="3"/>
      <c r="K1386" s="3"/>
      <c r="L1386" s="3"/>
      <c r="M1386" s="5"/>
      <c r="AZ1386"/>
      <c r="BA1386"/>
      <c r="BB1386"/>
      <c r="BC1386"/>
      <c r="BD1386"/>
      <c r="BE1386"/>
      <c r="BF1386" s="3"/>
      <c r="BG1386" s="3"/>
      <c r="CK1386"/>
    </row>
    <row r="1387" spans="1:89" x14ac:dyDescent="0.25">
      <c r="A1387" s="2">
        <v>43100</v>
      </c>
      <c r="B1387" s="5" t="s">
        <v>487</v>
      </c>
      <c r="C1387" s="5" t="s">
        <v>330</v>
      </c>
      <c r="D1387" s="5" t="s">
        <v>70</v>
      </c>
      <c r="E1387" s="3" t="s">
        <v>68</v>
      </c>
      <c r="F1387" s="3" t="s">
        <v>339</v>
      </c>
      <c r="G1387" s="3">
        <v>3015566</v>
      </c>
      <c r="H1387" s="3"/>
      <c r="I1387" s="3"/>
      <c r="J1387" s="3"/>
      <c r="K1387" s="3"/>
      <c r="L1387" s="3"/>
      <c r="M1387" s="5"/>
      <c r="AZ1387"/>
      <c r="BA1387"/>
      <c r="BB1387"/>
      <c r="BC1387"/>
      <c r="BD1387"/>
      <c r="BE1387"/>
      <c r="BF1387" s="3"/>
      <c r="BG1387" s="3"/>
      <c r="CK1387"/>
    </row>
    <row r="1388" spans="1:89" x14ac:dyDescent="0.25">
      <c r="A1388" s="2">
        <v>43100</v>
      </c>
      <c r="B1388" s="5" t="s">
        <v>487</v>
      </c>
      <c r="C1388" s="5" t="s">
        <v>330</v>
      </c>
      <c r="D1388" s="5" t="s">
        <v>70</v>
      </c>
      <c r="E1388" s="3" t="s">
        <v>67</v>
      </c>
      <c r="F1388" s="3" t="s">
        <v>340</v>
      </c>
      <c r="G1388" s="3">
        <v>7296026018.1499996</v>
      </c>
      <c r="H1388" s="3"/>
      <c r="I1388" s="3"/>
      <c r="J1388" s="3"/>
      <c r="K1388" s="3"/>
      <c r="L1388" s="3"/>
      <c r="M1388" s="5"/>
      <c r="AZ1388"/>
      <c r="BA1388"/>
      <c r="BB1388"/>
      <c r="BC1388"/>
      <c r="BD1388"/>
      <c r="BE1388"/>
      <c r="BF1388" s="3"/>
      <c r="BG1388" s="3"/>
      <c r="CK1388"/>
    </row>
    <row r="1389" spans="1:89" x14ac:dyDescent="0.25">
      <c r="A1389" s="2">
        <v>43100</v>
      </c>
      <c r="B1389" s="5" t="s">
        <v>487</v>
      </c>
      <c r="C1389" s="5" t="s">
        <v>330</v>
      </c>
      <c r="D1389" s="5" t="s">
        <v>70</v>
      </c>
      <c r="E1389" s="3" t="s">
        <v>66</v>
      </c>
      <c r="F1389" s="3" t="s">
        <v>341</v>
      </c>
      <c r="G1389" s="3">
        <v>4744506080.2700005</v>
      </c>
      <c r="H1389" s="3"/>
      <c r="I1389" s="3"/>
      <c r="J1389" s="3"/>
      <c r="K1389" s="3"/>
      <c r="L1389" s="3"/>
      <c r="M1389" s="5"/>
      <c r="AZ1389"/>
      <c r="BA1389"/>
      <c r="BB1389"/>
      <c r="BC1389"/>
      <c r="BD1389"/>
      <c r="BE1389"/>
      <c r="BF1389" s="3"/>
      <c r="BG1389" s="3"/>
      <c r="CK1389"/>
    </row>
    <row r="1390" spans="1:89" x14ac:dyDescent="0.25">
      <c r="A1390" s="2">
        <v>43100</v>
      </c>
      <c r="B1390" s="5" t="s">
        <v>487</v>
      </c>
      <c r="C1390" s="5" t="s">
        <v>330</v>
      </c>
      <c r="D1390" s="5" t="s">
        <v>70</v>
      </c>
      <c r="E1390" s="3" t="s">
        <v>249</v>
      </c>
      <c r="F1390" s="3" t="s">
        <v>342</v>
      </c>
      <c r="G1390" s="3">
        <v>2551519937.8800001</v>
      </c>
      <c r="H1390" s="3"/>
      <c r="I1390" s="3"/>
      <c r="J1390" s="3"/>
      <c r="K1390" s="3"/>
      <c r="L1390" s="3"/>
      <c r="M1390" s="5"/>
      <c r="AZ1390"/>
      <c r="BA1390"/>
      <c r="BB1390"/>
      <c r="BC1390"/>
      <c r="BD1390"/>
      <c r="BE1390"/>
      <c r="BF1390" s="3"/>
      <c r="BG1390" s="3"/>
      <c r="CK1390"/>
    </row>
    <row r="1391" spans="1:89" x14ac:dyDescent="0.25">
      <c r="A1391" s="2">
        <v>43100</v>
      </c>
      <c r="B1391" s="5" t="s">
        <v>487</v>
      </c>
      <c r="C1391" s="5" t="s">
        <v>330</v>
      </c>
      <c r="D1391" s="5" t="s">
        <v>70</v>
      </c>
      <c r="E1391" s="3" t="s">
        <v>250</v>
      </c>
      <c r="F1391" s="3" t="s">
        <v>343</v>
      </c>
      <c r="G1391" s="3">
        <v>0</v>
      </c>
      <c r="H1391" s="3"/>
      <c r="I1391" s="3"/>
      <c r="J1391" s="3"/>
      <c r="K1391" s="3"/>
      <c r="L1391" s="3"/>
      <c r="M1391" s="5"/>
      <c r="AZ1391"/>
      <c r="BA1391"/>
      <c r="BB1391"/>
      <c r="BC1391"/>
      <c r="BD1391"/>
      <c r="BE1391"/>
      <c r="BF1391" s="3"/>
      <c r="BG1391" s="3"/>
      <c r="CK1391"/>
    </row>
    <row r="1392" spans="1:89" x14ac:dyDescent="0.25">
      <c r="A1392" s="2">
        <v>43100</v>
      </c>
      <c r="B1392" s="5" t="s">
        <v>487</v>
      </c>
      <c r="C1392" s="5" t="s">
        <v>330</v>
      </c>
      <c r="D1392" s="5" t="s">
        <v>70</v>
      </c>
      <c r="E1392" s="3" t="s">
        <v>251</v>
      </c>
      <c r="F1392" s="3" t="s">
        <v>344</v>
      </c>
      <c r="G1392" s="3">
        <v>0</v>
      </c>
      <c r="H1392" s="3"/>
      <c r="I1392" s="3"/>
      <c r="J1392" s="3"/>
      <c r="K1392" s="3"/>
      <c r="L1392" s="3"/>
      <c r="M1392" s="5"/>
      <c r="AZ1392"/>
      <c r="BA1392"/>
      <c r="BB1392"/>
      <c r="BC1392"/>
      <c r="BD1392"/>
      <c r="BE1392"/>
      <c r="BF1392" s="3"/>
      <c r="BG1392" s="3"/>
      <c r="CK1392"/>
    </row>
    <row r="1393" spans="1:89" x14ac:dyDescent="0.25">
      <c r="A1393" s="2">
        <v>43100</v>
      </c>
      <c r="B1393" s="5" t="s">
        <v>487</v>
      </c>
      <c r="C1393" s="5" t="s">
        <v>330</v>
      </c>
      <c r="D1393" s="5" t="s">
        <v>70</v>
      </c>
      <c r="E1393" s="3" t="s">
        <v>252</v>
      </c>
      <c r="F1393" s="3" t="s">
        <v>345</v>
      </c>
      <c r="G1393" s="3">
        <v>1276190566.6500001</v>
      </c>
      <c r="H1393" s="3"/>
      <c r="I1393" s="3"/>
      <c r="J1393" s="3"/>
      <c r="K1393" s="3"/>
      <c r="L1393" s="3"/>
      <c r="M1393" s="5"/>
      <c r="AZ1393"/>
      <c r="BA1393"/>
      <c r="BB1393"/>
      <c r="BC1393"/>
      <c r="BD1393"/>
      <c r="BE1393"/>
      <c r="BF1393" s="3"/>
      <c r="BG1393" s="3"/>
      <c r="CK1393"/>
    </row>
    <row r="1394" spans="1:89" x14ac:dyDescent="0.25">
      <c r="A1394" s="2">
        <v>43100</v>
      </c>
      <c r="B1394" s="5" t="s">
        <v>487</v>
      </c>
      <c r="C1394" s="5" t="s">
        <v>330</v>
      </c>
      <c r="D1394" s="5" t="s">
        <v>70</v>
      </c>
      <c r="E1394" s="3" t="s">
        <v>253</v>
      </c>
      <c r="F1394" s="3" t="s">
        <v>346</v>
      </c>
      <c r="G1394" s="3">
        <v>0</v>
      </c>
      <c r="H1394" s="3"/>
      <c r="I1394" s="3"/>
      <c r="J1394" s="3"/>
      <c r="K1394" s="3"/>
      <c r="L1394" s="3"/>
      <c r="M1394" s="5"/>
      <c r="AZ1394"/>
      <c r="BA1394"/>
      <c r="BB1394"/>
      <c r="BC1394"/>
      <c r="BD1394"/>
      <c r="BE1394"/>
      <c r="BF1394" s="3"/>
      <c r="BG1394" s="3"/>
      <c r="CK1394"/>
    </row>
    <row r="1395" spans="1:89" x14ac:dyDescent="0.25">
      <c r="A1395" s="2">
        <v>43100</v>
      </c>
      <c r="B1395" s="5" t="s">
        <v>487</v>
      </c>
      <c r="C1395" s="5" t="s">
        <v>330</v>
      </c>
      <c r="D1395" s="5" t="s">
        <v>70</v>
      </c>
      <c r="E1395" s="3" t="s">
        <v>65</v>
      </c>
      <c r="F1395" s="3" t="s">
        <v>347</v>
      </c>
      <c r="G1395" s="3">
        <v>0</v>
      </c>
      <c r="H1395" s="3"/>
      <c r="I1395" s="3"/>
      <c r="J1395" s="3"/>
      <c r="K1395" s="3"/>
      <c r="L1395" s="3"/>
      <c r="M1395" s="5"/>
      <c r="AZ1395"/>
      <c r="BA1395"/>
      <c r="BB1395"/>
      <c r="BC1395"/>
      <c r="BD1395"/>
      <c r="BE1395"/>
      <c r="BF1395" s="3"/>
      <c r="BG1395" s="3"/>
      <c r="CK1395"/>
    </row>
    <row r="1396" spans="1:89" x14ac:dyDescent="0.25">
      <c r="A1396" s="2">
        <v>43100</v>
      </c>
      <c r="B1396" s="5" t="s">
        <v>487</v>
      </c>
      <c r="C1396" s="5" t="s">
        <v>330</v>
      </c>
      <c r="D1396" s="5" t="s">
        <v>70</v>
      </c>
      <c r="E1396" s="3" t="s">
        <v>64</v>
      </c>
      <c r="F1396" s="3" t="s">
        <v>348</v>
      </c>
      <c r="G1396" s="3">
        <v>0</v>
      </c>
      <c r="H1396" s="3"/>
      <c r="I1396" s="3"/>
      <c r="J1396" s="3"/>
      <c r="K1396" s="3"/>
      <c r="L1396" s="3"/>
      <c r="M1396" s="5"/>
      <c r="AZ1396"/>
      <c r="BA1396"/>
      <c r="BB1396"/>
      <c r="BC1396"/>
      <c r="BD1396"/>
      <c r="BE1396"/>
      <c r="BF1396" s="3"/>
      <c r="BG1396" s="3"/>
      <c r="CK1396"/>
    </row>
    <row r="1397" spans="1:89" x14ac:dyDescent="0.25">
      <c r="A1397" s="2">
        <v>43100</v>
      </c>
      <c r="B1397" s="5" t="s">
        <v>487</v>
      </c>
      <c r="C1397" s="5" t="s">
        <v>330</v>
      </c>
      <c r="D1397" s="5" t="s">
        <v>70</v>
      </c>
      <c r="E1397" s="3" t="s">
        <v>63</v>
      </c>
      <c r="F1397" s="3" t="s">
        <v>350</v>
      </c>
      <c r="G1397" s="3">
        <v>6256894579.1000004</v>
      </c>
      <c r="H1397" s="3"/>
      <c r="I1397" s="3"/>
      <c r="J1397" s="3"/>
      <c r="K1397" s="3"/>
      <c r="L1397" s="3"/>
      <c r="M1397" s="5"/>
      <c r="AZ1397"/>
      <c r="BA1397"/>
      <c r="BB1397"/>
      <c r="BC1397"/>
      <c r="BD1397"/>
      <c r="BE1397"/>
      <c r="BF1397" s="3"/>
      <c r="BG1397" s="3"/>
      <c r="CK1397"/>
    </row>
    <row r="1398" spans="1:89" x14ac:dyDescent="0.25">
      <c r="A1398" s="2">
        <v>43100</v>
      </c>
      <c r="B1398" s="5" t="s">
        <v>487</v>
      </c>
      <c r="C1398" s="5" t="s">
        <v>330</v>
      </c>
      <c r="D1398" s="5" t="s">
        <v>70</v>
      </c>
      <c r="E1398" s="3" t="s">
        <v>62</v>
      </c>
      <c r="F1398" s="3" t="s">
        <v>351</v>
      </c>
      <c r="G1398" s="3">
        <v>0</v>
      </c>
      <c r="H1398" s="3"/>
      <c r="I1398" s="3"/>
      <c r="J1398" s="3"/>
      <c r="K1398" s="3"/>
      <c r="L1398" s="3"/>
      <c r="M1398" s="5"/>
      <c r="AZ1398"/>
      <c r="BA1398"/>
      <c r="BB1398"/>
      <c r="BC1398"/>
      <c r="BD1398"/>
      <c r="BE1398"/>
      <c r="BF1398" s="3"/>
      <c r="BG1398" s="3"/>
      <c r="CK1398"/>
    </row>
    <row r="1399" spans="1:89" x14ac:dyDescent="0.25">
      <c r="A1399" s="2">
        <v>43100</v>
      </c>
      <c r="B1399" s="5" t="s">
        <v>487</v>
      </c>
      <c r="C1399" s="5" t="s">
        <v>330</v>
      </c>
      <c r="D1399" s="5" t="s">
        <v>70</v>
      </c>
      <c r="E1399" s="3" t="s">
        <v>61</v>
      </c>
      <c r="F1399" s="3" t="s">
        <v>353</v>
      </c>
      <c r="G1399" s="3">
        <v>0</v>
      </c>
      <c r="H1399" s="3"/>
      <c r="I1399" s="3"/>
      <c r="J1399" s="3"/>
      <c r="K1399" s="3"/>
      <c r="L1399" s="3"/>
      <c r="M1399" s="5"/>
      <c r="AZ1399"/>
      <c r="BA1399"/>
      <c r="BB1399"/>
      <c r="BC1399"/>
      <c r="BD1399"/>
      <c r="BE1399"/>
      <c r="BF1399" s="3"/>
      <c r="BG1399" s="3"/>
      <c r="CK1399"/>
    </row>
    <row r="1400" spans="1:89" x14ac:dyDescent="0.25">
      <c r="A1400" s="2">
        <v>43100</v>
      </c>
      <c r="B1400" s="5" t="s">
        <v>487</v>
      </c>
      <c r="C1400" s="5" t="s">
        <v>330</v>
      </c>
      <c r="D1400" s="5" t="s">
        <v>70</v>
      </c>
      <c r="E1400" s="3" t="s">
        <v>254</v>
      </c>
      <c r="F1400" s="3" t="s">
        <v>370</v>
      </c>
      <c r="G1400" s="3">
        <v>0</v>
      </c>
      <c r="H1400" s="3"/>
      <c r="I1400" s="3"/>
      <c r="J1400" s="3"/>
      <c r="K1400" s="3"/>
      <c r="L1400" s="3"/>
      <c r="M1400" s="5"/>
      <c r="AZ1400"/>
      <c r="BA1400"/>
      <c r="BB1400"/>
      <c r="BC1400"/>
      <c r="BD1400"/>
      <c r="BE1400"/>
      <c r="BF1400" s="3"/>
      <c r="BG1400" s="3"/>
      <c r="CK1400"/>
    </row>
    <row r="1401" spans="1:89" x14ac:dyDescent="0.25">
      <c r="A1401" s="2">
        <v>43100</v>
      </c>
      <c r="B1401" s="5" t="s">
        <v>487</v>
      </c>
      <c r="C1401" s="5" t="s">
        <v>330</v>
      </c>
      <c r="D1401" s="5" t="s">
        <v>70</v>
      </c>
      <c r="E1401" s="3" t="s">
        <v>255</v>
      </c>
      <c r="F1401" s="3" t="s">
        <v>352</v>
      </c>
      <c r="G1401" s="3">
        <v>0</v>
      </c>
      <c r="H1401" s="3"/>
      <c r="I1401" s="3"/>
      <c r="J1401" s="3"/>
      <c r="K1401" s="3"/>
      <c r="L1401" s="3"/>
      <c r="M1401" s="5"/>
      <c r="AZ1401"/>
      <c r="BA1401"/>
      <c r="BB1401"/>
      <c r="BC1401"/>
      <c r="BD1401"/>
      <c r="BE1401"/>
      <c r="BF1401" s="3"/>
      <c r="BG1401" s="3"/>
      <c r="CK1401"/>
    </row>
    <row r="1402" spans="1:89" x14ac:dyDescent="0.25">
      <c r="A1402" s="2">
        <v>43100</v>
      </c>
      <c r="B1402" s="5" t="s">
        <v>487</v>
      </c>
      <c r="C1402" s="5" t="s">
        <v>330</v>
      </c>
      <c r="D1402" s="5" t="s">
        <v>70</v>
      </c>
      <c r="E1402" s="3" t="s">
        <v>256</v>
      </c>
      <c r="F1402" s="3" t="s">
        <v>354</v>
      </c>
      <c r="G1402" s="3">
        <v>649728784</v>
      </c>
      <c r="H1402" s="3"/>
      <c r="I1402" s="3"/>
      <c r="J1402" s="3"/>
      <c r="K1402" s="3"/>
      <c r="L1402" s="3"/>
      <c r="M1402" s="5"/>
      <c r="AZ1402"/>
      <c r="BA1402"/>
      <c r="BB1402"/>
      <c r="BC1402"/>
      <c r="BD1402"/>
      <c r="BE1402"/>
      <c r="BF1402" s="3"/>
      <c r="BG1402" s="3"/>
      <c r="CK1402"/>
    </row>
    <row r="1403" spans="1:89" x14ac:dyDescent="0.25">
      <c r="A1403" s="2">
        <v>43100</v>
      </c>
      <c r="B1403" s="5" t="s">
        <v>487</v>
      </c>
      <c r="C1403" s="5" t="s">
        <v>330</v>
      </c>
      <c r="D1403" s="5" t="s">
        <v>70</v>
      </c>
      <c r="E1403" s="3" t="s">
        <v>257</v>
      </c>
      <c r="F1403" s="3" t="s">
        <v>372</v>
      </c>
      <c r="G1403" s="3">
        <v>42965177</v>
      </c>
      <c r="H1403" s="3"/>
      <c r="I1403" s="3"/>
      <c r="J1403" s="3"/>
      <c r="K1403" s="3"/>
      <c r="L1403" s="3"/>
      <c r="M1403" s="5"/>
      <c r="AZ1403"/>
      <c r="BA1403"/>
      <c r="BB1403"/>
      <c r="BC1403"/>
      <c r="BD1403"/>
      <c r="BE1403"/>
      <c r="BF1403" s="3"/>
      <c r="BG1403" s="3"/>
      <c r="CK1403"/>
    </row>
    <row r="1404" spans="1:89" x14ac:dyDescent="0.25">
      <c r="A1404" s="2">
        <v>43100</v>
      </c>
      <c r="B1404" s="5" t="s">
        <v>487</v>
      </c>
      <c r="C1404" s="5" t="s">
        <v>330</v>
      </c>
      <c r="D1404" s="5" t="s">
        <v>70</v>
      </c>
      <c r="E1404" s="3" t="s">
        <v>258</v>
      </c>
      <c r="F1404" s="3" t="s">
        <v>355</v>
      </c>
      <c r="G1404" s="3">
        <v>0</v>
      </c>
      <c r="H1404" s="3"/>
      <c r="I1404" s="3"/>
      <c r="J1404" s="3"/>
      <c r="K1404" s="3"/>
      <c r="L1404" s="3"/>
      <c r="M1404" s="5"/>
      <c r="AZ1404"/>
      <c r="BA1404"/>
      <c r="BB1404"/>
      <c r="BC1404"/>
      <c r="BD1404"/>
      <c r="BE1404"/>
      <c r="BF1404" s="3"/>
      <c r="BG1404" s="3"/>
      <c r="CK1404"/>
    </row>
    <row r="1405" spans="1:89" x14ac:dyDescent="0.25">
      <c r="A1405" s="2">
        <v>43100</v>
      </c>
      <c r="B1405" s="5" t="s">
        <v>487</v>
      </c>
      <c r="C1405" s="5" t="s">
        <v>330</v>
      </c>
      <c r="D1405" s="5" t="s">
        <v>70</v>
      </c>
      <c r="E1405" s="3" t="s">
        <v>60</v>
      </c>
      <c r="F1405" s="3" t="s">
        <v>356</v>
      </c>
      <c r="G1405" s="3">
        <v>42965177</v>
      </c>
      <c r="H1405" s="3"/>
      <c r="I1405" s="3"/>
      <c r="J1405" s="3"/>
      <c r="K1405" s="3"/>
      <c r="L1405" s="3"/>
      <c r="M1405" s="5"/>
      <c r="AZ1405"/>
      <c r="BA1405"/>
      <c r="BB1405"/>
      <c r="BC1405"/>
      <c r="BD1405"/>
      <c r="BE1405"/>
      <c r="BF1405" s="3"/>
      <c r="BG1405" s="3"/>
      <c r="CK1405"/>
    </row>
    <row r="1406" spans="1:89" x14ac:dyDescent="0.25">
      <c r="A1406" s="2">
        <v>43100</v>
      </c>
      <c r="B1406" s="5" t="s">
        <v>487</v>
      </c>
      <c r="C1406" s="5" t="s">
        <v>330</v>
      </c>
      <c r="D1406" s="5" t="s">
        <v>70</v>
      </c>
      <c r="E1406" s="3" t="s">
        <v>59</v>
      </c>
      <c r="F1406" s="3" t="s">
        <v>357</v>
      </c>
      <c r="G1406" s="3">
        <v>606763607</v>
      </c>
      <c r="H1406" s="3"/>
      <c r="I1406" s="3"/>
      <c r="J1406" s="3"/>
      <c r="K1406" s="3"/>
      <c r="L1406" s="3"/>
      <c r="M1406" s="5"/>
      <c r="AZ1406"/>
      <c r="BA1406"/>
      <c r="BB1406"/>
      <c r="BC1406"/>
      <c r="BD1406"/>
      <c r="BE1406"/>
      <c r="BF1406" s="3"/>
      <c r="BG1406" s="3"/>
      <c r="CK1406"/>
    </row>
    <row r="1407" spans="1:89" x14ac:dyDescent="0.25">
      <c r="A1407" s="2">
        <v>43100</v>
      </c>
      <c r="B1407" s="5" t="s">
        <v>487</v>
      </c>
      <c r="C1407" s="5" t="s">
        <v>330</v>
      </c>
      <c r="D1407" s="5" t="s">
        <v>70</v>
      </c>
      <c r="E1407" s="3" t="s">
        <v>58</v>
      </c>
      <c r="F1407" s="3" t="s">
        <v>358</v>
      </c>
      <c r="G1407" s="3">
        <v>499050288</v>
      </c>
      <c r="H1407" s="3"/>
      <c r="I1407" s="3"/>
      <c r="J1407" s="3"/>
      <c r="K1407" s="3"/>
      <c r="L1407" s="3"/>
      <c r="M1407" s="5"/>
      <c r="AZ1407"/>
      <c r="BA1407"/>
      <c r="BB1407"/>
      <c r="BC1407"/>
      <c r="BD1407"/>
      <c r="BE1407"/>
      <c r="BF1407" s="3"/>
      <c r="BG1407" s="3"/>
      <c r="CK1407"/>
    </row>
    <row r="1408" spans="1:89" x14ac:dyDescent="0.25">
      <c r="A1408" s="2">
        <v>43100</v>
      </c>
      <c r="B1408" s="5" t="s">
        <v>487</v>
      </c>
      <c r="C1408" s="5" t="s">
        <v>330</v>
      </c>
      <c r="D1408" s="5" t="s">
        <v>70</v>
      </c>
      <c r="E1408" s="3" t="s">
        <v>57</v>
      </c>
      <c r="F1408" s="3" t="s">
        <v>359</v>
      </c>
      <c r="G1408" s="3">
        <v>107713319</v>
      </c>
      <c r="H1408" s="3"/>
      <c r="I1408" s="3"/>
      <c r="J1408" s="3"/>
      <c r="K1408" s="3"/>
      <c r="L1408" s="3"/>
      <c r="M1408" s="5"/>
      <c r="AZ1408"/>
      <c r="BA1408"/>
      <c r="BB1408"/>
      <c r="BC1408"/>
      <c r="BD1408"/>
      <c r="BE1408"/>
      <c r="BF1408" s="3"/>
      <c r="BG1408" s="3"/>
      <c r="CK1408"/>
    </row>
    <row r="1409" spans="1:89" x14ac:dyDescent="0.25">
      <c r="A1409" s="2">
        <v>43100</v>
      </c>
      <c r="B1409" s="5" t="s">
        <v>487</v>
      </c>
      <c r="C1409" s="5" t="s">
        <v>330</v>
      </c>
      <c r="D1409" s="5" t="s">
        <v>70</v>
      </c>
      <c r="E1409" s="3" t="s">
        <v>56</v>
      </c>
      <c r="F1409" s="3" t="s">
        <v>360</v>
      </c>
      <c r="G1409" s="3">
        <v>0</v>
      </c>
      <c r="H1409" s="3"/>
      <c r="I1409" s="3"/>
      <c r="J1409" s="3"/>
      <c r="K1409" s="3"/>
      <c r="L1409" s="3"/>
      <c r="M1409" s="5"/>
      <c r="AZ1409"/>
      <c r="BA1409"/>
      <c r="BB1409"/>
      <c r="BC1409"/>
      <c r="BD1409"/>
      <c r="BE1409"/>
      <c r="BF1409" s="3"/>
      <c r="BG1409" s="3"/>
      <c r="CK1409"/>
    </row>
    <row r="1410" spans="1:89" x14ac:dyDescent="0.25">
      <c r="A1410" s="2">
        <v>43100</v>
      </c>
      <c r="B1410" s="5" t="s">
        <v>487</v>
      </c>
      <c r="C1410" s="5" t="s">
        <v>330</v>
      </c>
      <c r="D1410" s="5" t="s">
        <v>70</v>
      </c>
      <c r="E1410" s="3" t="s">
        <v>259</v>
      </c>
      <c r="F1410" s="3" t="s">
        <v>361</v>
      </c>
      <c r="G1410" s="3">
        <v>0</v>
      </c>
      <c r="H1410" s="3"/>
      <c r="I1410" s="3"/>
      <c r="J1410" s="3"/>
      <c r="K1410" s="3"/>
      <c r="L1410" s="3"/>
      <c r="M1410" s="5"/>
      <c r="AZ1410"/>
      <c r="BA1410"/>
      <c r="BB1410"/>
      <c r="BC1410"/>
      <c r="BD1410"/>
      <c r="BE1410"/>
      <c r="BF1410" s="3"/>
      <c r="BG1410" s="3"/>
      <c r="CK1410"/>
    </row>
    <row r="1411" spans="1:89" x14ac:dyDescent="0.25">
      <c r="A1411" s="2">
        <v>43100</v>
      </c>
      <c r="B1411" s="5" t="s">
        <v>487</v>
      </c>
      <c r="C1411" s="5" t="s">
        <v>330</v>
      </c>
      <c r="D1411" s="5" t="s">
        <v>70</v>
      </c>
      <c r="E1411" s="3" t="s">
        <v>260</v>
      </c>
      <c r="F1411" s="3" t="s">
        <v>362</v>
      </c>
      <c r="G1411" s="3">
        <v>1304194521</v>
      </c>
      <c r="H1411" s="3"/>
      <c r="I1411" s="3"/>
      <c r="J1411" s="3"/>
      <c r="K1411" s="3"/>
      <c r="L1411" s="3"/>
      <c r="M1411" s="5"/>
      <c r="AZ1411"/>
      <c r="BA1411"/>
      <c r="BB1411"/>
      <c r="BC1411"/>
      <c r="BD1411"/>
      <c r="BE1411"/>
      <c r="BF1411" s="3"/>
      <c r="BG1411" s="3"/>
      <c r="CK1411"/>
    </row>
    <row r="1412" spans="1:89" x14ac:dyDescent="0.25">
      <c r="A1412" s="2">
        <v>43100</v>
      </c>
      <c r="B1412" s="5" t="s">
        <v>487</v>
      </c>
      <c r="C1412" s="5" t="s">
        <v>330</v>
      </c>
      <c r="D1412" s="5" t="s">
        <v>70</v>
      </c>
      <c r="E1412" s="3" t="s">
        <v>261</v>
      </c>
      <c r="F1412" s="3" t="s">
        <v>363</v>
      </c>
      <c r="G1412" s="3">
        <v>40175767</v>
      </c>
      <c r="H1412" s="3"/>
      <c r="I1412" s="3"/>
      <c r="J1412" s="3"/>
      <c r="K1412" s="3"/>
      <c r="L1412" s="3"/>
      <c r="M1412" s="5"/>
      <c r="AZ1412"/>
      <c r="BA1412"/>
      <c r="BB1412"/>
      <c r="BC1412"/>
      <c r="BD1412"/>
      <c r="BE1412"/>
      <c r="BF1412" s="3"/>
      <c r="BG1412" s="3"/>
      <c r="CK1412"/>
    </row>
    <row r="1413" spans="1:89" x14ac:dyDescent="0.25">
      <c r="A1413" s="2">
        <v>43100</v>
      </c>
      <c r="B1413" s="5" t="s">
        <v>487</v>
      </c>
      <c r="C1413" s="5" t="s">
        <v>330</v>
      </c>
      <c r="D1413" s="5" t="s">
        <v>70</v>
      </c>
      <c r="E1413" s="3" t="s">
        <v>262</v>
      </c>
      <c r="F1413" s="3" t="s">
        <v>364</v>
      </c>
      <c r="G1413" s="3">
        <v>38926911</v>
      </c>
      <c r="H1413" s="3"/>
      <c r="I1413" s="3"/>
      <c r="J1413" s="3"/>
      <c r="K1413" s="3"/>
      <c r="L1413" s="3"/>
      <c r="M1413" s="5"/>
      <c r="AZ1413"/>
      <c r="BA1413"/>
      <c r="BB1413"/>
      <c r="BC1413"/>
      <c r="BD1413"/>
      <c r="BE1413"/>
      <c r="BF1413" s="3"/>
      <c r="BG1413" s="3"/>
      <c r="CK1413"/>
    </row>
    <row r="1414" spans="1:89" x14ac:dyDescent="0.25">
      <c r="A1414" s="2">
        <v>43100</v>
      </c>
      <c r="B1414" s="5" t="s">
        <v>487</v>
      </c>
      <c r="C1414" s="5" t="s">
        <v>330</v>
      </c>
      <c r="D1414" s="5" t="s">
        <v>70</v>
      </c>
      <c r="E1414" s="3" t="s">
        <v>263</v>
      </c>
      <c r="F1414" s="3" t="s">
        <v>365</v>
      </c>
      <c r="G1414" s="3">
        <v>0</v>
      </c>
      <c r="H1414" s="3"/>
      <c r="I1414" s="3"/>
      <c r="J1414" s="3"/>
      <c r="K1414" s="3"/>
      <c r="L1414" s="3"/>
      <c r="M1414" s="5"/>
      <c r="AZ1414"/>
      <c r="BA1414"/>
      <c r="BB1414"/>
      <c r="BC1414"/>
      <c r="BD1414"/>
      <c r="BE1414"/>
      <c r="BF1414" s="3"/>
      <c r="BG1414" s="3"/>
      <c r="CK1414"/>
    </row>
    <row r="1415" spans="1:89" x14ac:dyDescent="0.25">
      <c r="A1415" s="2">
        <v>43100</v>
      </c>
      <c r="B1415" s="5" t="s">
        <v>487</v>
      </c>
      <c r="C1415" s="5" t="s">
        <v>330</v>
      </c>
      <c r="D1415" s="5" t="s">
        <v>70</v>
      </c>
      <c r="E1415" s="3" t="s">
        <v>55</v>
      </c>
      <c r="F1415" s="3" t="s">
        <v>366</v>
      </c>
      <c r="G1415" s="3">
        <v>0</v>
      </c>
      <c r="H1415" s="3"/>
      <c r="I1415" s="3"/>
      <c r="J1415" s="3"/>
      <c r="K1415" s="3"/>
      <c r="L1415" s="3"/>
      <c r="M1415" s="5"/>
      <c r="AZ1415"/>
      <c r="BA1415"/>
      <c r="BB1415"/>
      <c r="BC1415"/>
      <c r="BD1415"/>
      <c r="BE1415"/>
      <c r="BF1415" s="3"/>
      <c r="BG1415" s="3"/>
      <c r="CK1415"/>
    </row>
    <row r="1416" spans="1:89" x14ac:dyDescent="0.25">
      <c r="A1416" s="2">
        <v>43100</v>
      </c>
      <c r="B1416" s="5" t="s">
        <v>487</v>
      </c>
      <c r="C1416" s="5" t="s">
        <v>330</v>
      </c>
      <c r="D1416" s="5" t="s">
        <v>70</v>
      </c>
      <c r="E1416" s="3" t="s">
        <v>54</v>
      </c>
      <c r="F1416" s="3" t="s">
        <v>367</v>
      </c>
      <c r="G1416" s="3">
        <v>1010844655.8</v>
      </c>
      <c r="H1416" s="3"/>
      <c r="I1416" s="3"/>
      <c r="J1416" s="3"/>
      <c r="K1416" s="3"/>
      <c r="L1416" s="3"/>
      <c r="M1416" s="5"/>
      <c r="AZ1416"/>
      <c r="BA1416"/>
      <c r="BB1416"/>
      <c r="BC1416"/>
      <c r="BD1416"/>
      <c r="BE1416"/>
      <c r="BF1416" s="3"/>
      <c r="BG1416" s="3"/>
      <c r="CK1416"/>
    </row>
    <row r="1417" spans="1:89" x14ac:dyDescent="0.25">
      <c r="A1417" s="2">
        <v>43100</v>
      </c>
      <c r="B1417" s="5" t="s">
        <v>487</v>
      </c>
      <c r="C1417" s="5" t="s">
        <v>330</v>
      </c>
      <c r="D1417" s="5" t="s">
        <v>70</v>
      </c>
      <c r="E1417" s="3" t="s">
        <v>53</v>
      </c>
      <c r="F1417" s="3" t="s">
        <v>368</v>
      </c>
      <c r="G1417" s="3">
        <v>4171859</v>
      </c>
      <c r="H1417" s="3"/>
      <c r="I1417" s="3"/>
      <c r="J1417" s="3"/>
      <c r="K1417" s="3"/>
      <c r="L1417" s="3"/>
      <c r="M1417" s="5"/>
      <c r="AZ1417"/>
      <c r="BA1417"/>
      <c r="BB1417"/>
      <c r="BC1417"/>
      <c r="BD1417"/>
      <c r="BE1417"/>
      <c r="BF1417" s="3"/>
      <c r="BG1417" s="3"/>
      <c r="CK1417"/>
    </row>
    <row r="1418" spans="1:89" x14ac:dyDescent="0.25">
      <c r="A1418" s="2">
        <v>43100</v>
      </c>
      <c r="B1418" s="5" t="s">
        <v>487</v>
      </c>
      <c r="C1418" s="5" t="s">
        <v>330</v>
      </c>
      <c r="D1418" s="5" t="s">
        <v>70</v>
      </c>
      <c r="E1418" s="3" t="s">
        <v>50</v>
      </c>
      <c r="F1418" s="3" t="s">
        <v>369</v>
      </c>
      <c r="G1418" s="3">
        <v>18552573801.689999</v>
      </c>
      <c r="H1418" s="3"/>
      <c r="I1418" s="3"/>
      <c r="J1418" s="3"/>
      <c r="K1418" s="3"/>
      <c r="L1418" s="3"/>
      <c r="M1418" s="5"/>
      <c r="AZ1418"/>
      <c r="BA1418"/>
      <c r="BB1418"/>
      <c r="BC1418"/>
      <c r="BD1418"/>
      <c r="BE1418"/>
      <c r="BF1418" s="3"/>
      <c r="BG1418" s="3"/>
      <c r="CK1418"/>
    </row>
    <row r="1419" spans="1:89" x14ac:dyDescent="0.25">
      <c r="A1419" s="2">
        <v>43100</v>
      </c>
      <c r="B1419" s="5" t="s">
        <v>487</v>
      </c>
      <c r="C1419" s="5" t="s">
        <v>330</v>
      </c>
      <c r="D1419" s="5" t="s">
        <v>70</v>
      </c>
      <c r="E1419" s="3" t="s">
        <v>264</v>
      </c>
      <c r="F1419" s="3" t="s">
        <v>371</v>
      </c>
      <c r="G1419" s="3">
        <v>194797581</v>
      </c>
      <c r="H1419" s="3"/>
      <c r="I1419" s="3"/>
      <c r="J1419" s="3"/>
      <c r="K1419" s="3"/>
      <c r="L1419" s="3"/>
      <c r="M1419" s="5"/>
      <c r="AZ1419"/>
      <c r="BA1419"/>
      <c r="BB1419"/>
      <c r="BC1419"/>
      <c r="BD1419"/>
      <c r="BE1419"/>
      <c r="BF1419" s="3"/>
      <c r="BG1419" s="3"/>
      <c r="CK1419"/>
    </row>
    <row r="1420" spans="1:89" x14ac:dyDescent="0.25">
      <c r="A1420" s="2">
        <v>43100</v>
      </c>
      <c r="B1420" s="5" t="s">
        <v>487</v>
      </c>
      <c r="C1420" s="5" t="s">
        <v>330</v>
      </c>
      <c r="D1420" s="5" t="s">
        <v>70</v>
      </c>
      <c r="E1420" s="3" t="s">
        <v>265</v>
      </c>
      <c r="F1420" s="3" t="s">
        <v>377</v>
      </c>
      <c r="G1420" s="3">
        <v>0</v>
      </c>
      <c r="H1420" s="3"/>
      <c r="I1420" s="3"/>
      <c r="J1420" s="3"/>
      <c r="K1420" s="3"/>
      <c r="L1420" s="3"/>
      <c r="M1420" s="5"/>
      <c r="AZ1420"/>
      <c r="BA1420"/>
      <c r="BB1420"/>
      <c r="BC1420"/>
      <c r="BD1420"/>
      <c r="BE1420"/>
      <c r="BF1420" s="3"/>
      <c r="BG1420" s="3"/>
      <c r="CK1420"/>
    </row>
    <row r="1421" spans="1:89" x14ac:dyDescent="0.25">
      <c r="A1421" s="2">
        <v>43100</v>
      </c>
      <c r="B1421" s="5" t="s">
        <v>487</v>
      </c>
      <c r="C1421" s="5" t="s">
        <v>330</v>
      </c>
      <c r="D1421" s="5" t="s">
        <v>70</v>
      </c>
      <c r="E1421" s="3" t="s">
        <v>266</v>
      </c>
      <c r="F1421" s="3" t="s">
        <v>373</v>
      </c>
      <c r="G1421" s="3">
        <v>0</v>
      </c>
      <c r="H1421" s="3"/>
      <c r="I1421" s="3"/>
      <c r="J1421" s="3"/>
      <c r="K1421" s="3"/>
      <c r="L1421" s="3"/>
      <c r="M1421" s="5"/>
      <c r="AZ1421"/>
      <c r="BA1421"/>
      <c r="BB1421"/>
      <c r="BC1421"/>
      <c r="BD1421"/>
      <c r="BE1421"/>
      <c r="BF1421" s="3"/>
      <c r="BG1421" s="3"/>
      <c r="CK1421"/>
    </row>
    <row r="1422" spans="1:89" x14ac:dyDescent="0.25">
      <c r="A1422" s="2">
        <v>43100</v>
      </c>
      <c r="B1422" s="5" t="s">
        <v>487</v>
      </c>
      <c r="C1422" s="5" t="s">
        <v>330</v>
      </c>
      <c r="D1422" s="5" t="s">
        <v>70</v>
      </c>
      <c r="E1422" s="3" t="s">
        <v>267</v>
      </c>
      <c r="F1422" s="3" t="s">
        <v>374</v>
      </c>
      <c r="G1422" s="3">
        <v>0</v>
      </c>
      <c r="H1422" s="3"/>
      <c r="I1422" s="3"/>
      <c r="J1422" s="3"/>
      <c r="K1422" s="3"/>
      <c r="L1422" s="3"/>
      <c r="M1422" s="5"/>
      <c r="AZ1422"/>
      <c r="BA1422"/>
      <c r="BB1422"/>
      <c r="BC1422"/>
      <c r="BD1422"/>
      <c r="BE1422"/>
      <c r="BF1422" s="3"/>
      <c r="BG1422" s="3"/>
      <c r="CK1422"/>
    </row>
    <row r="1423" spans="1:89" x14ac:dyDescent="0.25">
      <c r="A1423" s="2">
        <v>43100</v>
      </c>
      <c r="B1423" s="5" t="s">
        <v>487</v>
      </c>
      <c r="C1423" s="5" t="s">
        <v>330</v>
      </c>
      <c r="D1423" s="5" t="s">
        <v>70</v>
      </c>
      <c r="E1423" s="3" t="s">
        <v>37</v>
      </c>
      <c r="F1423" s="3" t="s">
        <v>375</v>
      </c>
      <c r="G1423" s="3">
        <v>0</v>
      </c>
      <c r="H1423" s="3"/>
      <c r="I1423" s="3"/>
      <c r="J1423" s="3"/>
      <c r="K1423" s="3"/>
      <c r="L1423" s="3"/>
      <c r="M1423" s="5"/>
      <c r="AZ1423"/>
      <c r="BA1423"/>
      <c r="BB1423"/>
      <c r="BC1423"/>
      <c r="BD1423"/>
      <c r="BE1423"/>
      <c r="BF1423" s="3"/>
      <c r="BG1423" s="3"/>
      <c r="CK1423"/>
    </row>
    <row r="1424" spans="1:89" x14ac:dyDescent="0.25">
      <c r="A1424" s="2">
        <v>43100</v>
      </c>
      <c r="B1424" s="5" t="s">
        <v>487</v>
      </c>
      <c r="C1424" s="5" t="s">
        <v>330</v>
      </c>
      <c r="D1424" s="5" t="s">
        <v>70</v>
      </c>
      <c r="E1424" s="3" t="s">
        <v>268</v>
      </c>
      <c r="F1424" s="3" t="s">
        <v>376</v>
      </c>
      <c r="G1424" s="3">
        <v>194797581</v>
      </c>
      <c r="H1424" s="3"/>
      <c r="I1424" s="3"/>
      <c r="J1424" s="3"/>
      <c r="K1424" s="3"/>
      <c r="L1424" s="3"/>
      <c r="M1424" s="5"/>
      <c r="AZ1424"/>
      <c r="BA1424"/>
      <c r="BB1424"/>
      <c r="BC1424"/>
      <c r="BD1424"/>
      <c r="BE1424"/>
      <c r="BF1424" s="3"/>
      <c r="BG1424" s="3"/>
      <c r="CK1424"/>
    </row>
    <row r="1425" spans="1:89" x14ac:dyDescent="0.25">
      <c r="A1425" s="2">
        <v>43100</v>
      </c>
      <c r="B1425" s="5" t="s">
        <v>487</v>
      </c>
      <c r="C1425" s="5" t="s">
        <v>330</v>
      </c>
      <c r="D1425" s="5" t="s">
        <v>70</v>
      </c>
      <c r="E1425" s="3" t="s">
        <v>269</v>
      </c>
      <c r="F1425" s="3" t="s">
        <v>373</v>
      </c>
      <c r="G1425" s="3">
        <v>0</v>
      </c>
      <c r="H1425" s="3"/>
      <c r="I1425" s="3"/>
      <c r="J1425" s="3"/>
      <c r="K1425" s="3"/>
      <c r="L1425" s="3"/>
      <c r="M1425" s="5"/>
      <c r="AZ1425"/>
      <c r="BA1425"/>
      <c r="BB1425"/>
      <c r="BC1425"/>
      <c r="BD1425"/>
      <c r="BE1425"/>
      <c r="BF1425" s="3"/>
      <c r="BG1425" s="3"/>
      <c r="CK1425"/>
    </row>
    <row r="1426" spans="1:89" x14ac:dyDescent="0.25">
      <c r="A1426" s="2">
        <v>43100</v>
      </c>
      <c r="B1426" s="5" t="s">
        <v>487</v>
      </c>
      <c r="C1426" s="5" t="s">
        <v>330</v>
      </c>
      <c r="D1426" s="5" t="s">
        <v>70</v>
      </c>
      <c r="E1426" s="3" t="s">
        <v>270</v>
      </c>
      <c r="F1426" s="3" t="s">
        <v>374</v>
      </c>
      <c r="G1426" s="3">
        <v>185114202</v>
      </c>
      <c r="H1426" s="3"/>
      <c r="I1426" s="3"/>
      <c r="J1426" s="3"/>
      <c r="K1426" s="3"/>
      <c r="L1426" s="3"/>
      <c r="M1426" s="5"/>
      <c r="AZ1426"/>
      <c r="BA1426"/>
      <c r="BB1426"/>
      <c r="BC1426"/>
      <c r="BD1426"/>
      <c r="BE1426"/>
      <c r="BF1426" s="3"/>
      <c r="BG1426" s="3"/>
      <c r="CK1426"/>
    </row>
    <row r="1427" spans="1:89" x14ac:dyDescent="0.25">
      <c r="A1427" s="2">
        <v>43100</v>
      </c>
      <c r="B1427" s="5" t="s">
        <v>487</v>
      </c>
      <c r="C1427" s="5" t="s">
        <v>330</v>
      </c>
      <c r="D1427" s="5" t="s">
        <v>70</v>
      </c>
      <c r="E1427" s="3" t="s">
        <v>271</v>
      </c>
      <c r="F1427" s="3" t="s">
        <v>375</v>
      </c>
      <c r="G1427" s="3">
        <v>9683379</v>
      </c>
      <c r="H1427" s="3"/>
      <c r="I1427" s="3"/>
      <c r="J1427" s="3"/>
      <c r="K1427" s="3"/>
      <c r="L1427" s="3"/>
      <c r="M1427" s="5"/>
      <c r="AZ1427"/>
      <c r="BA1427"/>
      <c r="BB1427"/>
      <c r="BC1427"/>
      <c r="BD1427"/>
      <c r="BE1427"/>
      <c r="BF1427" s="3"/>
      <c r="BG1427" s="3"/>
      <c r="CK1427"/>
    </row>
    <row r="1428" spans="1:89" x14ac:dyDescent="0.25">
      <c r="A1428" s="2">
        <v>43100</v>
      </c>
      <c r="B1428" s="5" t="s">
        <v>487</v>
      </c>
      <c r="C1428" s="5" t="s">
        <v>330</v>
      </c>
      <c r="D1428" s="5" t="s">
        <v>70</v>
      </c>
      <c r="E1428" s="3" t="s">
        <v>272</v>
      </c>
      <c r="F1428" s="3" t="s">
        <v>378</v>
      </c>
      <c r="G1428" s="3">
        <v>4319050518.3199997</v>
      </c>
      <c r="H1428" s="3"/>
      <c r="I1428" s="3"/>
      <c r="J1428" s="3"/>
      <c r="K1428" s="3"/>
      <c r="L1428" s="3"/>
      <c r="M1428" s="5"/>
      <c r="AZ1428"/>
      <c r="BA1428"/>
      <c r="BB1428"/>
      <c r="BC1428"/>
      <c r="BD1428"/>
      <c r="BE1428"/>
      <c r="BF1428" s="3"/>
      <c r="BG1428" s="3"/>
      <c r="CK1428"/>
    </row>
    <row r="1429" spans="1:89" x14ac:dyDescent="0.25">
      <c r="A1429" s="2">
        <v>43100</v>
      </c>
      <c r="B1429" s="5" t="s">
        <v>487</v>
      </c>
      <c r="C1429" s="5" t="s">
        <v>330</v>
      </c>
      <c r="D1429" s="5" t="s">
        <v>70</v>
      </c>
      <c r="E1429" s="3" t="s">
        <v>131</v>
      </c>
      <c r="F1429" s="3" t="s">
        <v>379</v>
      </c>
      <c r="G1429" s="3">
        <v>2809396802</v>
      </c>
      <c r="H1429" s="3"/>
      <c r="I1429" s="3"/>
      <c r="J1429" s="3"/>
      <c r="K1429" s="3"/>
      <c r="L1429" s="3"/>
      <c r="M1429" s="5"/>
      <c r="AZ1429"/>
      <c r="BA1429"/>
      <c r="BB1429"/>
      <c r="BC1429"/>
      <c r="BD1429"/>
      <c r="BE1429"/>
      <c r="BF1429" s="3"/>
      <c r="BG1429" s="3"/>
      <c r="CK1429"/>
    </row>
    <row r="1430" spans="1:89" x14ac:dyDescent="0.25">
      <c r="A1430" s="2">
        <v>43100</v>
      </c>
      <c r="B1430" s="5" t="s">
        <v>487</v>
      </c>
      <c r="C1430" s="5" t="s">
        <v>330</v>
      </c>
      <c r="D1430" s="5" t="s">
        <v>70</v>
      </c>
      <c r="E1430" s="3" t="s">
        <v>116</v>
      </c>
      <c r="F1430" s="3" t="s">
        <v>373</v>
      </c>
      <c r="G1430" s="3">
        <v>0</v>
      </c>
      <c r="H1430" s="3"/>
      <c r="I1430" s="3"/>
      <c r="J1430" s="3"/>
      <c r="K1430" s="3"/>
      <c r="L1430" s="3"/>
      <c r="M1430" s="5"/>
      <c r="AZ1430"/>
      <c r="BA1430"/>
      <c r="BB1430"/>
      <c r="BC1430"/>
      <c r="BD1430"/>
      <c r="BE1430"/>
      <c r="BF1430" s="3"/>
      <c r="BG1430" s="3"/>
      <c r="CK1430"/>
    </row>
    <row r="1431" spans="1:89" x14ac:dyDescent="0.25">
      <c r="A1431" s="2">
        <v>43100</v>
      </c>
      <c r="B1431" s="5" t="s">
        <v>487</v>
      </c>
      <c r="C1431" s="5" t="s">
        <v>330</v>
      </c>
      <c r="D1431" s="5" t="s">
        <v>70</v>
      </c>
      <c r="E1431" s="3" t="s">
        <v>117</v>
      </c>
      <c r="F1431" s="3" t="s">
        <v>374</v>
      </c>
      <c r="G1431" s="3">
        <v>2684721231</v>
      </c>
      <c r="H1431" s="3"/>
      <c r="I1431" s="3"/>
      <c r="J1431" s="3"/>
      <c r="K1431" s="3"/>
      <c r="L1431" s="3"/>
      <c r="M1431" s="5"/>
      <c r="AZ1431"/>
      <c r="BA1431"/>
      <c r="BB1431"/>
      <c r="BC1431"/>
      <c r="BD1431"/>
      <c r="BE1431"/>
      <c r="BF1431" s="3"/>
      <c r="BG1431" s="3"/>
      <c r="CK1431"/>
    </row>
    <row r="1432" spans="1:89" x14ac:dyDescent="0.25">
      <c r="A1432" s="2">
        <v>43100</v>
      </c>
      <c r="B1432" s="5" t="s">
        <v>487</v>
      </c>
      <c r="C1432" s="5" t="s">
        <v>330</v>
      </c>
      <c r="D1432" s="5" t="s">
        <v>70</v>
      </c>
      <c r="E1432" s="3" t="s">
        <v>118</v>
      </c>
      <c r="F1432" s="3" t="s">
        <v>375</v>
      </c>
      <c r="G1432" s="3">
        <v>124675571</v>
      </c>
      <c r="H1432" s="3"/>
      <c r="I1432" s="3"/>
      <c r="J1432" s="3"/>
      <c r="K1432" s="3"/>
      <c r="L1432" s="3"/>
      <c r="M1432" s="5"/>
      <c r="AZ1432"/>
      <c r="BA1432"/>
      <c r="BB1432"/>
      <c r="BC1432"/>
      <c r="BD1432"/>
      <c r="BE1432"/>
      <c r="BF1432" s="3"/>
      <c r="BG1432" s="3"/>
      <c r="CK1432"/>
    </row>
    <row r="1433" spans="1:89" x14ac:dyDescent="0.25">
      <c r="A1433" s="2">
        <v>43100</v>
      </c>
      <c r="B1433" s="5" t="s">
        <v>487</v>
      </c>
      <c r="C1433" s="5" t="s">
        <v>330</v>
      </c>
      <c r="D1433" s="5" t="s">
        <v>70</v>
      </c>
      <c r="E1433" s="3" t="s">
        <v>273</v>
      </c>
      <c r="F1433" s="3" t="s">
        <v>380</v>
      </c>
      <c r="G1433" s="3">
        <v>1509653716.3199999</v>
      </c>
      <c r="H1433" s="3"/>
      <c r="I1433" s="3"/>
      <c r="J1433" s="3"/>
      <c r="K1433" s="3"/>
      <c r="L1433" s="3"/>
      <c r="M1433" s="5"/>
      <c r="AZ1433"/>
      <c r="BA1433"/>
      <c r="BB1433"/>
      <c r="BC1433"/>
      <c r="BD1433"/>
      <c r="BE1433"/>
      <c r="BF1433" s="3"/>
      <c r="BG1433" s="3"/>
      <c r="CK1433"/>
    </row>
    <row r="1434" spans="1:89" x14ac:dyDescent="0.25">
      <c r="A1434" s="2">
        <v>43100</v>
      </c>
      <c r="B1434" s="5" t="s">
        <v>487</v>
      </c>
      <c r="C1434" s="5" t="s">
        <v>330</v>
      </c>
      <c r="D1434" s="5" t="s">
        <v>70</v>
      </c>
      <c r="E1434" s="3" t="s">
        <v>274</v>
      </c>
      <c r="F1434" s="3" t="s">
        <v>373</v>
      </c>
      <c r="G1434" s="3">
        <v>0</v>
      </c>
      <c r="H1434" s="3"/>
      <c r="I1434" s="3"/>
      <c r="J1434" s="3"/>
      <c r="K1434" s="3"/>
      <c r="L1434" s="3"/>
      <c r="M1434" s="5"/>
      <c r="AZ1434"/>
      <c r="BA1434"/>
      <c r="BB1434"/>
      <c r="BC1434"/>
      <c r="BD1434"/>
      <c r="BE1434"/>
      <c r="BF1434" s="3"/>
      <c r="BG1434" s="3"/>
      <c r="CK1434"/>
    </row>
    <row r="1435" spans="1:89" x14ac:dyDescent="0.25">
      <c r="A1435" s="2">
        <v>43100</v>
      </c>
      <c r="B1435" s="5" t="s">
        <v>487</v>
      </c>
      <c r="C1435" s="5" t="s">
        <v>330</v>
      </c>
      <c r="D1435" s="5" t="s">
        <v>70</v>
      </c>
      <c r="E1435" s="3" t="s">
        <v>275</v>
      </c>
      <c r="F1435" s="3" t="s">
        <v>374</v>
      </c>
      <c r="G1435" s="3">
        <v>1403945206.3199999</v>
      </c>
      <c r="H1435" s="3"/>
      <c r="I1435" s="3"/>
      <c r="J1435" s="3"/>
      <c r="K1435" s="3"/>
      <c r="L1435" s="3"/>
      <c r="M1435" s="5"/>
      <c r="AZ1435"/>
      <c r="BA1435"/>
      <c r="BB1435"/>
      <c r="BC1435"/>
      <c r="BD1435"/>
      <c r="BE1435"/>
      <c r="BF1435" s="3"/>
      <c r="BG1435" s="3"/>
      <c r="CK1435"/>
    </row>
    <row r="1436" spans="1:89" x14ac:dyDescent="0.25">
      <c r="A1436" s="2">
        <v>43100</v>
      </c>
      <c r="B1436" s="5" t="s">
        <v>487</v>
      </c>
      <c r="C1436" s="5" t="s">
        <v>330</v>
      </c>
      <c r="D1436" s="5" t="s">
        <v>70</v>
      </c>
      <c r="E1436" s="3" t="s">
        <v>276</v>
      </c>
      <c r="F1436" s="3" t="s">
        <v>375</v>
      </c>
      <c r="G1436" s="3">
        <v>105708510</v>
      </c>
      <c r="H1436" s="3"/>
      <c r="I1436" s="3"/>
      <c r="J1436" s="3"/>
      <c r="K1436" s="3"/>
      <c r="L1436" s="3"/>
      <c r="M1436" s="5"/>
      <c r="AZ1436"/>
      <c r="BA1436"/>
      <c r="BB1436"/>
      <c r="BC1436"/>
      <c r="BD1436"/>
      <c r="BE1436"/>
      <c r="BF1436" s="3"/>
      <c r="BG1436" s="3"/>
      <c r="CK1436"/>
    </row>
    <row r="1437" spans="1:89" x14ac:dyDescent="0.25">
      <c r="A1437" s="2">
        <v>43100</v>
      </c>
      <c r="B1437" s="5" t="s">
        <v>487</v>
      </c>
      <c r="C1437" s="5" t="s">
        <v>330</v>
      </c>
      <c r="D1437" s="5" t="s">
        <v>70</v>
      </c>
      <c r="E1437" s="3" t="s">
        <v>277</v>
      </c>
      <c r="F1437" s="3" t="s">
        <v>381</v>
      </c>
      <c r="G1437" s="3">
        <v>6256894579</v>
      </c>
      <c r="H1437" s="3"/>
      <c r="I1437" s="3"/>
      <c r="J1437" s="3"/>
      <c r="K1437" s="3"/>
      <c r="L1437" s="3"/>
      <c r="M1437" s="5"/>
      <c r="AZ1437"/>
      <c r="BA1437"/>
      <c r="BB1437"/>
      <c r="BC1437"/>
      <c r="BD1437"/>
      <c r="BE1437"/>
      <c r="BF1437" s="3"/>
      <c r="BG1437" s="3"/>
      <c r="CK1437"/>
    </row>
    <row r="1438" spans="1:89" x14ac:dyDescent="0.25">
      <c r="A1438" s="2">
        <v>43100</v>
      </c>
      <c r="B1438" s="5" t="s">
        <v>487</v>
      </c>
      <c r="C1438" s="5" t="s">
        <v>330</v>
      </c>
      <c r="D1438" s="5" t="s">
        <v>70</v>
      </c>
      <c r="E1438" s="3" t="s">
        <v>119</v>
      </c>
      <c r="F1438" s="3" t="s">
        <v>382</v>
      </c>
      <c r="G1438" s="3">
        <v>5360101274</v>
      </c>
      <c r="H1438" s="3"/>
      <c r="I1438" s="3"/>
      <c r="J1438" s="3"/>
      <c r="K1438" s="3"/>
      <c r="L1438" s="3"/>
      <c r="M1438" s="5"/>
      <c r="AZ1438"/>
      <c r="BA1438"/>
      <c r="BB1438"/>
      <c r="BC1438"/>
      <c r="BD1438"/>
      <c r="BE1438"/>
      <c r="BF1438" s="3"/>
      <c r="BG1438" s="3"/>
      <c r="CK1438"/>
    </row>
    <row r="1439" spans="1:89" x14ac:dyDescent="0.25">
      <c r="A1439" s="2">
        <v>43100</v>
      </c>
      <c r="B1439" s="5" t="s">
        <v>487</v>
      </c>
      <c r="C1439" s="5" t="s">
        <v>330</v>
      </c>
      <c r="D1439" s="5" t="s">
        <v>70</v>
      </c>
      <c r="E1439" s="3" t="s">
        <v>120</v>
      </c>
      <c r="F1439" s="3" t="s">
        <v>383</v>
      </c>
      <c r="G1439" s="3">
        <v>896793305</v>
      </c>
      <c r="H1439" s="3"/>
      <c r="I1439" s="3"/>
      <c r="J1439" s="3"/>
      <c r="K1439" s="3"/>
      <c r="L1439" s="3"/>
      <c r="M1439" s="5"/>
      <c r="AZ1439"/>
      <c r="BA1439"/>
      <c r="BB1439"/>
      <c r="BC1439"/>
      <c r="BD1439"/>
      <c r="BE1439"/>
      <c r="BF1439" s="3"/>
      <c r="BG1439" s="3"/>
      <c r="CK1439"/>
    </row>
    <row r="1440" spans="1:89" x14ac:dyDescent="0.25">
      <c r="A1440" s="2">
        <v>43100</v>
      </c>
      <c r="B1440" s="5" t="s">
        <v>487</v>
      </c>
      <c r="C1440" s="5" t="s">
        <v>330</v>
      </c>
      <c r="D1440" s="5" t="s">
        <v>70</v>
      </c>
      <c r="E1440" s="3" t="s">
        <v>121</v>
      </c>
      <c r="F1440" s="3" t="s">
        <v>384</v>
      </c>
      <c r="G1440" s="3">
        <v>0</v>
      </c>
      <c r="H1440" s="3"/>
      <c r="I1440" s="3"/>
      <c r="J1440" s="3"/>
      <c r="K1440" s="3"/>
      <c r="L1440" s="3"/>
      <c r="M1440" s="5"/>
      <c r="AZ1440"/>
      <c r="BA1440"/>
      <c r="BB1440"/>
      <c r="BC1440"/>
      <c r="BD1440"/>
      <c r="BE1440"/>
      <c r="BF1440" s="3"/>
      <c r="BG1440" s="3"/>
      <c r="CK1440"/>
    </row>
    <row r="1441" spans="1:89" x14ac:dyDescent="0.25">
      <c r="A1441" s="2">
        <v>43100</v>
      </c>
      <c r="B1441" s="5" t="s">
        <v>487</v>
      </c>
      <c r="C1441" s="5" t="s">
        <v>330</v>
      </c>
      <c r="D1441" s="5" t="s">
        <v>70</v>
      </c>
      <c r="E1441" s="3" t="s">
        <v>123</v>
      </c>
      <c r="F1441" s="3" t="s">
        <v>385</v>
      </c>
      <c r="G1441" s="3">
        <v>0</v>
      </c>
      <c r="H1441" s="3"/>
      <c r="I1441" s="3"/>
      <c r="J1441" s="3"/>
      <c r="K1441" s="3"/>
      <c r="L1441" s="3"/>
      <c r="M1441" s="5"/>
      <c r="AZ1441"/>
      <c r="BA1441"/>
      <c r="BB1441"/>
      <c r="BC1441"/>
      <c r="BD1441"/>
      <c r="BE1441"/>
      <c r="BF1441" s="3"/>
      <c r="BG1441" s="3"/>
      <c r="CK1441"/>
    </row>
    <row r="1442" spans="1:89" x14ac:dyDescent="0.25">
      <c r="A1442" s="2">
        <v>43100</v>
      </c>
      <c r="B1442" s="5" t="s">
        <v>487</v>
      </c>
      <c r="C1442" s="5" t="s">
        <v>330</v>
      </c>
      <c r="D1442" s="5" t="s">
        <v>70</v>
      </c>
      <c r="E1442" s="3" t="s">
        <v>278</v>
      </c>
      <c r="F1442" s="3" t="s">
        <v>386</v>
      </c>
      <c r="G1442" s="3">
        <v>0</v>
      </c>
      <c r="H1442" s="3"/>
      <c r="I1442" s="3"/>
      <c r="J1442" s="3"/>
      <c r="K1442" s="3"/>
      <c r="L1442" s="3"/>
      <c r="M1442" s="5"/>
      <c r="AZ1442"/>
      <c r="BA1442"/>
      <c r="BB1442"/>
      <c r="BC1442"/>
      <c r="BD1442"/>
      <c r="BE1442"/>
      <c r="BF1442" s="3"/>
      <c r="BG1442" s="3"/>
      <c r="CK1442"/>
    </row>
    <row r="1443" spans="1:89" x14ac:dyDescent="0.25">
      <c r="A1443" s="2">
        <v>43100</v>
      </c>
      <c r="B1443" s="5" t="s">
        <v>487</v>
      </c>
      <c r="C1443" s="5" t="s">
        <v>330</v>
      </c>
      <c r="D1443" s="5" t="s">
        <v>70</v>
      </c>
      <c r="E1443" s="3" t="s">
        <v>279</v>
      </c>
      <c r="F1443" s="3" t="s">
        <v>387</v>
      </c>
      <c r="G1443" s="3">
        <v>8537940</v>
      </c>
      <c r="H1443" s="3"/>
      <c r="I1443" s="3"/>
      <c r="J1443" s="3"/>
      <c r="K1443" s="3"/>
      <c r="L1443" s="3"/>
      <c r="M1443" s="5"/>
      <c r="AZ1443"/>
      <c r="BA1443"/>
      <c r="BB1443"/>
      <c r="BC1443"/>
      <c r="BD1443"/>
      <c r="BE1443"/>
      <c r="BF1443" s="3"/>
      <c r="BG1443" s="3"/>
      <c r="CK1443"/>
    </row>
    <row r="1444" spans="1:89" x14ac:dyDescent="0.25">
      <c r="A1444" s="2">
        <v>43100</v>
      </c>
      <c r="B1444" s="5" t="s">
        <v>487</v>
      </c>
      <c r="C1444" s="5" t="s">
        <v>330</v>
      </c>
      <c r="D1444" s="5" t="s">
        <v>70</v>
      </c>
      <c r="E1444" s="3" t="s">
        <v>280</v>
      </c>
      <c r="F1444" s="3" t="s">
        <v>388</v>
      </c>
      <c r="G1444" s="3">
        <v>0</v>
      </c>
      <c r="H1444" s="3"/>
      <c r="I1444" s="3"/>
      <c r="J1444" s="3"/>
      <c r="K1444" s="3"/>
      <c r="L1444" s="3"/>
      <c r="M1444" s="5"/>
      <c r="AZ1444"/>
      <c r="BA1444"/>
      <c r="BB1444"/>
      <c r="BC1444"/>
      <c r="BD1444"/>
      <c r="BE1444"/>
      <c r="BF1444" s="3"/>
      <c r="BG1444" s="3"/>
      <c r="CK1444"/>
    </row>
    <row r="1445" spans="1:89" x14ac:dyDescent="0.25">
      <c r="A1445" s="2">
        <v>43100</v>
      </c>
      <c r="B1445" s="5" t="s">
        <v>487</v>
      </c>
      <c r="C1445" s="5" t="s">
        <v>330</v>
      </c>
      <c r="D1445" s="5" t="s">
        <v>70</v>
      </c>
      <c r="E1445" s="3" t="s">
        <v>281</v>
      </c>
      <c r="F1445" s="3" t="s">
        <v>389</v>
      </c>
      <c r="G1445" s="3">
        <v>16247116</v>
      </c>
      <c r="H1445" s="3"/>
      <c r="I1445" s="3"/>
      <c r="J1445" s="3"/>
      <c r="K1445" s="3"/>
      <c r="L1445" s="3"/>
      <c r="M1445" s="5"/>
      <c r="AZ1445"/>
      <c r="BA1445"/>
      <c r="BB1445"/>
      <c r="BC1445"/>
      <c r="BD1445"/>
      <c r="BE1445"/>
      <c r="BF1445" s="3"/>
      <c r="BG1445" s="3"/>
      <c r="CK1445"/>
    </row>
    <row r="1446" spans="1:89" x14ac:dyDescent="0.25">
      <c r="A1446" s="2">
        <v>43100</v>
      </c>
      <c r="B1446" s="5" t="s">
        <v>487</v>
      </c>
      <c r="C1446" s="5" t="s">
        <v>330</v>
      </c>
      <c r="D1446" s="5" t="s">
        <v>70</v>
      </c>
      <c r="E1446" s="3" t="s">
        <v>282</v>
      </c>
      <c r="F1446" s="3" t="s">
        <v>183</v>
      </c>
      <c r="G1446" s="3">
        <v>0</v>
      </c>
      <c r="H1446" s="3"/>
      <c r="I1446" s="3"/>
      <c r="J1446" s="3"/>
      <c r="K1446" s="3"/>
      <c r="L1446" s="3"/>
      <c r="M1446" s="5"/>
      <c r="AZ1446"/>
      <c r="BA1446"/>
      <c r="BB1446"/>
      <c r="BC1446"/>
      <c r="BD1446"/>
      <c r="BE1446"/>
      <c r="BF1446" s="3"/>
      <c r="BG1446" s="3"/>
      <c r="CK1446"/>
    </row>
    <row r="1447" spans="1:89" x14ac:dyDescent="0.25">
      <c r="A1447" s="2">
        <v>43100</v>
      </c>
      <c r="B1447" s="5" t="s">
        <v>487</v>
      </c>
      <c r="C1447" s="5" t="s">
        <v>330</v>
      </c>
      <c r="D1447" s="5" t="s">
        <v>70</v>
      </c>
      <c r="E1447" s="3" t="s">
        <v>124</v>
      </c>
      <c r="F1447" s="3" t="s">
        <v>390</v>
      </c>
      <c r="G1447" s="3">
        <v>0</v>
      </c>
      <c r="H1447" s="3"/>
      <c r="I1447" s="3"/>
      <c r="J1447" s="3"/>
      <c r="K1447" s="3"/>
      <c r="L1447" s="3"/>
      <c r="M1447" s="5"/>
      <c r="AZ1447"/>
      <c r="BA1447"/>
      <c r="BB1447"/>
      <c r="BC1447"/>
      <c r="BD1447"/>
      <c r="BE1447"/>
      <c r="BF1447" s="3"/>
      <c r="BG1447" s="3"/>
      <c r="CK1447"/>
    </row>
    <row r="1448" spans="1:89" x14ac:dyDescent="0.25">
      <c r="A1448" s="2">
        <v>43100</v>
      </c>
      <c r="B1448" s="5" t="s">
        <v>487</v>
      </c>
      <c r="C1448" s="5" t="s">
        <v>330</v>
      </c>
      <c r="D1448" s="5" t="s">
        <v>70</v>
      </c>
      <c r="E1448" s="3" t="s">
        <v>125</v>
      </c>
      <c r="F1448" s="3" t="s">
        <v>391</v>
      </c>
      <c r="G1448" s="3">
        <v>0</v>
      </c>
      <c r="H1448" s="3"/>
      <c r="I1448" s="3"/>
      <c r="J1448" s="3"/>
      <c r="K1448" s="3"/>
      <c r="L1448" s="3"/>
      <c r="M1448" s="5"/>
      <c r="AZ1448"/>
      <c r="BA1448"/>
      <c r="BB1448"/>
      <c r="BC1448"/>
      <c r="BD1448"/>
      <c r="BE1448"/>
      <c r="BF1448" s="3"/>
      <c r="BG1448" s="3"/>
      <c r="CK1448"/>
    </row>
    <row r="1449" spans="1:89" x14ac:dyDescent="0.25">
      <c r="A1449" s="2">
        <v>43100</v>
      </c>
      <c r="B1449" s="5" t="s">
        <v>487</v>
      </c>
      <c r="C1449" s="5" t="s">
        <v>330</v>
      </c>
      <c r="D1449" s="5" t="s">
        <v>70</v>
      </c>
      <c r="E1449" s="3" t="s">
        <v>126</v>
      </c>
      <c r="F1449" s="3" t="s">
        <v>392</v>
      </c>
      <c r="G1449" s="3">
        <v>265870</v>
      </c>
      <c r="H1449" s="3"/>
      <c r="I1449" s="3"/>
      <c r="J1449" s="3"/>
      <c r="K1449" s="3"/>
      <c r="L1449" s="3"/>
      <c r="M1449" s="5"/>
      <c r="AZ1449"/>
      <c r="BA1449"/>
      <c r="BB1449"/>
      <c r="BC1449"/>
      <c r="BD1449"/>
      <c r="BE1449"/>
      <c r="BF1449" s="3"/>
      <c r="BG1449" s="3"/>
      <c r="CK1449"/>
    </row>
    <row r="1450" spans="1:89" x14ac:dyDescent="0.25">
      <c r="A1450" s="2">
        <v>43100</v>
      </c>
      <c r="B1450" s="5" t="s">
        <v>487</v>
      </c>
      <c r="C1450" s="5" t="s">
        <v>330</v>
      </c>
      <c r="D1450" s="5" t="s">
        <v>70</v>
      </c>
      <c r="E1450" s="3" t="s">
        <v>127</v>
      </c>
      <c r="F1450" s="3" t="s">
        <v>393</v>
      </c>
      <c r="G1450" s="3">
        <v>73822806</v>
      </c>
      <c r="H1450" s="3"/>
      <c r="I1450" s="3"/>
      <c r="J1450" s="3"/>
      <c r="K1450" s="3"/>
      <c r="L1450" s="3"/>
      <c r="M1450" s="5"/>
      <c r="AZ1450"/>
      <c r="BA1450"/>
      <c r="BB1450"/>
      <c r="BC1450"/>
      <c r="BD1450"/>
      <c r="BE1450"/>
      <c r="BF1450" s="3"/>
      <c r="BG1450" s="3"/>
      <c r="CK1450"/>
    </row>
    <row r="1451" spans="1:89" x14ac:dyDescent="0.25">
      <c r="A1451" s="2">
        <v>43100</v>
      </c>
      <c r="B1451" s="5" t="s">
        <v>487</v>
      </c>
      <c r="C1451" s="5" t="s">
        <v>330</v>
      </c>
      <c r="D1451" s="5" t="s">
        <v>70</v>
      </c>
      <c r="E1451" s="3" t="s">
        <v>128</v>
      </c>
      <c r="F1451" s="3" t="s">
        <v>394</v>
      </c>
      <c r="G1451" s="3">
        <v>400732903</v>
      </c>
      <c r="H1451" s="3"/>
      <c r="I1451" s="3"/>
      <c r="J1451" s="3"/>
      <c r="K1451" s="3"/>
      <c r="L1451" s="3"/>
      <c r="M1451" s="5"/>
      <c r="AZ1451"/>
      <c r="BA1451"/>
      <c r="BB1451"/>
      <c r="BC1451"/>
      <c r="BD1451"/>
      <c r="BE1451"/>
      <c r="BF1451" s="3"/>
      <c r="BG1451" s="3"/>
      <c r="CK1451"/>
    </row>
    <row r="1452" spans="1:89" x14ac:dyDescent="0.25">
      <c r="A1452" s="2">
        <v>43100</v>
      </c>
      <c r="B1452" s="5" t="s">
        <v>487</v>
      </c>
      <c r="C1452" s="5" t="s">
        <v>330</v>
      </c>
      <c r="D1452" s="5" t="s">
        <v>70</v>
      </c>
      <c r="E1452" s="3" t="s">
        <v>283</v>
      </c>
      <c r="F1452" s="3" t="s">
        <v>395</v>
      </c>
      <c r="G1452" s="3">
        <v>0</v>
      </c>
      <c r="H1452" s="3"/>
      <c r="I1452" s="3"/>
      <c r="J1452" s="3"/>
      <c r="K1452" s="3"/>
      <c r="L1452" s="3"/>
      <c r="M1452" s="5"/>
      <c r="AZ1452"/>
      <c r="BA1452"/>
      <c r="BB1452"/>
      <c r="BC1452"/>
      <c r="BD1452"/>
      <c r="BE1452"/>
      <c r="BF1452" s="3"/>
      <c r="BG1452" s="3"/>
      <c r="CK1452"/>
    </row>
    <row r="1453" spans="1:89" x14ac:dyDescent="0.25">
      <c r="A1453" s="2">
        <v>43100</v>
      </c>
      <c r="B1453" s="5" t="s">
        <v>487</v>
      </c>
      <c r="C1453" s="5" t="s">
        <v>330</v>
      </c>
      <c r="D1453" s="5" t="s">
        <v>70</v>
      </c>
      <c r="E1453" s="3" t="s">
        <v>284</v>
      </c>
      <c r="F1453" s="3" t="s">
        <v>396</v>
      </c>
      <c r="G1453" s="3">
        <v>0</v>
      </c>
      <c r="H1453" s="3"/>
      <c r="I1453" s="3"/>
      <c r="J1453" s="3"/>
      <c r="K1453" s="3"/>
      <c r="L1453" s="3"/>
      <c r="M1453" s="5"/>
      <c r="AZ1453"/>
      <c r="BA1453"/>
      <c r="BB1453"/>
      <c r="BC1453"/>
      <c r="BD1453"/>
      <c r="BE1453"/>
      <c r="BF1453" s="3"/>
      <c r="BG1453" s="3"/>
      <c r="CK1453"/>
    </row>
    <row r="1454" spans="1:89" x14ac:dyDescent="0.25">
      <c r="A1454" s="2">
        <v>43100</v>
      </c>
      <c r="B1454" s="5" t="s">
        <v>487</v>
      </c>
      <c r="C1454" s="5" t="s">
        <v>330</v>
      </c>
      <c r="D1454" s="5" t="s">
        <v>70</v>
      </c>
      <c r="E1454" s="3" t="s">
        <v>285</v>
      </c>
      <c r="F1454" s="3" t="s">
        <v>397</v>
      </c>
      <c r="G1454" s="3">
        <v>0</v>
      </c>
      <c r="H1454" s="3"/>
      <c r="I1454" s="3"/>
      <c r="J1454" s="3"/>
      <c r="K1454" s="3"/>
      <c r="L1454" s="3"/>
      <c r="M1454" s="5"/>
      <c r="AZ1454"/>
      <c r="BA1454"/>
      <c r="BB1454"/>
      <c r="BC1454"/>
      <c r="BD1454"/>
      <c r="BE1454"/>
      <c r="BF1454" s="3"/>
      <c r="BG1454" s="3"/>
      <c r="CK1454"/>
    </row>
    <row r="1455" spans="1:89" x14ac:dyDescent="0.25">
      <c r="A1455" s="2">
        <v>43100</v>
      </c>
      <c r="B1455" s="5" t="s">
        <v>487</v>
      </c>
      <c r="C1455" s="5" t="s">
        <v>330</v>
      </c>
      <c r="D1455" s="5" t="s">
        <v>70</v>
      </c>
      <c r="E1455" s="3" t="s">
        <v>286</v>
      </c>
      <c r="F1455" s="3" t="s">
        <v>399</v>
      </c>
      <c r="G1455" s="3">
        <v>205399375</v>
      </c>
      <c r="H1455" s="3"/>
      <c r="I1455" s="3"/>
      <c r="J1455" s="3"/>
      <c r="K1455" s="3"/>
      <c r="L1455" s="3"/>
      <c r="M1455" s="5"/>
      <c r="AZ1455"/>
      <c r="BA1455"/>
      <c r="BB1455"/>
      <c r="BC1455"/>
      <c r="BD1455"/>
      <c r="BE1455"/>
      <c r="BF1455" s="3"/>
      <c r="BG1455" s="3"/>
      <c r="CK1455"/>
    </row>
    <row r="1456" spans="1:89" x14ac:dyDescent="0.25">
      <c r="A1456" s="2">
        <v>43100</v>
      </c>
      <c r="B1456" s="5" t="s">
        <v>487</v>
      </c>
      <c r="C1456" s="5" t="s">
        <v>330</v>
      </c>
      <c r="D1456" s="5" t="s">
        <v>70</v>
      </c>
      <c r="E1456" s="3" t="s">
        <v>129</v>
      </c>
      <c r="F1456" s="3" t="s">
        <v>400</v>
      </c>
      <c r="G1456" s="3">
        <v>11475748688.32</v>
      </c>
      <c r="H1456" s="3"/>
      <c r="I1456" s="3"/>
      <c r="J1456" s="3"/>
      <c r="K1456" s="3"/>
      <c r="L1456" s="3"/>
      <c r="M1456" s="5"/>
      <c r="AZ1456"/>
      <c r="BA1456"/>
      <c r="BB1456"/>
      <c r="BC1456"/>
      <c r="BD1456"/>
      <c r="BE1456"/>
      <c r="BF1456" s="3"/>
      <c r="BG1456" s="3"/>
      <c r="CK1456"/>
    </row>
    <row r="1457" spans="1:89" x14ac:dyDescent="0.25">
      <c r="A1457" s="2">
        <v>43100</v>
      </c>
      <c r="B1457" s="5" t="s">
        <v>487</v>
      </c>
      <c r="C1457" s="5" t="s">
        <v>330</v>
      </c>
      <c r="D1457" s="5" t="s">
        <v>70</v>
      </c>
      <c r="E1457" s="3" t="s">
        <v>130</v>
      </c>
      <c r="F1457" s="3" t="s">
        <v>398</v>
      </c>
      <c r="G1457" s="3">
        <v>7076825113.3699999</v>
      </c>
      <c r="H1457" s="3"/>
      <c r="I1457" s="3"/>
      <c r="J1457" s="3"/>
      <c r="K1457" s="3"/>
      <c r="L1457" s="3"/>
      <c r="M1457" s="5"/>
      <c r="AZ1457"/>
      <c r="BA1457"/>
      <c r="BB1457"/>
      <c r="BC1457"/>
      <c r="BD1457"/>
      <c r="BE1457"/>
      <c r="BF1457" s="3"/>
      <c r="BG1457" s="3"/>
      <c r="CK1457"/>
    </row>
    <row r="1458" spans="1:89" x14ac:dyDescent="0.25">
      <c r="A1458" s="2">
        <v>43100</v>
      </c>
      <c r="B1458" s="5" t="s">
        <v>487</v>
      </c>
      <c r="C1458" s="5" t="s">
        <v>401</v>
      </c>
      <c r="D1458" s="5" t="s">
        <v>70</v>
      </c>
      <c r="E1458" s="3" t="s">
        <v>69</v>
      </c>
      <c r="F1458" s="3" t="s">
        <v>107</v>
      </c>
      <c r="G1458" s="3">
        <v>0</v>
      </c>
      <c r="H1458" s="3">
        <v>74509780</v>
      </c>
      <c r="I1458" s="3">
        <v>21501672</v>
      </c>
      <c r="J1458" s="3">
        <v>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Z1458" s="3">
        <v>96011452</v>
      </c>
      <c r="AZ1458"/>
      <c r="BA1458"/>
      <c r="BB1458"/>
      <c r="BC1458"/>
      <c r="BD1458"/>
      <c r="BE1458"/>
      <c r="BF1458" s="3"/>
      <c r="BG1458" s="3"/>
      <c r="CK1458"/>
    </row>
    <row r="1459" spans="1:89" x14ac:dyDescent="0.25">
      <c r="A1459" s="2">
        <v>43100</v>
      </c>
      <c r="B1459" s="5" t="s">
        <v>487</v>
      </c>
      <c r="C1459" s="5" t="s">
        <v>401</v>
      </c>
      <c r="D1459" s="5" t="s">
        <v>70</v>
      </c>
      <c r="E1459" s="3" t="s">
        <v>68</v>
      </c>
      <c r="F1459" s="3" t="s">
        <v>108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Z1459" s="3">
        <v>0</v>
      </c>
      <c r="AZ1459"/>
      <c r="BA1459"/>
      <c r="BB1459"/>
      <c r="BC1459"/>
      <c r="BD1459"/>
      <c r="BE1459"/>
      <c r="BF1459" s="3"/>
      <c r="BG1459" s="3"/>
      <c r="CK1459"/>
    </row>
    <row r="1460" spans="1:89" x14ac:dyDescent="0.25">
      <c r="A1460" s="2">
        <v>43100</v>
      </c>
      <c r="B1460" s="5" t="s">
        <v>487</v>
      </c>
      <c r="C1460" s="5" t="s">
        <v>401</v>
      </c>
      <c r="D1460" s="5" t="s">
        <v>70</v>
      </c>
      <c r="E1460" s="3" t="s">
        <v>67</v>
      </c>
      <c r="F1460" s="3" t="s">
        <v>109</v>
      </c>
      <c r="G1460" s="3"/>
      <c r="H1460" s="3"/>
      <c r="I1460" s="3"/>
      <c r="J1460" s="3"/>
      <c r="K1460" s="3"/>
      <c r="L1460" s="3"/>
      <c r="M1460" s="5"/>
      <c r="S1460" s="5">
        <v>0</v>
      </c>
      <c r="T1460" s="5">
        <v>0</v>
      </c>
      <c r="U1460" s="5">
        <v>0</v>
      </c>
      <c r="V1460" s="5">
        <v>0</v>
      </c>
      <c r="Z1460" s="5">
        <v>0</v>
      </c>
      <c r="AZ1460"/>
      <c r="BA1460"/>
      <c r="BB1460"/>
      <c r="BC1460"/>
      <c r="BD1460"/>
      <c r="BE1460"/>
      <c r="BF1460" s="3"/>
      <c r="BG1460" s="3"/>
      <c r="CK1460"/>
    </row>
    <row r="1461" spans="1:89" x14ac:dyDescent="0.25">
      <c r="A1461" s="2">
        <v>43100</v>
      </c>
      <c r="B1461" s="5" t="s">
        <v>487</v>
      </c>
      <c r="C1461" s="5" t="s">
        <v>401</v>
      </c>
      <c r="D1461" s="5" t="s">
        <v>70</v>
      </c>
      <c r="E1461" s="3" t="s">
        <v>66</v>
      </c>
      <c r="F1461" s="3" t="s">
        <v>110</v>
      </c>
      <c r="G1461" s="3">
        <v>0</v>
      </c>
      <c r="H1461" s="3">
        <v>16825489</v>
      </c>
      <c r="I1461" s="3">
        <v>1942159</v>
      </c>
      <c r="J1461" s="3">
        <v>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Z1461" s="3">
        <v>18767648</v>
      </c>
      <c r="AZ1461"/>
      <c r="BA1461"/>
      <c r="BB1461"/>
      <c r="BC1461"/>
      <c r="BD1461"/>
      <c r="BE1461"/>
      <c r="BF1461" s="3"/>
      <c r="BG1461" s="3"/>
      <c r="CK1461"/>
    </row>
    <row r="1462" spans="1:89" x14ac:dyDescent="0.25">
      <c r="A1462" s="2">
        <v>43100</v>
      </c>
      <c r="B1462" s="5" t="s">
        <v>487</v>
      </c>
      <c r="C1462" s="5" t="s">
        <v>401</v>
      </c>
      <c r="D1462" s="5" t="s">
        <v>70</v>
      </c>
      <c r="E1462" s="3" t="s">
        <v>65</v>
      </c>
      <c r="F1462" s="3" t="s">
        <v>111</v>
      </c>
      <c r="G1462" s="3">
        <v>0</v>
      </c>
      <c r="H1462" s="3">
        <v>57684291</v>
      </c>
      <c r="I1462" s="3">
        <v>19559513</v>
      </c>
      <c r="J1462" s="3">
        <v>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Z1462" s="3">
        <v>77243804</v>
      </c>
      <c r="AZ1462"/>
      <c r="BA1462"/>
      <c r="BB1462"/>
      <c r="BC1462"/>
      <c r="BD1462"/>
      <c r="BE1462"/>
      <c r="BF1462" s="3"/>
      <c r="BG1462" s="3"/>
      <c r="CK1462"/>
    </row>
    <row r="1463" spans="1:89" x14ac:dyDescent="0.25">
      <c r="A1463" s="2">
        <v>43100</v>
      </c>
      <c r="B1463" s="5" t="s">
        <v>487</v>
      </c>
      <c r="C1463" s="5" t="s">
        <v>401</v>
      </c>
      <c r="D1463" s="5" t="s">
        <v>70</v>
      </c>
      <c r="E1463" s="3" t="s">
        <v>64</v>
      </c>
      <c r="F1463" s="3" t="s">
        <v>107</v>
      </c>
      <c r="G1463" s="3">
        <v>0</v>
      </c>
      <c r="H1463" s="3">
        <v>75811235</v>
      </c>
      <c r="I1463" s="3">
        <v>21242866</v>
      </c>
      <c r="J1463" s="3">
        <v>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Z1463" s="3">
        <v>97054101</v>
      </c>
      <c r="AZ1463"/>
      <c r="BA1463"/>
      <c r="BB1463"/>
      <c r="BC1463"/>
      <c r="BD1463"/>
      <c r="BE1463"/>
      <c r="BF1463" s="3"/>
      <c r="BG1463" s="3"/>
      <c r="CK1463"/>
    </row>
    <row r="1464" spans="1:89" x14ac:dyDescent="0.25">
      <c r="A1464" s="2">
        <v>43100</v>
      </c>
      <c r="B1464" s="5" t="s">
        <v>487</v>
      </c>
      <c r="C1464" s="5" t="s">
        <v>401</v>
      </c>
      <c r="D1464" s="5" t="s">
        <v>70</v>
      </c>
      <c r="E1464" s="3" t="s">
        <v>63</v>
      </c>
      <c r="F1464" s="3" t="s">
        <v>108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Z1464" s="3">
        <v>0</v>
      </c>
      <c r="AZ1464"/>
      <c r="BA1464"/>
      <c r="BB1464"/>
      <c r="BC1464"/>
      <c r="BD1464"/>
      <c r="BE1464"/>
      <c r="BF1464" s="3"/>
      <c r="BG1464" s="3"/>
      <c r="CK1464"/>
    </row>
    <row r="1465" spans="1:89" x14ac:dyDescent="0.25">
      <c r="A1465" s="2">
        <v>43100</v>
      </c>
      <c r="B1465" s="5" t="s">
        <v>487</v>
      </c>
      <c r="C1465" s="5" t="s">
        <v>401</v>
      </c>
      <c r="D1465" s="5" t="s">
        <v>70</v>
      </c>
      <c r="E1465" s="3" t="s">
        <v>62</v>
      </c>
      <c r="F1465" s="3" t="s">
        <v>109</v>
      </c>
      <c r="G1465" s="3"/>
      <c r="H1465" s="3"/>
      <c r="I1465" s="3"/>
      <c r="J1465" s="3"/>
      <c r="K1465" s="3"/>
      <c r="L1465" s="3"/>
      <c r="M1465" s="5"/>
      <c r="S1465" s="5">
        <v>0</v>
      </c>
      <c r="T1465" s="5">
        <v>0</v>
      </c>
      <c r="U1465" s="5">
        <v>0</v>
      </c>
      <c r="V1465" s="5">
        <v>0</v>
      </c>
      <c r="Z1465" s="5">
        <v>0</v>
      </c>
      <c r="AZ1465"/>
      <c r="BA1465"/>
      <c r="BB1465"/>
      <c r="BC1465"/>
      <c r="BD1465"/>
      <c r="BE1465"/>
      <c r="BF1465" s="3"/>
      <c r="BG1465" s="3"/>
      <c r="CK1465"/>
    </row>
    <row r="1466" spans="1:89" x14ac:dyDescent="0.25">
      <c r="A1466" s="2">
        <v>43100</v>
      </c>
      <c r="B1466" s="5" t="s">
        <v>487</v>
      </c>
      <c r="C1466" s="5" t="s">
        <v>401</v>
      </c>
      <c r="D1466" s="5" t="s">
        <v>70</v>
      </c>
      <c r="E1466" s="3" t="s">
        <v>61</v>
      </c>
      <c r="F1466" s="3" t="s">
        <v>110</v>
      </c>
      <c r="G1466" s="3">
        <v>0</v>
      </c>
      <c r="H1466" s="3">
        <v>16825489</v>
      </c>
      <c r="I1466" s="3">
        <v>1942159</v>
      </c>
      <c r="J1466" s="3">
        <v>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Z1466" s="3">
        <v>18767648</v>
      </c>
      <c r="AZ1466"/>
      <c r="BA1466"/>
      <c r="BB1466"/>
      <c r="BC1466"/>
      <c r="BD1466"/>
      <c r="BE1466"/>
      <c r="BF1466" s="3"/>
      <c r="BG1466" s="3"/>
      <c r="CK1466"/>
    </row>
    <row r="1467" spans="1:89" x14ac:dyDescent="0.25">
      <c r="A1467" s="2">
        <v>43100</v>
      </c>
      <c r="B1467" s="5" t="s">
        <v>487</v>
      </c>
      <c r="C1467" s="5" t="s">
        <v>401</v>
      </c>
      <c r="D1467" s="5" t="s">
        <v>70</v>
      </c>
      <c r="E1467" s="3" t="s">
        <v>60</v>
      </c>
      <c r="F1467" s="3" t="s">
        <v>111</v>
      </c>
      <c r="G1467" s="3">
        <v>0</v>
      </c>
      <c r="H1467" s="3">
        <v>58985746</v>
      </c>
      <c r="I1467" s="3">
        <v>19300707</v>
      </c>
      <c r="J1467" s="3">
        <v>0</v>
      </c>
      <c r="K1467" s="3">
        <v>0</v>
      </c>
      <c r="L1467" s="3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Z1467" s="3">
        <v>78286453</v>
      </c>
      <c r="AZ1467"/>
      <c r="BA1467"/>
      <c r="BB1467"/>
      <c r="BC1467"/>
      <c r="BD1467"/>
      <c r="BE1467"/>
      <c r="BF1467" s="3"/>
      <c r="BG1467" s="3"/>
      <c r="CK1467"/>
    </row>
    <row r="1468" spans="1:89" x14ac:dyDescent="0.25">
      <c r="A1468" s="2">
        <v>43100</v>
      </c>
      <c r="B1468" s="5" t="s">
        <v>487</v>
      </c>
      <c r="C1468" s="5" t="s">
        <v>401</v>
      </c>
      <c r="D1468" s="5" t="s">
        <v>70</v>
      </c>
      <c r="E1468" s="3" t="s">
        <v>59</v>
      </c>
      <c r="F1468" s="3" t="s">
        <v>107</v>
      </c>
      <c r="G1468" s="3">
        <v>0</v>
      </c>
      <c r="H1468" s="3">
        <v>-13113025</v>
      </c>
      <c r="I1468" s="3">
        <v>-27388208</v>
      </c>
      <c r="J1468" s="3">
        <v>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Z1468" s="3">
        <v>-40501233</v>
      </c>
      <c r="AZ1468"/>
      <c r="BA1468"/>
      <c r="BB1468"/>
      <c r="BC1468"/>
      <c r="BD1468"/>
      <c r="BE1468"/>
      <c r="BF1468" s="3"/>
      <c r="BG1468" s="3"/>
      <c r="CK1468"/>
    </row>
    <row r="1469" spans="1:89" x14ac:dyDescent="0.25">
      <c r="A1469" s="2">
        <v>43100</v>
      </c>
      <c r="B1469" s="5" t="s">
        <v>487</v>
      </c>
      <c r="C1469" s="5" t="s">
        <v>401</v>
      </c>
      <c r="D1469" s="5" t="s">
        <v>70</v>
      </c>
      <c r="E1469" s="3" t="s">
        <v>58</v>
      </c>
      <c r="F1469" s="3" t="s">
        <v>108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Z1469" s="3">
        <v>0</v>
      </c>
      <c r="AZ1469"/>
      <c r="BA1469"/>
      <c r="BB1469"/>
      <c r="BC1469"/>
      <c r="BD1469"/>
      <c r="BE1469"/>
      <c r="BF1469" s="3"/>
      <c r="BG1469" s="3"/>
      <c r="CK1469"/>
    </row>
    <row r="1470" spans="1:89" x14ac:dyDescent="0.25">
      <c r="A1470" s="2">
        <v>43100</v>
      </c>
      <c r="B1470" s="5" t="s">
        <v>487</v>
      </c>
      <c r="C1470" s="5" t="s">
        <v>401</v>
      </c>
      <c r="D1470" s="5" t="s">
        <v>70</v>
      </c>
      <c r="E1470" s="3" t="s">
        <v>57</v>
      </c>
      <c r="F1470" s="3" t="s">
        <v>109</v>
      </c>
      <c r="G1470" s="3"/>
      <c r="H1470" s="3"/>
      <c r="I1470" s="3"/>
      <c r="J1470" s="3"/>
      <c r="K1470" s="3"/>
      <c r="L1470" s="3"/>
      <c r="M1470" s="5"/>
      <c r="S1470" s="5">
        <v>0</v>
      </c>
      <c r="T1470" s="5">
        <v>0</v>
      </c>
      <c r="U1470" s="5">
        <v>0</v>
      </c>
      <c r="V1470" s="5">
        <v>0</v>
      </c>
      <c r="Z1470" s="5">
        <v>0</v>
      </c>
      <c r="AZ1470"/>
      <c r="BA1470"/>
      <c r="BB1470"/>
      <c r="BC1470"/>
      <c r="BD1470"/>
      <c r="BE1470"/>
      <c r="BF1470" s="3"/>
      <c r="BG1470" s="3"/>
      <c r="CK1470"/>
    </row>
    <row r="1471" spans="1:89" x14ac:dyDescent="0.25">
      <c r="A1471" s="2">
        <v>43100</v>
      </c>
      <c r="B1471" s="5" t="s">
        <v>487</v>
      </c>
      <c r="C1471" s="5" t="s">
        <v>401</v>
      </c>
      <c r="D1471" s="5" t="s">
        <v>70</v>
      </c>
      <c r="E1471" s="3" t="s">
        <v>56</v>
      </c>
      <c r="F1471" s="3" t="s">
        <v>110</v>
      </c>
      <c r="G1471" s="3">
        <v>0</v>
      </c>
      <c r="H1471" s="3">
        <v>2544240</v>
      </c>
      <c r="I1471" s="3">
        <v>-2000000</v>
      </c>
      <c r="J1471" s="3">
        <v>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Z1471" s="3">
        <v>544240</v>
      </c>
      <c r="AZ1471"/>
      <c r="BA1471"/>
      <c r="BB1471"/>
      <c r="BC1471"/>
      <c r="BD1471"/>
      <c r="BE1471"/>
      <c r="BF1471" s="3"/>
      <c r="BG1471" s="3"/>
      <c r="CK1471"/>
    </row>
    <row r="1472" spans="1:89" x14ac:dyDescent="0.25">
      <c r="A1472" s="2">
        <v>43100</v>
      </c>
      <c r="B1472" s="5" t="s">
        <v>487</v>
      </c>
      <c r="C1472" s="5" t="s">
        <v>401</v>
      </c>
      <c r="D1472" s="5" t="s">
        <v>70</v>
      </c>
      <c r="E1472" s="3" t="s">
        <v>55</v>
      </c>
      <c r="F1472" s="3" t="s">
        <v>111</v>
      </c>
      <c r="G1472" s="3">
        <v>0</v>
      </c>
      <c r="H1472" s="3">
        <v>-15657265</v>
      </c>
      <c r="I1472" s="3">
        <v>-25388208</v>
      </c>
      <c r="J1472" s="3">
        <v>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Z1472" s="3">
        <v>-41045473</v>
      </c>
      <c r="AZ1472"/>
      <c r="BA1472"/>
      <c r="BB1472"/>
      <c r="BC1472"/>
      <c r="BD1472"/>
      <c r="BE1472"/>
      <c r="BF1472" s="3"/>
      <c r="BG1472" s="3"/>
      <c r="CK1472"/>
    </row>
    <row r="1473" spans="1:89" x14ac:dyDescent="0.25">
      <c r="A1473" s="2">
        <v>43100</v>
      </c>
      <c r="B1473" s="5" t="s">
        <v>487</v>
      </c>
      <c r="C1473" s="5" t="s">
        <v>401</v>
      </c>
      <c r="D1473" s="5" t="s">
        <v>70</v>
      </c>
      <c r="E1473" s="3" t="s">
        <v>54</v>
      </c>
      <c r="F1473" s="3" t="s">
        <v>107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Z1473" s="3">
        <v>0</v>
      </c>
      <c r="AZ1473"/>
      <c r="BA1473"/>
      <c r="BB1473"/>
      <c r="BC1473"/>
      <c r="BD1473"/>
      <c r="BE1473"/>
      <c r="BF1473" s="3"/>
      <c r="BG1473" s="3"/>
      <c r="CK1473"/>
    </row>
    <row r="1474" spans="1:89" x14ac:dyDescent="0.25">
      <c r="A1474" s="2">
        <v>43100</v>
      </c>
      <c r="B1474" s="5" t="s">
        <v>487</v>
      </c>
      <c r="C1474" s="5" t="s">
        <v>401</v>
      </c>
      <c r="D1474" s="5" t="s">
        <v>70</v>
      </c>
      <c r="E1474" s="3" t="s">
        <v>53</v>
      </c>
      <c r="F1474" s="3" t="s">
        <v>108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Z1474" s="3">
        <v>0</v>
      </c>
      <c r="AZ1474"/>
      <c r="BA1474"/>
      <c r="BB1474"/>
      <c r="BC1474"/>
      <c r="BD1474"/>
      <c r="BE1474"/>
      <c r="BF1474" s="3"/>
      <c r="BG1474" s="3"/>
      <c r="CK1474"/>
    </row>
    <row r="1475" spans="1:89" x14ac:dyDescent="0.25">
      <c r="A1475" s="2">
        <v>43100</v>
      </c>
      <c r="B1475" s="5" t="s">
        <v>487</v>
      </c>
      <c r="C1475" s="5" t="s">
        <v>401</v>
      </c>
      <c r="D1475" s="5" t="s">
        <v>70</v>
      </c>
      <c r="E1475" s="3" t="s">
        <v>52</v>
      </c>
      <c r="F1475" s="3" t="s">
        <v>109</v>
      </c>
      <c r="G1475" s="3"/>
      <c r="H1475" s="3"/>
      <c r="I1475" s="3"/>
      <c r="J1475" s="3"/>
      <c r="K1475" s="3"/>
      <c r="L1475" s="3"/>
      <c r="M1475" s="5"/>
      <c r="S1475" s="5">
        <v>0</v>
      </c>
      <c r="T1475" s="5">
        <v>0</v>
      </c>
      <c r="U1475" s="5">
        <v>0</v>
      </c>
      <c r="V1475" s="5">
        <v>0</v>
      </c>
      <c r="Z1475" s="5">
        <v>0</v>
      </c>
      <c r="AZ1475"/>
      <c r="BA1475"/>
      <c r="BB1475"/>
      <c r="BC1475"/>
      <c r="BD1475"/>
      <c r="BE1475"/>
      <c r="BF1475" s="3"/>
      <c r="BG1475" s="3"/>
      <c r="CK1475"/>
    </row>
    <row r="1476" spans="1:89" x14ac:dyDescent="0.25">
      <c r="A1476" s="2">
        <v>43100</v>
      </c>
      <c r="B1476" s="5" t="s">
        <v>487</v>
      </c>
      <c r="C1476" s="5" t="s">
        <v>401</v>
      </c>
      <c r="D1476" s="5" t="s">
        <v>70</v>
      </c>
      <c r="E1476" s="3" t="s">
        <v>51</v>
      </c>
      <c r="F1476" s="3" t="s">
        <v>110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Z1476" s="5">
        <v>0</v>
      </c>
      <c r="AZ1476"/>
      <c r="BA1476"/>
      <c r="BB1476"/>
      <c r="BC1476"/>
      <c r="BD1476"/>
      <c r="BE1476"/>
      <c r="BF1476" s="3"/>
      <c r="BG1476" s="3"/>
      <c r="CK1476"/>
    </row>
    <row r="1477" spans="1:89" x14ac:dyDescent="0.25">
      <c r="A1477" s="2">
        <v>43100</v>
      </c>
      <c r="B1477" s="5" t="s">
        <v>487</v>
      </c>
      <c r="C1477" s="5" t="s">
        <v>401</v>
      </c>
      <c r="D1477" s="5" t="s">
        <v>70</v>
      </c>
      <c r="E1477" s="3" t="s">
        <v>50</v>
      </c>
      <c r="F1477" s="3" t="s">
        <v>111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Z1477" s="3">
        <v>0</v>
      </c>
      <c r="AZ1477"/>
      <c r="BA1477"/>
      <c r="BB1477"/>
      <c r="BC1477"/>
      <c r="BD1477"/>
      <c r="BE1477"/>
      <c r="BF1477" s="3"/>
      <c r="BG1477" s="3"/>
      <c r="CK1477"/>
    </row>
    <row r="1478" spans="1:89" x14ac:dyDescent="0.25">
      <c r="A1478" s="2">
        <v>43100</v>
      </c>
      <c r="B1478" s="5" t="s">
        <v>487</v>
      </c>
      <c r="C1478" s="5" t="s">
        <v>401</v>
      </c>
      <c r="D1478" s="5" t="s">
        <v>70</v>
      </c>
      <c r="E1478" s="3" t="s">
        <v>37</v>
      </c>
      <c r="F1478" s="3" t="s">
        <v>112</v>
      </c>
      <c r="G1478" s="3">
        <v>0</v>
      </c>
      <c r="H1478" s="3">
        <v>6018310</v>
      </c>
      <c r="I1478" s="3">
        <v>8407053</v>
      </c>
      <c r="J1478" s="3">
        <v>0</v>
      </c>
      <c r="K1478" s="3">
        <v>0</v>
      </c>
      <c r="L1478" s="3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Z1478" s="3">
        <v>14425363</v>
      </c>
      <c r="AZ1478"/>
      <c r="BA1478"/>
      <c r="BB1478"/>
      <c r="BC1478"/>
      <c r="BD1478"/>
      <c r="BE1478"/>
      <c r="BF1478" s="3"/>
      <c r="BG1478" s="3"/>
      <c r="CK1478"/>
    </row>
    <row r="1479" spans="1:89" x14ac:dyDescent="0.25">
      <c r="A1479" s="2">
        <v>43100</v>
      </c>
      <c r="B1479" s="5" t="s">
        <v>487</v>
      </c>
      <c r="C1479" s="5" t="s">
        <v>401</v>
      </c>
      <c r="D1479" s="5" t="s">
        <v>70</v>
      </c>
      <c r="E1479" s="3" t="s">
        <v>36</v>
      </c>
      <c r="F1479" s="3" t="s">
        <v>113</v>
      </c>
      <c r="G1479" s="3"/>
      <c r="H1479" s="3"/>
      <c r="I1479" s="3"/>
      <c r="J1479" s="3"/>
      <c r="K1479" s="3"/>
      <c r="L1479" s="3"/>
      <c r="M1479" s="5"/>
      <c r="Z1479" s="3">
        <v>0</v>
      </c>
      <c r="AZ1479"/>
      <c r="BA1479"/>
      <c r="BB1479"/>
      <c r="BC1479"/>
      <c r="BD1479"/>
      <c r="BE1479"/>
      <c r="BF1479" s="3"/>
      <c r="BG1479" s="3"/>
      <c r="CK1479"/>
    </row>
    <row r="1480" spans="1:89" x14ac:dyDescent="0.25">
      <c r="A1480" s="2">
        <v>43100</v>
      </c>
      <c r="B1480" s="5" t="s">
        <v>487</v>
      </c>
      <c r="C1480" s="5" t="s">
        <v>401</v>
      </c>
      <c r="D1480" s="5" t="s">
        <v>70</v>
      </c>
      <c r="E1480" s="3" t="s">
        <v>35</v>
      </c>
      <c r="F1480" s="3" t="s">
        <v>114</v>
      </c>
      <c r="G1480" s="3"/>
      <c r="H1480" s="3"/>
      <c r="I1480" s="3"/>
      <c r="J1480" s="3"/>
      <c r="K1480" s="3"/>
      <c r="L1480" s="3"/>
      <c r="M1480" s="5"/>
      <c r="Z1480" s="3">
        <v>14425363</v>
      </c>
      <c r="AZ1480"/>
      <c r="BA1480"/>
      <c r="BB1480"/>
      <c r="BC1480"/>
      <c r="BD1480"/>
      <c r="BE1480"/>
      <c r="BF1480" s="3"/>
      <c r="BG1480" s="3"/>
      <c r="CK1480"/>
    </row>
    <row r="1481" spans="1:89" x14ac:dyDescent="0.25">
      <c r="A1481" s="2">
        <v>43100</v>
      </c>
      <c r="B1481" s="5" t="s">
        <v>487</v>
      </c>
      <c r="C1481" s="5" t="s">
        <v>420</v>
      </c>
      <c r="D1481" s="5" t="s">
        <v>70</v>
      </c>
      <c r="E1481" s="3" t="s">
        <v>49</v>
      </c>
      <c r="F1481" s="3" t="s">
        <v>115</v>
      </c>
      <c r="G1481" s="3"/>
      <c r="H1481" s="3"/>
      <c r="I1481" s="3"/>
      <c r="J1481" s="3"/>
      <c r="K1481" s="3"/>
      <c r="L1481" s="3"/>
      <c r="M1481" s="5"/>
      <c r="Z1481" s="3"/>
      <c r="AA1481" s="3">
        <v>3420466767</v>
      </c>
      <c r="AB1481" s="5">
        <v>0</v>
      </c>
      <c r="AC1481" s="3">
        <v>31683067</v>
      </c>
      <c r="AD1481" s="3">
        <v>2368744334</v>
      </c>
      <c r="AE1481" s="5">
        <v>0</v>
      </c>
      <c r="AF1481" s="5">
        <v>0</v>
      </c>
      <c r="AG1481" s="5">
        <v>0</v>
      </c>
      <c r="AH1481" s="5">
        <v>0</v>
      </c>
      <c r="AI1481" s="3">
        <v>5820894168</v>
      </c>
      <c r="AZ1481"/>
      <c r="BA1481"/>
      <c r="BB1481"/>
      <c r="BC1481"/>
      <c r="BD1481"/>
      <c r="BE1481"/>
      <c r="BF1481" s="3"/>
      <c r="BG1481" s="3"/>
      <c r="CK1481"/>
    </row>
    <row r="1482" spans="1:89" x14ac:dyDescent="0.25">
      <c r="A1482" s="2">
        <v>43100</v>
      </c>
      <c r="B1482" s="5" t="s">
        <v>487</v>
      </c>
      <c r="C1482" s="5" t="s">
        <v>420</v>
      </c>
      <c r="D1482" s="5" t="s">
        <v>70</v>
      </c>
      <c r="E1482" s="3" t="s">
        <v>48</v>
      </c>
      <c r="F1482" s="3" t="s">
        <v>110</v>
      </c>
      <c r="G1482" s="3"/>
      <c r="H1482" s="3"/>
      <c r="I1482" s="3"/>
      <c r="J1482" s="3"/>
      <c r="K1482" s="3"/>
      <c r="L1482" s="3"/>
      <c r="M1482" s="5"/>
      <c r="AA1482" s="3">
        <v>567530821</v>
      </c>
      <c r="AB1482" s="3">
        <v>0</v>
      </c>
      <c r="AC1482" s="3">
        <v>0</v>
      </c>
      <c r="AD1482" s="3">
        <v>253236726</v>
      </c>
      <c r="AE1482" s="5">
        <v>0</v>
      </c>
      <c r="AF1482" s="5">
        <v>0</v>
      </c>
      <c r="AG1482" s="5">
        <v>0</v>
      </c>
      <c r="AH1482" s="5">
        <v>0</v>
      </c>
      <c r="AI1482" s="3">
        <v>820767547</v>
      </c>
      <c r="AZ1482"/>
      <c r="BA1482"/>
      <c r="BB1482"/>
      <c r="BC1482"/>
      <c r="BD1482"/>
      <c r="BE1482"/>
      <c r="BF1482" s="3"/>
      <c r="BG1482" s="3"/>
      <c r="CK1482"/>
    </row>
    <row r="1483" spans="1:89" x14ac:dyDescent="0.25">
      <c r="A1483" s="2">
        <v>43100</v>
      </c>
      <c r="B1483" s="5" t="s">
        <v>487</v>
      </c>
      <c r="C1483" s="5" t="s">
        <v>420</v>
      </c>
      <c r="D1483" s="5" t="s">
        <v>70</v>
      </c>
      <c r="E1483" s="3" t="s">
        <v>47</v>
      </c>
      <c r="F1483" s="3" t="s">
        <v>111</v>
      </c>
      <c r="G1483" s="3"/>
      <c r="H1483" s="3"/>
      <c r="I1483" s="3"/>
      <c r="J1483" s="3"/>
      <c r="K1483" s="3"/>
      <c r="L1483" s="3"/>
      <c r="M1483" s="5"/>
      <c r="AA1483" s="3">
        <v>2852935946</v>
      </c>
      <c r="AB1483" s="5">
        <v>0</v>
      </c>
      <c r="AC1483" s="3">
        <v>31683067</v>
      </c>
      <c r="AD1483" s="3">
        <v>2115507608</v>
      </c>
      <c r="AE1483" s="5">
        <v>0</v>
      </c>
      <c r="AF1483" s="5">
        <v>0</v>
      </c>
      <c r="AG1483" s="5">
        <v>0</v>
      </c>
      <c r="AH1483" s="5">
        <v>0</v>
      </c>
      <c r="AI1483" s="3">
        <v>5000126621</v>
      </c>
      <c r="AZ1483"/>
      <c r="BA1483"/>
      <c r="BB1483"/>
      <c r="BC1483"/>
      <c r="BD1483"/>
      <c r="BE1483"/>
      <c r="BF1483" s="3"/>
      <c r="BG1483" s="3"/>
      <c r="CK1483"/>
    </row>
    <row r="1484" spans="1:89" x14ac:dyDescent="0.25">
      <c r="A1484" s="2">
        <v>43100</v>
      </c>
      <c r="B1484" s="5" t="s">
        <v>487</v>
      </c>
      <c r="C1484" s="5" t="s">
        <v>420</v>
      </c>
      <c r="D1484" s="5" t="s">
        <v>70</v>
      </c>
      <c r="E1484" s="3" t="s">
        <v>46</v>
      </c>
      <c r="F1484" s="3" t="s">
        <v>115</v>
      </c>
      <c r="G1484" s="3"/>
      <c r="H1484" s="3"/>
      <c r="I1484" s="3"/>
      <c r="J1484" s="3"/>
      <c r="K1484" s="3"/>
      <c r="L1484" s="3"/>
      <c r="M1484" s="5"/>
      <c r="AA1484" s="3">
        <v>3105941242.8400002</v>
      </c>
      <c r="AB1484" s="3">
        <v>0</v>
      </c>
      <c r="AC1484" s="3">
        <v>25380574</v>
      </c>
      <c r="AD1484" s="3">
        <v>2226763837.5500002</v>
      </c>
      <c r="AE1484" s="5">
        <v>0</v>
      </c>
      <c r="AF1484" s="5">
        <v>0</v>
      </c>
      <c r="AG1484" s="5">
        <v>0</v>
      </c>
      <c r="AH1484" s="5">
        <v>0</v>
      </c>
      <c r="AI1484" s="3">
        <v>5358085654.3900003</v>
      </c>
      <c r="AZ1484"/>
      <c r="BA1484"/>
      <c r="BB1484"/>
      <c r="BC1484"/>
      <c r="BD1484"/>
      <c r="BE1484"/>
      <c r="BF1484" s="3"/>
      <c r="BG1484" s="3"/>
      <c r="CK1484"/>
    </row>
    <row r="1485" spans="1:89" x14ac:dyDescent="0.25">
      <c r="A1485" s="2">
        <v>43100</v>
      </c>
      <c r="B1485" s="5" t="s">
        <v>487</v>
      </c>
      <c r="C1485" s="5" t="s">
        <v>420</v>
      </c>
      <c r="D1485" s="5" t="s">
        <v>70</v>
      </c>
      <c r="E1485" s="3" t="s">
        <v>45</v>
      </c>
      <c r="F1485" s="3" t="s">
        <v>110</v>
      </c>
      <c r="G1485" s="3"/>
      <c r="H1485" s="3"/>
      <c r="I1485" s="3"/>
      <c r="J1485" s="3"/>
      <c r="K1485" s="3"/>
      <c r="L1485" s="3"/>
      <c r="M1485" s="5"/>
      <c r="AA1485" s="3">
        <v>538614549</v>
      </c>
      <c r="AB1485" s="3">
        <v>0</v>
      </c>
      <c r="AC1485" s="3">
        <v>0</v>
      </c>
      <c r="AD1485" s="3">
        <v>241427705</v>
      </c>
      <c r="AE1485" s="5">
        <v>0</v>
      </c>
      <c r="AF1485" s="5">
        <v>0</v>
      </c>
      <c r="AG1485" s="5">
        <v>0</v>
      </c>
      <c r="AH1485" s="5">
        <v>0</v>
      </c>
      <c r="AI1485" s="3">
        <v>780042254</v>
      </c>
      <c r="AZ1485"/>
      <c r="BA1485"/>
      <c r="BB1485"/>
      <c r="BC1485"/>
      <c r="BD1485"/>
      <c r="BE1485"/>
      <c r="BF1485" s="3"/>
      <c r="BG1485" s="3"/>
      <c r="CK1485"/>
    </row>
    <row r="1486" spans="1:89" x14ac:dyDescent="0.25">
      <c r="A1486" s="2">
        <v>43100</v>
      </c>
      <c r="B1486" s="5" t="s">
        <v>487</v>
      </c>
      <c r="C1486" s="5" t="s">
        <v>420</v>
      </c>
      <c r="D1486" s="5" t="s">
        <v>70</v>
      </c>
      <c r="E1486" s="3" t="s">
        <v>44</v>
      </c>
      <c r="F1486" s="3" t="s">
        <v>111</v>
      </c>
      <c r="G1486" s="3"/>
      <c r="H1486" s="3"/>
      <c r="I1486" s="3"/>
      <c r="J1486" s="3"/>
      <c r="K1486" s="3"/>
      <c r="L1486" s="3"/>
      <c r="M1486" s="5"/>
      <c r="AA1486" s="3">
        <v>2567326693.8400002</v>
      </c>
      <c r="AB1486" s="5">
        <v>0</v>
      </c>
      <c r="AC1486" s="3">
        <v>25380574</v>
      </c>
      <c r="AD1486" s="3">
        <v>1985336132.55</v>
      </c>
      <c r="AE1486" s="5">
        <v>0</v>
      </c>
      <c r="AF1486" s="5">
        <v>0</v>
      </c>
      <c r="AG1486" s="5">
        <v>0</v>
      </c>
      <c r="AH1486" s="5">
        <v>0</v>
      </c>
      <c r="AI1486" s="3">
        <v>4578043400.3900003</v>
      </c>
      <c r="AZ1486"/>
      <c r="BA1486"/>
      <c r="BB1486"/>
      <c r="BC1486"/>
      <c r="BD1486"/>
      <c r="BE1486"/>
      <c r="BF1486" s="3"/>
      <c r="BG1486" s="3"/>
      <c r="CK1486"/>
    </row>
    <row r="1487" spans="1:89" x14ac:dyDescent="0.25">
      <c r="A1487" s="2">
        <v>43100</v>
      </c>
      <c r="B1487" s="5" t="s">
        <v>487</v>
      </c>
      <c r="C1487" s="5" t="s">
        <v>420</v>
      </c>
      <c r="D1487" s="5" t="s">
        <v>70</v>
      </c>
      <c r="E1487" s="3" t="s">
        <v>43</v>
      </c>
      <c r="F1487" s="3" t="s">
        <v>115</v>
      </c>
      <c r="G1487" s="3"/>
      <c r="H1487" s="3"/>
      <c r="I1487" s="3"/>
      <c r="J1487" s="3"/>
      <c r="K1487" s="3"/>
      <c r="L1487" s="3"/>
      <c r="M1487" s="5"/>
      <c r="AA1487" s="3">
        <v>1154178766</v>
      </c>
      <c r="AB1487" s="3">
        <v>0</v>
      </c>
      <c r="AC1487" s="3">
        <v>4435058</v>
      </c>
      <c r="AD1487" s="3">
        <v>655734326</v>
      </c>
      <c r="AE1487" s="5">
        <v>0</v>
      </c>
      <c r="AF1487" s="5">
        <v>0</v>
      </c>
      <c r="AG1487" s="5">
        <v>0</v>
      </c>
      <c r="AH1487" s="5">
        <v>0</v>
      </c>
      <c r="AI1487" s="3">
        <v>1814348150</v>
      </c>
      <c r="AZ1487"/>
      <c r="BA1487"/>
      <c r="BB1487"/>
      <c r="BC1487"/>
      <c r="BD1487"/>
      <c r="BE1487"/>
      <c r="BF1487" s="3"/>
      <c r="BG1487" s="3"/>
      <c r="CK1487"/>
    </row>
    <row r="1488" spans="1:89" x14ac:dyDescent="0.25">
      <c r="A1488" s="2">
        <v>43100</v>
      </c>
      <c r="B1488" s="5" t="s">
        <v>487</v>
      </c>
      <c r="C1488" s="5" t="s">
        <v>420</v>
      </c>
      <c r="D1488" s="5" t="s">
        <v>70</v>
      </c>
      <c r="E1488" s="3" t="s">
        <v>42</v>
      </c>
      <c r="F1488" s="3" t="s">
        <v>110</v>
      </c>
      <c r="G1488" s="3"/>
      <c r="H1488" s="3"/>
      <c r="I1488" s="3"/>
      <c r="J1488" s="3"/>
      <c r="K1488" s="3"/>
      <c r="L1488" s="3"/>
      <c r="M1488" s="5"/>
      <c r="AA1488" s="3">
        <v>387028347</v>
      </c>
      <c r="AB1488" s="5">
        <v>0</v>
      </c>
      <c r="AC1488" s="5">
        <v>0</v>
      </c>
      <c r="AD1488" s="3">
        <v>87933402</v>
      </c>
      <c r="AE1488" s="5">
        <v>0</v>
      </c>
      <c r="AF1488" s="5">
        <v>0</v>
      </c>
      <c r="AG1488" s="5">
        <v>0</v>
      </c>
      <c r="AH1488" s="5">
        <v>0</v>
      </c>
      <c r="AI1488" s="3">
        <v>474961749</v>
      </c>
      <c r="AZ1488"/>
      <c r="BA1488"/>
      <c r="BB1488"/>
      <c r="BC1488"/>
      <c r="BD1488"/>
      <c r="BE1488"/>
      <c r="BF1488" s="3"/>
      <c r="BG1488" s="3"/>
      <c r="CK1488"/>
    </row>
    <row r="1489" spans="1:89" x14ac:dyDescent="0.25">
      <c r="A1489" s="2">
        <v>43100</v>
      </c>
      <c r="B1489" s="5" t="s">
        <v>487</v>
      </c>
      <c r="C1489" s="5" t="s">
        <v>420</v>
      </c>
      <c r="D1489" s="5" t="s">
        <v>70</v>
      </c>
      <c r="E1489" s="3" t="s">
        <v>41</v>
      </c>
      <c r="F1489" s="3" t="s">
        <v>111</v>
      </c>
      <c r="G1489" s="3"/>
      <c r="H1489" s="3"/>
      <c r="I1489" s="3"/>
      <c r="J1489" s="3"/>
      <c r="K1489" s="3"/>
      <c r="L1489" s="3"/>
      <c r="M1489" s="5"/>
      <c r="AA1489" s="3">
        <v>767150419</v>
      </c>
      <c r="AB1489" s="5">
        <v>0</v>
      </c>
      <c r="AC1489" s="3">
        <v>4435058</v>
      </c>
      <c r="AD1489" s="3">
        <v>567800924</v>
      </c>
      <c r="AE1489" s="5">
        <v>0</v>
      </c>
      <c r="AF1489" s="5">
        <v>0</v>
      </c>
      <c r="AG1489" s="5">
        <v>0</v>
      </c>
      <c r="AH1489" s="5">
        <v>0</v>
      </c>
      <c r="AI1489" s="3">
        <v>1339386401</v>
      </c>
      <c r="AZ1489"/>
      <c r="BA1489"/>
      <c r="BB1489"/>
      <c r="BC1489"/>
      <c r="BD1489"/>
      <c r="BE1489"/>
      <c r="BF1489" s="3"/>
      <c r="BG1489" s="3"/>
      <c r="CK1489"/>
    </row>
    <row r="1490" spans="1:89" x14ac:dyDescent="0.25">
      <c r="A1490" s="2">
        <v>43100</v>
      </c>
      <c r="B1490" s="5" t="s">
        <v>487</v>
      </c>
      <c r="C1490" s="5" t="s">
        <v>420</v>
      </c>
      <c r="D1490" s="5" t="s">
        <v>70</v>
      </c>
      <c r="E1490" s="3" t="s">
        <v>40</v>
      </c>
      <c r="F1490" s="3" t="s">
        <v>115</v>
      </c>
      <c r="G1490" s="3"/>
      <c r="H1490" s="3"/>
      <c r="I1490" s="3"/>
      <c r="J1490" s="3"/>
      <c r="K1490" s="3"/>
      <c r="L1490" s="3"/>
      <c r="M1490" s="5"/>
      <c r="AA1490" s="3">
        <v>0</v>
      </c>
      <c r="AB1490" s="5">
        <v>0</v>
      </c>
      <c r="AC1490" s="5">
        <v>0</v>
      </c>
      <c r="AD1490" s="3">
        <v>0</v>
      </c>
      <c r="AE1490" s="5">
        <v>0</v>
      </c>
      <c r="AF1490" s="5">
        <v>0</v>
      </c>
      <c r="AG1490" s="5">
        <v>0</v>
      </c>
      <c r="AH1490" s="5">
        <v>0</v>
      </c>
      <c r="AI1490" s="3">
        <v>0</v>
      </c>
      <c r="AZ1490"/>
      <c r="BA1490"/>
      <c r="BB1490"/>
      <c r="BC1490"/>
      <c r="BD1490"/>
      <c r="BE1490"/>
      <c r="BF1490" s="3"/>
      <c r="BG1490" s="3"/>
      <c r="CK1490"/>
    </row>
    <row r="1491" spans="1:89" x14ac:dyDescent="0.25">
      <c r="A1491" s="2">
        <v>43100</v>
      </c>
      <c r="B1491" s="5" t="s">
        <v>487</v>
      </c>
      <c r="C1491" s="5" t="s">
        <v>420</v>
      </c>
      <c r="D1491" s="5" t="s">
        <v>70</v>
      </c>
      <c r="E1491" s="3" t="s">
        <v>39</v>
      </c>
      <c r="F1491" s="3" t="s">
        <v>110</v>
      </c>
      <c r="G1491" s="3"/>
      <c r="H1491" s="3"/>
      <c r="I1491" s="3"/>
      <c r="J1491" s="3"/>
      <c r="K1491" s="3"/>
      <c r="L1491" s="3"/>
      <c r="M1491" s="5"/>
      <c r="AA1491" s="3">
        <v>0</v>
      </c>
      <c r="AB1491" s="5">
        <v>0</v>
      </c>
      <c r="AC1491" s="5">
        <v>0</v>
      </c>
      <c r="AD1491" s="3">
        <v>0</v>
      </c>
      <c r="AE1491" s="5">
        <v>0</v>
      </c>
      <c r="AF1491" s="5">
        <v>0</v>
      </c>
      <c r="AG1491" s="5">
        <v>0</v>
      </c>
      <c r="AH1491" s="5">
        <v>0</v>
      </c>
      <c r="AI1491" s="3">
        <v>0</v>
      </c>
      <c r="AZ1491"/>
      <c r="BA1491"/>
      <c r="BB1491"/>
      <c r="BC1491"/>
      <c r="BD1491"/>
      <c r="BE1491"/>
      <c r="BF1491" s="3"/>
      <c r="BG1491" s="3"/>
      <c r="CK1491"/>
    </row>
    <row r="1492" spans="1:89" x14ac:dyDescent="0.25">
      <c r="A1492" s="2">
        <v>43100</v>
      </c>
      <c r="B1492" s="5" t="s">
        <v>487</v>
      </c>
      <c r="C1492" s="5" t="s">
        <v>420</v>
      </c>
      <c r="D1492" s="5" t="s">
        <v>70</v>
      </c>
      <c r="E1492" s="3" t="s">
        <v>38</v>
      </c>
      <c r="F1492" s="3" t="s">
        <v>111</v>
      </c>
      <c r="G1492" s="3"/>
      <c r="H1492" s="3"/>
      <c r="I1492" s="3"/>
      <c r="J1492" s="3"/>
      <c r="K1492" s="3"/>
      <c r="L1492" s="3"/>
      <c r="M1492" s="5"/>
      <c r="AA1492" s="3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3">
        <v>0</v>
      </c>
      <c r="AZ1492"/>
      <c r="BA1492"/>
      <c r="BB1492"/>
      <c r="BC1492"/>
      <c r="BD1492"/>
      <c r="BE1492"/>
      <c r="BF1492" s="3"/>
      <c r="BG1492" s="3"/>
      <c r="CK1492"/>
    </row>
    <row r="1493" spans="1:89" x14ac:dyDescent="0.25">
      <c r="A1493" s="2">
        <v>43100</v>
      </c>
      <c r="B1493" s="5" t="s">
        <v>487</v>
      </c>
      <c r="C1493" s="5" t="s">
        <v>420</v>
      </c>
      <c r="D1493" s="5" t="s">
        <v>70</v>
      </c>
      <c r="E1493" s="3" t="s">
        <v>34</v>
      </c>
      <c r="F1493" s="3" t="s">
        <v>112</v>
      </c>
      <c r="G1493" s="3"/>
      <c r="H1493" s="3"/>
      <c r="I1493" s="3"/>
      <c r="J1493" s="3"/>
      <c r="K1493" s="3"/>
      <c r="L1493" s="3"/>
      <c r="M1493" s="5"/>
      <c r="AA1493" s="3">
        <v>993941230.59000003</v>
      </c>
      <c r="AB1493" s="5">
        <v>0</v>
      </c>
      <c r="AC1493" s="3">
        <v>16604226</v>
      </c>
      <c r="AD1493" s="3">
        <v>664316263.98000002</v>
      </c>
      <c r="AE1493" s="5">
        <v>0</v>
      </c>
      <c r="AF1493" s="5">
        <v>0</v>
      </c>
      <c r="AG1493" s="5">
        <v>0</v>
      </c>
      <c r="AH1493" s="5">
        <v>0</v>
      </c>
      <c r="AI1493" s="3">
        <v>1674861720.5699999</v>
      </c>
      <c r="AZ1493"/>
      <c r="BA1493"/>
      <c r="BB1493"/>
      <c r="BC1493"/>
      <c r="BD1493"/>
      <c r="BE1493"/>
      <c r="BF1493" s="3"/>
      <c r="BG1493" s="3"/>
      <c r="CK1493"/>
    </row>
    <row r="1494" spans="1:89" x14ac:dyDescent="0.25">
      <c r="A1494" s="2">
        <v>43100</v>
      </c>
      <c r="B1494" s="5" t="s">
        <v>487</v>
      </c>
      <c r="C1494" s="5" t="s">
        <v>420</v>
      </c>
      <c r="D1494" s="5" t="s">
        <v>70</v>
      </c>
      <c r="E1494" s="3" t="s">
        <v>33</v>
      </c>
      <c r="F1494" s="3" t="s">
        <v>113</v>
      </c>
      <c r="G1494" s="3"/>
      <c r="H1494" s="3"/>
      <c r="I1494" s="3"/>
      <c r="J1494" s="3"/>
      <c r="K1494" s="3"/>
      <c r="L1494" s="3"/>
      <c r="M1494" s="5"/>
      <c r="AA1494" s="3"/>
      <c r="AB1494" s="3"/>
      <c r="AC1494" s="3"/>
      <c r="AD1494" s="3"/>
      <c r="AI1494" s="3">
        <v>40126940.200000003</v>
      </c>
      <c r="AZ1494"/>
      <c r="BA1494"/>
      <c r="BB1494"/>
      <c r="BC1494"/>
      <c r="BD1494"/>
      <c r="BE1494"/>
      <c r="BF1494" s="3"/>
      <c r="BG1494" s="3"/>
      <c r="CK1494"/>
    </row>
    <row r="1495" spans="1:89" x14ac:dyDescent="0.25">
      <c r="A1495" s="2">
        <v>43100</v>
      </c>
      <c r="B1495" s="5" t="s">
        <v>487</v>
      </c>
      <c r="C1495" s="5" t="s">
        <v>420</v>
      </c>
      <c r="D1495" s="5" t="s">
        <v>70</v>
      </c>
      <c r="E1495" s="3" t="s">
        <v>32</v>
      </c>
      <c r="F1495" s="3" t="s">
        <v>114</v>
      </c>
      <c r="G1495" s="3"/>
      <c r="H1495" s="3"/>
      <c r="I1495" s="3"/>
      <c r="J1495" s="3"/>
      <c r="K1495" s="3"/>
      <c r="L1495" s="3"/>
      <c r="M1495" s="5"/>
      <c r="AI1495" s="3">
        <v>1714988660.77</v>
      </c>
      <c r="AZ1495"/>
      <c r="BA1495"/>
      <c r="BB1495"/>
      <c r="BC1495"/>
      <c r="BD1495"/>
      <c r="BE1495"/>
      <c r="BF1495" s="3"/>
      <c r="BG1495" s="3"/>
      <c r="CK1495"/>
    </row>
    <row r="1496" spans="1:89" x14ac:dyDescent="0.25">
      <c r="A1496" s="2">
        <v>43100</v>
      </c>
      <c r="B1496" s="5" t="s">
        <v>487</v>
      </c>
      <c r="C1496" s="5" t="s">
        <v>402</v>
      </c>
      <c r="D1496" s="5" t="s">
        <v>70</v>
      </c>
      <c r="E1496" s="3" t="s">
        <v>106</v>
      </c>
      <c r="F1496" s="3" t="s">
        <v>403</v>
      </c>
      <c r="G1496" s="3"/>
      <c r="H1496" s="3">
        <v>0</v>
      </c>
      <c r="I1496" s="3">
        <v>5360101274</v>
      </c>
      <c r="J1496" s="3"/>
      <c r="K1496" s="3"/>
      <c r="L1496" s="3">
        <v>0</v>
      </c>
      <c r="M1496" s="5"/>
      <c r="O1496" s="5">
        <v>0</v>
      </c>
      <c r="P1496" s="5">
        <v>0</v>
      </c>
      <c r="U1496" s="3">
        <v>5360101274</v>
      </c>
      <c r="V1496" s="5">
        <v>0</v>
      </c>
      <c r="Y1496" s="5">
        <v>0</v>
      </c>
      <c r="Z1496" s="5">
        <v>0</v>
      </c>
      <c r="AA1496" s="5">
        <v>0</v>
      </c>
      <c r="AI1496" s="3"/>
      <c r="AZ1496"/>
      <c r="BA1496"/>
      <c r="BB1496"/>
      <c r="BC1496"/>
      <c r="BD1496"/>
      <c r="BE1496"/>
      <c r="BF1496" s="3"/>
      <c r="BG1496" s="3"/>
      <c r="CK1496"/>
    </row>
    <row r="1497" spans="1:89" x14ac:dyDescent="0.25">
      <c r="A1497" s="2">
        <v>43100</v>
      </c>
      <c r="B1497" s="5" t="s">
        <v>487</v>
      </c>
      <c r="C1497" s="5" t="s">
        <v>402</v>
      </c>
      <c r="D1497" s="5" t="s">
        <v>70</v>
      </c>
      <c r="E1497" s="3" t="s">
        <v>240</v>
      </c>
      <c r="F1497" s="3" t="s">
        <v>404</v>
      </c>
      <c r="G1497" s="3"/>
      <c r="H1497" s="3">
        <v>0</v>
      </c>
      <c r="I1497" s="3">
        <v>0</v>
      </c>
      <c r="J1497" s="3"/>
      <c r="K1497" s="3"/>
      <c r="L1497" s="3">
        <v>0</v>
      </c>
      <c r="M1497" s="5"/>
      <c r="O1497" s="5">
        <v>0</v>
      </c>
      <c r="P1497" s="5">
        <v>0</v>
      </c>
      <c r="U1497" s="3">
        <v>0</v>
      </c>
      <c r="V1497" s="5">
        <v>0</v>
      </c>
      <c r="Y1497" s="5">
        <v>0</v>
      </c>
      <c r="Z1497" s="5">
        <v>0</v>
      </c>
      <c r="AA1497" s="5">
        <v>0</v>
      </c>
      <c r="AZ1497"/>
      <c r="BA1497"/>
      <c r="BB1497"/>
      <c r="BC1497"/>
      <c r="BD1497"/>
      <c r="BE1497"/>
      <c r="BF1497" s="3"/>
      <c r="BG1497" s="3"/>
      <c r="CK1497"/>
    </row>
    <row r="1498" spans="1:89" x14ac:dyDescent="0.25">
      <c r="A1498" s="2">
        <v>43100</v>
      </c>
      <c r="B1498" s="5" t="s">
        <v>487</v>
      </c>
      <c r="C1498" s="5" t="s">
        <v>402</v>
      </c>
      <c r="D1498" s="5" t="s">
        <v>70</v>
      </c>
      <c r="E1498" s="3" t="s">
        <v>241</v>
      </c>
      <c r="F1498" s="3" t="s">
        <v>405</v>
      </c>
      <c r="G1498" s="3"/>
      <c r="H1498" s="3">
        <v>0</v>
      </c>
      <c r="I1498" s="3"/>
      <c r="J1498" s="3">
        <v>896793305</v>
      </c>
      <c r="K1498" s="3">
        <v>0</v>
      </c>
      <c r="L1498" s="3"/>
      <c r="M1498" s="3">
        <v>1403945206.3199999</v>
      </c>
      <c r="N1498" s="5">
        <v>0</v>
      </c>
      <c r="O1498" s="5">
        <v>0</v>
      </c>
      <c r="P1498" s="5">
        <v>0</v>
      </c>
      <c r="U1498" s="3">
        <v>2300738511.3200002</v>
      </c>
      <c r="W1498" s="3">
        <v>2684721231.0300002</v>
      </c>
      <c r="X1498" s="5">
        <v>0</v>
      </c>
      <c r="Y1498" s="5">
        <v>0</v>
      </c>
      <c r="Z1498" s="5">
        <v>0</v>
      </c>
      <c r="AA1498" s="3">
        <v>2684721231.0300002</v>
      </c>
      <c r="AZ1498"/>
      <c r="BA1498"/>
      <c r="BB1498"/>
      <c r="BC1498"/>
      <c r="BD1498"/>
      <c r="BE1498"/>
      <c r="BF1498" s="3"/>
      <c r="BG1498" s="3"/>
      <c r="CK1498"/>
    </row>
    <row r="1499" spans="1:89" x14ac:dyDescent="0.25">
      <c r="A1499" s="2">
        <v>43100</v>
      </c>
      <c r="B1499" s="5" t="s">
        <v>487</v>
      </c>
      <c r="C1499" s="5" t="s">
        <v>402</v>
      </c>
      <c r="D1499" s="5" t="s">
        <v>70</v>
      </c>
      <c r="E1499" s="3" t="s">
        <v>246</v>
      </c>
      <c r="F1499" s="3" t="s">
        <v>406</v>
      </c>
      <c r="G1499" s="3"/>
      <c r="H1499" s="3">
        <v>0</v>
      </c>
      <c r="I1499" s="3"/>
      <c r="J1499" s="3">
        <v>0</v>
      </c>
      <c r="K1499" s="3">
        <v>0</v>
      </c>
      <c r="L1499" s="3"/>
      <c r="M1499" s="3">
        <v>107713319</v>
      </c>
      <c r="N1499" s="5">
        <v>0</v>
      </c>
      <c r="O1499" s="5">
        <v>0</v>
      </c>
      <c r="P1499" s="5">
        <v>0</v>
      </c>
      <c r="U1499" s="3">
        <v>107713319</v>
      </c>
      <c r="W1499" s="3">
        <v>499050288</v>
      </c>
      <c r="X1499" s="5">
        <v>0</v>
      </c>
      <c r="Y1499" s="5">
        <v>0</v>
      </c>
      <c r="Z1499" s="5">
        <v>0</v>
      </c>
      <c r="AA1499" s="3">
        <v>499050288</v>
      </c>
      <c r="AZ1499"/>
      <c r="BA1499"/>
      <c r="BB1499"/>
      <c r="BC1499"/>
      <c r="BD1499"/>
      <c r="BE1499"/>
      <c r="BF1499" s="3"/>
      <c r="BG1499" s="3"/>
      <c r="CK1499"/>
    </row>
    <row r="1500" spans="1:89" x14ac:dyDescent="0.25">
      <c r="A1500" s="2">
        <v>43100</v>
      </c>
      <c r="B1500" s="5" t="s">
        <v>487</v>
      </c>
      <c r="C1500" s="5" t="s">
        <v>402</v>
      </c>
      <c r="D1500" s="5" t="s">
        <v>70</v>
      </c>
      <c r="E1500" s="3" t="s">
        <v>247</v>
      </c>
      <c r="F1500" s="3" t="s">
        <v>407</v>
      </c>
      <c r="G1500" s="3"/>
      <c r="H1500" s="3">
        <v>0</v>
      </c>
      <c r="I1500" s="3"/>
      <c r="J1500" s="3">
        <v>896793305</v>
      </c>
      <c r="K1500" s="3">
        <v>0</v>
      </c>
      <c r="L1500" s="3"/>
      <c r="M1500" s="3">
        <v>1296231887.3199999</v>
      </c>
      <c r="N1500" s="5">
        <v>0</v>
      </c>
      <c r="O1500" s="5">
        <v>0</v>
      </c>
      <c r="P1500" s="5">
        <v>0</v>
      </c>
      <c r="U1500" s="3">
        <v>2193025192.3200002</v>
      </c>
      <c r="W1500" s="3">
        <v>2185670943.0300002</v>
      </c>
      <c r="X1500" s="5">
        <v>0</v>
      </c>
      <c r="Y1500" s="5">
        <v>0</v>
      </c>
      <c r="Z1500" s="5">
        <v>0</v>
      </c>
      <c r="AA1500" s="3">
        <v>2185670943.0300002</v>
      </c>
      <c r="AZ1500"/>
      <c r="BA1500"/>
      <c r="BB1500"/>
      <c r="BC1500"/>
      <c r="BD1500"/>
      <c r="BE1500"/>
      <c r="BF1500" s="3"/>
      <c r="BG1500" s="3"/>
      <c r="CK1500"/>
    </row>
    <row r="1501" spans="1:89" x14ac:dyDescent="0.25">
      <c r="A1501" s="2">
        <v>43100</v>
      </c>
      <c r="B1501" s="5" t="s">
        <v>487</v>
      </c>
      <c r="C1501" s="5" t="s">
        <v>402</v>
      </c>
      <c r="D1501" s="5" t="s">
        <v>70</v>
      </c>
      <c r="E1501" s="3" t="s">
        <v>248</v>
      </c>
      <c r="F1501" s="3" t="s">
        <v>408</v>
      </c>
      <c r="G1501" s="3"/>
      <c r="H1501" s="3">
        <v>0</v>
      </c>
      <c r="I1501" s="3">
        <v>0</v>
      </c>
      <c r="J1501" s="3"/>
      <c r="K1501" s="3"/>
      <c r="L1501" s="3">
        <v>105708510</v>
      </c>
      <c r="M1501" s="3"/>
      <c r="O1501" s="5">
        <v>0</v>
      </c>
      <c r="P1501" s="5">
        <v>0</v>
      </c>
      <c r="U1501" s="3">
        <v>105708510</v>
      </c>
      <c r="V1501" s="3">
        <v>124675571</v>
      </c>
      <c r="W1501" s="3"/>
      <c r="Y1501" s="5">
        <v>0</v>
      </c>
      <c r="Z1501" s="5">
        <v>0</v>
      </c>
      <c r="AA1501" s="3">
        <v>124675571</v>
      </c>
      <c r="AZ1501"/>
      <c r="BA1501"/>
      <c r="BB1501"/>
      <c r="BC1501"/>
      <c r="BD1501"/>
      <c r="BE1501"/>
      <c r="BF1501" s="3"/>
      <c r="BG1501" s="3"/>
      <c r="CK1501"/>
    </row>
    <row r="1502" spans="1:89" x14ac:dyDescent="0.25">
      <c r="A1502" s="2">
        <v>43100</v>
      </c>
      <c r="B1502" s="5" t="s">
        <v>487</v>
      </c>
      <c r="C1502" s="5" t="s">
        <v>402</v>
      </c>
      <c r="D1502" s="5" t="s">
        <v>70</v>
      </c>
      <c r="E1502" s="3" t="s">
        <v>69</v>
      </c>
      <c r="F1502" s="3" t="s">
        <v>382</v>
      </c>
      <c r="G1502" s="3"/>
      <c r="H1502" s="3">
        <v>0</v>
      </c>
      <c r="I1502" s="3">
        <v>0</v>
      </c>
      <c r="J1502" s="3"/>
      <c r="K1502" s="3"/>
      <c r="L1502" s="3">
        <v>0</v>
      </c>
      <c r="M1502" s="5"/>
      <c r="O1502" s="5">
        <v>0</v>
      </c>
      <c r="P1502" s="5">
        <v>0</v>
      </c>
      <c r="U1502" s="3">
        <v>0</v>
      </c>
      <c r="V1502" s="3">
        <v>0</v>
      </c>
      <c r="Y1502" s="5">
        <v>0</v>
      </c>
      <c r="Z1502" s="5">
        <v>0</v>
      </c>
      <c r="AA1502" s="3">
        <v>0</v>
      </c>
      <c r="AZ1502"/>
      <c r="BA1502"/>
      <c r="BB1502"/>
      <c r="BC1502"/>
      <c r="BD1502"/>
      <c r="BE1502"/>
      <c r="BF1502" s="3"/>
      <c r="BG1502" s="3"/>
      <c r="CK1502"/>
    </row>
    <row r="1503" spans="1:89" x14ac:dyDescent="0.25">
      <c r="A1503" s="2">
        <v>43100</v>
      </c>
      <c r="B1503" s="5" t="s">
        <v>487</v>
      </c>
      <c r="C1503" s="5" t="s">
        <v>402</v>
      </c>
      <c r="D1503" s="5" t="s">
        <v>70</v>
      </c>
      <c r="E1503" s="3" t="s">
        <v>68</v>
      </c>
      <c r="F1503" s="3" t="s">
        <v>383</v>
      </c>
      <c r="G1503" s="3"/>
      <c r="H1503" s="3">
        <v>0</v>
      </c>
      <c r="I1503" s="3"/>
      <c r="J1503" s="3">
        <v>0</v>
      </c>
      <c r="K1503" s="3">
        <v>0</v>
      </c>
      <c r="L1503" s="3"/>
      <c r="M1503" s="5">
        <v>0</v>
      </c>
      <c r="N1503" s="5">
        <v>0</v>
      </c>
      <c r="O1503" s="5">
        <v>0</v>
      </c>
      <c r="P1503" s="5">
        <v>0</v>
      </c>
      <c r="U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Z1503"/>
      <c r="BA1503"/>
      <c r="BB1503"/>
      <c r="BC1503"/>
      <c r="BD1503"/>
      <c r="BE1503"/>
      <c r="BF1503" s="3"/>
      <c r="BG1503" s="3"/>
      <c r="CK1503"/>
    </row>
    <row r="1504" spans="1:89" x14ac:dyDescent="0.25">
      <c r="A1504" s="2">
        <v>43100</v>
      </c>
      <c r="B1504" s="5" t="s">
        <v>487</v>
      </c>
      <c r="C1504" s="5" t="s">
        <v>402</v>
      </c>
      <c r="D1504" s="5" t="s">
        <v>70</v>
      </c>
      <c r="E1504" s="3" t="s">
        <v>67</v>
      </c>
      <c r="F1504" s="3" t="s">
        <v>384</v>
      </c>
      <c r="G1504" s="3"/>
      <c r="H1504" s="3">
        <v>0</v>
      </c>
      <c r="I1504" s="3">
        <v>0</v>
      </c>
      <c r="J1504" s="3"/>
      <c r="K1504" s="3"/>
      <c r="L1504" s="3">
        <v>0</v>
      </c>
      <c r="M1504" s="5"/>
      <c r="O1504" s="5">
        <v>0</v>
      </c>
      <c r="P1504" s="5">
        <v>0</v>
      </c>
      <c r="U1504" s="5">
        <v>0</v>
      </c>
      <c r="V1504" s="5">
        <v>0</v>
      </c>
      <c r="Y1504" s="5">
        <v>0</v>
      </c>
      <c r="Z1504" s="5">
        <v>0</v>
      </c>
      <c r="AA1504" s="5">
        <v>0</v>
      </c>
      <c r="AZ1504"/>
      <c r="BA1504"/>
      <c r="BB1504"/>
      <c r="BC1504"/>
      <c r="BD1504"/>
      <c r="BE1504"/>
      <c r="BF1504" s="3"/>
      <c r="BG1504" s="3"/>
      <c r="CK1504"/>
    </row>
    <row r="1505" spans="1:89" x14ac:dyDescent="0.25">
      <c r="A1505" s="2">
        <v>43100</v>
      </c>
      <c r="B1505" s="5" t="s">
        <v>487</v>
      </c>
      <c r="C1505" s="5" t="s">
        <v>402</v>
      </c>
      <c r="D1505" s="5" t="s">
        <v>70</v>
      </c>
      <c r="E1505" s="3" t="s">
        <v>65</v>
      </c>
      <c r="F1505" s="3" t="s">
        <v>409</v>
      </c>
      <c r="G1505" s="3"/>
      <c r="H1505" s="3">
        <v>0</v>
      </c>
      <c r="I1505" s="3">
        <v>6256894579</v>
      </c>
      <c r="J1505" s="3"/>
      <c r="K1505" s="3"/>
      <c r="L1505" s="3">
        <v>1509653716.3199999</v>
      </c>
      <c r="M1505" s="5"/>
      <c r="O1505" s="5">
        <v>0</v>
      </c>
      <c r="P1505" s="5">
        <v>0</v>
      </c>
      <c r="U1505" s="3">
        <v>7766548295.3199997</v>
      </c>
      <c r="V1505" s="3">
        <v>2809396802.0300002</v>
      </c>
      <c r="Y1505" s="5">
        <v>0</v>
      </c>
      <c r="Z1505" s="5">
        <v>0</v>
      </c>
      <c r="AA1505" s="3">
        <v>2809396802</v>
      </c>
      <c r="AZ1505"/>
      <c r="BA1505"/>
      <c r="BB1505"/>
      <c r="BC1505"/>
      <c r="BD1505"/>
      <c r="BE1505"/>
      <c r="BF1505" s="3"/>
      <c r="BG1505" s="3"/>
      <c r="CK1505"/>
    </row>
    <row r="1506" spans="1:89" x14ac:dyDescent="0.25">
      <c r="A1506" s="2">
        <v>43100</v>
      </c>
      <c r="B1506" s="5" t="s">
        <v>487</v>
      </c>
      <c r="C1506" s="5" t="s">
        <v>410</v>
      </c>
      <c r="D1506" s="5" t="s">
        <v>70</v>
      </c>
      <c r="E1506" s="3" t="s">
        <v>106</v>
      </c>
      <c r="F1506" s="3" t="s">
        <v>403</v>
      </c>
      <c r="G1506" s="3"/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3">
        <v>0</v>
      </c>
      <c r="V1506" s="3">
        <v>0</v>
      </c>
      <c r="W1506" s="5">
        <v>0</v>
      </c>
      <c r="X1506" s="5">
        <v>0</v>
      </c>
      <c r="AA1506" s="3"/>
      <c r="AZ1506"/>
      <c r="BA1506"/>
      <c r="BB1506"/>
      <c r="BC1506"/>
      <c r="BD1506"/>
      <c r="BE1506"/>
      <c r="BF1506" s="3"/>
      <c r="BG1506" s="3"/>
      <c r="CK1506"/>
    </row>
    <row r="1507" spans="1:89" x14ac:dyDescent="0.25">
      <c r="A1507" s="2">
        <v>43100</v>
      </c>
      <c r="B1507" s="5" t="s">
        <v>487</v>
      </c>
      <c r="C1507" s="5" t="s">
        <v>410</v>
      </c>
      <c r="D1507" s="5" t="s">
        <v>70</v>
      </c>
      <c r="E1507" s="3" t="s">
        <v>243</v>
      </c>
      <c r="F1507" s="3" t="s">
        <v>404</v>
      </c>
      <c r="G1507" s="3"/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AZ1507"/>
      <c r="BA1507"/>
      <c r="BB1507"/>
      <c r="BC1507"/>
      <c r="BD1507"/>
      <c r="BE1507"/>
      <c r="BF1507" s="3"/>
      <c r="BG1507" s="3"/>
      <c r="CK1507"/>
    </row>
    <row r="1508" spans="1:89" x14ac:dyDescent="0.25">
      <c r="A1508" s="2">
        <v>43100</v>
      </c>
      <c r="B1508" s="5" t="s">
        <v>487</v>
      </c>
      <c r="C1508" s="5" t="s">
        <v>410</v>
      </c>
      <c r="D1508" s="5" t="s">
        <v>70</v>
      </c>
      <c r="E1508" s="3" t="s">
        <v>244</v>
      </c>
      <c r="F1508" s="3" t="s">
        <v>411</v>
      </c>
      <c r="G1508" s="3"/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AZ1508"/>
      <c r="BA1508"/>
      <c r="BB1508"/>
      <c r="BC1508"/>
      <c r="BD1508"/>
      <c r="BE1508"/>
      <c r="BF1508" s="3"/>
      <c r="BG1508" s="3"/>
      <c r="CK1508"/>
    </row>
    <row r="1509" spans="1:89" x14ac:dyDescent="0.25">
      <c r="A1509" s="2">
        <v>43100</v>
      </c>
      <c r="B1509" s="5" t="s">
        <v>487</v>
      </c>
      <c r="C1509" s="5" t="s">
        <v>410</v>
      </c>
      <c r="D1509" s="5" t="s">
        <v>70</v>
      </c>
      <c r="E1509" s="3" t="s">
        <v>66</v>
      </c>
      <c r="F1509" s="3" t="s">
        <v>412</v>
      </c>
      <c r="G1509" s="3"/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AZ1509"/>
      <c r="BA1509"/>
      <c r="BB1509"/>
      <c r="BC1509"/>
      <c r="BD1509"/>
      <c r="BE1509"/>
      <c r="BF1509" s="3"/>
      <c r="BG1509" s="3"/>
      <c r="CK1509"/>
    </row>
    <row r="1510" spans="1:89" x14ac:dyDescent="0.25">
      <c r="A1510" s="2">
        <v>43100</v>
      </c>
      <c r="B1510" s="5" t="s">
        <v>487</v>
      </c>
      <c r="C1510" s="5" t="s">
        <v>410</v>
      </c>
      <c r="D1510" s="5" t="s">
        <v>70</v>
      </c>
      <c r="E1510" s="3" t="s">
        <v>249</v>
      </c>
      <c r="F1510" s="3" t="s">
        <v>413</v>
      </c>
      <c r="G1510" s="3"/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AZ1510"/>
      <c r="BA1510"/>
      <c r="BB1510"/>
      <c r="BC1510"/>
      <c r="BD1510"/>
      <c r="BE1510"/>
      <c r="BF1510" s="3"/>
      <c r="BG1510" s="3"/>
      <c r="CK1510"/>
    </row>
    <row r="1511" spans="1:89" x14ac:dyDescent="0.25">
      <c r="A1511" s="2">
        <v>43100</v>
      </c>
      <c r="B1511" s="5" t="s">
        <v>487</v>
      </c>
      <c r="C1511" s="5" t="s">
        <v>410</v>
      </c>
      <c r="D1511" s="5" t="s">
        <v>70</v>
      </c>
      <c r="E1511" s="3" t="s">
        <v>250</v>
      </c>
      <c r="F1511" s="3" t="s">
        <v>411</v>
      </c>
      <c r="G1511" s="3"/>
      <c r="H1511" s="3">
        <v>0</v>
      </c>
      <c r="I1511" s="3">
        <v>127357679</v>
      </c>
      <c r="J1511" s="3">
        <v>57756523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3">
        <v>185114202</v>
      </c>
      <c r="AZ1511"/>
      <c r="BA1511"/>
      <c r="BB1511"/>
      <c r="BC1511"/>
      <c r="BD1511"/>
      <c r="BE1511"/>
      <c r="BF1511" s="3"/>
      <c r="BG1511" s="3"/>
      <c r="CK1511"/>
    </row>
    <row r="1512" spans="1:89" x14ac:dyDescent="0.25">
      <c r="A1512" s="2">
        <v>43100</v>
      </c>
      <c r="B1512" s="5" t="s">
        <v>487</v>
      </c>
      <c r="C1512" s="5" t="s">
        <v>410</v>
      </c>
      <c r="D1512" s="5" t="s">
        <v>70</v>
      </c>
      <c r="E1512" s="3" t="s">
        <v>61</v>
      </c>
      <c r="F1512" s="3" t="s">
        <v>412</v>
      </c>
      <c r="G1512" s="3"/>
      <c r="H1512" s="3">
        <v>0</v>
      </c>
      <c r="I1512" s="3">
        <v>42965177</v>
      </c>
      <c r="J1512" s="3">
        <v>0</v>
      </c>
      <c r="K1512" s="3">
        <v>0</v>
      </c>
      <c r="L1512" s="3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3">
        <v>42965177</v>
      </c>
      <c r="AZ1512"/>
      <c r="BA1512"/>
      <c r="BB1512"/>
      <c r="BC1512"/>
      <c r="BD1512"/>
      <c r="BE1512"/>
      <c r="BF1512" s="3"/>
      <c r="BG1512" s="3"/>
      <c r="CK1512"/>
    </row>
    <row r="1513" spans="1:89" x14ac:dyDescent="0.25">
      <c r="A1513" s="2">
        <v>43100</v>
      </c>
      <c r="B1513" s="5" t="s">
        <v>487</v>
      </c>
      <c r="C1513" s="5" t="s">
        <v>410</v>
      </c>
      <c r="D1513" s="5" t="s">
        <v>70</v>
      </c>
      <c r="E1513" s="3" t="s">
        <v>254</v>
      </c>
      <c r="F1513" s="3" t="s">
        <v>414</v>
      </c>
      <c r="G1513" s="3"/>
      <c r="H1513" s="3">
        <v>0</v>
      </c>
      <c r="I1513" s="3">
        <v>84392502</v>
      </c>
      <c r="J1513" s="3">
        <v>57756523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3">
        <v>142149025</v>
      </c>
      <c r="AZ1513"/>
      <c r="BA1513"/>
      <c r="BB1513"/>
      <c r="BC1513"/>
      <c r="BD1513"/>
      <c r="BE1513"/>
      <c r="BF1513" s="3"/>
      <c r="BG1513" s="3"/>
      <c r="CK1513"/>
    </row>
    <row r="1514" spans="1:89" x14ac:dyDescent="0.25">
      <c r="A1514" s="2">
        <v>43100</v>
      </c>
      <c r="B1514" s="5" t="s">
        <v>487</v>
      </c>
      <c r="C1514" s="5" t="s">
        <v>410</v>
      </c>
      <c r="D1514" s="5" t="s">
        <v>70</v>
      </c>
      <c r="E1514" s="3" t="s">
        <v>255</v>
      </c>
      <c r="F1514" s="3" t="s">
        <v>415</v>
      </c>
      <c r="G1514" s="3"/>
      <c r="H1514" s="3">
        <v>0</v>
      </c>
      <c r="I1514" s="3">
        <v>127357679</v>
      </c>
      <c r="J1514" s="3">
        <v>57756523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3">
        <v>185114202</v>
      </c>
      <c r="AZ1514"/>
      <c r="BA1514"/>
      <c r="BB1514"/>
      <c r="BC1514"/>
      <c r="BD1514"/>
      <c r="BE1514"/>
      <c r="BF1514" s="3"/>
      <c r="BG1514" s="3"/>
      <c r="CK1514"/>
    </row>
    <row r="1515" spans="1:89" x14ac:dyDescent="0.25">
      <c r="A1515" s="2">
        <v>43100</v>
      </c>
      <c r="B1515" s="5" t="s">
        <v>487</v>
      </c>
      <c r="C1515" s="5" t="s">
        <v>410</v>
      </c>
      <c r="D1515" s="5" t="s">
        <v>70</v>
      </c>
      <c r="E1515" s="3" t="s">
        <v>256</v>
      </c>
      <c r="F1515" s="3" t="s">
        <v>416</v>
      </c>
      <c r="G1515" s="3"/>
      <c r="H1515" s="3">
        <v>0</v>
      </c>
      <c r="I1515" s="3">
        <v>84392502</v>
      </c>
      <c r="J1515" s="3">
        <v>57756523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3">
        <v>142149025</v>
      </c>
      <c r="AZ1515"/>
      <c r="BA1515"/>
      <c r="BB1515"/>
      <c r="BC1515"/>
      <c r="BD1515"/>
      <c r="BE1515"/>
      <c r="BF1515" s="3"/>
      <c r="BG1515" s="3"/>
      <c r="CK1515"/>
    </row>
    <row r="1516" spans="1:89" x14ac:dyDescent="0.25">
      <c r="A1516" s="2">
        <v>43100</v>
      </c>
      <c r="B1516" s="5" t="s">
        <v>487</v>
      </c>
      <c r="C1516" s="5" t="s">
        <v>410</v>
      </c>
      <c r="D1516" s="5" t="s">
        <v>70</v>
      </c>
      <c r="E1516" s="3" t="s">
        <v>257</v>
      </c>
      <c r="F1516" s="3" t="s">
        <v>408</v>
      </c>
      <c r="G1516" s="3"/>
      <c r="H1516" s="3">
        <v>0</v>
      </c>
      <c r="I1516" s="3">
        <v>6662119</v>
      </c>
      <c r="J1516" s="3">
        <v>3021260</v>
      </c>
      <c r="K1516" s="3">
        <v>0</v>
      </c>
      <c r="L1516" s="3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3">
        <v>9683379</v>
      </c>
      <c r="AZ1516"/>
      <c r="BA1516"/>
      <c r="BB1516"/>
      <c r="BC1516"/>
      <c r="BD1516"/>
      <c r="BE1516"/>
      <c r="BF1516" s="3"/>
      <c r="BG1516" s="3"/>
      <c r="CK1516"/>
    </row>
    <row r="1517" spans="1:89" x14ac:dyDescent="0.25">
      <c r="A1517" s="2">
        <v>43100</v>
      </c>
      <c r="B1517" s="5" t="s">
        <v>487</v>
      </c>
      <c r="C1517" s="5" t="s">
        <v>410</v>
      </c>
      <c r="D1517" s="5" t="s">
        <v>70</v>
      </c>
      <c r="E1517" s="3" t="s">
        <v>258</v>
      </c>
      <c r="F1517" s="3" t="s">
        <v>382</v>
      </c>
      <c r="G1517" s="3"/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3">
        <v>0</v>
      </c>
      <c r="AZ1517"/>
      <c r="BA1517"/>
      <c r="BB1517"/>
      <c r="BC1517"/>
      <c r="BD1517"/>
      <c r="BE1517"/>
      <c r="BF1517" s="3"/>
      <c r="BG1517" s="3"/>
      <c r="CK1517"/>
    </row>
    <row r="1518" spans="1:89" x14ac:dyDescent="0.25">
      <c r="A1518" s="2">
        <v>43100</v>
      </c>
      <c r="B1518" s="5" t="s">
        <v>487</v>
      </c>
      <c r="C1518" s="5" t="s">
        <v>410</v>
      </c>
      <c r="D1518" s="5" t="s">
        <v>70</v>
      </c>
      <c r="E1518" s="3" t="s">
        <v>60</v>
      </c>
      <c r="F1518" s="3" t="s">
        <v>383</v>
      </c>
      <c r="G1518" s="3"/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AZ1518"/>
      <c r="BA1518"/>
      <c r="BB1518"/>
      <c r="BC1518"/>
      <c r="BD1518"/>
      <c r="BE1518"/>
      <c r="BF1518" s="3"/>
      <c r="BG1518" s="3"/>
      <c r="CK1518"/>
    </row>
    <row r="1519" spans="1:89" x14ac:dyDescent="0.25">
      <c r="A1519" s="2">
        <v>43100</v>
      </c>
      <c r="B1519" s="5" t="s">
        <v>487</v>
      </c>
      <c r="C1519" s="5" t="s">
        <v>410</v>
      </c>
      <c r="D1519" s="5" t="s">
        <v>70</v>
      </c>
      <c r="E1519" s="3" t="s">
        <v>59</v>
      </c>
      <c r="F1519" s="3" t="s">
        <v>384</v>
      </c>
      <c r="G1519" s="3"/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AZ1519"/>
      <c r="BA1519"/>
      <c r="BB1519"/>
      <c r="BC1519"/>
      <c r="BD1519"/>
      <c r="BE1519"/>
      <c r="BF1519" s="3"/>
      <c r="BG1519" s="3"/>
      <c r="CK1519"/>
    </row>
    <row r="1520" spans="1:89" x14ac:dyDescent="0.25">
      <c r="A1520" s="2">
        <v>43100</v>
      </c>
      <c r="B1520" s="5" t="s">
        <v>487</v>
      </c>
      <c r="C1520" s="5" t="s">
        <v>410</v>
      </c>
      <c r="D1520" s="5" t="s">
        <v>70</v>
      </c>
      <c r="E1520" s="3" t="s">
        <v>58</v>
      </c>
      <c r="F1520" s="3" t="s">
        <v>417</v>
      </c>
      <c r="G1520" s="3"/>
      <c r="H1520" s="3">
        <v>0</v>
      </c>
      <c r="I1520" s="3">
        <v>134019798</v>
      </c>
      <c r="J1520" s="3">
        <v>60777783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3">
        <v>194797581</v>
      </c>
      <c r="AZ1520"/>
      <c r="BA1520"/>
      <c r="BB1520"/>
      <c r="BC1520"/>
      <c r="BD1520"/>
      <c r="BE1520"/>
      <c r="BF1520" s="3"/>
      <c r="BG1520" s="3"/>
      <c r="CK1520"/>
    </row>
    <row r="1521" spans="1:89" x14ac:dyDescent="0.25">
      <c r="A1521" s="2">
        <v>43100</v>
      </c>
      <c r="B1521" s="5" t="s">
        <v>487</v>
      </c>
      <c r="C1521" s="5" t="s">
        <v>410</v>
      </c>
      <c r="D1521" s="5" t="s">
        <v>70</v>
      </c>
      <c r="E1521" s="3" t="s">
        <v>57</v>
      </c>
      <c r="F1521" s="3" t="s">
        <v>418</v>
      </c>
      <c r="G1521" s="3"/>
      <c r="H1521" s="3">
        <v>0</v>
      </c>
      <c r="I1521" s="3">
        <v>42965177</v>
      </c>
      <c r="J1521" s="3">
        <v>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3">
        <v>42965177</v>
      </c>
      <c r="AZ1521"/>
      <c r="BA1521"/>
      <c r="BB1521"/>
      <c r="BC1521"/>
      <c r="BD1521"/>
      <c r="BE1521"/>
      <c r="BF1521" s="3"/>
      <c r="BG1521" s="3"/>
      <c r="CK1521"/>
    </row>
    <row r="1522" spans="1:89" x14ac:dyDescent="0.25">
      <c r="A1522" s="2">
        <v>43100</v>
      </c>
      <c r="B1522" s="5" t="s">
        <v>487</v>
      </c>
      <c r="C1522" s="5" t="s">
        <v>410</v>
      </c>
      <c r="D1522" s="5" t="s">
        <v>70</v>
      </c>
      <c r="E1522" s="3" t="s">
        <v>56</v>
      </c>
      <c r="F1522" s="3" t="s">
        <v>419</v>
      </c>
      <c r="G1522" s="3"/>
      <c r="H1522" s="3">
        <v>0</v>
      </c>
      <c r="I1522" s="3">
        <v>91054621</v>
      </c>
      <c r="J1522" s="3">
        <v>60777783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3">
        <v>151832404</v>
      </c>
      <c r="AZ1522"/>
      <c r="BA1522"/>
      <c r="BB1522"/>
      <c r="BC1522"/>
      <c r="BD1522"/>
      <c r="BE1522"/>
      <c r="BF1522" s="3"/>
      <c r="BG1522" s="3"/>
      <c r="CK1522"/>
    </row>
    <row r="1523" spans="1:89" x14ac:dyDescent="0.25">
      <c r="A1523" s="2">
        <v>43100</v>
      </c>
      <c r="B1523" s="5" t="s">
        <v>487</v>
      </c>
      <c r="C1523" s="5" t="s">
        <v>648</v>
      </c>
      <c r="D1523" s="5" t="s">
        <v>70</v>
      </c>
      <c r="E1523" s="3" t="s">
        <v>106</v>
      </c>
      <c r="F1523" s="3" t="s">
        <v>649</v>
      </c>
      <c r="G1523" s="3">
        <v>1592352000</v>
      </c>
      <c r="H1523" s="3">
        <v>1592352000</v>
      </c>
      <c r="I1523" s="3"/>
      <c r="J1523" s="3">
        <v>0</v>
      </c>
      <c r="K1523" s="3"/>
      <c r="L1523" s="3"/>
      <c r="M1523" s="5"/>
      <c r="X1523" s="3"/>
      <c r="AZ1523"/>
      <c r="BA1523"/>
      <c r="BB1523"/>
      <c r="BC1523"/>
      <c r="BD1523"/>
      <c r="BE1523"/>
      <c r="BF1523" s="3"/>
      <c r="BG1523" s="3"/>
      <c r="CK1523"/>
    </row>
    <row r="1524" spans="1:89" x14ac:dyDescent="0.25">
      <c r="A1524" s="2">
        <v>43100</v>
      </c>
      <c r="B1524" s="5" t="s">
        <v>487</v>
      </c>
      <c r="C1524" s="5" t="s">
        <v>648</v>
      </c>
      <c r="D1524" s="5" t="s">
        <v>70</v>
      </c>
      <c r="E1524" s="3" t="s">
        <v>241</v>
      </c>
      <c r="F1524" s="3" t="s">
        <v>650</v>
      </c>
      <c r="G1524" s="3">
        <v>128884263</v>
      </c>
      <c r="H1524" s="3">
        <v>128884263</v>
      </c>
      <c r="I1524" s="3"/>
      <c r="J1524" s="3">
        <v>0</v>
      </c>
      <c r="K1524" s="3"/>
      <c r="L1524" s="3"/>
      <c r="M1524" s="5"/>
      <c r="AZ1524"/>
      <c r="BA1524"/>
      <c r="BB1524"/>
      <c r="BC1524"/>
      <c r="BD1524"/>
      <c r="BE1524"/>
      <c r="BF1524" s="3"/>
      <c r="BG1524" s="3"/>
      <c r="CK1524"/>
    </row>
    <row r="1525" spans="1:89" x14ac:dyDescent="0.25">
      <c r="A1525" s="2">
        <v>43100</v>
      </c>
      <c r="B1525" s="5" t="s">
        <v>487</v>
      </c>
      <c r="C1525" s="5" t="s">
        <v>648</v>
      </c>
      <c r="D1525" s="5" t="s">
        <v>70</v>
      </c>
      <c r="E1525" s="3" t="s">
        <v>242</v>
      </c>
      <c r="F1525" s="3" t="s">
        <v>651</v>
      </c>
      <c r="G1525" s="3">
        <v>0</v>
      </c>
      <c r="H1525" s="3">
        <v>0</v>
      </c>
      <c r="I1525" s="3"/>
      <c r="J1525" s="3">
        <v>0</v>
      </c>
      <c r="K1525" s="3"/>
      <c r="L1525" s="3"/>
      <c r="M1525" s="5"/>
      <c r="AZ1525"/>
      <c r="BA1525"/>
      <c r="BB1525"/>
      <c r="BC1525"/>
      <c r="BD1525"/>
      <c r="BE1525"/>
      <c r="BF1525" s="3"/>
      <c r="BG1525" s="3"/>
      <c r="CK1525"/>
    </row>
    <row r="1526" spans="1:89" x14ac:dyDescent="0.25">
      <c r="A1526" s="2">
        <v>43100</v>
      </c>
      <c r="B1526" s="5" t="s">
        <v>487</v>
      </c>
      <c r="C1526" s="5" t="s">
        <v>648</v>
      </c>
      <c r="D1526" s="5" t="s">
        <v>70</v>
      </c>
      <c r="E1526" s="3" t="s">
        <v>243</v>
      </c>
      <c r="F1526" s="3" t="s">
        <v>652</v>
      </c>
      <c r="G1526" s="3">
        <v>0</v>
      </c>
      <c r="H1526" s="3"/>
      <c r="I1526" s="3">
        <v>0</v>
      </c>
      <c r="J1526" s="3">
        <v>0</v>
      </c>
      <c r="K1526" s="3">
        <v>0</v>
      </c>
      <c r="L1526" s="3"/>
      <c r="M1526" s="5"/>
      <c r="AZ1526"/>
      <c r="BA1526"/>
      <c r="BB1526"/>
      <c r="BC1526"/>
      <c r="BD1526"/>
      <c r="BE1526"/>
      <c r="BF1526" s="3"/>
      <c r="BG1526" s="3"/>
      <c r="CK1526"/>
    </row>
    <row r="1527" spans="1:89" x14ac:dyDescent="0.25">
      <c r="A1527" s="2">
        <v>43100</v>
      </c>
      <c r="B1527" s="5" t="s">
        <v>487</v>
      </c>
      <c r="C1527" s="5" t="s">
        <v>648</v>
      </c>
      <c r="D1527" s="5" t="s">
        <v>70</v>
      </c>
      <c r="E1527" s="3" t="s">
        <v>245</v>
      </c>
      <c r="F1527" s="3" t="s">
        <v>653</v>
      </c>
      <c r="G1527" s="3">
        <v>0</v>
      </c>
      <c r="H1527" s="3">
        <v>0</v>
      </c>
      <c r="I1527" s="3"/>
      <c r="J1527" s="3"/>
      <c r="K1527" s="3"/>
      <c r="L1527" s="3"/>
      <c r="M1527" s="5"/>
      <c r="AZ1527"/>
      <c r="BA1527"/>
      <c r="BB1527"/>
      <c r="BC1527"/>
      <c r="BD1527"/>
      <c r="BE1527"/>
      <c r="BF1527" s="3"/>
      <c r="BG1527" s="3"/>
      <c r="CK1527"/>
    </row>
    <row r="1528" spans="1:89" x14ac:dyDescent="0.25">
      <c r="A1528" s="2">
        <v>43100</v>
      </c>
      <c r="B1528" s="5" t="s">
        <v>487</v>
      </c>
      <c r="C1528" s="5" t="s">
        <v>648</v>
      </c>
      <c r="D1528" s="5" t="s">
        <v>70</v>
      </c>
      <c r="E1528" s="3" t="s">
        <v>247</v>
      </c>
      <c r="F1528" s="3" t="s">
        <v>654</v>
      </c>
      <c r="G1528" s="3">
        <v>0</v>
      </c>
      <c r="H1528" s="3"/>
      <c r="I1528" s="3">
        <v>0</v>
      </c>
      <c r="J1528" s="3">
        <v>0</v>
      </c>
      <c r="K1528" s="3">
        <v>0</v>
      </c>
      <c r="L1528" s="3"/>
      <c r="M1528" s="5"/>
      <c r="AZ1528"/>
      <c r="BA1528"/>
      <c r="BB1528"/>
      <c r="BC1528"/>
      <c r="BD1528"/>
      <c r="BE1528"/>
      <c r="BF1528" s="3"/>
      <c r="BG1528" s="3"/>
      <c r="CK1528"/>
    </row>
    <row r="1529" spans="1:89" x14ac:dyDescent="0.25">
      <c r="A1529" s="2">
        <v>43100</v>
      </c>
      <c r="B1529" s="5" t="s">
        <v>487</v>
      </c>
      <c r="C1529" s="5" t="s">
        <v>648</v>
      </c>
      <c r="D1529" s="5" t="s">
        <v>70</v>
      </c>
      <c r="E1529" s="3" t="s">
        <v>69</v>
      </c>
      <c r="F1529" s="3" t="s">
        <v>655</v>
      </c>
      <c r="G1529" s="3">
        <v>0</v>
      </c>
      <c r="H1529" s="3"/>
      <c r="I1529" s="3">
        <v>0</v>
      </c>
      <c r="J1529" s="3">
        <v>0</v>
      </c>
      <c r="K1529" s="3">
        <v>0</v>
      </c>
      <c r="L1529" s="3"/>
      <c r="M1529" s="5"/>
      <c r="AZ1529"/>
      <c r="BA1529"/>
      <c r="BB1529"/>
      <c r="BC1529"/>
      <c r="BD1529"/>
      <c r="BE1529"/>
      <c r="BF1529" s="3"/>
      <c r="BG1529" s="3"/>
      <c r="CK1529"/>
    </row>
    <row r="1530" spans="1:89" x14ac:dyDescent="0.25">
      <c r="A1530" s="2">
        <v>43100</v>
      </c>
      <c r="B1530" s="5" t="s">
        <v>487</v>
      </c>
      <c r="C1530" s="5" t="s">
        <v>648</v>
      </c>
      <c r="D1530" s="5" t="s">
        <v>70</v>
      </c>
      <c r="E1530" s="3" t="s">
        <v>67</v>
      </c>
      <c r="F1530" s="3" t="s">
        <v>656</v>
      </c>
      <c r="G1530" s="3">
        <v>2836866607.3699999</v>
      </c>
      <c r="H1530" s="3">
        <v>2836866607.3699999</v>
      </c>
      <c r="I1530" s="3"/>
      <c r="J1530" s="3"/>
      <c r="K1530" s="3"/>
      <c r="L1530" s="3"/>
      <c r="M1530" s="5"/>
      <c r="AZ1530"/>
      <c r="BA1530"/>
      <c r="BB1530"/>
      <c r="BC1530"/>
      <c r="BD1530"/>
      <c r="BE1530"/>
      <c r="BF1530" s="3"/>
      <c r="BG1530" s="3"/>
      <c r="CK1530"/>
    </row>
    <row r="1531" spans="1:89" x14ac:dyDescent="0.25">
      <c r="A1531" s="2">
        <v>43100</v>
      </c>
      <c r="B1531" s="5" t="s">
        <v>487</v>
      </c>
      <c r="C1531" s="5" t="s">
        <v>648</v>
      </c>
      <c r="D1531" s="5" t="s">
        <v>70</v>
      </c>
      <c r="E1531" s="3" t="s">
        <v>66</v>
      </c>
      <c r="F1531" s="3" t="s">
        <v>395</v>
      </c>
      <c r="G1531" s="3">
        <v>0</v>
      </c>
      <c r="H1531" s="3"/>
      <c r="I1531" s="3">
        <v>0</v>
      </c>
      <c r="J1531" s="3">
        <v>0</v>
      </c>
      <c r="K1531" s="3">
        <v>0</v>
      </c>
      <c r="L1531" s="3"/>
      <c r="M1531" s="5"/>
      <c r="AZ1531"/>
      <c r="BA1531"/>
      <c r="BB1531"/>
      <c r="BC1531"/>
      <c r="BD1531"/>
      <c r="BE1531"/>
      <c r="BF1531" s="3"/>
      <c r="BG1531" s="3"/>
      <c r="CK1531"/>
    </row>
    <row r="1532" spans="1:89" x14ac:dyDescent="0.25">
      <c r="A1532" s="2">
        <v>43100</v>
      </c>
      <c r="B1532" s="5" t="s">
        <v>487</v>
      </c>
      <c r="C1532" s="5" t="s">
        <v>648</v>
      </c>
      <c r="D1532" s="5" t="s">
        <v>70</v>
      </c>
      <c r="E1532" s="3" t="s">
        <v>250</v>
      </c>
      <c r="F1532" s="3" t="s">
        <v>657</v>
      </c>
      <c r="G1532" s="3">
        <v>60243</v>
      </c>
      <c r="H1532" s="3"/>
      <c r="I1532" s="3"/>
      <c r="J1532" s="3"/>
      <c r="K1532" s="3">
        <v>60243</v>
      </c>
      <c r="L1532" s="3"/>
      <c r="M1532" s="5"/>
      <c r="AZ1532"/>
      <c r="BA1532"/>
      <c r="BB1532"/>
      <c r="BC1532"/>
      <c r="BD1532"/>
      <c r="BE1532"/>
      <c r="BF1532" s="3"/>
      <c r="BG1532" s="3"/>
      <c r="CK1532"/>
    </row>
    <row r="1533" spans="1:89" x14ac:dyDescent="0.25">
      <c r="A1533" s="2">
        <v>43100</v>
      </c>
      <c r="B1533" s="5" t="s">
        <v>487</v>
      </c>
      <c r="C1533" s="5" t="s">
        <v>648</v>
      </c>
      <c r="D1533" s="5" t="s">
        <v>70</v>
      </c>
      <c r="E1533" s="3" t="s">
        <v>252</v>
      </c>
      <c r="F1533" s="3" t="s">
        <v>658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/>
      <c r="M1533" s="5"/>
      <c r="AZ1533"/>
      <c r="BA1533"/>
      <c r="BB1533"/>
      <c r="BC1533"/>
      <c r="BD1533"/>
      <c r="BE1533"/>
      <c r="BF1533" s="3"/>
      <c r="BG1533" s="3"/>
      <c r="CK1533"/>
    </row>
    <row r="1534" spans="1:89" x14ac:dyDescent="0.25">
      <c r="A1534" s="2">
        <v>43100</v>
      </c>
      <c r="B1534" s="5" t="s">
        <v>487</v>
      </c>
      <c r="C1534" s="5" t="s">
        <v>648</v>
      </c>
      <c r="D1534" s="5" t="s">
        <v>70</v>
      </c>
      <c r="E1534" s="3" t="s">
        <v>63</v>
      </c>
      <c r="F1534" s="3" t="s">
        <v>659</v>
      </c>
      <c r="G1534" s="3">
        <v>0</v>
      </c>
      <c r="H1534" s="3"/>
      <c r="I1534" s="3"/>
      <c r="J1534" s="3"/>
      <c r="K1534" s="3"/>
      <c r="L1534" s="3"/>
      <c r="M1534" s="5"/>
      <c r="AZ1534"/>
      <c r="BA1534"/>
      <c r="BB1534"/>
      <c r="BC1534"/>
      <c r="BD1534"/>
      <c r="BE1534"/>
      <c r="BF1534" s="3"/>
      <c r="BG1534" s="3"/>
      <c r="CK1534"/>
    </row>
    <row r="1535" spans="1:89" x14ac:dyDescent="0.25">
      <c r="A1535" s="2">
        <v>43100</v>
      </c>
      <c r="B1535" s="5" t="s">
        <v>487</v>
      </c>
      <c r="C1535" s="5" t="s">
        <v>648</v>
      </c>
      <c r="D1535" s="5" t="s">
        <v>70</v>
      </c>
      <c r="E1535" s="3" t="s">
        <v>62</v>
      </c>
      <c r="F1535" s="3" t="s">
        <v>660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/>
      <c r="M1535" s="5"/>
      <c r="AZ1535"/>
      <c r="BA1535"/>
      <c r="BB1535"/>
      <c r="BC1535"/>
      <c r="BD1535"/>
      <c r="BE1535"/>
      <c r="BF1535" s="3"/>
      <c r="BG1535" s="3"/>
      <c r="CK1535"/>
    </row>
    <row r="1536" spans="1:89" x14ac:dyDescent="0.25">
      <c r="A1536" s="2">
        <v>43100</v>
      </c>
      <c r="B1536" s="5" t="s">
        <v>487</v>
      </c>
      <c r="C1536" s="5" t="s">
        <v>648</v>
      </c>
      <c r="D1536" s="5" t="s">
        <v>70</v>
      </c>
      <c r="E1536" s="3" t="s">
        <v>258</v>
      </c>
      <c r="F1536" s="3" t="s">
        <v>661</v>
      </c>
      <c r="G1536" s="3">
        <v>4558163113.3699999</v>
      </c>
      <c r="H1536" s="3">
        <v>4558102870.3699999</v>
      </c>
      <c r="I1536" s="3">
        <v>0</v>
      </c>
      <c r="J1536" s="3">
        <v>0</v>
      </c>
      <c r="K1536" s="3">
        <v>60243</v>
      </c>
      <c r="L1536" s="3"/>
      <c r="M1536" s="5"/>
      <c r="AZ1536"/>
      <c r="BA1536"/>
      <c r="BB1536"/>
      <c r="BC1536"/>
      <c r="BD1536"/>
      <c r="BE1536"/>
      <c r="BF1536" s="3"/>
      <c r="BG1536" s="3"/>
      <c r="CK1536"/>
    </row>
    <row r="1537" spans="1:89" x14ac:dyDescent="0.25">
      <c r="A1537" s="2">
        <v>43100</v>
      </c>
      <c r="B1537" s="5" t="s">
        <v>487</v>
      </c>
      <c r="C1537" s="5" t="s">
        <v>648</v>
      </c>
      <c r="D1537" s="5" t="s">
        <v>70</v>
      </c>
      <c r="E1537" s="3" t="s">
        <v>60</v>
      </c>
      <c r="F1537" s="3" t="s">
        <v>662</v>
      </c>
      <c r="G1537" s="3">
        <v>0</v>
      </c>
      <c r="H1537" s="3"/>
      <c r="I1537" s="3"/>
      <c r="J1537" s="3">
        <v>0</v>
      </c>
      <c r="K1537" s="3"/>
      <c r="L1537" s="3"/>
      <c r="M1537" s="5"/>
      <c r="AZ1537"/>
      <c r="BA1537"/>
      <c r="BB1537"/>
      <c r="BC1537"/>
      <c r="BD1537"/>
      <c r="BE1537"/>
      <c r="BF1537" s="3"/>
      <c r="BG1537" s="3"/>
      <c r="CK1537"/>
    </row>
    <row r="1538" spans="1:89" x14ac:dyDescent="0.25">
      <c r="A1538" s="2">
        <v>43100</v>
      </c>
      <c r="B1538" s="5" t="s">
        <v>487</v>
      </c>
      <c r="C1538" s="5" t="s">
        <v>648</v>
      </c>
      <c r="D1538" s="5" t="s">
        <v>70</v>
      </c>
      <c r="E1538" s="3" t="s">
        <v>59</v>
      </c>
      <c r="F1538" s="3" t="s">
        <v>663</v>
      </c>
      <c r="G1538" s="3">
        <v>0</v>
      </c>
      <c r="H1538" s="3"/>
      <c r="I1538" s="3"/>
      <c r="J1538" s="3">
        <v>0</v>
      </c>
      <c r="K1538" s="3"/>
      <c r="L1538" s="3"/>
      <c r="M1538" s="5"/>
      <c r="AZ1538"/>
      <c r="BA1538"/>
      <c r="BB1538"/>
      <c r="BC1538"/>
      <c r="BD1538"/>
      <c r="BE1538"/>
      <c r="BF1538" s="3"/>
      <c r="BG1538" s="3"/>
      <c r="CK1538"/>
    </row>
    <row r="1539" spans="1:89" x14ac:dyDescent="0.25">
      <c r="A1539" s="2">
        <v>43100</v>
      </c>
      <c r="B1539" s="5" t="s">
        <v>487</v>
      </c>
      <c r="C1539" s="5" t="s">
        <v>648</v>
      </c>
      <c r="D1539" s="5" t="s">
        <v>70</v>
      </c>
      <c r="E1539" s="3" t="s">
        <v>58</v>
      </c>
      <c r="F1539" s="3" t="s">
        <v>664</v>
      </c>
      <c r="G1539" s="3">
        <v>0</v>
      </c>
      <c r="H1539" s="3"/>
      <c r="I1539" s="3"/>
      <c r="J1539" s="3">
        <v>0</v>
      </c>
      <c r="K1539" s="3">
        <v>0</v>
      </c>
      <c r="L1539" s="3"/>
      <c r="M1539" s="5"/>
      <c r="AZ1539"/>
      <c r="BA1539"/>
      <c r="BB1539"/>
      <c r="BC1539"/>
      <c r="BD1539"/>
      <c r="BE1539"/>
      <c r="BF1539" s="3"/>
      <c r="BG1539" s="3"/>
      <c r="CK1539"/>
    </row>
    <row r="1540" spans="1:89" x14ac:dyDescent="0.25">
      <c r="A1540" s="2">
        <v>43100</v>
      </c>
      <c r="B1540" s="5" t="s">
        <v>487</v>
      </c>
      <c r="C1540" s="5" t="s">
        <v>648</v>
      </c>
      <c r="D1540" s="5" t="s">
        <v>70</v>
      </c>
      <c r="E1540" s="3" t="s">
        <v>57</v>
      </c>
      <c r="F1540" s="3" t="s">
        <v>665</v>
      </c>
      <c r="G1540" s="3">
        <v>0</v>
      </c>
      <c r="H1540" s="3"/>
      <c r="I1540" s="3"/>
      <c r="J1540" s="3">
        <v>0</v>
      </c>
      <c r="K1540" s="3">
        <v>0</v>
      </c>
      <c r="L1540" s="3"/>
      <c r="M1540" s="5"/>
      <c r="AZ1540"/>
      <c r="BA1540"/>
      <c r="BB1540"/>
      <c r="BC1540"/>
      <c r="BD1540"/>
      <c r="BE1540"/>
      <c r="BF1540" s="3"/>
      <c r="BG1540" s="3"/>
      <c r="CK1540"/>
    </row>
    <row r="1541" spans="1:89" x14ac:dyDescent="0.25">
      <c r="A1541" s="2">
        <v>43100</v>
      </c>
      <c r="B1541" s="5" t="s">
        <v>487</v>
      </c>
      <c r="C1541" s="5" t="s">
        <v>648</v>
      </c>
      <c r="D1541" s="5" t="s">
        <v>70</v>
      </c>
      <c r="E1541" s="3" t="s">
        <v>56</v>
      </c>
      <c r="F1541" s="3" t="s">
        <v>666</v>
      </c>
      <c r="G1541" s="3">
        <v>0</v>
      </c>
      <c r="H1541" s="3"/>
      <c r="I1541" s="3"/>
      <c r="J1541" s="3">
        <v>0</v>
      </c>
      <c r="K1541" s="3"/>
      <c r="L1541" s="3"/>
      <c r="M1541" s="5"/>
      <c r="AZ1541"/>
      <c r="BA1541"/>
      <c r="BB1541"/>
      <c r="BC1541"/>
      <c r="BD1541"/>
      <c r="BE1541"/>
      <c r="BF1541" s="3"/>
      <c r="BG1541" s="3"/>
      <c r="CK1541"/>
    </row>
    <row r="1542" spans="1:89" x14ac:dyDescent="0.25">
      <c r="A1542" s="2">
        <v>43100</v>
      </c>
      <c r="B1542" s="5" t="s">
        <v>487</v>
      </c>
      <c r="C1542" s="5" t="s">
        <v>648</v>
      </c>
      <c r="D1542" s="5" t="s">
        <v>70</v>
      </c>
      <c r="E1542" s="3" t="s">
        <v>259</v>
      </c>
      <c r="F1542" s="3" t="s">
        <v>667</v>
      </c>
      <c r="G1542" s="3">
        <v>0</v>
      </c>
      <c r="H1542" s="3"/>
      <c r="I1542" s="3"/>
      <c r="J1542" s="3">
        <v>0</v>
      </c>
      <c r="K1542" s="3">
        <v>0</v>
      </c>
      <c r="L1542" s="3"/>
      <c r="M1542" s="5"/>
      <c r="AZ1542"/>
      <c r="BA1542"/>
      <c r="BB1542"/>
      <c r="BC1542"/>
      <c r="BD1542"/>
      <c r="BE1542"/>
      <c r="BF1542" s="3"/>
      <c r="BG1542" s="3"/>
      <c r="CK1542"/>
    </row>
    <row r="1543" spans="1:89" x14ac:dyDescent="0.25">
      <c r="A1543" s="2">
        <v>43100</v>
      </c>
      <c r="B1543" s="5" t="s">
        <v>487</v>
      </c>
      <c r="C1543" s="5" t="s">
        <v>648</v>
      </c>
      <c r="D1543" s="5" t="s">
        <v>70</v>
      </c>
      <c r="E1543" s="3" t="s">
        <v>260</v>
      </c>
      <c r="F1543" s="3" t="s">
        <v>668</v>
      </c>
      <c r="G1543" s="3">
        <v>0</v>
      </c>
      <c r="H1543" s="3"/>
      <c r="I1543" s="3"/>
      <c r="J1543" s="3">
        <v>0</v>
      </c>
      <c r="K1543" s="3"/>
      <c r="L1543" s="3"/>
      <c r="M1543" s="5"/>
      <c r="AZ1543"/>
      <c r="BA1543"/>
      <c r="BB1543"/>
      <c r="BC1543"/>
      <c r="BD1543"/>
      <c r="BE1543"/>
      <c r="BF1543" s="3"/>
      <c r="BG1543" s="3"/>
      <c r="CK1543"/>
    </row>
    <row r="1544" spans="1:89" x14ac:dyDescent="0.25">
      <c r="A1544" s="2">
        <v>43100</v>
      </c>
      <c r="B1544" s="5" t="s">
        <v>487</v>
      </c>
      <c r="C1544" s="5" t="s">
        <v>648</v>
      </c>
      <c r="D1544" s="5" t="s">
        <v>70</v>
      </c>
      <c r="E1544" s="3" t="s">
        <v>261</v>
      </c>
      <c r="F1544" s="3" t="s">
        <v>669</v>
      </c>
      <c r="G1544" s="3">
        <v>0</v>
      </c>
      <c r="H1544" s="3"/>
      <c r="I1544" s="3"/>
      <c r="J1544" s="3">
        <v>0</v>
      </c>
      <c r="K1544" s="3">
        <v>0</v>
      </c>
      <c r="L1544" s="3"/>
      <c r="M1544" s="5"/>
      <c r="AZ1544"/>
      <c r="BA1544"/>
      <c r="BB1544"/>
      <c r="BC1544"/>
      <c r="BD1544"/>
      <c r="BE1544"/>
      <c r="BF1544" s="3"/>
      <c r="BG1544" s="3"/>
      <c r="CK1544"/>
    </row>
    <row r="1545" spans="1:89" x14ac:dyDescent="0.25">
      <c r="A1545" s="2">
        <v>43100</v>
      </c>
      <c r="B1545" s="5" t="s">
        <v>487</v>
      </c>
      <c r="C1545" s="5" t="s">
        <v>648</v>
      </c>
      <c r="D1545" s="5" t="s">
        <v>70</v>
      </c>
      <c r="E1545" s="3" t="s">
        <v>263</v>
      </c>
      <c r="F1545" s="3" t="s">
        <v>670</v>
      </c>
      <c r="G1545" s="3">
        <v>0</v>
      </c>
      <c r="H1545" s="3"/>
      <c r="I1545" s="3"/>
      <c r="J1545" s="3">
        <v>0</v>
      </c>
      <c r="K1545" s="3">
        <v>0</v>
      </c>
      <c r="L1545" s="3"/>
      <c r="M1545" s="5"/>
      <c r="AZ1545"/>
      <c r="BA1545"/>
      <c r="BB1545"/>
      <c r="BC1545"/>
      <c r="BD1545"/>
      <c r="BE1545"/>
      <c r="BF1545" s="3"/>
      <c r="BG1545" s="3"/>
      <c r="CK1545"/>
    </row>
    <row r="1546" spans="1:89" x14ac:dyDescent="0.25">
      <c r="A1546" s="2">
        <v>43100</v>
      </c>
      <c r="B1546" s="5" t="s">
        <v>487</v>
      </c>
      <c r="C1546" s="5" t="s">
        <v>648</v>
      </c>
      <c r="D1546" s="5" t="s">
        <v>70</v>
      </c>
      <c r="E1546" s="3" t="s">
        <v>55</v>
      </c>
      <c r="F1546" s="3" t="s">
        <v>671</v>
      </c>
      <c r="G1546" s="3">
        <v>0</v>
      </c>
      <c r="H1546" s="3"/>
      <c r="I1546" s="3"/>
      <c r="J1546" s="3">
        <v>0</v>
      </c>
      <c r="K1546" s="3">
        <v>0</v>
      </c>
      <c r="L1546" s="3"/>
      <c r="M1546" s="5"/>
      <c r="AZ1546"/>
      <c r="BA1546"/>
      <c r="BB1546"/>
      <c r="BC1546"/>
      <c r="BD1546"/>
      <c r="BE1546"/>
      <c r="BF1546" s="3"/>
      <c r="BG1546" s="3"/>
      <c r="CK1546"/>
    </row>
    <row r="1547" spans="1:89" x14ac:dyDescent="0.25">
      <c r="A1547" s="2">
        <v>43100</v>
      </c>
      <c r="B1547" s="5" t="s">
        <v>487</v>
      </c>
      <c r="C1547" s="5" t="s">
        <v>648</v>
      </c>
      <c r="D1547" s="5" t="s">
        <v>70</v>
      </c>
      <c r="E1547" s="3" t="s">
        <v>50</v>
      </c>
      <c r="F1547" s="3" t="s">
        <v>672</v>
      </c>
      <c r="G1547" s="3">
        <v>4558163113.3699999</v>
      </c>
      <c r="H1547" s="3">
        <v>4558102870.3699999</v>
      </c>
      <c r="I1547" s="3">
        <v>0</v>
      </c>
      <c r="J1547" s="3">
        <v>0</v>
      </c>
      <c r="K1547" s="3">
        <v>60243</v>
      </c>
      <c r="L1547" s="3"/>
      <c r="M1547" s="5"/>
      <c r="AZ1547"/>
      <c r="BA1547"/>
      <c r="BB1547"/>
      <c r="BC1547"/>
      <c r="BD1547"/>
      <c r="BE1547"/>
      <c r="BF1547" s="3"/>
      <c r="BG1547" s="3"/>
      <c r="CK1547"/>
    </row>
    <row r="1548" spans="1:89" x14ac:dyDescent="0.25">
      <c r="A1548" s="2">
        <v>43100</v>
      </c>
      <c r="B1548" s="5" t="s">
        <v>487</v>
      </c>
      <c r="C1548" s="5" t="s">
        <v>648</v>
      </c>
      <c r="D1548" s="5" t="s">
        <v>70</v>
      </c>
      <c r="E1548" s="3" t="s">
        <v>264</v>
      </c>
      <c r="F1548" s="3" t="s">
        <v>673</v>
      </c>
      <c r="G1548" s="3">
        <v>4558102870.3699999</v>
      </c>
      <c r="H1548" s="3">
        <v>4558102870.3699999</v>
      </c>
      <c r="I1548" s="3">
        <v>0</v>
      </c>
      <c r="J1548" s="3">
        <v>0</v>
      </c>
      <c r="K1548" s="3"/>
      <c r="L1548" s="3"/>
      <c r="M1548" s="5"/>
      <c r="AZ1548"/>
      <c r="BA1548"/>
      <c r="BB1548"/>
      <c r="BC1548"/>
      <c r="BD1548"/>
      <c r="BE1548"/>
      <c r="BF1548" s="3"/>
      <c r="BG1548" s="3"/>
      <c r="CK1548"/>
    </row>
    <row r="1549" spans="1:89" x14ac:dyDescent="0.25">
      <c r="A1549" s="2">
        <v>43100</v>
      </c>
      <c r="B1549" s="5" t="s">
        <v>487</v>
      </c>
      <c r="C1549" s="5" t="s">
        <v>648</v>
      </c>
      <c r="D1549" s="5" t="s">
        <v>70</v>
      </c>
      <c r="E1549" s="3" t="s">
        <v>267</v>
      </c>
      <c r="F1549" s="3" t="s">
        <v>674</v>
      </c>
      <c r="G1549" s="3">
        <v>4558163113.3699999</v>
      </c>
      <c r="H1549" s="3">
        <v>4558102870.3699999</v>
      </c>
      <c r="I1549" s="3">
        <v>0</v>
      </c>
      <c r="J1549" s="3">
        <v>0</v>
      </c>
      <c r="K1549" s="3">
        <v>60243</v>
      </c>
      <c r="L1549" s="3"/>
      <c r="M1549" s="5"/>
      <c r="AZ1549"/>
      <c r="BA1549"/>
      <c r="BB1549"/>
      <c r="BC1549"/>
      <c r="BD1549"/>
      <c r="BE1549"/>
      <c r="BF1549" s="3"/>
      <c r="BG1549" s="3"/>
      <c r="CK1549"/>
    </row>
    <row r="1550" spans="1:89" x14ac:dyDescent="0.25">
      <c r="A1550" s="2">
        <v>43100</v>
      </c>
      <c r="B1550" s="5" t="s">
        <v>487</v>
      </c>
      <c r="C1550" s="5" t="s">
        <v>648</v>
      </c>
      <c r="D1550" s="5" t="s">
        <v>70</v>
      </c>
      <c r="E1550" s="3" t="s">
        <v>37</v>
      </c>
      <c r="F1550" s="3" t="s">
        <v>675</v>
      </c>
      <c r="G1550" s="3">
        <v>4558102870.3699999</v>
      </c>
      <c r="H1550" s="3">
        <v>4558102870.3699999</v>
      </c>
      <c r="I1550" s="3">
        <v>0</v>
      </c>
      <c r="J1550" s="3">
        <v>0</v>
      </c>
      <c r="K1550" s="3"/>
      <c r="L1550" s="3"/>
      <c r="M1550" s="5"/>
      <c r="AZ1550"/>
      <c r="BA1550"/>
      <c r="BB1550"/>
      <c r="BC1550"/>
      <c r="BD1550"/>
      <c r="BE1550"/>
      <c r="BF1550" s="3"/>
      <c r="BG1550" s="3"/>
      <c r="CK1550"/>
    </row>
    <row r="1551" spans="1:89" x14ac:dyDescent="0.25">
      <c r="A1551" s="2">
        <v>43100</v>
      </c>
      <c r="B1551" s="5" t="s">
        <v>487</v>
      </c>
      <c r="C1551" s="5" t="s">
        <v>648</v>
      </c>
      <c r="D1551" s="5" t="s">
        <v>70</v>
      </c>
      <c r="E1551" s="3" t="s">
        <v>270</v>
      </c>
      <c r="F1551" s="3" t="s">
        <v>676</v>
      </c>
      <c r="G1551" s="3">
        <v>2216225565.3000002</v>
      </c>
      <c r="H1551" s="3"/>
      <c r="I1551" s="3"/>
      <c r="J1551" s="3"/>
      <c r="K1551" s="3"/>
      <c r="L1551" s="3"/>
      <c r="M1551" s="5"/>
      <c r="AZ1551"/>
      <c r="BA1551"/>
      <c r="BB1551"/>
      <c r="BC1551"/>
      <c r="BD1551"/>
      <c r="BE1551"/>
      <c r="BF1551" s="3"/>
      <c r="BG1551" s="3"/>
      <c r="CK1551"/>
    </row>
    <row r="1552" spans="1:89" x14ac:dyDescent="0.25">
      <c r="A1552" s="2">
        <v>43100</v>
      </c>
      <c r="B1552" s="5" t="s">
        <v>487</v>
      </c>
      <c r="C1552" s="5" t="s">
        <v>648</v>
      </c>
      <c r="D1552" s="5" t="s">
        <v>70</v>
      </c>
      <c r="E1552" s="3" t="s">
        <v>272</v>
      </c>
      <c r="F1552" s="3" t="s">
        <v>677</v>
      </c>
      <c r="G1552" s="3">
        <v>1814332000</v>
      </c>
      <c r="H1552" s="3"/>
      <c r="I1552" s="3"/>
      <c r="J1552" s="3"/>
      <c r="K1552" s="3"/>
      <c r="L1552" s="3"/>
      <c r="M1552" s="5"/>
      <c r="AZ1552"/>
      <c r="BA1552"/>
      <c r="BB1552"/>
      <c r="BC1552"/>
      <c r="BD1552"/>
      <c r="BE1552"/>
      <c r="BF1552" s="3"/>
      <c r="BG1552" s="3"/>
      <c r="CK1552"/>
    </row>
    <row r="1553" spans="1:89" x14ac:dyDescent="0.25">
      <c r="A1553" s="2">
        <v>43100</v>
      </c>
      <c r="B1553" s="5" t="s">
        <v>487</v>
      </c>
      <c r="C1553" s="5" t="s">
        <v>648</v>
      </c>
      <c r="D1553" s="5" t="s">
        <v>70</v>
      </c>
      <c r="E1553" s="3" t="s">
        <v>116</v>
      </c>
      <c r="F1553" s="3" t="s">
        <v>678</v>
      </c>
      <c r="G1553" s="3">
        <v>918.32</v>
      </c>
      <c r="H1553" s="3"/>
      <c r="I1553" s="3"/>
      <c r="J1553" s="3"/>
      <c r="K1553" s="3"/>
      <c r="L1553" s="3"/>
      <c r="M1553" s="5"/>
      <c r="AZ1553"/>
      <c r="BA1553"/>
      <c r="BB1553"/>
      <c r="BC1553"/>
      <c r="BD1553"/>
      <c r="BE1553"/>
      <c r="BF1553" s="3"/>
      <c r="BG1553" s="3"/>
      <c r="CK1553"/>
    </row>
    <row r="1554" spans="1:89" x14ac:dyDescent="0.25">
      <c r="A1554" s="2">
        <v>43100</v>
      </c>
      <c r="B1554" s="5" t="s">
        <v>487</v>
      </c>
      <c r="C1554" s="5" t="s">
        <v>648</v>
      </c>
      <c r="D1554" s="5" t="s">
        <v>70</v>
      </c>
      <c r="E1554" s="3" t="s">
        <v>118</v>
      </c>
      <c r="F1554" s="3" t="s">
        <v>679</v>
      </c>
      <c r="G1554" s="3">
        <v>1004.91</v>
      </c>
      <c r="H1554" s="3"/>
      <c r="I1554" s="3"/>
      <c r="J1554" s="3"/>
      <c r="K1554" s="3"/>
      <c r="L1554" s="3"/>
      <c r="M1554" s="5"/>
      <c r="AZ1554"/>
      <c r="BA1554"/>
      <c r="BB1554"/>
      <c r="BC1554"/>
      <c r="BD1554"/>
      <c r="BE1554"/>
      <c r="BF1554" s="3"/>
      <c r="BG1554" s="3"/>
      <c r="CK1554"/>
    </row>
    <row r="1555" spans="1:89" x14ac:dyDescent="0.25">
      <c r="A1555" s="2">
        <v>43100</v>
      </c>
      <c r="B1555" s="5" t="s">
        <v>488</v>
      </c>
      <c r="C1555" s="5" t="s">
        <v>330</v>
      </c>
      <c r="D1555" s="5" t="s">
        <v>70</v>
      </c>
      <c r="E1555" s="3" t="s">
        <v>241</v>
      </c>
      <c r="F1555" s="3" t="s">
        <v>331</v>
      </c>
      <c r="G1555" s="3">
        <v>0</v>
      </c>
      <c r="H1555" s="3"/>
      <c r="I1555" s="3"/>
      <c r="J1555" s="3"/>
      <c r="K1555" s="3"/>
      <c r="L1555" s="3"/>
      <c r="M1555" s="5"/>
      <c r="AZ1555"/>
      <c r="BA1555"/>
      <c r="BB1555"/>
      <c r="BC1555"/>
      <c r="BD1555"/>
      <c r="BE1555"/>
      <c r="BF1555" s="3"/>
      <c r="BG1555" s="3"/>
      <c r="CK1555"/>
    </row>
    <row r="1556" spans="1:89" x14ac:dyDescent="0.25">
      <c r="A1556" s="2">
        <v>43100</v>
      </c>
      <c r="B1556" s="5" t="s">
        <v>488</v>
      </c>
      <c r="C1556" s="5" t="s">
        <v>330</v>
      </c>
      <c r="D1556" s="5" t="s">
        <v>70</v>
      </c>
      <c r="E1556" s="3" t="s">
        <v>242</v>
      </c>
      <c r="F1556" s="3" t="s">
        <v>332</v>
      </c>
      <c r="G1556" s="3">
        <v>271846041</v>
      </c>
      <c r="H1556" s="3"/>
      <c r="I1556" s="3"/>
      <c r="J1556" s="3"/>
      <c r="K1556" s="3"/>
      <c r="L1556" s="3"/>
      <c r="M1556" s="5"/>
      <c r="AZ1556"/>
      <c r="BA1556"/>
      <c r="BB1556"/>
      <c r="BC1556"/>
      <c r="BD1556"/>
      <c r="BE1556"/>
      <c r="BF1556" s="3"/>
      <c r="BG1556" s="3"/>
      <c r="CK1556"/>
    </row>
    <row r="1557" spans="1:89" x14ac:dyDescent="0.25">
      <c r="A1557" s="2">
        <v>43100</v>
      </c>
      <c r="B1557" s="5" t="s">
        <v>488</v>
      </c>
      <c r="C1557" s="5" t="s">
        <v>330</v>
      </c>
      <c r="D1557" s="5" t="s">
        <v>70</v>
      </c>
      <c r="E1557" s="3" t="s">
        <v>243</v>
      </c>
      <c r="F1557" s="3" t="s">
        <v>333</v>
      </c>
      <c r="G1557" s="3">
        <v>0</v>
      </c>
      <c r="H1557" s="3"/>
      <c r="I1557" s="3"/>
      <c r="J1557" s="3"/>
      <c r="K1557" s="3"/>
      <c r="L1557" s="3"/>
      <c r="M1557" s="5"/>
      <c r="AZ1557"/>
      <c r="BA1557"/>
      <c r="BB1557"/>
      <c r="BC1557"/>
      <c r="BD1557"/>
      <c r="BE1557"/>
      <c r="BF1557" s="3"/>
      <c r="BG1557" s="3"/>
      <c r="CK1557"/>
    </row>
    <row r="1558" spans="1:89" x14ac:dyDescent="0.25">
      <c r="A1558" s="2">
        <v>43100</v>
      </c>
      <c r="B1558" s="5" t="s">
        <v>488</v>
      </c>
      <c r="C1558" s="5" t="s">
        <v>330</v>
      </c>
      <c r="D1558" s="5" t="s">
        <v>70</v>
      </c>
      <c r="E1558" s="3" t="s">
        <v>244</v>
      </c>
      <c r="F1558" s="3" t="s">
        <v>349</v>
      </c>
      <c r="G1558" s="3">
        <v>1286623349</v>
      </c>
      <c r="H1558" s="3"/>
      <c r="I1558" s="3"/>
      <c r="J1558" s="3"/>
      <c r="K1558" s="3"/>
      <c r="L1558" s="3"/>
      <c r="M1558" s="5"/>
      <c r="AZ1558"/>
      <c r="BA1558"/>
      <c r="BB1558"/>
      <c r="BC1558"/>
      <c r="BD1558"/>
      <c r="BE1558"/>
      <c r="BF1558" s="3"/>
      <c r="BG1558" s="3"/>
      <c r="CK1558"/>
    </row>
    <row r="1559" spans="1:89" x14ac:dyDescent="0.25">
      <c r="A1559" s="2">
        <v>43100</v>
      </c>
      <c r="B1559" s="5" t="s">
        <v>488</v>
      </c>
      <c r="C1559" s="5" t="s">
        <v>330</v>
      </c>
      <c r="D1559" s="5" t="s">
        <v>70</v>
      </c>
      <c r="E1559" s="3" t="s">
        <v>245</v>
      </c>
      <c r="F1559" s="3" t="s">
        <v>334</v>
      </c>
      <c r="G1559" s="3">
        <v>106182244341.92</v>
      </c>
      <c r="H1559" s="3"/>
      <c r="I1559" s="3"/>
      <c r="J1559" s="3"/>
      <c r="K1559" s="3"/>
      <c r="L1559" s="3"/>
      <c r="M1559" s="5"/>
      <c r="AZ1559"/>
      <c r="BA1559"/>
      <c r="BB1559"/>
      <c r="BC1559"/>
      <c r="BD1559"/>
      <c r="BE1559"/>
      <c r="BF1559" s="3"/>
      <c r="BG1559" s="3"/>
      <c r="CK1559"/>
    </row>
    <row r="1560" spans="1:89" x14ac:dyDescent="0.25">
      <c r="A1560" s="2">
        <v>43100</v>
      </c>
      <c r="B1560" s="5" t="s">
        <v>488</v>
      </c>
      <c r="C1560" s="5" t="s">
        <v>330</v>
      </c>
      <c r="D1560" s="5" t="s">
        <v>70</v>
      </c>
      <c r="E1560" s="3" t="s">
        <v>246</v>
      </c>
      <c r="F1560" s="3" t="s">
        <v>335</v>
      </c>
      <c r="G1560" s="3">
        <v>48171145</v>
      </c>
      <c r="H1560" s="3"/>
      <c r="I1560" s="3"/>
      <c r="J1560" s="3"/>
      <c r="K1560" s="3"/>
      <c r="L1560" s="3"/>
      <c r="M1560" s="5"/>
      <c r="AZ1560"/>
      <c r="BA1560"/>
      <c r="BB1560"/>
      <c r="BC1560"/>
      <c r="BD1560"/>
      <c r="BE1560"/>
      <c r="BF1560" s="3"/>
      <c r="BG1560" s="3"/>
      <c r="CK1560"/>
    </row>
    <row r="1561" spans="1:89" x14ac:dyDescent="0.25">
      <c r="A1561" s="2">
        <v>43100</v>
      </c>
      <c r="B1561" s="5" t="s">
        <v>488</v>
      </c>
      <c r="C1561" s="5" t="s">
        <v>330</v>
      </c>
      <c r="D1561" s="5" t="s">
        <v>70</v>
      </c>
      <c r="E1561" s="3" t="s">
        <v>247</v>
      </c>
      <c r="F1561" s="3" t="s">
        <v>336</v>
      </c>
      <c r="G1561" s="3">
        <v>10391833515</v>
      </c>
      <c r="H1561" s="3"/>
      <c r="I1561" s="3"/>
      <c r="J1561" s="3"/>
      <c r="K1561" s="3"/>
      <c r="L1561" s="3"/>
      <c r="M1561" s="5"/>
      <c r="AZ1561"/>
      <c r="BA1561"/>
      <c r="BB1561"/>
      <c r="BC1561"/>
      <c r="BD1561"/>
      <c r="BE1561"/>
      <c r="BF1561" s="3"/>
      <c r="BG1561" s="3"/>
      <c r="CK1561"/>
    </row>
    <row r="1562" spans="1:89" x14ac:dyDescent="0.25">
      <c r="A1562" s="2">
        <v>43100</v>
      </c>
      <c r="B1562" s="5" t="s">
        <v>488</v>
      </c>
      <c r="C1562" s="5" t="s">
        <v>330</v>
      </c>
      <c r="D1562" s="5" t="s">
        <v>70</v>
      </c>
      <c r="E1562" s="3" t="s">
        <v>248</v>
      </c>
      <c r="F1562" s="3" t="s">
        <v>337</v>
      </c>
      <c r="G1562" s="3">
        <v>26250413164.919998</v>
      </c>
      <c r="H1562" s="3"/>
      <c r="I1562" s="3"/>
      <c r="J1562" s="3"/>
      <c r="K1562" s="3"/>
      <c r="L1562" s="3"/>
      <c r="M1562" s="5"/>
      <c r="AZ1562"/>
      <c r="BA1562"/>
      <c r="BB1562"/>
      <c r="BC1562"/>
      <c r="BD1562"/>
      <c r="BE1562"/>
      <c r="BF1562" s="3"/>
      <c r="BG1562" s="3"/>
      <c r="CK1562"/>
    </row>
    <row r="1563" spans="1:89" x14ac:dyDescent="0.25">
      <c r="A1563" s="2">
        <v>43100</v>
      </c>
      <c r="B1563" s="5" t="s">
        <v>488</v>
      </c>
      <c r="C1563" s="5" t="s">
        <v>330</v>
      </c>
      <c r="D1563" s="5" t="s">
        <v>70</v>
      </c>
      <c r="E1563" s="3" t="s">
        <v>69</v>
      </c>
      <c r="F1563" s="3" t="s">
        <v>338</v>
      </c>
      <c r="G1563" s="3">
        <v>18122018995.52</v>
      </c>
      <c r="H1563" s="3"/>
      <c r="I1563" s="3"/>
      <c r="J1563" s="3"/>
      <c r="K1563" s="3"/>
      <c r="L1563" s="3"/>
      <c r="M1563" s="5"/>
      <c r="AZ1563"/>
      <c r="BA1563"/>
      <c r="BB1563"/>
      <c r="BC1563"/>
      <c r="BD1563"/>
      <c r="BE1563"/>
      <c r="BF1563" s="3"/>
      <c r="BG1563" s="3"/>
      <c r="CK1563"/>
    </row>
    <row r="1564" spans="1:89" x14ac:dyDescent="0.25">
      <c r="A1564" s="2">
        <v>43100</v>
      </c>
      <c r="B1564" s="5" t="s">
        <v>488</v>
      </c>
      <c r="C1564" s="5" t="s">
        <v>330</v>
      </c>
      <c r="D1564" s="5" t="s">
        <v>70</v>
      </c>
      <c r="E1564" s="3" t="s">
        <v>68</v>
      </c>
      <c r="F1564" s="3" t="s">
        <v>339</v>
      </c>
      <c r="G1564" s="3">
        <v>8128394169.3999996</v>
      </c>
      <c r="H1564" s="3"/>
      <c r="I1564" s="3"/>
      <c r="J1564" s="3"/>
      <c r="K1564" s="3"/>
      <c r="L1564" s="3"/>
      <c r="M1564" s="5"/>
      <c r="AZ1564"/>
      <c r="BA1564"/>
      <c r="BB1564"/>
      <c r="BC1564"/>
      <c r="BD1564"/>
      <c r="BE1564"/>
      <c r="BF1564" s="3"/>
      <c r="BG1564" s="3"/>
      <c r="CK1564"/>
    </row>
    <row r="1565" spans="1:89" x14ac:dyDescent="0.25">
      <c r="A1565" s="2">
        <v>43100</v>
      </c>
      <c r="B1565" s="5" t="s">
        <v>488</v>
      </c>
      <c r="C1565" s="5" t="s">
        <v>330</v>
      </c>
      <c r="D1565" s="5" t="s">
        <v>70</v>
      </c>
      <c r="E1565" s="3" t="s">
        <v>67</v>
      </c>
      <c r="F1565" s="3" t="s">
        <v>340</v>
      </c>
      <c r="G1565" s="3">
        <v>47493200056.089996</v>
      </c>
      <c r="H1565" s="3"/>
      <c r="I1565" s="3"/>
      <c r="J1565" s="3"/>
      <c r="K1565" s="3"/>
      <c r="L1565" s="3"/>
      <c r="M1565" s="5"/>
      <c r="AZ1565"/>
      <c r="BA1565"/>
      <c r="BB1565"/>
      <c r="BC1565"/>
      <c r="BD1565"/>
      <c r="BE1565"/>
      <c r="BF1565" s="3"/>
      <c r="BG1565" s="3"/>
      <c r="CK1565"/>
    </row>
    <row r="1566" spans="1:89" x14ac:dyDescent="0.25">
      <c r="A1566" s="2">
        <v>43100</v>
      </c>
      <c r="B1566" s="5" t="s">
        <v>488</v>
      </c>
      <c r="C1566" s="5" t="s">
        <v>330</v>
      </c>
      <c r="D1566" s="5" t="s">
        <v>70</v>
      </c>
      <c r="E1566" s="3" t="s">
        <v>66</v>
      </c>
      <c r="F1566" s="3" t="s">
        <v>341</v>
      </c>
      <c r="G1566" s="3">
        <v>31195967628.57</v>
      </c>
      <c r="H1566" s="3"/>
      <c r="I1566" s="3"/>
      <c r="J1566" s="3"/>
      <c r="K1566" s="3"/>
      <c r="L1566" s="3"/>
      <c r="M1566" s="5"/>
      <c r="AZ1566"/>
      <c r="BA1566"/>
      <c r="BB1566"/>
      <c r="BC1566"/>
      <c r="BD1566"/>
      <c r="BE1566"/>
      <c r="BF1566" s="3"/>
      <c r="BG1566" s="3"/>
      <c r="CK1566"/>
    </row>
    <row r="1567" spans="1:89" x14ac:dyDescent="0.25">
      <c r="A1567" s="2">
        <v>43100</v>
      </c>
      <c r="B1567" s="5" t="s">
        <v>488</v>
      </c>
      <c r="C1567" s="5" t="s">
        <v>330</v>
      </c>
      <c r="D1567" s="5" t="s">
        <v>70</v>
      </c>
      <c r="E1567" s="3" t="s">
        <v>249</v>
      </c>
      <c r="F1567" s="3" t="s">
        <v>342</v>
      </c>
      <c r="G1567" s="3">
        <v>16201646695.52</v>
      </c>
      <c r="H1567" s="3"/>
      <c r="I1567" s="3"/>
      <c r="J1567" s="3"/>
      <c r="K1567" s="3"/>
      <c r="L1567" s="3"/>
      <c r="M1567" s="5"/>
      <c r="AZ1567"/>
      <c r="BA1567"/>
      <c r="BB1567"/>
      <c r="BC1567"/>
      <c r="BD1567"/>
      <c r="BE1567"/>
      <c r="BF1567" s="3"/>
      <c r="BG1567" s="3"/>
      <c r="CK1567"/>
    </row>
    <row r="1568" spans="1:89" x14ac:dyDescent="0.25">
      <c r="A1568" s="2">
        <v>43100</v>
      </c>
      <c r="B1568" s="5" t="s">
        <v>488</v>
      </c>
      <c r="C1568" s="5" t="s">
        <v>330</v>
      </c>
      <c r="D1568" s="5" t="s">
        <v>70</v>
      </c>
      <c r="E1568" s="3" t="s">
        <v>250</v>
      </c>
      <c r="F1568" s="3" t="s">
        <v>343</v>
      </c>
      <c r="G1568" s="3">
        <v>0</v>
      </c>
      <c r="H1568" s="3"/>
      <c r="I1568" s="3"/>
      <c r="J1568" s="3"/>
      <c r="K1568" s="3"/>
      <c r="L1568" s="3"/>
      <c r="M1568" s="5"/>
      <c r="AZ1568"/>
      <c r="BA1568"/>
      <c r="BB1568"/>
      <c r="BC1568"/>
      <c r="BD1568"/>
      <c r="BE1568"/>
      <c r="BF1568" s="3"/>
      <c r="BG1568" s="3"/>
      <c r="CK1568"/>
    </row>
    <row r="1569" spans="1:89" x14ac:dyDescent="0.25">
      <c r="A1569" s="2">
        <v>43100</v>
      </c>
      <c r="B1569" s="5" t="s">
        <v>488</v>
      </c>
      <c r="C1569" s="5" t="s">
        <v>330</v>
      </c>
      <c r="D1569" s="5" t="s">
        <v>70</v>
      </c>
      <c r="E1569" s="3" t="s">
        <v>251</v>
      </c>
      <c r="F1569" s="3" t="s">
        <v>344</v>
      </c>
      <c r="G1569" s="3">
        <v>95585732</v>
      </c>
      <c r="H1569" s="3"/>
      <c r="I1569" s="3"/>
      <c r="J1569" s="3"/>
      <c r="K1569" s="3"/>
      <c r="L1569" s="3"/>
      <c r="M1569" s="5"/>
      <c r="AZ1569"/>
      <c r="BA1569"/>
      <c r="BB1569"/>
      <c r="BC1569"/>
      <c r="BD1569"/>
      <c r="BE1569"/>
      <c r="BF1569" s="3"/>
      <c r="BG1569" s="3"/>
      <c r="CK1569"/>
    </row>
    <row r="1570" spans="1:89" x14ac:dyDescent="0.25">
      <c r="A1570" s="2">
        <v>43100</v>
      </c>
      <c r="B1570" s="5" t="s">
        <v>488</v>
      </c>
      <c r="C1570" s="5" t="s">
        <v>330</v>
      </c>
      <c r="D1570" s="5" t="s">
        <v>70</v>
      </c>
      <c r="E1570" s="3" t="s">
        <v>252</v>
      </c>
      <c r="F1570" s="3" t="s">
        <v>345</v>
      </c>
      <c r="G1570" s="3">
        <v>20777598081.900002</v>
      </c>
      <c r="H1570" s="3"/>
      <c r="I1570" s="3"/>
      <c r="J1570" s="3"/>
      <c r="K1570" s="3"/>
      <c r="L1570" s="3"/>
      <c r="M1570" s="5"/>
      <c r="AZ1570"/>
      <c r="BA1570"/>
      <c r="BB1570"/>
      <c r="BC1570"/>
      <c r="BD1570"/>
      <c r="BE1570"/>
      <c r="BF1570" s="3"/>
      <c r="BG1570" s="3"/>
      <c r="CK1570"/>
    </row>
    <row r="1571" spans="1:89" x14ac:dyDescent="0.25">
      <c r="A1571" s="2">
        <v>43100</v>
      </c>
      <c r="B1571" s="5" t="s">
        <v>488</v>
      </c>
      <c r="C1571" s="5" t="s">
        <v>330</v>
      </c>
      <c r="D1571" s="5" t="s">
        <v>70</v>
      </c>
      <c r="E1571" s="3" t="s">
        <v>253</v>
      </c>
      <c r="F1571" s="3" t="s">
        <v>346</v>
      </c>
      <c r="G1571" s="3">
        <v>0</v>
      </c>
      <c r="H1571" s="3"/>
      <c r="I1571" s="3"/>
      <c r="J1571" s="3"/>
      <c r="K1571" s="3"/>
      <c r="L1571" s="3"/>
      <c r="M1571" s="5"/>
      <c r="AZ1571"/>
      <c r="BA1571"/>
      <c r="BB1571"/>
      <c r="BC1571"/>
      <c r="BD1571"/>
      <c r="BE1571"/>
      <c r="BF1571" s="3"/>
      <c r="BG1571" s="3"/>
      <c r="CK1571"/>
    </row>
    <row r="1572" spans="1:89" x14ac:dyDescent="0.25">
      <c r="A1572" s="2">
        <v>43100</v>
      </c>
      <c r="B1572" s="5" t="s">
        <v>488</v>
      </c>
      <c r="C1572" s="5" t="s">
        <v>330</v>
      </c>
      <c r="D1572" s="5" t="s">
        <v>70</v>
      </c>
      <c r="E1572" s="3" t="s">
        <v>65</v>
      </c>
      <c r="F1572" s="3" t="s">
        <v>347</v>
      </c>
      <c r="G1572" s="3">
        <v>1221028379</v>
      </c>
      <c r="H1572" s="3"/>
      <c r="I1572" s="3"/>
      <c r="J1572" s="3"/>
      <c r="K1572" s="3"/>
      <c r="L1572" s="3"/>
      <c r="M1572" s="5"/>
      <c r="AZ1572"/>
      <c r="BA1572"/>
      <c r="BB1572"/>
      <c r="BC1572"/>
      <c r="BD1572"/>
      <c r="BE1572"/>
      <c r="BF1572" s="3"/>
      <c r="BG1572" s="3"/>
      <c r="CK1572"/>
    </row>
    <row r="1573" spans="1:89" x14ac:dyDescent="0.25">
      <c r="A1573" s="2">
        <v>43100</v>
      </c>
      <c r="B1573" s="5" t="s">
        <v>488</v>
      </c>
      <c r="C1573" s="5" t="s">
        <v>330</v>
      </c>
      <c r="D1573" s="5" t="s">
        <v>70</v>
      </c>
      <c r="E1573" s="3" t="s">
        <v>64</v>
      </c>
      <c r="F1573" s="3" t="s">
        <v>348</v>
      </c>
      <c r="G1573" s="3">
        <v>0</v>
      </c>
      <c r="H1573" s="3"/>
      <c r="I1573" s="3"/>
      <c r="J1573" s="3"/>
      <c r="K1573" s="3"/>
      <c r="L1573" s="3"/>
      <c r="M1573" s="5"/>
      <c r="AZ1573"/>
      <c r="BA1573"/>
      <c r="BB1573"/>
      <c r="BC1573"/>
      <c r="BD1573"/>
      <c r="BE1573"/>
      <c r="BF1573" s="3"/>
      <c r="BG1573" s="3"/>
      <c r="CK1573"/>
    </row>
    <row r="1574" spans="1:89" x14ac:dyDescent="0.25">
      <c r="A1574" s="2">
        <v>43100</v>
      </c>
      <c r="B1574" s="5" t="s">
        <v>488</v>
      </c>
      <c r="C1574" s="5" t="s">
        <v>330</v>
      </c>
      <c r="D1574" s="5" t="s">
        <v>70</v>
      </c>
      <c r="E1574" s="3" t="s">
        <v>63</v>
      </c>
      <c r="F1574" s="3" t="s">
        <v>350</v>
      </c>
      <c r="G1574" s="3">
        <v>0</v>
      </c>
      <c r="H1574" s="3"/>
      <c r="I1574" s="3"/>
      <c r="J1574" s="3"/>
      <c r="K1574" s="3"/>
      <c r="L1574" s="3"/>
      <c r="M1574" s="5"/>
      <c r="AZ1574"/>
      <c r="BA1574"/>
      <c r="BB1574"/>
      <c r="BC1574"/>
      <c r="BD1574"/>
      <c r="BE1574"/>
      <c r="BF1574" s="3"/>
      <c r="BG1574" s="3"/>
      <c r="CK1574"/>
    </row>
    <row r="1575" spans="1:89" x14ac:dyDescent="0.25">
      <c r="A1575" s="2">
        <v>43100</v>
      </c>
      <c r="B1575" s="5" t="s">
        <v>488</v>
      </c>
      <c r="C1575" s="5" t="s">
        <v>330</v>
      </c>
      <c r="D1575" s="5" t="s">
        <v>70</v>
      </c>
      <c r="E1575" s="3" t="s">
        <v>62</v>
      </c>
      <c r="F1575" s="3" t="s">
        <v>351</v>
      </c>
      <c r="G1575" s="3">
        <v>1299517901</v>
      </c>
      <c r="H1575" s="3"/>
      <c r="I1575" s="3"/>
      <c r="J1575" s="3"/>
      <c r="K1575" s="3"/>
      <c r="L1575" s="3"/>
      <c r="M1575" s="5"/>
      <c r="AZ1575"/>
      <c r="BA1575"/>
      <c r="BB1575"/>
      <c r="BC1575"/>
      <c r="BD1575"/>
      <c r="BE1575"/>
      <c r="BF1575" s="3"/>
      <c r="BG1575" s="3"/>
      <c r="CK1575"/>
    </row>
    <row r="1576" spans="1:89" x14ac:dyDescent="0.25">
      <c r="A1576" s="2">
        <v>43100</v>
      </c>
      <c r="B1576" s="5" t="s">
        <v>488</v>
      </c>
      <c r="C1576" s="5" t="s">
        <v>330</v>
      </c>
      <c r="D1576" s="5" t="s">
        <v>70</v>
      </c>
      <c r="E1576" s="3" t="s">
        <v>61</v>
      </c>
      <c r="F1576" s="3" t="s">
        <v>353</v>
      </c>
      <c r="G1576" s="3">
        <v>0</v>
      </c>
      <c r="H1576" s="3"/>
      <c r="I1576" s="3"/>
      <c r="J1576" s="3"/>
      <c r="K1576" s="3"/>
      <c r="L1576" s="3"/>
      <c r="M1576" s="5"/>
      <c r="AZ1576"/>
      <c r="BA1576"/>
      <c r="BB1576"/>
      <c r="BC1576"/>
      <c r="BD1576"/>
      <c r="BE1576"/>
      <c r="BF1576" s="3"/>
      <c r="BG1576" s="3"/>
      <c r="CK1576"/>
    </row>
    <row r="1577" spans="1:89" x14ac:dyDescent="0.25">
      <c r="A1577" s="2">
        <v>43100</v>
      </c>
      <c r="B1577" s="5" t="s">
        <v>488</v>
      </c>
      <c r="C1577" s="5" t="s">
        <v>330</v>
      </c>
      <c r="D1577" s="5" t="s">
        <v>70</v>
      </c>
      <c r="E1577" s="3" t="s">
        <v>254</v>
      </c>
      <c r="F1577" s="3" t="s">
        <v>370</v>
      </c>
      <c r="G1577" s="3">
        <v>1298127085</v>
      </c>
      <c r="H1577" s="3"/>
      <c r="I1577" s="3"/>
      <c r="J1577" s="3"/>
      <c r="K1577" s="3"/>
      <c r="L1577" s="3"/>
      <c r="M1577" s="5"/>
      <c r="AZ1577"/>
      <c r="BA1577"/>
      <c r="BB1577"/>
      <c r="BC1577"/>
      <c r="BD1577"/>
      <c r="BE1577"/>
      <c r="BF1577" s="3"/>
      <c r="BG1577" s="3"/>
      <c r="CK1577"/>
    </row>
    <row r="1578" spans="1:89" x14ac:dyDescent="0.25">
      <c r="A1578" s="2">
        <v>43100</v>
      </c>
      <c r="B1578" s="5" t="s">
        <v>488</v>
      </c>
      <c r="C1578" s="5" t="s">
        <v>330</v>
      </c>
      <c r="D1578" s="5" t="s">
        <v>70</v>
      </c>
      <c r="E1578" s="3" t="s">
        <v>255</v>
      </c>
      <c r="F1578" s="3" t="s">
        <v>352</v>
      </c>
      <c r="G1578" s="3">
        <v>1390816</v>
      </c>
      <c r="H1578" s="3"/>
      <c r="I1578" s="3"/>
      <c r="J1578" s="3"/>
      <c r="K1578" s="3"/>
      <c r="L1578" s="3"/>
      <c r="M1578" s="5"/>
      <c r="AZ1578"/>
      <c r="BA1578"/>
      <c r="BB1578"/>
      <c r="BC1578"/>
      <c r="BD1578"/>
      <c r="BE1578"/>
      <c r="BF1578" s="3"/>
      <c r="BG1578" s="3"/>
      <c r="CK1578"/>
    </row>
    <row r="1579" spans="1:89" x14ac:dyDescent="0.25">
      <c r="A1579" s="2">
        <v>43100</v>
      </c>
      <c r="B1579" s="5" t="s">
        <v>488</v>
      </c>
      <c r="C1579" s="5" t="s">
        <v>330</v>
      </c>
      <c r="D1579" s="5" t="s">
        <v>70</v>
      </c>
      <c r="E1579" s="3" t="s">
        <v>256</v>
      </c>
      <c r="F1579" s="3" t="s">
        <v>354</v>
      </c>
      <c r="G1579" s="3">
        <v>1221733131</v>
      </c>
      <c r="H1579" s="3"/>
      <c r="I1579" s="3"/>
      <c r="J1579" s="3"/>
      <c r="K1579" s="3"/>
      <c r="L1579" s="3"/>
      <c r="M1579" s="5"/>
      <c r="AZ1579"/>
      <c r="BA1579"/>
      <c r="BB1579"/>
      <c r="BC1579"/>
      <c r="BD1579"/>
      <c r="BE1579"/>
      <c r="BF1579" s="3"/>
      <c r="BG1579" s="3"/>
      <c r="CK1579"/>
    </row>
    <row r="1580" spans="1:89" x14ac:dyDescent="0.25">
      <c r="A1580" s="2">
        <v>43100</v>
      </c>
      <c r="B1580" s="5" t="s">
        <v>488</v>
      </c>
      <c r="C1580" s="5" t="s">
        <v>330</v>
      </c>
      <c r="D1580" s="5" t="s">
        <v>70</v>
      </c>
      <c r="E1580" s="3" t="s">
        <v>257</v>
      </c>
      <c r="F1580" s="3" t="s">
        <v>372</v>
      </c>
      <c r="G1580" s="3">
        <v>1221733131</v>
      </c>
      <c r="H1580" s="3"/>
      <c r="I1580" s="3"/>
      <c r="J1580" s="3"/>
      <c r="K1580" s="3"/>
      <c r="L1580" s="3"/>
      <c r="M1580" s="5"/>
      <c r="AZ1580"/>
      <c r="BA1580"/>
      <c r="BB1580"/>
      <c r="BC1580"/>
      <c r="BD1580"/>
      <c r="BE1580"/>
      <c r="BF1580" s="3"/>
      <c r="BG1580" s="3"/>
      <c r="CK1580"/>
    </row>
    <row r="1581" spans="1:89" x14ac:dyDescent="0.25">
      <c r="A1581" s="2">
        <v>43100</v>
      </c>
      <c r="B1581" s="5" t="s">
        <v>488</v>
      </c>
      <c r="C1581" s="5" t="s">
        <v>330</v>
      </c>
      <c r="D1581" s="5" t="s">
        <v>70</v>
      </c>
      <c r="E1581" s="3" t="s">
        <v>258</v>
      </c>
      <c r="F1581" s="3" t="s">
        <v>355</v>
      </c>
      <c r="G1581" s="3">
        <v>1185367462</v>
      </c>
      <c r="H1581" s="3"/>
      <c r="I1581" s="3"/>
      <c r="J1581" s="3"/>
      <c r="K1581" s="3"/>
      <c r="L1581" s="3"/>
      <c r="M1581" s="5"/>
      <c r="AZ1581"/>
      <c r="BA1581"/>
      <c r="BB1581"/>
      <c r="BC1581"/>
      <c r="BD1581"/>
      <c r="BE1581"/>
      <c r="BF1581" s="3"/>
      <c r="BG1581" s="3"/>
      <c r="CK1581"/>
    </row>
    <row r="1582" spans="1:89" x14ac:dyDescent="0.25">
      <c r="A1582" s="2">
        <v>43100</v>
      </c>
      <c r="B1582" s="5" t="s">
        <v>488</v>
      </c>
      <c r="C1582" s="5" t="s">
        <v>330</v>
      </c>
      <c r="D1582" s="5" t="s">
        <v>70</v>
      </c>
      <c r="E1582" s="3" t="s">
        <v>60</v>
      </c>
      <c r="F1582" s="3" t="s">
        <v>356</v>
      </c>
      <c r="G1582" s="3">
        <v>36365669</v>
      </c>
      <c r="H1582" s="3"/>
      <c r="I1582" s="3"/>
      <c r="J1582" s="3"/>
      <c r="K1582" s="3"/>
      <c r="L1582" s="3"/>
      <c r="M1582" s="5"/>
      <c r="AZ1582"/>
      <c r="BA1582"/>
      <c r="BB1582"/>
      <c r="BC1582"/>
      <c r="BD1582"/>
      <c r="BE1582"/>
      <c r="BF1582" s="3"/>
      <c r="BG1582" s="3"/>
      <c r="CK1582"/>
    </row>
    <row r="1583" spans="1:89" x14ac:dyDescent="0.25">
      <c r="A1583" s="2">
        <v>43100</v>
      </c>
      <c r="B1583" s="5" t="s">
        <v>488</v>
      </c>
      <c r="C1583" s="5" t="s">
        <v>330</v>
      </c>
      <c r="D1583" s="5" t="s">
        <v>70</v>
      </c>
      <c r="E1583" s="3" t="s">
        <v>59</v>
      </c>
      <c r="F1583" s="3" t="s">
        <v>357</v>
      </c>
      <c r="G1583" s="3">
        <v>0</v>
      </c>
      <c r="H1583" s="3"/>
      <c r="I1583" s="3"/>
      <c r="J1583" s="3"/>
      <c r="K1583" s="3"/>
      <c r="L1583" s="3"/>
      <c r="M1583" s="5"/>
      <c r="AZ1583"/>
      <c r="BA1583"/>
      <c r="BB1583"/>
      <c r="BC1583"/>
      <c r="BD1583"/>
      <c r="BE1583"/>
      <c r="BF1583" s="3"/>
      <c r="BG1583" s="3"/>
      <c r="CK1583"/>
    </row>
    <row r="1584" spans="1:89" x14ac:dyDescent="0.25">
      <c r="A1584" s="2">
        <v>43100</v>
      </c>
      <c r="B1584" s="5" t="s">
        <v>488</v>
      </c>
      <c r="C1584" s="5" t="s">
        <v>330</v>
      </c>
      <c r="D1584" s="5" t="s">
        <v>70</v>
      </c>
      <c r="E1584" s="3" t="s">
        <v>58</v>
      </c>
      <c r="F1584" s="3" t="s">
        <v>358</v>
      </c>
      <c r="G1584" s="3">
        <v>0</v>
      </c>
      <c r="H1584" s="3"/>
      <c r="I1584" s="3"/>
      <c r="J1584" s="3"/>
      <c r="K1584" s="3"/>
      <c r="L1584" s="3"/>
      <c r="M1584" s="5"/>
      <c r="AZ1584"/>
      <c r="BA1584"/>
      <c r="BB1584"/>
      <c r="BC1584"/>
      <c r="BD1584"/>
      <c r="BE1584"/>
      <c r="BF1584" s="3"/>
      <c r="BG1584" s="3"/>
      <c r="CK1584"/>
    </row>
    <row r="1585" spans="1:89" x14ac:dyDescent="0.25">
      <c r="A1585" s="2">
        <v>43100</v>
      </c>
      <c r="B1585" s="5" t="s">
        <v>488</v>
      </c>
      <c r="C1585" s="5" t="s">
        <v>330</v>
      </c>
      <c r="D1585" s="5" t="s">
        <v>70</v>
      </c>
      <c r="E1585" s="3" t="s">
        <v>57</v>
      </c>
      <c r="F1585" s="3" t="s">
        <v>359</v>
      </c>
      <c r="G1585" s="3">
        <v>0</v>
      </c>
      <c r="H1585" s="3"/>
      <c r="I1585" s="3"/>
      <c r="J1585" s="3"/>
      <c r="K1585" s="3"/>
      <c r="L1585" s="3"/>
      <c r="M1585" s="5"/>
      <c r="AZ1585"/>
      <c r="BA1585"/>
      <c r="BB1585"/>
      <c r="BC1585"/>
      <c r="BD1585"/>
      <c r="BE1585"/>
      <c r="BF1585" s="3"/>
      <c r="BG1585" s="3"/>
      <c r="CK1585"/>
    </row>
    <row r="1586" spans="1:89" x14ac:dyDescent="0.25">
      <c r="A1586" s="2">
        <v>43100</v>
      </c>
      <c r="B1586" s="5" t="s">
        <v>488</v>
      </c>
      <c r="C1586" s="5" t="s">
        <v>330</v>
      </c>
      <c r="D1586" s="5" t="s">
        <v>70</v>
      </c>
      <c r="E1586" s="3" t="s">
        <v>56</v>
      </c>
      <c r="F1586" s="3" t="s">
        <v>360</v>
      </c>
      <c r="G1586" s="3">
        <v>0</v>
      </c>
      <c r="H1586" s="3"/>
      <c r="I1586" s="3"/>
      <c r="J1586" s="3"/>
      <c r="K1586" s="3"/>
      <c r="L1586" s="3"/>
      <c r="M1586" s="5"/>
      <c r="AZ1586"/>
      <c r="BA1586"/>
      <c r="BB1586"/>
      <c r="BC1586"/>
      <c r="BD1586"/>
      <c r="BE1586"/>
      <c r="BF1586" s="3"/>
      <c r="BG1586" s="3"/>
      <c r="CK1586"/>
    </row>
    <row r="1587" spans="1:89" x14ac:dyDescent="0.25">
      <c r="A1587" s="2">
        <v>43100</v>
      </c>
      <c r="B1587" s="5" t="s">
        <v>488</v>
      </c>
      <c r="C1587" s="5" t="s">
        <v>330</v>
      </c>
      <c r="D1587" s="5" t="s">
        <v>70</v>
      </c>
      <c r="E1587" s="3" t="s">
        <v>259</v>
      </c>
      <c r="F1587" s="3" t="s">
        <v>361</v>
      </c>
      <c r="G1587" s="3">
        <v>0</v>
      </c>
      <c r="H1587" s="3"/>
      <c r="I1587" s="3"/>
      <c r="J1587" s="3"/>
      <c r="K1587" s="3"/>
      <c r="L1587" s="3"/>
      <c r="M1587" s="5"/>
      <c r="AZ1587"/>
      <c r="BA1587"/>
      <c r="BB1587"/>
      <c r="BC1587"/>
      <c r="BD1587"/>
      <c r="BE1587"/>
      <c r="BF1587" s="3"/>
      <c r="BG1587" s="3"/>
      <c r="CK1587"/>
    </row>
    <row r="1588" spans="1:89" x14ac:dyDescent="0.25">
      <c r="A1588" s="2">
        <v>43100</v>
      </c>
      <c r="B1588" s="5" t="s">
        <v>488</v>
      </c>
      <c r="C1588" s="5" t="s">
        <v>330</v>
      </c>
      <c r="D1588" s="5" t="s">
        <v>70</v>
      </c>
      <c r="E1588" s="3" t="s">
        <v>260</v>
      </c>
      <c r="F1588" s="3" t="s">
        <v>362</v>
      </c>
      <c r="G1588" s="3">
        <v>16359570587.209999</v>
      </c>
      <c r="H1588" s="3"/>
      <c r="I1588" s="3"/>
      <c r="J1588" s="3"/>
      <c r="K1588" s="3"/>
      <c r="L1588" s="3"/>
      <c r="M1588" s="5"/>
      <c r="AZ1588"/>
      <c r="BA1588"/>
      <c r="BB1588"/>
      <c r="BC1588"/>
      <c r="BD1588"/>
      <c r="BE1588"/>
      <c r="BF1588" s="3"/>
      <c r="BG1588" s="3"/>
      <c r="CK1588"/>
    </row>
    <row r="1589" spans="1:89" x14ac:dyDescent="0.25">
      <c r="A1589" s="2">
        <v>43100</v>
      </c>
      <c r="B1589" s="5" t="s">
        <v>488</v>
      </c>
      <c r="C1589" s="5" t="s">
        <v>330</v>
      </c>
      <c r="D1589" s="5" t="s">
        <v>70</v>
      </c>
      <c r="E1589" s="3" t="s">
        <v>261</v>
      </c>
      <c r="F1589" s="3" t="s">
        <v>363</v>
      </c>
      <c r="G1589" s="3">
        <v>88361134</v>
      </c>
      <c r="H1589" s="3"/>
      <c r="I1589" s="3"/>
      <c r="J1589" s="3"/>
      <c r="K1589" s="3"/>
      <c r="L1589" s="3"/>
      <c r="M1589" s="5"/>
      <c r="AZ1589"/>
      <c r="BA1589"/>
      <c r="BB1589"/>
      <c r="BC1589"/>
      <c r="BD1589"/>
      <c r="BE1589"/>
      <c r="BF1589" s="3"/>
      <c r="BG1589" s="3"/>
      <c r="CK1589"/>
    </row>
    <row r="1590" spans="1:89" x14ac:dyDescent="0.25">
      <c r="A1590" s="2">
        <v>43100</v>
      </c>
      <c r="B1590" s="5" t="s">
        <v>488</v>
      </c>
      <c r="C1590" s="5" t="s">
        <v>330</v>
      </c>
      <c r="D1590" s="5" t="s">
        <v>70</v>
      </c>
      <c r="E1590" s="3" t="s">
        <v>262</v>
      </c>
      <c r="F1590" s="3" t="s">
        <v>364</v>
      </c>
      <c r="G1590" s="3">
        <v>672809405</v>
      </c>
      <c r="H1590" s="3"/>
      <c r="I1590" s="3"/>
      <c r="J1590" s="3"/>
      <c r="K1590" s="3"/>
      <c r="L1590" s="3"/>
      <c r="M1590" s="5"/>
      <c r="AZ1590"/>
      <c r="BA1590"/>
      <c r="BB1590"/>
      <c r="BC1590"/>
      <c r="BD1590"/>
      <c r="BE1590"/>
      <c r="BF1590" s="3"/>
      <c r="BG1590" s="3"/>
      <c r="CK1590"/>
    </row>
    <row r="1591" spans="1:89" x14ac:dyDescent="0.25">
      <c r="A1591" s="2">
        <v>43100</v>
      </c>
      <c r="B1591" s="5" t="s">
        <v>488</v>
      </c>
      <c r="C1591" s="5" t="s">
        <v>330</v>
      </c>
      <c r="D1591" s="5" t="s">
        <v>70</v>
      </c>
      <c r="E1591" s="3" t="s">
        <v>263</v>
      </c>
      <c r="F1591" s="3" t="s">
        <v>365</v>
      </c>
      <c r="G1591" s="3">
        <v>2711648752</v>
      </c>
      <c r="H1591" s="3"/>
      <c r="I1591" s="3"/>
      <c r="J1591" s="3"/>
      <c r="K1591" s="3"/>
      <c r="L1591" s="3"/>
      <c r="M1591" s="5"/>
      <c r="AZ1591"/>
      <c r="BA1591"/>
      <c r="BB1591"/>
      <c r="BC1591"/>
      <c r="BD1591"/>
      <c r="BE1591"/>
      <c r="BF1591" s="3"/>
      <c r="BG1591" s="3"/>
      <c r="CK1591"/>
    </row>
    <row r="1592" spans="1:89" x14ac:dyDescent="0.25">
      <c r="A1592" s="2">
        <v>43100</v>
      </c>
      <c r="B1592" s="5" t="s">
        <v>488</v>
      </c>
      <c r="C1592" s="5" t="s">
        <v>330</v>
      </c>
      <c r="D1592" s="5" t="s">
        <v>70</v>
      </c>
      <c r="E1592" s="3" t="s">
        <v>55</v>
      </c>
      <c r="F1592" s="3" t="s">
        <v>366</v>
      </c>
      <c r="G1592" s="3">
        <v>0</v>
      </c>
      <c r="H1592" s="3"/>
      <c r="I1592" s="3"/>
      <c r="J1592" s="3"/>
      <c r="K1592" s="3"/>
      <c r="L1592" s="3"/>
      <c r="M1592" s="5"/>
      <c r="AZ1592"/>
      <c r="BA1592"/>
      <c r="BB1592"/>
      <c r="BC1592"/>
      <c r="BD1592"/>
      <c r="BE1592"/>
      <c r="BF1592" s="3"/>
      <c r="BG1592" s="3"/>
      <c r="CK1592"/>
    </row>
    <row r="1593" spans="1:89" x14ac:dyDescent="0.25">
      <c r="A1593" s="2">
        <v>43100</v>
      </c>
      <c r="B1593" s="5" t="s">
        <v>488</v>
      </c>
      <c r="C1593" s="5" t="s">
        <v>330</v>
      </c>
      <c r="D1593" s="5" t="s">
        <v>70</v>
      </c>
      <c r="E1593" s="3" t="s">
        <v>54</v>
      </c>
      <c r="F1593" s="3" t="s">
        <v>367</v>
      </c>
      <c r="G1593" s="3">
        <v>3481191778.1799998</v>
      </c>
      <c r="H1593" s="3"/>
      <c r="I1593" s="3"/>
      <c r="J1593" s="3"/>
      <c r="K1593" s="3"/>
      <c r="L1593" s="3"/>
      <c r="M1593" s="5"/>
      <c r="AZ1593"/>
      <c r="BA1593"/>
      <c r="BB1593"/>
      <c r="BC1593"/>
      <c r="BD1593"/>
      <c r="BE1593"/>
      <c r="BF1593" s="3"/>
      <c r="BG1593" s="3"/>
      <c r="CK1593"/>
    </row>
    <row r="1594" spans="1:89" x14ac:dyDescent="0.25">
      <c r="A1594" s="2">
        <v>43100</v>
      </c>
      <c r="B1594" s="5" t="s">
        <v>488</v>
      </c>
      <c r="C1594" s="5" t="s">
        <v>330</v>
      </c>
      <c r="D1594" s="5" t="s">
        <v>70</v>
      </c>
      <c r="E1594" s="3" t="s">
        <v>53</v>
      </c>
      <c r="F1594" s="3" t="s">
        <v>368</v>
      </c>
      <c r="G1594" s="3">
        <v>439469937</v>
      </c>
      <c r="H1594" s="3"/>
      <c r="I1594" s="3"/>
      <c r="J1594" s="3"/>
      <c r="K1594" s="3"/>
      <c r="L1594" s="3"/>
      <c r="M1594" s="5"/>
      <c r="AZ1594"/>
      <c r="BA1594"/>
      <c r="BB1594"/>
      <c r="BC1594"/>
      <c r="BD1594"/>
      <c r="BE1594"/>
      <c r="BF1594" s="3"/>
      <c r="BG1594" s="3"/>
      <c r="CK1594"/>
    </row>
    <row r="1595" spans="1:89" x14ac:dyDescent="0.25">
      <c r="A1595" s="2">
        <v>43100</v>
      </c>
      <c r="B1595" s="5" t="s">
        <v>488</v>
      </c>
      <c r="C1595" s="5" t="s">
        <v>330</v>
      </c>
      <c r="D1595" s="5" t="s">
        <v>70</v>
      </c>
      <c r="E1595" s="3" t="s">
        <v>50</v>
      </c>
      <c r="F1595" s="3" t="s">
        <v>369</v>
      </c>
      <c r="G1595" s="3">
        <v>134015016357.31</v>
      </c>
      <c r="H1595" s="3"/>
      <c r="I1595" s="3"/>
      <c r="J1595" s="3"/>
      <c r="K1595" s="3"/>
      <c r="L1595" s="3"/>
      <c r="M1595" s="5"/>
      <c r="AZ1595"/>
      <c r="BA1595"/>
      <c r="BB1595"/>
      <c r="BC1595"/>
      <c r="BD1595"/>
      <c r="BE1595"/>
      <c r="BF1595" s="3"/>
      <c r="BG1595" s="3"/>
      <c r="CK1595"/>
    </row>
    <row r="1596" spans="1:89" x14ac:dyDescent="0.25">
      <c r="A1596" s="2">
        <v>43100</v>
      </c>
      <c r="B1596" s="5" t="s">
        <v>488</v>
      </c>
      <c r="C1596" s="5" t="s">
        <v>330</v>
      </c>
      <c r="D1596" s="5" t="s">
        <v>70</v>
      </c>
      <c r="E1596" s="3" t="s">
        <v>264</v>
      </c>
      <c r="F1596" s="3" t="s">
        <v>371</v>
      </c>
      <c r="G1596" s="3">
        <v>70630714824.860001</v>
      </c>
      <c r="H1596" s="3"/>
      <c r="I1596" s="3"/>
      <c r="J1596" s="3"/>
      <c r="K1596" s="3"/>
      <c r="L1596" s="3"/>
      <c r="M1596" s="5"/>
      <c r="AZ1596"/>
      <c r="BA1596"/>
      <c r="BB1596"/>
      <c r="BC1596"/>
      <c r="BD1596"/>
      <c r="BE1596"/>
      <c r="BF1596" s="3"/>
      <c r="BG1596" s="3"/>
      <c r="CK1596"/>
    </row>
    <row r="1597" spans="1:89" x14ac:dyDescent="0.25">
      <c r="A1597" s="2">
        <v>43100</v>
      </c>
      <c r="B1597" s="5" t="s">
        <v>488</v>
      </c>
      <c r="C1597" s="5" t="s">
        <v>330</v>
      </c>
      <c r="D1597" s="5" t="s">
        <v>70</v>
      </c>
      <c r="E1597" s="3" t="s">
        <v>265</v>
      </c>
      <c r="F1597" s="3" t="s">
        <v>377</v>
      </c>
      <c r="G1597" s="3">
        <v>58743308190.239998</v>
      </c>
      <c r="H1597" s="3"/>
      <c r="I1597" s="3"/>
      <c r="J1597" s="3"/>
      <c r="K1597" s="3"/>
      <c r="L1597" s="3"/>
      <c r="M1597" s="5"/>
      <c r="AZ1597"/>
      <c r="BA1597"/>
      <c r="BB1597"/>
      <c r="BC1597"/>
      <c r="BD1597"/>
      <c r="BE1597"/>
      <c r="BF1597" s="3"/>
      <c r="BG1597" s="3"/>
      <c r="CK1597"/>
    </row>
    <row r="1598" spans="1:89" x14ac:dyDescent="0.25">
      <c r="A1598" s="2">
        <v>43100</v>
      </c>
      <c r="B1598" s="5" t="s">
        <v>488</v>
      </c>
      <c r="C1598" s="5" t="s">
        <v>330</v>
      </c>
      <c r="D1598" s="5" t="s">
        <v>70</v>
      </c>
      <c r="E1598" s="3" t="s">
        <v>266</v>
      </c>
      <c r="F1598" s="3" t="s">
        <v>373</v>
      </c>
      <c r="G1598" s="3">
        <v>0</v>
      </c>
      <c r="H1598" s="3"/>
      <c r="I1598" s="3"/>
      <c r="J1598" s="3"/>
      <c r="K1598" s="3"/>
      <c r="L1598" s="3"/>
      <c r="M1598" s="5"/>
      <c r="AZ1598"/>
      <c r="BA1598"/>
      <c r="BB1598"/>
      <c r="BC1598"/>
      <c r="BD1598"/>
      <c r="BE1598"/>
      <c r="BF1598" s="3"/>
      <c r="BG1598" s="3"/>
      <c r="CK1598"/>
    </row>
    <row r="1599" spans="1:89" x14ac:dyDescent="0.25">
      <c r="A1599" s="2">
        <v>43100</v>
      </c>
      <c r="B1599" s="5" t="s">
        <v>488</v>
      </c>
      <c r="C1599" s="5" t="s">
        <v>330</v>
      </c>
      <c r="D1599" s="5" t="s">
        <v>70</v>
      </c>
      <c r="E1599" s="3" t="s">
        <v>267</v>
      </c>
      <c r="F1599" s="3" t="s">
        <v>374</v>
      </c>
      <c r="G1599" s="3">
        <v>56552683036.239998</v>
      </c>
      <c r="H1599" s="3"/>
      <c r="I1599" s="3"/>
      <c r="J1599" s="3"/>
      <c r="K1599" s="3"/>
      <c r="L1599" s="3"/>
      <c r="M1599" s="5"/>
      <c r="AZ1599"/>
      <c r="BA1599"/>
      <c r="BB1599"/>
      <c r="BC1599"/>
      <c r="BD1599"/>
      <c r="BE1599"/>
      <c r="BF1599" s="3"/>
      <c r="BG1599" s="3"/>
      <c r="CK1599"/>
    </row>
    <row r="1600" spans="1:89" x14ac:dyDescent="0.25">
      <c r="A1600" s="2">
        <v>43100</v>
      </c>
      <c r="B1600" s="5" t="s">
        <v>488</v>
      </c>
      <c r="C1600" s="5" t="s">
        <v>330</v>
      </c>
      <c r="D1600" s="5" t="s">
        <v>70</v>
      </c>
      <c r="E1600" s="3" t="s">
        <v>37</v>
      </c>
      <c r="F1600" s="3" t="s">
        <v>375</v>
      </c>
      <c r="G1600" s="3">
        <v>2190625154</v>
      </c>
      <c r="H1600" s="3"/>
      <c r="I1600" s="3"/>
      <c r="J1600" s="3"/>
      <c r="K1600" s="3"/>
      <c r="L1600" s="3"/>
      <c r="M1600" s="5"/>
      <c r="AZ1600"/>
      <c r="BA1600"/>
      <c r="BB1600"/>
      <c r="BC1600"/>
      <c r="BD1600"/>
      <c r="BE1600"/>
      <c r="BF1600" s="3"/>
      <c r="BG1600" s="3"/>
      <c r="CK1600"/>
    </row>
    <row r="1601" spans="1:89" x14ac:dyDescent="0.25">
      <c r="A1601" s="2">
        <v>43100</v>
      </c>
      <c r="B1601" s="5" t="s">
        <v>488</v>
      </c>
      <c r="C1601" s="5" t="s">
        <v>330</v>
      </c>
      <c r="D1601" s="5" t="s">
        <v>70</v>
      </c>
      <c r="E1601" s="3" t="s">
        <v>268</v>
      </c>
      <c r="F1601" s="3" t="s">
        <v>376</v>
      </c>
      <c r="G1601" s="3">
        <v>11887406634.620001</v>
      </c>
      <c r="H1601" s="3"/>
      <c r="I1601" s="3"/>
      <c r="J1601" s="3"/>
      <c r="K1601" s="3"/>
      <c r="L1601" s="3"/>
      <c r="M1601" s="5"/>
      <c r="AZ1601"/>
      <c r="BA1601"/>
      <c r="BB1601"/>
      <c r="BC1601"/>
      <c r="BD1601"/>
      <c r="BE1601"/>
      <c r="BF1601" s="3"/>
      <c r="BG1601" s="3"/>
      <c r="CK1601"/>
    </row>
    <row r="1602" spans="1:89" x14ac:dyDescent="0.25">
      <c r="A1602" s="2">
        <v>43100</v>
      </c>
      <c r="B1602" s="5" t="s">
        <v>488</v>
      </c>
      <c r="C1602" s="5" t="s">
        <v>330</v>
      </c>
      <c r="D1602" s="5" t="s">
        <v>70</v>
      </c>
      <c r="E1602" s="3" t="s">
        <v>269</v>
      </c>
      <c r="F1602" s="3" t="s">
        <v>373</v>
      </c>
      <c r="G1602" s="3">
        <v>0</v>
      </c>
      <c r="H1602" s="3"/>
      <c r="I1602" s="3"/>
      <c r="J1602" s="3"/>
      <c r="K1602" s="3"/>
      <c r="L1602" s="3"/>
      <c r="M1602" s="5"/>
      <c r="AZ1602"/>
      <c r="BA1602"/>
      <c r="BB1602"/>
      <c r="BC1602"/>
      <c r="BD1602"/>
      <c r="BE1602"/>
      <c r="BF1602" s="3"/>
      <c r="BG1602" s="3"/>
      <c r="CK1602"/>
    </row>
    <row r="1603" spans="1:89" x14ac:dyDescent="0.25">
      <c r="A1603" s="2">
        <v>43100</v>
      </c>
      <c r="B1603" s="5" t="s">
        <v>488</v>
      </c>
      <c r="C1603" s="5" t="s">
        <v>330</v>
      </c>
      <c r="D1603" s="5" t="s">
        <v>70</v>
      </c>
      <c r="E1603" s="3" t="s">
        <v>270</v>
      </c>
      <c r="F1603" s="3" t="s">
        <v>374</v>
      </c>
      <c r="G1603" s="3">
        <v>11392759519.620001</v>
      </c>
      <c r="H1603" s="3"/>
      <c r="I1603" s="3"/>
      <c r="J1603" s="3"/>
      <c r="K1603" s="3"/>
      <c r="L1603" s="3"/>
      <c r="M1603" s="5"/>
      <c r="AZ1603"/>
      <c r="BA1603"/>
      <c r="BB1603"/>
      <c r="BC1603"/>
      <c r="BD1603"/>
      <c r="BE1603"/>
      <c r="BF1603" s="3"/>
      <c r="BG1603" s="3"/>
      <c r="CK1603"/>
    </row>
    <row r="1604" spans="1:89" x14ac:dyDescent="0.25">
      <c r="A1604" s="2">
        <v>43100</v>
      </c>
      <c r="B1604" s="5" t="s">
        <v>488</v>
      </c>
      <c r="C1604" s="5" t="s">
        <v>330</v>
      </c>
      <c r="D1604" s="5" t="s">
        <v>70</v>
      </c>
      <c r="E1604" s="3" t="s">
        <v>271</v>
      </c>
      <c r="F1604" s="3" t="s">
        <v>375</v>
      </c>
      <c r="G1604" s="3">
        <v>494647115</v>
      </c>
      <c r="H1604" s="3"/>
      <c r="I1604" s="3"/>
      <c r="J1604" s="3"/>
      <c r="K1604" s="3"/>
      <c r="L1604" s="3"/>
      <c r="M1604" s="5"/>
      <c r="AZ1604"/>
      <c r="BA1604"/>
      <c r="BB1604"/>
      <c r="BC1604"/>
      <c r="BD1604"/>
      <c r="BE1604"/>
      <c r="BF1604" s="3"/>
      <c r="BG1604" s="3"/>
      <c r="CK1604"/>
    </row>
    <row r="1605" spans="1:89" x14ac:dyDescent="0.25">
      <c r="A1605" s="2">
        <v>43100</v>
      </c>
      <c r="B1605" s="5" t="s">
        <v>488</v>
      </c>
      <c r="C1605" s="5" t="s">
        <v>330</v>
      </c>
      <c r="D1605" s="5" t="s">
        <v>70</v>
      </c>
      <c r="E1605" s="3" t="s">
        <v>272</v>
      </c>
      <c r="F1605" s="3" t="s">
        <v>378</v>
      </c>
      <c r="G1605" s="3">
        <v>0</v>
      </c>
      <c r="H1605" s="3"/>
      <c r="I1605" s="3"/>
      <c r="J1605" s="3"/>
      <c r="K1605" s="3"/>
      <c r="L1605" s="3"/>
      <c r="M1605" s="5"/>
      <c r="AZ1605"/>
      <c r="BA1605"/>
      <c r="BB1605"/>
      <c r="BC1605"/>
      <c r="BD1605"/>
      <c r="BE1605"/>
      <c r="BF1605" s="3"/>
      <c r="BG1605" s="3"/>
      <c r="CK1605"/>
    </row>
    <row r="1606" spans="1:89" x14ac:dyDescent="0.25">
      <c r="A1606" s="2">
        <v>43100</v>
      </c>
      <c r="B1606" s="5" t="s">
        <v>488</v>
      </c>
      <c r="C1606" s="5" t="s">
        <v>330</v>
      </c>
      <c r="D1606" s="5" t="s">
        <v>70</v>
      </c>
      <c r="E1606" s="3" t="s">
        <v>131</v>
      </c>
      <c r="F1606" s="3" t="s">
        <v>379</v>
      </c>
      <c r="G1606" s="3">
        <v>0</v>
      </c>
      <c r="H1606" s="3"/>
      <c r="I1606" s="3"/>
      <c r="J1606" s="3"/>
      <c r="K1606" s="3"/>
      <c r="L1606" s="3"/>
      <c r="M1606" s="5"/>
      <c r="AZ1606"/>
      <c r="BA1606"/>
      <c r="BB1606"/>
      <c r="BC1606"/>
      <c r="BD1606"/>
      <c r="BE1606"/>
      <c r="BF1606" s="3"/>
      <c r="BG1606" s="3"/>
      <c r="CK1606"/>
    </row>
    <row r="1607" spans="1:89" x14ac:dyDescent="0.25">
      <c r="A1607" s="2">
        <v>43100</v>
      </c>
      <c r="B1607" s="5" t="s">
        <v>488</v>
      </c>
      <c r="C1607" s="5" t="s">
        <v>330</v>
      </c>
      <c r="D1607" s="5" t="s">
        <v>70</v>
      </c>
      <c r="E1607" s="3" t="s">
        <v>116</v>
      </c>
      <c r="F1607" s="3" t="s">
        <v>373</v>
      </c>
      <c r="G1607" s="3">
        <v>0</v>
      </c>
      <c r="H1607" s="3"/>
      <c r="I1607" s="3"/>
      <c r="J1607" s="3"/>
      <c r="K1607" s="3"/>
      <c r="L1607" s="3"/>
      <c r="M1607" s="5"/>
      <c r="AZ1607"/>
      <c r="BA1607"/>
      <c r="BB1607"/>
      <c r="BC1607"/>
      <c r="BD1607"/>
      <c r="BE1607"/>
      <c r="BF1607" s="3"/>
      <c r="BG1607" s="3"/>
      <c r="CK1607"/>
    </row>
    <row r="1608" spans="1:89" x14ac:dyDescent="0.25">
      <c r="A1608" s="2">
        <v>43100</v>
      </c>
      <c r="B1608" s="5" t="s">
        <v>488</v>
      </c>
      <c r="C1608" s="5" t="s">
        <v>330</v>
      </c>
      <c r="D1608" s="5" t="s">
        <v>70</v>
      </c>
      <c r="E1608" s="3" t="s">
        <v>117</v>
      </c>
      <c r="F1608" s="3" t="s">
        <v>374</v>
      </c>
      <c r="G1608" s="3">
        <v>0</v>
      </c>
      <c r="H1608" s="3"/>
      <c r="I1608" s="3"/>
      <c r="J1608" s="3"/>
      <c r="K1608" s="3"/>
      <c r="L1608" s="3"/>
      <c r="M1608" s="5"/>
      <c r="AZ1608"/>
      <c r="BA1608"/>
      <c r="BB1608"/>
      <c r="BC1608"/>
      <c r="BD1608"/>
      <c r="BE1608"/>
      <c r="BF1608" s="3"/>
      <c r="BG1608" s="3"/>
      <c r="CK1608"/>
    </row>
    <row r="1609" spans="1:89" x14ac:dyDescent="0.25">
      <c r="A1609" s="2">
        <v>43100</v>
      </c>
      <c r="B1609" s="5" t="s">
        <v>488</v>
      </c>
      <c r="C1609" s="5" t="s">
        <v>330</v>
      </c>
      <c r="D1609" s="5" t="s">
        <v>70</v>
      </c>
      <c r="E1609" s="3" t="s">
        <v>118</v>
      </c>
      <c r="F1609" s="3" t="s">
        <v>375</v>
      </c>
      <c r="G1609" s="3">
        <v>0</v>
      </c>
      <c r="H1609" s="3"/>
      <c r="I1609" s="3"/>
      <c r="J1609" s="3"/>
      <c r="K1609" s="3"/>
      <c r="L1609" s="3"/>
      <c r="M1609" s="5"/>
      <c r="AZ1609"/>
      <c r="BA1609"/>
      <c r="BB1609"/>
      <c r="BC1609"/>
      <c r="BD1609"/>
      <c r="BE1609"/>
      <c r="BF1609" s="3"/>
      <c r="BG1609" s="3"/>
      <c r="CK1609"/>
    </row>
    <row r="1610" spans="1:89" x14ac:dyDescent="0.25">
      <c r="A1610" s="2">
        <v>43100</v>
      </c>
      <c r="B1610" s="5" t="s">
        <v>488</v>
      </c>
      <c r="C1610" s="5" t="s">
        <v>330</v>
      </c>
      <c r="D1610" s="5" t="s">
        <v>70</v>
      </c>
      <c r="E1610" s="3" t="s">
        <v>273</v>
      </c>
      <c r="F1610" s="3" t="s">
        <v>380</v>
      </c>
      <c r="G1610" s="3">
        <v>0</v>
      </c>
      <c r="H1610" s="3"/>
      <c r="I1610" s="3"/>
      <c r="J1610" s="3"/>
      <c r="K1610" s="3"/>
      <c r="L1610" s="3"/>
      <c r="M1610" s="5"/>
      <c r="AZ1610"/>
      <c r="BA1610"/>
      <c r="BB1610"/>
      <c r="BC1610"/>
      <c r="BD1610"/>
      <c r="BE1610"/>
      <c r="BF1610" s="3"/>
      <c r="BG1610" s="3"/>
      <c r="CK1610"/>
    </row>
    <row r="1611" spans="1:89" x14ac:dyDescent="0.25">
      <c r="A1611" s="2">
        <v>43100</v>
      </c>
      <c r="B1611" s="5" t="s">
        <v>488</v>
      </c>
      <c r="C1611" s="5" t="s">
        <v>330</v>
      </c>
      <c r="D1611" s="5" t="s">
        <v>70</v>
      </c>
      <c r="E1611" s="3" t="s">
        <v>274</v>
      </c>
      <c r="F1611" s="3" t="s">
        <v>373</v>
      </c>
      <c r="G1611" s="3">
        <v>0</v>
      </c>
      <c r="H1611" s="3"/>
      <c r="I1611" s="3"/>
      <c r="J1611" s="3"/>
      <c r="K1611" s="3"/>
      <c r="L1611" s="3"/>
      <c r="M1611" s="5"/>
      <c r="AZ1611"/>
      <c r="BA1611"/>
      <c r="BB1611"/>
      <c r="BC1611"/>
      <c r="BD1611"/>
      <c r="BE1611"/>
      <c r="BF1611" s="3"/>
      <c r="BG1611" s="3"/>
      <c r="CK1611"/>
    </row>
    <row r="1612" spans="1:89" x14ac:dyDescent="0.25">
      <c r="A1612" s="2">
        <v>43100</v>
      </c>
      <c r="B1612" s="5" t="s">
        <v>488</v>
      </c>
      <c r="C1612" s="5" t="s">
        <v>330</v>
      </c>
      <c r="D1612" s="5" t="s">
        <v>70</v>
      </c>
      <c r="E1612" s="3" t="s">
        <v>275</v>
      </c>
      <c r="F1612" s="3" t="s">
        <v>374</v>
      </c>
      <c r="G1612" s="3">
        <v>0</v>
      </c>
      <c r="H1612" s="3"/>
      <c r="I1612" s="3"/>
      <c r="J1612" s="3"/>
      <c r="K1612" s="3"/>
      <c r="L1612" s="3"/>
      <c r="M1612" s="5"/>
      <c r="AZ1612"/>
      <c r="BA1612"/>
      <c r="BB1612"/>
      <c r="BC1612"/>
      <c r="BD1612"/>
      <c r="BE1612"/>
      <c r="BF1612" s="3"/>
      <c r="BG1612" s="3"/>
      <c r="CK1612"/>
    </row>
    <row r="1613" spans="1:89" x14ac:dyDescent="0.25">
      <c r="A1613" s="2">
        <v>43100</v>
      </c>
      <c r="B1613" s="5" t="s">
        <v>488</v>
      </c>
      <c r="C1613" s="5" t="s">
        <v>330</v>
      </c>
      <c r="D1613" s="5" t="s">
        <v>70</v>
      </c>
      <c r="E1613" s="3" t="s">
        <v>276</v>
      </c>
      <c r="F1613" s="3" t="s">
        <v>375</v>
      </c>
      <c r="G1613" s="3">
        <v>0</v>
      </c>
      <c r="H1613" s="3"/>
      <c r="I1613" s="3"/>
      <c r="J1613" s="3"/>
      <c r="K1613" s="3"/>
      <c r="L1613" s="3"/>
      <c r="M1613" s="5"/>
      <c r="AZ1613"/>
      <c r="BA1613"/>
      <c r="BB1613"/>
      <c r="BC1613"/>
      <c r="BD1613"/>
      <c r="BE1613"/>
      <c r="BF1613" s="3"/>
      <c r="BG1613" s="3"/>
      <c r="CK1613"/>
    </row>
    <row r="1614" spans="1:89" x14ac:dyDescent="0.25">
      <c r="A1614" s="2">
        <v>43100</v>
      </c>
      <c r="B1614" s="5" t="s">
        <v>488</v>
      </c>
      <c r="C1614" s="5" t="s">
        <v>330</v>
      </c>
      <c r="D1614" s="5" t="s">
        <v>70</v>
      </c>
      <c r="E1614" s="3" t="s">
        <v>277</v>
      </c>
      <c r="F1614" s="3" t="s">
        <v>381</v>
      </c>
      <c r="G1614" s="3">
        <v>0</v>
      </c>
      <c r="H1614" s="3"/>
      <c r="I1614" s="3"/>
      <c r="J1614" s="3"/>
      <c r="K1614" s="3"/>
      <c r="L1614" s="3"/>
      <c r="M1614" s="5"/>
      <c r="AZ1614"/>
      <c r="BA1614"/>
      <c r="BB1614"/>
      <c r="BC1614"/>
      <c r="BD1614"/>
      <c r="BE1614"/>
      <c r="BF1614" s="3"/>
      <c r="BG1614" s="3"/>
      <c r="CK1614"/>
    </row>
    <row r="1615" spans="1:89" x14ac:dyDescent="0.25">
      <c r="A1615" s="2">
        <v>43100</v>
      </c>
      <c r="B1615" s="5" t="s">
        <v>488</v>
      </c>
      <c r="C1615" s="5" t="s">
        <v>330</v>
      </c>
      <c r="D1615" s="5" t="s">
        <v>70</v>
      </c>
      <c r="E1615" s="3" t="s">
        <v>119</v>
      </c>
      <c r="F1615" s="3" t="s">
        <v>382</v>
      </c>
      <c r="G1615" s="3">
        <v>0</v>
      </c>
      <c r="H1615" s="3"/>
      <c r="I1615" s="3"/>
      <c r="J1615" s="3"/>
      <c r="K1615" s="3"/>
      <c r="L1615" s="3"/>
      <c r="M1615" s="5"/>
      <c r="AZ1615"/>
      <c r="BA1615"/>
      <c r="BB1615"/>
      <c r="BC1615"/>
      <c r="BD1615"/>
      <c r="BE1615"/>
      <c r="BF1615" s="3"/>
      <c r="BG1615" s="3"/>
      <c r="CK1615"/>
    </row>
    <row r="1616" spans="1:89" x14ac:dyDescent="0.25">
      <c r="A1616" s="2">
        <v>43100</v>
      </c>
      <c r="B1616" s="5" t="s">
        <v>488</v>
      </c>
      <c r="C1616" s="5" t="s">
        <v>330</v>
      </c>
      <c r="D1616" s="5" t="s">
        <v>70</v>
      </c>
      <c r="E1616" s="3" t="s">
        <v>120</v>
      </c>
      <c r="F1616" s="3" t="s">
        <v>383</v>
      </c>
      <c r="G1616" s="3">
        <v>0</v>
      </c>
      <c r="H1616" s="3"/>
      <c r="I1616" s="3"/>
      <c r="J1616" s="3"/>
      <c r="K1616" s="3"/>
      <c r="L1616" s="3"/>
      <c r="M1616" s="5"/>
      <c r="AZ1616"/>
      <c r="BA1616"/>
      <c r="BB1616"/>
      <c r="BC1616"/>
      <c r="BD1616"/>
      <c r="BE1616"/>
      <c r="BF1616" s="3"/>
      <c r="BG1616" s="3"/>
      <c r="CK1616"/>
    </row>
    <row r="1617" spans="1:89" x14ac:dyDescent="0.25">
      <c r="A1617" s="2">
        <v>43100</v>
      </c>
      <c r="B1617" s="5" t="s">
        <v>488</v>
      </c>
      <c r="C1617" s="5" t="s">
        <v>330</v>
      </c>
      <c r="D1617" s="5" t="s">
        <v>70</v>
      </c>
      <c r="E1617" s="3" t="s">
        <v>121</v>
      </c>
      <c r="F1617" s="3" t="s">
        <v>384</v>
      </c>
      <c r="G1617" s="3">
        <v>0</v>
      </c>
      <c r="H1617" s="3"/>
      <c r="I1617" s="3"/>
      <c r="J1617" s="3"/>
      <c r="K1617" s="3"/>
      <c r="L1617" s="3"/>
      <c r="M1617" s="5"/>
      <c r="AZ1617"/>
      <c r="BA1617"/>
      <c r="BB1617"/>
      <c r="BC1617"/>
      <c r="BD1617"/>
      <c r="BE1617"/>
      <c r="BF1617" s="3"/>
      <c r="BG1617" s="3"/>
      <c r="CK1617"/>
    </row>
    <row r="1618" spans="1:89" x14ac:dyDescent="0.25">
      <c r="A1618" s="2">
        <v>43100</v>
      </c>
      <c r="B1618" s="5" t="s">
        <v>488</v>
      </c>
      <c r="C1618" s="5" t="s">
        <v>330</v>
      </c>
      <c r="D1618" s="5" t="s">
        <v>70</v>
      </c>
      <c r="E1618" s="3" t="s">
        <v>123</v>
      </c>
      <c r="F1618" s="3" t="s">
        <v>385</v>
      </c>
      <c r="G1618" s="3">
        <v>0</v>
      </c>
      <c r="H1618" s="3"/>
      <c r="I1618" s="3"/>
      <c r="J1618" s="3"/>
      <c r="K1618" s="3"/>
      <c r="L1618" s="3"/>
      <c r="M1618" s="5"/>
      <c r="AZ1618"/>
      <c r="BA1618"/>
      <c r="BB1618"/>
      <c r="BC1618"/>
      <c r="BD1618"/>
      <c r="BE1618"/>
      <c r="BF1618" s="3"/>
      <c r="BG1618" s="3"/>
      <c r="CK1618"/>
    </row>
    <row r="1619" spans="1:89" x14ac:dyDescent="0.25">
      <c r="A1619" s="2">
        <v>43100</v>
      </c>
      <c r="B1619" s="5" t="s">
        <v>488</v>
      </c>
      <c r="C1619" s="5" t="s">
        <v>330</v>
      </c>
      <c r="D1619" s="5" t="s">
        <v>70</v>
      </c>
      <c r="E1619" s="3" t="s">
        <v>278</v>
      </c>
      <c r="F1619" s="3" t="s">
        <v>386</v>
      </c>
      <c r="G1619" s="3">
        <v>458039107</v>
      </c>
      <c r="H1619" s="3"/>
      <c r="I1619" s="3"/>
      <c r="J1619" s="3"/>
      <c r="K1619" s="3"/>
      <c r="L1619" s="3"/>
      <c r="M1619" s="5"/>
      <c r="AZ1619"/>
      <c r="BA1619"/>
      <c r="BB1619"/>
      <c r="BC1619"/>
      <c r="BD1619"/>
      <c r="BE1619"/>
      <c r="BF1619" s="3"/>
      <c r="BG1619" s="3"/>
      <c r="CK1619"/>
    </row>
    <row r="1620" spans="1:89" x14ac:dyDescent="0.25">
      <c r="A1620" s="2">
        <v>43100</v>
      </c>
      <c r="B1620" s="5" t="s">
        <v>488</v>
      </c>
      <c r="C1620" s="5" t="s">
        <v>330</v>
      </c>
      <c r="D1620" s="5" t="s">
        <v>70</v>
      </c>
      <c r="E1620" s="3" t="s">
        <v>279</v>
      </c>
      <c r="F1620" s="3" t="s">
        <v>387</v>
      </c>
      <c r="G1620" s="3">
        <v>0</v>
      </c>
      <c r="H1620" s="3"/>
      <c r="I1620" s="3"/>
      <c r="J1620" s="3"/>
      <c r="K1620" s="3"/>
      <c r="L1620" s="3"/>
      <c r="M1620" s="5"/>
      <c r="AZ1620"/>
      <c r="BA1620"/>
      <c r="BB1620"/>
      <c r="BC1620"/>
      <c r="BD1620"/>
      <c r="BE1620"/>
      <c r="BF1620" s="3"/>
      <c r="BG1620" s="3"/>
      <c r="CK1620"/>
    </row>
    <row r="1621" spans="1:89" x14ac:dyDescent="0.25">
      <c r="A1621" s="2">
        <v>43100</v>
      </c>
      <c r="B1621" s="5" t="s">
        <v>488</v>
      </c>
      <c r="C1621" s="5" t="s">
        <v>330</v>
      </c>
      <c r="D1621" s="5" t="s">
        <v>70</v>
      </c>
      <c r="E1621" s="3" t="s">
        <v>280</v>
      </c>
      <c r="F1621" s="3" t="s">
        <v>388</v>
      </c>
      <c r="G1621" s="3">
        <v>0</v>
      </c>
      <c r="H1621" s="3"/>
      <c r="I1621" s="3"/>
      <c r="J1621" s="3"/>
      <c r="K1621" s="3"/>
      <c r="L1621" s="3"/>
      <c r="M1621" s="5"/>
      <c r="AZ1621"/>
      <c r="BA1621"/>
      <c r="BB1621"/>
      <c r="BC1621"/>
      <c r="BD1621"/>
      <c r="BE1621"/>
      <c r="BF1621" s="3"/>
      <c r="BG1621" s="3"/>
      <c r="CK1621"/>
    </row>
    <row r="1622" spans="1:89" x14ac:dyDescent="0.25">
      <c r="A1622" s="2">
        <v>43100</v>
      </c>
      <c r="B1622" s="5" t="s">
        <v>488</v>
      </c>
      <c r="C1622" s="5" t="s">
        <v>330</v>
      </c>
      <c r="D1622" s="5" t="s">
        <v>70</v>
      </c>
      <c r="E1622" s="3" t="s">
        <v>281</v>
      </c>
      <c r="F1622" s="3" t="s">
        <v>389</v>
      </c>
      <c r="G1622" s="3">
        <v>0</v>
      </c>
      <c r="H1622" s="3"/>
      <c r="I1622" s="3"/>
      <c r="J1622" s="3"/>
      <c r="K1622" s="3"/>
      <c r="L1622" s="3"/>
      <c r="M1622" s="5"/>
      <c r="AZ1622"/>
      <c r="BA1622"/>
      <c r="BB1622"/>
      <c r="BC1622"/>
      <c r="BD1622"/>
      <c r="BE1622"/>
      <c r="BF1622" s="3"/>
      <c r="BG1622" s="3"/>
      <c r="CK1622"/>
    </row>
    <row r="1623" spans="1:89" x14ac:dyDescent="0.25">
      <c r="A1623" s="2">
        <v>43100</v>
      </c>
      <c r="B1623" s="5" t="s">
        <v>488</v>
      </c>
      <c r="C1623" s="5" t="s">
        <v>330</v>
      </c>
      <c r="D1623" s="5" t="s">
        <v>70</v>
      </c>
      <c r="E1623" s="3" t="s">
        <v>282</v>
      </c>
      <c r="F1623" s="3" t="s">
        <v>183</v>
      </c>
      <c r="G1623" s="3">
        <v>9810000</v>
      </c>
      <c r="H1623" s="3"/>
      <c r="I1623" s="3"/>
      <c r="J1623" s="3"/>
      <c r="K1623" s="3"/>
      <c r="L1623" s="3"/>
      <c r="M1623" s="5"/>
      <c r="AZ1623"/>
      <c r="BA1623"/>
      <c r="BB1623"/>
      <c r="BC1623"/>
      <c r="BD1623"/>
      <c r="BE1623"/>
      <c r="BF1623" s="3"/>
      <c r="BG1623" s="3"/>
      <c r="CK1623"/>
    </row>
    <row r="1624" spans="1:89" x14ac:dyDescent="0.25">
      <c r="A1624" s="2">
        <v>43100</v>
      </c>
      <c r="B1624" s="5" t="s">
        <v>488</v>
      </c>
      <c r="C1624" s="5" t="s">
        <v>330</v>
      </c>
      <c r="D1624" s="5" t="s">
        <v>70</v>
      </c>
      <c r="E1624" s="3" t="s">
        <v>124</v>
      </c>
      <c r="F1624" s="3" t="s">
        <v>390</v>
      </c>
      <c r="G1624" s="3">
        <v>25802772</v>
      </c>
      <c r="H1624" s="3"/>
      <c r="I1624" s="3"/>
      <c r="J1624" s="3"/>
      <c r="K1624" s="3"/>
      <c r="L1624" s="3"/>
      <c r="M1624" s="5"/>
      <c r="AZ1624"/>
      <c r="BA1624"/>
      <c r="BB1624"/>
      <c r="BC1624"/>
      <c r="BD1624"/>
      <c r="BE1624"/>
      <c r="BF1624" s="3"/>
      <c r="BG1624" s="3"/>
      <c r="CK1624"/>
    </row>
    <row r="1625" spans="1:89" x14ac:dyDescent="0.25">
      <c r="A1625" s="2">
        <v>43100</v>
      </c>
      <c r="B1625" s="5" t="s">
        <v>488</v>
      </c>
      <c r="C1625" s="5" t="s">
        <v>330</v>
      </c>
      <c r="D1625" s="5" t="s">
        <v>70</v>
      </c>
      <c r="E1625" s="3" t="s">
        <v>125</v>
      </c>
      <c r="F1625" s="3" t="s">
        <v>391</v>
      </c>
      <c r="G1625" s="3">
        <v>0</v>
      </c>
      <c r="H1625" s="3"/>
      <c r="I1625" s="3"/>
      <c r="J1625" s="3"/>
      <c r="K1625" s="3"/>
      <c r="L1625" s="3"/>
      <c r="M1625" s="5"/>
      <c r="AZ1625"/>
      <c r="BA1625"/>
      <c r="BB1625"/>
      <c r="BC1625"/>
      <c r="BD1625"/>
      <c r="BE1625"/>
      <c r="BF1625" s="3"/>
      <c r="BG1625" s="3"/>
      <c r="CK1625"/>
    </row>
    <row r="1626" spans="1:89" x14ac:dyDescent="0.25">
      <c r="A1626" s="2">
        <v>43100</v>
      </c>
      <c r="B1626" s="5" t="s">
        <v>488</v>
      </c>
      <c r="C1626" s="5" t="s">
        <v>330</v>
      </c>
      <c r="D1626" s="5" t="s">
        <v>70</v>
      </c>
      <c r="E1626" s="3" t="s">
        <v>126</v>
      </c>
      <c r="F1626" s="3" t="s">
        <v>392</v>
      </c>
      <c r="G1626" s="3">
        <v>686631386</v>
      </c>
      <c r="H1626" s="3"/>
      <c r="I1626" s="3"/>
      <c r="J1626" s="3"/>
      <c r="K1626" s="3"/>
      <c r="L1626" s="3"/>
      <c r="M1626" s="5"/>
      <c r="AZ1626"/>
      <c r="BA1626"/>
      <c r="BB1626"/>
      <c r="BC1626"/>
      <c r="BD1626"/>
      <c r="BE1626"/>
      <c r="BF1626" s="3"/>
      <c r="BG1626" s="3"/>
      <c r="CK1626"/>
    </row>
    <row r="1627" spans="1:89" x14ac:dyDescent="0.25">
      <c r="A1627" s="2">
        <v>43100</v>
      </c>
      <c r="B1627" s="5" t="s">
        <v>488</v>
      </c>
      <c r="C1627" s="5" t="s">
        <v>330</v>
      </c>
      <c r="D1627" s="5" t="s">
        <v>70</v>
      </c>
      <c r="E1627" s="3" t="s">
        <v>127</v>
      </c>
      <c r="F1627" s="3" t="s">
        <v>393</v>
      </c>
      <c r="G1627" s="3">
        <v>110718631</v>
      </c>
      <c r="H1627" s="3"/>
      <c r="I1627" s="3"/>
      <c r="J1627" s="3"/>
      <c r="K1627" s="3"/>
      <c r="L1627" s="3"/>
      <c r="M1627" s="5"/>
      <c r="AZ1627"/>
      <c r="BA1627"/>
      <c r="BB1627"/>
      <c r="BC1627"/>
      <c r="BD1627"/>
      <c r="BE1627"/>
      <c r="BF1627" s="3"/>
      <c r="BG1627" s="3"/>
      <c r="CK1627"/>
    </row>
    <row r="1628" spans="1:89" x14ac:dyDescent="0.25">
      <c r="A1628" s="2">
        <v>43100</v>
      </c>
      <c r="B1628" s="5" t="s">
        <v>488</v>
      </c>
      <c r="C1628" s="5" t="s">
        <v>330</v>
      </c>
      <c r="D1628" s="5" t="s">
        <v>70</v>
      </c>
      <c r="E1628" s="3" t="s">
        <v>128</v>
      </c>
      <c r="F1628" s="3" t="s">
        <v>394</v>
      </c>
      <c r="G1628" s="3">
        <v>2605081991</v>
      </c>
      <c r="H1628" s="3"/>
      <c r="I1628" s="3"/>
      <c r="J1628" s="3"/>
      <c r="K1628" s="3"/>
      <c r="L1628" s="3"/>
      <c r="M1628" s="5"/>
      <c r="AZ1628"/>
      <c r="BA1628"/>
      <c r="BB1628"/>
      <c r="BC1628"/>
      <c r="BD1628"/>
      <c r="BE1628"/>
      <c r="BF1628" s="3"/>
      <c r="BG1628" s="3"/>
      <c r="CK1628"/>
    </row>
    <row r="1629" spans="1:89" x14ac:dyDescent="0.25">
      <c r="A1629" s="2">
        <v>43100</v>
      </c>
      <c r="B1629" s="5" t="s">
        <v>488</v>
      </c>
      <c r="C1629" s="5" t="s">
        <v>330</v>
      </c>
      <c r="D1629" s="5" t="s">
        <v>70</v>
      </c>
      <c r="E1629" s="3" t="s">
        <v>283</v>
      </c>
      <c r="F1629" s="3" t="s">
        <v>395</v>
      </c>
      <c r="G1629" s="3">
        <v>4733613690</v>
      </c>
      <c r="H1629" s="3"/>
      <c r="I1629" s="3"/>
      <c r="J1629" s="3"/>
      <c r="K1629" s="3"/>
      <c r="L1629" s="3"/>
      <c r="M1629" s="5"/>
      <c r="AZ1629"/>
      <c r="BA1629"/>
      <c r="BB1629"/>
      <c r="BC1629"/>
      <c r="BD1629"/>
      <c r="BE1629"/>
      <c r="BF1629" s="3"/>
      <c r="BG1629" s="3"/>
      <c r="CK1629"/>
    </row>
    <row r="1630" spans="1:89" x14ac:dyDescent="0.25">
      <c r="A1630" s="2">
        <v>43100</v>
      </c>
      <c r="B1630" s="5" t="s">
        <v>488</v>
      </c>
      <c r="C1630" s="5" t="s">
        <v>330</v>
      </c>
      <c r="D1630" s="5" t="s">
        <v>70</v>
      </c>
      <c r="E1630" s="3" t="s">
        <v>284</v>
      </c>
      <c r="F1630" s="3" t="s">
        <v>396</v>
      </c>
      <c r="G1630" s="3">
        <v>0</v>
      </c>
      <c r="H1630" s="3"/>
      <c r="I1630" s="3"/>
      <c r="J1630" s="3"/>
      <c r="K1630" s="3"/>
      <c r="L1630" s="3"/>
      <c r="M1630" s="5"/>
      <c r="AZ1630"/>
      <c r="BA1630"/>
      <c r="BB1630"/>
      <c r="BC1630"/>
      <c r="BD1630"/>
      <c r="BE1630"/>
      <c r="BF1630" s="3"/>
      <c r="BG1630" s="3"/>
      <c r="CK1630"/>
    </row>
    <row r="1631" spans="1:89" x14ac:dyDescent="0.25">
      <c r="A1631" s="2">
        <v>43100</v>
      </c>
      <c r="B1631" s="5" t="s">
        <v>488</v>
      </c>
      <c r="C1631" s="5" t="s">
        <v>330</v>
      </c>
      <c r="D1631" s="5" t="s">
        <v>70</v>
      </c>
      <c r="E1631" s="3" t="s">
        <v>285</v>
      </c>
      <c r="F1631" s="3" t="s">
        <v>397</v>
      </c>
      <c r="G1631" s="3">
        <v>4733613690</v>
      </c>
      <c r="H1631" s="3"/>
      <c r="I1631" s="3"/>
      <c r="J1631" s="3"/>
      <c r="K1631" s="3"/>
      <c r="L1631" s="3"/>
      <c r="M1631" s="5"/>
      <c r="AZ1631"/>
      <c r="BA1631"/>
      <c r="BB1631"/>
      <c r="BC1631"/>
      <c r="BD1631"/>
      <c r="BE1631"/>
      <c r="BF1631" s="3"/>
      <c r="BG1631" s="3"/>
      <c r="CK1631"/>
    </row>
    <row r="1632" spans="1:89" x14ac:dyDescent="0.25">
      <c r="A1632" s="2">
        <v>43100</v>
      </c>
      <c r="B1632" s="5" t="s">
        <v>488</v>
      </c>
      <c r="C1632" s="5" t="s">
        <v>330</v>
      </c>
      <c r="D1632" s="5" t="s">
        <v>70</v>
      </c>
      <c r="E1632" s="3" t="s">
        <v>286</v>
      </c>
      <c r="F1632" s="3" t="s">
        <v>399</v>
      </c>
      <c r="G1632" s="3">
        <v>945518564</v>
      </c>
      <c r="H1632" s="3"/>
      <c r="I1632" s="3"/>
      <c r="J1632" s="3"/>
      <c r="K1632" s="3"/>
      <c r="L1632" s="3"/>
      <c r="M1632" s="5"/>
      <c r="AZ1632"/>
      <c r="BA1632"/>
      <c r="BB1632"/>
      <c r="BC1632"/>
      <c r="BD1632"/>
      <c r="BE1632"/>
      <c r="BF1632" s="3"/>
      <c r="BG1632" s="3"/>
      <c r="CK1632"/>
    </row>
    <row r="1633" spans="1:89" x14ac:dyDescent="0.25">
      <c r="A1633" s="2">
        <v>43100</v>
      </c>
      <c r="B1633" s="5" t="s">
        <v>488</v>
      </c>
      <c r="C1633" s="5" t="s">
        <v>330</v>
      </c>
      <c r="D1633" s="5" t="s">
        <v>70</v>
      </c>
      <c r="E1633" s="3" t="s">
        <v>129</v>
      </c>
      <c r="F1633" s="3" t="s">
        <v>400</v>
      </c>
      <c r="G1633" s="3">
        <v>80205930965.860001</v>
      </c>
      <c r="H1633" s="3"/>
      <c r="I1633" s="3"/>
      <c r="J1633" s="3"/>
      <c r="K1633" s="3"/>
      <c r="L1633" s="3"/>
      <c r="M1633" s="5"/>
      <c r="AZ1633"/>
      <c r="BA1633"/>
      <c r="BB1633"/>
      <c r="BC1633"/>
      <c r="BD1633"/>
      <c r="BE1633"/>
      <c r="BF1633" s="3"/>
      <c r="BG1633" s="3"/>
      <c r="CK1633"/>
    </row>
    <row r="1634" spans="1:89" x14ac:dyDescent="0.25">
      <c r="A1634" s="2">
        <v>43100</v>
      </c>
      <c r="B1634" s="5" t="s">
        <v>488</v>
      </c>
      <c r="C1634" s="5" t="s">
        <v>330</v>
      </c>
      <c r="D1634" s="5" t="s">
        <v>70</v>
      </c>
      <c r="E1634" s="3" t="s">
        <v>130</v>
      </c>
      <c r="F1634" s="3" t="s">
        <v>398</v>
      </c>
      <c r="G1634" s="3">
        <v>53809085391.440002</v>
      </c>
      <c r="H1634" s="3"/>
      <c r="I1634" s="3"/>
      <c r="J1634" s="3"/>
      <c r="K1634" s="3"/>
      <c r="L1634" s="3"/>
      <c r="M1634" s="5"/>
      <c r="AZ1634"/>
      <c r="BA1634"/>
      <c r="BB1634"/>
      <c r="BC1634"/>
      <c r="BD1634"/>
      <c r="BE1634"/>
      <c r="BF1634" s="3"/>
      <c r="BG1634" s="3"/>
      <c r="CK1634"/>
    </row>
    <row r="1635" spans="1:89" x14ac:dyDescent="0.25">
      <c r="A1635" s="2">
        <v>43100</v>
      </c>
      <c r="B1635" s="5" t="s">
        <v>488</v>
      </c>
      <c r="C1635" s="5" t="s">
        <v>401</v>
      </c>
      <c r="D1635" s="5" t="s">
        <v>70</v>
      </c>
      <c r="E1635" s="3" t="s">
        <v>69</v>
      </c>
      <c r="F1635" s="3" t="s">
        <v>107</v>
      </c>
      <c r="G1635" s="3">
        <v>55382391</v>
      </c>
      <c r="H1635" s="3">
        <v>3506206990</v>
      </c>
      <c r="I1635" s="3">
        <v>2832283078</v>
      </c>
      <c r="J1635" s="3">
        <v>22924718113</v>
      </c>
      <c r="K1635" s="3">
        <v>10202607001</v>
      </c>
      <c r="L1635" s="3">
        <v>2925631347</v>
      </c>
      <c r="M1635" s="3">
        <v>12478349646.25</v>
      </c>
      <c r="N1635" s="3">
        <v>3501114392</v>
      </c>
      <c r="O1635" s="3">
        <v>26432488</v>
      </c>
      <c r="P1635" s="5">
        <v>0</v>
      </c>
      <c r="Q1635" s="5">
        <v>0</v>
      </c>
      <c r="R1635" s="5">
        <v>0</v>
      </c>
      <c r="Z1635" s="3">
        <v>58452725446.25</v>
      </c>
      <c r="AZ1635"/>
      <c r="BA1635"/>
      <c r="BB1635"/>
      <c r="BC1635"/>
      <c r="BD1635"/>
      <c r="BE1635"/>
      <c r="BF1635" s="3"/>
      <c r="BG1635" s="3"/>
      <c r="CK1635"/>
    </row>
    <row r="1636" spans="1:89" x14ac:dyDescent="0.25">
      <c r="A1636" s="2">
        <v>43100</v>
      </c>
      <c r="B1636" s="5" t="s">
        <v>488</v>
      </c>
      <c r="C1636" s="5" t="s">
        <v>401</v>
      </c>
      <c r="D1636" s="5" t="s">
        <v>70</v>
      </c>
      <c r="E1636" s="3" t="s">
        <v>68</v>
      </c>
      <c r="F1636" s="3" t="s">
        <v>108</v>
      </c>
      <c r="G1636" s="3">
        <v>0</v>
      </c>
      <c r="H1636" s="3">
        <v>19302460</v>
      </c>
      <c r="I1636" s="3">
        <v>0</v>
      </c>
      <c r="J1636" s="3">
        <v>0</v>
      </c>
      <c r="K1636" s="3">
        <v>0</v>
      </c>
      <c r="L1636" s="3">
        <v>213485950</v>
      </c>
      <c r="M1636" s="3">
        <v>569768551</v>
      </c>
      <c r="N1636" s="3">
        <v>60350810</v>
      </c>
      <c r="O1636" s="3">
        <v>0</v>
      </c>
      <c r="P1636" s="5">
        <v>0</v>
      </c>
      <c r="Q1636" s="5">
        <v>0</v>
      </c>
      <c r="R1636" s="5">
        <v>0</v>
      </c>
      <c r="Z1636" s="3">
        <v>862907771</v>
      </c>
      <c r="AZ1636"/>
      <c r="BA1636"/>
      <c r="BB1636"/>
      <c r="BC1636"/>
      <c r="BD1636"/>
      <c r="BE1636"/>
      <c r="BF1636" s="3"/>
      <c r="BG1636" s="3"/>
      <c r="CK1636"/>
    </row>
    <row r="1637" spans="1:89" x14ac:dyDescent="0.25">
      <c r="A1637" s="2">
        <v>43100</v>
      </c>
      <c r="B1637" s="5" t="s">
        <v>488</v>
      </c>
      <c r="C1637" s="5" t="s">
        <v>401</v>
      </c>
      <c r="D1637" s="5" t="s">
        <v>70</v>
      </c>
      <c r="E1637" s="3" t="s">
        <v>67</v>
      </c>
      <c r="F1637" s="3" t="s">
        <v>109</v>
      </c>
      <c r="G1637" s="3"/>
      <c r="H1637" s="3"/>
      <c r="I1637" s="3"/>
      <c r="J1637" s="3"/>
      <c r="K1637" s="3"/>
      <c r="L1637" s="3"/>
      <c r="M1637" s="3"/>
      <c r="N1637" s="3"/>
      <c r="S1637" s="3">
        <v>41757301</v>
      </c>
      <c r="T1637" s="5">
        <v>0</v>
      </c>
      <c r="U1637" s="5">
        <v>0</v>
      </c>
      <c r="V1637" s="5">
        <v>0</v>
      </c>
      <c r="Z1637" s="3">
        <v>41757301</v>
      </c>
      <c r="AZ1637"/>
      <c r="BA1637"/>
      <c r="BB1637"/>
      <c r="BC1637"/>
      <c r="BD1637"/>
      <c r="BE1637"/>
      <c r="BF1637" s="3"/>
      <c r="BG1637" s="3"/>
      <c r="CK1637"/>
    </row>
    <row r="1638" spans="1:89" x14ac:dyDescent="0.25">
      <c r="A1638" s="2">
        <v>43100</v>
      </c>
      <c r="B1638" s="5" t="s">
        <v>488</v>
      </c>
      <c r="C1638" s="5" t="s">
        <v>401</v>
      </c>
      <c r="D1638" s="5" t="s">
        <v>70</v>
      </c>
      <c r="E1638" s="3" t="s">
        <v>66</v>
      </c>
      <c r="F1638" s="3" t="s">
        <v>110</v>
      </c>
      <c r="G1638" s="3">
        <v>11600</v>
      </c>
      <c r="H1638" s="3">
        <v>52347550</v>
      </c>
      <c r="I1638" s="3">
        <v>56808279</v>
      </c>
      <c r="J1638" s="3">
        <v>129351213</v>
      </c>
      <c r="K1638" s="3">
        <v>23351056</v>
      </c>
      <c r="L1638" s="3">
        <v>458754585.44</v>
      </c>
      <c r="M1638" s="3">
        <v>816138296.95000005</v>
      </c>
      <c r="N1638" s="3">
        <v>231690254.03</v>
      </c>
      <c r="O1638" s="3">
        <v>3172950</v>
      </c>
      <c r="P1638" s="5">
        <v>0</v>
      </c>
      <c r="Q1638" s="5">
        <v>0</v>
      </c>
      <c r="R1638" s="5">
        <v>0</v>
      </c>
      <c r="S1638" s="3">
        <v>1595352</v>
      </c>
      <c r="T1638" s="5">
        <v>0</v>
      </c>
      <c r="U1638" s="5">
        <v>0</v>
      </c>
      <c r="V1638" s="5">
        <v>0</v>
      </c>
      <c r="Z1638" s="3">
        <v>1773221136.4200001</v>
      </c>
      <c r="AZ1638"/>
      <c r="BA1638"/>
      <c r="BB1638"/>
      <c r="BC1638"/>
      <c r="BD1638"/>
      <c r="BE1638"/>
      <c r="BF1638" s="3"/>
      <c r="BG1638" s="3"/>
      <c r="CK1638"/>
    </row>
    <row r="1639" spans="1:89" x14ac:dyDescent="0.25">
      <c r="A1639" s="2">
        <v>43100</v>
      </c>
      <c r="B1639" s="5" t="s">
        <v>488</v>
      </c>
      <c r="C1639" s="5" t="s">
        <v>401</v>
      </c>
      <c r="D1639" s="5" t="s">
        <v>70</v>
      </c>
      <c r="E1639" s="3" t="s">
        <v>65</v>
      </c>
      <c r="F1639" s="3" t="s">
        <v>111</v>
      </c>
      <c r="G1639" s="3">
        <v>55370791</v>
      </c>
      <c r="H1639" s="3">
        <v>3473161900</v>
      </c>
      <c r="I1639" s="3">
        <v>2775474799</v>
      </c>
      <c r="J1639" s="3">
        <v>22795366900</v>
      </c>
      <c r="K1639" s="3">
        <v>10179255945</v>
      </c>
      <c r="L1639" s="3">
        <v>2680362711.5599999</v>
      </c>
      <c r="M1639" s="3">
        <v>12231979900.299999</v>
      </c>
      <c r="N1639" s="3">
        <v>3329774947.9699998</v>
      </c>
      <c r="O1639" s="3">
        <v>23259538</v>
      </c>
      <c r="P1639" s="5">
        <v>0</v>
      </c>
      <c r="Q1639" s="5">
        <v>0</v>
      </c>
      <c r="R1639" s="5">
        <v>0</v>
      </c>
      <c r="S1639" s="3">
        <v>40161949</v>
      </c>
      <c r="T1639" s="5">
        <v>0</v>
      </c>
      <c r="U1639" s="5">
        <v>0</v>
      </c>
      <c r="V1639" s="5">
        <v>0</v>
      </c>
      <c r="Z1639" s="3">
        <v>57584169381.830002</v>
      </c>
      <c r="AZ1639"/>
      <c r="BA1639"/>
      <c r="BB1639"/>
      <c r="BC1639"/>
      <c r="BD1639"/>
      <c r="BE1639"/>
      <c r="BF1639" s="3"/>
      <c r="BG1639" s="3"/>
      <c r="CK1639"/>
    </row>
    <row r="1640" spans="1:89" x14ac:dyDescent="0.25">
      <c r="A1640" s="2">
        <v>43100</v>
      </c>
      <c r="B1640" s="5" t="s">
        <v>488</v>
      </c>
      <c r="C1640" s="5" t="s">
        <v>401</v>
      </c>
      <c r="D1640" s="5" t="s">
        <v>70</v>
      </c>
      <c r="E1640" s="3" t="s">
        <v>64</v>
      </c>
      <c r="F1640" s="3" t="s">
        <v>107</v>
      </c>
      <c r="G1640" s="3">
        <v>53346884.57</v>
      </c>
      <c r="H1640" s="3">
        <v>3376475436.0900002</v>
      </c>
      <c r="I1640" s="3">
        <v>2791903847.04</v>
      </c>
      <c r="J1640" s="3">
        <v>21476800025.009998</v>
      </c>
      <c r="K1640" s="3">
        <v>9549636530.7800007</v>
      </c>
      <c r="L1640" s="3">
        <v>3031747221.9400001</v>
      </c>
      <c r="M1640" s="3">
        <v>12227866300.82</v>
      </c>
      <c r="N1640" s="3">
        <v>3346332296.3899999</v>
      </c>
      <c r="O1640" s="3">
        <v>26068168.16</v>
      </c>
      <c r="P1640" s="5">
        <v>0</v>
      </c>
      <c r="Q1640" s="5">
        <v>0</v>
      </c>
      <c r="R1640" s="5">
        <v>0</v>
      </c>
      <c r="S1640" s="3"/>
      <c r="Z1640" s="3">
        <v>55880176710.800003</v>
      </c>
      <c r="AZ1640"/>
      <c r="BA1640"/>
      <c r="BB1640"/>
      <c r="BC1640"/>
      <c r="BD1640"/>
      <c r="BE1640"/>
      <c r="BF1640" s="3"/>
      <c r="BG1640" s="3"/>
      <c r="CK1640"/>
    </row>
    <row r="1641" spans="1:89" x14ac:dyDescent="0.25">
      <c r="A1641" s="2">
        <v>43100</v>
      </c>
      <c r="B1641" s="5" t="s">
        <v>488</v>
      </c>
      <c r="C1641" s="5" t="s">
        <v>401</v>
      </c>
      <c r="D1641" s="5" t="s">
        <v>70</v>
      </c>
      <c r="E1641" s="3" t="s">
        <v>63</v>
      </c>
      <c r="F1641" s="3" t="s">
        <v>108</v>
      </c>
      <c r="G1641" s="3">
        <v>0</v>
      </c>
      <c r="H1641" s="3">
        <v>17701849</v>
      </c>
      <c r="I1641" s="3">
        <v>0</v>
      </c>
      <c r="J1641" s="3">
        <v>0</v>
      </c>
      <c r="K1641" s="3">
        <v>0</v>
      </c>
      <c r="L1641" s="3">
        <v>217920251</v>
      </c>
      <c r="M1641" s="3">
        <v>563876888</v>
      </c>
      <c r="N1641" s="3">
        <v>47470718</v>
      </c>
      <c r="O1641" s="3">
        <v>0</v>
      </c>
      <c r="P1641" s="5">
        <v>0</v>
      </c>
      <c r="Q1641" s="5">
        <v>0</v>
      </c>
      <c r="R1641" s="5">
        <v>0</v>
      </c>
      <c r="Z1641" s="3">
        <v>846969706</v>
      </c>
      <c r="AZ1641"/>
      <c r="BA1641"/>
      <c r="BB1641"/>
      <c r="BC1641"/>
      <c r="BD1641"/>
      <c r="BE1641"/>
      <c r="BF1641" s="3"/>
      <c r="BG1641" s="3"/>
      <c r="CK1641"/>
    </row>
    <row r="1642" spans="1:89" x14ac:dyDescent="0.25">
      <c r="A1642" s="2">
        <v>43100</v>
      </c>
      <c r="B1642" s="5" t="s">
        <v>488</v>
      </c>
      <c r="C1642" s="5" t="s">
        <v>401</v>
      </c>
      <c r="D1642" s="5" t="s">
        <v>70</v>
      </c>
      <c r="E1642" s="3" t="s">
        <v>62</v>
      </c>
      <c r="F1642" s="3" t="s">
        <v>109</v>
      </c>
      <c r="G1642" s="3"/>
      <c r="H1642" s="3"/>
      <c r="I1642" s="3"/>
      <c r="J1642" s="3"/>
      <c r="K1642" s="3"/>
      <c r="L1642" s="3"/>
      <c r="M1642" s="3"/>
      <c r="N1642" s="3"/>
      <c r="S1642" s="3">
        <v>41737498</v>
      </c>
      <c r="T1642" s="5">
        <v>0</v>
      </c>
      <c r="U1642" s="3">
        <v>34140499</v>
      </c>
      <c r="V1642" s="5">
        <v>0</v>
      </c>
      <c r="Z1642" s="3">
        <v>75877997</v>
      </c>
      <c r="AZ1642"/>
      <c r="BA1642"/>
      <c r="BB1642"/>
      <c r="BC1642"/>
      <c r="BD1642"/>
      <c r="BE1642"/>
      <c r="BF1642" s="3"/>
      <c r="BG1642" s="3"/>
      <c r="CK1642"/>
    </row>
    <row r="1643" spans="1:89" x14ac:dyDescent="0.25">
      <c r="A1643" s="2">
        <v>43100</v>
      </c>
      <c r="B1643" s="5" t="s">
        <v>488</v>
      </c>
      <c r="C1643" s="5" t="s">
        <v>401</v>
      </c>
      <c r="D1643" s="5" t="s">
        <v>70</v>
      </c>
      <c r="E1643" s="3" t="s">
        <v>61</v>
      </c>
      <c r="F1643" s="3" t="s">
        <v>110</v>
      </c>
      <c r="G1643" s="3">
        <v>11600</v>
      </c>
      <c r="H1643" s="3">
        <v>55561211</v>
      </c>
      <c r="I1643" s="3">
        <v>56808287</v>
      </c>
      <c r="J1643" s="3">
        <v>129351213</v>
      </c>
      <c r="K1643" s="3">
        <v>23350350</v>
      </c>
      <c r="L1643" s="3">
        <v>467424346.44</v>
      </c>
      <c r="M1643" s="3">
        <v>831570934.95000005</v>
      </c>
      <c r="N1643" s="3">
        <v>221260087.03</v>
      </c>
      <c r="O1643" s="3">
        <v>5006205</v>
      </c>
      <c r="P1643" s="5">
        <v>0</v>
      </c>
      <c r="Q1643" s="5">
        <v>0</v>
      </c>
      <c r="R1643" s="5">
        <v>0</v>
      </c>
      <c r="S1643" s="3">
        <v>1595352</v>
      </c>
      <c r="T1643" s="5">
        <v>0</v>
      </c>
      <c r="U1643" s="3">
        <v>0</v>
      </c>
      <c r="V1643" s="5">
        <v>0</v>
      </c>
      <c r="Z1643" s="3">
        <v>1791939586.4200001</v>
      </c>
      <c r="AZ1643"/>
      <c r="BA1643"/>
      <c r="BB1643"/>
      <c r="BC1643"/>
      <c r="BD1643"/>
      <c r="BE1643"/>
      <c r="BF1643" s="3"/>
      <c r="BG1643" s="3"/>
      <c r="CK1643"/>
    </row>
    <row r="1644" spans="1:89" x14ac:dyDescent="0.25">
      <c r="A1644" s="2">
        <v>43100</v>
      </c>
      <c r="B1644" s="5" t="s">
        <v>488</v>
      </c>
      <c r="C1644" s="5" t="s">
        <v>401</v>
      </c>
      <c r="D1644" s="5" t="s">
        <v>70</v>
      </c>
      <c r="E1644" s="3" t="s">
        <v>60</v>
      </c>
      <c r="F1644" s="3" t="s">
        <v>111</v>
      </c>
      <c r="G1644" s="3">
        <v>53335284.57</v>
      </c>
      <c r="H1644" s="3">
        <v>3338616074.0900002</v>
      </c>
      <c r="I1644" s="3">
        <v>2735095560.04</v>
      </c>
      <c r="J1644" s="3">
        <v>21347448812.009998</v>
      </c>
      <c r="K1644" s="3">
        <v>9526286180.7800007</v>
      </c>
      <c r="L1644" s="3">
        <v>2782243126.5</v>
      </c>
      <c r="M1644" s="3">
        <v>11960172253.870001</v>
      </c>
      <c r="N1644" s="3">
        <v>3172542927.3600001</v>
      </c>
      <c r="O1644" s="3">
        <v>21061963.16</v>
      </c>
      <c r="P1644" s="5">
        <v>0</v>
      </c>
      <c r="Q1644" s="5">
        <v>0</v>
      </c>
      <c r="R1644" s="5">
        <v>0</v>
      </c>
      <c r="S1644" s="3">
        <v>40142146</v>
      </c>
      <c r="T1644" s="5">
        <v>0</v>
      </c>
      <c r="U1644" s="3">
        <v>34140499</v>
      </c>
      <c r="V1644" s="5">
        <v>0</v>
      </c>
      <c r="Z1644" s="3">
        <v>55011084827.379997</v>
      </c>
      <c r="AZ1644"/>
      <c r="BA1644"/>
      <c r="BB1644"/>
      <c r="BC1644"/>
      <c r="BD1644"/>
      <c r="BE1644"/>
      <c r="BF1644" s="3"/>
      <c r="BG1644" s="3"/>
      <c r="CK1644"/>
    </row>
    <row r="1645" spans="1:89" x14ac:dyDescent="0.25">
      <c r="A1645" s="2">
        <v>43100</v>
      </c>
      <c r="B1645" s="5" t="s">
        <v>488</v>
      </c>
      <c r="C1645" s="5" t="s">
        <v>401</v>
      </c>
      <c r="D1645" s="5" t="s">
        <v>70</v>
      </c>
      <c r="E1645" s="3" t="s">
        <v>59</v>
      </c>
      <c r="F1645" s="3" t="s">
        <v>107</v>
      </c>
      <c r="G1645" s="3">
        <v>13470320</v>
      </c>
      <c r="H1645" s="3">
        <v>2633007941</v>
      </c>
      <c r="I1645" s="3">
        <v>2891200041</v>
      </c>
      <c r="J1645" s="3">
        <v>18737042755</v>
      </c>
      <c r="K1645" s="3">
        <v>7351699138</v>
      </c>
      <c r="L1645" s="3">
        <v>2020072891</v>
      </c>
      <c r="M1645" s="3">
        <v>7749268506</v>
      </c>
      <c r="N1645" s="3">
        <v>1904216277</v>
      </c>
      <c r="O1645" s="3">
        <v>-164769488</v>
      </c>
      <c r="P1645" s="5">
        <v>0</v>
      </c>
      <c r="Q1645" s="5">
        <v>0</v>
      </c>
      <c r="R1645" s="5">
        <v>0</v>
      </c>
      <c r="S1645" s="3"/>
      <c r="U1645" s="3"/>
      <c r="Z1645" s="3">
        <v>43135208381</v>
      </c>
      <c r="AZ1645"/>
      <c r="BA1645"/>
      <c r="BB1645"/>
      <c r="BC1645"/>
      <c r="BD1645"/>
      <c r="BE1645"/>
      <c r="BF1645" s="3"/>
      <c r="BG1645" s="3"/>
      <c r="CK1645"/>
    </row>
    <row r="1646" spans="1:89" x14ac:dyDescent="0.25">
      <c r="A1646" s="2">
        <v>43100</v>
      </c>
      <c r="B1646" s="5" t="s">
        <v>488</v>
      </c>
      <c r="C1646" s="5" t="s">
        <v>401</v>
      </c>
      <c r="D1646" s="5" t="s">
        <v>70</v>
      </c>
      <c r="E1646" s="3" t="s">
        <v>58</v>
      </c>
      <c r="F1646" s="3" t="s">
        <v>108</v>
      </c>
      <c r="G1646" s="3">
        <v>0</v>
      </c>
      <c r="H1646" s="3">
        <v>21975968</v>
      </c>
      <c r="I1646" s="3">
        <v>0</v>
      </c>
      <c r="J1646" s="3">
        <v>0</v>
      </c>
      <c r="K1646" s="3">
        <v>0</v>
      </c>
      <c r="L1646" s="3">
        <v>216146869</v>
      </c>
      <c r="M1646" s="3">
        <v>492115994</v>
      </c>
      <c r="N1646" s="3">
        <v>29104432</v>
      </c>
      <c r="O1646" s="3">
        <v>0</v>
      </c>
      <c r="P1646" s="5">
        <v>0</v>
      </c>
      <c r="Q1646" s="5">
        <v>0</v>
      </c>
      <c r="R1646" s="5">
        <v>0</v>
      </c>
      <c r="Z1646" s="3">
        <v>759343263</v>
      </c>
      <c r="AZ1646"/>
      <c r="BA1646"/>
      <c r="BB1646"/>
      <c r="BC1646"/>
      <c r="BD1646"/>
      <c r="BE1646"/>
      <c r="BF1646" s="3"/>
      <c r="BG1646" s="3"/>
      <c r="CK1646"/>
    </row>
    <row r="1647" spans="1:89" x14ac:dyDescent="0.25">
      <c r="A1647" s="2">
        <v>43100</v>
      </c>
      <c r="B1647" s="5" t="s">
        <v>488</v>
      </c>
      <c r="C1647" s="5" t="s">
        <v>401</v>
      </c>
      <c r="D1647" s="5" t="s">
        <v>70</v>
      </c>
      <c r="E1647" s="3" t="s">
        <v>57</v>
      </c>
      <c r="F1647" s="3" t="s">
        <v>109</v>
      </c>
      <c r="G1647" s="3"/>
      <c r="H1647" s="3"/>
      <c r="I1647" s="3"/>
      <c r="J1647" s="3"/>
      <c r="K1647" s="3"/>
      <c r="L1647" s="3"/>
      <c r="M1647" s="3"/>
      <c r="N1647" s="3"/>
      <c r="S1647" s="3">
        <v>11208474</v>
      </c>
      <c r="T1647" s="3">
        <v>303189</v>
      </c>
      <c r="U1647" s="3">
        <v>-84033309</v>
      </c>
      <c r="V1647" s="3">
        <v>-674201.72</v>
      </c>
      <c r="Z1647" s="3">
        <v>-73195847.719999999</v>
      </c>
      <c r="AZ1647"/>
      <c r="BA1647"/>
      <c r="BB1647"/>
      <c r="BC1647"/>
      <c r="BD1647"/>
      <c r="BE1647"/>
      <c r="BF1647" s="3"/>
      <c r="BG1647" s="3"/>
      <c r="CK1647"/>
    </row>
    <row r="1648" spans="1:89" x14ac:dyDescent="0.25">
      <c r="A1648" s="2">
        <v>43100</v>
      </c>
      <c r="B1648" s="5" t="s">
        <v>488</v>
      </c>
      <c r="C1648" s="5" t="s">
        <v>401</v>
      </c>
      <c r="D1648" s="5" t="s">
        <v>70</v>
      </c>
      <c r="E1648" s="3" t="s">
        <v>56</v>
      </c>
      <c r="F1648" s="3" t="s">
        <v>110</v>
      </c>
      <c r="G1648" s="3">
        <v>0</v>
      </c>
      <c r="H1648" s="3">
        <v>-723256</v>
      </c>
      <c r="I1648" s="3">
        <v>26119345</v>
      </c>
      <c r="J1648" s="3">
        <v>7210675</v>
      </c>
      <c r="K1648" s="3">
        <v>0</v>
      </c>
      <c r="L1648" s="3">
        <v>48556143</v>
      </c>
      <c r="M1648" s="3">
        <v>292430704.55000001</v>
      </c>
      <c r="N1648" s="3">
        <v>-516132080.35000002</v>
      </c>
      <c r="O1648" s="3">
        <v>-179926929</v>
      </c>
      <c r="P1648" s="5">
        <v>0</v>
      </c>
      <c r="Q1648" s="5">
        <v>0</v>
      </c>
      <c r="R1648" s="5">
        <v>0</v>
      </c>
      <c r="S1648" s="3">
        <v>0</v>
      </c>
      <c r="T1648" s="3">
        <v>0</v>
      </c>
      <c r="U1648" s="3">
        <v>0</v>
      </c>
      <c r="V1648" s="3">
        <v>73302</v>
      </c>
      <c r="Z1648" s="3">
        <v>-322392095.80000001</v>
      </c>
      <c r="AZ1648"/>
      <c r="BA1648"/>
      <c r="BB1648"/>
      <c r="BC1648"/>
      <c r="BD1648"/>
      <c r="BE1648"/>
      <c r="BF1648" s="3"/>
      <c r="BG1648" s="3"/>
      <c r="CK1648"/>
    </row>
    <row r="1649" spans="1:89" x14ac:dyDescent="0.25">
      <c r="A1649" s="2">
        <v>43100</v>
      </c>
      <c r="B1649" s="5" t="s">
        <v>488</v>
      </c>
      <c r="C1649" s="5" t="s">
        <v>401</v>
      </c>
      <c r="D1649" s="5" t="s">
        <v>70</v>
      </c>
      <c r="E1649" s="3" t="s">
        <v>55</v>
      </c>
      <c r="F1649" s="3" t="s">
        <v>111</v>
      </c>
      <c r="G1649" s="3">
        <v>13470320</v>
      </c>
      <c r="H1649" s="3">
        <v>2655707165</v>
      </c>
      <c r="I1649" s="3">
        <v>2865080696</v>
      </c>
      <c r="J1649" s="3">
        <v>18729832080</v>
      </c>
      <c r="K1649" s="3">
        <v>7351699138</v>
      </c>
      <c r="L1649" s="3">
        <v>2187663617</v>
      </c>
      <c r="M1649" s="3">
        <v>7948953795.4499998</v>
      </c>
      <c r="N1649" s="3">
        <v>2449452789.3499999</v>
      </c>
      <c r="O1649" s="3">
        <v>15157441</v>
      </c>
      <c r="P1649" s="5">
        <v>0</v>
      </c>
      <c r="Q1649" s="5">
        <v>0</v>
      </c>
      <c r="R1649" s="5">
        <v>0</v>
      </c>
      <c r="S1649" s="3">
        <v>11208474</v>
      </c>
      <c r="T1649" s="3">
        <v>303189</v>
      </c>
      <c r="U1649" s="3">
        <v>-84033309</v>
      </c>
      <c r="V1649" s="3">
        <v>-747503.72</v>
      </c>
      <c r="Z1649" s="3">
        <v>44143747892.080002</v>
      </c>
      <c r="AZ1649"/>
      <c r="BA1649"/>
      <c r="BB1649"/>
      <c r="BC1649"/>
      <c r="BD1649"/>
      <c r="BE1649"/>
      <c r="BF1649" s="3"/>
      <c r="BG1649" s="3"/>
      <c r="CK1649"/>
    </row>
    <row r="1650" spans="1:89" x14ac:dyDescent="0.25">
      <c r="A1650" s="2">
        <v>43100</v>
      </c>
      <c r="B1650" s="5" t="s">
        <v>488</v>
      </c>
      <c r="C1650" s="5" t="s">
        <v>401</v>
      </c>
      <c r="D1650" s="5" t="s">
        <v>70</v>
      </c>
      <c r="E1650" s="3" t="s">
        <v>54</v>
      </c>
      <c r="F1650" s="3" t="s">
        <v>107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5">
        <v>0</v>
      </c>
      <c r="Q1650" s="5">
        <v>0</v>
      </c>
      <c r="R1650" s="5">
        <v>0</v>
      </c>
      <c r="S1650" s="3"/>
      <c r="T1650" s="3"/>
      <c r="U1650" s="3"/>
      <c r="Z1650" s="3">
        <v>0</v>
      </c>
      <c r="AZ1650"/>
      <c r="BA1650"/>
      <c r="BB1650"/>
      <c r="BC1650"/>
      <c r="BD1650"/>
      <c r="BE1650"/>
      <c r="BF1650" s="3"/>
      <c r="BG1650" s="3"/>
      <c r="CK1650"/>
    </row>
    <row r="1651" spans="1:89" x14ac:dyDescent="0.25">
      <c r="A1651" s="2">
        <v>43100</v>
      </c>
      <c r="B1651" s="5" t="s">
        <v>488</v>
      </c>
      <c r="C1651" s="5" t="s">
        <v>401</v>
      </c>
      <c r="D1651" s="5" t="s">
        <v>70</v>
      </c>
      <c r="E1651" s="3" t="s">
        <v>53</v>
      </c>
      <c r="F1651" s="3" t="s">
        <v>108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Z1651" s="5">
        <v>0</v>
      </c>
      <c r="AZ1651"/>
      <c r="BA1651"/>
      <c r="BB1651"/>
      <c r="BC1651"/>
      <c r="BD1651"/>
      <c r="BE1651"/>
      <c r="BF1651" s="3"/>
      <c r="BG1651" s="3"/>
      <c r="CK1651"/>
    </row>
    <row r="1652" spans="1:89" x14ac:dyDescent="0.25">
      <c r="A1652" s="2">
        <v>43100</v>
      </c>
      <c r="B1652" s="5" t="s">
        <v>488</v>
      </c>
      <c r="C1652" s="5" t="s">
        <v>401</v>
      </c>
      <c r="D1652" s="5" t="s">
        <v>70</v>
      </c>
      <c r="E1652" s="3" t="s">
        <v>52</v>
      </c>
      <c r="F1652" s="3" t="s">
        <v>109</v>
      </c>
      <c r="G1652" s="3"/>
      <c r="H1652" s="3"/>
      <c r="I1652" s="3"/>
      <c r="J1652" s="3"/>
      <c r="K1652" s="3"/>
      <c r="L1652" s="3"/>
      <c r="M1652" s="5"/>
      <c r="S1652" s="5">
        <v>0</v>
      </c>
      <c r="T1652" s="5">
        <v>0</v>
      </c>
      <c r="U1652" s="5">
        <v>0</v>
      </c>
      <c r="V1652" s="5">
        <v>0</v>
      </c>
      <c r="Z1652" s="5">
        <v>0</v>
      </c>
      <c r="AZ1652"/>
      <c r="BA1652"/>
      <c r="BB1652"/>
      <c r="BC1652"/>
      <c r="BD1652"/>
      <c r="BE1652"/>
      <c r="BF1652" s="3"/>
      <c r="BG1652" s="3"/>
      <c r="CK1652"/>
    </row>
    <row r="1653" spans="1:89" x14ac:dyDescent="0.25">
      <c r="A1653" s="2">
        <v>43100</v>
      </c>
      <c r="B1653" s="5" t="s">
        <v>488</v>
      </c>
      <c r="C1653" s="5" t="s">
        <v>401</v>
      </c>
      <c r="D1653" s="5" t="s">
        <v>70</v>
      </c>
      <c r="E1653" s="3" t="s">
        <v>51</v>
      </c>
      <c r="F1653" s="3" t="s">
        <v>110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Z1653" s="5">
        <v>0</v>
      </c>
      <c r="AZ1653"/>
      <c r="BA1653"/>
      <c r="BB1653"/>
      <c r="BC1653"/>
      <c r="BD1653"/>
      <c r="BE1653"/>
      <c r="BF1653" s="3"/>
      <c r="BG1653" s="3"/>
      <c r="CK1653"/>
    </row>
    <row r="1654" spans="1:89" x14ac:dyDescent="0.25">
      <c r="A1654" s="2">
        <v>43100</v>
      </c>
      <c r="B1654" s="5" t="s">
        <v>488</v>
      </c>
      <c r="C1654" s="5" t="s">
        <v>401</v>
      </c>
      <c r="D1654" s="5" t="s">
        <v>70</v>
      </c>
      <c r="E1654" s="3" t="s">
        <v>50</v>
      </c>
      <c r="F1654" s="3" t="s">
        <v>111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Z1654" s="5">
        <v>0</v>
      </c>
      <c r="AZ1654"/>
      <c r="BA1654"/>
      <c r="BB1654"/>
      <c r="BC1654"/>
      <c r="BD1654"/>
      <c r="BE1654"/>
      <c r="BF1654" s="3"/>
      <c r="BG1654" s="3"/>
      <c r="CK1654"/>
    </row>
    <row r="1655" spans="1:89" x14ac:dyDescent="0.25">
      <c r="A1655" s="2">
        <v>43100</v>
      </c>
      <c r="B1655" s="5" t="s">
        <v>488</v>
      </c>
      <c r="C1655" s="5" t="s">
        <v>401</v>
      </c>
      <c r="D1655" s="5" t="s">
        <v>70</v>
      </c>
      <c r="E1655" s="3" t="s">
        <v>37</v>
      </c>
      <c r="F1655" s="3" t="s">
        <v>112</v>
      </c>
      <c r="G1655" s="3">
        <v>9939938.3900000006</v>
      </c>
      <c r="H1655" s="3">
        <v>780574233.24000001</v>
      </c>
      <c r="I1655" s="3">
        <v>536956235.32000005</v>
      </c>
      <c r="J1655" s="3">
        <v>4636904229.1499996</v>
      </c>
      <c r="K1655" s="3">
        <v>2010328583.22</v>
      </c>
      <c r="L1655" s="3">
        <v>678793476.25999999</v>
      </c>
      <c r="M1655" s="3">
        <v>3019269618.7399998</v>
      </c>
      <c r="N1655" s="3">
        <v>716319142.85000002</v>
      </c>
      <c r="O1655" s="3">
        <v>5838380.3099999996</v>
      </c>
      <c r="P1655" s="5">
        <v>0</v>
      </c>
      <c r="Q1655" s="5">
        <v>0</v>
      </c>
      <c r="R1655" s="5">
        <v>0</v>
      </c>
      <c r="S1655" s="3">
        <v>10545364.560000001</v>
      </c>
      <c r="T1655" s="5">
        <v>0</v>
      </c>
      <c r="U1655" s="3">
        <v>10328454.220000001</v>
      </c>
      <c r="V1655" s="3">
        <v>794930.53</v>
      </c>
      <c r="Z1655" s="3">
        <v>12416592586.82</v>
      </c>
      <c r="AZ1655"/>
      <c r="BA1655"/>
      <c r="BB1655"/>
      <c r="BC1655"/>
      <c r="BD1655"/>
      <c r="BE1655"/>
      <c r="BF1655" s="3"/>
      <c r="BG1655" s="3"/>
      <c r="CK1655"/>
    </row>
    <row r="1656" spans="1:89" x14ac:dyDescent="0.25">
      <c r="A1656" s="2">
        <v>43100</v>
      </c>
      <c r="B1656" s="5" t="s">
        <v>488</v>
      </c>
      <c r="C1656" s="5" t="s">
        <v>401</v>
      </c>
      <c r="D1656" s="5" t="s">
        <v>70</v>
      </c>
      <c r="E1656" s="3" t="s">
        <v>36</v>
      </c>
      <c r="F1656" s="3" t="s">
        <v>113</v>
      </c>
      <c r="G1656" s="3"/>
      <c r="H1656" s="3"/>
      <c r="I1656" s="3"/>
      <c r="J1656" s="3"/>
      <c r="K1656" s="3"/>
      <c r="L1656" s="3"/>
      <c r="M1656" s="3"/>
      <c r="N1656" s="3"/>
      <c r="O1656" s="3"/>
      <c r="S1656" s="3"/>
      <c r="U1656" s="3"/>
      <c r="V1656" s="3"/>
      <c r="Z1656" s="3">
        <v>614968703</v>
      </c>
      <c r="AZ1656"/>
      <c r="BA1656"/>
      <c r="BB1656"/>
      <c r="BC1656"/>
      <c r="BD1656"/>
      <c r="BE1656"/>
      <c r="BF1656" s="3"/>
      <c r="BG1656" s="3"/>
      <c r="CK1656"/>
    </row>
    <row r="1657" spans="1:89" x14ac:dyDescent="0.25">
      <c r="A1657" s="2">
        <v>43100</v>
      </c>
      <c r="B1657" s="5" t="s">
        <v>488</v>
      </c>
      <c r="C1657" s="5" t="s">
        <v>401</v>
      </c>
      <c r="D1657" s="5" t="s">
        <v>70</v>
      </c>
      <c r="E1657" s="3" t="s">
        <v>35</v>
      </c>
      <c r="F1657" s="3" t="s">
        <v>114</v>
      </c>
      <c r="G1657" s="3"/>
      <c r="H1657" s="3"/>
      <c r="I1657" s="3"/>
      <c r="J1657" s="3"/>
      <c r="K1657" s="3"/>
      <c r="L1657" s="3"/>
      <c r="M1657" s="5"/>
      <c r="Z1657" s="3">
        <v>13031561289.82</v>
      </c>
      <c r="AZ1657"/>
      <c r="BA1657"/>
      <c r="BB1657"/>
      <c r="BC1657"/>
      <c r="BD1657"/>
      <c r="BE1657"/>
      <c r="BF1657" s="3"/>
      <c r="BG1657" s="3"/>
      <c r="CK1657"/>
    </row>
    <row r="1658" spans="1:89" x14ac:dyDescent="0.25">
      <c r="A1658" s="2">
        <v>43100</v>
      </c>
      <c r="B1658" s="5" t="s">
        <v>488</v>
      </c>
      <c r="C1658" s="5" t="s">
        <v>420</v>
      </c>
      <c r="D1658" s="5" t="s">
        <v>70</v>
      </c>
      <c r="E1658" s="3" t="s">
        <v>49</v>
      </c>
      <c r="F1658" s="3" t="s">
        <v>115</v>
      </c>
      <c r="G1658" s="3"/>
      <c r="H1658" s="3"/>
      <c r="I1658" s="3"/>
      <c r="J1658" s="3"/>
      <c r="K1658" s="3"/>
      <c r="L1658" s="3"/>
      <c r="M1658" s="5"/>
      <c r="Z1658" s="3"/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Z1658"/>
      <c r="BA1658"/>
      <c r="BB1658"/>
      <c r="BC1658"/>
      <c r="BD1658"/>
      <c r="BE1658"/>
      <c r="BF1658" s="3"/>
      <c r="BG1658" s="3"/>
      <c r="CK1658"/>
    </row>
    <row r="1659" spans="1:89" x14ac:dyDescent="0.25">
      <c r="A1659" s="2">
        <v>43100</v>
      </c>
      <c r="B1659" s="5" t="s">
        <v>488</v>
      </c>
      <c r="C1659" s="5" t="s">
        <v>420</v>
      </c>
      <c r="D1659" s="5" t="s">
        <v>70</v>
      </c>
      <c r="E1659" s="3" t="s">
        <v>48</v>
      </c>
      <c r="F1659" s="3" t="s">
        <v>110</v>
      </c>
      <c r="G1659" s="3"/>
      <c r="H1659" s="3"/>
      <c r="I1659" s="3"/>
      <c r="J1659" s="3"/>
      <c r="K1659" s="3"/>
      <c r="L1659" s="3"/>
      <c r="M1659" s="5"/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Z1659"/>
      <c r="BA1659"/>
      <c r="BB1659"/>
      <c r="BC1659"/>
      <c r="BD1659"/>
      <c r="BE1659"/>
      <c r="BF1659" s="3"/>
      <c r="BG1659" s="3"/>
      <c r="CK1659"/>
    </row>
    <row r="1660" spans="1:89" x14ac:dyDescent="0.25">
      <c r="A1660" s="2">
        <v>43100</v>
      </c>
      <c r="B1660" s="5" t="s">
        <v>488</v>
      </c>
      <c r="C1660" s="5" t="s">
        <v>420</v>
      </c>
      <c r="D1660" s="5" t="s">
        <v>70</v>
      </c>
      <c r="E1660" s="3" t="s">
        <v>47</v>
      </c>
      <c r="F1660" s="3" t="s">
        <v>111</v>
      </c>
      <c r="G1660" s="3"/>
      <c r="H1660" s="3"/>
      <c r="I1660" s="3"/>
      <c r="J1660" s="3"/>
      <c r="K1660" s="3"/>
      <c r="L1660" s="3"/>
      <c r="M1660" s="5"/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Z1660"/>
      <c r="BA1660"/>
      <c r="BB1660"/>
      <c r="BC1660"/>
      <c r="BD1660"/>
      <c r="BE1660"/>
      <c r="BF1660" s="3"/>
      <c r="BG1660" s="3"/>
      <c r="CK1660"/>
    </row>
    <row r="1661" spans="1:89" x14ac:dyDescent="0.25">
      <c r="A1661" s="2">
        <v>43100</v>
      </c>
      <c r="B1661" s="5" t="s">
        <v>488</v>
      </c>
      <c r="C1661" s="5" t="s">
        <v>420</v>
      </c>
      <c r="D1661" s="5" t="s">
        <v>70</v>
      </c>
      <c r="E1661" s="3" t="s">
        <v>46</v>
      </c>
      <c r="F1661" s="3" t="s">
        <v>115</v>
      </c>
      <c r="G1661" s="3"/>
      <c r="H1661" s="3"/>
      <c r="I1661" s="3"/>
      <c r="J1661" s="3"/>
      <c r="K1661" s="3"/>
      <c r="L1661" s="3"/>
      <c r="M1661" s="5"/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Z1661"/>
      <c r="BA1661"/>
      <c r="BB1661"/>
      <c r="BC1661"/>
      <c r="BD1661"/>
      <c r="BE1661"/>
      <c r="BF1661" s="3"/>
      <c r="BG1661" s="3"/>
      <c r="CK1661"/>
    </row>
    <row r="1662" spans="1:89" x14ac:dyDescent="0.25">
      <c r="A1662" s="2">
        <v>43100</v>
      </c>
      <c r="B1662" s="5" t="s">
        <v>488</v>
      </c>
      <c r="C1662" s="5" t="s">
        <v>420</v>
      </c>
      <c r="D1662" s="5" t="s">
        <v>70</v>
      </c>
      <c r="E1662" s="3" t="s">
        <v>45</v>
      </c>
      <c r="F1662" s="3" t="s">
        <v>110</v>
      </c>
      <c r="G1662" s="3"/>
      <c r="H1662" s="3"/>
      <c r="I1662" s="3"/>
      <c r="J1662" s="3"/>
      <c r="K1662" s="3"/>
      <c r="L1662" s="3"/>
      <c r="M1662" s="5"/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Z1662"/>
      <c r="BA1662"/>
      <c r="BB1662"/>
      <c r="BC1662"/>
      <c r="BD1662"/>
      <c r="BE1662"/>
      <c r="BF1662" s="3"/>
      <c r="BG1662" s="3"/>
      <c r="CK1662"/>
    </row>
    <row r="1663" spans="1:89" x14ac:dyDescent="0.25">
      <c r="A1663" s="2">
        <v>43100</v>
      </c>
      <c r="B1663" s="5" t="s">
        <v>488</v>
      </c>
      <c r="C1663" s="5" t="s">
        <v>420</v>
      </c>
      <c r="D1663" s="5" t="s">
        <v>70</v>
      </c>
      <c r="E1663" s="3" t="s">
        <v>44</v>
      </c>
      <c r="F1663" s="3" t="s">
        <v>111</v>
      </c>
      <c r="G1663" s="3"/>
      <c r="H1663" s="3"/>
      <c r="I1663" s="3"/>
      <c r="J1663" s="3"/>
      <c r="K1663" s="3"/>
      <c r="L1663" s="3"/>
      <c r="M1663" s="5"/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Z1663"/>
      <c r="BA1663"/>
      <c r="BB1663"/>
      <c r="BC1663"/>
      <c r="BD1663"/>
      <c r="BE1663"/>
      <c r="BF1663" s="3"/>
      <c r="BG1663" s="3"/>
      <c r="CK1663"/>
    </row>
    <row r="1664" spans="1:89" x14ac:dyDescent="0.25">
      <c r="A1664" s="2">
        <v>43100</v>
      </c>
      <c r="B1664" s="5" t="s">
        <v>488</v>
      </c>
      <c r="C1664" s="5" t="s">
        <v>420</v>
      </c>
      <c r="D1664" s="5" t="s">
        <v>70</v>
      </c>
      <c r="E1664" s="3" t="s">
        <v>43</v>
      </c>
      <c r="F1664" s="3" t="s">
        <v>115</v>
      </c>
      <c r="G1664" s="3"/>
      <c r="H1664" s="3"/>
      <c r="I1664" s="3"/>
      <c r="J1664" s="3"/>
      <c r="K1664" s="3"/>
      <c r="L1664" s="3"/>
      <c r="M1664" s="5"/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Z1664"/>
      <c r="BA1664"/>
      <c r="BB1664"/>
      <c r="BC1664"/>
      <c r="BD1664"/>
      <c r="BE1664"/>
      <c r="BF1664" s="3"/>
      <c r="BG1664" s="3"/>
      <c r="CK1664"/>
    </row>
    <row r="1665" spans="1:89" x14ac:dyDescent="0.25">
      <c r="A1665" s="2">
        <v>43100</v>
      </c>
      <c r="B1665" s="5" t="s">
        <v>488</v>
      </c>
      <c r="C1665" s="5" t="s">
        <v>420</v>
      </c>
      <c r="D1665" s="5" t="s">
        <v>70</v>
      </c>
      <c r="E1665" s="3" t="s">
        <v>42</v>
      </c>
      <c r="F1665" s="3" t="s">
        <v>110</v>
      </c>
      <c r="G1665" s="3"/>
      <c r="H1665" s="3"/>
      <c r="I1665" s="3"/>
      <c r="J1665" s="3"/>
      <c r="K1665" s="3"/>
      <c r="L1665" s="3"/>
      <c r="M1665" s="5"/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Z1665"/>
      <c r="BA1665"/>
      <c r="BB1665"/>
      <c r="BC1665"/>
      <c r="BD1665"/>
      <c r="BE1665"/>
      <c r="BF1665" s="3"/>
      <c r="BG1665" s="3"/>
      <c r="CK1665"/>
    </row>
    <row r="1666" spans="1:89" x14ac:dyDescent="0.25">
      <c r="A1666" s="2">
        <v>43100</v>
      </c>
      <c r="B1666" s="5" t="s">
        <v>488</v>
      </c>
      <c r="C1666" s="5" t="s">
        <v>420</v>
      </c>
      <c r="D1666" s="5" t="s">
        <v>70</v>
      </c>
      <c r="E1666" s="3" t="s">
        <v>41</v>
      </c>
      <c r="F1666" s="3" t="s">
        <v>111</v>
      </c>
      <c r="G1666" s="3"/>
      <c r="H1666" s="3"/>
      <c r="I1666" s="3"/>
      <c r="J1666" s="3"/>
      <c r="K1666" s="3"/>
      <c r="L1666" s="3"/>
      <c r="M1666" s="5"/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Z1666"/>
      <c r="BA1666"/>
      <c r="BB1666"/>
      <c r="BC1666"/>
      <c r="BD1666"/>
      <c r="BE1666"/>
      <c r="BF1666" s="3"/>
      <c r="BG1666" s="3"/>
      <c r="CK1666"/>
    </row>
    <row r="1667" spans="1:89" x14ac:dyDescent="0.25">
      <c r="A1667" s="2">
        <v>43100</v>
      </c>
      <c r="B1667" s="5" t="s">
        <v>488</v>
      </c>
      <c r="C1667" s="5" t="s">
        <v>420</v>
      </c>
      <c r="D1667" s="5" t="s">
        <v>70</v>
      </c>
      <c r="E1667" s="3" t="s">
        <v>40</v>
      </c>
      <c r="F1667" s="3" t="s">
        <v>115</v>
      </c>
      <c r="G1667" s="3"/>
      <c r="H1667" s="3"/>
      <c r="I1667" s="3"/>
      <c r="J1667" s="3"/>
      <c r="K1667" s="3"/>
      <c r="L1667" s="3"/>
      <c r="M1667" s="5"/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Z1667"/>
      <c r="BA1667"/>
      <c r="BB1667"/>
      <c r="BC1667"/>
      <c r="BD1667"/>
      <c r="BE1667"/>
      <c r="BF1667" s="3"/>
      <c r="BG1667" s="3"/>
      <c r="CK1667"/>
    </row>
    <row r="1668" spans="1:89" x14ac:dyDescent="0.25">
      <c r="A1668" s="2">
        <v>43100</v>
      </c>
      <c r="B1668" s="5" t="s">
        <v>488</v>
      </c>
      <c r="C1668" s="5" t="s">
        <v>420</v>
      </c>
      <c r="D1668" s="5" t="s">
        <v>70</v>
      </c>
      <c r="E1668" s="3" t="s">
        <v>39</v>
      </c>
      <c r="F1668" s="3" t="s">
        <v>110</v>
      </c>
      <c r="G1668" s="3"/>
      <c r="H1668" s="3"/>
      <c r="I1668" s="3"/>
      <c r="J1668" s="3"/>
      <c r="K1668" s="3"/>
      <c r="L1668" s="3"/>
      <c r="M1668" s="5"/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Z1668"/>
      <c r="BA1668"/>
      <c r="BB1668"/>
      <c r="BC1668"/>
      <c r="BD1668"/>
      <c r="BE1668"/>
      <c r="BF1668" s="3"/>
      <c r="BG1668" s="3"/>
      <c r="CK1668"/>
    </row>
    <row r="1669" spans="1:89" x14ac:dyDescent="0.25">
      <c r="A1669" s="2">
        <v>43100</v>
      </c>
      <c r="B1669" s="5" t="s">
        <v>488</v>
      </c>
      <c r="C1669" s="5" t="s">
        <v>420</v>
      </c>
      <c r="D1669" s="5" t="s">
        <v>70</v>
      </c>
      <c r="E1669" s="3" t="s">
        <v>38</v>
      </c>
      <c r="F1669" s="3" t="s">
        <v>111</v>
      </c>
      <c r="G1669" s="3"/>
      <c r="H1669" s="3"/>
      <c r="I1669" s="3"/>
      <c r="J1669" s="3"/>
      <c r="K1669" s="3"/>
      <c r="L1669" s="3"/>
      <c r="M1669" s="5"/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Z1669"/>
      <c r="BA1669"/>
      <c r="BB1669"/>
      <c r="BC1669"/>
      <c r="BD1669"/>
      <c r="BE1669"/>
      <c r="BF1669" s="3"/>
      <c r="BG1669" s="3"/>
      <c r="CK1669"/>
    </row>
    <row r="1670" spans="1:89" x14ac:dyDescent="0.25">
      <c r="A1670" s="2">
        <v>43100</v>
      </c>
      <c r="B1670" s="5" t="s">
        <v>488</v>
      </c>
      <c r="C1670" s="5" t="s">
        <v>420</v>
      </c>
      <c r="D1670" s="5" t="s">
        <v>70</v>
      </c>
      <c r="E1670" s="3" t="s">
        <v>34</v>
      </c>
      <c r="F1670" s="3" t="s">
        <v>112</v>
      </c>
      <c r="G1670" s="3"/>
      <c r="H1670" s="3"/>
      <c r="I1670" s="3"/>
      <c r="J1670" s="3"/>
      <c r="K1670" s="3"/>
      <c r="L1670" s="3"/>
      <c r="M1670" s="5"/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Z1670"/>
      <c r="BA1670"/>
      <c r="BB1670"/>
      <c r="BC1670"/>
      <c r="BD1670"/>
      <c r="BE1670"/>
      <c r="BF1670" s="3"/>
      <c r="BG1670" s="3"/>
      <c r="CK1670"/>
    </row>
    <row r="1671" spans="1:89" x14ac:dyDescent="0.25">
      <c r="A1671" s="2">
        <v>43100</v>
      </c>
      <c r="B1671" s="5" t="s">
        <v>488</v>
      </c>
      <c r="C1671" s="5" t="s">
        <v>420</v>
      </c>
      <c r="D1671" s="5" t="s">
        <v>70</v>
      </c>
      <c r="E1671" s="3" t="s">
        <v>33</v>
      </c>
      <c r="F1671" s="3" t="s">
        <v>113</v>
      </c>
      <c r="G1671" s="3"/>
      <c r="H1671" s="3"/>
      <c r="I1671" s="3"/>
      <c r="J1671" s="3"/>
      <c r="K1671" s="3"/>
      <c r="L1671" s="3"/>
      <c r="M1671" s="5"/>
      <c r="AI1671" s="5">
        <v>0</v>
      </c>
      <c r="AZ1671"/>
      <c r="BA1671"/>
      <c r="BB1671"/>
      <c r="BC1671"/>
      <c r="BD1671"/>
      <c r="BE1671"/>
      <c r="BF1671" s="3"/>
      <c r="BG1671" s="3"/>
      <c r="CK1671"/>
    </row>
    <row r="1672" spans="1:89" x14ac:dyDescent="0.25">
      <c r="A1672" s="2">
        <v>43100</v>
      </c>
      <c r="B1672" s="5" t="s">
        <v>488</v>
      </c>
      <c r="C1672" s="5" t="s">
        <v>420</v>
      </c>
      <c r="D1672" s="5" t="s">
        <v>70</v>
      </c>
      <c r="E1672" s="3" t="s">
        <v>32</v>
      </c>
      <c r="F1672" s="3" t="s">
        <v>114</v>
      </c>
      <c r="G1672" s="3"/>
      <c r="H1672" s="3"/>
      <c r="I1672" s="3"/>
      <c r="J1672" s="3"/>
      <c r="K1672" s="3"/>
      <c r="L1672" s="3"/>
      <c r="M1672" s="5"/>
      <c r="AI1672" s="5">
        <v>0</v>
      </c>
      <c r="AZ1672"/>
      <c r="BA1672"/>
      <c r="BB1672"/>
      <c r="BC1672"/>
      <c r="BD1672"/>
      <c r="BE1672"/>
      <c r="BF1672" s="3"/>
      <c r="BG1672" s="3"/>
      <c r="CK1672"/>
    </row>
    <row r="1673" spans="1:89" x14ac:dyDescent="0.25">
      <c r="A1673" s="2">
        <v>43100</v>
      </c>
      <c r="B1673" s="5" t="s">
        <v>488</v>
      </c>
      <c r="C1673" s="5" t="s">
        <v>410</v>
      </c>
      <c r="D1673" s="5" t="s">
        <v>70</v>
      </c>
      <c r="E1673" s="3" t="s">
        <v>106</v>
      </c>
      <c r="F1673" s="3" t="s">
        <v>403</v>
      </c>
      <c r="G1673" s="3"/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AZ1673"/>
      <c r="BA1673"/>
      <c r="BB1673"/>
      <c r="BC1673"/>
      <c r="BD1673"/>
      <c r="BE1673"/>
      <c r="BF1673" s="3"/>
      <c r="BG1673" s="3"/>
      <c r="CK1673"/>
    </row>
    <row r="1674" spans="1:89" x14ac:dyDescent="0.25">
      <c r="A1674" s="2">
        <v>43100</v>
      </c>
      <c r="B1674" s="5" t="s">
        <v>488</v>
      </c>
      <c r="C1674" s="5" t="s">
        <v>410</v>
      </c>
      <c r="D1674" s="5" t="s">
        <v>70</v>
      </c>
      <c r="E1674" s="3" t="s">
        <v>243</v>
      </c>
      <c r="F1674" s="3" t="s">
        <v>404</v>
      </c>
      <c r="G1674" s="3"/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AZ1674"/>
      <c r="BA1674"/>
      <c r="BB1674"/>
      <c r="BC1674"/>
      <c r="BD1674"/>
      <c r="BE1674"/>
      <c r="BF1674" s="3"/>
      <c r="BG1674" s="3"/>
      <c r="CK1674"/>
    </row>
    <row r="1675" spans="1:89" x14ac:dyDescent="0.25">
      <c r="A1675" s="2">
        <v>43100</v>
      </c>
      <c r="B1675" s="5" t="s">
        <v>488</v>
      </c>
      <c r="C1675" s="5" t="s">
        <v>410</v>
      </c>
      <c r="D1675" s="5" t="s">
        <v>70</v>
      </c>
      <c r="E1675" s="3" t="s">
        <v>244</v>
      </c>
      <c r="F1675" s="3" t="s">
        <v>411</v>
      </c>
      <c r="G1675" s="3"/>
      <c r="H1675" s="3">
        <v>9231705.9199999999</v>
      </c>
      <c r="I1675" s="3">
        <v>1060108847.5700001</v>
      </c>
      <c r="J1675" s="3">
        <v>460526457.13</v>
      </c>
      <c r="K1675" s="3">
        <v>8803082305.3500004</v>
      </c>
      <c r="L1675" s="3">
        <v>3404964232.4499998</v>
      </c>
      <c r="M1675" s="3">
        <v>550469022.76999998</v>
      </c>
      <c r="N1675" s="3">
        <v>3449379819.4499998</v>
      </c>
      <c r="O1675" s="3">
        <v>875768970.36000001</v>
      </c>
      <c r="P1675" s="3">
        <v>9786144.8499999996</v>
      </c>
      <c r="Q1675" s="5">
        <v>0</v>
      </c>
      <c r="R1675" s="5">
        <v>0</v>
      </c>
      <c r="S1675" s="5">
        <v>0</v>
      </c>
      <c r="T1675" s="3">
        <v>83100</v>
      </c>
      <c r="U1675" s="5">
        <v>0</v>
      </c>
      <c r="V1675" s="5">
        <v>0</v>
      </c>
      <c r="W1675" s="5">
        <v>0</v>
      </c>
      <c r="X1675" s="3">
        <v>18623400605.860001</v>
      </c>
      <c r="AZ1675"/>
      <c r="BA1675"/>
      <c r="BB1675"/>
      <c r="BC1675"/>
      <c r="BD1675"/>
      <c r="BE1675"/>
      <c r="BF1675" s="3"/>
      <c r="BG1675" s="3"/>
      <c r="CK1675"/>
    </row>
    <row r="1676" spans="1:89" x14ac:dyDescent="0.25">
      <c r="A1676" s="2">
        <v>43100</v>
      </c>
      <c r="B1676" s="5" t="s">
        <v>488</v>
      </c>
      <c r="C1676" s="5" t="s">
        <v>410</v>
      </c>
      <c r="D1676" s="5" t="s">
        <v>70</v>
      </c>
      <c r="E1676" s="3" t="s">
        <v>66</v>
      </c>
      <c r="F1676" s="3" t="s">
        <v>412</v>
      </c>
      <c r="G1676" s="3"/>
      <c r="H1676" s="3">
        <v>0</v>
      </c>
      <c r="I1676" s="3">
        <v>4941016</v>
      </c>
      <c r="J1676" s="3">
        <v>0</v>
      </c>
      <c r="K1676" s="3">
        <v>0</v>
      </c>
      <c r="L1676" s="3">
        <v>0</v>
      </c>
      <c r="M1676" s="3">
        <v>17570857</v>
      </c>
      <c r="N1676" s="3">
        <v>386306193</v>
      </c>
      <c r="O1676" s="3">
        <v>17816180</v>
      </c>
      <c r="P1676" s="3">
        <v>665734</v>
      </c>
      <c r="Q1676" s="5">
        <v>0</v>
      </c>
      <c r="R1676" s="5">
        <v>0</v>
      </c>
      <c r="S1676" s="5">
        <v>0</v>
      </c>
      <c r="T1676" s="3">
        <v>0</v>
      </c>
      <c r="U1676" s="5">
        <v>0</v>
      </c>
      <c r="V1676" s="3">
        <v>0</v>
      </c>
      <c r="W1676" s="5">
        <v>0</v>
      </c>
      <c r="X1676" s="3">
        <v>427299980</v>
      </c>
      <c r="AZ1676"/>
      <c r="BA1676"/>
      <c r="BB1676"/>
      <c r="BC1676"/>
      <c r="BD1676"/>
      <c r="BE1676"/>
      <c r="BF1676" s="3"/>
      <c r="BG1676" s="3"/>
      <c r="CK1676"/>
    </row>
    <row r="1677" spans="1:89" x14ac:dyDescent="0.25">
      <c r="A1677" s="2">
        <v>43100</v>
      </c>
      <c r="B1677" s="5" t="s">
        <v>488</v>
      </c>
      <c r="C1677" s="5" t="s">
        <v>410</v>
      </c>
      <c r="D1677" s="5" t="s">
        <v>70</v>
      </c>
      <c r="E1677" s="3" t="s">
        <v>249</v>
      </c>
      <c r="F1677" s="3" t="s">
        <v>413</v>
      </c>
      <c r="G1677" s="3"/>
      <c r="H1677" s="3">
        <v>9231705.9199999999</v>
      </c>
      <c r="I1677" s="3">
        <v>1055167831.5700001</v>
      </c>
      <c r="J1677" s="3">
        <v>460526457.13</v>
      </c>
      <c r="K1677" s="3">
        <v>8803082305.3500004</v>
      </c>
      <c r="L1677" s="3">
        <v>3404964232.4499998</v>
      </c>
      <c r="M1677" s="3">
        <v>532898165.76999998</v>
      </c>
      <c r="N1677" s="3">
        <v>3063073626.4499998</v>
      </c>
      <c r="O1677" s="3">
        <v>857952790.36000001</v>
      </c>
      <c r="P1677" s="3">
        <v>9120410.8499999996</v>
      </c>
      <c r="Q1677" s="5">
        <v>0</v>
      </c>
      <c r="R1677" s="5">
        <v>0</v>
      </c>
      <c r="S1677" s="5">
        <v>0</v>
      </c>
      <c r="T1677" s="3">
        <v>83100</v>
      </c>
      <c r="U1677" s="5">
        <v>0</v>
      </c>
      <c r="V1677" s="5">
        <v>0</v>
      </c>
      <c r="W1677" s="5">
        <v>0</v>
      </c>
      <c r="X1677" s="3">
        <v>18196100625.860001</v>
      </c>
      <c r="AZ1677"/>
      <c r="BA1677"/>
      <c r="BB1677"/>
      <c r="BC1677"/>
      <c r="BD1677"/>
      <c r="BE1677"/>
      <c r="BF1677" s="3"/>
      <c r="BG1677" s="3"/>
      <c r="CK1677"/>
    </row>
    <row r="1678" spans="1:89" x14ac:dyDescent="0.25">
      <c r="A1678" s="2">
        <v>43100</v>
      </c>
      <c r="B1678" s="5" t="s">
        <v>488</v>
      </c>
      <c r="C1678" s="5" t="s">
        <v>410</v>
      </c>
      <c r="D1678" s="5" t="s">
        <v>70</v>
      </c>
      <c r="E1678" s="3" t="s">
        <v>250</v>
      </c>
      <c r="F1678" s="3" t="s">
        <v>411</v>
      </c>
      <c r="G1678" s="3"/>
      <c r="H1678" s="3">
        <v>22831509</v>
      </c>
      <c r="I1678" s="3">
        <v>4137448919</v>
      </c>
      <c r="J1678" s="3">
        <v>5644320507</v>
      </c>
      <c r="K1678" s="3">
        <v>24841364051</v>
      </c>
      <c r="L1678" s="3">
        <v>1524256633</v>
      </c>
      <c r="M1678" s="3">
        <v>1407691025</v>
      </c>
      <c r="N1678" s="3">
        <v>5148230351</v>
      </c>
      <c r="O1678" s="3">
        <v>6182218788</v>
      </c>
      <c r="P1678" s="3">
        <v>34040574</v>
      </c>
      <c r="Q1678" s="5">
        <v>0</v>
      </c>
      <c r="R1678" s="5">
        <v>0</v>
      </c>
      <c r="S1678" s="5">
        <v>0</v>
      </c>
      <c r="T1678" s="3">
        <v>58208474</v>
      </c>
      <c r="U1678" s="3">
        <v>246850</v>
      </c>
      <c r="V1678" s="3">
        <v>249804892</v>
      </c>
      <c r="W1678" s="3">
        <v>71379377</v>
      </c>
      <c r="X1678" s="3">
        <v>49322041950</v>
      </c>
      <c r="AZ1678"/>
      <c r="BA1678"/>
      <c r="BB1678"/>
      <c r="BC1678"/>
      <c r="BD1678"/>
      <c r="BE1678"/>
      <c r="BF1678" s="3"/>
      <c r="BG1678" s="3"/>
      <c r="CK1678"/>
    </row>
    <row r="1679" spans="1:89" x14ac:dyDescent="0.25">
      <c r="A1679" s="2">
        <v>43100</v>
      </c>
      <c r="B1679" s="5" t="s">
        <v>488</v>
      </c>
      <c r="C1679" s="5" t="s">
        <v>410</v>
      </c>
      <c r="D1679" s="5" t="s">
        <v>70</v>
      </c>
      <c r="E1679" s="3" t="s">
        <v>61</v>
      </c>
      <c r="F1679" s="3" t="s">
        <v>412</v>
      </c>
      <c r="G1679" s="3"/>
      <c r="H1679" s="3">
        <v>0</v>
      </c>
      <c r="I1679" s="3">
        <v>0</v>
      </c>
      <c r="J1679" s="3">
        <v>31424653</v>
      </c>
      <c r="K1679" s="3">
        <v>85794470</v>
      </c>
      <c r="L1679" s="3">
        <v>0</v>
      </c>
      <c r="M1679" s="3">
        <v>-16061896</v>
      </c>
      <c r="N1679" s="3">
        <v>540152419</v>
      </c>
      <c r="O1679" s="3">
        <v>153123505</v>
      </c>
      <c r="P1679" s="3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794433151</v>
      </c>
      <c r="AZ1679"/>
      <c r="BA1679"/>
      <c r="BB1679"/>
      <c r="BC1679"/>
      <c r="BD1679"/>
      <c r="BE1679"/>
      <c r="BF1679" s="3"/>
      <c r="BG1679" s="3"/>
      <c r="CK1679"/>
    </row>
    <row r="1680" spans="1:89" x14ac:dyDescent="0.25">
      <c r="A1680" s="2">
        <v>43100</v>
      </c>
      <c r="B1680" s="5" t="s">
        <v>488</v>
      </c>
      <c r="C1680" s="5" t="s">
        <v>410</v>
      </c>
      <c r="D1680" s="5" t="s">
        <v>70</v>
      </c>
      <c r="E1680" s="3" t="s">
        <v>254</v>
      </c>
      <c r="F1680" s="3" t="s">
        <v>414</v>
      </c>
      <c r="G1680" s="3"/>
      <c r="H1680" s="3">
        <v>22831509</v>
      </c>
      <c r="I1680" s="3">
        <v>4137448919</v>
      </c>
      <c r="J1680" s="3">
        <v>5612895854</v>
      </c>
      <c r="K1680" s="3">
        <v>24755569581</v>
      </c>
      <c r="L1680" s="3">
        <v>1524256633</v>
      </c>
      <c r="M1680" s="3">
        <v>1423752921</v>
      </c>
      <c r="N1680" s="3">
        <v>4608077932</v>
      </c>
      <c r="O1680" s="3">
        <v>6029095283</v>
      </c>
      <c r="P1680" s="3">
        <v>34040574</v>
      </c>
      <c r="Q1680" s="5">
        <v>0</v>
      </c>
      <c r="R1680" s="5">
        <v>0</v>
      </c>
      <c r="S1680" s="5">
        <v>0</v>
      </c>
      <c r="T1680" s="3">
        <v>58208474</v>
      </c>
      <c r="U1680" s="3">
        <v>246850</v>
      </c>
      <c r="V1680" s="3">
        <v>249804892</v>
      </c>
      <c r="W1680" s="3">
        <v>71379377</v>
      </c>
      <c r="X1680" s="3">
        <v>48527608799</v>
      </c>
      <c r="AZ1680"/>
      <c r="BA1680"/>
      <c r="BB1680"/>
      <c r="BC1680"/>
      <c r="BD1680"/>
      <c r="BE1680"/>
      <c r="BF1680" s="3"/>
      <c r="BG1680" s="3"/>
      <c r="CK1680"/>
    </row>
    <row r="1681" spans="1:89" x14ac:dyDescent="0.25">
      <c r="A1681" s="2">
        <v>43100</v>
      </c>
      <c r="B1681" s="5" t="s">
        <v>488</v>
      </c>
      <c r="C1681" s="5" t="s">
        <v>410</v>
      </c>
      <c r="D1681" s="5" t="s">
        <v>70</v>
      </c>
      <c r="E1681" s="3" t="s">
        <v>255</v>
      </c>
      <c r="F1681" s="3" t="s">
        <v>415</v>
      </c>
      <c r="G1681" s="3"/>
      <c r="H1681" s="3">
        <v>32063214.920000002</v>
      </c>
      <c r="I1681" s="3">
        <v>5197557766.5699997</v>
      </c>
      <c r="J1681" s="3">
        <v>6104846964.1300001</v>
      </c>
      <c r="K1681" s="3">
        <v>33644446356.349998</v>
      </c>
      <c r="L1681" s="3">
        <v>4929220865.4499998</v>
      </c>
      <c r="M1681" s="3">
        <v>1958160047.77</v>
      </c>
      <c r="N1681" s="3">
        <v>8597610170.4500008</v>
      </c>
      <c r="O1681" s="3">
        <v>7057987758.3599997</v>
      </c>
      <c r="P1681" s="3">
        <v>43826718.850000001</v>
      </c>
      <c r="Q1681" s="5">
        <v>0</v>
      </c>
      <c r="R1681" s="5">
        <v>0</v>
      </c>
      <c r="S1681" s="5">
        <v>0</v>
      </c>
      <c r="T1681" s="3">
        <v>58291574</v>
      </c>
      <c r="U1681" s="3">
        <v>246850</v>
      </c>
      <c r="V1681" s="3">
        <v>249804892</v>
      </c>
      <c r="W1681" s="3">
        <v>71379377</v>
      </c>
      <c r="X1681" s="3">
        <v>67945442555.860001</v>
      </c>
      <c r="AZ1681"/>
      <c r="BA1681"/>
      <c r="BB1681"/>
      <c r="BC1681"/>
      <c r="BD1681"/>
      <c r="BE1681"/>
      <c r="BF1681" s="3"/>
      <c r="BG1681" s="3"/>
      <c r="CK1681"/>
    </row>
    <row r="1682" spans="1:89" x14ac:dyDescent="0.25">
      <c r="A1682" s="2">
        <v>43100</v>
      </c>
      <c r="B1682" s="5" t="s">
        <v>488</v>
      </c>
      <c r="C1682" s="5" t="s">
        <v>410</v>
      </c>
      <c r="D1682" s="5" t="s">
        <v>70</v>
      </c>
      <c r="E1682" s="3" t="s">
        <v>256</v>
      </c>
      <c r="F1682" s="3" t="s">
        <v>416</v>
      </c>
      <c r="G1682" s="3"/>
      <c r="H1682" s="3">
        <v>32063214.920000002</v>
      </c>
      <c r="I1682" s="3">
        <v>5192616750.5699997</v>
      </c>
      <c r="J1682" s="3">
        <v>6073422311.1300001</v>
      </c>
      <c r="K1682" s="3">
        <v>33558651886.349998</v>
      </c>
      <c r="L1682" s="3">
        <v>4929220865.4499998</v>
      </c>
      <c r="M1682" s="3">
        <v>1956651086.77</v>
      </c>
      <c r="N1682" s="3">
        <v>7671151558.4499998</v>
      </c>
      <c r="O1682" s="3">
        <v>6887048073.3599997</v>
      </c>
      <c r="P1682" s="3">
        <v>43160984.850000001</v>
      </c>
      <c r="Q1682" s="5">
        <v>0</v>
      </c>
      <c r="R1682" s="5">
        <v>0</v>
      </c>
      <c r="S1682" s="5">
        <v>0</v>
      </c>
      <c r="T1682" s="3">
        <v>58291574</v>
      </c>
      <c r="U1682" s="3">
        <v>246850</v>
      </c>
      <c r="V1682" s="3">
        <v>249804892</v>
      </c>
      <c r="W1682" s="3">
        <v>71379377</v>
      </c>
      <c r="X1682" s="3">
        <v>66723709424.860001</v>
      </c>
      <c r="AZ1682"/>
      <c r="BA1682"/>
      <c r="BB1682"/>
      <c r="BC1682"/>
      <c r="BD1682"/>
      <c r="BE1682"/>
      <c r="BF1682" s="3"/>
      <c r="BG1682" s="3"/>
      <c r="CK1682"/>
    </row>
    <row r="1683" spans="1:89" x14ac:dyDescent="0.25">
      <c r="A1683" s="2">
        <v>43100</v>
      </c>
      <c r="B1683" s="5" t="s">
        <v>488</v>
      </c>
      <c r="C1683" s="5" t="s">
        <v>410</v>
      </c>
      <c r="D1683" s="5" t="s">
        <v>70</v>
      </c>
      <c r="E1683" s="3" t="s">
        <v>257</v>
      </c>
      <c r="F1683" s="3" t="s">
        <v>408</v>
      </c>
      <c r="G1683" s="3"/>
      <c r="H1683" s="3">
        <v>1285087</v>
      </c>
      <c r="I1683" s="3">
        <v>210889690</v>
      </c>
      <c r="J1683" s="3">
        <v>278206767</v>
      </c>
      <c r="K1683" s="3">
        <v>1157410843</v>
      </c>
      <c r="L1683" s="3">
        <v>172079590</v>
      </c>
      <c r="M1683" s="3">
        <v>135715243</v>
      </c>
      <c r="N1683" s="3">
        <v>357104532</v>
      </c>
      <c r="O1683" s="3">
        <v>341662399</v>
      </c>
      <c r="P1683" s="3">
        <v>4142255</v>
      </c>
      <c r="Q1683" s="5">
        <v>0</v>
      </c>
      <c r="R1683" s="5">
        <v>0</v>
      </c>
      <c r="S1683" s="5">
        <v>0</v>
      </c>
      <c r="T1683" s="3">
        <v>4265571</v>
      </c>
      <c r="U1683" s="3">
        <v>13197</v>
      </c>
      <c r="V1683" s="3">
        <v>18552716</v>
      </c>
      <c r="W1683" s="3">
        <v>3944379</v>
      </c>
      <c r="X1683" s="3">
        <v>2685272269</v>
      </c>
      <c r="AZ1683"/>
      <c r="BA1683"/>
      <c r="BB1683"/>
      <c r="BC1683"/>
      <c r="BD1683"/>
      <c r="BE1683"/>
      <c r="BF1683" s="3"/>
      <c r="BG1683" s="3"/>
      <c r="CK1683"/>
    </row>
    <row r="1684" spans="1:89" x14ac:dyDescent="0.25">
      <c r="A1684" s="2">
        <v>43100</v>
      </c>
      <c r="B1684" s="5" t="s">
        <v>488</v>
      </c>
      <c r="C1684" s="5" t="s">
        <v>410</v>
      </c>
      <c r="D1684" s="5" t="s">
        <v>70</v>
      </c>
      <c r="E1684" s="3" t="s">
        <v>258</v>
      </c>
      <c r="F1684" s="3" t="s">
        <v>382</v>
      </c>
      <c r="G1684" s="3"/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5">
        <v>0</v>
      </c>
      <c r="R1684" s="5">
        <v>0</v>
      </c>
      <c r="S1684" s="5">
        <v>0</v>
      </c>
      <c r="T1684" s="3">
        <v>0</v>
      </c>
      <c r="U1684" s="5">
        <v>0</v>
      </c>
      <c r="V1684" s="3">
        <v>0</v>
      </c>
      <c r="W1684" s="3">
        <v>0</v>
      </c>
      <c r="X1684" s="3">
        <v>0</v>
      </c>
      <c r="AZ1684"/>
      <c r="BA1684"/>
      <c r="BB1684"/>
      <c r="BC1684"/>
      <c r="BD1684"/>
      <c r="BE1684"/>
      <c r="BF1684" s="3"/>
      <c r="BG1684" s="3"/>
      <c r="CK1684"/>
    </row>
    <row r="1685" spans="1:89" x14ac:dyDescent="0.25">
      <c r="A1685" s="2">
        <v>43100</v>
      </c>
      <c r="B1685" s="5" t="s">
        <v>488</v>
      </c>
      <c r="C1685" s="5" t="s">
        <v>410</v>
      </c>
      <c r="D1685" s="5" t="s">
        <v>70</v>
      </c>
      <c r="E1685" s="3" t="s">
        <v>60</v>
      </c>
      <c r="F1685" s="3" t="s">
        <v>383</v>
      </c>
      <c r="G1685" s="3"/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AZ1685"/>
      <c r="BA1685"/>
      <c r="BB1685"/>
      <c r="BC1685"/>
      <c r="BD1685"/>
      <c r="BE1685"/>
      <c r="BF1685" s="3"/>
      <c r="BG1685" s="3"/>
      <c r="CK1685"/>
    </row>
    <row r="1686" spans="1:89" x14ac:dyDescent="0.25">
      <c r="A1686" s="2">
        <v>43100</v>
      </c>
      <c r="B1686" s="5" t="s">
        <v>488</v>
      </c>
      <c r="C1686" s="5" t="s">
        <v>410</v>
      </c>
      <c r="D1686" s="5" t="s">
        <v>70</v>
      </c>
      <c r="E1686" s="3" t="s">
        <v>59</v>
      </c>
      <c r="F1686" s="3" t="s">
        <v>384</v>
      </c>
      <c r="G1686" s="3"/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AZ1686"/>
      <c r="BA1686"/>
      <c r="BB1686"/>
      <c r="BC1686"/>
      <c r="BD1686"/>
      <c r="BE1686"/>
      <c r="BF1686" s="3"/>
      <c r="BG1686" s="3"/>
      <c r="CK1686"/>
    </row>
    <row r="1687" spans="1:89" x14ac:dyDescent="0.25">
      <c r="A1687" s="2">
        <v>43100</v>
      </c>
      <c r="B1687" s="5" t="s">
        <v>488</v>
      </c>
      <c r="C1687" s="5" t="s">
        <v>410</v>
      </c>
      <c r="D1687" s="5" t="s">
        <v>70</v>
      </c>
      <c r="E1687" s="3" t="s">
        <v>58</v>
      </c>
      <c r="F1687" s="3" t="s">
        <v>417</v>
      </c>
      <c r="G1687" s="3"/>
      <c r="H1687" s="3">
        <v>33348301.920000002</v>
      </c>
      <c r="I1687" s="3">
        <v>5408447456.5699997</v>
      </c>
      <c r="J1687" s="3">
        <v>6383053731.1300001</v>
      </c>
      <c r="K1687" s="3">
        <v>34801857199.349998</v>
      </c>
      <c r="L1687" s="3">
        <v>5101300455.4499998</v>
      </c>
      <c r="M1687" s="3">
        <v>2093875290.77</v>
      </c>
      <c r="N1687" s="3">
        <v>8954714702.4500008</v>
      </c>
      <c r="O1687" s="3">
        <v>7399650157.3599997</v>
      </c>
      <c r="P1687" s="3">
        <v>47968973.850000001</v>
      </c>
      <c r="Q1687" s="5">
        <v>0</v>
      </c>
      <c r="R1687" s="5">
        <v>0</v>
      </c>
      <c r="S1687" s="5">
        <v>0</v>
      </c>
      <c r="T1687" s="3">
        <v>62557145</v>
      </c>
      <c r="U1687" s="3">
        <v>260047</v>
      </c>
      <c r="V1687" s="3">
        <v>268357608</v>
      </c>
      <c r="W1687" s="3">
        <v>75323756</v>
      </c>
      <c r="X1687" s="3">
        <v>70630714824.860001</v>
      </c>
      <c r="AZ1687"/>
      <c r="BA1687"/>
      <c r="BB1687"/>
      <c r="BC1687"/>
      <c r="BD1687"/>
      <c r="BE1687"/>
      <c r="BF1687" s="3"/>
      <c r="BG1687" s="3"/>
      <c r="CK1687"/>
    </row>
    <row r="1688" spans="1:89" x14ac:dyDescent="0.25">
      <c r="A1688" s="2">
        <v>43100</v>
      </c>
      <c r="B1688" s="5" t="s">
        <v>488</v>
      </c>
      <c r="C1688" s="5" t="s">
        <v>410</v>
      </c>
      <c r="D1688" s="5" t="s">
        <v>70</v>
      </c>
      <c r="E1688" s="3" t="s">
        <v>57</v>
      </c>
      <c r="F1688" s="3" t="s">
        <v>418</v>
      </c>
      <c r="G1688" s="3"/>
      <c r="H1688" s="3">
        <v>0</v>
      </c>
      <c r="I1688" s="3">
        <v>4941016</v>
      </c>
      <c r="J1688" s="3">
        <v>31424653</v>
      </c>
      <c r="K1688" s="3">
        <v>85794470</v>
      </c>
      <c r="L1688" s="3">
        <v>0</v>
      </c>
      <c r="M1688" s="3">
        <v>1508961</v>
      </c>
      <c r="N1688" s="3">
        <v>926458612</v>
      </c>
      <c r="O1688" s="3">
        <v>170939685</v>
      </c>
      <c r="P1688" s="3">
        <v>665734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1221733131</v>
      </c>
      <c r="AZ1688"/>
      <c r="BA1688"/>
      <c r="BB1688"/>
      <c r="BC1688"/>
      <c r="BD1688"/>
      <c r="BE1688"/>
      <c r="BF1688" s="3"/>
      <c r="BG1688" s="3"/>
      <c r="CK1688"/>
    </row>
    <row r="1689" spans="1:89" x14ac:dyDescent="0.25">
      <c r="A1689" s="2">
        <v>43100</v>
      </c>
      <c r="B1689" s="5" t="s">
        <v>488</v>
      </c>
      <c r="C1689" s="5" t="s">
        <v>410</v>
      </c>
      <c r="D1689" s="5" t="s">
        <v>70</v>
      </c>
      <c r="E1689" s="3" t="s">
        <v>56</v>
      </c>
      <c r="F1689" s="3" t="s">
        <v>419</v>
      </c>
      <c r="G1689" s="3"/>
      <c r="H1689" s="3">
        <v>33348301.920000002</v>
      </c>
      <c r="I1689" s="3">
        <v>5403506440.5699997</v>
      </c>
      <c r="J1689" s="3">
        <v>6351629078.1300001</v>
      </c>
      <c r="K1689" s="3">
        <v>34716062729.349998</v>
      </c>
      <c r="L1689" s="3">
        <v>5101300455.4499998</v>
      </c>
      <c r="M1689" s="3">
        <v>2092366329.77</v>
      </c>
      <c r="N1689" s="3">
        <v>8028256090.4499998</v>
      </c>
      <c r="O1689" s="3">
        <v>7228710472.3599997</v>
      </c>
      <c r="P1689" s="3">
        <v>47303239.850000001</v>
      </c>
      <c r="Q1689" s="5">
        <v>0</v>
      </c>
      <c r="R1689" s="5">
        <v>0</v>
      </c>
      <c r="S1689" s="5">
        <v>0</v>
      </c>
      <c r="T1689" s="3">
        <v>62557145</v>
      </c>
      <c r="U1689" s="3">
        <v>260047</v>
      </c>
      <c r="V1689" s="3">
        <v>268357608</v>
      </c>
      <c r="W1689" s="3">
        <v>75323756</v>
      </c>
      <c r="X1689" s="3">
        <v>69408981693.860001</v>
      </c>
      <c r="AZ1689"/>
      <c r="BA1689"/>
      <c r="BB1689"/>
      <c r="BC1689"/>
      <c r="BD1689"/>
      <c r="BE1689"/>
      <c r="BF1689" s="3"/>
      <c r="BG1689" s="3"/>
      <c r="CK1689"/>
    </row>
    <row r="1690" spans="1:89" x14ac:dyDescent="0.25">
      <c r="A1690" s="2">
        <v>43100</v>
      </c>
      <c r="B1690" s="5" t="s">
        <v>488</v>
      </c>
      <c r="C1690" s="5" t="s">
        <v>648</v>
      </c>
      <c r="D1690" s="5" t="s">
        <v>70</v>
      </c>
      <c r="E1690" s="3" t="s">
        <v>106</v>
      </c>
      <c r="F1690" s="3" t="s">
        <v>649</v>
      </c>
      <c r="G1690" s="3">
        <v>5694269840</v>
      </c>
      <c r="H1690" s="3">
        <v>5694269840</v>
      </c>
      <c r="I1690" s="3"/>
      <c r="J1690" s="3">
        <v>0</v>
      </c>
      <c r="K1690" s="3"/>
      <c r="L1690" s="3"/>
      <c r="M1690" s="3"/>
      <c r="N1690" s="3"/>
      <c r="O1690" s="3"/>
      <c r="P1690" s="3"/>
      <c r="T1690" s="3"/>
      <c r="U1690" s="3"/>
      <c r="V1690" s="3"/>
      <c r="W1690" s="3"/>
      <c r="X1690" s="3"/>
      <c r="AZ1690"/>
      <c r="BA1690"/>
      <c r="BB1690"/>
      <c r="BC1690"/>
      <c r="BD1690"/>
      <c r="BE1690"/>
      <c r="BF1690" s="3"/>
      <c r="BG1690" s="3"/>
      <c r="CK1690"/>
    </row>
    <row r="1691" spans="1:89" x14ac:dyDescent="0.25">
      <c r="A1691" s="2">
        <v>43100</v>
      </c>
      <c r="B1691" s="5" t="s">
        <v>488</v>
      </c>
      <c r="C1691" s="5" t="s">
        <v>648</v>
      </c>
      <c r="D1691" s="5" t="s">
        <v>70</v>
      </c>
      <c r="E1691" s="3" t="s">
        <v>241</v>
      </c>
      <c r="F1691" s="3" t="s">
        <v>650</v>
      </c>
      <c r="G1691" s="3">
        <v>11086204151</v>
      </c>
      <c r="H1691" s="3">
        <v>11086204151</v>
      </c>
      <c r="I1691" s="3"/>
      <c r="J1691" s="3">
        <v>0</v>
      </c>
      <c r="K1691" s="3"/>
      <c r="L1691" s="3"/>
      <c r="M1691" s="5"/>
      <c r="AZ1691"/>
      <c r="BA1691"/>
      <c r="BB1691"/>
      <c r="BC1691"/>
      <c r="BD1691"/>
      <c r="BE1691"/>
      <c r="BF1691" s="3"/>
      <c r="BG1691" s="3"/>
      <c r="CK1691"/>
    </row>
    <row r="1692" spans="1:89" x14ac:dyDescent="0.25">
      <c r="A1692" s="2">
        <v>43100</v>
      </c>
      <c r="B1692" s="5" t="s">
        <v>488</v>
      </c>
      <c r="C1692" s="5" t="s">
        <v>648</v>
      </c>
      <c r="D1692" s="5" t="s">
        <v>70</v>
      </c>
      <c r="E1692" s="3" t="s">
        <v>242</v>
      </c>
      <c r="F1692" s="3" t="s">
        <v>651</v>
      </c>
      <c r="G1692" s="3">
        <v>0</v>
      </c>
      <c r="H1692" s="3">
        <v>0</v>
      </c>
      <c r="I1692" s="3"/>
      <c r="J1692" s="3">
        <v>0</v>
      </c>
      <c r="K1692" s="3"/>
      <c r="L1692" s="3"/>
      <c r="M1692" s="5"/>
      <c r="AZ1692"/>
      <c r="BA1692"/>
      <c r="BB1692"/>
      <c r="BC1692"/>
      <c r="BD1692"/>
      <c r="BE1692"/>
      <c r="BF1692" s="3"/>
      <c r="BG1692" s="3"/>
      <c r="CK1692"/>
    </row>
    <row r="1693" spans="1:89" x14ac:dyDescent="0.25">
      <c r="A1693" s="2">
        <v>43100</v>
      </c>
      <c r="B1693" s="5" t="s">
        <v>488</v>
      </c>
      <c r="C1693" s="5" t="s">
        <v>648</v>
      </c>
      <c r="D1693" s="5" t="s">
        <v>70</v>
      </c>
      <c r="E1693" s="3" t="s">
        <v>243</v>
      </c>
      <c r="F1693" s="3" t="s">
        <v>652</v>
      </c>
      <c r="G1693" s="3">
        <v>0</v>
      </c>
      <c r="H1693" s="3"/>
      <c r="I1693" s="3">
        <v>0</v>
      </c>
      <c r="J1693" s="3">
        <v>0</v>
      </c>
      <c r="K1693" s="3">
        <v>0</v>
      </c>
      <c r="L1693" s="3"/>
      <c r="M1693" s="5"/>
      <c r="AZ1693"/>
      <c r="BA1693"/>
      <c r="BB1693"/>
      <c r="BC1693"/>
      <c r="BD1693"/>
      <c r="BE1693"/>
      <c r="BF1693" s="3"/>
      <c r="BG1693" s="3"/>
      <c r="CK1693"/>
    </row>
    <row r="1694" spans="1:89" x14ac:dyDescent="0.25">
      <c r="A1694" s="2">
        <v>43100</v>
      </c>
      <c r="B1694" s="5" t="s">
        <v>488</v>
      </c>
      <c r="C1694" s="5" t="s">
        <v>648</v>
      </c>
      <c r="D1694" s="5" t="s">
        <v>70</v>
      </c>
      <c r="E1694" s="3" t="s">
        <v>245</v>
      </c>
      <c r="F1694" s="3" t="s">
        <v>653</v>
      </c>
      <c r="G1694" s="3">
        <v>0</v>
      </c>
      <c r="H1694" s="3">
        <v>0</v>
      </c>
      <c r="I1694" s="3"/>
      <c r="J1694" s="3"/>
      <c r="K1694" s="3"/>
      <c r="L1694" s="3"/>
      <c r="M1694" s="5"/>
      <c r="AZ1694"/>
      <c r="BA1694"/>
      <c r="BB1694"/>
      <c r="BC1694"/>
      <c r="BD1694"/>
      <c r="BE1694"/>
      <c r="BF1694" s="3"/>
      <c r="BG1694" s="3"/>
      <c r="CK1694"/>
    </row>
    <row r="1695" spans="1:89" x14ac:dyDescent="0.25">
      <c r="A1695" s="2">
        <v>43100</v>
      </c>
      <c r="B1695" s="5" t="s">
        <v>488</v>
      </c>
      <c r="C1695" s="5" t="s">
        <v>648</v>
      </c>
      <c r="D1695" s="5" t="s">
        <v>70</v>
      </c>
      <c r="E1695" s="3" t="s">
        <v>247</v>
      </c>
      <c r="F1695" s="3" t="s">
        <v>654</v>
      </c>
      <c r="G1695" s="3">
        <v>0</v>
      </c>
      <c r="H1695" s="3"/>
      <c r="I1695" s="3">
        <v>0</v>
      </c>
      <c r="J1695" s="3">
        <v>0</v>
      </c>
      <c r="K1695" s="3">
        <v>0</v>
      </c>
      <c r="L1695" s="3"/>
      <c r="M1695" s="5"/>
      <c r="AZ1695"/>
      <c r="BA1695"/>
      <c r="BB1695"/>
      <c r="BC1695"/>
      <c r="BD1695"/>
      <c r="BE1695"/>
      <c r="BF1695" s="3"/>
      <c r="BG1695" s="3"/>
      <c r="CK1695"/>
    </row>
    <row r="1696" spans="1:89" x14ac:dyDescent="0.25">
      <c r="A1696" s="2">
        <v>43100</v>
      </c>
      <c r="B1696" s="5" t="s">
        <v>488</v>
      </c>
      <c r="C1696" s="5" t="s">
        <v>648</v>
      </c>
      <c r="D1696" s="5" t="s">
        <v>70</v>
      </c>
      <c r="E1696" s="3" t="s">
        <v>69</v>
      </c>
      <c r="F1696" s="3" t="s">
        <v>655</v>
      </c>
      <c r="G1696" s="3">
        <v>0</v>
      </c>
      <c r="H1696" s="3"/>
      <c r="I1696" s="3">
        <v>0</v>
      </c>
      <c r="J1696" s="3">
        <v>0</v>
      </c>
      <c r="K1696" s="3">
        <v>0</v>
      </c>
      <c r="L1696" s="3"/>
      <c r="M1696" s="5"/>
      <c r="AZ1696"/>
      <c r="BA1696"/>
      <c r="BB1696"/>
      <c r="BC1696"/>
      <c r="BD1696"/>
      <c r="BE1696"/>
      <c r="BF1696" s="3"/>
      <c r="BG1696" s="3"/>
      <c r="CK1696"/>
    </row>
    <row r="1697" spans="1:89" x14ac:dyDescent="0.25">
      <c r="A1697" s="2">
        <v>43100</v>
      </c>
      <c r="B1697" s="5" t="s">
        <v>488</v>
      </c>
      <c r="C1697" s="5" t="s">
        <v>648</v>
      </c>
      <c r="D1697" s="5" t="s">
        <v>70</v>
      </c>
      <c r="E1697" s="3" t="s">
        <v>67</v>
      </c>
      <c r="F1697" s="3" t="s">
        <v>656</v>
      </c>
      <c r="G1697" s="3">
        <v>28616947060.439999</v>
      </c>
      <c r="H1697" s="3">
        <v>28616947060.439999</v>
      </c>
      <c r="I1697" s="3"/>
      <c r="J1697" s="3"/>
      <c r="K1697" s="3"/>
      <c r="L1697" s="3"/>
      <c r="M1697" s="5"/>
      <c r="AZ1697"/>
      <c r="BA1697"/>
      <c r="BB1697"/>
      <c r="BC1697"/>
      <c r="BD1697"/>
      <c r="BE1697"/>
      <c r="BF1697" s="3"/>
      <c r="BG1697" s="3"/>
      <c r="CK1697"/>
    </row>
    <row r="1698" spans="1:89" x14ac:dyDescent="0.25">
      <c r="A1698" s="2">
        <v>43100</v>
      </c>
      <c r="B1698" s="5" t="s">
        <v>488</v>
      </c>
      <c r="C1698" s="5" t="s">
        <v>648</v>
      </c>
      <c r="D1698" s="5" t="s">
        <v>70</v>
      </c>
      <c r="E1698" s="3" t="s">
        <v>66</v>
      </c>
      <c r="F1698" s="3" t="s">
        <v>395</v>
      </c>
      <c r="G1698" s="3">
        <v>4733613690</v>
      </c>
      <c r="H1698" s="3"/>
      <c r="I1698" s="3">
        <v>0</v>
      </c>
      <c r="J1698" s="3">
        <v>4733613690</v>
      </c>
      <c r="K1698" s="3">
        <v>0</v>
      </c>
      <c r="L1698" s="3"/>
      <c r="M1698" s="5"/>
      <c r="AZ1698"/>
      <c r="BA1698"/>
      <c r="BB1698"/>
      <c r="BC1698"/>
      <c r="BD1698"/>
      <c r="BE1698"/>
      <c r="BF1698" s="3"/>
      <c r="BG1698" s="3"/>
      <c r="CK1698"/>
    </row>
    <row r="1699" spans="1:89" x14ac:dyDescent="0.25">
      <c r="A1699" s="2">
        <v>43100</v>
      </c>
      <c r="B1699" s="5" t="s">
        <v>488</v>
      </c>
      <c r="C1699" s="5" t="s">
        <v>648</v>
      </c>
      <c r="D1699" s="5" t="s">
        <v>70</v>
      </c>
      <c r="E1699" s="3" t="s">
        <v>250</v>
      </c>
      <c r="F1699" s="3" t="s">
        <v>657</v>
      </c>
      <c r="G1699" s="3">
        <v>271846041</v>
      </c>
      <c r="H1699" s="3"/>
      <c r="I1699" s="3"/>
      <c r="J1699" s="3"/>
      <c r="K1699" s="3">
        <v>271846041</v>
      </c>
      <c r="L1699" s="3"/>
      <c r="M1699" s="5"/>
      <c r="AZ1699"/>
      <c r="BA1699"/>
      <c r="BB1699"/>
      <c r="BC1699"/>
      <c r="BD1699"/>
      <c r="BE1699"/>
      <c r="BF1699" s="3"/>
      <c r="BG1699" s="3"/>
      <c r="CK1699"/>
    </row>
    <row r="1700" spans="1:89" x14ac:dyDescent="0.25">
      <c r="A1700" s="2">
        <v>43100</v>
      </c>
      <c r="B1700" s="5" t="s">
        <v>488</v>
      </c>
      <c r="C1700" s="5" t="s">
        <v>648</v>
      </c>
      <c r="D1700" s="5" t="s">
        <v>70</v>
      </c>
      <c r="E1700" s="3" t="s">
        <v>252</v>
      </c>
      <c r="F1700" s="3" t="s">
        <v>658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/>
      <c r="M1700" s="5"/>
      <c r="AZ1700"/>
      <c r="BA1700"/>
      <c r="BB1700"/>
      <c r="BC1700"/>
      <c r="BD1700"/>
      <c r="BE1700"/>
      <c r="BF1700" s="3"/>
      <c r="BG1700" s="3"/>
      <c r="CK1700"/>
    </row>
    <row r="1701" spans="1:89" x14ac:dyDescent="0.25">
      <c r="A1701" s="2">
        <v>43100</v>
      </c>
      <c r="B1701" s="5" t="s">
        <v>488</v>
      </c>
      <c r="C1701" s="5" t="s">
        <v>648</v>
      </c>
      <c r="D1701" s="5" t="s">
        <v>70</v>
      </c>
      <c r="E1701" s="3" t="s">
        <v>63</v>
      </c>
      <c r="F1701" s="3" t="s">
        <v>659</v>
      </c>
      <c r="G1701" s="3">
        <v>0</v>
      </c>
      <c r="H1701" s="3"/>
      <c r="I1701" s="3"/>
      <c r="J1701" s="3"/>
      <c r="K1701" s="3"/>
      <c r="L1701" s="3"/>
      <c r="M1701" s="5"/>
      <c r="AZ1701"/>
      <c r="BA1701"/>
      <c r="BB1701"/>
      <c r="BC1701"/>
      <c r="BD1701"/>
      <c r="BE1701"/>
      <c r="BF1701" s="3"/>
      <c r="BG1701" s="3"/>
      <c r="CK1701"/>
    </row>
    <row r="1702" spans="1:89" x14ac:dyDescent="0.25">
      <c r="A1702" s="2">
        <v>43100</v>
      </c>
      <c r="B1702" s="5" t="s">
        <v>488</v>
      </c>
      <c r="C1702" s="5" t="s">
        <v>648</v>
      </c>
      <c r="D1702" s="5" t="s">
        <v>70</v>
      </c>
      <c r="E1702" s="3" t="s">
        <v>62</v>
      </c>
      <c r="F1702" s="3" t="s">
        <v>660</v>
      </c>
      <c r="G1702" s="3">
        <v>2642231000</v>
      </c>
      <c r="H1702" s="3">
        <v>2642231000</v>
      </c>
      <c r="I1702" s="3">
        <v>0</v>
      </c>
      <c r="J1702" s="3">
        <v>0</v>
      </c>
      <c r="K1702" s="3">
        <v>0</v>
      </c>
      <c r="L1702" s="3"/>
      <c r="M1702" s="5"/>
      <c r="AZ1702"/>
      <c r="BA1702"/>
      <c r="BB1702"/>
      <c r="BC1702"/>
      <c r="BD1702"/>
      <c r="BE1702"/>
      <c r="BF1702" s="3"/>
      <c r="BG1702" s="3"/>
      <c r="CK1702"/>
    </row>
    <row r="1703" spans="1:89" x14ac:dyDescent="0.25">
      <c r="A1703" s="2">
        <v>43100</v>
      </c>
      <c r="B1703" s="5" t="s">
        <v>488</v>
      </c>
      <c r="C1703" s="5" t="s">
        <v>648</v>
      </c>
      <c r="D1703" s="5" t="s">
        <v>70</v>
      </c>
      <c r="E1703" s="3" t="s">
        <v>258</v>
      </c>
      <c r="F1703" s="3" t="s">
        <v>661</v>
      </c>
      <c r="G1703" s="3">
        <v>47760649782.440002</v>
      </c>
      <c r="H1703" s="3">
        <v>42755190051.440002</v>
      </c>
      <c r="I1703" s="3">
        <v>0</v>
      </c>
      <c r="J1703" s="3">
        <v>4733613690</v>
      </c>
      <c r="K1703" s="3">
        <v>271846041</v>
      </c>
      <c r="L1703" s="3"/>
      <c r="M1703" s="5"/>
      <c r="AZ1703"/>
      <c r="BA1703"/>
      <c r="BB1703"/>
      <c r="BC1703"/>
      <c r="BD1703"/>
      <c r="BE1703"/>
      <c r="BF1703" s="3"/>
      <c r="BG1703" s="3"/>
      <c r="CK1703"/>
    </row>
    <row r="1704" spans="1:89" x14ac:dyDescent="0.25">
      <c r="A1704" s="2">
        <v>43100</v>
      </c>
      <c r="B1704" s="5" t="s">
        <v>488</v>
      </c>
      <c r="C1704" s="5" t="s">
        <v>648</v>
      </c>
      <c r="D1704" s="5" t="s">
        <v>70</v>
      </c>
      <c r="E1704" s="3" t="s">
        <v>60</v>
      </c>
      <c r="F1704" s="3" t="s">
        <v>662</v>
      </c>
      <c r="G1704" s="3">
        <v>0</v>
      </c>
      <c r="H1704" s="3"/>
      <c r="I1704" s="3"/>
      <c r="J1704" s="3">
        <v>0</v>
      </c>
      <c r="K1704" s="3"/>
      <c r="L1704" s="3"/>
      <c r="M1704" s="5"/>
      <c r="AZ1704"/>
      <c r="BA1704"/>
      <c r="BB1704"/>
      <c r="BC1704"/>
      <c r="BD1704"/>
      <c r="BE1704"/>
      <c r="BF1704" s="3"/>
      <c r="BG1704" s="3"/>
      <c r="CK1704"/>
    </row>
    <row r="1705" spans="1:89" x14ac:dyDescent="0.25">
      <c r="A1705" s="2">
        <v>43100</v>
      </c>
      <c r="B1705" s="5" t="s">
        <v>488</v>
      </c>
      <c r="C1705" s="5" t="s">
        <v>648</v>
      </c>
      <c r="D1705" s="5" t="s">
        <v>70</v>
      </c>
      <c r="E1705" s="3" t="s">
        <v>59</v>
      </c>
      <c r="F1705" s="3" t="s">
        <v>663</v>
      </c>
      <c r="G1705" s="3">
        <v>0</v>
      </c>
      <c r="H1705" s="3"/>
      <c r="I1705" s="3"/>
      <c r="J1705" s="3">
        <v>0</v>
      </c>
      <c r="K1705" s="3"/>
      <c r="L1705" s="3"/>
      <c r="M1705" s="5"/>
      <c r="AZ1705"/>
      <c r="BA1705"/>
      <c r="BB1705"/>
      <c r="BC1705"/>
      <c r="BD1705"/>
      <c r="BE1705"/>
      <c r="BF1705" s="3"/>
      <c r="BG1705" s="3"/>
      <c r="CK1705"/>
    </row>
    <row r="1706" spans="1:89" x14ac:dyDescent="0.25">
      <c r="A1706" s="2">
        <v>43100</v>
      </c>
      <c r="B1706" s="5" t="s">
        <v>488</v>
      </c>
      <c r="C1706" s="5" t="s">
        <v>648</v>
      </c>
      <c r="D1706" s="5" t="s">
        <v>70</v>
      </c>
      <c r="E1706" s="3" t="s">
        <v>58</v>
      </c>
      <c r="F1706" s="3" t="s">
        <v>664</v>
      </c>
      <c r="G1706" s="3">
        <v>0</v>
      </c>
      <c r="H1706" s="3"/>
      <c r="I1706" s="3"/>
      <c r="J1706" s="3">
        <v>0</v>
      </c>
      <c r="K1706" s="3">
        <v>0</v>
      </c>
      <c r="L1706" s="3"/>
      <c r="M1706" s="5"/>
      <c r="AZ1706"/>
      <c r="BA1706"/>
      <c r="BB1706"/>
      <c r="BC1706"/>
      <c r="BD1706"/>
      <c r="BE1706"/>
      <c r="BF1706" s="3"/>
      <c r="BG1706" s="3"/>
      <c r="CK1706"/>
    </row>
    <row r="1707" spans="1:89" x14ac:dyDescent="0.25">
      <c r="A1707" s="2">
        <v>43100</v>
      </c>
      <c r="B1707" s="5" t="s">
        <v>488</v>
      </c>
      <c r="C1707" s="5" t="s">
        <v>648</v>
      </c>
      <c r="D1707" s="5" t="s">
        <v>70</v>
      </c>
      <c r="E1707" s="3" t="s">
        <v>57</v>
      </c>
      <c r="F1707" s="3" t="s">
        <v>665</v>
      </c>
      <c r="G1707" s="3">
        <v>0</v>
      </c>
      <c r="H1707" s="3"/>
      <c r="I1707" s="3"/>
      <c r="J1707" s="3">
        <v>0</v>
      </c>
      <c r="K1707" s="3">
        <v>0</v>
      </c>
      <c r="L1707" s="3"/>
      <c r="M1707" s="5"/>
      <c r="AZ1707"/>
      <c r="BA1707"/>
      <c r="BB1707"/>
      <c r="BC1707"/>
      <c r="BD1707"/>
      <c r="BE1707"/>
      <c r="BF1707" s="3"/>
      <c r="BG1707" s="3"/>
      <c r="CK1707"/>
    </row>
    <row r="1708" spans="1:89" x14ac:dyDescent="0.25">
      <c r="A1708" s="2">
        <v>43100</v>
      </c>
      <c r="B1708" s="5" t="s">
        <v>488</v>
      </c>
      <c r="C1708" s="5" t="s">
        <v>648</v>
      </c>
      <c r="D1708" s="5" t="s">
        <v>70</v>
      </c>
      <c r="E1708" s="3" t="s">
        <v>56</v>
      </c>
      <c r="F1708" s="3" t="s">
        <v>666</v>
      </c>
      <c r="G1708" s="3">
        <v>0</v>
      </c>
      <c r="H1708" s="3"/>
      <c r="I1708" s="3"/>
      <c r="J1708" s="3">
        <v>0</v>
      </c>
      <c r="K1708" s="3"/>
      <c r="L1708" s="3"/>
      <c r="M1708" s="5"/>
      <c r="AZ1708"/>
      <c r="BA1708"/>
      <c r="BB1708"/>
      <c r="BC1708"/>
      <c r="BD1708"/>
      <c r="BE1708"/>
      <c r="BF1708" s="3"/>
      <c r="BG1708" s="3"/>
      <c r="CK1708"/>
    </row>
    <row r="1709" spans="1:89" x14ac:dyDescent="0.25">
      <c r="A1709" s="2">
        <v>43100</v>
      </c>
      <c r="B1709" s="5" t="s">
        <v>488</v>
      </c>
      <c r="C1709" s="5" t="s">
        <v>648</v>
      </c>
      <c r="D1709" s="5" t="s">
        <v>70</v>
      </c>
      <c r="E1709" s="3" t="s">
        <v>259</v>
      </c>
      <c r="F1709" s="3" t="s">
        <v>667</v>
      </c>
      <c r="G1709" s="3">
        <v>0</v>
      </c>
      <c r="H1709" s="3"/>
      <c r="I1709" s="3"/>
      <c r="J1709" s="3">
        <v>0</v>
      </c>
      <c r="K1709" s="3">
        <v>0</v>
      </c>
      <c r="L1709" s="3"/>
      <c r="M1709" s="5"/>
      <c r="AZ1709"/>
      <c r="BA1709"/>
      <c r="BB1709"/>
      <c r="BC1709"/>
      <c r="BD1709"/>
      <c r="BE1709"/>
      <c r="BF1709" s="3"/>
      <c r="BG1709" s="3"/>
      <c r="CK1709"/>
    </row>
    <row r="1710" spans="1:89" x14ac:dyDescent="0.25">
      <c r="A1710" s="2">
        <v>43100</v>
      </c>
      <c r="B1710" s="5" t="s">
        <v>488</v>
      </c>
      <c r="C1710" s="5" t="s">
        <v>648</v>
      </c>
      <c r="D1710" s="5" t="s">
        <v>70</v>
      </c>
      <c r="E1710" s="3" t="s">
        <v>260</v>
      </c>
      <c r="F1710" s="3" t="s">
        <v>668</v>
      </c>
      <c r="G1710" s="3">
        <v>0</v>
      </c>
      <c r="H1710" s="3"/>
      <c r="I1710" s="3"/>
      <c r="J1710" s="3">
        <v>0</v>
      </c>
      <c r="K1710" s="3"/>
      <c r="L1710" s="3"/>
      <c r="M1710" s="5"/>
      <c r="AZ1710"/>
      <c r="BA1710"/>
      <c r="BB1710"/>
      <c r="BC1710"/>
      <c r="BD1710"/>
      <c r="BE1710"/>
      <c r="BF1710" s="3"/>
      <c r="BG1710" s="3"/>
      <c r="CK1710"/>
    </row>
    <row r="1711" spans="1:89" x14ac:dyDescent="0.25">
      <c r="A1711" s="2">
        <v>43100</v>
      </c>
      <c r="B1711" s="5" t="s">
        <v>488</v>
      </c>
      <c r="C1711" s="5" t="s">
        <v>648</v>
      </c>
      <c r="D1711" s="5" t="s">
        <v>70</v>
      </c>
      <c r="E1711" s="3" t="s">
        <v>261</v>
      </c>
      <c r="F1711" s="3" t="s">
        <v>669</v>
      </c>
      <c r="G1711" s="3">
        <v>0</v>
      </c>
      <c r="H1711" s="3"/>
      <c r="I1711" s="3"/>
      <c r="J1711" s="3">
        <v>0</v>
      </c>
      <c r="K1711" s="3">
        <v>0</v>
      </c>
      <c r="L1711" s="3"/>
      <c r="M1711" s="5"/>
      <c r="AZ1711"/>
      <c r="BA1711"/>
      <c r="BB1711"/>
      <c r="BC1711"/>
      <c r="BD1711"/>
      <c r="BE1711"/>
      <c r="BF1711" s="3"/>
      <c r="BG1711" s="3"/>
      <c r="CK1711"/>
    </row>
    <row r="1712" spans="1:89" x14ac:dyDescent="0.25">
      <c r="A1712" s="2">
        <v>43100</v>
      </c>
      <c r="B1712" s="5" t="s">
        <v>488</v>
      </c>
      <c r="C1712" s="5" t="s">
        <v>648</v>
      </c>
      <c r="D1712" s="5" t="s">
        <v>70</v>
      </c>
      <c r="E1712" s="3" t="s">
        <v>263</v>
      </c>
      <c r="F1712" s="3" t="s">
        <v>670</v>
      </c>
      <c r="G1712" s="3">
        <v>0</v>
      </c>
      <c r="H1712" s="3"/>
      <c r="I1712" s="3"/>
      <c r="J1712" s="3">
        <v>0</v>
      </c>
      <c r="K1712" s="3">
        <v>0</v>
      </c>
      <c r="L1712" s="3"/>
      <c r="M1712" s="5"/>
      <c r="AZ1712"/>
      <c r="BA1712"/>
      <c r="BB1712"/>
      <c r="BC1712"/>
      <c r="BD1712"/>
      <c r="BE1712"/>
      <c r="BF1712" s="3"/>
      <c r="BG1712" s="3"/>
      <c r="CK1712"/>
    </row>
    <row r="1713" spans="1:89" x14ac:dyDescent="0.25">
      <c r="A1713" s="2">
        <v>43100</v>
      </c>
      <c r="B1713" s="5" t="s">
        <v>488</v>
      </c>
      <c r="C1713" s="5" t="s">
        <v>648</v>
      </c>
      <c r="D1713" s="5" t="s">
        <v>70</v>
      </c>
      <c r="E1713" s="3" t="s">
        <v>55</v>
      </c>
      <c r="F1713" s="3" t="s">
        <v>671</v>
      </c>
      <c r="G1713" s="3">
        <v>0</v>
      </c>
      <c r="H1713" s="3"/>
      <c r="I1713" s="3"/>
      <c r="J1713" s="3">
        <v>0</v>
      </c>
      <c r="K1713" s="3">
        <v>0</v>
      </c>
      <c r="L1713" s="3"/>
      <c r="M1713" s="5"/>
      <c r="AZ1713"/>
      <c r="BA1713"/>
      <c r="BB1713"/>
      <c r="BC1713"/>
      <c r="BD1713"/>
      <c r="BE1713"/>
      <c r="BF1713" s="3"/>
      <c r="BG1713" s="3"/>
      <c r="CK1713"/>
    </row>
    <row r="1714" spans="1:89" x14ac:dyDescent="0.25">
      <c r="A1714" s="2">
        <v>43100</v>
      </c>
      <c r="B1714" s="5" t="s">
        <v>488</v>
      </c>
      <c r="C1714" s="5" t="s">
        <v>648</v>
      </c>
      <c r="D1714" s="5" t="s">
        <v>70</v>
      </c>
      <c r="E1714" s="3" t="s">
        <v>50</v>
      </c>
      <c r="F1714" s="3" t="s">
        <v>672</v>
      </c>
      <c r="G1714" s="3">
        <v>47760649782.440002</v>
      </c>
      <c r="H1714" s="3">
        <v>42755190051.440002</v>
      </c>
      <c r="I1714" s="3">
        <v>0</v>
      </c>
      <c r="J1714" s="3">
        <v>4733613690</v>
      </c>
      <c r="K1714" s="3">
        <v>271846041</v>
      </c>
      <c r="L1714" s="3"/>
      <c r="M1714" s="5"/>
      <c r="AZ1714"/>
      <c r="BA1714"/>
      <c r="BB1714"/>
      <c r="BC1714"/>
      <c r="BD1714"/>
      <c r="BE1714"/>
      <c r="BF1714" s="3"/>
      <c r="BG1714" s="3"/>
      <c r="CK1714"/>
    </row>
    <row r="1715" spans="1:89" x14ac:dyDescent="0.25">
      <c r="A1715" s="2">
        <v>43100</v>
      </c>
      <c r="B1715" s="5" t="s">
        <v>488</v>
      </c>
      <c r="C1715" s="5" t="s">
        <v>648</v>
      </c>
      <c r="D1715" s="5" t="s">
        <v>70</v>
      </c>
      <c r="E1715" s="3" t="s">
        <v>264</v>
      </c>
      <c r="F1715" s="3" t="s">
        <v>673</v>
      </c>
      <c r="G1715" s="3">
        <v>47488803741.440002</v>
      </c>
      <c r="H1715" s="3">
        <v>42755190051.440002</v>
      </c>
      <c r="I1715" s="3">
        <v>0</v>
      </c>
      <c r="J1715" s="3">
        <v>4733613690</v>
      </c>
      <c r="K1715" s="3"/>
      <c r="L1715" s="3"/>
      <c r="M1715" s="5"/>
      <c r="AZ1715"/>
      <c r="BA1715"/>
      <c r="BB1715"/>
      <c r="BC1715"/>
      <c r="BD1715"/>
      <c r="BE1715"/>
      <c r="BF1715" s="3"/>
      <c r="BG1715" s="3"/>
      <c r="CK1715"/>
    </row>
    <row r="1716" spans="1:89" x14ac:dyDescent="0.25">
      <c r="A1716" s="2">
        <v>43100</v>
      </c>
      <c r="B1716" s="5" t="s">
        <v>488</v>
      </c>
      <c r="C1716" s="5" t="s">
        <v>648</v>
      </c>
      <c r="D1716" s="5" t="s">
        <v>70</v>
      </c>
      <c r="E1716" s="3" t="s">
        <v>267</v>
      </c>
      <c r="F1716" s="3" t="s">
        <v>674</v>
      </c>
      <c r="G1716" s="3">
        <v>47760649782.440002</v>
      </c>
      <c r="H1716" s="3">
        <v>42755190051.440002</v>
      </c>
      <c r="I1716" s="3">
        <v>0</v>
      </c>
      <c r="J1716" s="3">
        <v>4733613690</v>
      </c>
      <c r="K1716" s="3">
        <v>271846041</v>
      </c>
      <c r="L1716" s="3"/>
      <c r="M1716" s="5"/>
      <c r="AZ1716"/>
      <c r="BA1716"/>
      <c r="BB1716"/>
      <c r="BC1716"/>
      <c r="BD1716"/>
      <c r="BE1716"/>
      <c r="BF1716" s="3"/>
      <c r="BG1716" s="3"/>
      <c r="CK1716"/>
    </row>
    <row r="1717" spans="1:89" x14ac:dyDescent="0.25">
      <c r="A1717" s="2">
        <v>43100</v>
      </c>
      <c r="B1717" s="5" t="s">
        <v>488</v>
      </c>
      <c r="C1717" s="5" t="s">
        <v>648</v>
      </c>
      <c r="D1717" s="5" t="s">
        <v>70</v>
      </c>
      <c r="E1717" s="3" t="s">
        <v>37</v>
      </c>
      <c r="F1717" s="3" t="s">
        <v>675</v>
      </c>
      <c r="G1717" s="3">
        <v>44106999635.029999</v>
      </c>
      <c r="H1717" s="3">
        <v>42755190051.440002</v>
      </c>
      <c r="I1717" s="3">
        <v>0</v>
      </c>
      <c r="J1717" s="3">
        <v>1351809583.5899999</v>
      </c>
      <c r="K1717" s="3"/>
      <c r="L1717" s="3"/>
      <c r="M1717" s="5"/>
      <c r="AZ1717"/>
      <c r="BA1717"/>
      <c r="BB1717"/>
      <c r="BC1717"/>
      <c r="BD1717"/>
      <c r="BE1717"/>
      <c r="BF1717" s="3"/>
      <c r="BG1717" s="3"/>
      <c r="CK1717"/>
    </row>
    <row r="1718" spans="1:89" x14ac:dyDescent="0.25">
      <c r="A1718" s="2">
        <v>43100</v>
      </c>
      <c r="B1718" s="5" t="s">
        <v>488</v>
      </c>
      <c r="C1718" s="5" t="s">
        <v>648</v>
      </c>
      <c r="D1718" s="5" t="s">
        <v>70</v>
      </c>
      <c r="E1718" s="3" t="s">
        <v>270</v>
      </c>
      <c r="F1718" s="3" t="s">
        <v>676</v>
      </c>
      <c r="G1718" s="3">
        <v>33364996814.290001</v>
      </c>
      <c r="H1718" s="3"/>
      <c r="I1718" s="3"/>
      <c r="J1718" s="3"/>
      <c r="K1718" s="3"/>
      <c r="L1718" s="3"/>
      <c r="M1718" s="5"/>
      <c r="AZ1718"/>
      <c r="BA1718"/>
      <c r="BB1718"/>
      <c r="BC1718"/>
      <c r="BD1718"/>
      <c r="BE1718"/>
      <c r="BF1718" s="3"/>
      <c r="BG1718" s="3"/>
      <c r="CK1718"/>
    </row>
    <row r="1719" spans="1:89" x14ac:dyDescent="0.25">
      <c r="A1719" s="2">
        <v>43100</v>
      </c>
      <c r="B1719" s="5" t="s">
        <v>488</v>
      </c>
      <c r="C1719" s="5" t="s">
        <v>648</v>
      </c>
      <c r="D1719" s="5" t="s">
        <v>70</v>
      </c>
      <c r="E1719" s="3" t="s">
        <v>272</v>
      </c>
      <c r="F1719" s="3" t="s">
        <v>677</v>
      </c>
      <c r="G1719" s="3">
        <v>11481352748.200001</v>
      </c>
      <c r="H1719" s="3"/>
      <c r="I1719" s="3"/>
      <c r="J1719" s="3"/>
      <c r="K1719" s="3"/>
      <c r="L1719" s="3"/>
      <c r="M1719" s="5"/>
      <c r="AZ1719"/>
      <c r="BA1719"/>
      <c r="BB1719"/>
      <c r="BC1719"/>
      <c r="BD1719"/>
      <c r="BE1719"/>
      <c r="BF1719" s="3"/>
      <c r="BG1719" s="3"/>
      <c r="CK1719"/>
    </row>
    <row r="1720" spans="1:89" x14ac:dyDescent="0.25">
      <c r="A1720" s="2">
        <v>43100</v>
      </c>
      <c r="B1720" s="5" t="s">
        <v>488</v>
      </c>
      <c r="C1720" s="5" t="s">
        <v>648</v>
      </c>
      <c r="D1720" s="5" t="s">
        <v>70</v>
      </c>
      <c r="E1720" s="3" t="s">
        <v>116</v>
      </c>
      <c r="F1720" s="3" t="s">
        <v>678</v>
      </c>
      <c r="G1720" s="3">
        <v>561.73</v>
      </c>
      <c r="H1720" s="3"/>
      <c r="I1720" s="3"/>
      <c r="J1720" s="3"/>
      <c r="K1720" s="3"/>
      <c r="L1720" s="3"/>
      <c r="M1720" s="5"/>
      <c r="AZ1720"/>
      <c r="BA1720"/>
      <c r="BB1720"/>
      <c r="BC1720"/>
      <c r="BD1720"/>
      <c r="BE1720"/>
      <c r="BF1720" s="3"/>
      <c r="BG1720" s="3"/>
      <c r="CK1720"/>
    </row>
    <row r="1721" spans="1:89" x14ac:dyDescent="0.25">
      <c r="A1721" s="2">
        <v>43100</v>
      </c>
      <c r="B1721" s="5" t="s">
        <v>488</v>
      </c>
      <c r="C1721" s="5" t="s">
        <v>648</v>
      </c>
      <c r="D1721" s="5" t="s">
        <v>70</v>
      </c>
      <c r="E1721" s="3" t="s">
        <v>118</v>
      </c>
      <c r="F1721" s="3" t="s">
        <v>679</v>
      </c>
      <c r="G1721" s="3">
        <v>1527.54</v>
      </c>
      <c r="H1721" s="3"/>
      <c r="I1721" s="3"/>
      <c r="J1721" s="3"/>
      <c r="K1721" s="3"/>
      <c r="L1721" s="3"/>
      <c r="M1721" s="5"/>
      <c r="AZ1721"/>
      <c r="BA1721"/>
      <c r="BB1721"/>
      <c r="BC1721"/>
      <c r="BD1721"/>
      <c r="BE1721"/>
      <c r="BF1721" s="3"/>
      <c r="BG1721" s="3"/>
      <c r="CK1721"/>
    </row>
    <row r="1722" spans="1:89" x14ac:dyDescent="0.25">
      <c r="A1722" s="2">
        <v>43190</v>
      </c>
      <c r="B1722" s="5" t="s">
        <v>487</v>
      </c>
      <c r="C1722" s="5" t="s">
        <v>330</v>
      </c>
      <c r="D1722" s="5" t="s">
        <v>70</v>
      </c>
      <c r="E1722" s="3" t="s">
        <v>241</v>
      </c>
      <c r="F1722" s="3" t="s">
        <v>331</v>
      </c>
      <c r="G1722" s="3">
        <v>0</v>
      </c>
      <c r="H1722" s="3"/>
      <c r="I1722" s="3"/>
      <c r="J1722" s="3"/>
      <c r="K1722" s="3"/>
      <c r="L1722" s="3"/>
      <c r="M1722" s="5"/>
      <c r="AZ1722"/>
      <c r="BA1722"/>
      <c r="BB1722"/>
      <c r="BC1722"/>
      <c r="BD1722"/>
      <c r="BE1722"/>
      <c r="BF1722" s="3"/>
      <c r="BG1722" s="3"/>
      <c r="CK1722"/>
    </row>
    <row r="1723" spans="1:89" x14ac:dyDescent="0.25">
      <c r="A1723" s="2">
        <v>43190</v>
      </c>
      <c r="B1723" s="5" t="s">
        <v>487</v>
      </c>
      <c r="C1723" s="5" t="s">
        <v>330</v>
      </c>
      <c r="D1723" s="5" t="s">
        <v>70</v>
      </c>
      <c r="E1723" s="3" t="s">
        <v>242</v>
      </c>
      <c r="F1723" s="3" t="s">
        <v>332</v>
      </c>
      <c r="G1723" s="3">
        <v>60243</v>
      </c>
      <c r="H1723" s="3"/>
      <c r="I1723" s="3"/>
      <c r="J1723" s="3"/>
      <c r="K1723" s="3"/>
      <c r="L1723" s="3"/>
      <c r="M1723" s="5"/>
      <c r="AZ1723"/>
      <c r="BA1723"/>
      <c r="BB1723"/>
      <c r="BC1723"/>
      <c r="BD1723"/>
      <c r="BE1723"/>
      <c r="BF1723" s="3"/>
      <c r="BG1723" s="3"/>
      <c r="CK1723"/>
    </row>
    <row r="1724" spans="1:89" x14ac:dyDescent="0.25">
      <c r="A1724" s="2">
        <v>43190</v>
      </c>
      <c r="B1724" s="5" t="s">
        <v>487</v>
      </c>
      <c r="C1724" s="5" t="s">
        <v>330</v>
      </c>
      <c r="D1724" s="5" t="s">
        <v>70</v>
      </c>
      <c r="E1724" s="3" t="s">
        <v>243</v>
      </c>
      <c r="F1724" s="3" t="s">
        <v>333</v>
      </c>
      <c r="G1724" s="3">
        <v>0</v>
      </c>
      <c r="H1724" s="3"/>
      <c r="I1724" s="3"/>
      <c r="J1724" s="3"/>
      <c r="K1724" s="3"/>
      <c r="L1724" s="3"/>
      <c r="M1724" s="5"/>
      <c r="AZ1724"/>
      <c r="BA1724"/>
      <c r="BB1724"/>
      <c r="BC1724"/>
      <c r="BD1724"/>
      <c r="BE1724"/>
      <c r="BF1724" s="3"/>
      <c r="BG1724" s="3"/>
      <c r="CK1724"/>
    </row>
    <row r="1725" spans="1:89" x14ac:dyDescent="0.25">
      <c r="A1725" s="2">
        <v>43190</v>
      </c>
      <c r="B1725" s="5" t="s">
        <v>487</v>
      </c>
      <c r="C1725" s="5" t="s">
        <v>330</v>
      </c>
      <c r="D1725" s="5" t="s">
        <v>70</v>
      </c>
      <c r="E1725" s="3" t="s">
        <v>244</v>
      </c>
      <c r="F1725" s="3" t="s">
        <v>349</v>
      </c>
      <c r="G1725" s="3">
        <v>7379422</v>
      </c>
      <c r="H1725" s="3"/>
      <c r="I1725" s="3"/>
      <c r="J1725" s="3"/>
      <c r="K1725" s="3"/>
      <c r="L1725" s="3"/>
      <c r="M1725" s="5"/>
      <c r="AZ1725"/>
      <c r="BA1725"/>
      <c r="BB1725"/>
      <c r="BC1725"/>
      <c r="BD1725"/>
      <c r="BE1725"/>
      <c r="BF1725" s="3"/>
      <c r="BG1725" s="3"/>
      <c r="CK1725"/>
    </row>
    <row r="1726" spans="1:89" x14ac:dyDescent="0.25">
      <c r="A1726" s="2">
        <v>43190</v>
      </c>
      <c r="B1726" s="5" t="s">
        <v>487</v>
      </c>
      <c r="C1726" s="5" t="s">
        <v>330</v>
      </c>
      <c r="D1726" s="5" t="s">
        <v>70</v>
      </c>
      <c r="E1726" s="3" t="s">
        <v>245</v>
      </c>
      <c r="F1726" s="3" t="s">
        <v>334</v>
      </c>
      <c r="G1726" s="3">
        <v>6992152583.4200001</v>
      </c>
      <c r="H1726" s="3"/>
      <c r="I1726" s="3"/>
      <c r="J1726" s="3"/>
      <c r="K1726" s="3"/>
      <c r="L1726" s="3"/>
      <c r="M1726" s="5"/>
      <c r="AZ1726"/>
      <c r="BA1726"/>
      <c r="BB1726"/>
      <c r="BC1726"/>
      <c r="BD1726"/>
      <c r="BE1726"/>
      <c r="BF1726" s="3"/>
      <c r="BG1726" s="3"/>
      <c r="CK1726"/>
    </row>
    <row r="1727" spans="1:89" x14ac:dyDescent="0.25">
      <c r="A1727" s="2">
        <v>43190</v>
      </c>
      <c r="B1727" s="5" t="s">
        <v>487</v>
      </c>
      <c r="C1727" s="5" t="s">
        <v>330</v>
      </c>
      <c r="D1727" s="5" t="s">
        <v>70</v>
      </c>
      <c r="E1727" s="3" t="s">
        <v>246</v>
      </c>
      <c r="F1727" s="3" t="s">
        <v>335</v>
      </c>
      <c r="G1727" s="3">
        <v>0</v>
      </c>
      <c r="H1727" s="3"/>
      <c r="I1727" s="3"/>
      <c r="J1727" s="3"/>
      <c r="K1727" s="3"/>
      <c r="L1727" s="3"/>
      <c r="M1727" s="5"/>
      <c r="AZ1727"/>
      <c r="BA1727"/>
      <c r="BB1727"/>
      <c r="BC1727"/>
      <c r="BD1727"/>
      <c r="BE1727"/>
      <c r="BF1727" s="3"/>
      <c r="BG1727" s="3"/>
      <c r="CK1727"/>
    </row>
    <row r="1728" spans="1:89" x14ac:dyDescent="0.25">
      <c r="A1728" s="2">
        <v>43190</v>
      </c>
      <c r="B1728" s="5" t="s">
        <v>487</v>
      </c>
      <c r="C1728" s="5" t="s">
        <v>330</v>
      </c>
      <c r="D1728" s="5" t="s">
        <v>70</v>
      </c>
      <c r="E1728" s="3" t="s">
        <v>247</v>
      </c>
      <c r="F1728" s="3" t="s">
        <v>336</v>
      </c>
      <c r="G1728" s="3">
        <v>83700000</v>
      </c>
      <c r="H1728" s="3"/>
      <c r="I1728" s="3"/>
      <c r="J1728" s="3"/>
      <c r="K1728" s="3"/>
      <c r="L1728" s="3"/>
      <c r="M1728" s="5"/>
      <c r="AZ1728"/>
      <c r="BA1728"/>
      <c r="BB1728"/>
      <c r="BC1728"/>
      <c r="BD1728"/>
      <c r="BE1728"/>
      <c r="BF1728" s="3"/>
      <c r="BG1728" s="3"/>
      <c r="CK1728"/>
    </row>
    <row r="1729" spans="1:89" x14ac:dyDescent="0.25">
      <c r="A1729" s="2">
        <v>43190</v>
      </c>
      <c r="B1729" s="5" t="s">
        <v>487</v>
      </c>
      <c r="C1729" s="5" t="s">
        <v>330</v>
      </c>
      <c r="D1729" s="5" t="s">
        <v>70</v>
      </c>
      <c r="E1729" s="3" t="s">
        <v>248</v>
      </c>
      <c r="F1729" s="3" t="s">
        <v>337</v>
      </c>
      <c r="G1729" s="3">
        <v>568192961</v>
      </c>
      <c r="H1729" s="3"/>
      <c r="I1729" s="3"/>
      <c r="J1729" s="3"/>
      <c r="K1729" s="3"/>
      <c r="L1729" s="3"/>
      <c r="M1729" s="5"/>
      <c r="AZ1729"/>
      <c r="BA1729"/>
      <c r="BB1729"/>
      <c r="BC1729"/>
      <c r="BD1729"/>
      <c r="BE1729"/>
      <c r="BF1729" s="3"/>
      <c r="BG1729" s="3"/>
      <c r="CK1729"/>
    </row>
    <row r="1730" spans="1:89" x14ac:dyDescent="0.25">
      <c r="A1730" s="2">
        <v>43190</v>
      </c>
      <c r="B1730" s="5" t="s">
        <v>487</v>
      </c>
      <c r="C1730" s="5" t="s">
        <v>330</v>
      </c>
      <c r="D1730" s="5" t="s">
        <v>70</v>
      </c>
      <c r="E1730" s="3" t="s">
        <v>69</v>
      </c>
      <c r="F1730" s="3" t="s">
        <v>338</v>
      </c>
      <c r="G1730" s="3">
        <v>541308517</v>
      </c>
      <c r="H1730" s="3"/>
      <c r="I1730" s="3"/>
      <c r="J1730" s="3"/>
      <c r="K1730" s="3"/>
      <c r="L1730" s="3"/>
      <c r="M1730" s="5"/>
      <c r="AZ1730"/>
      <c r="BA1730"/>
      <c r="BB1730"/>
      <c r="BC1730"/>
      <c r="BD1730"/>
      <c r="BE1730"/>
      <c r="BF1730" s="3"/>
      <c r="BG1730" s="3"/>
      <c r="CK1730"/>
    </row>
    <row r="1731" spans="1:89" x14ac:dyDescent="0.25">
      <c r="A1731" s="2">
        <v>43190</v>
      </c>
      <c r="B1731" s="5" t="s">
        <v>487</v>
      </c>
      <c r="C1731" s="5" t="s">
        <v>330</v>
      </c>
      <c r="D1731" s="5" t="s">
        <v>70</v>
      </c>
      <c r="E1731" s="3" t="s">
        <v>68</v>
      </c>
      <c r="F1731" s="3" t="s">
        <v>339</v>
      </c>
      <c r="G1731" s="3">
        <v>26884444</v>
      </c>
      <c r="H1731" s="3"/>
      <c r="I1731" s="3"/>
      <c r="J1731" s="3"/>
      <c r="K1731" s="3"/>
      <c r="L1731" s="3"/>
      <c r="M1731" s="5"/>
      <c r="AZ1731"/>
      <c r="BA1731"/>
      <c r="BB1731"/>
      <c r="BC1731"/>
      <c r="BD1731"/>
      <c r="BE1731"/>
      <c r="BF1731" s="3"/>
      <c r="BG1731" s="3"/>
      <c r="CK1731"/>
    </row>
    <row r="1732" spans="1:89" x14ac:dyDescent="0.25">
      <c r="A1732" s="2">
        <v>43190</v>
      </c>
      <c r="B1732" s="5" t="s">
        <v>487</v>
      </c>
      <c r="C1732" s="5" t="s">
        <v>330</v>
      </c>
      <c r="D1732" s="5" t="s">
        <v>70</v>
      </c>
      <c r="E1732" s="3" t="s">
        <v>67</v>
      </c>
      <c r="F1732" s="3" t="s">
        <v>340</v>
      </c>
      <c r="G1732" s="3">
        <v>5198102011.4799995</v>
      </c>
      <c r="H1732" s="3"/>
      <c r="I1732" s="3"/>
      <c r="J1732" s="3"/>
      <c r="K1732" s="3"/>
      <c r="L1732" s="3"/>
      <c r="M1732" s="5"/>
      <c r="AZ1732"/>
      <c r="BA1732"/>
      <c r="BB1732"/>
      <c r="BC1732"/>
      <c r="BD1732"/>
      <c r="BE1732"/>
      <c r="BF1732" s="3"/>
      <c r="BG1732" s="3"/>
      <c r="CK1732"/>
    </row>
    <row r="1733" spans="1:89" x14ac:dyDescent="0.25">
      <c r="A1733" s="2">
        <v>43190</v>
      </c>
      <c r="B1733" s="5" t="s">
        <v>487</v>
      </c>
      <c r="C1733" s="5" t="s">
        <v>330</v>
      </c>
      <c r="D1733" s="5" t="s">
        <v>70</v>
      </c>
      <c r="E1733" s="3" t="s">
        <v>66</v>
      </c>
      <c r="F1733" s="3" t="s">
        <v>341</v>
      </c>
      <c r="G1733" s="3">
        <v>3173205738.5700002</v>
      </c>
      <c r="H1733" s="3"/>
      <c r="I1733" s="3"/>
      <c r="J1733" s="3"/>
      <c r="K1733" s="3"/>
      <c r="L1733" s="3"/>
      <c r="M1733" s="5"/>
      <c r="AZ1733"/>
      <c r="BA1733"/>
      <c r="BB1733"/>
      <c r="BC1733"/>
      <c r="BD1733"/>
      <c r="BE1733"/>
      <c r="BF1733" s="3"/>
      <c r="BG1733" s="3"/>
      <c r="CK1733"/>
    </row>
    <row r="1734" spans="1:89" x14ac:dyDescent="0.25">
      <c r="A1734" s="2">
        <v>43190</v>
      </c>
      <c r="B1734" s="5" t="s">
        <v>487</v>
      </c>
      <c r="C1734" s="5" t="s">
        <v>330</v>
      </c>
      <c r="D1734" s="5" t="s">
        <v>70</v>
      </c>
      <c r="E1734" s="3" t="s">
        <v>249</v>
      </c>
      <c r="F1734" s="3" t="s">
        <v>342</v>
      </c>
      <c r="G1734" s="3">
        <v>2024896272.9100001</v>
      </c>
      <c r="H1734" s="3"/>
      <c r="I1734" s="3"/>
      <c r="J1734" s="3"/>
      <c r="K1734" s="3"/>
      <c r="L1734" s="3"/>
      <c r="M1734" s="5"/>
      <c r="AZ1734"/>
      <c r="BA1734"/>
      <c r="BB1734"/>
      <c r="BC1734"/>
      <c r="BD1734"/>
      <c r="BE1734"/>
      <c r="BF1734" s="3"/>
      <c r="BG1734" s="3"/>
      <c r="CK1734"/>
    </row>
    <row r="1735" spans="1:89" x14ac:dyDescent="0.25">
      <c r="A1735" s="2">
        <v>43190</v>
      </c>
      <c r="B1735" s="5" t="s">
        <v>487</v>
      </c>
      <c r="C1735" s="5" t="s">
        <v>330</v>
      </c>
      <c r="D1735" s="5" t="s">
        <v>70</v>
      </c>
      <c r="E1735" s="3" t="s">
        <v>250</v>
      </c>
      <c r="F1735" s="3" t="s">
        <v>343</v>
      </c>
      <c r="G1735" s="3">
        <v>0</v>
      </c>
      <c r="H1735" s="3"/>
      <c r="I1735" s="3"/>
      <c r="J1735" s="3"/>
      <c r="K1735" s="3"/>
      <c r="L1735" s="3"/>
      <c r="M1735" s="5"/>
      <c r="AZ1735"/>
      <c r="BA1735"/>
      <c r="BB1735"/>
      <c r="BC1735"/>
      <c r="BD1735"/>
      <c r="BE1735"/>
      <c r="BF1735" s="3"/>
      <c r="BG1735" s="3"/>
      <c r="CK1735"/>
    </row>
    <row r="1736" spans="1:89" x14ac:dyDescent="0.25">
      <c r="A1736" s="2">
        <v>43190</v>
      </c>
      <c r="B1736" s="5" t="s">
        <v>487</v>
      </c>
      <c r="C1736" s="5" t="s">
        <v>330</v>
      </c>
      <c r="D1736" s="5" t="s">
        <v>70</v>
      </c>
      <c r="E1736" s="3" t="s">
        <v>251</v>
      </c>
      <c r="F1736" s="3" t="s">
        <v>344</v>
      </c>
      <c r="G1736" s="3">
        <v>0</v>
      </c>
      <c r="H1736" s="3"/>
      <c r="I1736" s="3"/>
      <c r="J1736" s="3"/>
      <c r="K1736" s="3"/>
      <c r="L1736" s="3"/>
      <c r="M1736" s="5"/>
      <c r="AZ1736"/>
      <c r="BA1736"/>
      <c r="BB1736"/>
      <c r="BC1736"/>
      <c r="BD1736"/>
      <c r="BE1736"/>
      <c r="BF1736" s="3"/>
      <c r="BG1736" s="3"/>
      <c r="CK1736"/>
    </row>
    <row r="1737" spans="1:89" x14ac:dyDescent="0.25">
      <c r="A1737" s="2">
        <v>43190</v>
      </c>
      <c r="B1737" s="5" t="s">
        <v>487</v>
      </c>
      <c r="C1737" s="5" t="s">
        <v>330</v>
      </c>
      <c r="D1737" s="5" t="s">
        <v>70</v>
      </c>
      <c r="E1737" s="3" t="s">
        <v>252</v>
      </c>
      <c r="F1737" s="3" t="s">
        <v>345</v>
      </c>
      <c r="G1737" s="3">
        <v>1142157610.9400001</v>
      </c>
      <c r="H1737" s="3"/>
      <c r="I1737" s="3"/>
      <c r="J1737" s="3"/>
      <c r="K1737" s="3"/>
      <c r="L1737" s="3"/>
      <c r="M1737" s="5"/>
      <c r="AZ1737"/>
      <c r="BA1737"/>
      <c r="BB1737"/>
      <c r="BC1737"/>
      <c r="BD1737"/>
      <c r="BE1737"/>
      <c r="BF1737" s="3"/>
      <c r="BG1737" s="3"/>
      <c r="CK1737"/>
    </row>
    <row r="1738" spans="1:89" x14ac:dyDescent="0.25">
      <c r="A1738" s="2">
        <v>43190</v>
      </c>
      <c r="B1738" s="5" t="s">
        <v>487</v>
      </c>
      <c r="C1738" s="5" t="s">
        <v>330</v>
      </c>
      <c r="D1738" s="5" t="s">
        <v>70</v>
      </c>
      <c r="E1738" s="3" t="s">
        <v>253</v>
      </c>
      <c r="F1738" s="3" t="s">
        <v>346</v>
      </c>
      <c r="G1738" s="3">
        <v>0</v>
      </c>
      <c r="H1738" s="3"/>
      <c r="I1738" s="3"/>
      <c r="J1738" s="3"/>
      <c r="K1738" s="3"/>
      <c r="L1738" s="3"/>
      <c r="M1738" s="5"/>
      <c r="AZ1738"/>
      <c r="BA1738"/>
      <c r="BB1738"/>
      <c r="BC1738"/>
      <c r="BD1738"/>
      <c r="BE1738"/>
      <c r="BF1738" s="3"/>
      <c r="BG1738" s="3"/>
      <c r="CK1738"/>
    </row>
    <row r="1739" spans="1:89" x14ac:dyDescent="0.25">
      <c r="A1739" s="2">
        <v>43190</v>
      </c>
      <c r="B1739" s="5" t="s">
        <v>487</v>
      </c>
      <c r="C1739" s="5" t="s">
        <v>330</v>
      </c>
      <c r="D1739" s="5" t="s">
        <v>70</v>
      </c>
      <c r="E1739" s="3" t="s">
        <v>65</v>
      </c>
      <c r="F1739" s="3" t="s">
        <v>347</v>
      </c>
      <c r="G1739" s="3">
        <v>0</v>
      </c>
      <c r="H1739" s="3"/>
      <c r="I1739" s="3"/>
      <c r="J1739" s="3"/>
      <c r="K1739" s="3"/>
      <c r="L1739" s="3"/>
      <c r="M1739" s="5"/>
      <c r="AZ1739"/>
      <c r="BA1739"/>
      <c r="BB1739"/>
      <c r="BC1739"/>
      <c r="BD1739"/>
      <c r="BE1739"/>
      <c r="BF1739" s="3"/>
      <c r="BG1739" s="3"/>
      <c r="CK1739"/>
    </row>
    <row r="1740" spans="1:89" x14ac:dyDescent="0.25">
      <c r="A1740" s="2">
        <v>43190</v>
      </c>
      <c r="B1740" s="5" t="s">
        <v>487</v>
      </c>
      <c r="C1740" s="5" t="s">
        <v>330</v>
      </c>
      <c r="D1740" s="5" t="s">
        <v>70</v>
      </c>
      <c r="E1740" s="3" t="s">
        <v>64</v>
      </c>
      <c r="F1740" s="3" t="s">
        <v>348</v>
      </c>
      <c r="G1740" s="3">
        <v>0</v>
      </c>
      <c r="H1740" s="3"/>
      <c r="I1740" s="3"/>
      <c r="J1740" s="3"/>
      <c r="K1740" s="3"/>
      <c r="L1740" s="3"/>
      <c r="M1740" s="5"/>
      <c r="AZ1740"/>
      <c r="BA1740"/>
      <c r="BB1740"/>
      <c r="BC1740"/>
      <c r="BD1740"/>
      <c r="BE1740"/>
      <c r="BF1740" s="3"/>
      <c r="BG1740" s="3"/>
      <c r="CK1740"/>
    </row>
    <row r="1741" spans="1:89" x14ac:dyDescent="0.25">
      <c r="A1741" s="2">
        <v>43190</v>
      </c>
      <c r="B1741" s="5" t="s">
        <v>487</v>
      </c>
      <c r="C1741" s="5" t="s">
        <v>330</v>
      </c>
      <c r="D1741" s="5" t="s">
        <v>70</v>
      </c>
      <c r="E1741" s="3" t="s">
        <v>63</v>
      </c>
      <c r="F1741" s="3" t="s">
        <v>350</v>
      </c>
      <c r="G1741" s="3">
        <v>6091088769.5299997</v>
      </c>
      <c r="H1741" s="3"/>
      <c r="I1741" s="3"/>
      <c r="J1741" s="3"/>
      <c r="K1741" s="3"/>
      <c r="L1741" s="3"/>
      <c r="M1741" s="5"/>
      <c r="AZ1741"/>
      <c r="BA1741"/>
      <c r="BB1741"/>
      <c r="BC1741"/>
      <c r="BD1741"/>
      <c r="BE1741"/>
      <c r="BF1741" s="3"/>
      <c r="BG1741" s="3"/>
      <c r="CK1741"/>
    </row>
    <row r="1742" spans="1:89" x14ac:dyDescent="0.25">
      <c r="A1742" s="2">
        <v>43190</v>
      </c>
      <c r="B1742" s="5" t="s">
        <v>487</v>
      </c>
      <c r="C1742" s="5" t="s">
        <v>330</v>
      </c>
      <c r="D1742" s="5" t="s">
        <v>70</v>
      </c>
      <c r="E1742" s="3" t="s">
        <v>62</v>
      </c>
      <c r="F1742" s="3" t="s">
        <v>351</v>
      </c>
      <c r="G1742" s="3">
        <v>0</v>
      </c>
      <c r="H1742" s="3"/>
      <c r="I1742" s="3"/>
      <c r="J1742" s="3"/>
      <c r="K1742" s="3"/>
      <c r="L1742" s="3"/>
      <c r="M1742" s="5"/>
      <c r="AZ1742"/>
      <c r="BA1742"/>
      <c r="BB1742"/>
      <c r="BC1742"/>
      <c r="BD1742"/>
      <c r="BE1742"/>
      <c r="BF1742" s="3"/>
      <c r="BG1742" s="3"/>
      <c r="CK1742"/>
    </row>
    <row r="1743" spans="1:89" x14ac:dyDescent="0.25">
      <c r="A1743" s="2">
        <v>43190</v>
      </c>
      <c r="B1743" s="5" t="s">
        <v>487</v>
      </c>
      <c r="C1743" s="5" t="s">
        <v>330</v>
      </c>
      <c r="D1743" s="5" t="s">
        <v>70</v>
      </c>
      <c r="E1743" s="3" t="s">
        <v>61</v>
      </c>
      <c r="F1743" s="3" t="s">
        <v>353</v>
      </c>
      <c r="G1743" s="3">
        <v>0</v>
      </c>
      <c r="H1743" s="3"/>
      <c r="I1743" s="3"/>
      <c r="J1743" s="3"/>
      <c r="K1743" s="3"/>
      <c r="L1743" s="3"/>
      <c r="M1743" s="5"/>
      <c r="AZ1743"/>
      <c r="BA1743"/>
      <c r="BB1743"/>
      <c r="BC1743"/>
      <c r="BD1743"/>
      <c r="BE1743"/>
      <c r="BF1743" s="3"/>
      <c r="BG1743" s="3"/>
      <c r="CK1743"/>
    </row>
    <row r="1744" spans="1:89" x14ac:dyDescent="0.25">
      <c r="A1744" s="2">
        <v>43190</v>
      </c>
      <c r="B1744" s="5" t="s">
        <v>487</v>
      </c>
      <c r="C1744" s="5" t="s">
        <v>330</v>
      </c>
      <c r="D1744" s="5" t="s">
        <v>70</v>
      </c>
      <c r="E1744" s="3" t="s">
        <v>254</v>
      </c>
      <c r="F1744" s="3" t="s">
        <v>370</v>
      </c>
      <c r="G1744" s="3">
        <v>0</v>
      </c>
      <c r="H1744" s="3"/>
      <c r="I1744" s="3"/>
      <c r="J1744" s="3"/>
      <c r="K1744" s="3"/>
      <c r="L1744" s="3"/>
      <c r="M1744" s="5"/>
      <c r="AZ1744"/>
      <c r="BA1744"/>
      <c r="BB1744"/>
      <c r="BC1744"/>
      <c r="BD1744"/>
      <c r="BE1744"/>
      <c r="BF1744" s="3"/>
      <c r="BG1744" s="3"/>
      <c r="CK1744"/>
    </row>
    <row r="1745" spans="1:89" x14ac:dyDescent="0.25">
      <c r="A1745" s="2">
        <v>43190</v>
      </c>
      <c r="B1745" s="5" t="s">
        <v>487</v>
      </c>
      <c r="C1745" s="5" t="s">
        <v>330</v>
      </c>
      <c r="D1745" s="5" t="s">
        <v>70</v>
      </c>
      <c r="E1745" s="3" t="s">
        <v>255</v>
      </c>
      <c r="F1745" s="3" t="s">
        <v>352</v>
      </c>
      <c r="G1745" s="3">
        <v>0</v>
      </c>
      <c r="H1745" s="3"/>
      <c r="I1745" s="3"/>
      <c r="J1745" s="3"/>
      <c r="K1745" s="3"/>
      <c r="L1745" s="3"/>
      <c r="M1745" s="5"/>
      <c r="AZ1745"/>
      <c r="BA1745"/>
      <c r="BB1745"/>
      <c r="BC1745"/>
      <c r="BD1745"/>
      <c r="BE1745"/>
      <c r="BF1745" s="3"/>
      <c r="BG1745" s="3"/>
      <c r="CK1745"/>
    </row>
    <row r="1746" spans="1:89" x14ac:dyDescent="0.25">
      <c r="A1746" s="2">
        <v>43190</v>
      </c>
      <c r="B1746" s="5" t="s">
        <v>487</v>
      </c>
      <c r="C1746" s="5" t="s">
        <v>330</v>
      </c>
      <c r="D1746" s="5" t="s">
        <v>70</v>
      </c>
      <c r="E1746" s="3" t="s">
        <v>256</v>
      </c>
      <c r="F1746" s="3" t="s">
        <v>354</v>
      </c>
      <c r="G1746" s="3">
        <v>744608165</v>
      </c>
      <c r="H1746" s="3"/>
      <c r="I1746" s="3"/>
      <c r="J1746" s="3"/>
      <c r="K1746" s="3"/>
      <c r="L1746" s="3"/>
      <c r="M1746" s="5"/>
      <c r="AZ1746"/>
      <c r="BA1746"/>
      <c r="BB1746"/>
      <c r="BC1746"/>
      <c r="BD1746"/>
      <c r="BE1746"/>
      <c r="BF1746" s="3"/>
      <c r="BG1746" s="3"/>
      <c r="CK1746"/>
    </row>
    <row r="1747" spans="1:89" x14ac:dyDescent="0.25">
      <c r="A1747" s="2">
        <v>43190</v>
      </c>
      <c r="B1747" s="5" t="s">
        <v>487</v>
      </c>
      <c r="C1747" s="5" t="s">
        <v>330</v>
      </c>
      <c r="D1747" s="5" t="s">
        <v>70</v>
      </c>
      <c r="E1747" s="3" t="s">
        <v>257</v>
      </c>
      <c r="F1747" s="3" t="s">
        <v>372</v>
      </c>
      <c r="G1747" s="3">
        <v>41240335</v>
      </c>
      <c r="H1747" s="3"/>
      <c r="I1747" s="3"/>
      <c r="J1747" s="3"/>
      <c r="K1747" s="3"/>
      <c r="L1747" s="3"/>
      <c r="M1747" s="5"/>
      <c r="AZ1747"/>
      <c r="BA1747"/>
      <c r="BB1747"/>
      <c r="BC1747"/>
      <c r="BD1747"/>
      <c r="BE1747"/>
      <c r="BF1747" s="3"/>
      <c r="BG1747" s="3"/>
      <c r="CK1747"/>
    </row>
    <row r="1748" spans="1:89" x14ac:dyDescent="0.25">
      <c r="A1748" s="2">
        <v>43190</v>
      </c>
      <c r="B1748" s="5" t="s">
        <v>487</v>
      </c>
      <c r="C1748" s="5" t="s">
        <v>330</v>
      </c>
      <c r="D1748" s="5" t="s">
        <v>70</v>
      </c>
      <c r="E1748" s="3" t="s">
        <v>258</v>
      </c>
      <c r="F1748" s="3" t="s">
        <v>355</v>
      </c>
      <c r="G1748" s="3">
        <v>0</v>
      </c>
      <c r="H1748" s="3"/>
      <c r="I1748" s="3"/>
      <c r="J1748" s="3"/>
      <c r="K1748" s="3"/>
      <c r="L1748" s="3"/>
      <c r="M1748" s="5"/>
      <c r="AZ1748"/>
      <c r="BA1748"/>
      <c r="BB1748"/>
      <c r="BC1748"/>
      <c r="BD1748"/>
      <c r="BE1748"/>
      <c r="BF1748" s="3"/>
      <c r="BG1748" s="3"/>
      <c r="CK1748"/>
    </row>
    <row r="1749" spans="1:89" x14ac:dyDescent="0.25">
      <c r="A1749" s="2">
        <v>43190</v>
      </c>
      <c r="B1749" s="5" t="s">
        <v>487</v>
      </c>
      <c r="C1749" s="5" t="s">
        <v>330</v>
      </c>
      <c r="D1749" s="5" t="s">
        <v>70</v>
      </c>
      <c r="E1749" s="3" t="s">
        <v>60</v>
      </c>
      <c r="F1749" s="3" t="s">
        <v>356</v>
      </c>
      <c r="G1749" s="3">
        <v>41240335</v>
      </c>
      <c r="H1749" s="3"/>
      <c r="I1749" s="3"/>
      <c r="J1749" s="3"/>
      <c r="K1749" s="3"/>
      <c r="L1749" s="3"/>
      <c r="M1749" s="5"/>
      <c r="AZ1749"/>
      <c r="BA1749"/>
      <c r="BB1749"/>
      <c r="BC1749"/>
      <c r="BD1749"/>
      <c r="BE1749"/>
      <c r="BF1749" s="3"/>
      <c r="BG1749" s="3"/>
      <c r="CK1749"/>
    </row>
    <row r="1750" spans="1:89" x14ac:dyDescent="0.25">
      <c r="A1750" s="2">
        <v>43190</v>
      </c>
      <c r="B1750" s="5" t="s">
        <v>487</v>
      </c>
      <c r="C1750" s="5" t="s">
        <v>330</v>
      </c>
      <c r="D1750" s="5" t="s">
        <v>70</v>
      </c>
      <c r="E1750" s="3" t="s">
        <v>59</v>
      </c>
      <c r="F1750" s="3" t="s">
        <v>357</v>
      </c>
      <c r="G1750" s="3">
        <v>703367830</v>
      </c>
      <c r="H1750" s="3"/>
      <c r="I1750" s="3"/>
      <c r="J1750" s="3"/>
      <c r="K1750" s="3"/>
      <c r="L1750" s="3"/>
      <c r="M1750" s="5"/>
      <c r="AZ1750"/>
      <c r="BA1750"/>
      <c r="BB1750"/>
      <c r="BC1750"/>
      <c r="BD1750"/>
      <c r="BE1750"/>
      <c r="BF1750" s="3"/>
      <c r="BG1750" s="3"/>
      <c r="CK1750"/>
    </row>
    <row r="1751" spans="1:89" x14ac:dyDescent="0.25">
      <c r="A1751" s="2">
        <v>43190</v>
      </c>
      <c r="B1751" s="5" t="s">
        <v>487</v>
      </c>
      <c r="C1751" s="5" t="s">
        <v>330</v>
      </c>
      <c r="D1751" s="5" t="s">
        <v>70</v>
      </c>
      <c r="E1751" s="3" t="s">
        <v>58</v>
      </c>
      <c r="F1751" s="3" t="s">
        <v>358</v>
      </c>
      <c r="G1751" s="3">
        <v>546242076</v>
      </c>
      <c r="H1751" s="3"/>
      <c r="I1751" s="3"/>
      <c r="J1751" s="3"/>
      <c r="K1751" s="3"/>
      <c r="L1751" s="3"/>
      <c r="M1751" s="5"/>
      <c r="AZ1751"/>
      <c r="BA1751"/>
      <c r="BB1751"/>
      <c r="BC1751"/>
      <c r="BD1751"/>
      <c r="BE1751"/>
      <c r="BF1751" s="3"/>
      <c r="BG1751" s="3"/>
      <c r="CK1751"/>
    </row>
    <row r="1752" spans="1:89" x14ac:dyDescent="0.25">
      <c r="A1752" s="2">
        <v>43190</v>
      </c>
      <c r="B1752" s="5" t="s">
        <v>487</v>
      </c>
      <c r="C1752" s="5" t="s">
        <v>330</v>
      </c>
      <c r="D1752" s="5" t="s">
        <v>70</v>
      </c>
      <c r="E1752" s="3" t="s">
        <v>57</v>
      </c>
      <c r="F1752" s="3" t="s">
        <v>359</v>
      </c>
      <c r="G1752" s="3">
        <v>157125754</v>
      </c>
      <c r="H1752" s="3"/>
      <c r="I1752" s="3"/>
      <c r="J1752" s="3"/>
      <c r="K1752" s="3"/>
      <c r="L1752" s="3"/>
      <c r="M1752" s="5"/>
      <c r="AZ1752"/>
      <c r="BA1752"/>
      <c r="BB1752"/>
      <c r="BC1752"/>
      <c r="BD1752"/>
      <c r="BE1752"/>
      <c r="BF1752" s="3"/>
      <c r="BG1752" s="3"/>
      <c r="CK1752"/>
    </row>
    <row r="1753" spans="1:89" x14ac:dyDescent="0.25">
      <c r="A1753" s="2">
        <v>43190</v>
      </c>
      <c r="B1753" s="5" t="s">
        <v>487</v>
      </c>
      <c r="C1753" s="5" t="s">
        <v>330</v>
      </c>
      <c r="D1753" s="5" t="s">
        <v>70</v>
      </c>
      <c r="E1753" s="3" t="s">
        <v>56</v>
      </c>
      <c r="F1753" s="3" t="s">
        <v>360</v>
      </c>
      <c r="G1753" s="3">
        <v>0</v>
      </c>
      <c r="H1753" s="3"/>
      <c r="I1753" s="3"/>
      <c r="J1753" s="3"/>
      <c r="K1753" s="3"/>
      <c r="L1753" s="3"/>
      <c r="M1753" s="5"/>
      <c r="AZ1753"/>
      <c r="BA1753"/>
      <c r="BB1753"/>
      <c r="BC1753"/>
      <c r="BD1753"/>
      <c r="BE1753"/>
      <c r="BF1753" s="3"/>
      <c r="BG1753" s="3"/>
      <c r="CK1753"/>
    </row>
    <row r="1754" spans="1:89" x14ac:dyDescent="0.25">
      <c r="A1754" s="2">
        <v>43190</v>
      </c>
      <c r="B1754" s="5" t="s">
        <v>487</v>
      </c>
      <c r="C1754" s="5" t="s">
        <v>330</v>
      </c>
      <c r="D1754" s="5" t="s">
        <v>70</v>
      </c>
      <c r="E1754" s="3" t="s">
        <v>259</v>
      </c>
      <c r="F1754" s="3" t="s">
        <v>361</v>
      </c>
      <c r="G1754" s="3">
        <v>0</v>
      </c>
      <c r="H1754" s="3"/>
      <c r="I1754" s="3"/>
      <c r="J1754" s="3"/>
      <c r="K1754" s="3"/>
      <c r="L1754" s="3"/>
      <c r="M1754" s="5"/>
      <c r="AZ1754"/>
      <c r="BA1754"/>
      <c r="BB1754"/>
      <c r="BC1754"/>
      <c r="BD1754"/>
      <c r="BE1754"/>
      <c r="BF1754" s="3"/>
      <c r="BG1754" s="3"/>
      <c r="CK1754"/>
    </row>
    <row r="1755" spans="1:89" x14ac:dyDescent="0.25">
      <c r="A1755" s="2">
        <v>43190</v>
      </c>
      <c r="B1755" s="5" t="s">
        <v>487</v>
      </c>
      <c r="C1755" s="5" t="s">
        <v>330</v>
      </c>
      <c r="D1755" s="5" t="s">
        <v>70</v>
      </c>
      <c r="E1755" s="3" t="s">
        <v>260</v>
      </c>
      <c r="F1755" s="3" t="s">
        <v>362</v>
      </c>
      <c r="G1755" s="3">
        <v>1600433489</v>
      </c>
      <c r="H1755" s="3"/>
      <c r="I1755" s="3"/>
      <c r="J1755" s="3"/>
      <c r="K1755" s="3"/>
      <c r="L1755" s="3"/>
      <c r="M1755" s="5"/>
      <c r="AZ1755"/>
      <c r="BA1755"/>
      <c r="BB1755"/>
      <c r="BC1755"/>
      <c r="BD1755"/>
      <c r="BE1755"/>
      <c r="BF1755" s="3"/>
      <c r="BG1755" s="3"/>
      <c r="CK1755"/>
    </row>
    <row r="1756" spans="1:89" x14ac:dyDescent="0.25">
      <c r="A1756" s="2">
        <v>43190</v>
      </c>
      <c r="B1756" s="5" t="s">
        <v>487</v>
      </c>
      <c r="C1756" s="5" t="s">
        <v>330</v>
      </c>
      <c r="D1756" s="5" t="s">
        <v>70</v>
      </c>
      <c r="E1756" s="3" t="s">
        <v>261</v>
      </c>
      <c r="F1756" s="3" t="s">
        <v>363</v>
      </c>
      <c r="G1756" s="3">
        <v>34936323</v>
      </c>
      <c r="H1756" s="3"/>
      <c r="I1756" s="3"/>
      <c r="J1756" s="3"/>
      <c r="K1756" s="3"/>
      <c r="L1756" s="3"/>
      <c r="M1756" s="5"/>
      <c r="AZ1756"/>
      <c r="BA1756"/>
      <c r="BB1756"/>
      <c r="BC1756"/>
      <c r="BD1756"/>
      <c r="BE1756"/>
      <c r="BF1756" s="3"/>
      <c r="BG1756" s="3"/>
      <c r="CK1756"/>
    </row>
    <row r="1757" spans="1:89" x14ac:dyDescent="0.25">
      <c r="A1757" s="2">
        <v>43190</v>
      </c>
      <c r="B1757" s="5" t="s">
        <v>487</v>
      </c>
      <c r="C1757" s="5" t="s">
        <v>330</v>
      </c>
      <c r="D1757" s="5" t="s">
        <v>70</v>
      </c>
      <c r="E1757" s="3" t="s">
        <v>262</v>
      </c>
      <c r="F1757" s="3" t="s">
        <v>364</v>
      </c>
      <c r="G1757" s="3">
        <v>73785591</v>
      </c>
      <c r="H1757" s="3"/>
      <c r="I1757" s="3"/>
      <c r="J1757" s="3"/>
      <c r="K1757" s="3"/>
      <c r="L1757" s="3"/>
      <c r="M1757" s="5"/>
      <c r="AZ1757"/>
      <c r="BA1757"/>
      <c r="BB1757"/>
      <c r="BC1757"/>
      <c r="BD1757"/>
      <c r="BE1757"/>
      <c r="BF1757" s="3"/>
      <c r="BG1757" s="3"/>
      <c r="CK1757"/>
    </row>
    <row r="1758" spans="1:89" x14ac:dyDescent="0.25">
      <c r="A1758" s="2">
        <v>43190</v>
      </c>
      <c r="B1758" s="5" t="s">
        <v>487</v>
      </c>
      <c r="C1758" s="5" t="s">
        <v>330</v>
      </c>
      <c r="D1758" s="5" t="s">
        <v>70</v>
      </c>
      <c r="E1758" s="3" t="s">
        <v>263</v>
      </c>
      <c r="F1758" s="3" t="s">
        <v>365</v>
      </c>
      <c r="G1758" s="3">
        <v>0</v>
      </c>
      <c r="H1758" s="3"/>
      <c r="I1758" s="3"/>
      <c r="J1758" s="3"/>
      <c r="K1758" s="3"/>
      <c r="L1758" s="3"/>
      <c r="M1758" s="5"/>
      <c r="AZ1758"/>
      <c r="BA1758"/>
      <c r="BB1758"/>
      <c r="BC1758"/>
      <c r="BD1758"/>
      <c r="BE1758"/>
      <c r="BF1758" s="3"/>
      <c r="BG1758" s="3"/>
      <c r="CK1758"/>
    </row>
    <row r="1759" spans="1:89" x14ac:dyDescent="0.25">
      <c r="A1759" s="2">
        <v>43190</v>
      </c>
      <c r="B1759" s="5" t="s">
        <v>487</v>
      </c>
      <c r="C1759" s="5" t="s">
        <v>330</v>
      </c>
      <c r="D1759" s="5" t="s">
        <v>70</v>
      </c>
      <c r="E1759" s="3" t="s">
        <v>55</v>
      </c>
      <c r="F1759" s="3" t="s">
        <v>366</v>
      </c>
      <c r="G1759" s="3">
        <v>0</v>
      </c>
      <c r="H1759" s="3"/>
      <c r="I1759" s="3"/>
      <c r="J1759" s="3"/>
      <c r="K1759" s="3"/>
      <c r="L1759" s="3"/>
      <c r="M1759" s="5"/>
      <c r="AZ1759"/>
      <c r="BA1759"/>
      <c r="BB1759"/>
      <c r="BC1759"/>
      <c r="BD1759"/>
      <c r="BE1759"/>
      <c r="BF1759" s="3"/>
      <c r="BG1759" s="3"/>
      <c r="CK1759"/>
    </row>
    <row r="1760" spans="1:89" x14ac:dyDescent="0.25">
      <c r="A1760" s="2">
        <v>43190</v>
      </c>
      <c r="B1760" s="5" t="s">
        <v>487</v>
      </c>
      <c r="C1760" s="5" t="s">
        <v>330</v>
      </c>
      <c r="D1760" s="5" t="s">
        <v>70</v>
      </c>
      <c r="E1760" s="3" t="s">
        <v>54</v>
      </c>
      <c r="F1760" s="3" t="s">
        <v>367</v>
      </c>
      <c r="G1760" s="3">
        <v>1744933495.0599999</v>
      </c>
      <c r="H1760" s="3"/>
      <c r="I1760" s="3"/>
      <c r="J1760" s="3"/>
      <c r="K1760" s="3"/>
      <c r="L1760" s="3"/>
      <c r="M1760" s="5"/>
      <c r="AZ1760"/>
      <c r="BA1760"/>
      <c r="BB1760"/>
      <c r="BC1760"/>
      <c r="BD1760"/>
      <c r="BE1760"/>
      <c r="BF1760" s="3"/>
      <c r="BG1760" s="3"/>
      <c r="CK1760"/>
    </row>
    <row r="1761" spans="1:89" x14ac:dyDescent="0.25">
      <c r="A1761" s="2">
        <v>43190</v>
      </c>
      <c r="B1761" s="5" t="s">
        <v>487</v>
      </c>
      <c r="C1761" s="5" t="s">
        <v>330</v>
      </c>
      <c r="D1761" s="5" t="s">
        <v>70</v>
      </c>
      <c r="E1761" s="3" t="s">
        <v>53</v>
      </c>
      <c r="F1761" s="3" t="s">
        <v>368</v>
      </c>
      <c r="G1761" s="3">
        <v>2206298</v>
      </c>
      <c r="H1761" s="3"/>
      <c r="I1761" s="3"/>
      <c r="J1761" s="3"/>
      <c r="K1761" s="3"/>
      <c r="L1761" s="3"/>
      <c r="M1761" s="5"/>
      <c r="AZ1761"/>
      <c r="BA1761"/>
      <c r="BB1761"/>
      <c r="BC1761"/>
      <c r="BD1761"/>
      <c r="BE1761"/>
      <c r="BF1761" s="3"/>
      <c r="BG1761" s="3"/>
      <c r="CK1761"/>
    </row>
    <row r="1762" spans="1:89" x14ac:dyDescent="0.25">
      <c r="A1762" s="2">
        <v>43190</v>
      </c>
      <c r="B1762" s="5" t="s">
        <v>487</v>
      </c>
      <c r="C1762" s="5" t="s">
        <v>330</v>
      </c>
      <c r="D1762" s="5" t="s">
        <v>70</v>
      </c>
      <c r="E1762" s="3" t="s">
        <v>50</v>
      </c>
      <c r="F1762" s="3" t="s">
        <v>369</v>
      </c>
      <c r="G1762" s="3">
        <v>17291584379</v>
      </c>
      <c r="H1762" s="3"/>
      <c r="I1762" s="3"/>
      <c r="J1762" s="3"/>
      <c r="K1762" s="3"/>
      <c r="L1762" s="3"/>
      <c r="M1762" s="5"/>
      <c r="AZ1762"/>
      <c r="BA1762"/>
      <c r="BB1762"/>
      <c r="BC1762"/>
      <c r="BD1762"/>
      <c r="BE1762"/>
      <c r="BF1762" s="3"/>
      <c r="BG1762" s="3"/>
      <c r="CK1762"/>
    </row>
    <row r="1763" spans="1:89" x14ac:dyDescent="0.25">
      <c r="A1763" s="2">
        <v>43190</v>
      </c>
      <c r="B1763" s="5" t="s">
        <v>487</v>
      </c>
      <c r="C1763" s="5" t="s">
        <v>330</v>
      </c>
      <c r="D1763" s="5" t="s">
        <v>70</v>
      </c>
      <c r="E1763" s="3" t="s">
        <v>264</v>
      </c>
      <c r="F1763" s="3" t="s">
        <v>371</v>
      </c>
      <c r="G1763" s="3">
        <v>211989507</v>
      </c>
      <c r="H1763" s="3"/>
      <c r="I1763" s="3"/>
      <c r="J1763" s="3"/>
      <c r="K1763" s="3"/>
      <c r="L1763" s="3"/>
      <c r="M1763" s="5"/>
      <c r="AZ1763"/>
      <c r="BA1763"/>
      <c r="BB1763"/>
      <c r="BC1763"/>
      <c r="BD1763"/>
      <c r="BE1763"/>
      <c r="BF1763" s="3"/>
      <c r="BG1763" s="3"/>
      <c r="CK1763"/>
    </row>
    <row r="1764" spans="1:89" x14ac:dyDescent="0.25">
      <c r="A1764" s="2">
        <v>43190</v>
      </c>
      <c r="B1764" s="5" t="s">
        <v>487</v>
      </c>
      <c r="C1764" s="5" t="s">
        <v>330</v>
      </c>
      <c r="D1764" s="5" t="s">
        <v>70</v>
      </c>
      <c r="E1764" s="3" t="s">
        <v>265</v>
      </c>
      <c r="F1764" s="3" t="s">
        <v>377</v>
      </c>
      <c r="G1764" s="3">
        <v>0</v>
      </c>
      <c r="H1764" s="3"/>
      <c r="I1764" s="3"/>
      <c r="J1764" s="3"/>
      <c r="K1764" s="3"/>
      <c r="L1764" s="3"/>
      <c r="M1764" s="5"/>
      <c r="AZ1764"/>
      <c r="BA1764"/>
      <c r="BB1764"/>
      <c r="BC1764"/>
      <c r="BD1764"/>
      <c r="BE1764"/>
      <c r="BF1764" s="3"/>
      <c r="BG1764" s="3"/>
      <c r="CK1764"/>
    </row>
    <row r="1765" spans="1:89" x14ac:dyDescent="0.25">
      <c r="A1765" s="2">
        <v>43190</v>
      </c>
      <c r="B1765" s="5" t="s">
        <v>487</v>
      </c>
      <c r="C1765" s="5" t="s">
        <v>330</v>
      </c>
      <c r="D1765" s="5" t="s">
        <v>70</v>
      </c>
      <c r="E1765" s="3" t="s">
        <v>266</v>
      </c>
      <c r="F1765" s="3" t="s">
        <v>373</v>
      </c>
      <c r="G1765" s="3">
        <v>0</v>
      </c>
      <c r="H1765" s="3"/>
      <c r="I1765" s="3"/>
      <c r="J1765" s="3"/>
      <c r="K1765" s="3"/>
      <c r="L1765" s="3"/>
      <c r="M1765" s="5"/>
      <c r="AZ1765"/>
      <c r="BA1765"/>
      <c r="BB1765"/>
      <c r="BC1765"/>
      <c r="BD1765"/>
      <c r="BE1765"/>
      <c r="BF1765" s="3"/>
      <c r="BG1765" s="3"/>
      <c r="CK1765"/>
    </row>
    <row r="1766" spans="1:89" x14ac:dyDescent="0.25">
      <c r="A1766" s="2">
        <v>43190</v>
      </c>
      <c r="B1766" s="5" t="s">
        <v>487</v>
      </c>
      <c r="C1766" s="5" t="s">
        <v>330</v>
      </c>
      <c r="D1766" s="5" t="s">
        <v>70</v>
      </c>
      <c r="E1766" s="3" t="s">
        <v>267</v>
      </c>
      <c r="F1766" s="3" t="s">
        <v>374</v>
      </c>
      <c r="G1766" s="3">
        <v>0</v>
      </c>
      <c r="H1766" s="3"/>
      <c r="I1766" s="3"/>
      <c r="J1766" s="3"/>
      <c r="K1766" s="3"/>
      <c r="L1766" s="3"/>
      <c r="M1766" s="5"/>
      <c r="AZ1766"/>
      <c r="BA1766"/>
      <c r="BB1766"/>
      <c r="BC1766"/>
      <c r="BD1766"/>
      <c r="BE1766"/>
      <c r="BF1766" s="3"/>
      <c r="BG1766" s="3"/>
      <c r="CK1766"/>
    </row>
    <row r="1767" spans="1:89" x14ac:dyDescent="0.25">
      <c r="A1767" s="2">
        <v>43190</v>
      </c>
      <c r="B1767" s="5" t="s">
        <v>487</v>
      </c>
      <c r="C1767" s="5" t="s">
        <v>330</v>
      </c>
      <c r="D1767" s="5" t="s">
        <v>70</v>
      </c>
      <c r="E1767" s="3" t="s">
        <v>37</v>
      </c>
      <c r="F1767" s="3" t="s">
        <v>375</v>
      </c>
      <c r="G1767" s="3">
        <v>0</v>
      </c>
      <c r="H1767" s="3"/>
      <c r="I1767" s="3"/>
      <c r="J1767" s="3"/>
      <c r="K1767" s="3"/>
      <c r="L1767" s="3"/>
      <c r="M1767" s="5"/>
      <c r="AZ1767"/>
      <c r="BA1767"/>
      <c r="BB1767"/>
      <c r="BC1767"/>
      <c r="BD1767"/>
      <c r="BE1767"/>
      <c r="BF1767" s="3"/>
      <c r="BG1767" s="3"/>
      <c r="CK1767"/>
    </row>
    <row r="1768" spans="1:89" x14ac:dyDescent="0.25">
      <c r="A1768" s="2">
        <v>43190</v>
      </c>
      <c r="B1768" s="5" t="s">
        <v>487</v>
      </c>
      <c r="C1768" s="5" t="s">
        <v>330</v>
      </c>
      <c r="D1768" s="5" t="s">
        <v>70</v>
      </c>
      <c r="E1768" s="3" t="s">
        <v>268</v>
      </c>
      <c r="F1768" s="3" t="s">
        <v>376</v>
      </c>
      <c r="G1768" s="3">
        <v>211989507</v>
      </c>
      <c r="H1768" s="3"/>
      <c r="I1768" s="3"/>
      <c r="J1768" s="3"/>
      <c r="K1768" s="3"/>
      <c r="L1768" s="3"/>
      <c r="M1768" s="5"/>
      <c r="AZ1768"/>
      <c r="BA1768"/>
      <c r="BB1768"/>
      <c r="BC1768"/>
      <c r="BD1768"/>
      <c r="BE1768"/>
      <c r="BF1768" s="3"/>
      <c r="BG1768" s="3"/>
      <c r="CK1768"/>
    </row>
    <row r="1769" spans="1:89" x14ac:dyDescent="0.25">
      <c r="A1769" s="2">
        <v>43190</v>
      </c>
      <c r="B1769" s="5" t="s">
        <v>487</v>
      </c>
      <c r="C1769" s="5" t="s">
        <v>330</v>
      </c>
      <c r="D1769" s="5" t="s">
        <v>70</v>
      </c>
      <c r="E1769" s="3" t="s">
        <v>269</v>
      </c>
      <c r="F1769" s="3" t="s">
        <v>373</v>
      </c>
      <c r="G1769" s="3">
        <v>0</v>
      </c>
      <c r="H1769" s="3"/>
      <c r="I1769" s="3"/>
      <c r="J1769" s="3"/>
      <c r="K1769" s="3"/>
      <c r="L1769" s="3"/>
      <c r="M1769" s="5"/>
      <c r="AZ1769"/>
      <c r="BA1769"/>
      <c r="BB1769"/>
      <c r="BC1769"/>
      <c r="BD1769"/>
      <c r="BE1769"/>
      <c r="BF1769" s="3"/>
      <c r="BG1769" s="3"/>
      <c r="CK1769"/>
    </row>
    <row r="1770" spans="1:89" x14ac:dyDescent="0.25">
      <c r="A1770" s="2">
        <v>43190</v>
      </c>
      <c r="B1770" s="5" t="s">
        <v>487</v>
      </c>
      <c r="C1770" s="5" t="s">
        <v>330</v>
      </c>
      <c r="D1770" s="5" t="s">
        <v>70</v>
      </c>
      <c r="E1770" s="3" t="s">
        <v>270</v>
      </c>
      <c r="F1770" s="3" t="s">
        <v>374</v>
      </c>
      <c r="G1770" s="3">
        <v>202306128</v>
      </c>
      <c r="H1770" s="3"/>
      <c r="I1770" s="3"/>
      <c r="J1770" s="3"/>
      <c r="K1770" s="3"/>
      <c r="L1770" s="3"/>
      <c r="M1770" s="5"/>
      <c r="AZ1770"/>
      <c r="BA1770"/>
      <c r="BB1770"/>
      <c r="BC1770"/>
      <c r="BD1770"/>
      <c r="BE1770"/>
      <c r="BF1770" s="3"/>
      <c r="BG1770" s="3"/>
      <c r="CK1770"/>
    </row>
    <row r="1771" spans="1:89" x14ac:dyDescent="0.25">
      <c r="A1771" s="2">
        <v>43190</v>
      </c>
      <c r="B1771" s="5" t="s">
        <v>487</v>
      </c>
      <c r="C1771" s="5" t="s">
        <v>330</v>
      </c>
      <c r="D1771" s="5" t="s">
        <v>70</v>
      </c>
      <c r="E1771" s="3" t="s">
        <v>271</v>
      </c>
      <c r="F1771" s="3" t="s">
        <v>375</v>
      </c>
      <c r="G1771" s="3">
        <v>9683379</v>
      </c>
      <c r="H1771" s="3"/>
      <c r="I1771" s="3"/>
      <c r="J1771" s="3"/>
      <c r="K1771" s="3"/>
      <c r="L1771" s="3"/>
      <c r="M1771" s="5"/>
      <c r="AZ1771"/>
      <c r="BA1771"/>
      <c r="BB1771"/>
      <c r="BC1771"/>
      <c r="BD1771"/>
      <c r="BE1771"/>
      <c r="BF1771" s="3"/>
      <c r="BG1771" s="3"/>
      <c r="CK1771"/>
    </row>
    <row r="1772" spans="1:89" x14ac:dyDescent="0.25">
      <c r="A1772" s="2">
        <v>43190</v>
      </c>
      <c r="B1772" s="5" t="s">
        <v>487</v>
      </c>
      <c r="C1772" s="5" t="s">
        <v>330</v>
      </c>
      <c r="D1772" s="5" t="s">
        <v>70</v>
      </c>
      <c r="E1772" s="3" t="s">
        <v>272</v>
      </c>
      <c r="F1772" s="3" t="s">
        <v>378</v>
      </c>
      <c r="G1772" s="3">
        <v>4888878438</v>
      </c>
      <c r="H1772" s="3"/>
      <c r="I1772" s="3"/>
      <c r="J1772" s="3"/>
      <c r="K1772" s="3"/>
      <c r="L1772" s="3"/>
      <c r="M1772" s="5"/>
      <c r="AZ1772"/>
      <c r="BA1772"/>
      <c r="BB1772"/>
      <c r="BC1772"/>
      <c r="BD1772"/>
      <c r="BE1772"/>
      <c r="BF1772" s="3"/>
      <c r="BG1772" s="3"/>
      <c r="CK1772"/>
    </row>
    <row r="1773" spans="1:89" x14ac:dyDescent="0.25">
      <c r="A1773" s="2">
        <v>43190</v>
      </c>
      <c r="B1773" s="5" t="s">
        <v>487</v>
      </c>
      <c r="C1773" s="5" t="s">
        <v>330</v>
      </c>
      <c r="D1773" s="5" t="s">
        <v>70</v>
      </c>
      <c r="E1773" s="3" t="s">
        <v>131</v>
      </c>
      <c r="F1773" s="3" t="s">
        <v>379</v>
      </c>
      <c r="G1773" s="3">
        <v>3031391240</v>
      </c>
      <c r="H1773" s="3"/>
      <c r="I1773" s="3"/>
      <c r="J1773" s="3"/>
      <c r="K1773" s="3"/>
      <c r="L1773" s="3"/>
      <c r="M1773" s="5"/>
      <c r="AZ1773"/>
      <c r="BA1773"/>
      <c r="BB1773"/>
      <c r="BC1773"/>
      <c r="BD1773"/>
      <c r="BE1773"/>
      <c r="BF1773" s="3"/>
      <c r="BG1773" s="3"/>
      <c r="CK1773"/>
    </row>
    <row r="1774" spans="1:89" x14ac:dyDescent="0.25">
      <c r="A1774" s="2">
        <v>43190</v>
      </c>
      <c r="B1774" s="5" t="s">
        <v>487</v>
      </c>
      <c r="C1774" s="5" t="s">
        <v>330</v>
      </c>
      <c r="D1774" s="5" t="s">
        <v>70</v>
      </c>
      <c r="E1774" s="3" t="s">
        <v>116</v>
      </c>
      <c r="F1774" s="3" t="s">
        <v>373</v>
      </c>
      <c r="G1774" s="3">
        <v>0</v>
      </c>
      <c r="H1774" s="3"/>
      <c r="I1774" s="3"/>
      <c r="J1774" s="3"/>
      <c r="K1774" s="3"/>
      <c r="L1774" s="3"/>
      <c r="M1774" s="5"/>
      <c r="AZ1774"/>
      <c r="BA1774"/>
      <c r="BB1774"/>
      <c r="BC1774"/>
      <c r="BD1774"/>
      <c r="BE1774"/>
      <c r="BF1774" s="3"/>
      <c r="BG1774" s="3"/>
      <c r="CK1774"/>
    </row>
    <row r="1775" spans="1:89" x14ac:dyDescent="0.25">
      <c r="A1775" s="2">
        <v>43190</v>
      </c>
      <c r="B1775" s="5" t="s">
        <v>487</v>
      </c>
      <c r="C1775" s="5" t="s">
        <v>330</v>
      </c>
      <c r="D1775" s="5" t="s">
        <v>70</v>
      </c>
      <c r="E1775" s="3" t="s">
        <v>117</v>
      </c>
      <c r="F1775" s="3" t="s">
        <v>374</v>
      </c>
      <c r="G1775" s="3">
        <v>2912003098</v>
      </c>
      <c r="H1775" s="3"/>
      <c r="I1775" s="3"/>
      <c r="J1775" s="3"/>
      <c r="K1775" s="3"/>
      <c r="L1775" s="3"/>
      <c r="M1775" s="5"/>
      <c r="AZ1775"/>
      <c r="BA1775"/>
      <c r="BB1775"/>
      <c r="BC1775"/>
      <c r="BD1775"/>
      <c r="BE1775"/>
      <c r="BF1775" s="3"/>
      <c r="BG1775" s="3"/>
      <c r="CK1775"/>
    </row>
    <row r="1776" spans="1:89" x14ac:dyDescent="0.25">
      <c r="A1776" s="2">
        <v>43190</v>
      </c>
      <c r="B1776" s="5" t="s">
        <v>487</v>
      </c>
      <c r="C1776" s="5" t="s">
        <v>330</v>
      </c>
      <c r="D1776" s="5" t="s">
        <v>70</v>
      </c>
      <c r="E1776" s="3" t="s">
        <v>118</v>
      </c>
      <c r="F1776" s="3" t="s">
        <v>375</v>
      </c>
      <c r="G1776" s="3">
        <v>119388142</v>
      </c>
      <c r="H1776" s="3"/>
      <c r="I1776" s="3"/>
      <c r="J1776" s="3"/>
      <c r="K1776" s="3"/>
      <c r="L1776" s="3"/>
      <c r="M1776" s="5"/>
      <c r="AZ1776"/>
      <c r="BA1776"/>
      <c r="BB1776"/>
      <c r="BC1776"/>
      <c r="BD1776"/>
      <c r="BE1776"/>
      <c r="BF1776" s="3"/>
      <c r="BG1776" s="3"/>
      <c r="CK1776"/>
    </row>
    <row r="1777" spans="1:89" x14ac:dyDescent="0.25">
      <c r="A1777" s="2">
        <v>43190</v>
      </c>
      <c r="B1777" s="5" t="s">
        <v>487</v>
      </c>
      <c r="C1777" s="5" t="s">
        <v>330</v>
      </c>
      <c r="D1777" s="5" t="s">
        <v>70</v>
      </c>
      <c r="E1777" s="3" t="s">
        <v>273</v>
      </c>
      <c r="F1777" s="3" t="s">
        <v>380</v>
      </c>
      <c r="G1777" s="3">
        <v>1857487198</v>
      </c>
      <c r="H1777" s="3"/>
      <c r="I1777" s="3"/>
      <c r="J1777" s="3"/>
      <c r="K1777" s="3"/>
      <c r="L1777" s="3"/>
      <c r="M1777" s="5"/>
      <c r="AZ1777"/>
      <c r="BA1777"/>
      <c r="BB1777"/>
      <c r="BC1777"/>
      <c r="BD1777"/>
      <c r="BE1777"/>
      <c r="BF1777" s="3"/>
      <c r="BG1777" s="3"/>
      <c r="CK1777"/>
    </row>
    <row r="1778" spans="1:89" x14ac:dyDescent="0.25">
      <c r="A1778" s="2">
        <v>43190</v>
      </c>
      <c r="B1778" s="5" t="s">
        <v>487</v>
      </c>
      <c r="C1778" s="5" t="s">
        <v>330</v>
      </c>
      <c r="D1778" s="5" t="s">
        <v>70</v>
      </c>
      <c r="E1778" s="3" t="s">
        <v>274</v>
      </c>
      <c r="F1778" s="3" t="s">
        <v>373</v>
      </c>
      <c r="G1778" s="3">
        <v>0</v>
      </c>
      <c r="H1778" s="3"/>
      <c r="I1778" s="3"/>
      <c r="J1778" s="3"/>
      <c r="K1778" s="3"/>
      <c r="L1778" s="3"/>
      <c r="M1778" s="5"/>
      <c r="AZ1778"/>
      <c r="BA1778"/>
      <c r="BB1778"/>
      <c r="BC1778"/>
      <c r="BD1778"/>
      <c r="BE1778"/>
      <c r="BF1778" s="3"/>
      <c r="BG1778" s="3"/>
      <c r="CK1778"/>
    </row>
    <row r="1779" spans="1:89" x14ac:dyDescent="0.25">
      <c r="A1779" s="2">
        <v>43190</v>
      </c>
      <c r="B1779" s="5" t="s">
        <v>487</v>
      </c>
      <c r="C1779" s="5" t="s">
        <v>330</v>
      </c>
      <c r="D1779" s="5" t="s">
        <v>70</v>
      </c>
      <c r="E1779" s="3" t="s">
        <v>275</v>
      </c>
      <c r="F1779" s="3" t="s">
        <v>374</v>
      </c>
      <c r="G1779" s="3">
        <v>1757921915</v>
      </c>
      <c r="H1779" s="3"/>
      <c r="I1779" s="3"/>
      <c r="J1779" s="3"/>
      <c r="K1779" s="3"/>
      <c r="L1779" s="3"/>
      <c r="M1779" s="5"/>
      <c r="AZ1779"/>
      <c r="BA1779"/>
      <c r="BB1779"/>
      <c r="BC1779"/>
      <c r="BD1779"/>
      <c r="BE1779"/>
      <c r="BF1779" s="3"/>
      <c r="BG1779" s="3"/>
      <c r="CK1779"/>
    </row>
    <row r="1780" spans="1:89" x14ac:dyDescent="0.25">
      <c r="A1780" s="2">
        <v>43190</v>
      </c>
      <c r="B1780" s="5" t="s">
        <v>487</v>
      </c>
      <c r="C1780" s="5" t="s">
        <v>330</v>
      </c>
      <c r="D1780" s="5" t="s">
        <v>70</v>
      </c>
      <c r="E1780" s="3" t="s">
        <v>276</v>
      </c>
      <c r="F1780" s="3" t="s">
        <v>375</v>
      </c>
      <c r="G1780" s="3">
        <v>99565283</v>
      </c>
      <c r="H1780" s="3"/>
      <c r="I1780" s="3"/>
      <c r="J1780" s="3"/>
      <c r="K1780" s="3"/>
      <c r="L1780" s="3"/>
      <c r="M1780" s="5"/>
      <c r="AZ1780"/>
      <c r="BA1780"/>
      <c r="BB1780"/>
      <c r="BC1780"/>
      <c r="BD1780"/>
      <c r="BE1780"/>
      <c r="BF1780" s="3"/>
      <c r="BG1780" s="3"/>
      <c r="CK1780"/>
    </row>
    <row r="1781" spans="1:89" x14ac:dyDescent="0.25">
      <c r="A1781" s="2">
        <v>43190</v>
      </c>
      <c r="B1781" s="5" t="s">
        <v>487</v>
      </c>
      <c r="C1781" s="5" t="s">
        <v>330</v>
      </c>
      <c r="D1781" s="5" t="s">
        <v>70</v>
      </c>
      <c r="E1781" s="3" t="s">
        <v>277</v>
      </c>
      <c r="F1781" s="3" t="s">
        <v>381</v>
      </c>
      <c r="G1781" s="3">
        <v>6091088769.5299997</v>
      </c>
      <c r="H1781" s="3"/>
      <c r="I1781" s="3"/>
      <c r="J1781" s="3"/>
      <c r="K1781" s="3"/>
      <c r="L1781" s="3"/>
      <c r="M1781" s="5"/>
      <c r="AZ1781"/>
      <c r="BA1781"/>
      <c r="BB1781"/>
      <c r="BC1781"/>
      <c r="BD1781"/>
      <c r="BE1781"/>
      <c r="BF1781" s="3"/>
      <c r="BG1781" s="3"/>
      <c r="CK1781"/>
    </row>
    <row r="1782" spans="1:89" x14ac:dyDescent="0.25">
      <c r="A1782" s="2">
        <v>43190</v>
      </c>
      <c r="B1782" s="5" t="s">
        <v>487</v>
      </c>
      <c r="C1782" s="5" t="s">
        <v>330</v>
      </c>
      <c r="D1782" s="5" t="s">
        <v>70</v>
      </c>
      <c r="E1782" s="3" t="s">
        <v>119</v>
      </c>
      <c r="F1782" s="3" t="s">
        <v>382</v>
      </c>
      <c r="G1782" s="3">
        <v>5219275486.5299997</v>
      </c>
      <c r="H1782" s="3"/>
      <c r="I1782" s="3"/>
      <c r="J1782" s="3"/>
      <c r="K1782" s="3"/>
      <c r="L1782" s="3"/>
      <c r="M1782" s="5"/>
      <c r="AZ1782"/>
      <c r="BA1782"/>
      <c r="BB1782"/>
      <c r="BC1782"/>
      <c r="BD1782"/>
      <c r="BE1782"/>
      <c r="BF1782" s="3"/>
      <c r="BG1782" s="3"/>
      <c r="CK1782"/>
    </row>
    <row r="1783" spans="1:89" x14ac:dyDescent="0.25">
      <c r="A1783" s="2">
        <v>43190</v>
      </c>
      <c r="B1783" s="5" t="s">
        <v>487</v>
      </c>
      <c r="C1783" s="5" t="s">
        <v>330</v>
      </c>
      <c r="D1783" s="5" t="s">
        <v>70</v>
      </c>
      <c r="E1783" s="3" t="s">
        <v>120</v>
      </c>
      <c r="F1783" s="3" t="s">
        <v>383</v>
      </c>
      <c r="G1783" s="3">
        <v>871813283</v>
      </c>
      <c r="H1783" s="3"/>
      <c r="I1783" s="3"/>
      <c r="J1783" s="3"/>
      <c r="K1783" s="3"/>
      <c r="L1783" s="3"/>
      <c r="M1783" s="5"/>
      <c r="AZ1783"/>
      <c r="BA1783"/>
      <c r="BB1783"/>
      <c r="BC1783"/>
      <c r="BD1783"/>
      <c r="BE1783"/>
      <c r="BF1783" s="3"/>
      <c r="BG1783" s="3"/>
      <c r="CK1783"/>
    </row>
    <row r="1784" spans="1:89" x14ac:dyDescent="0.25">
      <c r="A1784" s="2">
        <v>43190</v>
      </c>
      <c r="B1784" s="5" t="s">
        <v>487</v>
      </c>
      <c r="C1784" s="5" t="s">
        <v>330</v>
      </c>
      <c r="D1784" s="5" t="s">
        <v>70</v>
      </c>
      <c r="E1784" s="3" t="s">
        <v>121</v>
      </c>
      <c r="F1784" s="3" t="s">
        <v>384</v>
      </c>
      <c r="G1784" s="3">
        <v>0</v>
      </c>
      <c r="H1784" s="3"/>
      <c r="I1784" s="3"/>
      <c r="J1784" s="3"/>
      <c r="K1784" s="3"/>
      <c r="L1784" s="3"/>
      <c r="M1784" s="5"/>
      <c r="AZ1784"/>
      <c r="BA1784"/>
      <c r="BB1784"/>
      <c r="BC1784"/>
      <c r="BD1784"/>
      <c r="BE1784"/>
      <c r="BF1784" s="3"/>
      <c r="BG1784" s="3"/>
      <c r="CK1784"/>
    </row>
    <row r="1785" spans="1:89" x14ac:dyDescent="0.25">
      <c r="A1785" s="2">
        <v>43190</v>
      </c>
      <c r="B1785" s="5" t="s">
        <v>487</v>
      </c>
      <c r="C1785" s="5" t="s">
        <v>330</v>
      </c>
      <c r="D1785" s="5" t="s">
        <v>70</v>
      </c>
      <c r="E1785" s="3" t="s">
        <v>123</v>
      </c>
      <c r="F1785" s="3" t="s">
        <v>385</v>
      </c>
      <c r="G1785" s="3">
        <v>0</v>
      </c>
      <c r="H1785" s="3"/>
      <c r="I1785" s="3"/>
      <c r="J1785" s="3"/>
      <c r="K1785" s="3"/>
      <c r="L1785" s="3"/>
      <c r="M1785" s="5"/>
      <c r="AZ1785"/>
      <c r="BA1785"/>
      <c r="BB1785"/>
      <c r="BC1785"/>
      <c r="BD1785"/>
      <c r="BE1785"/>
      <c r="BF1785" s="3"/>
      <c r="BG1785" s="3"/>
      <c r="CK1785"/>
    </row>
    <row r="1786" spans="1:89" x14ac:dyDescent="0.25">
      <c r="A1786" s="2">
        <v>43190</v>
      </c>
      <c r="B1786" s="5" t="s">
        <v>487</v>
      </c>
      <c r="C1786" s="5" t="s">
        <v>330</v>
      </c>
      <c r="D1786" s="5" t="s">
        <v>70</v>
      </c>
      <c r="E1786" s="3" t="s">
        <v>278</v>
      </c>
      <c r="F1786" s="3" t="s">
        <v>386</v>
      </c>
      <c r="G1786" s="3">
        <v>0</v>
      </c>
      <c r="H1786" s="3"/>
      <c r="I1786" s="3"/>
      <c r="J1786" s="3"/>
      <c r="K1786" s="3"/>
      <c r="L1786" s="3"/>
      <c r="M1786" s="5"/>
      <c r="AZ1786"/>
      <c r="BA1786"/>
      <c r="BB1786"/>
      <c r="BC1786"/>
      <c r="BD1786"/>
      <c r="BE1786"/>
      <c r="BF1786" s="3"/>
      <c r="BG1786" s="3"/>
      <c r="CK1786"/>
    </row>
    <row r="1787" spans="1:89" x14ac:dyDescent="0.25">
      <c r="A1787" s="2">
        <v>43190</v>
      </c>
      <c r="B1787" s="5" t="s">
        <v>487</v>
      </c>
      <c r="C1787" s="5" t="s">
        <v>330</v>
      </c>
      <c r="D1787" s="5" t="s">
        <v>70</v>
      </c>
      <c r="E1787" s="3" t="s">
        <v>279</v>
      </c>
      <c r="F1787" s="3" t="s">
        <v>387</v>
      </c>
      <c r="G1787" s="3">
        <v>8537940</v>
      </c>
      <c r="H1787" s="3"/>
      <c r="I1787" s="3"/>
      <c r="J1787" s="3"/>
      <c r="K1787" s="3"/>
      <c r="L1787" s="3"/>
      <c r="M1787" s="5"/>
      <c r="AZ1787"/>
      <c r="BA1787"/>
      <c r="BB1787"/>
      <c r="BC1787"/>
      <c r="BD1787"/>
      <c r="BE1787"/>
      <c r="BF1787" s="3"/>
      <c r="BG1787" s="3"/>
      <c r="CK1787"/>
    </row>
    <row r="1788" spans="1:89" x14ac:dyDescent="0.25">
      <c r="A1788" s="2">
        <v>43190</v>
      </c>
      <c r="B1788" s="5" t="s">
        <v>487</v>
      </c>
      <c r="C1788" s="5" t="s">
        <v>330</v>
      </c>
      <c r="D1788" s="5" t="s">
        <v>70</v>
      </c>
      <c r="E1788" s="3" t="s">
        <v>280</v>
      </c>
      <c r="F1788" s="3" t="s">
        <v>388</v>
      </c>
      <c r="G1788" s="3">
        <v>0</v>
      </c>
      <c r="H1788" s="3"/>
      <c r="I1788" s="3"/>
      <c r="J1788" s="3"/>
      <c r="K1788" s="3"/>
      <c r="L1788" s="3"/>
      <c r="M1788" s="5"/>
      <c r="AZ1788"/>
      <c r="BA1788"/>
      <c r="BB1788"/>
      <c r="BC1788"/>
      <c r="BD1788"/>
      <c r="BE1788"/>
      <c r="BF1788" s="3"/>
      <c r="BG1788" s="3"/>
      <c r="CK1788"/>
    </row>
    <row r="1789" spans="1:89" x14ac:dyDescent="0.25">
      <c r="A1789" s="2">
        <v>43190</v>
      </c>
      <c r="B1789" s="5" t="s">
        <v>487</v>
      </c>
      <c r="C1789" s="5" t="s">
        <v>330</v>
      </c>
      <c r="D1789" s="5" t="s">
        <v>70</v>
      </c>
      <c r="E1789" s="3" t="s">
        <v>281</v>
      </c>
      <c r="F1789" s="3" t="s">
        <v>389</v>
      </c>
      <c r="G1789" s="3">
        <v>16109563</v>
      </c>
      <c r="H1789" s="3"/>
      <c r="I1789" s="3"/>
      <c r="J1789" s="3"/>
      <c r="K1789" s="3"/>
      <c r="L1789" s="3"/>
      <c r="M1789" s="5"/>
      <c r="AZ1789"/>
      <c r="BA1789"/>
      <c r="BB1789"/>
      <c r="BC1789"/>
      <c r="BD1789"/>
      <c r="BE1789"/>
      <c r="BF1789" s="3"/>
      <c r="BG1789" s="3"/>
      <c r="CK1789"/>
    </row>
    <row r="1790" spans="1:89" x14ac:dyDescent="0.25">
      <c r="A1790" s="2">
        <v>43190</v>
      </c>
      <c r="B1790" s="5" t="s">
        <v>487</v>
      </c>
      <c r="C1790" s="5" t="s">
        <v>330</v>
      </c>
      <c r="D1790" s="5" t="s">
        <v>70</v>
      </c>
      <c r="E1790" s="3" t="s">
        <v>282</v>
      </c>
      <c r="F1790" s="3" t="s">
        <v>183</v>
      </c>
      <c r="G1790" s="3">
        <v>0</v>
      </c>
      <c r="H1790" s="3"/>
      <c r="I1790" s="3"/>
      <c r="J1790" s="3"/>
      <c r="K1790" s="3"/>
      <c r="L1790" s="3"/>
      <c r="M1790" s="5"/>
      <c r="AZ1790"/>
      <c r="BA1790"/>
      <c r="BB1790"/>
      <c r="BC1790"/>
      <c r="BD1790"/>
      <c r="BE1790"/>
      <c r="BF1790" s="3"/>
      <c r="BG1790" s="3"/>
      <c r="CK1790"/>
    </row>
    <row r="1791" spans="1:89" x14ac:dyDescent="0.25">
      <c r="A1791" s="2">
        <v>43190</v>
      </c>
      <c r="B1791" s="5" t="s">
        <v>487</v>
      </c>
      <c r="C1791" s="5" t="s">
        <v>330</v>
      </c>
      <c r="D1791" s="5" t="s">
        <v>70</v>
      </c>
      <c r="E1791" s="3" t="s">
        <v>124</v>
      </c>
      <c r="F1791" s="3" t="s">
        <v>390</v>
      </c>
      <c r="G1791" s="3">
        <v>0</v>
      </c>
      <c r="H1791" s="3"/>
      <c r="I1791" s="3"/>
      <c r="J1791" s="3"/>
      <c r="K1791" s="3"/>
      <c r="L1791" s="3"/>
      <c r="M1791" s="5"/>
      <c r="AZ1791"/>
      <c r="BA1791"/>
      <c r="BB1791"/>
      <c r="BC1791"/>
      <c r="BD1791"/>
      <c r="BE1791"/>
      <c r="BF1791" s="3"/>
      <c r="BG1791" s="3"/>
      <c r="CK1791"/>
    </row>
    <row r="1792" spans="1:89" x14ac:dyDescent="0.25">
      <c r="A1792" s="2">
        <v>43190</v>
      </c>
      <c r="B1792" s="5" t="s">
        <v>487</v>
      </c>
      <c r="C1792" s="5" t="s">
        <v>330</v>
      </c>
      <c r="D1792" s="5" t="s">
        <v>70</v>
      </c>
      <c r="E1792" s="3" t="s">
        <v>125</v>
      </c>
      <c r="F1792" s="3" t="s">
        <v>391</v>
      </c>
      <c r="G1792" s="3">
        <v>0</v>
      </c>
      <c r="H1792" s="3"/>
      <c r="I1792" s="3"/>
      <c r="J1792" s="3"/>
      <c r="K1792" s="3"/>
      <c r="L1792" s="3"/>
      <c r="M1792" s="5"/>
      <c r="AZ1792"/>
      <c r="BA1792"/>
      <c r="BB1792"/>
      <c r="BC1792"/>
      <c r="BD1792"/>
      <c r="BE1792"/>
      <c r="BF1792" s="3"/>
      <c r="BG1792" s="3"/>
      <c r="CK1792"/>
    </row>
    <row r="1793" spans="1:89" x14ac:dyDescent="0.25">
      <c r="A1793" s="2">
        <v>43190</v>
      </c>
      <c r="B1793" s="5" t="s">
        <v>487</v>
      </c>
      <c r="C1793" s="5" t="s">
        <v>330</v>
      </c>
      <c r="D1793" s="5" t="s">
        <v>70</v>
      </c>
      <c r="E1793" s="3" t="s">
        <v>126</v>
      </c>
      <c r="F1793" s="3" t="s">
        <v>392</v>
      </c>
      <c r="G1793" s="3">
        <v>289621799</v>
      </c>
      <c r="H1793" s="3"/>
      <c r="I1793" s="3"/>
      <c r="J1793" s="3"/>
      <c r="K1793" s="3"/>
      <c r="L1793" s="3"/>
      <c r="M1793" s="5"/>
      <c r="AZ1793"/>
      <c r="BA1793"/>
      <c r="BB1793"/>
      <c r="BC1793"/>
      <c r="BD1793"/>
      <c r="BE1793"/>
      <c r="BF1793" s="3"/>
      <c r="BG1793" s="3"/>
      <c r="CK1793"/>
    </row>
    <row r="1794" spans="1:89" x14ac:dyDescent="0.25">
      <c r="A1794" s="2">
        <v>43190</v>
      </c>
      <c r="B1794" s="5" t="s">
        <v>487</v>
      </c>
      <c r="C1794" s="5" t="s">
        <v>330</v>
      </c>
      <c r="D1794" s="5" t="s">
        <v>70</v>
      </c>
      <c r="E1794" s="3" t="s">
        <v>127</v>
      </c>
      <c r="F1794" s="3" t="s">
        <v>393</v>
      </c>
      <c r="G1794" s="3">
        <v>108619126</v>
      </c>
      <c r="H1794" s="3"/>
      <c r="I1794" s="3"/>
      <c r="J1794" s="3"/>
      <c r="K1794" s="3"/>
      <c r="L1794" s="3"/>
      <c r="M1794" s="5"/>
      <c r="AZ1794"/>
      <c r="BA1794"/>
      <c r="BB1794"/>
      <c r="BC1794"/>
      <c r="BD1794"/>
      <c r="BE1794"/>
      <c r="BF1794" s="3"/>
      <c r="BG1794" s="3"/>
      <c r="CK1794"/>
    </row>
    <row r="1795" spans="1:89" x14ac:dyDescent="0.25">
      <c r="A1795" s="2">
        <v>43190</v>
      </c>
      <c r="B1795" s="5" t="s">
        <v>487</v>
      </c>
      <c r="C1795" s="5" t="s">
        <v>330</v>
      </c>
      <c r="D1795" s="5" t="s">
        <v>70</v>
      </c>
      <c r="E1795" s="3" t="s">
        <v>128</v>
      </c>
      <c r="F1795" s="3" t="s">
        <v>394</v>
      </c>
      <c r="G1795" s="3">
        <v>97432986</v>
      </c>
      <c r="H1795" s="3"/>
      <c r="I1795" s="3"/>
      <c r="J1795" s="3"/>
      <c r="K1795" s="3"/>
      <c r="L1795" s="3"/>
      <c r="M1795" s="5"/>
      <c r="AZ1795"/>
      <c r="BA1795"/>
      <c r="BB1795"/>
      <c r="BC1795"/>
      <c r="BD1795"/>
      <c r="BE1795"/>
      <c r="BF1795" s="3"/>
      <c r="BG1795" s="3"/>
      <c r="CK1795"/>
    </row>
    <row r="1796" spans="1:89" x14ac:dyDescent="0.25">
      <c r="A1796" s="2">
        <v>43190</v>
      </c>
      <c r="B1796" s="5" t="s">
        <v>487</v>
      </c>
      <c r="C1796" s="5" t="s">
        <v>330</v>
      </c>
      <c r="D1796" s="5" t="s">
        <v>70</v>
      </c>
      <c r="E1796" s="3" t="s">
        <v>283</v>
      </c>
      <c r="F1796" s="3" t="s">
        <v>395</v>
      </c>
      <c r="G1796" s="3">
        <v>0</v>
      </c>
      <c r="H1796" s="3"/>
      <c r="I1796" s="3"/>
      <c r="J1796" s="3"/>
      <c r="K1796" s="3"/>
      <c r="L1796" s="3"/>
      <c r="M1796" s="5"/>
      <c r="AZ1796"/>
      <c r="BA1796"/>
      <c r="BB1796"/>
      <c r="BC1796"/>
      <c r="BD1796"/>
      <c r="BE1796"/>
      <c r="BF1796" s="3"/>
      <c r="BG1796" s="3"/>
      <c r="CK1796"/>
    </row>
    <row r="1797" spans="1:89" x14ac:dyDescent="0.25">
      <c r="A1797" s="2">
        <v>43190</v>
      </c>
      <c r="B1797" s="5" t="s">
        <v>487</v>
      </c>
      <c r="C1797" s="5" t="s">
        <v>330</v>
      </c>
      <c r="D1797" s="5" t="s">
        <v>70</v>
      </c>
      <c r="E1797" s="3" t="s">
        <v>284</v>
      </c>
      <c r="F1797" s="3" t="s">
        <v>396</v>
      </c>
      <c r="G1797" s="3">
        <v>0</v>
      </c>
      <c r="H1797" s="3"/>
      <c r="I1797" s="3"/>
      <c r="J1797" s="3"/>
      <c r="K1797" s="3"/>
      <c r="L1797" s="3"/>
      <c r="M1797" s="5"/>
      <c r="AZ1797"/>
      <c r="BA1797"/>
      <c r="BB1797"/>
      <c r="BC1797"/>
      <c r="BD1797"/>
      <c r="BE1797"/>
      <c r="BF1797" s="3"/>
      <c r="BG1797" s="3"/>
      <c r="CK1797"/>
    </row>
    <row r="1798" spans="1:89" x14ac:dyDescent="0.25">
      <c r="A1798" s="2">
        <v>43190</v>
      </c>
      <c r="B1798" s="5" t="s">
        <v>487</v>
      </c>
      <c r="C1798" s="5" t="s">
        <v>330</v>
      </c>
      <c r="D1798" s="5" t="s">
        <v>70</v>
      </c>
      <c r="E1798" s="3" t="s">
        <v>285</v>
      </c>
      <c r="F1798" s="3" t="s">
        <v>397</v>
      </c>
      <c r="G1798" s="3">
        <v>0</v>
      </c>
      <c r="H1798" s="3"/>
      <c r="I1798" s="3"/>
      <c r="J1798" s="3"/>
      <c r="K1798" s="3"/>
      <c r="L1798" s="3"/>
      <c r="M1798" s="5"/>
      <c r="AZ1798"/>
      <c r="BA1798"/>
      <c r="BB1798"/>
      <c r="BC1798"/>
      <c r="BD1798"/>
      <c r="BE1798"/>
      <c r="BF1798" s="3"/>
      <c r="BG1798" s="3"/>
      <c r="CK1798"/>
    </row>
    <row r="1799" spans="1:89" x14ac:dyDescent="0.25">
      <c r="A1799" s="2">
        <v>43190</v>
      </c>
      <c r="B1799" s="5" t="s">
        <v>487</v>
      </c>
      <c r="C1799" s="5" t="s">
        <v>330</v>
      </c>
      <c r="D1799" s="5" t="s">
        <v>70</v>
      </c>
      <c r="E1799" s="3" t="s">
        <v>286</v>
      </c>
      <c r="F1799" s="3" t="s">
        <v>399</v>
      </c>
      <c r="G1799" s="3">
        <v>268793986</v>
      </c>
      <c r="H1799" s="3"/>
      <c r="I1799" s="3"/>
      <c r="J1799" s="3"/>
      <c r="K1799" s="3"/>
      <c r="L1799" s="3"/>
      <c r="M1799" s="5"/>
      <c r="AZ1799"/>
      <c r="BA1799"/>
      <c r="BB1799"/>
      <c r="BC1799"/>
      <c r="BD1799"/>
      <c r="BE1799"/>
      <c r="BF1799" s="3"/>
      <c r="BG1799" s="3"/>
      <c r="CK1799"/>
    </row>
    <row r="1800" spans="1:89" x14ac:dyDescent="0.25">
      <c r="A1800" s="2">
        <v>43190</v>
      </c>
      <c r="B1800" s="5" t="s">
        <v>487</v>
      </c>
      <c r="C1800" s="5" t="s">
        <v>330</v>
      </c>
      <c r="D1800" s="5" t="s">
        <v>70</v>
      </c>
      <c r="E1800" s="3" t="s">
        <v>129</v>
      </c>
      <c r="F1800" s="3" t="s">
        <v>400</v>
      </c>
      <c r="G1800" s="3">
        <v>11981072114.530001</v>
      </c>
      <c r="H1800" s="3"/>
      <c r="I1800" s="3"/>
      <c r="J1800" s="3"/>
      <c r="K1800" s="3"/>
      <c r="L1800" s="3"/>
      <c r="M1800" s="5"/>
      <c r="AZ1800"/>
      <c r="BA1800"/>
      <c r="BB1800"/>
      <c r="BC1800"/>
      <c r="BD1800"/>
      <c r="BE1800"/>
      <c r="BF1800" s="3"/>
      <c r="BG1800" s="3"/>
      <c r="CK1800"/>
    </row>
    <row r="1801" spans="1:89" x14ac:dyDescent="0.25">
      <c r="A1801" s="2">
        <v>43190</v>
      </c>
      <c r="B1801" s="5" t="s">
        <v>487</v>
      </c>
      <c r="C1801" s="5" t="s">
        <v>330</v>
      </c>
      <c r="D1801" s="5" t="s">
        <v>70</v>
      </c>
      <c r="E1801" s="3" t="s">
        <v>130</v>
      </c>
      <c r="F1801" s="3" t="s">
        <v>398</v>
      </c>
      <c r="G1801" s="3">
        <v>5310512264.4799995</v>
      </c>
      <c r="H1801" s="3"/>
      <c r="I1801" s="3"/>
      <c r="J1801" s="3"/>
      <c r="K1801" s="3"/>
      <c r="L1801" s="3"/>
      <c r="M1801" s="5"/>
      <c r="AZ1801"/>
      <c r="BA1801"/>
      <c r="BB1801"/>
      <c r="BC1801"/>
      <c r="BD1801"/>
      <c r="BE1801"/>
      <c r="BF1801" s="3"/>
      <c r="BG1801" s="3"/>
      <c r="CK1801"/>
    </row>
    <row r="1802" spans="1:89" x14ac:dyDescent="0.25">
      <c r="A1802" s="2">
        <v>43190</v>
      </c>
      <c r="B1802" s="5" t="s">
        <v>487</v>
      </c>
      <c r="C1802" s="5" t="s">
        <v>401</v>
      </c>
      <c r="D1802" s="5" t="s">
        <v>70</v>
      </c>
      <c r="E1802" s="3" t="s">
        <v>69</v>
      </c>
      <c r="F1802" s="3" t="s">
        <v>107</v>
      </c>
      <c r="G1802" s="3">
        <v>0</v>
      </c>
      <c r="H1802" s="3">
        <v>37693342</v>
      </c>
      <c r="I1802" s="3">
        <v>3708329</v>
      </c>
      <c r="J1802" s="3">
        <v>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Z1802" s="3">
        <v>41401671</v>
      </c>
      <c r="AZ1802"/>
      <c r="BA1802"/>
      <c r="BB1802"/>
      <c r="BC1802"/>
      <c r="BD1802"/>
      <c r="BE1802"/>
      <c r="BF1802" s="3"/>
      <c r="BG1802" s="3"/>
      <c r="CK1802"/>
    </row>
    <row r="1803" spans="1:89" x14ac:dyDescent="0.25">
      <c r="A1803" s="2">
        <v>43190</v>
      </c>
      <c r="B1803" s="5" t="s">
        <v>487</v>
      </c>
      <c r="C1803" s="5" t="s">
        <v>401</v>
      </c>
      <c r="D1803" s="5" t="s">
        <v>70</v>
      </c>
      <c r="E1803" s="3" t="s">
        <v>68</v>
      </c>
      <c r="F1803" s="3" t="s">
        <v>108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Z1803" s="3">
        <v>0</v>
      </c>
      <c r="AZ1803"/>
      <c r="BA1803"/>
      <c r="BB1803"/>
      <c r="BC1803"/>
      <c r="BD1803"/>
      <c r="BE1803"/>
      <c r="BF1803" s="3"/>
      <c r="BG1803" s="3"/>
      <c r="CK1803"/>
    </row>
    <row r="1804" spans="1:89" x14ac:dyDescent="0.25">
      <c r="A1804" s="2">
        <v>43190</v>
      </c>
      <c r="B1804" s="5" t="s">
        <v>487</v>
      </c>
      <c r="C1804" s="5" t="s">
        <v>401</v>
      </c>
      <c r="D1804" s="5" t="s">
        <v>70</v>
      </c>
      <c r="E1804" s="3" t="s">
        <v>67</v>
      </c>
      <c r="F1804" s="3" t="s">
        <v>109</v>
      </c>
      <c r="G1804" s="3"/>
      <c r="H1804" s="3"/>
      <c r="I1804" s="3"/>
      <c r="J1804" s="3"/>
      <c r="K1804" s="3"/>
      <c r="L1804" s="3"/>
      <c r="M1804" s="5"/>
      <c r="S1804" s="5">
        <v>0</v>
      </c>
      <c r="T1804" s="5">
        <v>0</v>
      </c>
      <c r="U1804" s="5">
        <v>0</v>
      </c>
      <c r="V1804" s="5">
        <v>0</v>
      </c>
      <c r="Z1804" s="5">
        <v>0</v>
      </c>
      <c r="AZ1804"/>
      <c r="BA1804"/>
      <c r="BB1804"/>
      <c r="BC1804"/>
      <c r="BD1804"/>
      <c r="BE1804"/>
      <c r="BF1804" s="3"/>
      <c r="BG1804" s="3"/>
      <c r="CK1804"/>
    </row>
    <row r="1805" spans="1:89" x14ac:dyDescent="0.25">
      <c r="A1805" s="2">
        <v>43190</v>
      </c>
      <c r="B1805" s="5" t="s">
        <v>487</v>
      </c>
      <c r="C1805" s="5" t="s">
        <v>401</v>
      </c>
      <c r="D1805" s="5" t="s">
        <v>70</v>
      </c>
      <c r="E1805" s="3" t="s">
        <v>66</v>
      </c>
      <c r="F1805" s="3" t="s">
        <v>110</v>
      </c>
      <c r="G1805" s="3">
        <v>0</v>
      </c>
      <c r="H1805" s="3">
        <v>4663053</v>
      </c>
      <c r="I1805" s="3">
        <v>79401</v>
      </c>
      <c r="J1805" s="3">
        <v>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Z1805" s="3">
        <v>4742454</v>
      </c>
      <c r="AZ1805"/>
      <c r="BA1805"/>
      <c r="BB1805"/>
      <c r="BC1805"/>
      <c r="BD1805"/>
      <c r="BE1805"/>
      <c r="BF1805" s="3"/>
      <c r="BG1805" s="3"/>
      <c r="CK1805"/>
    </row>
    <row r="1806" spans="1:89" x14ac:dyDescent="0.25">
      <c r="A1806" s="2">
        <v>43190</v>
      </c>
      <c r="B1806" s="5" t="s">
        <v>487</v>
      </c>
      <c r="C1806" s="5" t="s">
        <v>401</v>
      </c>
      <c r="D1806" s="5" t="s">
        <v>70</v>
      </c>
      <c r="E1806" s="3" t="s">
        <v>65</v>
      </c>
      <c r="F1806" s="3" t="s">
        <v>111</v>
      </c>
      <c r="G1806" s="3">
        <v>0</v>
      </c>
      <c r="H1806" s="3">
        <v>33030289</v>
      </c>
      <c r="I1806" s="3">
        <v>3628928</v>
      </c>
      <c r="J1806" s="3">
        <v>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Z1806" s="3">
        <v>36659217</v>
      </c>
      <c r="AZ1806"/>
      <c r="BA1806"/>
      <c r="BB1806"/>
      <c r="BC1806"/>
      <c r="BD1806"/>
      <c r="BE1806"/>
      <c r="BF1806" s="3"/>
      <c r="BG1806" s="3"/>
      <c r="CK1806"/>
    </row>
    <row r="1807" spans="1:89" x14ac:dyDescent="0.25">
      <c r="A1807" s="2">
        <v>43190</v>
      </c>
      <c r="B1807" s="5" t="s">
        <v>487</v>
      </c>
      <c r="C1807" s="5" t="s">
        <v>401</v>
      </c>
      <c r="D1807" s="5" t="s">
        <v>70</v>
      </c>
      <c r="E1807" s="3" t="s">
        <v>64</v>
      </c>
      <c r="F1807" s="3" t="s">
        <v>107</v>
      </c>
      <c r="G1807" s="3">
        <v>0</v>
      </c>
      <c r="H1807" s="3">
        <v>9686671</v>
      </c>
      <c r="I1807" s="3">
        <v>4719781</v>
      </c>
      <c r="J1807" s="3">
        <v>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Z1807" s="3">
        <v>14406452</v>
      </c>
      <c r="AZ1807"/>
      <c r="BA1807"/>
      <c r="BB1807"/>
      <c r="BC1807"/>
      <c r="BD1807"/>
      <c r="BE1807"/>
      <c r="BF1807" s="3"/>
      <c r="BG1807" s="3"/>
      <c r="CK1807"/>
    </row>
    <row r="1808" spans="1:89" x14ac:dyDescent="0.25">
      <c r="A1808" s="2">
        <v>43190</v>
      </c>
      <c r="B1808" s="5" t="s">
        <v>487</v>
      </c>
      <c r="C1808" s="5" t="s">
        <v>401</v>
      </c>
      <c r="D1808" s="5" t="s">
        <v>70</v>
      </c>
      <c r="E1808" s="3" t="s">
        <v>63</v>
      </c>
      <c r="F1808" s="3" t="s">
        <v>108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Z1808" s="3">
        <v>0</v>
      </c>
      <c r="AZ1808"/>
      <c r="BA1808"/>
      <c r="BB1808"/>
      <c r="BC1808"/>
      <c r="BD1808"/>
      <c r="BE1808"/>
      <c r="BF1808" s="3"/>
      <c r="BG1808" s="3"/>
      <c r="CK1808"/>
    </row>
    <row r="1809" spans="1:89" x14ac:dyDescent="0.25">
      <c r="A1809" s="2">
        <v>43190</v>
      </c>
      <c r="B1809" s="5" t="s">
        <v>487</v>
      </c>
      <c r="C1809" s="5" t="s">
        <v>401</v>
      </c>
      <c r="D1809" s="5" t="s">
        <v>70</v>
      </c>
      <c r="E1809" s="3" t="s">
        <v>62</v>
      </c>
      <c r="F1809" s="3" t="s">
        <v>109</v>
      </c>
      <c r="G1809" s="3"/>
      <c r="H1809" s="3"/>
      <c r="I1809" s="3"/>
      <c r="J1809" s="3"/>
      <c r="K1809" s="3"/>
      <c r="L1809" s="3"/>
      <c r="M1809" s="5"/>
      <c r="S1809" s="5">
        <v>0</v>
      </c>
      <c r="T1809" s="5">
        <v>0</v>
      </c>
      <c r="U1809" s="5">
        <v>0</v>
      </c>
      <c r="V1809" s="5">
        <v>0</v>
      </c>
      <c r="Z1809" s="5">
        <v>0</v>
      </c>
      <c r="AZ1809"/>
      <c r="BA1809"/>
      <c r="BB1809"/>
      <c r="BC1809"/>
      <c r="BD1809"/>
      <c r="BE1809"/>
      <c r="BF1809" s="3"/>
      <c r="BG1809" s="3"/>
      <c r="CK1809"/>
    </row>
    <row r="1810" spans="1:89" x14ac:dyDescent="0.25">
      <c r="A1810" s="2">
        <v>43190</v>
      </c>
      <c r="B1810" s="5" t="s">
        <v>487</v>
      </c>
      <c r="C1810" s="5" t="s">
        <v>401</v>
      </c>
      <c r="D1810" s="5" t="s">
        <v>70</v>
      </c>
      <c r="E1810" s="3" t="s">
        <v>61</v>
      </c>
      <c r="F1810" s="3" t="s">
        <v>110</v>
      </c>
      <c r="G1810" s="3">
        <v>0</v>
      </c>
      <c r="H1810" s="3">
        <v>4663053</v>
      </c>
      <c r="I1810" s="3">
        <v>79401</v>
      </c>
      <c r="J1810" s="3">
        <v>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Z1810" s="3">
        <v>4742454</v>
      </c>
      <c r="AZ1810"/>
      <c r="BA1810"/>
      <c r="BB1810"/>
      <c r="BC1810"/>
      <c r="BD1810"/>
      <c r="BE1810"/>
      <c r="BF1810" s="3"/>
      <c r="BG1810" s="3"/>
      <c r="CK1810"/>
    </row>
    <row r="1811" spans="1:89" x14ac:dyDescent="0.25">
      <c r="A1811" s="2">
        <v>43190</v>
      </c>
      <c r="B1811" s="5" t="s">
        <v>487</v>
      </c>
      <c r="C1811" s="5" t="s">
        <v>401</v>
      </c>
      <c r="D1811" s="5" t="s">
        <v>70</v>
      </c>
      <c r="E1811" s="3" t="s">
        <v>60</v>
      </c>
      <c r="F1811" s="3" t="s">
        <v>111</v>
      </c>
      <c r="G1811" s="3">
        <v>0</v>
      </c>
      <c r="H1811" s="3">
        <v>5023618</v>
      </c>
      <c r="I1811" s="3">
        <v>4640380</v>
      </c>
      <c r="J1811" s="3">
        <v>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Z1811" s="3">
        <v>9663998</v>
      </c>
      <c r="AZ1811"/>
      <c r="BA1811"/>
      <c r="BB1811"/>
      <c r="BC1811"/>
      <c r="BD1811"/>
      <c r="BE1811"/>
      <c r="BF1811" s="3"/>
      <c r="BG1811" s="3"/>
      <c r="CK1811"/>
    </row>
    <row r="1812" spans="1:89" x14ac:dyDescent="0.25">
      <c r="A1812" s="2">
        <v>43190</v>
      </c>
      <c r="B1812" s="5" t="s">
        <v>487</v>
      </c>
      <c r="C1812" s="5" t="s">
        <v>401</v>
      </c>
      <c r="D1812" s="5" t="s">
        <v>70</v>
      </c>
      <c r="E1812" s="3" t="s">
        <v>59</v>
      </c>
      <c r="F1812" s="3" t="s">
        <v>107</v>
      </c>
      <c r="G1812" s="3">
        <v>0</v>
      </c>
      <c r="H1812" s="3">
        <v>239545</v>
      </c>
      <c r="I1812" s="3">
        <v>-204765</v>
      </c>
      <c r="J1812" s="3">
        <v>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Z1812" s="3">
        <v>34780</v>
      </c>
      <c r="AZ1812"/>
      <c r="BA1812"/>
      <c r="BB1812"/>
      <c r="BC1812"/>
      <c r="BD1812"/>
      <c r="BE1812"/>
      <c r="BF1812" s="3"/>
      <c r="BG1812" s="3"/>
      <c r="CK1812"/>
    </row>
    <row r="1813" spans="1:89" x14ac:dyDescent="0.25">
      <c r="A1813" s="2">
        <v>43190</v>
      </c>
      <c r="B1813" s="5" t="s">
        <v>487</v>
      </c>
      <c r="C1813" s="5" t="s">
        <v>401</v>
      </c>
      <c r="D1813" s="5" t="s">
        <v>70</v>
      </c>
      <c r="E1813" s="3" t="s">
        <v>58</v>
      </c>
      <c r="F1813" s="3" t="s">
        <v>108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Z1813" s="3">
        <v>0</v>
      </c>
      <c r="AZ1813"/>
      <c r="BA1813"/>
      <c r="BB1813"/>
      <c r="BC1813"/>
      <c r="BD1813"/>
      <c r="BE1813"/>
      <c r="BF1813" s="3"/>
      <c r="BG1813" s="3"/>
      <c r="CK1813"/>
    </row>
    <row r="1814" spans="1:89" x14ac:dyDescent="0.25">
      <c r="A1814" s="2">
        <v>43190</v>
      </c>
      <c r="B1814" s="5" t="s">
        <v>487</v>
      </c>
      <c r="C1814" s="5" t="s">
        <v>401</v>
      </c>
      <c r="D1814" s="5" t="s">
        <v>70</v>
      </c>
      <c r="E1814" s="3" t="s">
        <v>57</v>
      </c>
      <c r="F1814" s="3" t="s">
        <v>109</v>
      </c>
      <c r="G1814" s="3"/>
      <c r="H1814" s="3"/>
      <c r="I1814" s="3"/>
      <c r="J1814" s="3"/>
      <c r="K1814" s="3"/>
      <c r="L1814" s="3"/>
      <c r="M1814" s="5"/>
      <c r="S1814" s="5">
        <v>0</v>
      </c>
      <c r="T1814" s="5">
        <v>0</v>
      </c>
      <c r="U1814" s="5">
        <v>0</v>
      </c>
      <c r="V1814" s="5">
        <v>0</v>
      </c>
      <c r="Z1814" s="5">
        <v>0</v>
      </c>
      <c r="AZ1814"/>
      <c r="BA1814"/>
      <c r="BB1814"/>
      <c r="BC1814"/>
      <c r="BD1814"/>
      <c r="BE1814"/>
      <c r="BF1814" s="3"/>
      <c r="BG1814" s="3"/>
      <c r="CK1814"/>
    </row>
    <row r="1815" spans="1:89" x14ac:dyDescent="0.25">
      <c r="A1815" s="2">
        <v>43190</v>
      </c>
      <c r="B1815" s="5" t="s">
        <v>487</v>
      </c>
      <c r="C1815" s="5" t="s">
        <v>401</v>
      </c>
      <c r="D1815" s="5" t="s">
        <v>70</v>
      </c>
      <c r="E1815" s="3" t="s">
        <v>56</v>
      </c>
      <c r="F1815" s="3" t="s">
        <v>110</v>
      </c>
      <c r="G1815" s="3">
        <v>0</v>
      </c>
      <c r="H1815" s="3">
        <v>-113204</v>
      </c>
      <c r="I1815" s="3">
        <v>-5937000</v>
      </c>
      <c r="J1815" s="3">
        <v>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Z1815" s="3">
        <v>-6050204</v>
      </c>
      <c r="AZ1815"/>
      <c r="BA1815"/>
      <c r="BB1815"/>
      <c r="BC1815"/>
      <c r="BD1815"/>
      <c r="BE1815"/>
      <c r="BF1815" s="3"/>
      <c r="BG1815" s="3"/>
      <c r="CK1815"/>
    </row>
    <row r="1816" spans="1:89" x14ac:dyDescent="0.25">
      <c r="A1816" s="2">
        <v>43190</v>
      </c>
      <c r="B1816" s="5" t="s">
        <v>487</v>
      </c>
      <c r="C1816" s="5" t="s">
        <v>401</v>
      </c>
      <c r="D1816" s="5" t="s">
        <v>70</v>
      </c>
      <c r="E1816" s="3" t="s">
        <v>55</v>
      </c>
      <c r="F1816" s="3" t="s">
        <v>111</v>
      </c>
      <c r="G1816" s="3">
        <v>0</v>
      </c>
      <c r="H1816" s="3">
        <v>352749</v>
      </c>
      <c r="I1816" s="3">
        <v>5732235</v>
      </c>
      <c r="J1816" s="3">
        <v>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Z1816" s="3">
        <v>6084984</v>
      </c>
      <c r="AZ1816"/>
      <c r="BA1816"/>
      <c r="BB1816"/>
      <c r="BC1816"/>
      <c r="BD1816"/>
      <c r="BE1816"/>
      <c r="BF1816" s="3"/>
      <c r="BG1816" s="3"/>
      <c r="CK1816"/>
    </row>
    <row r="1817" spans="1:89" x14ac:dyDescent="0.25">
      <c r="A1817" s="2">
        <v>43190</v>
      </c>
      <c r="B1817" s="5" t="s">
        <v>487</v>
      </c>
      <c r="C1817" s="5" t="s">
        <v>401</v>
      </c>
      <c r="D1817" s="5" t="s">
        <v>70</v>
      </c>
      <c r="E1817" s="3" t="s">
        <v>54</v>
      </c>
      <c r="F1817" s="3" t="s">
        <v>107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Z1817" s="3">
        <v>0</v>
      </c>
      <c r="AZ1817"/>
      <c r="BA1817"/>
      <c r="BB1817"/>
      <c r="BC1817"/>
      <c r="BD1817"/>
      <c r="BE1817"/>
      <c r="BF1817" s="3"/>
      <c r="BG1817" s="3"/>
      <c r="CK1817"/>
    </row>
    <row r="1818" spans="1:89" x14ac:dyDescent="0.25">
      <c r="A1818" s="2">
        <v>43190</v>
      </c>
      <c r="B1818" s="5" t="s">
        <v>487</v>
      </c>
      <c r="C1818" s="5" t="s">
        <v>401</v>
      </c>
      <c r="D1818" s="5" t="s">
        <v>70</v>
      </c>
      <c r="E1818" s="3" t="s">
        <v>53</v>
      </c>
      <c r="F1818" s="3" t="s">
        <v>108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Z1818" s="3">
        <v>0</v>
      </c>
      <c r="AZ1818"/>
      <c r="BA1818"/>
      <c r="BB1818"/>
      <c r="BC1818"/>
      <c r="BD1818"/>
      <c r="BE1818"/>
      <c r="BF1818" s="3"/>
      <c r="BG1818" s="3"/>
      <c r="CK1818"/>
    </row>
    <row r="1819" spans="1:89" x14ac:dyDescent="0.25">
      <c r="A1819" s="2">
        <v>43190</v>
      </c>
      <c r="B1819" s="5" t="s">
        <v>487</v>
      </c>
      <c r="C1819" s="5" t="s">
        <v>401</v>
      </c>
      <c r="D1819" s="5" t="s">
        <v>70</v>
      </c>
      <c r="E1819" s="3" t="s">
        <v>52</v>
      </c>
      <c r="F1819" s="3" t="s">
        <v>109</v>
      </c>
      <c r="G1819" s="3"/>
      <c r="H1819" s="3"/>
      <c r="I1819" s="3"/>
      <c r="J1819" s="3"/>
      <c r="K1819" s="3"/>
      <c r="L1819" s="3"/>
      <c r="M1819" s="5"/>
      <c r="S1819" s="5">
        <v>0</v>
      </c>
      <c r="T1819" s="5">
        <v>0</v>
      </c>
      <c r="U1819" s="5">
        <v>0</v>
      </c>
      <c r="V1819" s="5">
        <v>0</v>
      </c>
      <c r="Z1819" s="5">
        <v>0</v>
      </c>
      <c r="AZ1819"/>
      <c r="BA1819"/>
      <c r="BB1819"/>
      <c r="BC1819"/>
      <c r="BD1819"/>
      <c r="BE1819"/>
      <c r="BF1819" s="3"/>
      <c r="BG1819" s="3"/>
      <c r="CK1819"/>
    </row>
    <row r="1820" spans="1:89" x14ac:dyDescent="0.25">
      <c r="A1820" s="2">
        <v>43190</v>
      </c>
      <c r="B1820" s="5" t="s">
        <v>487</v>
      </c>
      <c r="C1820" s="5" t="s">
        <v>401</v>
      </c>
      <c r="D1820" s="5" t="s">
        <v>70</v>
      </c>
      <c r="E1820" s="3" t="s">
        <v>51</v>
      </c>
      <c r="F1820" s="3" t="s">
        <v>110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Z1820" s="5">
        <v>0</v>
      </c>
      <c r="AZ1820"/>
      <c r="BA1820"/>
      <c r="BB1820"/>
      <c r="BC1820"/>
      <c r="BD1820"/>
      <c r="BE1820"/>
      <c r="BF1820" s="3"/>
      <c r="BG1820" s="3"/>
      <c r="CK1820"/>
    </row>
    <row r="1821" spans="1:89" x14ac:dyDescent="0.25">
      <c r="A1821" s="2">
        <v>43190</v>
      </c>
      <c r="B1821" s="5" t="s">
        <v>487</v>
      </c>
      <c r="C1821" s="5" t="s">
        <v>401</v>
      </c>
      <c r="D1821" s="5" t="s">
        <v>70</v>
      </c>
      <c r="E1821" s="3" t="s">
        <v>50</v>
      </c>
      <c r="F1821" s="3" t="s">
        <v>111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Z1821" s="3">
        <v>0</v>
      </c>
      <c r="AZ1821"/>
      <c r="BA1821"/>
      <c r="BB1821"/>
      <c r="BC1821"/>
      <c r="BD1821"/>
      <c r="BE1821"/>
      <c r="BF1821" s="3"/>
      <c r="BG1821" s="3"/>
      <c r="CK1821"/>
    </row>
    <row r="1822" spans="1:89" x14ac:dyDescent="0.25">
      <c r="A1822" s="2">
        <v>43190</v>
      </c>
      <c r="B1822" s="5" t="s">
        <v>487</v>
      </c>
      <c r="C1822" s="5" t="s">
        <v>401</v>
      </c>
      <c r="D1822" s="5" t="s">
        <v>70</v>
      </c>
      <c r="E1822" s="3" t="s">
        <v>37</v>
      </c>
      <c r="F1822" s="3" t="s">
        <v>112</v>
      </c>
      <c r="G1822" s="3">
        <v>0</v>
      </c>
      <c r="H1822" s="3">
        <v>5916372</v>
      </c>
      <c r="I1822" s="3">
        <v>1396678</v>
      </c>
      <c r="J1822" s="3">
        <v>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Z1822" s="3">
        <v>7313050</v>
      </c>
      <c r="AZ1822"/>
      <c r="BA1822"/>
      <c r="BB1822"/>
      <c r="BC1822"/>
      <c r="BD1822"/>
      <c r="BE1822"/>
      <c r="BF1822" s="3"/>
      <c r="BG1822" s="3"/>
      <c r="CK1822"/>
    </row>
    <row r="1823" spans="1:89" x14ac:dyDescent="0.25">
      <c r="A1823" s="2">
        <v>43190</v>
      </c>
      <c r="B1823" s="5" t="s">
        <v>487</v>
      </c>
      <c r="C1823" s="5" t="s">
        <v>401</v>
      </c>
      <c r="D1823" s="5" t="s">
        <v>70</v>
      </c>
      <c r="E1823" s="3" t="s">
        <v>36</v>
      </c>
      <c r="F1823" s="3" t="s">
        <v>113</v>
      </c>
      <c r="G1823" s="3"/>
      <c r="H1823" s="3"/>
      <c r="I1823" s="3"/>
      <c r="J1823" s="3"/>
      <c r="K1823" s="3"/>
      <c r="L1823" s="3"/>
      <c r="M1823" s="5"/>
      <c r="Z1823" s="3">
        <v>0</v>
      </c>
      <c r="AZ1823"/>
      <c r="BA1823"/>
      <c r="BB1823"/>
      <c r="BC1823"/>
      <c r="BD1823"/>
      <c r="BE1823"/>
      <c r="BF1823" s="3"/>
      <c r="BG1823" s="3"/>
      <c r="CK1823"/>
    </row>
    <row r="1824" spans="1:89" x14ac:dyDescent="0.25">
      <c r="A1824" s="2">
        <v>43190</v>
      </c>
      <c r="B1824" s="5" t="s">
        <v>487</v>
      </c>
      <c r="C1824" s="5" t="s">
        <v>401</v>
      </c>
      <c r="D1824" s="5" t="s">
        <v>70</v>
      </c>
      <c r="E1824" s="3" t="s">
        <v>35</v>
      </c>
      <c r="F1824" s="3" t="s">
        <v>114</v>
      </c>
      <c r="G1824" s="3"/>
      <c r="H1824" s="3"/>
      <c r="I1824" s="3"/>
      <c r="J1824" s="3"/>
      <c r="K1824" s="3"/>
      <c r="L1824" s="3"/>
      <c r="M1824" s="5"/>
      <c r="Z1824" s="3">
        <v>7313050</v>
      </c>
      <c r="AZ1824"/>
      <c r="BA1824"/>
      <c r="BB1824"/>
      <c r="BC1824"/>
      <c r="BD1824"/>
      <c r="BE1824"/>
      <c r="BF1824" s="3"/>
      <c r="BG1824" s="3"/>
      <c r="CK1824"/>
    </row>
    <row r="1825" spans="1:89" x14ac:dyDescent="0.25">
      <c r="A1825" s="2">
        <v>43190</v>
      </c>
      <c r="B1825" s="5" t="s">
        <v>487</v>
      </c>
      <c r="C1825" s="5" t="s">
        <v>420</v>
      </c>
      <c r="D1825" s="5" t="s">
        <v>70</v>
      </c>
      <c r="E1825" s="3" t="s">
        <v>49</v>
      </c>
      <c r="F1825" s="3" t="s">
        <v>115</v>
      </c>
      <c r="G1825" s="3"/>
      <c r="H1825" s="3"/>
      <c r="I1825" s="3"/>
      <c r="J1825" s="3"/>
      <c r="K1825" s="3"/>
      <c r="L1825" s="3"/>
      <c r="M1825" s="5"/>
      <c r="Z1825" s="3"/>
      <c r="AA1825" s="3">
        <v>954730517</v>
      </c>
      <c r="AB1825" s="5">
        <v>0</v>
      </c>
      <c r="AC1825" s="3">
        <v>6858060</v>
      </c>
      <c r="AD1825" s="3">
        <v>879494601</v>
      </c>
      <c r="AE1825" s="5">
        <v>0</v>
      </c>
      <c r="AF1825" s="5">
        <v>0</v>
      </c>
      <c r="AG1825" s="5">
        <v>0</v>
      </c>
      <c r="AH1825" s="5">
        <v>0</v>
      </c>
      <c r="AI1825" s="3">
        <v>1841083178</v>
      </c>
      <c r="AZ1825"/>
      <c r="BA1825"/>
      <c r="BB1825"/>
      <c r="BC1825"/>
      <c r="BD1825"/>
      <c r="BE1825"/>
      <c r="BF1825" s="3"/>
      <c r="BG1825" s="3"/>
      <c r="CK1825"/>
    </row>
    <row r="1826" spans="1:89" x14ac:dyDescent="0.25">
      <c r="A1826" s="2">
        <v>43190</v>
      </c>
      <c r="B1826" s="5" t="s">
        <v>487</v>
      </c>
      <c r="C1826" s="5" t="s">
        <v>420</v>
      </c>
      <c r="D1826" s="5" t="s">
        <v>70</v>
      </c>
      <c r="E1826" s="3" t="s">
        <v>48</v>
      </c>
      <c r="F1826" s="3" t="s">
        <v>110</v>
      </c>
      <c r="G1826" s="3"/>
      <c r="H1826" s="3"/>
      <c r="I1826" s="3"/>
      <c r="J1826" s="3"/>
      <c r="K1826" s="3"/>
      <c r="L1826" s="3"/>
      <c r="M1826" s="5"/>
      <c r="AA1826" s="3">
        <v>176012430</v>
      </c>
      <c r="AB1826" s="5">
        <v>0</v>
      </c>
      <c r="AC1826" s="3">
        <v>0</v>
      </c>
      <c r="AD1826" s="3">
        <v>109806411</v>
      </c>
      <c r="AE1826" s="5">
        <v>0</v>
      </c>
      <c r="AF1826" s="5">
        <v>0</v>
      </c>
      <c r="AG1826" s="5">
        <v>0</v>
      </c>
      <c r="AH1826" s="5">
        <v>0</v>
      </c>
      <c r="AI1826" s="3">
        <v>285818841</v>
      </c>
      <c r="AZ1826"/>
      <c r="BA1826"/>
      <c r="BB1826"/>
      <c r="BC1826"/>
      <c r="BD1826"/>
      <c r="BE1826"/>
      <c r="BF1826" s="3"/>
      <c r="BG1826" s="3"/>
      <c r="CK1826"/>
    </row>
    <row r="1827" spans="1:89" x14ac:dyDescent="0.25">
      <c r="A1827" s="2">
        <v>43190</v>
      </c>
      <c r="B1827" s="5" t="s">
        <v>487</v>
      </c>
      <c r="C1827" s="5" t="s">
        <v>420</v>
      </c>
      <c r="D1827" s="5" t="s">
        <v>70</v>
      </c>
      <c r="E1827" s="3" t="s">
        <v>47</v>
      </c>
      <c r="F1827" s="3" t="s">
        <v>111</v>
      </c>
      <c r="G1827" s="3"/>
      <c r="H1827" s="3"/>
      <c r="I1827" s="3"/>
      <c r="J1827" s="3"/>
      <c r="K1827" s="3"/>
      <c r="L1827" s="3"/>
      <c r="M1827" s="5"/>
      <c r="AA1827" s="3">
        <v>778718087</v>
      </c>
      <c r="AB1827" s="5">
        <v>0</v>
      </c>
      <c r="AC1827" s="3">
        <v>6858060</v>
      </c>
      <c r="AD1827" s="3">
        <v>769688190</v>
      </c>
      <c r="AE1827" s="5">
        <v>0</v>
      </c>
      <c r="AF1827" s="5">
        <v>0</v>
      </c>
      <c r="AG1827" s="5">
        <v>0</v>
      </c>
      <c r="AH1827" s="5">
        <v>0</v>
      </c>
      <c r="AI1827" s="3">
        <v>1555264337</v>
      </c>
      <c r="AZ1827"/>
      <c r="BA1827"/>
      <c r="BB1827"/>
      <c r="BC1827"/>
      <c r="BD1827"/>
      <c r="BE1827"/>
      <c r="BF1827" s="3"/>
      <c r="BG1827" s="3"/>
      <c r="CK1827"/>
    </row>
    <row r="1828" spans="1:89" x14ac:dyDescent="0.25">
      <c r="A1828" s="2">
        <v>43190</v>
      </c>
      <c r="B1828" s="5" t="s">
        <v>487</v>
      </c>
      <c r="C1828" s="5" t="s">
        <v>420</v>
      </c>
      <c r="D1828" s="5" t="s">
        <v>70</v>
      </c>
      <c r="E1828" s="3" t="s">
        <v>46</v>
      </c>
      <c r="F1828" s="3" t="s">
        <v>115</v>
      </c>
      <c r="G1828" s="3"/>
      <c r="H1828" s="3"/>
      <c r="I1828" s="3"/>
      <c r="J1828" s="3"/>
      <c r="K1828" s="3"/>
      <c r="L1828" s="3"/>
      <c r="M1828" s="5"/>
      <c r="AA1828" s="3">
        <v>809101177.75999999</v>
      </c>
      <c r="AB1828" s="5">
        <v>0</v>
      </c>
      <c r="AC1828" s="3">
        <v>5901689</v>
      </c>
      <c r="AD1828" s="3">
        <v>586249196.69000006</v>
      </c>
      <c r="AE1828" s="5">
        <v>0</v>
      </c>
      <c r="AF1828" s="5">
        <v>0</v>
      </c>
      <c r="AG1828" s="5">
        <v>0</v>
      </c>
      <c r="AH1828" s="5">
        <v>0</v>
      </c>
      <c r="AI1828" s="3">
        <v>1401252063.45</v>
      </c>
      <c r="AZ1828"/>
      <c r="BA1828"/>
      <c r="BB1828"/>
      <c r="BC1828"/>
      <c r="BD1828"/>
      <c r="BE1828"/>
      <c r="BF1828" s="3"/>
      <c r="BG1828" s="3"/>
      <c r="CK1828"/>
    </row>
    <row r="1829" spans="1:89" x14ac:dyDescent="0.25">
      <c r="A1829" s="2">
        <v>43190</v>
      </c>
      <c r="B1829" s="5" t="s">
        <v>487</v>
      </c>
      <c r="C1829" s="5" t="s">
        <v>420</v>
      </c>
      <c r="D1829" s="5" t="s">
        <v>70</v>
      </c>
      <c r="E1829" s="3" t="s">
        <v>45</v>
      </c>
      <c r="F1829" s="3" t="s">
        <v>110</v>
      </c>
      <c r="G1829" s="3"/>
      <c r="H1829" s="3"/>
      <c r="I1829" s="3"/>
      <c r="J1829" s="3"/>
      <c r="K1829" s="3"/>
      <c r="L1829" s="3"/>
      <c r="M1829" s="5"/>
      <c r="AA1829" s="3">
        <v>151522010</v>
      </c>
      <c r="AB1829" s="5">
        <v>0</v>
      </c>
      <c r="AC1829" s="3">
        <v>0</v>
      </c>
      <c r="AD1829" s="3">
        <v>75350082</v>
      </c>
      <c r="AE1829" s="5">
        <v>0</v>
      </c>
      <c r="AF1829" s="5">
        <v>0</v>
      </c>
      <c r="AG1829" s="5">
        <v>0</v>
      </c>
      <c r="AH1829" s="5">
        <v>0</v>
      </c>
      <c r="AI1829" s="3">
        <v>226872092</v>
      </c>
      <c r="AZ1829"/>
      <c r="BA1829"/>
      <c r="BB1829"/>
      <c r="BC1829"/>
      <c r="BD1829"/>
      <c r="BE1829"/>
      <c r="BF1829" s="3"/>
      <c r="BG1829" s="3"/>
      <c r="CK1829"/>
    </row>
    <row r="1830" spans="1:89" x14ac:dyDescent="0.25">
      <c r="A1830" s="2">
        <v>43190</v>
      </c>
      <c r="B1830" s="5" t="s">
        <v>487</v>
      </c>
      <c r="C1830" s="5" t="s">
        <v>420</v>
      </c>
      <c r="D1830" s="5" t="s">
        <v>70</v>
      </c>
      <c r="E1830" s="3" t="s">
        <v>44</v>
      </c>
      <c r="F1830" s="3" t="s">
        <v>111</v>
      </c>
      <c r="G1830" s="3"/>
      <c r="H1830" s="3"/>
      <c r="I1830" s="3"/>
      <c r="J1830" s="3"/>
      <c r="K1830" s="3"/>
      <c r="L1830" s="3"/>
      <c r="M1830" s="5"/>
      <c r="AA1830" s="3">
        <v>657579167.75999999</v>
      </c>
      <c r="AB1830" s="5">
        <v>0</v>
      </c>
      <c r="AC1830" s="3">
        <v>5901689</v>
      </c>
      <c r="AD1830" s="3">
        <v>510899114.69</v>
      </c>
      <c r="AE1830" s="5">
        <v>0</v>
      </c>
      <c r="AF1830" s="5">
        <v>0</v>
      </c>
      <c r="AG1830" s="5">
        <v>0</v>
      </c>
      <c r="AH1830" s="5">
        <v>0</v>
      </c>
      <c r="AI1830" s="3">
        <v>1174379971.45</v>
      </c>
      <c r="AZ1830"/>
      <c r="BA1830"/>
      <c r="BB1830"/>
      <c r="BC1830"/>
      <c r="BD1830"/>
      <c r="BE1830"/>
      <c r="BF1830" s="3"/>
      <c r="BG1830" s="3"/>
      <c r="CK1830"/>
    </row>
    <row r="1831" spans="1:89" x14ac:dyDescent="0.25">
      <c r="A1831" s="2">
        <v>43190</v>
      </c>
      <c r="B1831" s="5" t="s">
        <v>487</v>
      </c>
      <c r="C1831" s="5" t="s">
        <v>420</v>
      </c>
      <c r="D1831" s="5" t="s">
        <v>70</v>
      </c>
      <c r="E1831" s="3" t="s">
        <v>43</v>
      </c>
      <c r="F1831" s="3" t="s">
        <v>115</v>
      </c>
      <c r="G1831" s="3"/>
      <c r="H1831" s="3"/>
      <c r="I1831" s="3"/>
      <c r="J1831" s="3"/>
      <c r="K1831" s="3"/>
      <c r="L1831" s="3"/>
      <c r="M1831" s="5"/>
      <c r="AA1831" s="3">
        <v>230976329</v>
      </c>
      <c r="AB1831" s="5">
        <v>0</v>
      </c>
      <c r="AC1831" s="3">
        <v>0</v>
      </c>
      <c r="AD1831" s="3">
        <v>185080016</v>
      </c>
      <c r="AE1831" s="5">
        <v>0</v>
      </c>
      <c r="AF1831" s="5">
        <v>0</v>
      </c>
      <c r="AG1831" s="5">
        <v>0</v>
      </c>
      <c r="AH1831" s="5">
        <v>0</v>
      </c>
      <c r="AI1831" s="3">
        <v>416056345</v>
      </c>
      <c r="AZ1831"/>
      <c r="BA1831"/>
      <c r="BB1831"/>
      <c r="BC1831"/>
      <c r="BD1831"/>
      <c r="BE1831"/>
      <c r="BF1831" s="3"/>
      <c r="BG1831" s="3"/>
      <c r="CK1831"/>
    </row>
    <row r="1832" spans="1:89" x14ac:dyDescent="0.25">
      <c r="A1832" s="2">
        <v>43190</v>
      </c>
      <c r="B1832" s="5" t="s">
        <v>487</v>
      </c>
      <c r="C1832" s="5" t="s">
        <v>420</v>
      </c>
      <c r="D1832" s="5" t="s">
        <v>70</v>
      </c>
      <c r="E1832" s="3" t="s">
        <v>42</v>
      </c>
      <c r="F1832" s="3" t="s">
        <v>110</v>
      </c>
      <c r="G1832" s="3"/>
      <c r="H1832" s="3"/>
      <c r="I1832" s="3"/>
      <c r="J1832" s="3"/>
      <c r="K1832" s="3"/>
      <c r="L1832" s="3"/>
      <c r="M1832" s="5"/>
      <c r="AA1832" s="3">
        <v>86996856</v>
      </c>
      <c r="AB1832" s="5">
        <v>0</v>
      </c>
      <c r="AC1832" s="3">
        <v>0</v>
      </c>
      <c r="AD1832" s="3">
        <v>43271121</v>
      </c>
      <c r="AE1832" s="5">
        <v>0</v>
      </c>
      <c r="AF1832" s="5">
        <v>0</v>
      </c>
      <c r="AG1832" s="5">
        <v>0</v>
      </c>
      <c r="AH1832" s="5">
        <v>0</v>
      </c>
      <c r="AI1832" s="3">
        <v>130267977</v>
      </c>
      <c r="AZ1832"/>
      <c r="BA1832"/>
      <c r="BB1832"/>
      <c r="BC1832"/>
      <c r="BD1832"/>
      <c r="BE1832"/>
      <c r="BF1832" s="3"/>
      <c r="BG1832" s="3"/>
      <c r="CK1832"/>
    </row>
    <row r="1833" spans="1:89" x14ac:dyDescent="0.25">
      <c r="A1833" s="2">
        <v>43190</v>
      </c>
      <c r="B1833" s="5" t="s">
        <v>487</v>
      </c>
      <c r="C1833" s="5" t="s">
        <v>420</v>
      </c>
      <c r="D1833" s="5" t="s">
        <v>70</v>
      </c>
      <c r="E1833" s="3" t="s">
        <v>41</v>
      </c>
      <c r="F1833" s="3" t="s">
        <v>111</v>
      </c>
      <c r="G1833" s="3"/>
      <c r="H1833" s="3"/>
      <c r="I1833" s="3"/>
      <c r="J1833" s="3"/>
      <c r="K1833" s="3"/>
      <c r="L1833" s="3"/>
      <c r="M1833" s="5"/>
      <c r="AA1833" s="3">
        <v>143979473</v>
      </c>
      <c r="AB1833" s="5">
        <v>0</v>
      </c>
      <c r="AC1833" s="5">
        <v>0</v>
      </c>
      <c r="AD1833" s="3">
        <v>141808895</v>
      </c>
      <c r="AE1833" s="5">
        <v>0</v>
      </c>
      <c r="AF1833" s="5">
        <v>0</v>
      </c>
      <c r="AG1833" s="5">
        <v>0</v>
      </c>
      <c r="AH1833" s="5">
        <v>0</v>
      </c>
      <c r="AI1833" s="3">
        <v>285788368</v>
      </c>
      <c r="AZ1833"/>
      <c r="BA1833"/>
      <c r="BB1833"/>
      <c r="BC1833"/>
      <c r="BD1833"/>
      <c r="BE1833"/>
      <c r="BF1833" s="3"/>
      <c r="BG1833" s="3"/>
      <c r="CK1833"/>
    </row>
    <row r="1834" spans="1:89" x14ac:dyDescent="0.25">
      <c r="A1834" s="2">
        <v>43190</v>
      </c>
      <c r="B1834" s="5" t="s">
        <v>487</v>
      </c>
      <c r="C1834" s="5" t="s">
        <v>420</v>
      </c>
      <c r="D1834" s="5" t="s">
        <v>70</v>
      </c>
      <c r="E1834" s="3" t="s">
        <v>40</v>
      </c>
      <c r="F1834" s="3" t="s">
        <v>115</v>
      </c>
      <c r="G1834" s="3"/>
      <c r="H1834" s="3"/>
      <c r="I1834" s="3"/>
      <c r="J1834" s="3"/>
      <c r="K1834" s="3"/>
      <c r="L1834" s="3"/>
      <c r="M1834" s="5"/>
      <c r="AA1834" s="3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5">
        <v>0</v>
      </c>
      <c r="AI1834" s="3">
        <v>0</v>
      </c>
      <c r="AZ1834"/>
      <c r="BA1834"/>
      <c r="BB1834"/>
      <c r="BC1834"/>
      <c r="BD1834"/>
      <c r="BE1834"/>
      <c r="BF1834" s="3"/>
      <c r="BG1834" s="3"/>
      <c r="CK1834"/>
    </row>
    <row r="1835" spans="1:89" x14ac:dyDescent="0.25">
      <c r="A1835" s="2">
        <v>43190</v>
      </c>
      <c r="B1835" s="5" t="s">
        <v>487</v>
      </c>
      <c r="C1835" s="5" t="s">
        <v>420</v>
      </c>
      <c r="D1835" s="5" t="s">
        <v>70</v>
      </c>
      <c r="E1835" s="3" t="s">
        <v>39</v>
      </c>
      <c r="F1835" s="3" t="s">
        <v>110</v>
      </c>
      <c r="G1835" s="3"/>
      <c r="H1835" s="3"/>
      <c r="I1835" s="3"/>
      <c r="J1835" s="3"/>
      <c r="K1835" s="3"/>
      <c r="L1835" s="3"/>
      <c r="M1835" s="5"/>
      <c r="AA1835" s="3">
        <v>0</v>
      </c>
      <c r="AB1835" s="5">
        <v>0</v>
      </c>
      <c r="AC1835" s="5">
        <v>0</v>
      </c>
      <c r="AD1835" s="3">
        <v>0</v>
      </c>
      <c r="AE1835" s="5">
        <v>0</v>
      </c>
      <c r="AF1835" s="5">
        <v>0</v>
      </c>
      <c r="AG1835" s="5">
        <v>0</v>
      </c>
      <c r="AH1835" s="5">
        <v>0</v>
      </c>
      <c r="AI1835" s="3">
        <v>0</v>
      </c>
      <c r="AZ1835"/>
      <c r="BA1835"/>
      <c r="BB1835"/>
      <c r="BC1835"/>
      <c r="BD1835"/>
      <c r="BE1835"/>
      <c r="BF1835" s="3"/>
      <c r="BG1835" s="3"/>
      <c r="CK1835"/>
    </row>
    <row r="1836" spans="1:89" x14ac:dyDescent="0.25">
      <c r="A1836" s="2">
        <v>43190</v>
      </c>
      <c r="B1836" s="5" t="s">
        <v>487</v>
      </c>
      <c r="C1836" s="5" t="s">
        <v>420</v>
      </c>
      <c r="D1836" s="5" t="s">
        <v>70</v>
      </c>
      <c r="E1836" s="3" t="s">
        <v>38</v>
      </c>
      <c r="F1836" s="3" t="s">
        <v>111</v>
      </c>
      <c r="G1836" s="3"/>
      <c r="H1836" s="3"/>
      <c r="I1836" s="3"/>
      <c r="J1836" s="3"/>
      <c r="K1836" s="3"/>
      <c r="L1836" s="3"/>
      <c r="M1836" s="5"/>
      <c r="AA1836" s="3">
        <v>0</v>
      </c>
      <c r="AB1836" s="5">
        <v>0</v>
      </c>
      <c r="AC1836" s="5">
        <v>0</v>
      </c>
      <c r="AD1836" s="3">
        <v>0</v>
      </c>
      <c r="AE1836" s="5">
        <v>0</v>
      </c>
      <c r="AF1836" s="5">
        <v>0</v>
      </c>
      <c r="AG1836" s="5">
        <v>0</v>
      </c>
      <c r="AH1836" s="5">
        <v>0</v>
      </c>
      <c r="AI1836" s="3">
        <v>0</v>
      </c>
      <c r="AZ1836"/>
      <c r="BA1836"/>
      <c r="BB1836"/>
      <c r="BC1836"/>
      <c r="BD1836"/>
      <c r="BE1836"/>
      <c r="BF1836" s="3"/>
      <c r="BG1836" s="3"/>
      <c r="CK1836"/>
    </row>
    <row r="1837" spans="1:89" x14ac:dyDescent="0.25">
      <c r="A1837" s="2">
        <v>43190</v>
      </c>
      <c r="B1837" s="5" t="s">
        <v>487</v>
      </c>
      <c r="C1837" s="5" t="s">
        <v>420</v>
      </c>
      <c r="D1837" s="5" t="s">
        <v>70</v>
      </c>
      <c r="E1837" s="3" t="s">
        <v>34</v>
      </c>
      <c r="F1837" s="3" t="s">
        <v>112</v>
      </c>
      <c r="G1837" s="3"/>
      <c r="H1837" s="3"/>
      <c r="I1837" s="3"/>
      <c r="J1837" s="3"/>
      <c r="K1837" s="3"/>
      <c r="L1837" s="3"/>
      <c r="M1837" s="5"/>
      <c r="AA1837" s="3">
        <v>226228722.56999999</v>
      </c>
      <c r="AB1837" s="5">
        <v>0</v>
      </c>
      <c r="AC1837" s="3">
        <v>3190657</v>
      </c>
      <c r="AD1837" s="3">
        <v>135716643.58000001</v>
      </c>
      <c r="AE1837" s="5">
        <v>0</v>
      </c>
      <c r="AF1837" s="5">
        <v>0</v>
      </c>
      <c r="AG1837" s="5">
        <v>0</v>
      </c>
      <c r="AH1837" s="5">
        <v>0</v>
      </c>
      <c r="AI1837" s="3">
        <v>365136023.14999998</v>
      </c>
      <c r="AZ1837"/>
      <c r="BA1837"/>
      <c r="BB1837"/>
      <c r="BC1837"/>
      <c r="BD1837"/>
      <c r="BE1837"/>
      <c r="BF1837" s="3"/>
      <c r="BG1837" s="3"/>
      <c r="CK1837"/>
    </row>
    <row r="1838" spans="1:89" x14ac:dyDescent="0.25">
      <c r="A1838" s="2">
        <v>43190</v>
      </c>
      <c r="B1838" s="5" t="s">
        <v>487</v>
      </c>
      <c r="C1838" s="5" t="s">
        <v>420</v>
      </c>
      <c r="D1838" s="5" t="s">
        <v>70</v>
      </c>
      <c r="E1838" s="3" t="s">
        <v>33</v>
      </c>
      <c r="F1838" s="3" t="s">
        <v>113</v>
      </c>
      <c r="G1838" s="3"/>
      <c r="H1838" s="3"/>
      <c r="I1838" s="3"/>
      <c r="J1838" s="3"/>
      <c r="K1838" s="3"/>
      <c r="L1838" s="3"/>
      <c r="M1838" s="5"/>
      <c r="AA1838" s="3"/>
      <c r="AC1838" s="3"/>
      <c r="AD1838" s="3"/>
      <c r="AI1838" s="3">
        <v>10180884.359999999</v>
      </c>
      <c r="AZ1838"/>
      <c r="BA1838"/>
      <c r="BB1838"/>
      <c r="BC1838"/>
      <c r="BD1838"/>
      <c r="BE1838"/>
      <c r="BF1838" s="3"/>
      <c r="BG1838" s="3"/>
      <c r="CK1838"/>
    </row>
    <row r="1839" spans="1:89" x14ac:dyDescent="0.25">
      <c r="A1839" s="2">
        <v>43190</v>
      </c>
      <c r="B1839" s="5" t="s">
        <v>487</v>
      </c>
      <c r="C1839" s="5" t="s">
        <v>420</v>
      </c>
      <c r="D1839" s="5" t="s">
        <v>70</v>
      </c>
      <c r="E1839" s="3" t="s">
        <v>32</v>
      </c>
      <c r="F1839" s="3" t="s">
        <v>114</v>
      </c>
      <c r="G1839" s="3"/>
      <c r="H1839" s="3"/>
      <c r="I1839" s="3"/>
      <c r="J1839" s="3"/>
      <c r="K1839" s="3"/>
      <c r="L1839" s="3"/>
      <c r="M1839" s="5"/>
      <c r="AI1839" s="3">
        <v>375316907.50999999</v>
      </c>
      <c r="AZ1839"/>
      <c r="BA1839"/>
      <c r="BB1839"/>
      <c r="BC1839"/>
      <c r="BD1839"/>
      <c r="BE1839"/>
      <c r="BF1839" s="3"/>
      <c r="BG1839" s="3"/>
      <c r="CK1839"/>
    </row>
    <row r="1840" spans="1:89" x14ac:dyDescent="0.25">
      <c r="A1840" s="2">
        <v>43190</v>
      </c>
      <c r="B1840" s="5" t="s">
        <v>487</v>
      </c>
      <c r="C1840" s="5" t="s">
        <v>402</v>
      </c>
      <c r="D1840" s="5" t="s">
        <v>70</v>
      </c>
      <c r="E1840" s="3" t="s">
        <v>106</v>
      </c>
      <c r="F1840" s="3" t="s">
        <v>403</v>
      </c>
      <c r="G1840" s="3"/>
      <c r="H1840" s="3">
        <v>0</v>
      </c>
      <c r="I1840" s="3">
        <v>5219275486.5299997</v>
      </c>
      <c r="J1840" s="3"/>
      <c r="K1840" s="3"/>
      <c r="L1840" s="3">
        <v>0</v>
      </c>
      <c r="M1840" s="5"/>
      <c r="O1840" s="5">
        <v>0</v>
      </c>
      <c r="P1840" s="5">
        <v>0</v>
      </c>
      <c r="U1840" s="3">
        <v>5219275486.5299997</v>
      </c>
      <c r="V1840" s="5">
        <v>0</v>
      </c>
      <c r="Y1840" s="5">
        <v>0</v>
      </c>
      <c r="Z1840" s="5">
        <v>0</v>
      </c>
      <c r="AA1840" s="5">
        <v>0</v>
      </c>
      <c r="AI1840" s="3"/>
      <c r="AZ1840"/>
      <c r="BA1840"/>
      <c r="BB1840"/>
      <c r="BC1840"/>
      <c r="BD1840"/>
      <c r="BE1840"/>
      <c r="BF1840" s="3"/>
      <c r="BG1840" s="3"/>
      <c r="CK1840"/>
    </row>
    <row r="1841" spans="1:89" x14ac:dyDescent="0.25">
      <c r="A1841" s="2">
        <v>43190</v>
      </c>
      <c r="B1841" s="5" t="s">
        <v>487</v>
      </c>
      <c r="C1841" s="5" t="s">
        <v>402</v>
      </c>
      <c r="D1841" s="5" t="s">
        <v>70</v>
      </c>
      <c r="E1841" s="3" t="s">
        <v>240</v>
      </c>
      <c r="F1841" s="3" t="s">
        <v>404</v>
      </c>
      <c r="G1841" s="3"/>
      <c r="H1841" s="3">
        <v>0</v>
      </c>
      <c r="I1841" s="3">
        <v>0</v>
      </c>
      <c r="J1841" s="3"/>
      <c r="K1841" s="3"/>
      <c r="L1841" s="3">
        <v>0</v>
      </c>
      <c r="M1841" s="5"/>
      <c r="O1841" s="5">
        <v>0</v>
      </c>
      <c r="P1841" s="5">
        <v>0</v>
      </c>
      <c r="U1841" s="3">
        <v>0</v>
      </c>
      <c r="V1841" s="5">
        <v>0</v>
      </c>
      <c r="Y1841" s="5">
        <v>0</v>
      </c>
      <c r="Z1841" s="5">
        <v>0</v>
      </c>
      <c r="AA1841" s="5">
        <v>0</v>
      </c>
      <c r="AZ1841"/>
      <c r="BA1841"/>
      <c r="BB1841"/>
      <c r="BC1841"/>
      <c r="BD1841"/>
      <c r="BE1841"/>
      <c r="BF1841" s="3"/>
      <c r="BG1841" s="3"/>
      <c r="CK1841"/>
    </row>
    <row r="1842" spans="1:89" x14ac:dyDescent="0.25">
      <c r="A1842" s="2">
        <v>43190</v>
      </c>
      <c r="B1842" s="5" t="s">
        <v>487</v>
      </c>
      <c r="C1842" s="5" t="s">
        <v>402</v>
      </c>
      <c r="D1842" s="5" t="s">
        <v>70</v>
      </c>
      <c r="E1842" s="3" t="s">
        <v>241</v>
      </c>
      <c r="F1842" s="3" t="s">
        <v>405</v>
      </c>
      <c r="G1842" s="3"/>
      <c r="H1842" s="3">
        <v>0</v>
      </c>
      <c r="I1842" s="3"/>
      <c r="J1842" s="3">
        <v>871813283</v>
      </c>
      <c r="K1842" s="3">
        <v>0</v>
      </c>
      <c r="L1842" s="3"/>
      <c r="M1842" s="3">
        <v>1757921915.02</v>
      </c>
      <c r="N1842" s="5">
        <v>0</v>
      </c>
      <c r="O1842" s="5">
        <v>0</v>
      </c>
      <c r="P1842" s="5">
        <v>0</v>
      </c>
      <c r="U1842" s="3">
        <v>2629735198.02</v>
      </c>
      <c r="W1842" s="3">
        <v>2912003098.0300002</v>
      </c>
      <c r="X1842" s="5">
        <v>0</v>
      </c>
      <c r="Y1842" s="5">
        <v>0</v>
      </c>
      <c r="Z1842" s="5">
        <v>0</v>
      </c>
      <c r="AA1842" s="3">
        <v>2912003098.0300002</v>
      </c>
      <c r="AZ1842"/>
      <c r="BA1842"/>
      <c r="BB1842"/>
      <c r="BC1842"/>
      <c r="BD1842"/>
      <c r="BE1842"/>
      <c r="BF1842" s="3"/>
      <c r="BG1842" s="3"/>
      <c r="CK1842"/>
    </row>
    <row r="1843" spans="1:89" x14ac:dyDescent="0.25">
      <c r="A1843" s="2">
        <v>43190</v>
      </c>
      <c r="B1843" s="5" t="s">
        <v>487</v>
      </c>
      <c r="C1843" s="5" t="s">
        <v>402</v>
      </c>
      <c r="D1843" s="5" t="s">
        <v>70</v>
      </c>
      <c r="E1843" s="3" t="s">
        <v>246</v>
      </c>
      <c r="F1843" s="3" t="s">
        <v>406</v>
      </c>
      <c r="G1843" s="3"/>
      <c r="H1843" s="3">
        <v>0</v>
      </c>
      <c r="I1843" s="3"/>
      <c r="J1843" s="3">
        <v>0</v>
      </c>
      <c r="K1843" s="3">
        <v>0</v>
      </c>
      <c r="L1843" s="3"/>
      <c r="M1843" s="3">
        <v>157125754</v>
      </c>
      <c r="N1843" s="5">
        <v>0</v>
      </c>
      <c r="O1843" s="5">
        <v>0</v>
      </c>
      <c r="P1843" s="5">
        <v>0</v>
      </c>
      <c r="U1843" s="3">
        <v>157125754</v>
      </c>
      <c r="W1843" s="3">
        <v>546242076</v>
      </c>
      <c r="X1843" s="5">
        <v>0</v>
      </c>
      <c r="Y1843" s="5">
        <v>0</v>
      </c>
      <c r="Z1843" s="5">
        <v>0</v>
      </c>
      <c r="AA1843" s="3">
        <v>546242076</v>
      </c>
      <c r="AZ1843"/>
      <c r="BA1843"/>
      <c r="BB1843"/>
      <c r="BC1843"/>
      <c r="BD1843"/>
      <c r="BE1843"/>
      <c r="BF1843" s="3"/>
      <c r="BG1843" s="3"/>
      <c r="CK1843"/>
    </row>
    <row r="1844" spans="1:89" x14ac:dyDescent="0.25">
      <c r="A1844" s="2">
        <v>43190</v>
      </c>
      <c r="B1844" s="5" t="s">
        <v>487</v>
      </c>
      <c r="C1844" s="5" t="s">
        <v>402</v>
      </c>
      <c r="D1844" s="5" t="s">
        <v>70</v>
      </c>
      <c r="E1844" s="3" t="s">
        <v>247</v>
      </c>
      <c r="F1844" s="3" t="s">
        <v>407</v>
      </c>
      <c r="G1844" s="3"/>
      <c r="H1844" s="3">
        <v>0</v>
      </c>
      <c r="I1844" s="3"/>
      <c r="J1844" s="3">
        <v>871813283</v>
      </c>
      <c r="K1844" s="3">
        <v>0</v>
      </c>
      <c r="L1844" s="3"/>
      <c r="M1844" s="3">
        <v>1600796161.02</v>
      </c>
      <c r="N1844" s="5">
        <v>0</v>
      </c>
      <c r="O1844" s="5">
        <v>0</v>
      </c>
      <c r="P1844" s="5">
        <v>0</v>
      </c>
      <c r="U1844" s="3">
        <v>2472609444.02</v>
      </c>
      <c r="W1844" s="3">
        <v>2365761022.0300002</v>
      </c>
      <c r="X1844" s="5">
        <v>0</v>
      </c>
      <c r="Y1844" s="5">
        <v>0</v>
      </c>
      <c r="Z1844" s="5">
        <v>0</v>
      </c>
      <c r="AA1844" s="3">
        <v>2365761022.0300002</v>
      </c>
      <c r="AZ1844"/>
      <c r="BA1844"/>
      <c r="BB1844"/>
      <c r="BC1844"/>
      <c r="BD1844"/>
      <c r="BE1844"/>
      <c r="BF1844" s="3"/>
      <c r="BG1844" s="3"/>
      <c r="CK1844"/>
    </row>
    <row r="1845" spans="1:89" x14ac:dyDescent="0.25">
      <c r="A1845" s="2">
        <v>43190</v>
      </c>
      <c r="B1845" s="5" t="s">
        <v>487</v>
      </c>
      <c r="C1845" s="5" t="s">
        <v>402</v>
      </c>
      <c r="D1845" s="5" t="s">
        <v>70</v>
      </c>
      <c r="E1845" s="3" t="s">
        <v>248</v>
      </c>
      <c r="F1845" s="3" t="s">
        <v>408</v>
      </c>
      <c r="G1845" s="3"/>
      <c r="H1845" s="3">
        <v>0</v>
      </c>
      <c r="I1845" s="3">
        <v>0</v>
      </c>
      <c r="J1845" s="3"/>
      <c r="K1845" s="3"/>
      <c r="L1845" s="3">
        <v>99565283</v>
      </c>
      <c r="M1845" s="3"/>
      <c r="O1845" s="5">
        <v>0</v>
      </c>
      <c r="P1845" s="5">
        <v>0</v>
      </c>
      <c r="U1845" s="3">
        <v>99565283</v>
      </c>
      <c r="V1845" s="3">
        <v>119388142</v>
      </c>
      <c r="W1845" s="3"/>
      <c r="Y1845" s="5">
        <v>0</v>
      </c>
      <c r="Z1845" s="5">
        <v>0</v>
      </c>
      <c r="AA1845" s="3">
        <v>119388142</v>
      </c>
      <c r="AZ1845"/>
      <c r="BA1845"/>
      <c r="BB1845"/>
      <c r="BC1845"/>
      <c r="BD1845"/>
      <c r="BE1845"/>
      <c r="BF1845" s="3"/>
      <c r="BG1845" s="3"/>
      <c r="CK1845"/>
    </row>
    <row r="1846" spans="1:89" x14ac:dyDescent="0.25">
      <c r="A1846" s="2">
        <v>43190</v>
      </c>
      <c r="B1846" s="5" t="s">
        <v>487</v>
      </c>
      <c r="C1846" s="5" t="s">
        <v>402</v>
      </c>
      <c r="D1846" s="5" t="s">
        <v>70</v>
      </c>
      <c r="E1846" s="3" t="s">
        <v>69</v>
      </c>
      <c r="F1846" s="3" t="s">
        <v>382</v>
      </c>
      <c r="G1846" s="3"/>
      <c r="H1846" s="3">
        <v>0</v>
      </c>
      <c r="I1846" s="3">
        <v>0</v>
      </c>
      <c r="J1846" s="3"/>
      <c r="K1846" s="3"/>
      <c r="L1846" s="3">
        <v>0</v>
      </c>
      <c r="M1846" s="5"/>
      <c r="O1846" s="5">
        <v>0</v>
      </c>
      <c r="P1846" s="5">
        <v>0</v>
      </c>
      <c r="U1846" s="3">
        <v>0</v>
      </c>
      <c r="V1846" s="3">
        <v>0</v>
      </c>
      <c r="Y1846" s="5">
        <v>0</v>
      </c>
      <c r="Z1846" s="5">
        <v>0</v>
      </c>
      <c r="AA1846" s="3">
        <v>0</v>
      </c>
      <c r="AZ1846"/>
      <c r="BA1846"/>
      <c r="BB1846"/>
      <c r="BC1846"/>
      <c r="BD1846"/>
      <c r="BE1846"/>
      <c r="BF1846" s="3"/>
      <c r="BG1846" s="3"/>
      <c r="CK1846"/>
    </row>
    <row r="1847" spans="1:89" x14ac:dyDescent="0.25">
      <c r="A1847" s="2">
        <v>43190</v>
      </c>
      <c r="B1847" s="5" t="s">
        <v>487</v>
      </c>
      <c r="C1847" s="5" t="s">
        <v>402</v>
      </c>
      <c r="D1847" s="5" t="s">
        <v>70</v>
      </c>
      <c r="E1847" s="3" t="s">
        <v>68</v>
      </c>
      <c r="F1847" s="3" t="s">
        <v>383</v>
      </c>
      <c r="G1847" s="3"/>
      <c r="H1847" s="3">
        <v>0</v>
      </c>
      <c r="I1847" s="3"/>
      <c r="J1847" s="3">
        <v>0</v>
      </c>
      <c r="K1847" s="3">
        <v>0</v>
      </c>
      <c r="L1847" s="3"/>
      <c r="M1847" s="5">
        <v>0</v>
      </c>
      <c r="N1847" s="5">
        <v>0</v>
      </c>
      <c r="O1847" s="5">
        <v>0</v>
      </c>
      <c r="P1847" s="5">
        <v>0</v>
      </c>
      <c r="U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Z1847"/>
      <c r="BA1847"/>
      <c r="BB1847"/>
      <c r="BC1847"/>
      <c r="BD1847"/>
      <c r="BE1847"/>
      <c r="BF1847" s="3"/>
      <c r="BG1847" s="3"/>
      <c r="CK1847"/>
    </row>
    <row r="1848" spans="1:89" x14ac:dyDescent="0.25">
      <c r="A1848" s="2">
        <v>43190</v>
      </c>
      <c r="B1848" s="5" t="s">
        <v>487</v>
      </c>
      <c r="C1848" s="5" t="s">
        <v>402</v>
      </c>
      <c r="D1848" s="5" t="s">
        <v>70</v>
      </c>
      <c r="E1848" s="3" t="s">
        <v>67</v>
      </c>
      <c r="F1848" s="3" t="s">
        <v>384</v>
      </c>
      <c r="G1848" s="3"/>
      <c r="H1848" s="3">
        <v>0</v>
      </c>
      <c r="I1848" s="3">
        <v>0</v>
      </c>
      <c r="J1848" s="3"/>
      <c r="K1848" s="3"/>
      <c r="L1848" s="3">
        <v>0</v>
      </c>
      <c r="M1848" s="5"/>
      <c r="O1848" s="5">
        <v>0</v>
      </c>
      <c r="P1848" s="5">
        <v>0</v>
      </c>
      <c r="U1848" s="5">
        <v>0</v>
      </c>
      <c r="V1848" s="5">
        <v>0</v>
      </c>
      <c r="Y1848" s="5">
        <v>0</v>
      </c>
      <c r="Z1848" s="5">
        <v>0</v>
      </c>
      <c r="AA1848" s="5">
        <v>0</v>
      </c>
      <c r="AZ1848"/>
      <c r="BA1848"/>
      <c r="BB1848"/>
      <c r="BC1848"/>
      <c r="BD1848"/>
      <c r="BE1848"/>
      <c r="BF1848" s="3"/>
      <c r="BG1848" s="3"/>
      <c r="CK1848"/>
    </row>
    <row r="1849" spans="1:89" x14ac:dyDescent="0.25">
      <c r="A1849" s="2">
        <v>43190</v>
      </c>
      <c r="B1849" s="5" t="s">
        <v>487</v>
      </c>
      <c r="C1849" s="5" t="s">
        <v>402</v>
      </c>
      <c r="D1849" s="5" t="s">
        <v>70</v>
      </c>
      <c r="E1849" s="3" t="s">
        <v>65</v>
      </c>
      <c r="F1849" s="3" t="s">
        <v>409</v>
      </c>
      <c r="G1849" s="3"/>
      <c r="H1849" s="3">
        <v>0</v>
      </c>
      <c r="I1849" s="3">
        <v>6091088769.5299997</v>
      </c>
      <c r="J1849" s="3"/>
      <c r="K1849" s="3"/>
      <c r="L1849" s="3">
        <v>1857487198.02</v>
      </c>
      <c r="M1849" s="5"/>
      <c r="O1849" s="5">
        <v>0</v>
      </c>
      <c r="P1849" s="5">
        <v>0</v>
      </c>
      <c r="U1849" s="3">
        <v>7948575967.5500002</v>
      </c>
      <c r="V1849" s="3">
        <v>3031391240.0300002</v>
      </c>
      <c r="Y1849" s="5">
        <v>0</v>
      </c>
      <c r="Z1849" s="5">
        <v>0</v>
      </c>
      <c r="AA1849" s="3">
        <v>3031391240</v>
      </c>
      <c r="AZ1849"/>
      <c r="BA1849"/>
      <c r="BB1849"/>
      <c r="BC1849"/>
      <c r="BD1849"/>
      <c r="BE1849"/>
      <c r="BF1849" s="3"/>
      <c r="BG1849" s="3"/>
      <c r="CK1849"/>
    </row>
    <row r="1850" spans="1:89" x14ac:dyDescent="0.25">
      <c r="A1850" s="2">
        <v>43190</v>
      </c>
      <c r="B1850" s="5" t="s">
        <v>487</v>
      </c>
      <c r="C1850" s="5" t="s">
        <v>410</v>
      </c>
      <c r="D1850" s="5" t="s">
        <v>70</v>
      </c>
      <c r="E1850" s="3" t="s">
        <v>106</v>
      </c>
      <c r="F1850" s="3" t="s">
        <v>403</v>
      </c>
      <c r="G1850" s="3"/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3">
        <v>0</v>
      </c>
      <c r="V1850" s="3">
        <v>0</v>
      </c>
      <c r="W1850" s="5">
        <v>0</v>
      </c>
      <c r="X1850" s="5">
        <v>0</v>
      </c>
      <c r="AA1850" s="3"/>
      <c r="AZ1850"/>
      <c r="BA1850"/>
      <c r="BB1850"/>
      <c r="BC1850"/>
      <c r="BD1850"/>
      <c r="BE1850"/>
      <c r="BF1850" s="3"/>
      <c r="BG1850" s="3"/>
      <c r="CK1850"/>
    </row>
    <row r="1851" spans="1:89" x14ac:dyDescent="0.25">
      <c r="A1851" s="2">
        <v>43190</v>
      </c>
      <c r="B1851" s="5" t="s">
        <v>487</v>
      </c>
      <c r="C1851" s="5" t="s">
        <v>410</v>
      </c>
      <c r="D1851" s="5" t="s">
        <v>70</v>
      </c>
      <c r="E1851" s="3" t="s">
        <v>243</v>
      </c>
      <c r="F1851" s="3" t="s">
        <v>404</v>
      </c>
      <c r="G1851" s="3"/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AZ1851"/>
      <c r="BA1851"/>
      <c r="BB1851"/>
      <c r="BC1851"/>
      <c r="BD1851"/>
      <c r="BE1851"/>
      <c r="BF1851" s="3"/>
      <c r="BG1851" s="3"/>
      <c r="CK1851"/>
    </row>
    <row r="1852" spans="1:89" x14ac:dyDescent="0.25">
      <c r="A1852" s="2">
        <v>43190</v>
      </c>
      <c r="B1852" s="5" t="s">
        <v>487</v>
      </c>
      <c r="C1852" s="5" t="s">
        <v>410</v>
      </c>
      <c r="D1852" s="5" t="s">
        <v>70</v>
      </c>
      <c r="E1852" s="3" t="s">
        <v>244</v>
      </c>
      <c r="F1852" s="3" t="s">
        <v>411</v>
      </c>
      <c r="G1852" s="3"/>
      <c r="H1852" s="3">
        <v>0</v>
      </c>
      <c r="I1852" s="3">
        <v>67526238</v>
      </c>
      <c r="J1852" s="3">
        <v>6643335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3">
        <v>74169573</v>
      </c>
      <c r="AZ1852"/>
      <c r="BA1852"/>
      <c r="BB1852"/>
      <c r="BC1852"/>
      <c r="BD1852"/>
      <c r="BE1852"/>
      <c r="BF1852" s="3"/>
      <c r="BG1852" s="3"/>
      <c r="CK1852"/>
    </row>
    <row r="1853" spans="1:89" x14ac:dyDescent="0.25">
      <c r="A1853" s="2">
        <v>43190</v>
      </c>
      <c r="B1853" s="5" t="s">
        <v>487</v>
      </c>
      <c r="C1853" s="5" t="s">
        <v>410</v>
      </c>
      <c r="D1853" s="5" t="s">
        <v>70</v>
      </c>
      <c r="E1853" s="3" t="s">
        <v>66</v>
      </c>
      <c r="F1853" s="3" t="s">
        <v>412</v>
      </c>
      <c r="G1853" s="3"/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AZ1853"/>
      <c r="BA1853"/>
      <c r="BB1853"/>
      <c r="BC1853"/>
      <c r="BD1853"/>
      <c r="BE1853"/>
      <c r="BF1853" s="3"/>
      <c r="BG1853" s="3"/>
      <c r="CK1853"/>
    </row>
    <row r="1854" spans="1:89" x14ac:dyDescent="0.25">
      <c r="A1854" s="2">
        <v>43190</v>
      </c>
      <c r="B1854" s="5" t="s">
        <v>487</v>
      </c>
      <c r="C1854" s="5" t="s">
        <v>410</v>
      </c>
      <c r="D1854" s="5" t="s">
        <v>70</v>
      </c>
      <c r="E1854" s="3" t="s">
        <v>249</v>
      </c>
      <c r="F1854" s="3" t="s">
        <v>413</v>
      </c>
      <c r="G1854" s="3"/>
      <c r="H1854" s="3">
        <v>0</v>
      </c>
      <c r="I1854" s="3">
        <v>67526238</v>
      </c>
      <c r="J1854" s="3">
        <v>6643335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3">
        <v>74169573</v>
      </c>
      <c r="AZ1854"/>
      <c r="BA1854"/>
      <c r="BB1854"/>
      <c r="BC1854"/>
      <c r="BD1854"/>
      <c r="BE1854"/>
      <c r="BF1854" s="3"/>
      <c r="BG1854" s="3"/>
      <c r="CK1854"/>
    </row>
    <row r="1855" spans="1:89" x14ac:dyDescent="0.25">
      <c r="A1855" s="2">
        <v>43190</v>
      </c>
      <c r="B1855" s="5" t="s">
        <v>487</v>
      </c>
      <c r="C1855" s="5" t="s">
        <v>410</v>
      </c>
      <c r="D1855" s="5" t="s">
        <v>70</v>
      </c>
      <c r="E1855" s="3" t="s">
        <v>250</v>
      </c>
      <c r="F1855" s="3" t="s">
        <v>411</v>
      </c>
      <c r="G1855" s="3"/>
      <c r="H1855" s="3">
        <v>0</v>
      </c>
      <c r="I1855" s="3">
        <v>116659422</v>
      </c>
      <c r="J1855" s="3">
        <v>11477133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3">
        <v>128136555</v>
      </c>
      <c r="AZ1855"/>
      <c r="BA1855"/>
      <c r="BB1855"/>
      <c r="BC1855"/>
      <c r="BD1855"/>
      <c r="BE1855"/>
      <c r="BF1855" s="3"/>
      <c r="BG1855" s="3"/>
      <c r="CK1855"/>
    </row>
    <row r="1856" spans="1:89" x14ac:dyDescent="0.25">
      <c r="A1856" s="2">
        <v>43190</v>
      </c>
      <c r="B1856" s="5" t="s">
        <v>487</v>
      </c>
      <c r="C1856" s="5" t="s">
        <v>410</v>
      </c>
      <c r="D1856" s="5" t="s">
        <v>70</v>
      </c>
      <c r="E1856" s="3" t="s">
        <v>61</v>
      </c>
      <c r="F1856" s="3" t="s">
        <v>412</v>
      </c>
      <c r="G1856" s="3"/>
      <c r="H1856" s="3">
        <v>0</v>
      </c>
      <c r="I1856" s="3">
        <v>40549865</v>
      </c>
      <c r="J1856" s="3">
        <v>690470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3">
        <v>41240335</v>
      </c>
      <c r="AZ1856"/>
      <c r="BA1856"/>
      <c r="BB1856"/>
      <c r="BC1856"/>
      <c r="BD1856"/>
      <c r="BE1856"/>
      <c r="BF1856" s="3"/>
      <c r="BG1856" s="3"/>
      <c r="CK1856"/>
    </row>
    <row r="1857" spans="1:89" x14ac:dyDescent="0.25">
      <c r="A1857" s="2">
        <v>43190</v>
      </c>
      <c r="B1857" s="5" t="s">
        <v>487</v>
      </c>
      <c r="C1857" s="5" t="s">
        <v>410</v>
      </c>
      <c r="D1857" s="5" t="s">
        <v>70</v>
      </c>
      <c r="E1857" s="3" t="s">
        <v>254</v>
      </c>
      <c r="F1857" s="3" t="s">
        <v>414</v>
      </c>
      <c r="G1857" s="3"/>
      <c r="H1857" s="3">
        <v>0</v>
      </c>
      <c r="I1857" s="3">
        <v>76109557</v>
      </c>
      <c r="J1857" s="3">
        <v>10786663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3">
        <v>86896220</v>
      </c>
      <c r="AZ1857"/>
      <c r="BA1857"/>
      <c r="BB1857"/>
      <c r="BC1857"/>
      <c r="BD1857"/>
      <c r="BE1857"/>
      <c r="BF1857" s="3"/>
      <c r="BG1857" s="3"/>
      <c r="CK1857"/>
    </row>
    <row r="1858" spans="1:89" x14ac:dyDescent="0.25">
      <c r="A1858" s="2">
        <v>43190</v>
      </c>
      <c r="B1858" s="5" t="s">
        <v>487</v>
      </c>
      <c r="C1858" s="5" t="s">
        <v>410</v>
      </c>
      <c r="D1858" s="5" t="s">
        <v>70</v>
      </c>
      <c r="E1858" s="3" t="s">
        <v>255</v>
      </c>
      <c r="F1858" s="3" t="s">
        <v>415</v>
      </c>
      <c r="G1858" s="3"/>
      <c r="H1858" s="3">
        <v>0</v>
      </c>
      <c r="I1858" s="3">
        <v>184185660</v>
      </c>
      <c r="J1858" s="3">
        <v>18120468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3">
        <v>202306128</v>
      </c>
      <c r="AZ1858"/>
      <c r="BA1858"/>
      <c r="BB1858"/>
      <c r="BC1858"/>
      <c r="BD1858"/>
      <c r="BE1858"/>
      <c r="BF1858" s="3"/>
      <c r="BG1858" s="3"/>
      <c r="CK1858"/>
    </row>
    <row r="1859" spans="1:89" x14ac:dyDescent="0.25">
      <c r="A1859" s="2">
        <v>43190</v>
      </c>
      <c r="B1859" s="5" t="s">
        <v>487</v>
      </c>
      <c r="C1859" s="5" t="s">
        <v>410</v>
      </c>
      <c r="D1859" s="5" t="s">
        <v>70</v>
      </c>
      <c r="E1859" s="3" t="s">
        <v>256</v>
      </c>
      <c r="F1859" s="3" t="s">
        <v>416</v>
      </c>
      <c r="G1859" s="3"/>
      <c r="H1859" s="3">
        <v>0</v>
      </c>
      <c r="I1859" s="3">
        <v>143635795</v>
      </c>
      <c r="J1859" s="3">
        <v>17429998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3">
        <v>161065793</v>
      </c>
      <c r="AZ1859"/>
      <c r="BA1859"/>
      <c r="BB1859"/>
      <c r="BC1859"/>
      <c r="BD1859"/>
      <c r="BE1859"/>
      <c r="BF1859" s="3"/>
      <c r="BG1859" s="3"/>
      <c r="CK1859"/>
    </row>
    <row r="1860" spans="1:89" x14ac:dyDescent="0.25">
      <c r="A1860" s="2">
        <v>43190</v>
      </c>
      <c r="B1860" s="5" t="s">
        <v>487</v>
      </c>
      <c r="C1860" s="5" t="s">
        <v>410</v>
      </c>
      <c r="D1860" s="5" t="s">
        <v>70</v>
      </c>
      <c r="E1860" s="3" t="s">
        <v>257</v>
      </c>
      <c r="F1860" s="3" t="s">
        <v>408</v>
      </c>
      <c r="G1860" s="3"/>
      <c r="H1860" s="3">
        <v>0</v>
      </c>
      <c r="I1860" s="3">
        <v>6662119</v>
      </c>
      <c r="J1860" s="3">
        <v>3021260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3">
        <v>9683379</v>
      </c>
      <c r="AZ1860"/>
      <c r="BA1860"/>
      <c r="BB1860"/>
      <c r="BC1860"/>
      <c r="BD1860"/>
      <c r="BE1860"/>
      <c r="BF1860" s="3"/>
      <c r="BG1860" s="3"/>
      <c r="CK1860"/>
    </row>
    <row r="1861" spans="1:89" x14ac:dyDescent="0.25">
      <c r="A1861" s="2">
        <v>43190</v>
      </c>
      <c r="B1861" s="5" t="s">
        <v>487</v>
      </c>
      <c r="C1861" s="5" t="s">
        <v>410</v>
      </c>
      <c r="D1861" s="5" t="s">
        <v>70</v>
      </c>
      <c r="E1861" s="3" t="s">
        <v>258</v>
      </c>
      <c r="F1861" s="3" t="s">
        <v>382</v>
      </c>
      <c r="G1861" s="3"/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3">
        <v>0</v>
      </c>
      <c r="AZ1861"/>
      <c r="BA1861"/>
      <c r="BB1861"/>
      <c r="BC1861"/>
      <c r="BD1861"/>
      <c r="BE1861"/>
      <c r="BF1861" s="3"/>
      <c r="BG1861" s="3"/>
      <c r="CK1861"/>
    </row>
    <row r="1862" spans="1:89" x14ac:dyDescent="0.25">
      <c r="A1862" s="2">
        <v>43190</v>
      </c>
      <c r="B1862" s="5" t="s">
        <v>487</v>
      </c>
      <c r="C1862" s="5" t="s">
        <v>410</v>
      </c>
      <c r="D1862" s="5" t="s">
        <v>70</v>
      </c>
      <c r="E1862" s="3" t="s">
        <v>60</v>
      </c>
      <c r="F1862" s="3" t="s">
        <v>383</v>
      </c>
      <c r="G1862" s="3"/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AZ1862"/>
      <c r="BA1862"/>
      <c r="BB1862"/>
      <c r="BC1862"/>
      <c r="BD1862"/>
      <c r="BE1862"/>
      <c r="BF1862" s="3"/>
      <c r="BG1862" s="3"/>
      <c r="CK1862"/>
    </row>
    <row r="1863" spans="1:89" x14ac:dyDescent="0.25">
      <c r="A1863" s="2">
        <v>43190</v>
      </c>
      <c r="B1863" s="5" t="s">
        <v>487</v>
      </c>
      <c r="C1863" s="5" t="s">
        <v>410</v>
      </c>
      <c r="D1863" s="5" t="s">
        <v>70</v>
      </c>
      <c r="E1863" s="3" t="s">
        <v>59</v>
      </c>
      <c r="F1863" s="3" t="s">
        <v>384</v>
      </c>
      <c r="G1863" s="3"/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AZ1863"/>
      <c r="BA1863"/>
      <c r="BB1863"/>
      <c r="BC1863"/>
      <c r="BD1863"/>
      <c r="BE1863"/>
      <c r="BF1863" s="3"/>
      <c r="BG1863" s="3"/>
      <c r="CK1863"/>
    </row>
    <row r="1864" spans="1:89" x14ac:dyDescent="0.25">
      <c r="A1864" s="2">
        <v>43190</v>
      </c>
      <c r="B1864" s="5" t="s">
        <v>487</v>
      </c>
      <c r="C1864" s="5" t="s">
        <v>410</v>
      </c>
      <c r="D1864" s="5" t="s">
        <v>70</v>
      </c>
      <c r="E1864" s="3" t="s">
        <v>58</v>
      </c>
      <c r="F1864" s="3" t="s">
        <v>417</v>
      </c>
      <c r="G1864" s="3"/>
      <c r="H1864" s="3">
        <v>0</v>
      </c>
      <c r="I1864" s="3">
        <v>190847779</v>
      </c>
      <c r="J1864" s="3">
        <v>21141728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3">
        <v>211989507</v>
      </c>
      <c r="AZ1864"/>
      <c r="BA1864"/>
      <c r="BB1864"/>
      <c r="BC1864"/>
      <c r="BD1864"/>
      <c r="BE1864"/>
      <c r="BF1864" s="3"/>
      <c r="BG1864" s="3"/>
      <c r="CK1864"/>
    </row>
    <row r="1865" spans="1:89" x14ac:dyDescent="0.25">
      <c r="A1865" s="2">
        <v>43190</v>
      </c>
      <c r="B1865" s="5" t="s">
        <v>487</v>
      </c>
      <c r="C1865" s="5" t="s">
        <v>410</v>
      </c>
      <c r="D1865" s="5" t="s">
        <v>70</v>
      </c>
      <c r="E1865" s="3" t="s">
        <v>57</v>
      </c>
      <c r="F1865" s="3" t="s">
        <v>418</v>
      </c>
      <c r="G1865" s="3"/>
      <c r="H1865" s="3">
        <v>0</v>
      </c>
      <c r="I1865" s="3">
        <v>40549865</v>
      </c>
      <c r="J1865" s="3">
        <v>690470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3">
        <v>41240335</v>
      </c>
      <c r="AZ1865"/>
      <c r="BA1865"/>
      <c r="BB1865"/>
      <c r="BC1865"/>
      <c r="BD1865"/>
      <c r="BE1865"/>
      <c r="BF1865" s="3"/>
      <c r="BG1865" s="3"/>
      <c r="CK1865"/>
    </row>
    <row r="1866" spans="1:89" x14ac:dyDescent="0.25">
      <c r="A1866" s="2">
        <v>43190</v>
      </c>
      <c r="B1866" s="5" t="s">
        <v>487</v>
      </c>
      <c r="C1866" s="5" t="s">
        <v>410</v>
      </c>
      <c r="D1866" s="5" t="s">
        <v>70</v>
      </c>
      <c r="E1866" s="3" t="s">
        <v>56</v>
      </c>
      <c r="F1866" s="3" t="s">
        <v>419</v>
      </c>
      <c r="G1866" s="3"/>
      <c r="H1866" s="3">
        <v>0</v>
      </c>
      <c r="I1866" s="3">
        <v>150297914</v>
      </c>
      <c r="J1866" s="3">
        <v>20451258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3">
        <v>170749172</v>
      </c>
      <c r="AZ1866"/>
      <c r="BA1866"/>
      <c r="BB1866"/>
      <c r="BC1866"/>
      <c r="BD1866"/>
      <c r="BE1866"/>
      <c r="BF1866" s="3"/>
      <c r="BG1866" s="3"/>
      <c r="CK1866"/>
    </row>
    <row r="1867" spans="1:89" x14ac:dyDescent="0.25">
      <c r="A1867" s="2">
        <v>43190</v>
      </c>
      <c r="B1867" s="5" t="s">
        <v>487</v>
      </c>
      <c r="C1867" s="5" t="s">
        <v>648</v>
      </c>
      <c r="D1867" s="5" t="s">
        <v>70</v>
      </c>
      <c r="E1867" s="3" t="s">
        <v>106</v>
      </c>
      <c r="F1867" s="3" t="s">
        <v>649</v>
      </c>
      <c r="G1867" s="3">
        <v>1592352000</v>
      </c>
      <c r="H1867" s="3">
        <v>1592352000</v>
      </c>
      <c r="I1867" s="3"/>
      <c r="J1867" s="3">
        <v>0</v>
      </c>
      <c r="K1867" s="3"/>
      <c r="L1867" s="3"/>
      <c r="M1867" s="5"/>
      <c r="X1867" s="3"/>
      <c r="AZ1867"/>
      <c r="BA1867"/>
      <c r="BB1867"/>
      <c r="BC1867"/>
      <c r="BD1867"/>
      <c r="BE1867"/>
      <c r="BF1867" s="3"/>
      <c r="BG1867" s="3"/>
      <c r="CK1867"/>
    </row>
    <row r="1868" spans="1:89" x14ac:dyDescent="0.25">
      <c r="A1868" s="2">
        <v>43190</v>
      </c>
      <c r="B1868" s="5" t="s">
        <v>487</v>
      </c>
      <c r="C1868" s="5" t="s">
        <v>648</v>
      </c>
      <c r="D1868" s="5" t="s">
        <v>70</v>
      </c>
      <c r="E1868" s="3" t="s">
        <v>241</v>
      </c>
      <c r="F1868" s="3" t="s">
        <v>650</v>
      </c>
      <c r="G1868" s="3">
        <v>128884263</v>
      </c>
      <c r="H1868" s="3">
        <v>128884263</v>
      </c>
      <c r="I1868" s="3"/>
      <c r="J1868" s="3">
        <v>0</v>
      </c>
      <c r="K1868" s="3"/>
      <c r="L1868" s="3"/>
      <c r="M1868" s="5"/>
      <c r="AZ1868"/>
      <c r="BA1868"/>
      <c r="BB1868"/>
      <c r="BC1868"/>
      <c r="BD1868"/>
      <c r="BE1868"/>
      <c r="BF1868" s="3"/>
      <c r="BG1868" s="3"/>
      <c r="CK1868"/>
    </row>
    <row r="1869" spans="1:89" x14ac:dyDescent="0.25">
      <c r="A1869" s="2">
        <v>43190</v>
      </c>
      <c r="B1869" s="5" t="s">
        <v>487</v>
      </c>
      <c r="C1869" s="5" t="s">
        <v>648</v>
      </c>
      <c r="D1869" s="5" t="s">
        <v>70</v>
      </c>
      <c r="E1869" s="3" t="s">
        <v>242</v>
      </c>
      <c r="F1869" s="3" t="s">
        <v>651</v>
      </c>
      <c r="G1869" s="3">
        <v>0</v>
      </c>
      <c r="H1869" s="3">
        <v>0</v>
      </c>
      <c r="I1869" s="3"/>
      <c r="J1869" s="3">
        <v>0</v>
      </c>
      <c r="K1869" s="3"/>
      <c r="L1869" s="3"/>
      <c r="M1869" s="5"/>
      <c r="AZ1869"/>
      <c r="BA1869"/>
      <c r="BB1869"/>
      <c r="BC1869"/>
      <c r="BD1869"/>
      <c r="BE1869"/>
      <c r="BF1869" s="3"/>
      <c r="BG1869" s="3"/>
      <c r="CK1869"/>
    </row>
    <row r="1870" spans="1:89" x14ac:dyDescent="0.25">
      <c r="A1870" s="2">
        <v>43190</v>
      </c>
      <c r="B1870" s="5" t="s">
        <v>487</v>
      </c>
      <c r="C1870" s="5" t="s">
        <v>648</v>
      </c>
      <c r="D1870" s="5" t="s">
        <v>70</v>
      </c>
      <c r="E1870" s="3" t="s">
        <v>243</v>
      </c>
      <c r="F1870" s="3" t="s">
        <v>652</v>
      </c>
      <c r="G1870" s="3">
        <v>0</v>
      </c>
      <c r="H1870" s="3"/>
      <c r="I1870" s="3">
        <v>0</v>
      </c>
      <c r="J1870" s="3">
        <v>0</v>
      </c>
      <c r="K1870" s="3">
        <v>0</v>
      </c>
      <c r="L1870" s="3"/>
      <c r="M1870" s="5"/>
      <c r="AZ1870"/>
      <c r="BA1870"/>
      <c r="BB1870"/>
      <c r="BC1870"/>
      <c r="BD1870"/>
      <c r="BE1870"/>
      <c r="BF1870" s="3"/>
      <c r="BG1870" s="3"/>
      <c r="CK1870"/>
    </row>
    <row r="1871" spans="1:89" x14ac:dyDescent="0.25">
      <c r="A1871" s="2">
        <v>43190</v>
      </c>
      <c r="B1871" s="5" t="s">
        <v>487</v>
      </c>
      <c r="C1871" s="5" t="s">
        <v>648</v>
      </c>
      <c r="D1871" s="5" t="s">
        <v>70</v>
      </c>
      <c r="E1871" s="3" t="s">
        <v>245</v>
      </c>
      <c r="F1871" s="3" t="s">
        <v>653</v>
      </c>
      <c r="G1871" s="3">
        <v>0</v>
      </c>
      <c r="H1871" s="3">
        <v>0</v>
      </c>
      <c r="I1871" s="3"/>
      <c r="J1871" s="3"/>
      <c r="K1871" s="3"/>
      <c r="L1871" s="3"/>
      <c r="M1871" s="5"/>
      <c r="AZ1871"/>
      <c r="BA1871"/>
      <c r="BB1871"/>
      <c r="BC1871"/>
      <c r="BD1871"/>
      <c r="BE1871"/>
      <c r="BF1871" s="3"/>
      <c r="BG1871" s="3"/>
      <c r="CK1871"/>
    </row>
    <row r="1872" spans="1:89" x14ac:dyDescent="0.25">
      <c r="A1872" s="2">
        <v>43190</v>
      </c>
      <c r="B1872" s="5" t="s">
        <v>487</v>
      </c>
      <c r="C1872" s="5" t="s">
        <v>648</v>
      </c>
      <c r="D1872" s="5" t="s">
        <v>70</v>
      </c>
      <c r="E1872" s="3" t="s">
        <v>247</v>
      </c>
      <c r="F1872" s="3" t="s">
        <v>654</v>
      </c>
      <c r="G1872" s="3">
        <v>0</v>
      </c>
      <c r="H1872" s="3"/>
      <c r="I1872" s="3">
        <v>0</v>
      </c>
      <c r="J1872" s="3">
        <v>0</v>
      </c>
      <c r="K1872" s="3">
        <v>0</v>
      </c>
      <c r="L1872" s="3"/>
      <c r="M1872" s="5"/>
      <c r="AZ1872"/>
      <c r="BA1872"/>
      <c r="BB1872"/>
      <c r="BC1872"/>
      <c r="BD1872"/>
      <c r="BE1872"/>
      <c r="BF1872" s="3"/>
      <c r="BG1872" s="3"/>
      <c r="CK1872"/>
    </row>
    <row r="1873" spans="1:89" x14ac:dyDescent="0.25">
      <c r="A1873" s="2">
        <v>43190</v>
      </c>
      <c r="B1873" s="5" t="s">
        <v>487</v>
      </c>
      <c r="C1873" s="5" t="s">
        <v>648</v>
      </c>
      <c r="D1873" s="5" t="s">
        <v>70</v>
      </c>
      <c r="E1873" s="3" t="s">
        <v>69</v>
      </c>
      <c r="F1873" s="3" t="s">
        <v>655</v>
      </c>
      <c r="G1873" s="3">
        <v>0</v>
      </c>
      <c r="H1873" s="3"/>
      <c r="I1873" s="3">
        <v>0</v>
      </c>
      <c r="J1873" s="3">
        <v>0</v>
      </c>
      <c r="K1873" s="3">
        <v>0</v>
      </c>
      <c r="L1873" s="3"/>
      <c r="M1873" s="5"/>
      <c r="AZ1873"/>
      <c r="BA1873"/>
      <c r="BB1873"/>
      <c r="BC1873"/>
      <c r="BD1873"/>
      <c r="BE1873"/>
      <c r="BF1873" s="3"/>
      <c r="BG1873" s="3"/>
      <c r="CK1873"/>
    </row>
    <row r="1874" spans="1:89" x14ac:dyDescent="0.25">
      <c r="A1874" s="2">
        <v>43190</v>
      </c>
      <c r="B1874" s="5" t="s">
        <v>487</v>
      </c>
      <c r="C1874" s="5" t="s">
        <v>648</v>
      </c>
      <c r="D1874" s="5" t="s">
        <v>70</v>
      </c>
      <c r="E1874" s="3" t="s">
        <v>67</v>
      </c>
      <c r="F1874" s="3" t="s">
        <v>656</v>
      </c>
      <c r="G1874" s="3">
        <v>3589215758.48</v>
      </c>
      <c r="H1874" s="3">
        <v>3589215758.48</v>
      </c>
      <c r="I1874" s="3"/>
      <c r="J1874" s="3"/>
      <c r="K1874" s="3"/>
      <c r="L1874" s="3"/>
      <c r="M1874" s="5"/>
      <c r="AZ1874"/>
      <c r="BA1874"/>
      <c r="BB1874"/>
      <c r="BC1874"/>
      <c r="BD1874"/>
      <c r="BE1874"/>
      <c r="BF1874" s="3"/>
      <c r="BG1874" s="3"/>
      <c r="CK1874"/>
    </row>
    <row r="1875" spans="1:89" x14ac:dyDescent="0.25">
      <c r="A1875" s="2">
        <v>43190</v>
      </c>
      <c r="B1875" s="5" t="s">
        <v>487</v>
      </c>
      <c r="C1875" s="5" t="s">
        <v>648</v>
      </c>
      <c r="D1875" s="5" t="s">
        <v>70</v>
      </c>
      <c r="E1875" s="3" t="s">
        <v>66</v>
      </c>
      <c r="F1875" s="3" t="s">
        <v>395</v>
      </c>
      <c r="G1875" s="3">
        <v>0</v>
      </c>
      <c r="H1875" s="3"/>
      <c r="I1875" s="3">
        <v>0</v>
      </c>
      <c r="J1875" s="3">
        <v>0</v>
      </c>
      <c r="K1875" s="3">
        <v>0</v>
      </c>
      <c r="L1875" s="3"/>
      <c r="M1875" s="5"/>
      <c r="AZ1875"/>
      <c r="BA1875"/>
      <c r="BB1875"/>
      <c r="BC1875"/>
      <c r="BD1875"/>
      <c r="BE1875"/>
      <c r="BF1875" s="3"/>
      <c r="BG1875" s="3"/>
      <c r="CK1875"/>
    </row>
    <row r="1876" spans="1:89" x14ac:dyDescent="0.25">
      <c r="A1876" s="2">
        <v>43190</v>
      </c>
      <c r="B1876" s="5" t="s">
        <v>487</v>
      </c>
      <c r="C1876" s="5" t="s">
        <v>648</v>
      </c>
      <c r="D1876" s="5" t="s">
        <v>70</v>
      </c>
      <c r="E1876" s="3" t="s">
        <v>250</v>
      </c>
      <c r="F1876" s="3" t="s">
        <v>657</v>
      </c>
      <c r="G1876" s="3">
        <v>60243</v>
      </c>
      <c r="H1876" s="3"/>
      <c r="I1876" s="3"/>
      <c r="J1876" s="3"/>
      <c r="K1876" s="3">
        <v>60243</v>
      </c>
      <c r="L1876" s="3"/>
      <c r="M1876" s="5"/>
      <c r="AZ1876"/>
      <c r="BA1876"/>
      <c r="BB1876"/>
      <c r="BC1876"/>
      <c r="BD1876"/>
      <c r="BE1876"/>
      <c r="BF1876" s="3"/>
      <c r="BG1876" s="3"/>
      <c r="CK1876"/>
    </row>
    <row r="1877" spans="1:89" x14ac:dyDescent="0.25">
      <c r="A1877" s="2">
        <v>43190</v>
      </c>
      <c r="B1877" s="5" t="s">
        <v>487</v>
      </c>
      <c r="C1877" s="5" t="s">
        <v>648</v>
      </c>
      <c r="D1877" s="5" t="s">
        <v>70</v>
      </c>
      <c r="E1877" s="3" t="s">
        <v>252</v>
      </c>
      <c r="F1877" s="3" t="s">
        <v>658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/>
      <c r="M1877" s="5"/>
      <c r="AZ1877"/>
      <c r="BA1877"/>
      <c r="BB1877"/>
      <c r="BC1877"/>
      <c r="BD1877"/>
      <c r="BE1877"/>
      <c r="BF1877" s="3"/>
      <c r="BG1877" s="3"/>
      <c r="CK1877"/>
    </row>
    <row r="1878" spans="1:89" x14ac:dyDescent="0.25">
      <c r="A1878" s="2">
        <v>43190</v>
      </c>
      <c r="B1878" s="5" t="s">
        <v>487</v>
      </c>
      <c r="C1878" s="5" t="s">
        <v>648</v>
      </c>
      <c r="D1878" s="5" t="s">
        <v>70</v>
      </c>
      <c r="E1878" s="3" t="s">
        <v>63</v>
      </c>
      <c r="F1878" s="3" t="s">
        <v>659</v>
      </c>
      <c r="G1878" s="3">
        <v>0</v>
      </c>
      <c r="H1878" s="3"/>
      <c r="I1878" s="3"/>
      <c r="J1878" s="3"/>
      <c r="K1878" s="3"/>
      <c r="L1878" s="3"/>
      <c r="M1878" s="5"/>
      <c r="AZ1878"/>
      <c r="BA1878"/>
      <c r="BB1878"/>
      <c r="BC1878"/>
      <c r="BD1878"/>
      <c r="BE1878"/>
      <c r="BF1878" s="3"/>
      <c r="BG1878" s="3"/>
      <c r="CK1878"/>
    </row>
    <row r="1879" spans="1:89" x14ac:dyDescent="0.25">
      <c r="A1879" s="2">
        <v>43190</v>
      </c>
      <c r="B1879" s="5" t="s">
        <v>487</v>
      </c>
      <c r="C1879" s="5" t="s">
        <v>648</v>
      </c>
      <c r="D1879" s="5" t="s">
        <v>70</v>
      </c>
      <c r="E1879" s="3" t="s">
        <v>62</v>
      </c>
      <c r="F1879" s="3" t="s">
        <v>660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/>
      <c r="M1879" s="5"/>
      <c r="AZ1879"/>
      <c r="BA1879"/>
      <c r="BB1879"/>
      <c r="BC1879"/>
      <c r="BD1879"/>
      <c r="BE1879"/>
      <c r="BF1879" s="3"/>
      <c r="BG1879" s="3"/>
      <c r="CK1879"/>
    </row>
    <row r="1880" spans="1:89" x14ac:dyDescent="0.25">
      <c r="A1880" s="2">
        <v>43190</v>
      </c>
      <c r="B1880" s="5" t="s">
        <v>487</v>
      </c>
      <c r="C1880" s="5" t="s">
        <v>648</v>
      </c>
      <c r="D1880" s="5" t="s">
        <v>70</v>
      </c>
      <c r="E1880" s="3" t="s">
        <v>258</v>
      </c>
      <c r="F1880" s="3" t="s">
        <v>661</v>
      </c>
      <c r="G1880" s="3">
        <v>5310512264.4799995</v>
      </c>
      <c r="H1880" s="3">
        <v>5310452021.4799995</v>
      </c>
      <c r="I1880" s="3">
        <v>0</v>
      </c>
      <c r="J1880" s="3">
        <v>0</v>
      </c>
      <c r="K1880" s="3">
        <v>60243</v>
      </c>
      <c r="L1880" s="3"/>
      <c r="M1880" s="5"/>
      <c r="AZ1880"/>
      <c r="BA1880"/>
      <c r="BB1880"/>
      <c r="BC1880"/>
      <c r="BD1880"/>
      <c r="BE1880"/>
      <c r="BF1880" s="3"/>
      <c r="BG1880" s="3"/>
      <c r="CK1880"/>
    </row>
    <row r="1881" spans="1:89" x14ac:dyDescent="0.25">
      <c r="A1881" s="2">
        <v>43190</v>
      </c>
      <c r="B1881" s="5" t="s">
        <v>487</v>
      </c>
      <c r="C1881" s="5" t="s">
        <v>648</v>
      </c>
      <c r="D1881" s="5" t="s">
        <v>70</v>
      </c>
      <c r="E1881" s="3" t="s">
        <v>60</v>
      </c>
      <c r="F1881" s="3" t="s">
        <v>662</v>
      </c>
      <c r="G1881" s="3">
        <v>0</v>
      </c>
      <c r="H1881" s="3"/>
      <c r="I1881" s="3"/>
      <c r="J1881" s="3">
        <v>0</v>
      </c>
      <c r="K1881" s="3"/>
      <c r="L1881" s="3"/>
      <c r="M1881" s="5"/>
      <c r="AZ1881"/>
      <c r="BA1881"/>
      <c r="BB1881"/>
      <c r="BC1881"/>
      <c r="BD1881"/>
      <c r="BE1881"/>
      <c r="BF1881" s="3"/>
      <c r="BG1881" s="3"/>
      <c r="CK1881"/>
    </row>
    <row r="1882" spans="1:89" x14ac:dyDescent="0.25">
      <c r="A1882" s="2">
        <v>43190</v>
      </c>
      <c r="B1882" s="5" t="s">
        <v>487</v>
      </c>
      <c r="C1882" s="5" t="s">
        <v>648</v>
      </c>
      <c r="D1882" s="5" t="s">
        <v>70</v>
      </c>
      <c r="E1882" s="3" t="s">
        <v>59</v>
      </c>
      <c r="F1882" s="3" t="s">
        <v>663</v>
      </c>
      <c r="G1882" s="3">
        <v>0</v>
      </c>
      <c r="H1882" s="3"/>
      <c r="I1882" s="3"/>
      <c r="J1882" s="3">
        <v>0</v>
      </c>
      <c r="K1882" s="3"/>
      <c r="L1882" s="3"/>
      <c r="M1882" s="5"/>
      <c r="AZ1882"/>
      <c r="BA1882"/>
      <c r="BB1882"/>
      <c r="BC1882"/>
      <c r="BD1882"/>
      <c r="BE1882"/>
      <c r="BF1882" s="3"/>
      <c r="BG1882" s="3"/>
      <c r="CK1882"/>
    </row>
    <row r="1883" spans="1:89" x14ac:dyDescent="0.25">
      <c r="A1883" s="2">
        <v>43190</v>
      </c>
      <c r="B1883" s="5" t="s">
        <v>487</v>
      </c>
      <c r="C1883" s="5" t="s">
        <v>648</v>
      </c>
      <c r="D1883" s="5" t="s">
        <v>70</v>
      </c>
      <c r="E1883" s="3" t="s">
        <v>58</v>
      </c>
      <c r="F1883" s="3" t="s">
        <v>664</v>
      </c>
      <c r="G1883" s="3">
        <v>0</v>
      </c>
      <c r="H1883" s="3"/>
      <c r="I1883" s="3"/>
      <c r="J1883" s="3">
        <v>0</v>
      </c>
      <c r="K1883" s="3">
        <v>0</v>
      </c>
      <c r="L1883" s="3"/>
      <c r="M1883" s="5"/>
      <c r="AZ1883"/>
      <c r="BA1883"/>
      <c r="BB1883"/>
      <c r="BC1883"/>
      <c r="BD1883"/>
      <c r="BE1883"/>
      <c r="BF1883" s="3"/>
      <c r="BG1883" s="3"/>
      <c r="CK1883"/>
    </row>
    <row r="1884" spans="1:89" x14ac:dyDescent="0.25">
      <c r="A1884" s="2">
        <v>43190</v>
      </c>
      <c r="B1884" s="5" t="s">
        <v>487</v>
      </c>
      <c r="C1884" s="5" t="s">
        <v>648</v>
      </c>
      <c r="D1884" s="5" t="s">
        <v>70</v>
      </c>
      <c r="E1884" s="3" t="s">
        <v>57</v>
      </c>
      <c r="F1884" s="3" t="s">
        <v>665</v>
      </c>
      <c r="G1884" s="3">
        <v>0</v>
      </c>
      <c r="H1884" s="3"/>
      <c r="I1884" s="3"/>
      <c r="J1884" s="3">
        <v>0</v>
      </c>
      <c r="K1884" s="3">
        <v>0</v>
      </c>
      <c r="L1884" s="3"/>
      <c r="M1884" s="5"/>
      <c r="AZ1884"/>
      <c r="BA1884"/>
      <c r="BB1884"/>
      <c r="BC1884"/>
      <c r="BD1884"/>
      <c r="BE1884"/>
      <c r="BF1884" s="3"/>
      <c r="BG1884" s="3"/>
      <c r="CK1884"/>
    </row>
    <row r="1885" spans="1:89" x14ac:dyDescent="0.25">
      <c r="A1885" s="2">
        <v>43190</v>
      </c>
      <c r="B1885" s="5" t="s">
        <v>487</v>
      </c>
      <c r="C1885" s="5" t="s">
        <v>648</v>
      </c>
      <c r="D1885" s="5" t="s">
        <v>70</v>
      </c>
      <c r="E1885" s="3" t="s">
        <v>56</v>
      </c>
      <c r="F1885" s="3" t="s">
        <v>666</v>
      </c>
      <c r="G1885" s="3">
        <v>0</v>
      </c>
      <c r="H1885" s="3"/>
      <c r="I1885" s="3"/>
      <c r="J1885" s="3">
        <v>0</v>
      </c>
      <c r="K1885" s="3"/>
      <c r="L1885" s="3"/>
      <c r="M1885" s="5"/>
      <c r="AZ1885"/>
      <c r="BA1885"/>
      <c r="BB1885"/>
      <c r="BC1885"/>
      <c r="BD1885"/>
      <c r="BE1885"/>
      <c r="BF1885" s="3"/>
      <c r="BG1885" s="3"/>
      <c r="CK1885"/>
    </row>
    <row r="1886" spans="1:89" x14ac:dyDescent="0.25">
      <c r="A1886" s="2">
        <v>43190</v>
      </c>
      <c r="B1886" s="5" t="s">
        <v>487</v>
      </c>
      <c r="C1886" s="5" t="s">
        <v>648</v>
      </c>
      <c r="D1886" s="5" t="s">
        <v>70</v>
      </c>
      <c r="E1886" s="3" t="s">
        <v>259</v>
      </c>
      <c r="F1886" s="3" t="s">
        <v>667</v>
      </c>
      <c r="G1886" s="3">
        <v>0</v>
      </c>
      <c r="H1886" s="3"/>
      <c r="I1886" s="3"/>
      <c r="J1886" s="3">
        <v>0</v>
      </c>
      <c r="K1886" s="3">
        <v>0</v>
      </c>
      <c r="L1886" s="3"/>
      <c r="M1886" s="5"/>
      <c r="AZ1886"/>
      <c r="BA1886"/>
      <c r="BB1886"/>
      <c r="BC1886"/>
      <c r="BD1886"/>
      <c r="BE1886"/>
      <c r="BF1886" s="3"/>
      <c r="BG1886" s="3"/>
      <c r="CK1886"/>
    </row>
    <row r="1887" spans="1:89" x14ac:dyDescent="0.25">
      <c r="A1887" s="2">
        <v>43190</v>
      </c>
      <c r="B1887" s="5" t="s">
        <v>487</v>
      </c>
      <c r="C1887" s="5" t="s">
        <v>648</v>
      </c>
      <c r="D1887" s="5" t="s">
        <v>70</v>
      </c>
      <c r="E1887" s="3" t="s">
        <v>260</v>
      </c>
      <c r="F1887" s="3" t="s">
        <v>668</v>
      </c>
      <c r="G1887" s="3">
        <v>0</v>
      </c>
      <c r="H1887" s="3"/>
      <c r="I1887" s="3"/>
      <c r="J1887" s="3">
        <v>0</v>
      </c>
      <c r="K1887" s="3"/>
      <c r="L1887" s="3"/>
      <c r="M1887" s="5"/>
      <c r="AZ1887"/>
      <c r="BA1887"/>
      <c r="BB1887"/>
      <c r="BC1887"/>
      <c r="BD1887"/>
      <c r="BE1887"/>
      <c r="BF1887" s="3"/>
      <c r="BG1887" s="3"/>
      <c r="CK1887"/>
    </row>
    <row r="1888" spans="1:89" x14ac:dyDescent="0.25">
      <c r="A1888" s="2">
        <v>43190</v>
      </c>
      <c r="B1888" s="5" t="s">
        <v>487</v>
      </c>
      <c r="C1888" s="5" t="s">
        <v>648</v>
      </c>
      <c r="D1888" s="5" t="s">
        <v>70</v>
      </c>
      <c r="E1888" s="3" t="s">
        <v>261</v>
      </c>
      <c r="F1888" s="3" t="s">
        <v>669</v>
      </c>
      <c r="G1888" s="3">
        <v>0</v>
      </c>
      <c r="H1888" s="3"/>
      <c r="I1888" s="3"/>
      <c r="J1888" s="3">
        <v>0</v>
      </c>
      <c r="K1888" s="3">
        <v>0</v>
      </c>
      <c r="L1888" s="3"/>
      <c r="M1888" s="5"/>
      <c r="AZ1888"/>
      <c r="BA1888"/>
      <c r="BB1888"/>
      <c r="BC1888"/>
      <c r="BD1888"/>
      <c r="BE1888"/>
      <c r="BF1888" s="3"/>
      <c r="BG1888" s="3"/>
      <c r="CK1888"/>
    </row>
    <row r="1889" spans="1:89" x14ac:dyDescent="0.25">
      <c r="A1889" s="2">
        <v>43190</v>
      </c>
      <c r="B1889" s="5" t="s">
        <v>487</v>
      </c>
      <c r="C1889" s="5" t="s">
        <v>648</v>
      </c>
      <c r="D1889" s="5" t="s">
        <v>70</v>
      </c>
      <c r="E1889" s="3" t="s">
        <v>263</v>
      </c>
      <c r="F1889" s="3" t="s">
        <v>670</v>
      </c>
      <c r="G1889" s="3">
        <v>0</v>
      </c>
      <c r="H1889" s="3"/>
      <c r="I1889" s="3"/>
      <c r="J1889" s="3">
        <v>0</v>
      </c>
      <c r="K1889" s="3">
        <v>0</v>
      </c>
      <c r="L1889" s="3"/>
      <c r="M1889" s="5"/>
      <c r="AZ1889"/>
      <c r="BA1889"/>
      <c r="BB1889"/>
      <c r="BC1889"/>
      <c r="BD1889"/>
      <c r="BE1889"/>
      <c r="BF1889" s="3"/>
      <c r="BG1889" s="3"/>
      <c r="CK1889"/>
    </row>
    <row r="1890" spans="1:89" x14ac:dyDescent="0.25">
      <c r="A1890" s="2">
        <v>43190</v>
      </c>
      <c r="B1890" s="5" t="s">
        <v>487</v>
      </c>
      <c r="C1890" s="5" t="s">
        <v>648</v>
      </c>
      <c r="D1890" s="5" t="s">
        <v>70</v>
      </c>
      <c r="E1890" s="3" t="s">
        <v>55</v>
      </c>
      <c r="F1890" s="3" t="s">
        <v>671</v>
      </c>
      <c r="G1890" s="3">
        <v>0</v>
      </c>
      <c r="H1890" s="3"/>
      <c r="I1890" s="3"/>
      <c r="J1890" s="3">
        <v>0</v>
      </c>
      <c r="K1890" s="3">
        <v>0</v>
      </c>
      <c r="L1890" s="3"/>
      <c r="M1890" s="5"/>
      <c r="AZ1890"/>
      <c r="BA1890"/>
      <c r="BB1890"/>
      <c r="BC1890"/>
      <c r="BD1890"/>
      <c r="BE1890"/>
      <c r="BF1890" s="3"/>
      <c r="BG1890" s="3"/>
      <c r="CK1890"/>
    </row>
    <row r="1891" spans="1:89" x14ac:dyDescent="0.25">
      <c r="A1891" s="2">
        <v>43190</v>
      </c>
      <c r="B1891" s="5" t="s">
        <v>487</v>
      </c>
      <c r="C1891" s="5" t="s">
        <v>648</v>
      </c>
      <c r="D1891" s="5" t="s">
        <v>70</v>
      </c>
      <c r="E1891" s="3" t="s">
        <v>50</v>
      </c>
      <c r="F1891" s="3" t="s">
        <v>672</v>
      </c>
      <c r="G1891" s="3">
        <v>5310512264.4799995</v>
      </c>
      <c r="H1891" s="3">
        <v>5310452021.4799995</v>
      </c>
      <c r="I1891" s="3">
        <v>0</v>
      </c>
      <c r="J1891" s="3">
        <v>0</v>
      </c>
      <c r="K1891" s="3">
        <v>60243</v>
      </c>
      <c r="L1891" s="3"/>
      <c r="M1891" s="5"/>
      <c r="AZ1891"/>
      <c r="BA1891"/>
      <c r="BB1891"/>
      <c r="BC1891"/>
      <c r="BD1891"/>
      <c r="BE1891"/>
      <c r="BF1891" s="3"/>
      <c r="BG1891" s="3"/>
      <c r="CK1891"/>
    </row>
    <row r="1892" spans="1:89" x14ac:dyDescent="0.25">
      <c r="A1892" s="2">
        <v>43190</v>
      </c>
      <c r="B1892" s="5" t="s">
        <v>487</v>
      </c>
      <c r="C1892" s="5" t="s">
        <v>648</v>
      </c>
      <c r="D1892" s="5" t="s">
        <v>70</v>
      </c>
      <c r="E1892" s="3" t="s">
        <v>264</v>
      </c>
      <c r="F1892" s="3" t="s">
        <v>673</v>
      </c>
      <c r="G1892" s="3">
        <v>5310452021.4799995</v>
      </c>
      <c r="H1892" s="3">
        <v>5310452021.4799995</v>
      </c>
      <c r="I1892" s="3">
        <v>0</v>
      </c>
      <c r="J1892" s="3">
        <v>0</v>
      </c>
      <c r="K1892" s="3"/>
      <c r="L1892" s="3"/>
      <c r="M1892" s="5"/>
      <c r="AZ1892"/>
      <c r="BA1892"/>
      <c r="BB1892"/>
      <c r="BC1892"/>
      <c r="BD1892"/>
      <c r="BE1892"/>
      <c r="BF1892" s="3"/>
      <c r="BG1892" s="3"/>
      <c r="CK1892"/>
    </row>
    <row r="1893" spans="1:89" x14ac:dyDescent="0.25">
      <c r="A1893" s="2">
        <v>43190</v>
      </c>
      <c r="B1893" s="5" t="s">
        <v>487</v>
      </c>
      <c r="C1893" s="5" t="s">
        <v>648</v>
      </c>
      <c r="D1893" s="5" t="s">
        <v>70</v>
      </c>
      <c r="E1893" s="3" t="s">
        <v>267</v>
      </c>
      <c r="F1893" s="3" t="s">
        <v>674</v>
      </c>
      <c r="G1893" s="3">
        <v>5310512264.4799995</v>
      </c>
      <c r="H1893" s="3">
        <v>5310452021.4799995</v>
      </c>
      <c r="I1893" s="3">
        <v>0</v>
      </c>
      <c r="J1893" s="3">
        <v>0</v>
      </c>
      <c r="K1893" s="3">
        <v>60243</v>
      </c>
      <c r="L1893" s="3"/>
      <c r="M1893" s="5"/>
      <c r="AZ1893"/>
      <c r="BA1893"/>
      <c r="BB1893"/>
      <c r="BC1893"/>
      <c r="BD1893"/>
      <c r="BE1893"/>
      <c r="BF1893" s="3"/>
      <c r="BG1893" s="3"/>
      <c r="CK1893"/>
    </row>
    <row r="1894" spans="1:89" x14ac:dyDescent="0.25">
      <c r="A1894" s="2">
        <v>43190</v>
      </c>
      <c r="B1894" s="5" t="s">
        <v>487</v>
      </c>
      <c r="C1894" s="5" t="s">
        <v>648</v>
      </c>
      <c r="D1894" s="5" t="s">
        <v>70</v>
      </c>
      <c r="E1894" s="3" t="s">
        <v>37</v>
      </c>
      <c r="F1894" s="3" t="s">
        <v>675</v>
      </c>
      <c r="G1894" s="3">
        <v>5310452021.4799995</v>
      </c>
      <c r="H1894" s="3">
        <v>5310452021.4799995</v>
      </c>
      <c r="I1894" s="3">
        <v>0</v>
      </c>
      <c r="J1894" s="3">
        <v>0</v>
      </c>
      <c r="K1894" s="3"/>
      <c r="L1894" s="3"/>
      <c r="M1894" s="5"/>
      <c r="AZ1894"/>
      <c r="BA1894"/>
      <c r="BB1894"/>
      <c r="BC1894"/>
      <c r="BD1894"/>
      <c r="BE1894"/>
      <c r="BF1894" s="3"/>
      <c r="BG1894" s="3"/>
      <c r="CK1894"/>
    </row>
    <row r="1895" spans="1:89" x14ac:dyDescent="0.25">
      <c r="A1895" s="2">
        <v>43190</v>
      </c>
      <c r="B1895" s="5" t="s">
        <v>487</v>
      </c>
      <c r="C1895" s="5" t="s">
        <v>648</v>
      </c>
      <c r="D1895" s="5" t="s">
        <v>70</v>
      </c>
      <c r="E1895" s="3" t="s">
        <v>270</v>
      </c>
      <c r="F1895" s="3" t="s">
        <v>676</v>
      </c>
      <c r="G1895" s="3">
        <v>2384626262.3600001</v>
      </c>
      <c r="H1895" s="3"/>
      <c r="I1895" s="3"/>
      <c r="J1895" s="3"/>
      <c r="K1895" s="3"/>
      <c r="L1895" s="3"/>
      <c r="M1895" s="5"/>
      <c r="AZ1895"/>
      <c r="BA1895"/>
      <c r="BB1895"/>
      <c r="BC1895"/>
      <c r="BD1895"/>
      <c r="BE1895"/>
      <c r="BF1895" s="3"/>
      <c r="BG1895" s="3"/>
      <c r="CK1895"/>
    </row>
    <row r="1896" spans="1:89" x14ac:dyDescent="0.25">
      <c r="A1896" s="2">
        <v>43190</v>
      </c>
      <c r="B1896" s="5" t="s">
        <v>487</v>
      </c>
      <c r="C1896" s="5" t="s">
        <v>648</v>
      </c>
      <c r="D1896" s="5" t="s">
        <v>70</v>
      </c>
      <c r="E1896" s="3" t="s">
        <v>272</v>
      </c>
      <c r="F1896" s="3" t="s">
        <v>677</v>
      </c>
      <c r="G1896" s="3">
        <v>1814332000</v>
      </c>
      <c r="H1896" s="3"/>
      <c r="I1896" s="3"/>
      <c r="J1896" s="3"/>
      <c r="K1896" s="3"/>
      <c r="L1896" s="3"/>
      <c r="M1896" s="5"/>
      <c r="AZ1896"/>
      <c r="BA1896"/>
      <c r="BB1896"/>
      <c r="BC1896"/>
      <c r="BD1896"/>
      <c r="BE1896"/>
      <c r="BF1896" s="3"/>
      <c r="BG1896" s="3"/>
      <c r="CK1896"/>
    </row>
    <row r="1897" spans="1:89" x14ac:dyDescent="0.25">
      <c r="A1897" s="2">
        <v>43190</v>
      </c>
      <c r="B1897" s="5" t="s">
        <v>487</v>
      </c>
      <c r="C1897" s="5" t="s">
        <v>648</v>
      </c>
      <c r="D1897" s="5" t="s">
        <v>70</v>
      </c>
      <c r="E1897" s="3" t="s">
        <v>116</v>
      </c>
      <c r="F1897" s="3" t="s">
        <v>678</v>
      </c>
      <c r="G1897" s="3">
        <v>902.34</v>
      </c>
      <c r="H1897" s="3"/>
      <c r="I1897" s="3"/>
      <c r="J1897" s="3"/>
      <c r="K1897" s="3"/>
      <c r="L1897" s="3"/>
      <c r="M1897" s="5"/>
      <c r="AZ1897"/>
      <c r="BA1897"/>
      <c r="BB1897"/>
      <c r="BC1897"/>
      <c r="BD1897"/>
      <c r="BE1897"/>
      <c r="BF1897" s="3"/>
      <c r="BG1897" s="3"/>
      <c r="CK1897"/>
    </row>
    <row r="1898" spans="1:89" x14ac:dyDescent="0.25">
      <c r="A1898" s="2">
        <v>43190</v>
      </c>
      <c r="B1898" s="5" t="s">
        <v>487</v>
      </c>
      <c r="C1898" s="5" t="s">
        <v>648</v>
      </c>
      <c r="D1898" s="5" t="s">
        <v>70</v>
      </c>
      <c r="E1898" s="3" t="s">
        <v>118</v>
      </c>
      <c r="F1898" s="3" t="s">
        <v>679</v>
      </c>
      <c r="G1898" s="3">
        <v>1170.78</v>
      </c>
      <c r="H1898" s="3"/>
      <c r="I1898" s="3"/>
      <c r="J1898" s="3"/>
      <c r="K1898" s="3"/>
      <c r="L1898" s="3"/>
      <c r="M1898" s="5"/>
      <c r="AZ1898"/>
      <c r="BA1898"/>
      <c r="BB1898"/>
      <c r="BC1898"/>
      <c r="BD1898"/>
      <c r="BE1898"/>
      <c r="BF1898" s="3"/>
      <c r="BG1898" s="3"/>
      <c r="CK1898"/>
    </row>
    <row r="1899" spans="1:89" x14ac:dyDescent="0.25">
      <c r="A1899" s="2">
        <v>43190</v>
      </c>
      <c r="B1899" s="5" t="s">
        <v>488</v>
      </c>
      <c r="C1899" s="5" t="s">
        <v>330</v>
      </c>
      <c r="D1899" s="5" t="s">
        <v>70</v>
      </c>
      <c r="E1899" s="3" t="s">
        <v>241</v>
      </c>
      <c r="F1899" s="3" t="s">
        <v>331</v>
      </c>
      <c r="G1899" s="3">
        <v>0</v>
      </c>
      <c r="H1899" s="3"/>
      <c r="I1899" s="3"/>
      <c r="J1899" s="3"/>
      <c r="K1899" s="3"/>
      <c r="L1899" s="3"/>
      <c r="M1899" s="5"/>
      <c r="AZ1899"/>
      <c r="BA1899"/>
      <c r="BB1899"/>
      <c r="BC1899"/>
      <c r="BD1899"/>
      <c r="BE1899"/>
      <c r="BF1899" s="3"/>
      <c r="BG1899" s="3"/>
      <c r="CK1899"/>
    </row>
    <row r="1900" spans="1:89" x14ac:dyDescent="0.25">
      <c r="A1900" s="2">
        <v>43190</v>
      </c>
      <c r="B1900" s="5" t="s">
        <v>488</v>
      </c>
      <c r="C1900" s="5" t="s">
        <v>330</v>
      </c>
      <c r="D1900" s="5" t="s">
        <v>70</v>
      </c>
      <c r="E1900" s="3" t="s">
        <v>242</v>
      </c>
      <c r="F1900" s="3" t="s">
        <v>332</v>
      </c>
      <c r="G1900" s="3">
        <v>377483990</v>
      </c>
      <c r="H1900" s="3"/>
      <c r="I1900" s="3"/>
      <c r="J1900" s="3"/>
      <c r="K1900" s="3"/>
      <c r="L1900" s="3"/>
      <c r="M1900" s="5"/>
      <c r="AZ1900"/>
      <c r="BA1900"/>
      <c r="BB1900"/>
      <c r="BC1900"/>
      <c r="BD1900"/>
      <c r="BE1900"/>
      <c r="BF1900" s="3"/>
      <c r="BG1900" s="3"/>
      <c r="CK1900"/>
    </row>
    <row r="1901" spans="1:89" x14ac:dyDescent="0.25">
      <c r="A1901" s="2">
        <v>43190</v>
      </c>
      <c r="B1901" s="5" t="s">
        <v>488</v>
      </c>
      <c r="C1901" s="5" t="s">
        <v>330</v>
      </c>
      <c r="D1901" s="5" t="s">
        <v>70</v>
      </c>
      <c r="E1901" s="3" t="s">
        <v>243</v>
      </c>
      <c r="F1901" s="3" t="s">
        <v>333</v>
      </c>
      <c r="G1901" s="3">
        <v>0</v>
      </c>
      <c r="H1901" s="3"/>
      <c r="I1901" s="3"/>
      <c r="J1901" s="3"/>
      <c r="K1901" s="3"/>
      <c r="L1901" s="3"/>
      <c r="M1901" s="5"/>
      <c r="AZ1901"/>
      <c r="BA1901"/>
      <c r="BB1901"/>
      <c r="BC1901"/>
      <c r="BD1901"/>
      <c r="BE1901"/>
      <c r="BF1901" s="3"/>
      <c r="BG1901" s="3"/>
      <c r="CK1901"/>
    </row>
    <row r="1902" spans="1:89" x14ac:dyDescent="0.25">
      <c r="A1902" s="2">
        <v>43190</v>
      </c>
      <c r="B1902" s="5" t="s">
        <v>488</v>
      </c>
      <c r="C1902" s="5" t="s">
        <v>330</v>
      </c>
      <c r="D1902" s="5" t="s">
        <v>70</v>
      </c>
      <c r="E1902" s="3" t="s">
        <v>244</v>
      </c>
      <c r="F1902" s="3" t="s">
        <v>349</v>
      </c>
      <c r="G1902" s="3">
        <v>1392219500</v>
      </c>
      <c r="H1902" s="3"/>
      <c r="I1902" s="3"/>
      <c r="J1902" s="3"/>
      <c r="K1902" s="3"/>
      <c r="L1902" s="3"/>
      <c r="M1902" s="5"/>
      <c r="AZ1902"/>
      <c r="BA1902"/>
      <c r="BB1902"/>
      <c r="BC1902"/>
      <c r="BD1902"/>
      <c r="BE1902"/>
      <c r="BF1902" s="3"/>
      <c r="BG1902" s="3"/>
      <c r="CK1902"/>
    </row>
    <row r="1903" spans="1:89" x14ac:dyDescent="0.25">
      <c r="A1903" s="2">
        <v>43190</v>
      </c>
      <c r="B1903" s="5" t="s">
        <v>488</v>
      </c>
      <c r="C1903" s="5" t="s">
        <v>330</v>
      </c>
      <c r="D1903" s="5" t="s">
        <v>70</v>
      </c>
      <c r="E1903" s="3" t="s">
        <v>245</v>
      </c>
      <c r="F1903" s="3" t="s">
        <v>334</v>
      </c>
      <c r="G1903" s="3">
        <v>101255755024.03999</v>
      </c>
      <c r="H1903" s="3"/>
      <c r="I1903" s="3"/>
      <c r="J1903" s="3"/>
      <c r="K1903" s="3"/>
      <c r="L1903" s="3"/>
      <c r="M1903" s="5"/>
      <c r="AZ1903"/>
      <c r="BA1903"/>
      <c r="BB1903"/>
      <c r="BC1903"/>
      <c r="BD1903"/>
      <c r="BE1903"/>
      <c r="BF1903" s="3"/>
      <c r="BG1903" s="3"/>
      <c r="CK1903"/>
    </row>
    <row r="1904" spans="1:89" x14ac:dyDescent="0.25">
      <c r="A1904" s="2">
        <v>43190</v>
      </c>
      <c r="B1904" s="5" t="s">
        <v>488</v>
      </c>
      <c r="C1904" s="5" t="s">
        <v>330</v>
      </c>
      <c r="D1904" s="5" t="s">
        <v>70</v>
      </c>
      <c r="E1904" s="3" t="s">
        <v>246</v>
      </c>
      <c r="F1904" s="3" t="s">
        <v>335</v>
      </c>
      <c r="G1904" s="3">
        <v>48171145</v>
      </c>
      <c r="H1904" s="3"/>
      <c r="I1904" s="3"/>
      <c r="J1904" s="3"/>
      <c r="K1904" s="3"/>
      <c r="L1904" s="3"/>
      <c r="M1904" s="5"/>
      <c r="AZ1904"/>
      <c r="BA1904"/>
      <c r="BB1904"/>
      <c r="BC1904"/>
      <c r="BD1904"/>
      <c r="BE1904"/>
      <c r="BF1904" s="3"/>
      <c r="BG1904" s="3"/>
      <c r="CK1904"/>
    </row>
    <row r="1905" spans="1:89" x14ac:dyDescent="0.25">
      <c r="A1905" s="2">
        <v>43190</v>
      </c>
      <c r="B1905" s="5" t="s">
        <v>488</v>
      </c>
      <c r="C1905" s="5" t="s">
        <v>330</v>
      </c>
      <c r="D1905" s="5" t="s">
        <v>70</v>
      </c>
      <c r="E1905" s="3" t="s">
        <v>247</v>
      </c>
      <c r="F1905" s="3" t="s">
        <v>336</v>
      </c>
      <c r="G1905" s="3">
        <v>8352676136</v>
      </c>
      <c r="H1905" s="3"/>
      <c r="I1905" s="3"/>
      <c r="J1905" s="3"/>
      <c r="K1905" s="3"/>
      <c r="L1905" s="3"/>
      <c r="M1905" s="5"/>
      <c r="AZ1905"/>
      <c r="BA1905"/>
      <c r="BB1905"/>
      <c r="BC1905"/>
      <c r="BD1905"/>
      <c r="BE1905"/>
      <c r="BF1905" s="3"/>
      <c r="BG1905" s="3"/>
      <c r="CK1905"/>
    </row>
    <row r="1906" spans="1:89" x14ac:dyDescent="0.25">
      <c r="A1906" s="2">
        <v>43190</v>
      </c>
      <c r="B1906" s="5" t="s">
        <v>488</v>
      </c>
      <c r="C1906" s="5" t="s">
        <v>330</v>
      </c>
      <c r="D1906" s="5" t="s">
        <v>70</v>
      </c>
      <c r="E1906" s="3" t="s">
        <v>248</v>
      </c>
      <c r="F1906" s="3" t="s">
        <v>337</v>
      </c>
      <c r="G1906" s="3">
        <v>26302813470.73</v>
      </c>
      <c r="H1906" s="3"/>
      <c r="I1906" s="3"/>
      <c r="J1906" s="3"/>
      <c r="K1906" s="3"/>
      <c r="L1906" s="3"/>
      <c r="M1906" s="5"/>
      <c r="AZ1906"/>
      <c r="BA1906"/>
      <c r="BB1906"/>
      <c r="BC1906"/>
      <c r="BD1906"/>
      <c r="BE1906"/>
      <c r="BF1906" s="3"/>
      <c r="BG1906" s="3"/>
      <c r="CK1906"/>
    </row>
    <row r="1907" spans="1:89" x14ac:dyDescent="0.25">
      <c r="A1907" s="2">
        <v>43190</v>
      </c>
      <c r="B1907" s="5" t="s">
        <v>488</v>
      </c>
      <c r="C1907" s="5" t="s">
        <v>330</v>
      </c>
      <c r="D1907" s="5" t="s">
        <v>70</v>
      </c>
      <c r="E1907" s="3" t="s">
        <v>69</v>
      </c>
      <c r="F1907" s="3" t="s">
        <v>338</v>
      </c>
      <c r="G1907" s="3">
        <v>17890558720.610001</v>
      </c>
      <c r="H1907" s="3"/>
      <c r="I1907" s="3"/>
      <c r="J1907" s="3"/>
      <c r="K1907" s="3"/>
      <c r="L1907" s="3"/>
      <c r="M1907" s="5"/>
      <c r="AZ1907"/>
      <c r="BA1907"/>
      <c r="BB1907"/>
      <c r="BC1907"/>
      <c r="BD1907"/>
      <c r="BE1907"/>
      <c r="BF1907" s="3"/>
      <c r="BG1907" s="3"/>
      <c r="CK1907"/>
    </row>
    <row r="1908" spans="1:89" x14ac:dyDescent="0.25">
      <c r="A1908" s="2">
        <v>43190</v>
      </c>
      <c r="B1908" s="5" t="s">
        <v>488</v>
      </c>
      <c r="C1908" s="5" t="s">
        <v>330</v>
      </c>
      <c r="D1908" s="5" t="s">
        <v>70</v>
      </c>
      <c r="E1908" s="3" t="s">
        <v>68</v>
      </c>
      <c r="F1908" s="3" t="s">
        <v>339</v>
      </c>
      <c r="G1908" s="3">
        <v>8412254750.1199999</v>
      </c>
      <c r="H1908" s="3"/>
      <c r="I1908" s="3"/>
      <c r="J1908" s="3"/>
      <c r="K1908" s="3"/>
      <c r="L1908" s="3"/>
      <c r="M1908" s="5"/>
      <c r="AZ1908"/>
      <c r="BA1908"/>
      <c r="BB1908"/>
      <c r="BC1908"/>
      <c r="BD1908"/>
      <c r="BE1908"/>
      <c r="BF1908" s="3"/>
      <c r="BG1908" s="3"/>
      <c r="CK1908"/>
    </row>
    <row r="1909" spans="1:89" x14ac:dyDescent="0.25">
      <c r="A1909" s="2">
        <v>43190</v>
      </c>
      <c r="B1909" s="5" t="s">
        <v>488</v>
      </c>
      <c r="C1909" s="5" t="s">
        <v>330</v>
      </c>
      <c r="D1909" s="5" t="s">
        <v>70</v>
      </c>
      <c r="E1909" s="3" t="s">
        <v>67</v>
      </c>
      <c r="F1909" s="3" t="s">
        <v>340</v>
      </c>
      <c r="G1909" s="3">
        <v>45091234281.849998</v>
      </c>
      <c r="H1909" s="3"/>
      <c r="I1909" s="3"/>
      <c r="J1909" s="3"/>
      <c r="K1909" s="3"/>
      <c r="L1909" s="3"/>
      <c r="M1909" s="5"/>
      <c r="AZ1909"/>
      <c r="BA1909"/>
      <c r="BB1909"/>
      <c r="BC1909"/>
      <c r="BD1909"/>
      <c r="BE1909"/>
      <c r="BF1909" s="3"/>
      <c r="BG1909" s="3"/>
      <c r="CK1909"/>
    </row>
    <row r="1910" spans="1:89" x14ac:dyDescent="0.25">
      <c r="A1910" s="2">
        <v>43190</v>
      </c>
      <c r="B1910" s="5" t="s">
        <v>488</v>
      </c>
      <c r="C1910" s="5" t="s">
        <v>330</v>
      </c>
      <c r="D1910" s="5" t="s">
        <v>70</v>
      </c>
      <c r="E1910" s="3" t="s">
        <v>66</v>
      </c>
      <c r="F1910" s="3" t="s">
        <v>341</v>
      </c>
      <c r="G1910" s="3">
        <v>28891241535.200001</v>
      </c>
      <c r="H1910" s="3"/>
      <c r="I1910" s="3"/>
      <c r="J1910" s="3"/>
      <c r="K1910" s="3"/>
      <c r="L1910" s="3"/>
      <c r="M1910" s="5"/>
      <c r="AZ1910"/>
      <c r="BA1910"/>
      <c r="BB1910"/>
      <c r="BC1910"/>
      <c r="BD1910"/>
      <c r="BE1910"/>
      <c r="BF1910" s="3"/>
      <c r="BG1910" s="3"/>
      <c r="CK1910"/>
    </row>
    <row r="1911" spans="1:89" x14ac:dyDescent="0.25">
      <c r="A1911" s="2">
        <v>43190</v>
      </c>
      <c r="B1911" s="5" t="s">
        <v>488</v>
      </c>
      <c r="C1911" s="5" t="s">
        <v>330</v>
      </c>
      <c r="D1911" s="5" t="s">
        <v>70</v>
      </c>
      <c r="E1911" s="3" t="s">
        <v>249</v>
      </c>
      <c r="F1911" s="3" t="s">
        <v>342</v>
      </c>
      <c r="G1911" s="3">
        <v>16106197814.66</v>
      </c>
      <c r="H1911" s="3"/>
      <c r="I1911" s="3"/>
      <c r="J1911" s="3"/>
      <c r="K1911" s="3"/>
      <c r="L1911" s="3"/>
      <c r="M1911" s="5"/>
      <c r="AZ1911"/>
      <c r="BA1911"/>
      <c r="BB1911"/>
      <c r="BC1911"/>
      <c r="BD1911"/>
      <c r="BE1911"/>
      <c r="BF1911" s="3"/>
      <c r="BG1911" s="3"/>
      <c r="CK1911"/>
    </row>
    <row r="1912" spans="1:89" x14ac:dyDescent="0.25">
      <c r="A1912" s="2">
        <v>43190</v>
      </c>
      <c r="B1912" s="5" t="s">
        <v>488</v>
      </c>
      <c r="C1912" s="5" t="s">
        <v>330</v>
      </c>
      <c r="D1912" s="5" t="s">
        <v>70</v>
      </c>
      <c r="E1912" s="3" t="s">
        <v>250</v>
      </c>
      <c r="F1912" s="3" t="s">
        <v>343</v>
      </c>
      <c r="G1912" s="3">
        <v>0</v>
      </c>
      <c r="H1912" s="3"/>
      <c r="I1912" s="3"/>
      <c r="J1912" s="3"/>
      <c r="K1912" s="3"/>
      <c r="L1912" s="3"/>
      <c r="M1912" s="5"/>
      <c r="AZ1912"/>
      <c r="BA1912"/>
      <c r="BB1912"/>
      <c r="BC1912"/>
      <c r="BD1912"/>
      <c r="BE1912"/>
      <c r="BF1912" s="3"/>
      <c r="BG1912" s="3"/>
      <c r="CK1912"/>
    </row>
    <row r="1913" spans="1:89" x14ac:dyDescent="0.25">
      <c r="A1913" s="2">
        <v>43190</v>
      </c>
      <c r="B1913" s="5" t="s">
        <v>488</v>
      </c>
      <c r="C1913" s="5" t="s">
        <v>330</v>
      </c>
      <c r="D1913" s="5" t="s">
        <v>70</v>
      </c>
      <c r="E1913" s="3" t="s">
        <v>251</v>
      </c>
      <c r="F1913" s="3" t="s">
        <v>344</v>
      </c>
      <c r="G1913" s="3">
        <v>93794932</v>
      </c>
      <c r="H1913" s="3"/>
      <c r="I1913" s="3"/>
      <c r="J1913" s="3"/>
      <c r="K1913" s="3"/>
      <c r="L1913" s="3"/>
      <c r="M1913" s="5"/>
      <c r="AZ1913"/>
      <c r="BA1913"/>
      <c r="BB1913"/>
      <c r="BC1913"/>
      <c r="BD1913"/>
      <c r="BE1913"/>
      <c r="BF1913" s="3"/>
      <c r="BG1913" s="3"/>
      <c r="CK1913"/>
    </row>
    <row r="1914" spans="1:89" x14ac:dyDescent="0.25">
      <c r="A1914" s="2">
        <v>43190</v>
      </c>
      <c r="B1914" s="5" t="s">
        <v>488</v>
      </c>
      <c r="C1914" s="5" t="s">
        <v>330</v>
      </c>
      <c r="D1914" s="5" t="s">
        <v>70</v>
      </c>
      <c r="E1914" s="3" t="s">
        <v>252</v>
      </c>
      <c r="F1914" s="3" t="s">
        <v>345</v>
      </c>
      <c r="G1914" s="3">
        <v>20279602687.009998</v>
      </c>
      <c r="H1914" s="3"/>
      <c r="I1914" s="3"/>
      <c r="J1914" s="3"/>
      <c r="K1914" s="3"/>
      <c r="L1914" s="3"/>
      <c r="M1914" s="5"/>
      <c r="AZ1914"/>
      <c r="BA1914"/>
      <c r="BB1914"/>
      <c r="BC1914"/>
      <c r="BD1914"/>
      <c r="BE1914"/>
      <c r="BF1914" s="3"/>
      <c r="BG1914" s="3"/>
      <c r="CK1914"/>
    </row>
    <row r="1915" spans="1:89" x14ac:dyDescent="0.25">
      <c r="A1915" s="2">
        <v>43190</v>
      </c>
      <c r="B1915" s="5" t="s">
        <v>488</v>
      </c>
      <c r="C1915" s="5" t="s">
        <v>330</v>
      </c>
      <c r="D1915" s="5" t="s">
        <v>70</v>
      </c>
      <c r="E1915" s="3" t="s">
        <v>253</v>
      </c>
      <c r="F1915" s="3" t="s">
        <v>346</v>
      </c>
      <c r="G1915" s="3">
        <v>4340000</v>
      </c>
      <c r="H1915" s="3"/>
      <c r="I1915" s="3"/>
      <c r="J1915" s="3"/>
      <c r="K1915" s="3"/>
      <c r="L1915" s="3"/>
      <c r="M1915" s="5"/>
      <c r="AZ1915"/>
      <c r="BA1915"/>
      <c r="BB1915"/>
      <c r="BC1915"/>
      <c r="BD1915"/>
      <c r="BE1915"/>
      <c r="BF1915" s="3"/>
      <c r="BG1915" s="3"/>
      <c r="CK1915"/>
    </row>
    <row r="1916" spans="1:89" x14ac:dyDescent="0.25">
      <c r="A1916" s="2">
        <v>43190</v>
      </c>
      <c r="B1916" s="5" t="s">
        <v>488</v>
      </c>
      <c r="C1916" s="5" t="s">
        <v>330</v>
      </c>
      <c r="D1916" s="5" t="s">
        <v>70</v>
      </c>
      <c r="E1916" s="3" t="s">
        <v>65</v>
      </c>
      <c r="F1916" s="3" t="s">
        <v>347</v>
      </c>
      <c r="G1916" s="3">
        <v>1176917303.45</v>
      </c>
      <c r="H1916" s="3"/>
      <c r="I1916" s="3"/>
      <c r="J1916" s="3"/>
      <c r="K1916" s="3"/>
      <c r="L1916" s="3"/>
      <c r="M1916" s="5"/>
      <c r="AZ1916"/>
      <c r="BA1916"/>
      <c r="BB1916"/>
      <c r="BC1916"/>
      <c r="BD1916"/>
      <c r="BE1916"/>
      <c r="BF1916" s="3"/>
      <c r="BG1916" s="3"/>
      <c r="CK1916"/>
    </row>
    <row r="1917" spans="1:89" x14ac:dyDescent="0.25">
      <c r="A1917" s="2">
        <v>43190</v>
      </c>
      <c r="B1917" s="5" t="s">
        <v>488</v>
      </c>
      <c r="C1917" s="5" t="s">
        <v>330</v>
      </c>
      <c r="D1917" s="5" t="s">
        <v>70</v>
      </c>
      <c r="E1917" s="3" t="s">
        <v>64</v>
      </c>
      <c r="F1917" s="3" t="s">
        <v>348</v>
      </c>
      <c r="G1917" s="3">
        <v>0</v>
      </c>
      <c r="H1917" s="3"/>
      <c r="I1917" s="3"/>
      <c r="J1917" s="3"/>
      <c r="K1917" s="3"/>
      <c r="L1917" s="3"/>
      <c r="M1917" s="5"/>
      <c r="AZ1917"/>
      <c r="BA1917"/>
      <c r="BB1917"/>
      <c r="BC1917"/>
      <c r="BD1917"/>
      <c r="BE1917"/>
      <c r="BF1917" s="3"/>
      <c r="BG1917" s="3"/>
      <c r="CK1917"/>
    </row>
    <row r="1918" spans="1:89" x14ac:dyDescent="0.25">
      <c r="A1918" s="2">
        <v>43190</v>
      </c>
      <c r="B1918" s="5" t="s">
        <v>488</v>
      </c>
      <c r="C1918" s="5" t="s">
        <v>330</v>
      </c>
      <c r="D1918" s="5" t="s">
        <v>70</v>
      </c>
      <c r="E1918" s="3" t="s">
        <v>63</v>
      </c>
      <c r="F1918" s="3" t="s">
        <v>350</v>
      </c>
      <c r="G1918" s="3">
        <v>0</v>
      </c>
      <c r="H1918" s="3"/>
      <c r="I1918" s="3"/>
      <c r="J1918" s="3"/>
      <c r="K1918" s="3"/>
      <c r="L1918" s="3"/>
      <c r="M1918" s="5"/>
      <c r="AZ1918"/>
      <c r="BA1918"/>
      <c r="BB1918"/>
      <c r="BC1918"/>
      <c r="BD1918"/>
      <c r="BE1918"/>
      <c r="BF1918" s="3"/>
      <c r="BG1918" s="3"/>
      <c r="CK1918"/>
    </row>
    <row r="1919" spans="1:89" x14ac:dyDescent="0.25">
      <c r="A1919" s="2">
        <v>43190</v>
      </c>
      <c r="B1919" s="5" t="s">
        <v>488</v>
      </c>
      <c r="C1919" s="5" t="s">
        <v>330</v>
      </c>
      <c r="D1919" s="5" t="s">
        <v>70</v>
      </c>
      <c r="E1919" s="3" t="s">
        <v>62</v>
      </c>
      <c r="F1919" s="3" t="s">
        <v>351</v>
      </c>
      <c r="G1919" s="3">
        <v>3794199264</v>
      </c>
      <c r="H1919" s="3"/>
      <c r="I1919" s="3"/>
      <c r="J1919" s="3"/>
      <c r="K1919" s="3"/>
      <c r="L1919" s="3"/>
      <c r="M1919" s="5"/>
      <c r="AZ1919"/>
      <c r="BA1919"/>
      <c r="BB1919"/>
      <c r="BC1919"/>
      <c r="BD1919"/>
      <c r="BE1919"/>
      <c r="BF1919" s="3"/>
      <c r="BG1919" s="3"/>
      <c r="CK1919"/>
    </row>
    <row r="1920" spans="1:89" x14ac:dyDescent="0.25">
      <c r="A1920" s="2">
        <v>43190</v>
      </c>
      <c r="B1920" s="5" t="s">
        <v>488</v>
      </c>
      <c r="C1920" s="5" t="s">
        <v>330</v>
      </c>
      <c r="D1920" s="5" t="s">
        <v>70</v>
      </c>
      <c r="E1920" s="3" t="s">
        <v>61</v>
      </c>
      <c r="F1920" s="3" t="s">
        <v>353</v>
      </c>
      <c r="G1920" s="3">
        <v>0</v>
      </c>
      <c r="H1920" s="3"/>
      <c r="I1920" s="3"/>
      <c r="J1920" s="3"/>
      <c r="K1920" s="3"/>
      <c r="L1920" s="3"/>
      <c r="M1920" s="5"/>
      <c r="AZ1920"/>
      <c r="BA1920"/>
      <c r="BB1920"/>
      <c r="BC1920"/>
      <c r="BD1920"/>
      <c r="BE1920"/>
      <c r="BF1920" s="3"/>
      <c r="BG1920" s="3"/>
      <c r="CK1920"/>
    </row>
    <row r="1921" spans="1:89" x14ac:dyDescent="0.25">
      <c r="A1921" s="2">
        <v>43190</v>
      </c>
      <c r="B1921" s="5" t="s">
        <v>488</v>
      </c>
      <c r="C1921" s="5" t="s">
        <v>330</v>
      </c>
      <c r="D1921" s="5" t="s">
        <v>70</v>
      </c>
      <c r="E1921" s="3" t="s">
        <v>254</v>
      </c>
      <c r="F1921" s="3" t="s">
        <v>370</v>
      </c>
      <c r="G1921" s="3">
        <v>1123970756</v>
      </c>
      <c r="H1921" s="3"/>
      <c r="I1921" s="3"/>
      <c r="J1921" s="3"/>
      <c r="K1921" s="3"/>
      <c r="L1921" s="3"/>
      <c r="M1921" s="5"/>
      <c r="AZ1921"/>
      <c r="BA1921"/>
      <c r="BB1921"/>
      <c r="BC1921"/>
      <c r="BD1921"/>
      <c r="BE1921"/>
      <c r="BF1921" s="3"/>
      <c r="BG1921" s="3"/>
      <c r="CK1921"/>
    </row>
    <row r="1922" spans="1:89" x14ac:dyDescent="0.25">
      <c r="A1922" s="2">
        <v>43190</v>
      </c>
      <c r="B1922" s="5" t="s">
        <v>488</v>
      </c>
      <c r="C1922" s="5" t="s">
        <v>330</v>
      </c>
      <c r="D1922" s="5" t="s">
        <v>70</v>
      </c>
      <c r="E1922" s="3" t="s">
        <v>255</v>
      </c>
      <c r="F1922" s="3" t="s">
        <v>352</v>
      </c>
      <c r="G1922" s="3">
        <v>2670228508</v>
      </c>
      <c r="H1922" s="3"/>
      <c r="I1922" s="3"/>
      <c r="J1922" s="3"/>
      <c r="K1922" s="3"/>
      <c r="L1922" s="3"/>
      <c r="M1922" s="5"/>
      <c r="AZ1922"/>
      <c r="BA1922"/>
      <c r="BB1922"/>
      <c r="BC1922"/>
      <c r="BD1922"/>
      <c r="BE1922"/>
      <c r="BF1922" s="3"/>
      <c r="BG1922" s="3"/>
      <c r="CK1922"/>
    </row>
    <row r="1923" spans="1:89" x14ac:dyDescent="0.25">
      <c r="A1923" s="2">
        <v>43190</v>
      </c>
      <c r="B1923" s="5" t="s">
        <v>488</v>
      </c>
      <c r="C1923" s="5" t="s">
        <v>330</v>
      </c>
      <c r="D1923" s="5" t="s">
        <v>70</v>
      </c>
      <c r="E1923" s="3" t="s">
        <v>256</v>
      </c>
      <c r="F1923" s="3" t="s">
        <v>354</v>
      </c>
      <c r="G1923" s="3">
        <v>2055444842</v>
      </c>
      <c r="H1923" s="3"/>
      <c r="I1923" s="3"/>
      <c r="J1923" s="3"/>
      <c r="K1923" s="3"/>
      <c r="L1923" s="3"/>
      <c r="M1923" s="5"/>
      <c r="AZ1923"/>
      <c r="BA1923"/>
      <c r="BB1923"/>
      <c r="BC1923"/>
      <c r="BD1923"/>
      <c r="BE1923"/>
      <c r="BF1923" s="3"/>
      <c r="BG1923" s="3"/>
      <c r="CK1923"/>
    </row>
    <row r="1924" spans="1:89" x14ac:dyDescent="0.25">
      <c r="A1924" s="2">
        <v>43190</v>
      </c>
      <c r="B1924" s="5" t="s">
        <v>488</v>
      </c>
      <c r="C1924" s="5" t="s">
        <v>330</v>
      </c>
      <c r="D1924" s="5" t="s">
        <v>70</v>
      </c>
      <c r="E1924" s="3" t="s">
        <v>257</v>
      </c>
      <c r="F1924" s="3" t="s">
        <v>372</v>
      </c>
      <c r="G1924" s="3">
        <v>2055444842</v>
      </c>
      <c r="H1924" s="3"/>
      <c r="I1924" s="3"/>
      <c r="J1924" s="3"/>
      <c r="K1924" s="3"/>
      <c r="L1924" s="3"/>
      <c r="M1924" s="5"/>
      <c r="AZ1924"/>
      <c r="BA1924"/>
      <c r="BB1924"/>
      <c r="BC1924"/>
      <c r="BD1924"/>
      <c r="BE1924"/>
      <c r="BF1924" s="3"/>
      <c r="BG1924" s="3"/>
      <c r="CK1924"/>
    </row>
    <row r="1925" spans="1:89" x14ac:dyDescent="0.25">
      <c r="A1925" s="2">
        <v>43190</v>
      </c>
      <c r="B1925" s="5" t="s">
        <v>488</v>
      </c>
      <c r="C1925" s="5" t="s">
        <v>330</v>
      </c>
      <c r="D1925" s="5" t="s">
        <v>70</v>
      </c>
      <c r="E1925" s="3" t="s">
        <v>258</v>
      </c>
      <c r="F1925" s="3" t="s">
        <v>355</v>
      </c>
      <c r="G1925" s="3">
        <v>1978745131</v>
      </c>
      <c r="H1925" s="3"/>
      <c r="I1925" s="3"/>
      <c r="J1925" s="3"/>
      <c r="K1925" s="3"/>
      <c r="L1925" s="3"/>
      <c r="M1925" s="5"/>
      <c r="AZ1925"/>
      <c r="BA1925"/>
      <c r="BB1925"/>
      <c r="BC1925"/>
      <c r="BD1925"/>
      <c r="BE1925"/>
      <c r="BF1925" s="3"/>
      <c r="BG1925" s="3"/>
      <c r="CK1925"/>
    </row>
    <row r="1926" spans="1:89" x14ac:dyDescent="0.25">
      <c r="A1926" s="2">
        <v>43190</v>
      </c>
      <c r="B1926" s="5" t="s">
        <v>488</v>
      </c>
      <c r="C1926" s="5" t="s">
        <v>330</v>
      </c>
      <c r="D1926" s="5" t="s">
        <v>70</v>
      </c>
      <c r="E1926" s="3" t="s">
        <v>60</v>
      </c>
      <c r="F1926" s="3" t="s">
        <v>356</v>
      </c>
      <c r="G1926" s="3">
        <v>76699711</v>
      </c>
      <c r="H1926" s="3"/>
      <c r="I1926" s="3"/>
      <c r="J1926" s="3"/>
      <c r="K1926" s="3"/>
      <c r="L1926" s="3"/>
      <c r="M1926" s="5"/>
      <c r="AZ1926"/>
      <c r="BA1926"/>
      <c r="BB1926"/>
      <c r="BC1926"/>
      <c r="BD1926"/>
      <c r="BE1926"/>
      <c r="BF1926" s="3"/>
      <c r="BG1926" s="3"/>
      <c r="CK1926"/>
    </row>
    <row r="1927" spans="1:89" x14ac:dyDescent="0.25">
      <c r="A1927" s="2">
        <v>43190</v>
      </c>
      <c r="B1927" s="5" t="s">
        <v>488</v>
      </c>
      <c r="C1927" s="5" t="s">
        <v>330</v>
      </c>
      <c r="D1927" s="5" t="s">
        <v>70</v>
      </c>
      <c r="E1927" s="3" t="s">
        <v>59</v>
      </c>
      <c r="F1927" s="3" t="s">
        <v>357</v>
      </c>
      <c r="G1927" s="3">
        <v>0</v>
      </c>
      <c r="H1927" s="3"/>
      <c r="I1927" s="3"/>
      <c r="J1927" s="3"/>
      <c r="K1927" s="3"/>
      <c r="L1927" s="3"/>
      <c r="M1927" s="5"/>
      <c r="AZ1927"/>
      <c r="BA1927"/>
      <c r="BB1927"/>
      <c r="BC1927"/>
      <c r="BD1927"/>
      <c r="BE1927"/>
      <c r="BF1927" s="3"/>
      <c r="BG1927" s="3"/>
      <c r="CK1927"/>
    </row>
    <row r="1928" spans="1:89" x14ac:dyDescent="0.25">
      <c r="A1928" s="2">
        <v>43190</v>
      </c>
      <c r="B1928" s="5" t="s">
        <v>488</v>
      </c>
      <c r="C1928" s="5" t="s">
        <v>330</v>
      </c>
      <c r="D1928" s="5" t="s">
        <v>70</v>
      </c>
      <c r="E1928" s="3" t="s">
        <v>58</v>
      </c>
      <c r="F1928" s="3" t="s">
        <v>358</v>
      </c>
      <c r="G1928" s="3">
        <v>0</v>
      </c>
      <c r="H1928" s="3"/>
      <c r="I1928" s="3"/>
      <c r="J1928" s="3"/>
      <c r="K1928" s="3"/>
      <c r="L1928" s="3"/>
      <c r="M1928" s="5"/>
      <c r="AZ1928"/>
      <c r="BA1928"/>
      <c r="BB1928"/>
      <c r="BC1928"/>
      <c r="BD1928"/>
      <c r="BE1928"/>
      <c r="BF1928" s="3"/>
      <c r="BG1928" s="3"/>
      <c r="CK1928"/>
    </row>
    <row r="1929" spans="1:89" x14ac:dyDescent="0.25">
      <c r="A1929" s="2">
        <v>43190</v>
      </c>
      <c r="B1929" s="5" t="s">
        <v>488</v>
      </c>
      <c r="C1929" s="5" t="s">
        <v>330</v>
      </c>
      <c r="D1929" s="5" t="s">
        <v>70</v>
      </c>
      <c r="E1929" s="3" t="s">
        <v>57</v>
      </c>
      <c r="F1929" s="3" t="s">
        <v>359</v>
      </c>
      <c r="G1929" s="3">
        <v>0</v>
      </c>
      <c r="H1929" s="3"/>
      <c r="I1929" s="3"/>
      <c r="J1929" s="3"/>
      <c r="K1929" s="3"/>
      <c r="L1929" s="3"/>
      <c r="M1929" s="5"/>
      <c r="AZ1929"/>
      <c r="BA1929"/>
      <c r="BB1929"/>
      <c r="BC1929"/>
      <c r="BD1929"/>
      <c r="BE1929"/>
      <c r="BF1929" s="3"/>
      <c r="BG1929" s="3"/>
      <c r="CK1929"/>
    </row>
    <row r="1930" spans="1:89" x14ac:dyDescent="0.25">
      <c r="A1930" s="2">
        <v>43190</v>
      </c>
      <c r="B1930" s="5" t="s">
        <v>488</v>
      </c>
      <c r="C1930" s="5" t="s">
        <v>330</v>
      </c>
      <c r="D1930" s="5" t="s">
        <v>70</v>
      </c>
      <c r="E1930" s="3" t="s">
        <v>56</v>
      </c>
      <c r="F1930" s="3" t="s">
        <v>360</v>
      </c>
      <c r="G1930" s="3">
        <v>0</v>
      </c>
      <c r="H1930" s="3"/>
      <c r="I1930" s="3"/>
      <c r="J1930" s="3"/>
      <c r="K1930" s="3"/>
      <c r="L1930" s="3"/>
      <c r="M1930" s="5"/>
      <c r="AZ1930"/>
      <c r="BA1930"/>
      <c r="BB1930"/>
      <c r="BC1930"/>
      <c r="BD1930"/>
      <c r="BE1930"/>
      <c r="BF1930" s="3"/>
      <c r="BG1930" s="3"/>
      <c r="CK1930"/>
    </row>
    <row r="1931" spans="1:89" x14ac:dyDescent="0.25">
      <c r="A1931" s="2">
        <v>43190</v>
      </c>
      <c r="B1931" s="5" t="s">
        <v>488</v>
      </c>
      <c r="C1931" s="5" t="s">
        <v>330</v>
      </c>
      <c r="D1931" s="5" t="s">
        <v>70</v>
      </c>
      <c r="E1931" s="3" t="s">
        <v>259</v>
      </c>
      <c r="F1931" s="3" t="s">
        <v>361</v>
      </c>
      <c r="G1931" s="3">
        <v>0</v>
      </c>
      <c r="H1931" s="3"/>
      <c r="I1931" s="3"/>
      <c r="J1931" s="3"/>
      <c r="K1931" s="3"/>
      <c r="L1931" s="3"/>
      <c r="M1931" s="5"/>
      <c r="AZ1931"/>
      <c r="BA1931"/>
      <c r="BB1931"/>
      <c r="BC1931"/>
      <c r="BD1931"/>
      <c r="BE1931"/>
      <c r="BF1931" s="3"/>
      <c r="BG1931" s="3"/>
      <c r="CK1931"/>
    </row>
    <row r="1932" spans="1:89" x14ac:dyDescent="0.25">
      <c r="A1932" s="2">
        <v>43190</v>
      </c>
      <c r="B1932" s="5" t="s">
        <v>488</v>
      </c>
      <c r="C1932" s="5" t="s">
        <v>330</v>
      </c>
      <c r="D1932" s="5" t="s">
        <v>70</v>
      </c>
      <c r="E1932" s="3" t="s">
        <v>260</v>
      </c>
      <c r="F1932" s="3" t="s">
        <v>362</v>
      </c>
      <c r="G1932" s="3">
        <v>27773783308</v>
      </c>
      <c r="H1932" s="3"/>
      <c r="I1932" s="3"/>
      <c r="J1932" s="3"/>
      <c r="K1932" s="3"/>
      <c r="L1932" s="3"/>
      <c r="M1932" s="5"/>
      <c r="AZ1932"/>
      <c r="BA1932"/>
      <c r="BB1932"/>
      <c r="BC1932"/>
      <c r="BD1932"/>
      <c r="BE1932"/>
      <c r="BF1932" s="3"/>
      <c r="BG1932" s="3"/>
      <c r="CK1932"/>
    </row>
    <row r="1933" spans="1:89" x14ac:dyDescent="0.25">
      <c r="A1933" s="2">
        <v>43190</v>
      </c>
      <c r="B1933" s="5" t="s">
        <v>488</v>
      </c>
      <c r="C1933" s="5" t="s">
        <v>330</v>
      </c>
      <c r="D1933" s="5" t="s">
        <v>70</v>
      </c>
      <c r="E1933" s="3" t="s">
        <v>261</v>
      </c>
      <c r="F1933" s="3" t="s">
        <v>363</v>
      </c>
      <c r="G1933" s="3">
        <v>58654171</v>
      </c>
      <c r="H1933" s="3"/>
      <c r="I1933" s="3"/>
      <c r="J1933" s="3"/>
      <c r="K1933" s="3"/>
      <c r="L1933" s="3"/>
      <c r="M1933" s="5"/>
      <c r="AZ1933"/>
      <c r="BA1933"/>
      <c r="BB1933"/>
      <c r="BC1933"/>
      <c r="BD1933"/>
      <c r="BE1933"/>
      <c r="BF1933" s="3"/>
      <c r="BG1933" s="3"/>
      <c r="CK1933"/>
    </row>
    <row r="1934" spans="1:89" x14ac:dyDescent="0.25">
      <c r="A1934" s="2">
        <v>43190</v>
      </c>
      <c r="B1934" s="5" t="s">
        <v>488</v>
      </c>
      <c r="C1934" s="5" t="s">
        <v>330</v>
      </c>
      <c r="D1934" s="5" t="s">
        <v>70</v>
      </c>
      <c r="E1934" s="3" t="s">
        <v>262</v>
      </c>
      <c r="F1934" s="3" t="s">
        <v>364</v>
      </c>
      <c r="G1934" s="3">
        <v>747123749</v>
      </c>
      <c r="H1934" s="3"/>
      <c r="I1934" s="3"/>
      <c r="J1934" s="3"/>
      <c r="K1934" s="3"/>
      <c r="L1934" s="3"/>
      <c r="M1934" s="5"/>
      <c r="AZ1934"/>
      <c r="BA1934"/>
      <c r="BB1934"/>
      <c r="BC1934"/>
      <c r="BD1934"/>
      <c r="BE1934"/>
      <c r="BF1934" s="3"/>
      <c r="BG1934" s="3"/>
      <c r="CK1934"/>
    </row>
    <row r="1935" spans="1:89" x14ac:dyDescent="0.25">
      <c r="A1935" s="2">
        <v>43190</v>
      </c>
      <c r="B1935" s="5" t="s">
        <v>488</v>
      </c>
      <c r="C1935" s="5" t="s">
        <v>330</v>
      </c>
      <c r="D1935" s="5" t="s">
        <v>70</v>
      </c>
      <c r="E1935" s="3" t="s">
        <v>263</v>
      </c>
      <c r="F1935" s="3" t="s">
        <v>365</v>
      </c>
      <c r="G1935" s="3">
        <v>274037775</v>
      </c>
      <c r="H1935" s="3"/>
      <c r="I1935" s="3"/>
      <c r="J1935" s="3"/>
      <c r="K1935" s="3"/>
      <c r="L1935" s="3"/>
      <c r="M1935" s="5"/>
      <c r="AZ1935"/>
      <c r="BA1935"/>
      <c r="BB1935"/>
      <c r="BC1935"/>
      <c r="BD1935"/>
      <c r="BE1935"/>
      <c r="BF1935" s="3"/>
      <c r="BG1935" s="3"/>
      <c r="CK1935"/>
    </row>
    <row r="1936" spans="1:89" x14ac:dyDescent="0.25">
      <c r="A1936" s="2">
        <v>43190</v>
      </c>
      <c r="B1936" s="5" t="s">
        <v>488</v>
      </c>
      <c r="C1936" s="5" t="s">
        <v>330</v>
      </c>
      <c r="D1936" s="5" t="s">
        <v>70</v>
      </c>
      <c r="E1936" s="3" t="s">
        <v>55</v>
      </c>
      <c r="F1936" s="3" t="s">
        <v>366</v>
      </c>
      <c r="G1936" s="3">
        <v>0</v>
      </c>
      <c r="H1936" s="3"/>
      <c r="I1936" s="3"/>
      <c r="J1936" s="3"/>
      <c r="K1936" s="3"/>
      <c r="L1936" s="3"/>
      <c r="M1936" s="5"/>
      <c r="AZ1936"/>
      <c r="BA1936"/>
      <c r="BB1936"/>
      <c r="BC1936"/>
      <c r="BD1936"/>
      <c r="BE1936"/>
      <c r="BF1936" s="3"/>
      <c r="BG1936" s="3"/>
      <c r="CK1936"/>
    </row>
    <row r="1937" spans="1:89" x14ac:dyDescent="0.25">
      <c r="A1937" s="2">
        <v>43190</v>
      </c>
      <c r="B1937" s="5" t="s">
        <v>488</v>
      </c>
      <c r="C1937" s="5" t="s">
        <v>330</v>
      </c>
      <c r="D1937" s="5" t="s">
        <v>70</v>
      </c>
      <c r="E1937" s="3" t="s">
        <v>54</v>
      </c>
      <c r="F1937" s="3" t="s">
        <v>367</v>
      </c>
      <c r="G1937" s="3">
        <v>4437177393.2399998</v>
      </c>
      <c r="H1937" s="3"/>
      <c r="I1937" s="3"/>
      <c r="J1937" s="3"/>
      <c r="K1937" s="3"/>
      <c r="L1937" s="3"/>
      <c r="M1937" s="5"/>
      <c r="AZ1937"/>
      <c r="BA1937"/>
      <c r="BB1937"/>
      <c r="BC1937"/>
      <c r="BD1937"/>
      <c r="BE1937"/>
      <c r="BF1937" s="3"/>
      <c r="BG1937" s="3"/>
      <c r="CK1937"/>
    </row>
    <row r="1938" spans="1:89" x14ac:dyDescent="0.25">
      <c r="A1938" s="2">
        <v>43190</v>
      </c>
      <c r="B1938" s="5" t="s">
        <v>488</v>
      </c>
      <c r="C1938" s="5" t="s">
        <v>330</v>
      </c>
      <c r="D1938" s="5" t="s">
        <v>70</v>
      </c>
      <c r="E1938" s="3" t="s">
        <v>53</v>
      </c>
      <c r="F1938" s="3" t="s">
        <v>368</v>
      </c>
      <c r="G1938" s="3">
        <v>517435384.63999999</v>
      </c>
      <c r="H1938" s="3"/>
      <c r="I1938" s="3"/>
      <c r="J1938" s="3"/>
      <c r="K1938" s="3"/>
      <c r="L1938" s="3"/>
      <c r="M1938" s="5"/>
      <c r="AZ1938"/>
      <c r="BA1938"/>
      <c r="BB1938"/>
      <c r="BC1938"/>
      <c r="BD1938"/>
      <c r="BE1938"/>
      <c r="BF1938" s="3"/>
      <c r="BG1938" s="3"/>
      <c r="CK1938"/>
    </row>
    <row r="1939" spans="1:89" x14ac:dyDescent="0.25">
      <c r="A1939" s="2">
        <v>43190</v>
      </c>
      <c r="B1939" s="5" t="s">
        <v>488</v>
      </c>
      <c r="C1939" s="5" t="s">
        <v>330</v>
      </c>
      <c r="D1939" s="5" t="s">
        <v>70</v>
      </c>
      <c r="E1939" s="3" t="s">
        <v>50</v>
      </c>
      <c r="F1939" s="3" t="s">
        <v>369</v>
      </c>
      <c r="G1939" s="3">
        <v>142683314400.92001</v>
      </c>
      <c r="H1939" s="3"/>
      <c r="I1939" s="3"/>
      <c r="J1939" s="3"/>
      <c r="K1939" s="3"/>
      <c r="L1939" s="3"/>
      <c r="M1939" s="5"/>
      <c r="AZ1939"/>
      <c r="BA1939"/>
      <c r="BB1939"/>
      <c r="BC1939"/>
      <c r="BD1939"/>
      <c r="BE1939"/>
      <c r="BF1939" s="3"/>
      <c r="BG1939" s="3"/>
      <c r="CK1939"/>
    </row>
    <row r="1940" spans="1:89" x14ac:dyDescent="0.25">
      <c r="A1940" s="2">
        <v>43190</v>
      </c>
      <c r="B1940" s="5" t="s">
        <v>488</v>
      </c>
      <c r="C1940" s="5" t="s">
        <v>330</v>
      </c>
      <c r="D1940" s="5" t="s">
        <v>70</v>
      </c>
      <c r="E1940" s="3" t="s">
        <v>264</v>
      </c>
      <c r="F1940" s="3" t="s">
        <v>371</v>
      </c>
      <c r="G1940" s="3">
        <v>84163527486.210007</v>
      </c>
      <c r="H1940" s="3"/>
      <c r="I1940" s="3"/>
      <c r="J1940" s="3"/>
      <c r="K1940" s="3"/>
      <c r="L1940" s="3"/>
      <c r="M1940" s="5"/>
      <c r="AZ1940"/>
      <c r="BA1940"/>
      <c r="BB1940"/>
      <c r="BC1940"/>
      <c r="BD1940"/>
      <c r="BE1940"/>
      <c r="BF1940" s="3"/>
      <c r="BG1940" s="3"/>
      <c r="CK1940"/>
    </row>
    <row r="1941" spans="1:89" x14ac:dyDescent="0.25">
      <c r="A1941" s="2">
        <v>43190</v>
      </c>
      <c r="B1941" s="5" t="s">
        <v>488</v>
      </c>
      <c r="C1941" s="5" t="s">
        <v>330</v>
      </c>
      <c r="D1941" s="5" t="s">
        <v>70</v>
      </c>
      <c r="E1941" s="3" t="s">
        <v>265</v>
      </c>
      <c r="F1941" s="3" t="s">
        <v>377</v>
      </c>
      <c r="G1941" s="3">
        <v>69817315949.520004</v>
      </c>
      <c r="H1941" s="3"/>
      <c r="I1941" s="3"/>
      <c r="J1941" s="3"/>
      <c r="K1941" s="3"/>
      <c r="L1941" s="3"/>
      <c r="M1941" s="5"/>
      <c r="AZ1941"/>
      <c r="BA1941"/>
      <c r="BB1941"/>
      <c r="BC1941"/>
      <c r="BD1941"/>
      <c r="BE1941"/>
      <c r="BF1941" s="3"/>
      <c r="BG1941" s="3"/>
      <c r="CK1941"/>
    </row>
    <row r="1942" spans="1:89" x14ac:dyDescent="0.25">
      <c r="A1942" s="2">
        <v>43190</v>
      </c>
      <c r="B1942" s="5" t="s">
        <v>488</v>
      </c>
      <c r="C1942" s="5" t="s">
        <v>330</v>
      </c>
      <c r="D1942" s="5" t="s">
        <v>70</v>
      </c>
      <c r="E1942" s="3" t="s">
        <v>266</v>
      </c>
      <c r="F1942" s="3" t="s">
        <v>373</v>
      </c>
      <c r="G1942" s="3">
        <v>0</v>
      </c>
      <c r="H1942" s="3"/>
      <c r="I1942" s="3"/>
      <c r="J1942" s="3"/>
      <c r="K1942" s="3"/>
      <c r="L1942" s="3"/>
      <c r="M1942" s="5"/>
      <c r="AZ1942"/>
      <c r="BA1942"/>
      <c r="BB1942"/>
      <c r="BC1942"/>
      <c r="BD1942"/>
      <c r="BE1942"/>
      <c r="BF1942" s="3"/>
      <c r="BG1942" s="3"/>
      <c r="CK1942"/>
    </row>
    <row r="1943" spans="1:89" x14ac:dyDescent="0.25">
      <c r="A1943" s="2">
        <v>43190</v>
      </c>
      <c r="B1943" s="5" t="s">
        <v>488</v>
      </c>
      <c r="C1943" s="5" t="s">
        <v>330</v>
      </c>
      <c r="D1943" s="5" t="s">
        <v>70</v>
      </c>
      <c r="E1943" s="3" t="s">
        <v>267</v>
      </c>
      <c r="F1943" s="3" t="s">
        <v>374</v>
      </c>
      <c r="G1943" s="3">
        <v>67647275731.519997</v>
      </c>
      <c r="H1943" s="3"/>
      <c r="I1943" s="3"/>
      <c r="J1943" s="3"/>
      <c r="K1943" s="3"/>
      <c r="L1943" s="3"/>
      <c r="M1943" s="5"/>
      <c r="AZ1943"/>
      <c r="BA1943"/>
      <c r="BB1943"/>
      <c r="BC1943"/>
      <c r="BD1943"/>
      <c r="BE1943"/>
      <c r="BF1943" s="3"/>
      <c r="BG1943" s="3"/>
      <c r="CK1943"/>
    </row>
    <row r="1944" spans="1:89" x14ac:dyDescent="0.25">
      <c r="A1944" s="2">
        <v>43190</v>
      </c>
      <c r="B1944" s="5" t="s">
        <v>488</v>
      </c>
      <c r="C1944" s="5" t="s">
        <v>330</v>
      </c>
      <c r="D1944" s="5" t="s">
        <v>70</v>
      </c>
      <c r="E1944" s="3" t="s">
        <v>37</v>
      </c>
      <c r="F1944" s="3" t="s">
        <v>375</v>
      </c>
      <c r="G1944" s="3">
        <v>2170040218</v>
      </c>
      <c r="H1944" s="3"/>
      <c r="I1944" s="3"/>
      <c r="J1944" s="3"/>
      <c r="K1944" s="3"/>
      <c r="L1944" s="3"/>
      <c r="M1944" s="5"/>
      <c r="AZ1944"/>
      <c r="BA1944"/>
      <c r="BB1944"/>
      <c r="BC1944"/>
      <c r="BD1944"/>
      <c r="BE1944"/>
      <c r="BF1944" s="3"/>
      <c r="BG1944" s="3"/>
      <c r="CK1944"/>
    </row>
    <row r="1945" spans="1:89" x14ac:dyDescent="0.25">
      <c r="A1945" s="2">
        <v>43190</v>
      </c>
      <c r="B1945" s="5" t="s">
        <v>488</v>
      </c>
      <c r="C1945" s="5" t="s">
        <v>330</v>
      </c>
      <c r="D1945" s="5" t="s">
        <v>70</v>
      </c>
      <c r="E1945" s="3" t="s">
        <v>268</v>
      </c>
      <c r="F1945" s="3" t="s">
        <v>376</v>
      </c>
      <c r="G1945" s="3">
        <v>14346211536.690001</v>
      </c>
      <c r="H1945" s="3"/>
      <c r="I1945" s="3"/>
      <c r="J1945" s="3"/>
      <c r="K1945" s="3"/>
      <c r="L1945" s="3"/>
      <c r="M1945" s="5"/>
      <c r="AZ1945"/>
      <c r="BA1945"/>
      <c r="BB1945"/>
      <c r="BC1945"/>
      <c r="BD1945"/>
      <c r="BE1945"/>
      <c r="BF1945" s="3"/>
      <c r="BG1945" s="3"/>
      <c r="CK1945"/>
    </row>
    <row r="1946" spans="1:89" x14ac:dyDescent="0.25">
      <c r="A1946" s="2">
        <v>43190</v>
      </c>
      <c r="B1946" s="5" t="s">
        <v>488</v>
      </c>
      <c r="C1946" s="5" t="s">
        <v>330</v>
      </c>
      <c r="D1946" s="5" t="s">
        <v>70</v>
      </c>
      <c r="E1946" s="3" t="s">
        <v>269</v>
      </c>
      <c r="F1946" s="3" t="s">
        <v>373</v>
      </c>
      <c r="G1946" s="3">
        <v>0</v>
      </c>
      <c r="H1946" s="3"/>
      <c r="I1946" s="3"/>
      <c r="J1946" s="3"/>
      <c r="K1946" s="3"/>
      <c r="L1946" s="3"/>
      <c r="M1946" s="5"/>
      <c r="AZ1946"/>
      <c r="BA1946"/>
      <c r="BB1946"/>
      <c r="BC1946"/>
      <c r="BD1946"/>
      <c r="BE1946"/>
      <c r="BF1946" s="3"/>
      <c r="BG1946" s="3"/>
      <c r="CK1946"/>
    </row>
    <row r="1947" spans="1:89" x14ac:dyDescent="0.25">
      <c r="A1947" s="2">
        <v>43190</v>
      </c>
      <c r="B1947" s="5" t="s">
        <v>488</v>
      </c>
      <c r="C1947" s="5" t="s">
        <v>330</v>
      </c>
      <c r="D1947" s="5" t="s">
        <v>70</v>
      </c>
      <c r="E1947" s="3" t="s">
        <v>270</v>
      </c>
      <c r="F1947" s="3" t="s">
        <v>374</v>
      </c>
      <c r="G1947" s="3">
        <v>13851126258.690001</v>
      </c>
      <c r="H1947" s="3"/>
      <c r="I1947" s="3"/>
      <c r="J1947" s="3"/>
      <c r="K1947" s="3"/>
      <c r="L1947" s="3"/>
      <c r="M1947" s="5"/>
      <c r="AZ1947"/>
      <c r="BA1947"/>
      <c r="BB1947"/>
      <c r="BC1947"/>
      <c r="BD1947"/>
      <c r="BE1947"/>
      <c r="BF1947" s="3"/>
      <c r="BG1947" s="3"/>
      <c r="CK1947"/>
    </row>
    <row r="1948" spans="1:89" x14ac:dyDescent="0.25">
      <c r="A1948" s="2">
        <v>43190</v>
      </c>
      <c r="B1948" s="5" t="s">
        <v>488</v>
      </c>
      <c r="C1948" s="5" t="s">
        <v>330</v>
      </c>
      <c r="D1948" s="5" t="s">
        <v>70</v>
      </c>
      <c r="E1948" s="3" t="s">
        <v>271</v>
      </c>
      <c r="F1948" s="3" t="s">
        <v>375</v>
      </c>
      <c r="G1948" s="3">
        <v>495085278</v>
      </c>
      <c r="H1948" s="3"/>
      <c r="I1948" s="3"/>
      <c r="J1948" s="3"/>
      <c r="K1948" s="3"/>
      <c r="L1948" s="3"/>
      <c r="M1948" s="5"/>
      <c r="AZ1948"/>
      <c r="BA1948"/>
      <c r="BB1948"/>
      <c r="BC1948"/>
      <c r="BD1948"/>
      <c r="BE1948"/>
      <c r="BF1948" s="3"/>
      <c r="BG1948" s="3"/>
      <c r="CK1948"/>
    </row>
    <row r="1949" spans="1:89" x14ac:dyDescent="0.25">
      <c r="A1949" s="2">
        <v>43190</v>
      </c>
      <c r="B1949" s="5" t="s">
        <v>488</v>
      </c>
      <c r="C1949" s="5" t="s">
        <v>330</v>
      </c>
      <c r="D1949" s="5" t="s">
        <v>70</v>
      </c>
      <c r="E1949" s="3" t="s">
        <v>272</v>
      </c>
      <c r="F1949" s="3" t="s">
        <v>378</v>
      </c>
      <c r="G1949" s="3">
        <v>0</v>
      </c>
      <c r="H1949" s="3"/>
      <c r="I1949" s="3"/>
      <c r="J1949" s="3"/>
      <c r="K1949" s="3"/>
      <c r="L1949" s="3"/>
      <c r="M1949" s="5"/>
      <c r="AZ1949"/>
      <c r="BA1949"/>
      <c r="BB1949"/>
      <c r="BC1949"/>
      <c r="BD1949"/>
      <c r="BE1949"/>
      <c r="BF1949" s="3"/>
      <c r="BG1949" s="3"/>
      <c r="CK1949"/>
    </row>
    <row r="1950" spans="1:89" x14ac:dyDescent="0.25">
      <c r="A1950" s="2">
        <v>43190</v>
      </c>
      <c r="B1950" s="5" t="s">
        <v>488</v>
      </c>
      <c r="C1950" s="5" t="s">
        <v>330</v>
      </c>
      <c r="D1950" s="5" t="s">
        <v>70</v>
      </c>
      <c r="E1950" s="3" t="s">
        <v>131</v>
      </c>
      <c r="F1950" s="3" t="s">
        <v>379</v>
      </c>
      <c r="G1950" s="3">
        <v>0</v>
      </c>
      <c r="H1950" s="3"/>
      <c r="I1950" s="3"/>
      <c r="J1950" s="3"/>
      <c r="K1950" s="3"/>
      <c r="L1950" s="3"/>
      <c r="M1950" s="5"/>
      <c r="AZ1950"/>
      <c r="BA1950"/>
      <c r="BB1950"/>
      <c r="BC1950"/>
      <c r="BD1950"/>
      <c r="BE1950"/>
      <c r="BF1950" s="3"/>
      <c r="BG1950" s="3"/>
      <c r="CK1950"/>
    </row>
    <row r="1951" spans="1:89" x14ac:dyDescent="0.25">
      <c r="A1951" s="2">
        <v>43190</v>
      </c>
      <c r="B1951" s="5" t="s">
        <v>488</v>
      </c>
      <c r="C1951" s="5" t="s">
        <v>330</v>
      </c>
      <c r="D1951" s="5" t="s">
        <v>70</v>
      </c>
      <c r="E1951" s="3" t="s">
        <v>116</v>
      </c>
      <c r="F1951" s="3" t="s">
        <v>373</v>
      </c>
      <c r="G1951" s="3">
        <v>0</v>
      </c>
      <c r="H1951" s="3"/>
      <c r="I1951" s="3"/>
      <c r="J1951" s="3"/>
      <c r="K1951" s="3"/>
      <c r="L1951" s="3"/>
      <c r="M1951" s="5"/>
      <c r="AZ1951"/>
      <c r="BA1951"/>
      <c r="BB1951"/>
      <c r="BC1951"/>
      <c r="BD1951"/>
      <c r="BE1951"/>
      <c r="BF1951" s="3"/>
      <c r="BG1951" s="3"/>
      <c r="CK1951"/>
    </row>
    <row r="1952" spans="1:89" x14ac:dyDescent="0.25">
      <c r="A1952" s="2">
        <v>43190</v>
      </c>
      <c r="B1952" s="5" t="s">
        <v>488</v>
      </c>
      <c r="C1952" s="5" t="s">
        <v>330</v>
      </c>
      <c r="D1952" s="5" t="s">
        <v>70</v>
      </c>
      <c r="E1952" s="3" t="s">
        <v>117</v>
      </c>
      <c r="F1952" s="3" t="s">
        <v>374</v>
      </c>
      <c r="G1952" s="3">
        <v>0</v>
      </c>
      <c r="H1952" s="3"/>
      <c r="I1952" s="3"/>
      <c r="J1952" s="3"/>
      <c r="K1952" s="3"/>
      <c r="L1952" s="3"/>
      <c r="M1952" s="5"/>
      <c r="AZ1952"/>
      <c r="BA1952"/>
      <c r="BB1952"/>
      <c r="BC1952"/>
      <c r="BD1952"/>
      <c r="BE1952"/>
      <c r="BF1952" s="3"/>
      <c r="BG1952" s="3"/>
      <c r="CK1952"/>
    </row>
    <row r="1953" spans="1:89" x14ac:dyDescent="0.25">
      <c r="A1953" s="2">
        <v>43190</v>
      </c>
      <c r="B1953" s="5" t="s">
        <v>488</v>
      </c>
      <c r="C1953" s="5" t="s">
        <v>330</v>
      </c>
      <c r="D1953" s="5" t="s">
        <v>70</v>
      </c>
      <c r="E1953" s="3" t="s">
        <v>118</v>
      </c>
      <c r="F1953" s="3" t="s">
        <v>375</v>
      </c>
      <c r="G1953" s="3">
        <v>0</v>
      </c>
      <c r="H1953" s="3"/>
      <c r="I1953" s="3"/>
      <c r="J1953" s="3"/>
      <c r="K1953" s="3"/>
      <c r="L1953" s="3"/>
      <c r="M1953" s="5"/>
      <c r="AZ1953"/>
      <c r="BA1953"/>
      <c r="BB1953"/>
      <c r="BC1953"/>
      <c r="BD1953"/>
      <c r="BE1953"/>
      <c r="BF1953" s="3"/>
      <c r="BG1953" s="3"/>
      <c r="CK1953"/>
    </row>
    <row r="1954" spans="1:89" x14ac:dyDescent="0.25">
      <c r="A1954" s="2">
        <v>43190</v>
      </c>
      <c r="B1954" s="5" t="s">
        <v>488</v>
      </c>
      <c r="C1954" s="5" t="s">
        <v>330</v>
      </c>
      <c r="D1954" s="5" t="s">
        <v>70</v>
      </c>
      <c r="E1954" s="3" t="s">
        <v>273</v>
      </c>
      <c r="F1954" s="3" t="s">
        <v>380</v>
      </c>
      <c r="G1954" s="3">
        <v>0</v>
      </c>
      <c r="H1954" s="3"/>
      <c r="I1954" s="3"/>
      <c r="J1954" s="3"/>
      <c r="K1954" s="3"/>
      <c r="L1954" s="3"/>
      <c r="M1954" s="5"/>
      <c r="AZ1954"/>
      <c r="BA1954"/>
      <c r="BB1954"/>
      <c r="BC1954"/>
      <c r="BD1954"/>
      <c r="BE1954"/>
      <c r="BF1954" s="3"/>
      <c r="BG1954" s="3"/>
      <c r="CK1954"/>
    </row>
    <row r="1955" spans="1:89" x14ac:dyDescent="0.25">
      <c r="A1955" s="2">
        <v>43190</v>
      </c>
      <c r="B1955" s="5" t="s">
        <v>488</v>
      </c>
      <c r="C1955" s="5" t="s">
        <v>330</v>
      </c>
      <c r="D1955" s="5" t="s">
        <v>70</v>
      </c>
      <c r="E1955" s="3" t="s">
        <v>274</v>
      </c>
      <c r="F1955" s="3" t="s">
        <v>373</v>
      </c>
      <c r="G1955" s="3">
        <v>0</v>
      </c>
      <c r="H1955" s="3"/>
      <c r="I1955" s="3"/>
      <c r="J1955" s="3"/>
      <c r="K1955" s="3"/>
      <c r="L1955" s="3"/>
      <c r="M1955" s="5"/>
      <c r="AZ1955"/>
      <c r="BA1955"/>
      <c r="BB1955"/>
      <c r="BC1955"/>
      <c r="BD1955"/>
      <c r="BE1955"/>
      <c r="BF1955" s="3"/>
      <c r="BG1955" s="3"/>
      <c r="CK1955"/>
    </row>
    <row r="1956" spans="1:89" x14ac:dyDescent="0.25">
      <c r="A1956" s="2">
        <v>43190</v>
      </c>
      <c r="B1956" s="5" t="s">
        <v>488</v>
      </c>
      <c r="C1956" s="5" t="s">
        <v>330</v>
      </c>
      <c r="D1956" s="5" t="s">
        <v>70</v>
      </c>
      <c r="E1956" s="3" t="s">
        <v>275</v>
      </c>
      <c r="F1956" s="3" t="s">
        <v>374</v>
      </c>
      <c r="G1956" s="3">
        <v>0</v>
      </c>
      <c r="H1956" s="3"/>
      <c r="I1956" s="3"/>
      <c r="J1956" s="3"/>
      <c r="K1956" s="3"/>
      <c r="L1956" s="3"/>
      <c r="M1956" s="5"/>
      <c r="AZ1956"/>
      <c r="BA1956"/>
      <c r="BB1956"/>
      <c r="BC1956"/>
      <c r="BD1956"/>
      <c r="BE1956"/>
      <c r="BF1956" s="3"/>
      <c r="BG1956" s="3"/>
      <c r="CK1956"/>
    </row>
    <row r="1957" spans="1:89" x14ac:dyDescent="0.25">
      <c r="A1957" s="2">
        <v>43190</v>
      </c>
      <c r="B1957" s="5" t="s">
        <v>488</v>
      </c>
      <c r="C1957" s="5" t="s">
        <v>330</v>
      </c>
      <c r="D1957" s="5" t="s">
        <v>70</v>
      </c>
      <c r="E1957" s="3" t="s">
        <v>276</v>
      </c>
      <c r="F1957" s="3" t="s">
        <v>375</v>
      </c>
      <c r="G1957" s="3">
        <v>0</v>
      </c>
      <c r="H1957" s="3"/>
      <c r="I1957" s="3"/>
      <c r="J1957" s="3"/>
      <c r="K1957" s="3"/>
      <c r="L1957" s="3"/>
      <c r="M1957" s="5"/>
      <c r="AZ1957"/>
      <c r="BA1957"/>
      <c r="BB1957"/>
      <c r="BC1957"/>
      <c r="BD1957"/>
      <c r="BE1957"/>
      <c r="BF1957" s="3"/>
      <c r="BG1957" s="3"/>
      <c r="CK1957"/>
    </row>
    <row r="1958" spans="1:89" x14ac:dyDescent="0.25">
      <c r="A1958" s="2">
        <v>43190</v>
      </c>
      <c r="B1958" s="5" t="s">
        <v>488</v>
      </c>
      <c r="C1958" s="5" t="s">
        <v>330</v>
      </c>
      <c r="D1958" s="5" t="s">
        <v>70</v>
      </c>
      <c r="E1958" s="3" t="s">
        <v>277</v>
      </c>
      <c r="F1958" s="3" t="s">
        <v>381</v>
      </c>
      <c r="G1958" s="3">
        <v>0</v>
      </c>
      <c r="H1958" s="3"/>
      <c r="I1958" s="3"/>
      <c r="J1958" s="3"/>
      <c r="K1958" s="3"/>
      <c r="L1958" s="3"/>
      <c r="M1958" s="5"/>
      <c r="AZ1958"/>
      <c r="BA1958"/>
      <c r="BB1958"/>
      <c r="BC1958"/>
      <c r="BD1958"/>
      <c r="BE1958"/>
      <c r="BF1958" s="3"/>
      <c r="BG1958" s="3"/>
      <c r="CK1958"/>
    </row>
    <row r="1959" spans="1:89" x14ac:dyDescent="0.25">
      <c r="A1959" s="2">
        <v>43190</v>
      </c>
      <c r="B1959" s="5" t="s">
        <v>488</v>
      </c>
      <c r="C1959" s="5" t="s">
        <v>330</v>
      </c>
      <c r="D1959" s="5" t="s">
        <v>70</v>
      </c>
      <c r="E1959" s="3" t="s">
        <v>119</v>
      </c>
      <c r="F1959" s="3" t="s">
        <v>382</v>
      </c>
      <c r="G1959" s="3">
        <v>0</v>
      </c>
      <c r="H1959" s="3"/>
      <c r="I1959" s="3"/>
      <c r="J1959" s="3"/>
      <c r="K1959" s="3"/>
      <c r="L1959" s="3"/>
      <c r="M1959" s="5"/>
      <c r="AZ1959"/>
      <c r="BA1959"/>
      <c r="BB1959"/>
      <c r="BC1959"/>
      <c r="BD1959"/>
      <c r="BE1959"/>
      <c r="BF1959" s="3"/>
      <c r="BG1959" s="3"/>
      <c r="CK1959"/>
    </row>
    <row r="1960" spans="1:89" x14ac:dyDescent="0.25">
      <c r="A1960" s="2">
        <v>43190</v>
      </c>
      <c r="B1960" s="5" t="s">
        <v>488</v>
      </c>
      <c r="C1960" s="5" t="s">
        <v>330</v>
      </c>
      <c r="D1960" s="5" t="s">
        <v>70</v>
      </c>
      <c r="E1960" s="3" t="s">
        <v>120</v>
      </c>
      <c r="F1960" s="3" t="s">
        <v>383</v>
      </c>
      <c r="G1960" s="3">
        <v>0</v>
      </c>
      <c r="H1960" s="3"/>
      <c r="I1960" s="3"/>
      <c r="J1960" s="3"/>
      <c r="K1960" s="3"/>
      <c r="L1960" s="3"/>
      <c r="M1960" s="5"/>
      <c r="AZ1960"/>
      <c r="BA1960"/>
      <c r="BB1960"/>
      <c r="BC1960"/>
      <c r="BD1960"/>
      <c r="BE1960"/>
      <c r="BF1960" s="3"/>
      <c r="BG1960" s="3"/>
      <c r="CK1960"/>
    </row>
    <row r="1961" spans="1:89" x14ac:dyDescent="0.25">
      <c r="A1961" s="2">
        <v>43190</v>
      </c>
      <c r="B1961" s="5" t="s">
        <v>488</v>
      </c>
      <c r="C1961" s="5" t="s">
        <v>330</v>
      </c>
      <c r="D1961" s="5" t="s">
        <v>70</v>
      </c>
      <c r="E1961" s="3" t="s">
        <v>121</v>
      </c>
      <c r="F1961" s="3" t="s">
        <v>384</v>
      </c>
      <c r="G1961" s="3">
        <v>0</v>
      </c>
      <c r="H1961" s="3"/>
      <c r="I1961" s="3"/>
      <c r="J1961" s="3"/>
      <c r="K1961" s="3"/>
      <c r="L1961" s="3"/>
      <c r="M1961" s="5"/>
      <c r="AZ1961"/>
      <c r="BA1961"/>
      <c r="BB1961"/>
      <c r="BC1961"/>
      <c r="BD1961"/>
      <c r="BE1961"/>
      <c r="BF1961" s="3"/>
      <c r="BG1961" s="3"/>
      <c r="CK1961"/>
    </row>
    <row r="1962" spans="1:89" x14ac:dyDescent="0.25">
      <c r="A1962" s="2">
        <v>43190</v>
      </c>
      <c r="B1962" s="5" t="s">
        <v>488</v>
      </c>
      <c r="C1962" s="5" t="s">
        <v>330</v>
      </c>
      <c r="D1962" s="5" t="s">
        <v>70</v>
      </c>
      <c r="E1962" s="3" t="s">
        <v>123</v>
      </c>
      <c r="F1962" s="3" t="s">
        <v>385</v>
      </c>
      <c r="G1962" s="3">
        <v>0</v>
      </c>
      <c r="H1962" s="3"/>
      <c r="I1962" s="3"/>
      <c r="J1962" s="3"/>
      <c r="K1962" s="3"/>
      <c r="L1962" s="3"/>
      <c r="M1962" s="5"/>
      <c r="AZ1962"/>
      <c r="BA1962"/>
      <c r="BB1962"/>
      <c r="BC1962"/>
      <c r="BD1962"/>
      <c r="BE1962"/>
      <c r="BF1962" s="3"/>
      <c r="BG1962" s="3"/>
      <c r="CK1962"/>
    </row>
    <row r="1963" spans="1:89" x14ac:dyDescent="0.25">
      <c r="A1963" s="2">
        <v>43190</v>
      </c>
      <c r="B1963" s="5" t="s">
        <v>488</v>
      </c>
      <c r="C1963" s="5" t="s">
        <v>330</v>
      </c>
      <c r="D1963" s="5" t="s">
        <v>70</v>
      </c>
      <c r="E1963" s="3" t="s">
        <v>278</v>
      </c>
      <c r="F1963" s="3" t="s">
        <v>386</v>
      </c>
      <c r="G1963" s="3">
        <v>361184023</v>
      </c>
      <c r="H1963" s="3"/>
      <c r="I1963" s="3"/>
      <c r="J1963" s="3"/>
      <c r="K1963" s="3"/>
      <c r="L1963" s="3"/>
      <c r="M1963" s="5"/>
      <c r="AZ1963"/>
      <c r="BA1963"/>
      <c r="BB1963"/>
      <c r="BC1963"/>
      <c r="BD1963"/>
      <c r="BE1963"/>
      <c r="BF1963" s="3"/>
      <c r="BG1963" s="3"/>
      <c r="CK1963"/>
    </row>
    <row r="1964" spans="1:89" x14ac:dyDescent="0.25">
      <c r="A1964" s="2">
        <v>43190</v>
      </c>
      <c r="B1964" s="5" t="s">
        <v>488</v>
      </c>
      <c r="C1964" s="5" t="s">
        <v>330</v>
      </c>
      <c r="D1964" s="5" t="s">
        <v>70</v>
      </c>
      <c r="E1964" s="3" t="s">
        <v>279</v>
      </c>
      <c r="F1964" s="3" t="s">
        <v>387</v>
      </c>
      <c r="G1964" s="3">
        <v>0</v>
      </c>
      <c r="H1964" s="3"/>
      <c r="I1964" s="3"/>
      <c r="J1964" s="3"/>
      <c r="K1964" s="3"/>
      <c r="L1964" s="3"/>
      <c r="M1964" s="5"/>
      <c r="AZ1964"/>
      <c r="BA1964"/>
      <c r="BB1964"/>
      <c r="BC1964"/>
      <c r="BD1964"/>
      <c r="BE1964"/>
      <c r="BF1964" s="3"/>
      <c r="BG1964" s="3"/>
      <c r="CK1964"/>
    </row>
    <row r="1965" spans="1:89" x14ac:dyDescent="0.25">
      <c r="A1965" s="2">
        <v>43190</v>
      </c>
      <c r="B1965" s="5" t="s">
        <v>488</v>
      </c>
      <c r="C1965" s="5" t="s">
        <v>330</v>
      </c>
      <c r="D1965" s="5" t="s">
        <v>70</v>
      </c>
      <c r="E1965" s="3" t="s">
        <v>280</v>
      </c>
      <c r="F1965" s="3" t="s">
        <v>388</v>
      </c>
      <c r="G1965" s="3">
        <v>0</v>
      </c>
      <c r="H1965" s="3"/>
      <c r="I1965" s="3"/>
      <c r="J1965" s="3"/>
      <c r="K1965" s="3"/>
      <c r="L1965" s="3"/>
      <c r="M1965" s="5"/>
      <c r="AZ1965"/>
      <c r="BA1965"/>
      <c r="BB1965"/>
      <c r="BC1965"/>
      <c r="BD1965"/>
      <c r="BE1965"/>
      <c r="BF1965" s="3"/>
      <c r="BG1965" s="3"/>
      <c r="CK1965"/>
    </row>
    <row r="1966" spans="1:89" x14ac:dyDescent="0.25">
      <c r="A1966" s="2">
        <v>43190</v>
      </c>
      <c r="B1966" s="5" t="s">
        <v>488</v>
      </c>
      <c r="C1966" s="5" t="s">
        <v>330</v>
      </c>
      <c r="D1966" s="5" t="s">
        <v>70</v>
      </c>
      <c r="E1966" s="3" t="s">
        <v>281</v>
      </c>
      <c r="F1966" s="3" t="s">
        <v>389</v>
      </c>
      <c r="G1966" s="3">
        <v>0</v>
      </c>
      <c r="H1966" s="3"/>
      <c r="I1966" s="3"/>
      <c r="J1966" s="3"/>
      <c r="K1966" s="3"/>
      <c r="L1966" s="3"/>
      <c r="M1966" s="5"/>
      <c r="AZ1966"/>
      <c r="BA1966"/>
      <c r="BB1966"/>
      <c r="BC1966"/>
      <c r="BD1966"/>
      <c r="BE1966"/>
      <c r="BF1966" s="3"/>
      <c r="BG1966" s="3"/>
      <c r="CK1966"/>
    </row>
    <row r="1967" spans="1:89" x14ac:dyDescent="0.25">
      <c r="A1967" s="2">
        <v>43190</v>
      </c>
      <c r="B1967" s="5" t="s">
        <v>488</v>
      </c>
      <c r="C1967" s="5" t="s">
        <v>330</v>
      </c>
      <c r="D1967" s="5" t="s">
        <v>70</v>
      </c>
      <c r="E1967" s="3" t="s">
        <v>282</v>
      </c>
      <c r="F1967" s="3" t="s">
        <v>183</v>
      </c>
      <c r="G1967" s="3">
        <v>0</v>
      </c>
      <c r="H1967" s="3"/>
      <c r="I1967" s="3"/>
      <c r="J1967" s="3"/>
      <c r="K1967" s="3"/>
      <c r="L1967" s="3"/>
      <c r="M1967" s="5"/>
      <c r="AZ1967"/>
      <c r="BA1967"/>
      <c r="BB1967"/>
      <c r="BC1967"/>
      <c r="BD1967"/>
      <c r="BE1967"/>
      <c r="BF1967" s="3"/>
      <c r="BG1967" s="3"/>
      <c r="CK1967"/>
    </row>
    <row r="1968" spans="1:89" x14ac:dyDescent="0.25">
      <c r="A1968" s="2">
        <v>43190</v>
      </c>
      <c r="B1968" s="5" t="s">
        <v>488</v>
      </c>
      <c r="C1968" s="5" t="s">
        <v>330</v>
      </c>
      <c r="D1968" s="5" t="s">
        <v>70</v>
      </c>
      <c r="E1968" s="3" t="s">
        <v>124</v>
      </c>
      <c r="F1968" s="3" t="s">
        <v>390</v>
      </c>
      <c r="G1968" s="3">
        <v>25915247</v>
      </c>
      <c r="H1968" s="3"/>
      <c r="I1968" s="3"/>
      <c r="J1968" s="3"/>
      <c r="K1968" s="3"/>
      <c r="L1968" s="3"/>
      <c r="M1968" s="5"/>
      <c r="AZ1968"/>
      <c r="BA1968"/>
      <c r="BB1968"/>
      <c r="BC1968"/>
      <c r="BD1968"/>
      <c r="BE1968"/>
      <c r="BF1968" s="3"/>
      <c r="BG1968" s="3"/>
      <c r="CK1968"/>
    </row>
    <row r="1969" spans="1:89" x14ac:dyDescent="0.25">
      <c r="A1969" s="2">
        <v>43190</v>
      </c>
      <c r="B1969" s="5" t="s">
        <v>488</v>
      </c>
      <c r="C1969" s="5" t="s">
        <v>330</v>
      </c>
      <c r="D1969" s="5" t="s">
        <v>70</v>
      </c>
      <c r="E1969" s="3" t="s">
        <v>125</v>
      </c>
      <c r="F1969" s="3" t="s">
        <v>391</v>
      </c>
      <c r="G1969" s="3">
        <v>0</v>
      </c>
      <c r="H1969" s="3"/>
      <c r="I1969" s="3"/>
      <c r="J1969" s="3"/>
      <c r="K1969" s="3"/>
      <c r="L1969" s="3"/>
      <c r="M1969" s="5"/>
      <c r="AZ1969"/>
      <c r="BA1969"/>
      <c r="BB1969"/>
      <c r="BC1969"/>
      <c r="BD1969"/>
      <c r="BE1969"/>
      <c r="BF1969" s="3"/>
      <c r="BG1969" s="3"/>
      <c r="CK1969"/>
    </row>
    <row r="1970" spans="1:89" x14ac:dyDescent="0.25">
      <c r="A1970" s="2">
        <v>43190</v>
      </c>
      <c r="B1970" s="5" t="s">
        <v>488</v>
      </c>
      <c r="C1970" s="5" t="s">
        <v>330</v>
      </c>
      <c r="D1970" s="5" t="s">
        <v>70</v>
      </c>
      <c r="E1970" s="3" t="s">
        <v>126</v>
      </c>
      <c r="F1970" s="3" t="s">
        <v>392</v>
      </c>
      <c r="G1970" s="3">
        <v>3269649141</v>
      </c>
      <c r="H1970" s="3"/>
      <c r="I1970" s="3"/>
      <c r="J1970" s="3"/>
      <c r="K1970" s="3"/>
      <c r="L1970" s="3"/>
      <c r="M1970" s="5"/>
      <c r="AZ1970"/>
      <c r="BA1970"/>
      <c r="BB1970"/>
      <c r="BC1970"/>
      <c r="BD1970"/>
      <c r="BE1970"/>
      <c r="BF1970" s="3"/>
      <c r="BG1970" s="3"/>
      <c r="CK1970"/>
    </row>
    <row r="1971" spans="1:89" x14ac:dyDescent="0.25">
      <c r="A1971" s="2">
        <v>43190</v>
      </c>
      <c r="B1971" s="5" t="s">
        <v>488</v>
      </c>
      <c r="C1971" s="5" t="s">
        <v>330</v>
      </c>
      <c r="D1971" s="5" t="s">
        <v>70</v>
      </c>
      <c r="E1971" s="3" t="s">
        <v>127</v>
      </c>
      <c r="F1971" s="3" t="s">
        <v>393</v>
      </c>
      <c r="G1971" s="3">
        <v>451357741</v>
      </c>
      <c r="H1971" s="3"/>
      <c r="I1971" s="3"/>
      <c r="J1971" s="3"/>
      <c r="K1971" s="3"/>
      <c r="L1971" s="3"/>
      <c r="M1971" s="5"/>
      <c r="AZ1971"/>
      <c r="BA1971"/>
      <c r="BB1971"/>
      <c r="BC1971"/>
      <c r="BD1971"/>
      <c r="BE1971"/>
      <c r="BF1971" s="3"/>
      <c r="BG1971" s="3"/>
      <c r="CK1971"/>
    </row>
    <row r="1972" spans="1:89" x14ac:dyDescent="0.25">
      <c r="A1972" s="2">
        <v>43190</v>
      </c>
      <c r="B1972" s="5" t="s">
        <v>488</v>
      </c>
      <c r="C1972" s="5" t="s">
        <v>330</v>
      </c>
      <c r="D1972" s="5" t="s">
        <v>70</v>
      </c>
      <c r="E1972" s="3" t="s">
        <v>128</v>
      </c>
      <c r="F1972" s="3" t="s">
        <v>394</v>
      </c>
      <c r="G1972" s="3">
        <v>1072125563</v>
      </c>
      <c r="H1972" s="3"/>
      <c r="I1972" s="3"/>
      <c r="J1972" s="3"/>
      <c r="K1972" s="3"/>
      <c r="L1972" s="3"/>
      <c r="M1972" s="5"/>
      <c r="AZ1972"/>
      <c r="BA1972"/>
      <c r="BB1972"/>
      <c r="BC1972"/>
      <c r="BD1972"/>
      <c r="BE1972"/>
      <c r="BF1972" s="3"/>
      <c r="BG1972" s="3"/>
      <c r="CK1972"/>
    </row>
    <row r="1973" spans="1:89" x14ac:dyDescent="0.25">
      <c r="A1973" s="2">
        <v>43190</v>
      </c>
      <c r="B1973" s="5" t="s">
        <v>488</v>
      </c>
      <c r="C1973" s="5" t="s">
        <v>330</v>
      </c>
      <c r="D1973" s="5" t="s">
        <v>70</v>
      </c>
      <c r="E1973" s="3" t="s">
        <v>283</v>
      </c>
      <c r="F1973" s="3" t="s">
        <v>395</v>
      </c>
      <c r="G1973" s="3">
        <v>4765557467</v>
      </c>
      <c r="H1973" s="3"/>
      <c r="I1973" s="3"/>
      <c r="J1973" s="3"/>
      <c r="K1973" s="3"/>
      <c r="L1973" s="3"/>
      <c r="M1973" s="5"/>
      <c r="AZ1973"/>
      <c r="BA1973"/>
      <c r="BB1973"/>
      <c r="BC1973"/>
      <c r="BD1973"/>
      <c r="BE1973"/>
      <c r="BF1973" s="3"/>
      <c r="BG1973" s="3"/>
      <c r="CK1973"/>
    </row>
    <row r="1974" spans="1:89" x14ac:dyDescent="0.25">
      <c r="A1974" s="2">
        <v>43190</v>
      </c>
      <c r="B1974" s="5" t="s">
        <v>488</v>
      </c>
      <c r="C1974" s="5" t="s">
        <v>330</v>
      </c>
      <c r="D1974" s="5" t="s">
        <v>70</v>
      </c>
      <c r="E1974" s="3" t="s">
        <v>284</v>
      </c>
      <c r="F1974" s="3" t="s">
        <v>396</v>
      </c>
      <c r="G1974" s="3">
        <v>0</v>
      </c>
      <c r="H1974" s="3"/>
      <c r="I1974" s="3"/>
      <c r="J1974" s="3"/>
      <c r="K1974" s="3"/>
      <c r="L1974" s="3"/>
      <c r="M1974" s="5"/>
      <c r="AZ1974"/>
      <c r="BA1974"/>
      <c r="BB1974"/>
      <c r="BC1974"/>
      <c r="BD1974"/>
      <c r="BE1974"/>
      <c r="BF1974" s="3"/>
      <c r="BG1974" s="3"/>
      <c r="CK1974"/>
    </row>
    <row r="1975" spans="1:89" x14ac:dyDescent="0.25">
      <c r="A1975" s="2">
        <v>43190</v>
      </c>
      <c r="B1975" s="5" t="s">
        <v>488</v>
      </c>
      <c r="C1975" s="5" t="s">
        <v>330</v>
      </c>
      <c r="D1975" s="5" t="s">
        <v>70</v>
      </c>
      <c r="E1975" s="3" t="s">
        <v>285</v>
      </c>
      <c r="F1975" s="3" t="s">
        <v>397</v>
      </c>
      <c r="G1975" s="3">
        <v>4765557467</v>
      </c>
      <c r="H1975" s="3"/>
      <c r="I1975" s="3"/>
      <c r="J1975" s="3"/>
      <c r="K1975" s="3"/>
      <c r="L1975" s="3"/>
      <c r="M1975" s="5"/>
      <c r="AZ1975"/>
      <c r="BA1975"/>
      <c r="BB1975"/>
      <c r="BC1975"/>
      <c r="BD1975"/>
      <c r="BE1975"/>
      <c r="BF1975" s="3"/>
      <c r="BG1975" s="3"/>
      <c r="CK1975"/>
    </row>
    <row r="1976" spans="1:89" x14ac:dyDescent="0.25">
      <c r="A1976" s="2">
        <v>43190</v>
      </c>
      <c r="B1976" s="5" t="s">
        <v>488</v>
      </c>
      <c r="C1976" s="5" t="s">
        <v>330</v>
      </c>
      <c r="D1976" s="5" t="s">
        <v>70</v>
      </c>
      <c r="E1976" s="3" t="s">
        <v>286</v>
      </c>
      <c r="F1976" s="3" t="s">
        <v>399</v>
      </c>
      <c r="G1976" s="3">
        <v>855885968</v>
      </c>
      <c r="H1976" s="3"/>
      <c r="I1976" s="3"/>
      <c r="J1976" s="3"/>
      <c r="K1976" s="3"/>
      <c r="L1976" s="3"/>
      <c r="M1976" s="5"/>
      <c r="AZ1976"/>
      <c r="BA1976"/>
      <c r="BB1976"/>
      <c r="BC1976"/>
      <c r="BD1976"/>
      <c r="BE1976"/>
      <c r="BF1976" s="3"/>
      <c r="BG1976" s="3"/>
      <c r="CK1976"/>
    </row>
    <row r="1977" spans="1:89" x14ac:dyDescent="0.25">
      <c r="A1977" s="2">
        <v>43190</v>
      </c>
      <c r="B1977" s="5" t="s">
        <v>488</v>
      </c>
      <c r="C1977" s="5" t="s">
        <v>330</v>
      </c>
      <c r="D1977" s="5" t="s">
        <v>70</v>
      </c>
      <c r="E1977" s="3" t="s">
        <v>129</v>
      </c>
      <c r="F1977" s="3" t="s">
        <v>400</v>
      </c>
      <c r="G1977" s="3">
        <v>94965202636.210007</v>
      </c>
      <c r="H1977" s="3"/>
      <c r="I1977" s="3"/>
      <c r="J1977" s="3"/>
      <c r="K1977" s="3"/>
      <c r="L1977" s="3"/>
      <c r="M1977" s="5"/>
      <c r="AZ1977"/>
      <c r="BA1977"/>
      <c r="BB1977"/>
      <c r="BC1977"/>
      <c r="BD1977"/>
      <c r="BE1977"/>
      <c r="BF1977" s="3"/>
      <c r="BG1977" s="3"/>
      <c r="CK1977"/>
    </row>
    <row r="1978" spans="1:89" x14ac:dyDescent="0.25">
      <c r="A1978" s="2">
        <v>43190</v>
      </c>
      <c r="B1978" s="5" t="s">
        <v>488</v>
      </c>
      <c r="C1978" s="5" t="s">
        <v>330</v>
      </c>
      <c r="D1978" s="5" t="s">
        <v>70</v>
      </c>
      <c r="E1978" s="3" t="s">
        <v>130</v>
      </c>
      <c r="F1978" s="3" t="s">
        <v>398</v>
      </c>
      <c r="G1978" s="3">
        <v>47718111764.720001</v>
      </c>
      <c r="H1978" s="3"/>
      <c r="I1978" s="3"/>
      <c r="J1978" s="3"/>
      <c r="K1978" s="3"/>
      <c r="L1978" s="3"/>
      <c r="M1978" s="5"/>
      <c r="AZ1978"/>
      <c r="BA1978"/>
      <c r="BB1978"/>
      <c r="BC1978"/>
      <c r="BD1978"/>
      <c r="BE1978"/>
      <c r="BF1978" s="3"/>
      <c r="BG1978" s="3"/>
      <c r="CK1978"/>
    </row>
    <row r="1979" spans="1:89" x14ac:dyDescent="0.25">
      <c r="A1979" s="2">
        <v>43190</v>
      </c>
      <c r="B1979" s="5" t="s">
        <v>488</v>
      </c>
      <c r="C1979" s="5" t="s">
        <v>401</v>
      </c>
      <c r="D1979" s="5" t="s">
        <v>70</v>
      </c>
      <c r="E1979" s="3" t="s">
        <v>69</v>
      </c>
      <c r="F1979" s="3" t="s">
        <v>107</v>
      </c>
      <c r="G1979" s="3">
        <v>11608349</v>
      </c>
      <c r="H1979" s="3">
        <v>1589246290</v>
      </c>
      <c r="I1979" s="3">
        <v>2589164077</v>
      </c>
      <c r="J1979" s="3">
        <v>8404044233</v>
      </c>
      <c r="K1979" s="3">
        <v>3811752174</v>
      </c>
      <c r="L1979" s="3">
        <v>2168804052</v>
      </c>
      <c r="M1979" s="3">
        <v>6300196238</v>
      </c>
      <c r="N1979" s="3">
        <v>2121494231</v>
      </c>
      <c r="O1979" s="3">
        <v>9771866</v>
      </c>
      <c r="P1979" s="5">
        <v>0</v>
      </c>
      <c r="Q1979" s="5">
        <v>0</v>
      </c>
      <c r="R1979" s="5">
        <v>0</v>
      </c>
      <c r="Z1979" s="3">
        <v>27006081510</v>
      </c>
      <c r="AZ1979"/>
      <c r="BA1979"/>
      <c r="BB1979"/>
      <c r="BC1979"/>
      <c r="BD1979"/>
      <c r="BE1979"/>
      <c r="BF1979" s="3"/>
      <c r="BG1979" s="3"/>
      <c r="CK1979"/>
    </row>
    <row r="1980" spans="1:89" x14ac:dyDescent="0.25">
      <c r="A1980" s="2">
        <v>43190</v>
      </c>
      <c r="B1980" s="5" t="s">
        <v>488</v>
      </c>
      <c r="C1980" s="5" t="s">
        <v>401</v>
      </c>
      <c r="D1980" s="5" t="s">
        <v>70</v>
      </c>
      <c r="E1980" s="3" t="s">
        <v>68</v>
      </c>
      <c r="F1980" s="3" t="s">
        <v>108</v>
      </c>
      <c r="G1980" s="3">
        <v>0</v>
      </c>
      <c r="H1980" s="3">
        <v>4055174</v>
      </c>
      <c r="I1980" s="3">
        <v>0</v>
      </c>
      <c r="J1980" s="3">
        <v>0</v>
      </c>
      <c r="K1980" s="3">
        <v>0</v>
      </c>
      <c r="L1980" s="3">
        <v>151075202</v>
      </c>
      <c r="M1980" s="3">
        <v>401504534</v>
      </c>
      <c r="N1980" s="3">
        <v>17987471</v>
      </c>
      <c r="O1980" s="3">
        <v>0</v>
      </c>
      <c r="P1980" s="5">
        <v>0</v>
      </c>
      <c r="Q1980" s="5">
        <v>0</v>
      </c>
      <c r="R1980" s="5">
        <v>0</v>
      </c>
      <c r="Z1980" s="3">
        <v>574622381</v>
      </c>
      <c r="AZ1980"/>
      <c r="BA1980"/>
      <c r="BB1980"/>
      <c r="BC1980"/>
      <c r="BD1980"/>
      <c r="BE1980"/>
      <c r="BF1980" s="3"/>
      <c r="BG1980" s="3"/>
      <c r="CK1980"/>
    </row>
    <row r="1981" spans="1:89" x14ac:dyDescent="0.25">
      <c r="A1981" s="2">
        <v>43190</v>
      </c>
      <c r="B1981" s="5" t="s">
        <v>488</v>
      </c>
      <c r="C1981" s="5" t="s">
        <v>401</v>
      </c>
      <c r="D1981" s="5" t="s">
        <v>70</v>
      </c>
      <c r="E1981" s="3" t="s">
        <v>67</v>
      </c>
      <c r="F1981" s="3" t="s">
        <v>109</v>
      </c>
      <c r="G1981" s="3"/>
      <c r="H1981" s="3"/>
      <c r="I1981" s="3"/>
      <c r="J1981" s="3"/>
      <c r="K1981" s="3"/>
      <c r="L1981" s="3"/>
      <c r="M1981" s="3"/>
      <c r="N1981" s="3"/>
      <c r="S1981" s="3">
        <v>30313310</v>
      </c>
      <c r="T1981" s="5">
        <v>0</v>
      </c>
      <c r="U1981" s="5">
        <v>0</v>
      </c>
      <c r="V1981" s="5">
        <v>0</v>
      </c>
      <c r="Z1981" s="3">
        <v>30313310</v>
      </c>
      <c r="AZ1981"/>
      <c r="BA1981"/>
      <c r="BB1981"/>
      <c r="BC1981"/>
      <c r="BD1981"/>
      <c r="BE1981"/>
      <c r="BF1981" s="3"/>
      <c r="BG1981" s="3"/>
      <c r="CK1981"/>
    </row>
    <row r="1982" spans="1:89" x14ac:dyDescent="0.25">
      <c r="A1982" s="2">
        <v>43190</v>
      </c>
      <c r="B1982" s="5" t="s">
        <v>488</v>
      </c>
      <c r="C1982" s="5" t="s">
        <v>401</v>
      </c>
      <c r="D1982" s="5" t="s">
        <v>70</v>
      </c>
      <c r="E1982" s="3" t="s">
        <v>66</v>
      </c>
      <c r="F1982" s="3" t="s">
        <v>110</v>
      </c>
      <c r="G1982" s="3">
        <v>13611</v>
      </c>
      <c r="H1982" s="3">
        <v>20467688</v>
      </c>
      <c r="I1982" s="3">
        <v>42447560</v>
      </c>
      <c r="J1982" s="3">
        <v>91217461</v>
      </c>
      <c r="K1982" s="3">
        <v>16015115</v>
      </c>
      <c r="L1982" s="3">
        <v>356247318.31</v>
      </c>
      <c r="M1982" s="3">
        <v>615144243</v>
      </c>
      <c r="N1982" s="3">
        <v>114838350</v>
      </c>
      <c r="O1982" s="3">
        <v>3252294</v>
      </c>
      <c r="P1982" s="5">
        <v>0</v>
      </c>
      <c r="Q1982" s="5">
        <v>0</v>
      </c>
      <c r="R1982" s="5">
        <v>0</v>
      </c>
      <c r="S1982" s="3">
        <v>1072664</v>
      </c>
      <c r="T1982" s="5">
        <v>0</v>
      </c>
      <c r="U1982" s="5">
        <v>0</v>
      </c>
      <c r="V1982" s="5">
        <v>0</v>
      </c>
      <c r="Z1982" s="3">
        <v>1260716304.3099999</v>
      </c>
      <c r="AZ1982"/>
      <c r="BA1982"/>
      <c r="BB1982"/>
      <c r="BC1982"/>
      <c r="BD1982"/>
      <c r="BE1982"/>
      <c r="BF1982" s="3"/>
      <c r="BG1982" s="3"/>
      <c r="CK1982"/>
    </row>
    <row r="1983" spans="1:89" x14ac:dyDescent="0.25">
      <c r="A1983" s="2">
        <v>43190</v>
      </c>
      <c r="B1983" s="5" t="s">
        <v>488</v>
      </c>
      <c r="C1983" s="5" t="s">
        <v>401</v>
      </c>
      <c r="D1983" s="5" t="s">
        <v>70</v>
      </c>
      <c r="E1983" s="3" t="s">
        <v>65</v>
      </c>
      <c r="F1983" s="3" t="s">
        <v>111</v>
      </c>
      <c r="G1983" s="3">
        <v>11594738</v>
      </c>
      <c r="H1983" s="3">
        <v>1572833776</v>
      </c>
      <c r="I1983" s="3">
        <v>2546716517</v>
      </c>
      <c r="J1983" s="3">
        <v>8312826772</v>
      </c>
      <c r="K1983" s="3">
        <v>3795737059</v>
      </c>
      <c r="L1983" s="3">
        <v>1963631935.6900001</v>
      </c>
      <c r="M1983" s="3">
        <v>6086556529</v>
      </c>
      <c r="N1983" s="3">
        <v>2024643352</v>
      </c>
      <c r="O1983" s="3">
        <v>6519572</v>
      </c>
      <c r="P1983" s="5">
        <v>0</v>
      </c>
      <c r="Q1983" s="5">
        <v>0</v>
      </c>
      <c r="R1983" s="5">
        <v>0</v>
      </c>
      <c r="S1983" s="3">
        <v>29240646</v>
      </c>
      <c r="T1983" s="5">
        <v>0</v>
      </c>
      <c r="U1983" s="5">
        <v>0</v>
      </c>
      <c r="V1983" s="5">
        <v>0</v>
      </c>
      <c r="Z1983" s="3">
        <v>26350300896.689999</v>
      </c>
      <c r="AZ1983"/>
      <c r="BA1983"/>
      <c r="BB1983"/>
      <c r="BC1983"/>
      <c r="BD1983"/>
      <c r="BE1983"/>
      <c r="BF1983" s="3"/>
      <c r="BG1983" s="3"/>
      <c r="CK1983"/>
    </row>
    <row r="1984" spans="1:89" x14ac:dyDescent="0.25">
      <c r="A1984" s="2">
        <v>43190</v>
      </c>
      <c r="B1984" s="5" t="s">
        <v>488</v>
      </c>
      <c r="C1984" s="5" t="s">
        <v>401</v>
      </c>
      <c r="D1984" s="5" t="s">
        <v>70</v>
      </c>
      <c r="E1984" s="3" t="s">
        <v>64</v>
      </c>
      <c r="F1984" s="3" t="s">
        <v>107</v>
      </c>
      <c r="G1984" s="3">
        <v>12435539.01</v>
      </c>
      <c r="H1984" s="3">
        <v>890879693.36000001</v>
      </c>
      <c r="I1984" s="3">
        <v>715095693.64999998</v>
      </c>
      <c r="J1984" s="3">
        <v>5627567540.7200003</v>
      </c>
      <c r="K1984" s="3">
        <v>2407978137.2199998</v>
      </c>
      <c r="L1984" s="3">
        <v>709097233.94000006</v>
      </c>
      <c r="M1984" s="3">
        <v>3152467048.25</v>
      </c>
      <c r="N1984" s="3">
        <v>884163735.00999999</v>
      </c>
      <c r="O1984" s="3">
        <v>8177632.9800000004</v>
      </c>
      <c r="P1984" s="5">
        <v>0</v>
      </c>
      <c r="Q1984" s="5">
        <v>0</v>
      </c>
      <c r="R1984" s="5">
        <v>0</v>
      </c>
      <c r="S1984" s="3"/>
      <c r="Z1984" s="3">
        <v>14407862254.139999</v>
      </c>
      <c r="AZ1984"/>
      <c r="BA1984"/>
      <c r="BB1984"/>
      <c r="BC1984"/>
      <c r="BD1984"/>
      <c r="BE1984"/>
      <c r="BF1984" s="3"/>
      <c r="BG1984" s="3"/>
      <c r="CK1984"/>
    </row>
    <row r="1985" spans="1:89" x14ac:dyDescent="0.25">
      <c r="A1985" s="2">
        <v>43190</v>
      </c>
      <c r="B1985" s="5" t="s">
        <v>488</v>
      </c>
      <c r="C1985" s="5" t="s">
        <v>401</v>
      </c>
      <c r="D1985" s="5" t="s">
        <v>70</v>
      </c>
      <c r="E1985" s="3" t="s">
        <v>63</v>
      </c>
      <c r="F1985" s="3" t="s">
        <v>108</v>
      </c>
      <c r="G1985" s="3">
        <v>0</v>
      </c>
      <c r="H1985" s="3">
        <v>4316224</v>
      </c>
      <c r="I1985" s="3">
        <v>0</v>
      </c>
      <c r="J1985" s="3">
        <v>0</v>
      </c>
      <c r="K1985" s="3">
        <v>0</v>
      </c>
      <c r="L1985" s="3">
        <v>69605617</v>
      </c>
      <c r="M1985" s="3">
        <v>175709904</v>
      </c>
      <c r="N1985" s="3">
        <v>13811852</v>
      </c>
      <c r="O1985" s="3">
        <v>0</v>
      </c>
      <c r="P1985" s="5">
        <v>0</v>
      </c>
      <c r="Q1985" s="5">
        <v>0</v>
      </c>
      <c r="R1985" s="5">
        <v>0</v>
      </c>
      <c r="Z1985" s="3">
        <v>263443597</v>
      </c>
      <c r="AZ1985"/>
      <c r="BA1985"/>
      <c r="BB1985"/>
      <c r="BC1985"/>
      <c r="BD1985"/>
      <c r="BE1985"/>
      <c r="BF1985" s="3"/>
      <c r="BG1985" s="3"/>
      <c r="CK1985"/>
    </row>
    <row r="1986" spans="1:89" x14ac:dyDescent="0.25">
      <c r="A1986" s="2">
        <v>43190</v>
      </c>
      <c r="B1986" s="5" t="s">
        <v>488</v>
      </c>
      <c r="C1986" s="5" t="s">
        <v>401</v>
      </c>
      <c r="D1986" s="5" t="s">
        <v>70</v>
      </c>
      <c r="E1986" s="3" t="s">
        <v>62</v>
      </c>
      <c r="F1986" s="3" t="s">
        <v>109</v>
      </c>
      <c r="G1986" s="3"/>
      <c r="H1986" s="3"/>
      <c r="I1986" s="3"/>
      <c r="J1986" s="3"/>
      <c r="K1986" s="3"/>
      <c r="L1986" s="3"/>
      <c r="M1986" s="3"/>
      <c r="N1986" s="3"/>
      <c r="S1986" s="3">
        <v>10836275</v>
      </c>
      <c r="T1986" s="5">
        <v>0</v>
      </c>
      <c r="U1986" s="5">
        <v>0</v>
      </c>
      <c r="V1986" s="5">
        <v>0</v>
      </c>
      <c r="Z1986" s="3">
        <v>10836275</v>
      </c>
      <c r="AZ1986"/>
      <c r="BA1986"/>
      <c r="BB1986"/>
      <c r="BC1986"/>
      <c r="BD1986"/>
      <c r="BE1986"/>
      <c r="BF1986" s="3"/>
      <c r="BG1986" s="3"/>
      <c r="CK1986"/>
    </row>
    <row r="1987" spans="1:89" x14ac:dyDescent="0.25">
      <c r="A1987" s="2">
        <v>43190</v>
      </c>
      <c r="B1987" s="5" t="s">
        <v>488</v>
      </c>
      <c r="C1987" s="5" t="s">
        <v>401</v>
      </c>
      <c r="D1987" s="5" t="s">
        <v>70</v>
      </c>
      <c r="E1987" s="3" t="s">
        <v>61</v>
      </c>
      <c r="F1987" s="3" t="s">
        <v>110</v>
      </c>
      <c r="G1987" s="3">
        <v>13611</v>
      </c>
      <c r="H1987" s="3">
        <v>12620345</v>
      </c>
      <c r="I1987" s="3">
        <v>12787563</v>
      </c>
      <c r="J1987" s="3">
        <v>29400588</v>
      </c>
      <c r="K1987" s="3">
        <v>5727019</v>
      </c>
      <c r="L1987" s="3">
        <v>119722101.31</v>
      </c>
      <c r="M1987" s="3">
        <v>188812432</v>
      </c>
      <c r="N1987" s="3">
        <v>59735223</v>
      </c>
      <c r="O1987" s="3">
        <v>910232</v>
      </c>
      <c r="P1987" s="5">
        <v>0</v>
      </c>
      <c r="Q1987" s="5">
        <v>0</v>
      </c>
      <c r="R1987" s="5">
        <v>0</v>
      </c>
      <c r="S1987" s="3">
        <v>268986</v>
      </c>
      <c r="T1987" s="5">
        <v>0</v>
      </c>
      <c r="U1987" s="3">
        <v>0</v>
      </c>
      <c r="V1987" s="5">
        <v>0</v>
      </c>
      <c r="Z1987" s="3">
        <v>429998100.31</v>
      </c>
      <c r="AZ1987"/>
      <c r="BA1987"/>
      <c r="BB1987"/>
      <c r="BC1987"/>
      <c r="BD1987"/>
      <c r="BE1987"/>
      <c r="BF1987" s="3"/>
      <c r="BG1987" s="3"/>
      <c r="CK1987"/>
    </row>
    <row r="1988" spans="1:89" x14ac:dyDescent="0.25">
      <c r="A1988" s="2">
        <v>43190</v>
      </c>
      <c r="B1988" s="5" t="s">
        <v>488</v>
      </c>
      <c r="C1988" s="5" t="s">
        <v>401</v>
      </c>
      <c r="D1988" s="5" t="s">
        <v>70</v>
      </c>
      <c r="E1988" s="3" t="s">
        <v>60</v>
      </c>
      <c r="F1988" s="3" t="s">
        <v>111</v>
      </c>
      <c r="G1988" s="3">
        <v>12421928.01</v>
      </c>
      <c r="H1988" s="3">
        <v>882575572.36000001</v>
      </c>
      <c r="I1988" s="3">
        <v>702308130.64999998</v>
      </c>
      <c r="J1988" s="3">
        <v>5598166952.7200003</v>
      </c>
      <c r="K1988" s="3">
        <v>2402251118.2199998</v>
      </c>
      <c r="L1988" s="3">
        <v>658980749.63</v>
      </c>
      <c r="M1988" s="3">
        <v>3139364520.25</v>
      </c>
      <c r="N1988" s="3">
        <v>838240364.00999999</v>
      </c>
      <c r="O1988" s="3">
        <v>7267400.9800000004</v>
      </c>
      <c r="P1988" s="5">
        <v>0</v>
      </c>
      <c r="Q1988" s="5">
        <v>0</v>
      </c>
      <c r="R1988" s="5">
        <v>0</v>
      </c>
      <c r="S1988" s="3">
        <v>10567289</v>
      </c>
      <c r="T1988" s="5">
        <v>0</v>
      </c>
      <c r="U1988" s="5">
        <v>0</v>
      </c>
      <c r="V1988" s="5">
        <v>0</v>
      </c>
      <c r="Z1988" s="3">
        <v>14252144025.83</v>
      </c>
      <c r="AZ1988"/>
      <c r="BA1988"/>
      <c r="BB1988"/>
      <c r="BC1988"/>
      <c r="BD1988"/>
      <c r="BE1988"/>
      <c r="BF1988" s="3"/>
      <c r="BG1988" s="3"/>
      <c r="CK1988"/>
    </row>
    <row r="1989" spans="1:89" x14ac:dyDescent="0.25">
      <c r="A1989" s="2">
        <v>43190</v>
      </c>
      <c r="B1989" s="5" t="s">
        <v>488</v>
      </c>
      <c r="C1989" s="5" t="s">
        <v>401</v>
      </c>
      <c r="D1989" s="5" t="s">
        <v>70</v>
      </c>
      <c r="E1989" s="3" t="s">
        <v>59</v>
      </c>
      <c r="F1989" s="3" t="s">
        <v>107</v>
      </c>
      <c r="G1989" s="3">
        <v>4836005</v>
      </c>
      <c r="H1989" s="3">
        <v>720876510</v>
      </c>
      <c r="I1989" s="3">
        <v>642101901</v>
      </c>
      <c r="J1989" s="3">
        <v>5514985000</v>
      </c>
      <c r="K1989" s="3">
        <v>2139410577</v>
      </c>
      <c r="L1989" s="3">
        <v>443159510</v>
      </c>
      <c r="M1989" s="3">
        <v>2056174280</v>
      </c>
      <c r="N1989" s="3">
        <v>611804783</v>
      </c>
      <c r="O1989" s="3">
        <v>654884</v>
      </c>
      <c r="P1989" s="5">
        <v>0</v>
      </c>
      <c r="Q1989" s="5">
        <v>0</v>
      </c>
      <c r="R1989" s="5">
        <v>0</v>
      </c>
      <c r="S1989" s="3"/>
      <c r="U1989" s="3"/>
      <c r="Z1989" s="3">
        <v>12134003450</v>
      </c>
      <c r="AZ1989"/>
      <c r="BA1989"/>
      <c r="BB1989"/>
      <c r="BC1989"/>
      <c r="BD1989"/>
      <c r="BE1989"/>
      <c r="BF1989" s="3"/>
      <c r="BG1989" s="3"/>
      <c r="CK1989"/>
    </row>
    <row r="1990" spans="1:89" x14ac:dyDescent="0.25">
      <c r="A1990" s="2">
        <v>43190</v>
      </c>
      <c r="B1990" s="5" t="s">
        <v>488</v>
      </c>
      <c r="C1990" s="5" t="s">
        <v>401</v>
      </c>
      <c r="D1990" s="5" t="s">
        <v>70</v>
      </c>
      <c r="E1990" s="3" t="s">
        <v>58</v>
      </c>
      <c r="F1990" s="3" t="s">
        <v>108</v>
      </c>
      <c r="G1990" s="3">
        <v>0</v>
      </c>
      <c r="H1990" s="3">
        <v>2390592</v>
      </c>
      <c r="I1990" s="3">
        <v>0</v>
      </c>
      <c r="J1990" s="3">
        <v>0</v>
      </c>
      <c r="K1990" s="3">
        <v>0</v>
      </c>
      <c r="L1990" s="3">
        <v>31052937</v>
      </c>
      <c r="M1990" s="3">
        <v>97238450</v>
      </c>
      <c r="N1990" s="3">
        <v>8189102</v>
      </c>
      <c r="O1990" s="3">
        <v>0</v>
      </c>
      <c r="P1990" s="5">
        <v>0</v>
      </c>
      <c r="Q1990" s="5">
        <v>0</v>
      </c>
      <c r="R1990" s="5">
        <v>0</v>
      </c>
      <c r="Z1990" s="3">
        <v>138871081</v>
      </c>
      <c r="AZ1990"/>
      <c r="BA1990"/>
      <c r="BB1990"/>
      <c r="BC1990"/>
      <c r="BD1990"/>
      <c r="BE1990"/>
      <c r="BF1990" s="3"/>
      <c r="BG1990" s="3"/>
      <c r="CK1990"/>
    </row>
    <row r="1991" spans="1:89" x14ac:dyDescent="0.25">
      <c r="A1991" s="2">
        <v>43190</v>
      </c>
      <c r="B1991" s="5" t="s">
        <v>488</v>
      </c>
      <c r="C1991" s="5" t="s">
        <v>401</v>
      </c>
      <c r="D1991" s="5" t="s">
        <v>70</v>
      </c>
      <c r="E1991" s="3" t="s">
        <v>57</v>
      </c>
      <c r="F1991" s="3" t="s">
        <v>109</v>
      </c>
      <c r="G1991" s="3"/>
      <c r="H1991" s="3"/>
      <c r="I1991" s="3"/>
      <c r="J1991" s="3"/>
      <c r="K1991" s="3"/>
      <c r="L1991" s="3"/>
      <c r="M1991" s="3"/>
      <c r="N1991" s="3"/>
      <c r="S1991" s="3">
        <v>1500000</v>
      </c>
      <c r="T1991" s="3">
        <v>64521</v>
      </c>
      <c r="U1991" s="3">
        <v>-49176011</v>
      </c>
      <c r="V1991" s="3">
        <v>477758.53</v>
      </c>
      <c r="Z1991" s="3">
        <v>-47133731.469999999</v>
      </c>
      <c r="AZ1991"/>
      <c r="BA1991"/>
      <c r="BB1991"/>
      <c r="BC1991"/>
      <c r="BD1991"/>
      <c r="BE1991"/>
      <c r="BF1991" s="3"/>
      <c r="BG1991" s="3"/>
      <c r="CK1991"/>
    </row>
    <row r="1992" spans="1:89" x14ac:dyDescent="0.25">
      <c r="A1992" s="2">
        <v>43190</v>
      </c>
      <c r="B1992" s="5" t="s">
        <v>488</v>
      </c>
      <c r="C1992" s="5" t="s">
        <v>401</v>
      </c>
      <c r="D1992" s="5" t="s">
        <v>70</v>
      </c>
      <c r="E1992" s="3" t="s">
        <v>56</v>
      </c>
      <c r="F1992" s="3" t="s">
        <v>110</v>
      </c>
      <c r="G1992" s="3">
        <v>0</v>
      </c>
      <c r="H1992" s="3">
        <v>637750</v>
      </c>
      <c r="I1992" s="3">
        <v>1351156</v>
      </c>
      <c r="J1992" s="3">
        <v>162417510</v>
      </c>
      <c r="K1992" s="3">
        <v>0</v>
      </c>
      <c r="L1992" s="3">
        <v>2592537</v>
      </c>
      <c r="M1992" s="3">
        <v>208120</v>
      </c>
      <c r="N1992" s="3">
        <v>-40195570</v>
      </c>
      <c r="O1992" s="5">
        <v>0</v>
      </c>
      <c r="P1992" s="5">
        <v>0</v>
      </c>
      <c r="Q1992" s="5">
        <v>0</v>
      </c>
      <c r="R1992" s="5">
        <v>0</v>
      </c>
      <c r="S1992" s="3">
        <v>0</v>
      </c>
      <c r="T1992" s="3">
        <v>0</v>
      </c>
      <c r="U1992" s="3">
        <v>0</v>
      </c>
      <c r="V1992" s="3">
        <v>0</v>
      </c>
      <c r="Z1992" s="3">
        <v>127011503</v>
      </c>
      <c r="AZ1992"/>
      <c r="BA1992"/>
      <c r="BB1992"/>
      <c r="BC1992"/>
      <c r="BD1992"/>
      <c r="BE1992"/>
      <c r="BF1992" s="3"/>
      <c r="BG1992" s="3"/>
      <c r="CK1992"/>
    </row>
    <row r="1993" spans="1:89" x14ac:dyDescent="0.25">
      <c r="A1993" s="2">
        <v>43190</v>
      </c>
      <c r="B1993" s="5" t="s">
        <v>488</v>
      </c>
      <c r="C1993" s="5" t="s">
        <v>401</v>
      </c>
      <c r="D1993" s="5" t="s">
        <v>70</v>
      </c>
      <c r="E1993" s="3" t="s">
        <v>55</v>
      </c>
      <c r="F1993" s="3" t="s">
        <v>111</v>
      </c>
      <c r="G1993" s="3">
        <v>4836005</v>
      </c>
      <c r="H1993" s="3">
        <v>722629352</v>
      </c>
      <c r="I1993" s="3">
        <v>640750745</v>
      </c>
      <c r="J1993" s="3">
        <v>5352567490</v>
      </c>
      <c r="K1993" s="3">
        <v>2139410577</v>
      </c>
      <c r="L1993" s="3">
        <v>471619910</v>
      </c>
      <c r="M1993" s="3">
        <v>2153204610</v>
      </c>
      <c r="N1993" s="3">
        <v>660189455</v>
      </c>
      <c r="O1993" s="3">
        <v>654884</v>
      </c>
      <c r="P1993" s="5">
        <v>0</v>
      </c>
      <c r="Q1993" s="5">
        <v>0</v>
      </c>
      <c r="R1993" s="5">
        <v>0</v>
      </c>
      <c r="S1993" s="3">
        <v>1500000</v>
      </c>
      <c r="T1993" s="3">
        <v>64521</v>
      </c>
      <c r="U1993" s="3">
        <v>-49176011</v>
      </c>
      <c r="V1993" s="3">
        <v>477758.53</v>
      </c>
      <c r="Z1993" s="3">
        <v>12098729296.530001</v>
      </c>
      <c r="AZ1993"/>
      <c r="BA1993"/>
      <c r="BB1993"/>
      <c r="BC1993"/>
      <c r="BD1993"/>
      <c r="BE1993"/>
      <c r="BF1993" s="3"/>
      <c r="BG1993" s="3"/>
      <c r="CK1993"/>
    </row>
    <row r="1994" spans="1:89" x14ac:dyDescent="0.25">
      <c r="A1994" s="2">
        <v>43190</v>
      </c>
      <c r="B1994" s="5" t="s">
        <v>488</v>
      </c>
      <c r="C1994" s="5" t="s">
        <v>401</v>
      </c>
      <c r="D1994" s="5" t="s">
        <v>70</v>
      </c>
      <c r="E1994" s="3" t="s">
        <v>54</v>
      </c>
      <c r="F1994" s="3" t="s">
        <v>107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5">
        <v>0</v>
      </c>
      <c r="Q1994" s="5">
        <v>0</v>
      </c>
      <c r="R1994" s="5">
        <v>0</v>
      </c>
      <c r="S1994" s="3"/>
      <c r="T1994" s="3"/>
      <c r="U1994" s="3"/>
      <c r="V1994" s="3"/>
      <c r="Z1994" s="3">
        <v>0</v>
      </c>
      <c r="AZ1994"/>
      <c r="BA1994"/>
      <c r="BB1994"/>
      <c r="BC1994"/>
      <c r="BD1994"/>
      <c r="BE1994"/>
      <c r="BF1994" s="3"/>
      <c r="BG1994" s="3"/>
      <c r="CK1994"/>
    </row>
    <row r="1995" spans="1:89" x14ac:dyDescent="0.25">
      <c r="A1995" s="2">
        <v>43190</v>
      </c>
      <c r="B1995" s="5" t="s">
        <v>488</v>
      </c>
      <c r="C1995" s="5" t="s">
        <v>401</v>
      </c>
      <c r="D1995" s="5" t="s">
        <v>70</v>
      </c>
      <c r="E1995" s="3" t="s">
        <v>53</v>
      </c>
      <c r="F1995" s="3" t="s">
        <v>108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Z1995" s="5">
        <v>0</v>
      </c>
      <c r="AZ1995"/>
      <c r="BA1995"/>
      <c r="BB1995"/>
      <c r="BC1995"/>
      <c r="BD1995"/>
      <c r="BE1995"/>
      <c r="BF1995" s="3"/>
      <c r="BG1995" s="3"/>
      <c r="CK1995"/>
    </row>
    <row r="1996" spans="1:89" x14ac:dyDescent="0.25">
      <c r="A1996" s="2">
        <v>43190</v>
      </c>
      <c r="B1996" s="5" t="s">
        <v>488</v>
      </c>
      <c r="C1996" s="5" t="s">
        <v>401</v>
      </c>
      <c r="D1996" s="5" t="s">
        <v>70</v>
      </c>
      <c r="E1996" s="3" t="s">
        <v>52</v>
      </c>
      <c r="F1996" s="3" t="s">
        <v>109</v>
      </c>
      <c r="G1996" s="3"/>
      <c r="H1996" s="3"/>
      <c r="I1996" s="3"/>
      <c r="J1996" s="3"/>
      <c r="K1996" s="3"/>
      <c r="L1996" s="3"/>
      <c r="M1996" s="5"/>
      <c r="S1996" s="5">
        <v>0</v>
      </c>
      <c r="T1996" s="5">
        <v>0</v>
      </c>
      <c r="U1996" s="5">
        <v>0</v>
      </c>
      <c r="V1996" s="5">
        <v>0</v>
      </c>
      <c r="Z1996" s="5">
        <v>0</v>
      </c>
      <c r="AZ1996"/>
      <c r="BA1996"/>
      <c r="BB1996"/>
      <c r="BC1996"/>
      <c r="BD1996"/>
      <c r="BE1996"/>
      <c r="BF1996" s="3"/>
      <c r="BG1996" s="3"/>
      <c r="CK1996"/>
    </row>
    <row r="1997" spans="1:89" x14ac:dyDescent="0.25">
      <c r="A1997" s="2">
        <v>43190</v>
      </c>
      <c r="B1997" s="5" t="s">
        <v>488</v>
      </c>
      <c r="C1997" s="5" t="s">
        <v>401</v>
      </c>
      <c r="D1997" s="5" t="s">
        <v>70</v>
      </c>
      <c r="E1997" s="3" t="s">
        <v>51</v>
      </c>
      <c r="F1997" s="3" t="s">
        <v>110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Z1997" s="5">
        <v>0</v>
      </c>
      <c r="AZ1997"/>
      <c r="BA1997"/>
      <c r="BB1997"/>
      <c r="BC1997"/>
      <c r="BD1997"/>
      <c r="BE1997"/>
      <c r="BF1997" s="3"/>
      <c r="BG1997" s="3"/>
      <c r="CK1997"/>
    </row>
    <row r="1998" spans="1:89" x14ac:dyDescent="0.25">
      <c r="A1998" s="2">
        <v>43190</v>
      </c>
      <c r="B1998" s="5" t="s">
        <v>488</v>
      </c>
      <c r="C1998" s="5" t="s">
        <v>401</v>
      </c>
      <c r="D1998" s="5" t="s">
        <v>70</v>
      </c>
      <c r="E1998" s="3" t="s">
        <v>50</v>
      </c>
      <c r="F1998" s="3" t="s">
        <v>111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Z1998" s="5">
        <v>0</v>
      </c>
      <c r="AZ1998"/>
      <c r="BA1998"/>
      <c r="BB1998"/>
      <c r="BC1998"/>
      <c r="BD1998"/>
      <c r="BE1998"/>
      <c r="BF1998" s="3"/>
      <c r="BG1998" s="3"/>
      <c r="CK1998"/>
    </row>
    <row r="1999" spans="1:89" x14ac:dyDescent="0.25">
      <c r="A1999" s="2">
        <v>43190</v>
      </c>
      <c r="B1999" s="5" t="s">
        <v>488</v>
      </c>
      <c r="C1999" s="5" t="s">
        <v>401</v>
      </c>
      <c r="D1999" s="5" t="s">
        <v>70</v>
      </c>
      <c r="E1999" s="3" t="s">
        <v>37</v>
      </c>
      <c r="F1999" s="3" t="s">
        <v>112</v>
      </c>
      <c r="G1999" s="3">
        <v>2657350.16</v>
      </c>
      <c r="H1999" s="3">
        <v>215572739.58000001</v>
      </c>
      <c r="I1999" s="3">
        <v>147969506.41</v>
      </c>
      <c r="J1999" s="3">
        <v>1277945029.1900001</v>
      </c>
      <c r="K1999" s="3">
        <v>547764980.30999994</v>
      </c>
      <c r="L1999" s="3">
        <v>180035055.59999999</v>
      </c>
      <c r="M1999" s="3">
        <v>846083048.01999998</v>
      </c>
      <c r="N1999" s="3">
        <v>205802121.78999999</v>
      </c>
      <c r="O1999" s="3">
        <v>1591874.79</v>
      </c>
      <c r="P1999" s="5">
        <v>0</v>
      </c>
      <c r="Q1999" s="5">
        <v>0</v>
      </c>
      <c r="R1999" s="5">
        <v>0</v>
      </c>
      <c r="S1999" s="3">
        <v>2801707.81</v>
      </c>
      <c r="T1999" s="5">
        <v>0</v>
      </c>
      <c r="U1999" s="3">
        <v>552067</v>
      </c>
      <c r="V1999" s="3">
        <v>216039.61</v>
      </c>
      <c r="Z1999" s="3">
        <v>3428991520.2800002</v>
      </c>
      <c r="AZ1999"/>
      <c r="BA1999"/>
      <c r="BB1999"/>
      <c r="BC1999"/>
      <c r="BD1999"/>
      <c r="BE1999"/>
      <c r="BF1999" s="3"/>
      <c r="BG1999" s="3"/>
      <c r="CK1999"/>
    </row>
    <row r="2000" spans="1:89" x14ac:dyDescent="0.25">
      <c r="A2000" s="2">
        <v>43190</v>
      </c>
      <c r="B2000" s="5" t="s">
        <v>488</v>
      </c>
      <c r="C2000" s="5" t="s">
        <v>401</v>
      </c>
      <c r="D2000" s="5" t="s">
        <v>70</v>
      </c>
      <c r="E2000" s="3" t="s">
        <v>36</v>
      </c>
      <c r="F2000" s="3" t="s">
        <v>113</v>
      </c>
      <c r="G2000" s="3"/>
      <c r="H2000" s="3"/>
      <c r="I2000" s="3"/>
      <c r="J2000" s="3"/>
      <c r="K2000" s="3"/>
      <c r="L2000" s="3"/>
      <c r="M2000" s="3"/>
      <c r="N2000" s="3"/>
      <c r="O2000" s="3"/>
      <c r="S2000" s="3"/>
      <c r="U2000" s="3"/>
      <c r="V2000" s="3"/>
      <c r="Z2000" s="3">
        <v>192132711.31999999</v>
      </c>
      <c r="AZ2000"/>
      <c r="BA2000"/>
      <c r="BB2000"/>
      <c r="BC2000"/>
      <c r="BD2000"/>
      <c r="BE2000"/>
      <c r="BF2000" s="3"/>
      <c r="BG2000" s="3"/>
      <c r="CK2000"/>
    </row>
    <row r="2001" spans="1:89" x14ac:dyDescent="0.25">
      <c r="A2001" s="2">
        <v>43190</v>
      </c>
      <c r="B2001" s="5" t="s">
        <v>488</v>
      </c>
      <c r="C2001" s="5" t="s">
        <v>401</v>
      </c>
      <c r="D2001" s="5" t="s">
        <v>70</v>
      </c>
      <c r="E2001" s="3" t="s">
        <v>35</v>
      </c>
      <c r="F2001" s="3" t="s">
        <v>114</v>
      </c>
      <c r="G2001" s="3"/>
      <c r="H2001" s="3"/>
      <c r="I2001" s="3"/>
      <c r="J2001" s="3"/>
      <c r="K2001" s="3"/>
      <c r="L2001" s="3"/>
      <c r="M2001" s="5"/>
      <c r="Z2001" s="3">
        <v>3621124231.5999999</v>
      </c>
      <c r="AZ2001"/>
      <c r="BA2001"/>
      <c r="BB2001"/>
      <c r="BC2001"/>
      <c r="BD2001"/>
      <c r="BE2001"/>
      <c r="BF2001" s="3"/>
      <c r="BG2001" s="3"/>
      <c r="CK2001"/>
    </row>
    <row r="2002" spans="1:89" x14ac:dyDescent="0.25">
      <c r="A2002" s="2">
        <v>43190</v>
      </c>
      <c r="B2002" s="5" t="s">
        <v>488</v>
      </c>
      <c r="C2002" s="5" t="s">
        <v>420</v>
      </c>
      <c r="D2002" s="5" t="s">
        <v>70</v>
      </c>
      <c r="E2002" s="3" t="s">
        <v>49</v>
      </c>
      <c r="F2002" s="3" t="s">
        <v>115</v>
      </c>
      <c r="G2002" s="3"/>
      <c r="H2002" s="3"/>
      <c r="I2002" s="3"/>
      <c r="J2002" s="3"/>
      <c r="K2002" s="3"/>
      <c r="L2002" s="3"/>
      <c r="M2002" s="5"/>
      <c r="Z2002" s="3"/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Z2002"/>
      <c r="BA2002"/>
      <c r="BB2002"/>
      <c r="BC2002"/>
      <c r="BD2002"/>
      <c r="BE2002"/>
      <c r="BF2002" s="3"/>
      <c r="BG2002" s="3"/>
      <c r="CK2002"/>
    </row>
    <row r="2003" spans="1:89" x14ac:dyDescent="0.25">
      <c r="A2003" s="2">
        <v>43190</v>
      </c>
      <c r="B2003" s="5" t="s">
        <v>488</v>
      </c>
      <c r="C2003" s="5" t="s">
        <v>420</v>
      </c>
      <c r="D2003" s="5" t="s">
        <v>70</v>
      </c>
      <c r="E2003" s="3" t="s">
        <v>48</v>
      </c>
      <c r="F2003" s="3" t="s">
        <v>110</v>
      </c>
      <c r="G2003" s="3"/>
      <c r="H2003" s="3"/>
      <c r="I2003" s="3"/>
      <c r="J2003" s="3"/>
      <c r="K2003" s="3"/>
      <c r="L2003" s="3"/>
      <c r="M2003" s="5"/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Z2003"/>
      <c r="BA2003"/>
      <c r="BB2003"/>
      <c r="BC2003"/>
      <c r="BD2003"/>
      <c r="BE2003"/>
      <c r="BF2003" s="3"/>
      <c r="BG2003" s="3"/>
      <c r="CK2003"/>
    </row>
    <row r="2004" spans="1:89" x14ac:dyDescent="0.25">
      <c r="A2004" s="2">
        <v>43190</v>
      </c>
      <c r="B2004" s="5" t="s">
        <v>488</v>
      </c>
      <c r="C2004" s="5" t="s">
        <v>420</v>
      </c>
      <c r="D2004" s="5" t="s">
        <v>70</v>
      </c>
      <c r="E2004" s="3" t="s">
        <v>47</v>
      </c>
      <c r="F2004" s="3" t="s">
        <v>111</v>
      </c>
      <c r="G2004" s="3"/>
      <c r="H2004" s="3"/>
      <c r="I2004" s="3"/>
      <c r="J2004" s="3"/>
      <c r="K2004" s="3"/>
      <c r="L2004" s="3"/>
      <c r="M2004" s="5"/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Z2004"/>
      <c r="BA2004"/>
      <c r="BB2004"/>
      <c r="BC2004"/>
      <c r="BD2004"/>
      <c r="BE2004"/>
      <c r="BF2004" s="3"/>
      <c r="BG2004" s="3"/>
      <c r="CK2004"/>
    </row>
    <row r="2005" spans="1:89" x14ac:dyDescent="0.25">
      <c r="A2005" s="2">
        <v>43190</v>
      </c>
      <c r="B2005" s="5" t="s">
        <v>488</v>
      </c>
      <c r="C2005" s="5" t="s">
        <v>420</v>
      </c>
      <c r="D2005" s="5" t="s">
        <v>70</v>
      </c>
      <c r="E2005" s="3" t="s">
        <v>46</v>
      </c>
      <c r="F2005" s="3" t="s">
        <v>115</v>
      </c>
      <c r="G2005" s="3"/>
      <c r="H2005" s="3"/>
      <c r="I2005" s="3"/>
      <c r="J2005" s="3"/>
      <c r="K2005" s="3"/>
      <c r="L2005" s="3"/>
      <c r="M2005" s="5"/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Z2005"/>
      <c r="BA2005"/>
      <c r="BB2005"/>
      <c r="BC2005"/>
      <c r="BD2005"/>
      <c r="BE2005"/>
      <c r="BF2005" s="3"/>
      <c r="BG2005" s="3"/>
      <c r="CK2005"/>
    </row>
    <row r="2006" spans="1:89" x14ac:dyDescent="0.25">
      <c r="A2006" s="2">
        <v>43190</v>
      </c>
      <c r="B2006" s="5" t="s">
        <v>488</v>
      </c>
      <c r="C2006" s="5" t="s">
        <v>420</v>
      </c>
      <c r="D2006" s="5" t="s">
        <v>70</v>
      </c>
      <c r="E2006" s="3" t="s">
        <v>45</v>
      </c>
      <c r="F2006" s="3" t="s">
        <v>110</v>
      </c>
      <c r="G2006" s="3"/>
      <c r="H2006" s="3"/>
      <c r="I2006" s="3"/>
      <c r="J2006" s="3"/>
      <c r="K2006" s="3"/>
      <c r="L2006" s="3"/>
      <c r="M2006" s="5"/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Z2006"/>
      <c r="BA2006"/>
      <c r="BB2006"/>
      <c r="BC2006"/>
      <c r="BD2006"/>
      <c r="BE2006"/>
      <c r="BF2006" s="3"/>
      <c r="BG2006" s="3"/>
      <c r="CK2006"/>
    </row>
    <row r="2007" spans="1:89" x14ac:dyDescent="0.25">
      <c r="A2007" s="2">
        <v>43190</v>
      </c>
      <c r="B2007" s="5" t="s">
        <v>488</v>
      </c>
      <c r="C2007" s="5" t="s">
        <v>420</v>
      </c>
      <c r="D2007" s="5" t="s">
        <v>70</v>
      </c>
      <c r="E2007" s="3" t="s">
        <v>44</v>
      </c>
      <c r="F2007" s="3" t="s">
        <v>111</v>
      </c>
      <c r="G2007" s="3"/>
      <c r="H2007" s="3"/>
      <c r="I2007" s="3"/>
      <c r="J2007" s="3"/>
      <c r="K2007" s="3"/>
      <c r="L2007" s="3"/>
      <c r="M2007" s="5"/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Z2007"/>
      <c r="BA2007"/>
      <c r="BB2007"/>
      <c r="BC2007"/>
      <c r="BD2007"/>
      <c r="BE2007"/>
      <c r="BF2007" s="3"/>
      <c r="BG2007" s="3"/>
      <c r="CK2007"/>
    </row>
    <row r="2008" spans="1:89" x14ac:dyDescent="0.25">
      <c r="A2008" s="2">
        <v>43190</v>
      </c>
      <c r="B2008" s="5" t="s">
        <v>488</v>
      </c>
      <c r="C2008" s="5" t="s">
        <v>420</v>
      </c>
      <c r="D2008" s="5" t="s">
        <v>70</v>
      </c>
      <c r="E2008" s="3" t="s">
        <v>43</v>
      </c>
      <c r="F2008" s="3" t="s">
        <v>115</v>
      </c>
      <c r="G2008" s="3"/>
      <c r="H2008" s="3"/>
      <c r="I2008" s="3"/>
      <c r="J2008" s="3"/>
      <c r="K2008" s="3"/>
      <c r="L2008" s="3"/>
      <c r="M2008" s="5"/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Z2008"/>
      <c r="BA2008"/>
      <c r="BB2008"/>
      <c r="BC2008"/>
      <c r="BD2008"/>
      <c r="BE2008"/>
      <c r="BF2008" s="3"/>
      <c r="BG2008" s="3"/>
      <c r="CK2008"/>
    </row>
    <row r="2009" spans="1:89" x14ac:dyDescent="0.25">
      <c r="A2009" s="2">
        <v>43190</v>
      </c>
      <c r="B2009" s="5" t="s">
        <v>488</v>
      </c>
      <c r="C2009" s="5" t="s">
        <v>420</v>
      </c>
      <c r="D2009" s="5" t="s">
        <v>70</v>
      </c>
      <c r="E2009" s="3" t="s">
        <v>42</v>
      </c>
      <c r="F2009" s="3" t="s">
        <v>110</v>
      </c>
      <c r="G2009" s="3"/>
      <c r="H2009" s="3"/>
      <c r="I2009" s="3"/>
      <c r="J2009" s="3"/>
      <c r="K2009" s="3"/>
      <c r="L2009" s="3"/>
      <c r="M2009" s="5"/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Z2009"/>
      <c r="BA2009"/>
      <c r="BB2009"/>
      <c r="BC2009"/>
      <c r="BD2009"/>
      <c r="BE2009"/>
      <c r="BF2009" s="3"/>
      <c r="BG2009" s="3"/>
      <c r="CK2009"/>
    </row>
    <row r="2010" spans="1:89" x14ac:dyDescent="0.25">
      <c r="A2010" s="2">
        <v>43190</v>
      </c>
      <c r="B2010" s="5" t="s">
        <v>488</v>
      </c>
      <c r="C2010" s="5" t="s">
        <v>420</v>
      </c>
      <c r="D2010" s="5" t="s">
        <v>70</v>
      </c>
      <c r="E2010" s="3" t="s">
        <v>41</v>
      </c>
      <c r="F2010" s="3" t="s">
        <v>111</v>
      </c>
      <c r="G2010" s="3"/>
      <c r="H2010" s="3"/>
      <c r="I2010" s="3"/>
      <c r="J2010" s="3"/>
      <c r="K2010" s="3"/>
      <c r="L2010" s="3"/>
      <c r="M2010" s="5"/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Z2010"/>
      <c r="BA2010"/>
      <c r="BB2010"/>
      <c r="BC2010"/>
      <c r="BD2010"/>
      <c r="BE2010"/>
      <c r="BF2010" s="3"/>
      <c r="BG2010" s="3"/>
      <c r="CK2010"/>
    </row>
    <row r="2011" spans="1:89" x14ac:dyDescent="0.25">
      <c r="A2011" s="2">
        <v>43190</v>
      </c>
      <c r="B2011" s="5" t="s">
        <v>488</v>
      </c>
      <c r="C2011" s="5" t="s">
        <v>420</v>
      </c>
      <c r="D2011" s="5" t="s">
        <v>70</v>
      </c>
      <c r="E2011" s="3" t="s">
        <v>40</v>
      </c>
      <c r="F2011" s="3" t="s">
        <v>115</v>
      </c>
      <c r="G2011" s="3"/>
      <c r="H2011" s="3"/>
      <c r="I2011" s="3"/>
      <c r="J2011" s="3"/>
      <c r="K2011" s="3"/>
      <c r="L2011" s="3"/>
      <c r="M2011" s="5"/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Z2011"/>
      <c r="BA2011"/>
      <c r="BB2011"/>
      <c r="BC2011"/>
      <c r="BD2011"/>
      <c r="BE2011"/>
      <c r="BF2011" s="3"/>
      <c r="BG2011" s="3"/>
      <c r="CK2011"/>
    </row>
    <row r="2012" spans="1:89" x14ac:dyDescent="0.25">
      <c r="A2012" s="2">
        <v>43190</v>
      </c>
      <c r="B2012" s="5" t="s">
        <v>488</v>
      </c>
      <c r="C2012" s="5" t="s">
        <v>420</v>
      </c>
      <c r="D2012" s="5" t="s">
        <v>70</v>
      </c>
      <c r="E2012" s="3" t="s">
        <v>39</v>
      </c>
      <c r="F2012" s="3" t="s">
        <v>110</v>
      </c>
      <c r="G2012" s="3"/>
      <c r="H2012" s="3"/>
      <c r="I2012" s="3"/>
      <c r="J2012" s="3"/>
      <c r="K2012" s="3"/>
      <c r="L2012" s="3"/>
      <c r="M2012" s="5"/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Z2012"/>
      <c r="BA2012"/>
      <c r="BB2012"/>
      <c r="BC2012"/>
      <c r="BD2012"/>
      <c r="BE2012"/>
      <c r="BF2012" s="3"/>
      <c r="BG2012" s="3"/>
      <c r="CK2012"/>
    </row>
    <row r="2013" spans="1:89" x14ac:dyDescent="0.25">
      <c r="A2013" s="2">
        <v>43190</v>
      </c>
      <c r="B2013" s="5" t="s">
        <v>488</v>
      </c>
      <c r="C2013" s="5" t="s">
        <v>420</v>
      </c>
      <c r="D2013" s="5" t="s">
        <v>70</v>
      </c>
      <c r="E2013" s="3" t="s">
        <v>38</v>
      </c>
      <c r="F2013" s="3" t="s">
        <v>111</v>
      </c>
      <c r="G2013" s="3"/>
      <c r="H2013" s="3"/>
      <c r="I2013" s="3"/>
      <c r="J2013" s="3"/>
      <c r="K2013" s="3"/>
      <c r="L2013" s="3"/>
      <c r="M2013" s="5"/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Z2013"/>
      <c r="BA2013"/>
      <c r="BB2013"/>
      <c r="BC2013"/>
      <c r="BD2013"/>
      <c r="BE2013"/>
      <c r="BF2013" s="3"/>
      <c r="BG2013" s="3"/>
      <c r="CK2013"/>
    </row>
    <row r="2014" spans="1:89" x14ac:dyDescent="0.25">
      <c r="A2014" s="2">
        <v>43190</v>
      </c>
      <c r="B2014" s="5" t="s">
        <v>488</v>
      </c>
      <c r="C2014" s="5" t="s">
        <v>420</v>
      </c>
      <c r="D2014" s="5" t="s">
        <v>70</v>
      </c>
      <c r="E2014" s="3" t="s">
        <v>34</v>
      </c>
      <c r="F2014" s="3" t="s">
        <v>112</v>
      </c>
      <c r="G2014" s="3"/>
      <c r="H2014" s="3"/>
      <c r="I2014" s="3"/>
      <c r="J2014" s="3"/>
      <c r="K2014" s="3"/>
      <c r="L2014" s="3"/>
      <c r="M2014" s="5"/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Z2014"/>
      <c r="BA2014"/>
      <c r="BB2014"/>
      <c r="BC2014"/>
      <c r="BD2014"/>
      <c r="BE2014"/>
      <c r="BF2014" s="3"/>
      <c r="BG2014" s="3"/>
      <c r="CK2014"/>
    </row>
    <row r="2015" spans="1:89" x14ac:dyDescent="0.25">
      <c r="A2015" s="2">
        <v>43190</v>
      </c>
      <c r="B2015" s="5" t="s">
        <v>488</v>
      </c>
      <c r="C2015" s="5" t="s">
        <v>420</v>
      </c>
      <c r="D2015" s="5" t="s">
        <v>70</v>
      </c>
      <c r="E2015" s="3" t="s">
        <v>33</v>
      </c>
      <c r="F2015" s="3" t="s">
        <v>113</v>
      </c>
      <c r="G2015" s="3"/>
      <c r="H2015" s="3"/>
      <c r="I2015" s="3"/>
      <c r="J2015" s="3"/>
      <c r="K2015" s="3"/>
      <c r="L2015" s="3"/>
      <c r="M2015" s="5"/>
      <c r="AI2015" s="5">
        <v>0</v>
      </c>
      <c r="AZ2015"/>
      <c r="BA2015"/>
      <c r="BB2015"/>
      <c r="BC2015"/>
      <c r="BD2015"/>
      <c r="BE2015"/>
      <c r="BF2015" s="3"/>
      <c r="BG2015" s="3"/>
      <c r="CK2015"/>
    </row>
    <row r="2016" spans="1:89" x14ac:dyDescent="0.25">
      <c r="A2016" s="2">
        <v>43190</v>
      </c>
      <c r="B2016" s="5" t="s">
        <v>488</v>
      </c>
      <c r="C2016" s="5" t="s">
        <v>420</v>
      </c>
      <c r="D2016" s="5" t="s">
        <v>70</v>
      </c>
      <c r="E2016" s="3" t="s">
        <v>32</v>
      </c>
      <c r="F2016" s="3" t="s">
        <v>114</v>
      </c>
      <c r="G2016" s="3"/>
      <c r="H2016" s="3"/>
      <c r="I2016" s="3"/>
      <c r="J2016" s="3"/>
      <c r="K2016" s="3"/>
      <c r="L2016" s="3"/>
      <c r="M2016" s="5"/>
      <c r="AI2016" s="5">
        <v>0</v>
      </c>
      <c r="AZ2016"/>
      <c r="BA2016"/>
      <c r="BB2016"/>
      <c r="BC2016"/>
      <c r="BD2016"/>
      <c r="BE2016"/>
      <c r="BF2016" s="3"/>
      <c r="BG2016" s="3"/>
      <c r="CK2016"/>
    </row>
    <row r="2017" spans="1:89" x14ac:dyDescent="0.25">
      <c r="A2017" s="2">
        <v>43190</v>
      </c>
      <c r="B2017" s="5" t="s">
        <v>488</v>
      </c>
      <c r="C2017" s="5" t="s">
        <v>410</v>
      </c>
      <c r="D2017" s="5" t="s">
        <v>70</v>
      </c>
      <c r="E2017" s="3" t="s">
        <v>106</v>
      </c>
      <c r="F2017" s="3" t="s">
        <v>403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AZ2017"/>
      <c r="BA2017"/>
      <c r="BB2017"/>
      <c r="BC2017"/>
      <c r="BD2017"/>
      <c r="BE2017"/>
      <c r="BF2017" s="3"/>
      <c r="BG2017" s="3"/>
      <c r="CK2017"/>
    </row>
    <row r="2018" spans="1:89" x14ac:dyDescent="0.25">
      <c r="A2018" s="2">
        <v>43190</v>
      </c>
      <c r="B2018" s="5" t="s">
        <v>488</v>
      </c>
      <c r="C2018" s="5" t="s">
        <v>410</v>
      </c>
      <c r="D2018" s="5" t="s">
        <v>70</v>
      </c>
      <c r="E2018" s="3" t="s">
        <v>243</v>
      </c>
      <c r="F2018" s="3" t="s">
        <v>404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AZ2018"/>
      <c r="BA2018"/>
      <c r="BB2018"/>
      <c r="BC2018"/>
      <c r="BD2018"/>
      <c r="BE2018"/>
      <c r="BF2018" s="3"/>
      <c r="BG2018" s="3"/>
      <c r="CK2018"/>
    </row>
    <row r="2019" spans="1:89" x14ac:dyDescent="0.25">
      <c r="A2019" s="2">
        <v>43190</v>
      </c>
      <c r="B2019" s="5" t="s">
        <v>488</v>
      </c>
      <c r="C2019" s="5" t="s">
        <v>410</v>
      </c>
      <c r="D2019" s="5" t="s">
        <v>70</v>
      </c>
      <c r="E2019" s="3" t="s">
        <v>244</v>
      </c>
      <c r="F2019" s="3" t="s">
        <v>411</v>
      </c>
      <c r="G2019" s="3"/>
      <c r="H2019" s="3">
        <v>8544546.2200000007</v>
      </c>
      <c r="I2019" s="3">
        <v>1693019315.4400001</v>
      </c>
      <c r="J2019" s="3">
        <v>2241704972.0300002</v>
      </c>
      <c r="K2019" s="3">
        <v>11757512382.26</v>
      </c>
      <c r="L2019" s="3">
        <v>4896574819.4499998</v>
      </c>
      <c r="M2019" s="3">
        <v>2066252570.53</v>
      </c>
      <c r="N2019" s="3">
        <v>6956936786.8999996</v>
      </c>
      <c r="O2019" s="3">
        <v>2206468290.5300002</v>
      </c>
      <c r="P2019" s="3">
        <v>12659859.85</v>
      </c>
      <c r="Q2019" s="5">
        <v>0</v>
      </c>
      <c r="R2019" s="5">
        <v>0</v>
      </c>
      <c r="S2019" s="5">
        <v>0</v>
      </c>
      <c r="T2019" s="3">
        <v>19560143</v>
      </c>
      <c r="U2019" s="5">
        <v>0</v>
      </c>
      <c r="V2019" s="5">
        <v>0</v>
      </c>
      <c r="W2019" s="5">
        <v>0</v>
      </c>
      <c r="X2019" s="3">
        <v>31859233686.209999</v>
      </c>
      <c r="AZ2019"/>
      <c r="BA2019"/>
      <c r="BB2019"/>
      <c r="BC2019"/>
      <c r="BD2019"/>
      <c r="BE2019"/>
      <c r="BF2019" s="3"/>
      <c r="BG2019" s="3"/>
      <c r="CK2019"/>
    </row>
    <row r="2020" spans="1:89" x14ac:dyDescent="0.25">
      <c r="A2020" s="2">
        <v>43190</v>
      </c>
      <c r="B2020" s="5" t="s">
        <v>488</v>
      </c>
      <c r="C2020" s="5" t="s">
        <v>410</v>
      </c>
      <c r="D2020" s="5" t="s">
        <v>70</v>
      </c>
      <c r="E2020" s="3" t="s">
        <v>66</v>
      </c>
      <c r="F2020" s="3" t="s">
        <v>412</v>
      </c>
      <c r="G2020" s="3"/>
      <c r="H2020" s="3">
        <v>0</v>
      </c>
      <c r="I2020" s="3">
        <v>11814233</v>
      </c>
      <c r="J2020" s="3">
        <v>22444528</v>
      </c>
      <c r="K2020" s="3">
        <v>227275340</v>
      </c>
      <c r="L2020" s="3">
        <v>10143067</v>
      </c>
      <c r="M2020" s="3">
        <v>141247699</v>
      </c>
      <c r="N2020" s="3">
        <v>693180430</v>
      </c>
      <c r="O2020" s="3">
        <v>61735681</v>
      </c>
      <c r="P2020" s="3">
        <v>3007796</v>
      </c>
      <c r="Q2020" s="5">
        <v>0</v>
      </c>
      <c r="R2020" s="5">
        <v>0</v>
      </c>
      <c r="S2020" s="5">
        <v>0</v>
      </c>
      <c r="T2020" s="3">
        <v>802440</v>
      </c>
      <c r="U2020" s="5">
        <v>0</v>
      </c>
      <c r="V2020" s="3">
        <v>0</v>
      </c>
      <c r="W2020" s="5">
        <v>0</v>
      </c>
      <c r="X2020" s="3">
        <v>1171651214</v>
      </c>
      <c r="AZ2020"/>
      <c r="BA2020"/>
      <c r="BB2020"/>
      <c r="BC2020"/>
      <c r="BD2020"/>
      <c r="BE2020"/>
      <c r="BF2020" s="3"/>
      <c r="BG2020" s="3"/>
      <c r="CK2020"/>
    </row>
    <row r="2021" spans="1:89" x14ac:dyDescent="0.25">
      <c r="A2021" s="2">
        <v>43190</v>
      </c>
      <c r="B2021" s="5" t="s">
        <v>488</v>
      </c>
      <c r="C2021" s="5" t="s">
        <v>410</v>
      </c>
      <c r="D2021" s="5" t="s">
        <v>70</v>
      </c>
      <c r="E2021" s="3" t="s">
        <v>249</v>
      </c>
      <c r="F2021" s="3" t="s">
        <v>413</v>
      </c>
      <c r="G2021" s="3"/>
      <c r="H2021" s="3">
        <v>8544546.2200000007</v>
      </c>
      <c r="I2021" s="3">
        <v>1681205082.4400001</v>
      </c>
      <c r="J2021" s="3">
        <v>2219260444.0300002</v>
      </c>
      <c r="K2021" s="3">
        <v>11530237042.26</v>
      </c>
      <c r="L2021" s="3">
        <v>4886431752.4499998</v>
      </c>
      <c r="M2021" s="3">
        <v>1925004871.53</v>
      </c>
      <c r="N2021" s="3">
        <v>6263756356.8999996</v>
      </c>
      <c r="O2021" s="3">
        <v>2144732609.53</v>
      </c>
      <c r="P2021" s="3">
        <v>9652063.8499999996</v>
      </c>
      <c r="Q2021" s="5">
        <v>0</v>
      </c>
      <c r="R2021" s="5">
        <v>0</v>
      </c>
      <c r="S2021" s="5">
        <v>0</v>
      </c>
      <c r="T2021" s="3">
        <v>18757703</v>
      </c>
      <c r="U2021" s="5">
        <v>0</v>
      </c>
      <c r="V2021" s="5">
        <v>0</v>
      </c>
      <c r="W2021" s="5">
        <v>0</v>
      </c>
      <c r="X2021" s="3">
        <v>30687582472.209999</v>
      </c>
      <c r="AZ2021"/>
      <c r="BA2021"/>
      <c r="BB2021"/>
      <c r="BC2021"/>
      <c r="BD2021"/>
      <c r="BE2021"/>
      <c r="BF2021" s="3"/>
      <c r="BG2021" s="3"/>
      <c r="CK2021"/>
    </row>
    <row r="2022" spans="1:89" x14ac:dyDescent="0.25">
      <c r="A2022" s="2">
        <v>43190</v>
      </c>
      <c r="B2022" s="5" t="s">
        <v>488</v>
      </c>
      <c r="C2022" s="5" t="s">
        <v>410</v>
      </c>
      <c r="D2022" s="5" t="s">
        <v>70</v>
      </c>
      <c r="E2022" s="3" t="s">
        <v>250</v>
      </c>
      <c r="F2022" s="3" t="s">
        <v>411</v>
      </c>
      <c r="G2022" s="3"/>
      <c r="H2022" s="3">
        <v>23960840</v>
      </c>
      <c r="I2022" s="3">
        <v>4147970480</v>
      </c>
      <c r="J2022" s="3">
        <v>5656657488</v>
      </c>
      <c r="K2022" s="3">
        <v>24863899057</v>
      </c>
      <c r="L2022" s="3">
        <v>1608249437</v>
      </c>
      <c r="M2022" s="3">
        <v>1490841688</v>
      </c>
      <c r="N2022" s="3">
        <v>5069073742</v>
      </c>
      <c r="O2022" s="3">
        <v>6385468749</v>
      </c>
      <c r="P2022" s="3">
        <v>34718155</v>
      </c>
      <c r="Q2022" s="5">
        <v>0</v>
      </c>
      <c r="R2022" s="5">
        <v>0</v>
      </c>
      <c r="S2022" s="5">
        <v>0</v>
      </c>
      <c r="T2022" s="3">
        <v>59708474</v>
      </c>
      <c r="U2022" s="3">
        <v>224682</v>
      </c>
      <c r="V2022" s="3">
        <v>227016135</v>
      </c>
      <c r="W2022" s="3">
        <v>71379377</v>
      </c>
      <c r="X2022" s="3">
        <v>49639168304</v>
      </c>
      <c r="AZ2022"/>
      <c r="BA2022"/>
      <c r="BB2022"/>
      <c r="BC2022"/>
      <c r="BD2022"/>
      <c r="BE2022"/>
      <c r="BF2022" s="3"/>
      <c r="BG2022" s="3"/>
      <c r="CK2022"/>
    </row>
    <row r="2023" spans="1:89" x14ac:dyDescent="0.25">
      <c r="A2023" s="2">
        <v>43190</v>
      </c>
      <c r="B2023" s="5" t="s">
        <v>488</v>
      </c>
      <c r="C2023" s="5" t="s">
        <v>410</v>
      </c>
      <c r="D2023" s="5" t="s">
        <v>70</v>
      </c>
      <c r="E2023" s="3" t="s">
        <v>61</v>
      </c>
      <c r="F2023" s="3" t="s">
        <v>412</v>
      </c>
      <c r="G2023" s="3"/>
      <c r="H2023" s="3">
        <v>0</v>
      </c>
      <c r="I2023" s="3">
        <v>1613906</v>
      </c>
      <c r="J2023" s="3">
        <v>40024604</v>
      </c>
      <c r="K2023" s="3">
        <v>88574425</v>
      </c>
      <c r="L2023" s="3">
        <v>-5677737</v>
      </c>
      <c r="M2023" s="3">
        <v>77735200</v>
      </c>
      <c r="N2023" s="3">
        <v>557597205</v>
      </c>
      <c r="O2023" s="3">
        <v>123926025</v>
      </c>
      <c r="P2023" s="3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883793628</v>
      </c>
      <c r="AZ2023"/>
      <c r="BA2023"/>
      <c r="BB2023"/>
      <c r="BC2023"/>
      <c r="BD2023"/>
      <c r="BE2023"/>
      <c r="BF2023" s="3"/>
      <c r="BG2023" s="3"/>
      <c r="CK2023"/>
    </row>
    <row r="2024" spans="1:89" x14ac:dyDescent="0.25">
      <c r="A2024" s="2">
        <v>43190</v>
      </c>
      <c r="B2024" s="5" t="s">
        <v>488</v>
      </c>
      <c r="C2024" s="5" t="s">
        <v>410</v>
      </c>
      <c r="D2024" s="5" t="s">
        <v>70</v>
      </c>
      <c r="E2024" s="3" t="s">
        <v>254</v>
      </c>
      <c r="F2024" s="3" t="s">
        <v>414</v>
      </c>
      <c r="G2024" s="3"/>
      <c r="H2024" s="3">
        <v>23960840</v>
      </c>
      <c r="I2024" s="3">
        <v>4146356574</v>
      </c>
      <c r="J2024" s="3">
        <v>5616632884</v>
      </c>
      <c r="K2024" s="3">
        <v>24775324632</v>
      </c>
      <c r="L2024" s="3">
        <v>1613927174</v>
      </c>
      <c r="M2024" s="3">
        <v>1413106488</v>
      </c>
      <c r="N2024" s="3">
        <v>4511476537</v>
      </c>
      <c r="O2024" s="3">
        <v>6261542724</v>
      </c>
      <c r="P2024" s="3">
        <v>34718155</v>
      </c>
      <c r="Q2024" s="5">
        <v>0</v>
      </c>
      <c r="R2024" s="5">
        <v>0</v>
      </c>
      <c r="S2024" s="5">
        <v>0</v>
      </c>
      <c r="T2024" s="3">
        <v>59708474</v>
      </c>
      <c r="U2024" s="3">
        <v>224682</v>
      </c>
      <c r="V2024" s="3">
        <v>227016135</v>
      </c>
      <c r="W2024" s="3">
        <v>71379377</v>
      </c>
      <c r="X2024" s="3">
        <v>48755374676</v>
      </c>
      <c r="AZ2024"/>
      <c r="BA2024"/>
      <c r="BB2024"/>
      <c r="BC2024"/>
      <c r="BD2024"/>
      <c r="BE2024"/>
      <c r="BF2024" s="3"/>
      <c r="BG2024" s="3"/>
      <c r="CK2024"/>
    </row>
    <row r="2025" spans="1:89" x14ac:dyDescent="0.25">
      <c r="A2025" s="2">
        <v>43190</v>
      </c>
      <c r="B2025" s="5" t="s">
        <v>488</v>
      </c>
      <c r="C2025" s="5" t="s">
        <v>410</v>
      </c>
      <c r="D2025" s="5" t="s">
        <v>70</v>
      </c>
      <c r="E2025" s="3" t="s">
        <v>255</v>
      </c>
      <c r="F2025" s="3" t="s">
        <v>415</v>
      </c>
      <c r="G2025" s="3"/>
      <c r="H2025" s="3">
        <v>32505386.219999999</v>
      </c>
      <c r="I2025" s="3">
        <v>5840989795.4399996</v>
      </c>
      <c r="J2025" s="3">
        <v>7898362460.0299997</v>
      </c>
      <c r="K2025" s="3">
        <v>36621411439.260002</v>
      </c>
      <c r="L2025" s="3">
        <v>6504824256.4499998</v>
      </c>
      <c r="M2025" s="3">
        <v>3557094258.5300002</v>
      </c>
      <c r="N2025" s="3">
        <v>12026010528.9</v>
      </c>
      <c r="O2025" s="3">
        <v>8591937039.5300007</v>
      </c>
      <c r="P2025" s="3">
        <v>47378014.850000001</v>
      </c>
      <c r="Q2025" s="5">
        <v>0</v>
      </c>
      <c r="R2025" s="5">
        <v>0</v>
      </c>
      <c r="S2025" s="5">
        <v>0</v>
      </c>
      <c r="T2025" s="3">
        <v>79268617</v>
      </c>
      <c r="U2025" s="3">
        <v>224682</v>
      </c>
      <c r="V2025" s="3">
        <v>227016135</v>
      </c>
      <c r="W2025" s="3">
        <v>71379377</v>
      </c>
      <c r="X2025" s="3">
        <v>81498401990.210007</v>
      </c>
      <c r="AZ2025"/>
      <c r="BA2025"/>
      <c r="BB2025"/>
      <c r="BC2025"/>
      <c r="BD2025"/>
      <c r="BE2025"/>
      <c r="BF2025" s="3"/>
      <c r="BG2025" s="3"/>
      <c r="CK2025"/>
    </row>
    <row r="2026" spans="1:89" x14ac:dyDescent="0.25">
      <c r="A2026" s="2">
        <v>43190</v>
      </c>
      <c r="B2026" s="5" t="s">
        <v>488</v>
      </c>
      <c r="C2026" s="5" t="s">
        <v>410</v>
      </c>
      <c r="D2026" s="5" t="s">
        <v>70</v>
      </c>
      <c r="E2026" s="3" t="s">
        <v>256</v>
      </c>
      <c r="F2026" s="3" t="s">
        <v>416</v>
      </c>
      <c r="G2026" s="3"/>
      <c r="H2026" s="3">
        <v>32505386.219999999</v>
      </c>
      <c r="I2026" s="3">
        <v>5827561656.4399996</v>
      </c>
      <c r="J2026" s="3">
        <v>7835893328.0299997</v>
      </c>
      <c r="K2026" s="3">
        <v>36305561674.260002</v>
      </c>
      <c r="L2026" s="3">
        <v>6500358926.4499998</v>
      </c>
      <c r="M2026" s="3">
        <v>3338111359.5300002</v>
      </c>
      <c r="N2026" s="3">
        <v>10775232893.9</v>
      </c>
      <c r="O2026" s="3">
        <v>8406275333.5299997</v>
      </c>
      <c r="P2026" s="3">
        <v>44370218.850000001</v>
      </c>
      <c r="Q2026" s="5">
        <v>0</v>
      </c>
      <c r="R2026" s="5">
        <v>0</v>
      </c>
      <c r="S2026" s="5">
        <v>0</v>
      </c>
      <c r="T2026" s="3">
        <v>78466177</v>
      </c>
      <c r="U2026" s="3">
        <v>224682</v>
      </c>
      <c r="V2026" s="3">
        <v>227016135</v>
      </c>
      <c r="W2026" s="3">
        <v>71379377</v>
      </c>
      <c r="X2026" s="3">
        <v>79442957148.210007</v>
      </c>
      <c r="AZ2026"/>
      <c r="BA2026"/>
      <c r="BB2026"/>
      <c r="BC2026"/>
      <c r="BD2026"/>
      <c r="BE2026"/>
      <c r="BF2026" s="3"/>
      <c r="BG2026" s="3"/>
      <c r="CK2026"/>
    </row>
    <row r="2027" spans="1:89" x14ac:dyDescent="0.25">
      <c r="A2027" s="2">
        <v>43190</v>
      </c>
      <c r="B2027" s="5" t="s">
        <v>488</v>
      </c>
      <c r="C2027" s="5" t="s">
        <v>410</v>
      </c>
      <c r="D2027" s="5" t="s">
        <v>70</v>
      </c>
      <c r="E2027" s="3" t="s">
        <v>257</v>
      </c>
      <c r="F2027" s="3" t="s">
        <v>408</v>
      </c>
      <c r="G2027" s="3"/>
      <c r="H2027" s="3">
        <v>1286108</v>
      </c>
      <c r="I2027" s="3">
        <v>203069072</v>
      </c>
      <c r="J2027" s="3">
        <v>286438883</v>
      </c>
      <c r="K2027" s="3">
        <v>1198402470</v>
      </c>
      <c r="L2027" s="3">
        <v>146627118</v>
      </c>
      <c r="M2027" s="3">
        <v>113732816</v>
      </c>
      <c r="N2027" s="3">
        <v>324686293</v>
      </c>
      <c r="O2027" s="3">
        <v>359800551</v>
      </c>
      <c r="P2027" s="3">
        <v>4041485</v>
      </c>
      <c r="Q2027" s="5">
        <v>0</v>
      </c>
      <c r="R2027" s="5">
        <v>0</v>
      </c>
      <c r="S2027" s="5">
        <v>0</v>
      </c>
      <c r="T2027" s="3">
        <v>4291215</v>
      </c>
      <c r="U2027" s="3">
        <v>13275</v>
      </c>
      <c r="V2027" s="3">
        <v>18664255</v>
      </c>
      <c r="W2027" s="3">
        <v>4071955</v>
      </c>
      <c r="X2027" s="3">
        <v>2665125496</v>
      </c>
      <c r="AZ2027"/>
      <c r="BA2027"/>
      <c r="BB2027"/>
      <c r="BC2027"/>
      <c r="BD2027"/>
      <c r="BE2027"/>
      <c r="BF2027" s="3"/>
      <c r="BG2027" s="3"/>
      <c r="CK2027"/>
    </row>
    <row r="2028" spans="1:89" x14ac:dyDescent="0.25">
      <c r="A2028" s="2">
        <v>43190</v>
      </c>
      <c r="B2028" s="5" t="s">
        <v>488</v>
      </c>
      <c r="C2028" s="5" t="s">
        <v>410</v>
      </c>
      <c r="D2028" s="5" t="s">
        <v>70</v>
      </c>
      <c r="E2028" s="3" t="s">
        <v>258</v>
      </c>
      <c r="F2028" s="3" t="s">
        <v>382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5">
        <v>0</v>
      </c>
      <c r="R2028" s="5">
        <v>0</v>
      </c>
      <c r="S2028" s="5">
        <v>0</v>
      </c>
      <c r="T2028" s="3">
        <v>0</v>
      </c>
      <c r="U2028" s="5">
        <v>0</v>
      </c>
      <c r="V2028" s="3">
        <v>0</v>
      </c>
      <c r="W2028" s="3">
        <v>0</v>
      </c>
      <c r="X2028" s="3">
        <v>0</v>
      </c>
      <c r="AZ2028"/>
      <c r="BA2028"/>
      <c r="BB2028"/>
      <c r="BC2028"/>
      <c r="BD2028"/>
      <c r="BE2028"/>
      <c r="BF2028" s="3"/>
      <c r="BG2028" s="3"/>
      <c r="CK2028"/>
    </row>
    <row r="2029" spans="1:89" x14ac:dyDescent="0.25">
      <c r="A2029" s="2">
        <v>43190</v>
      </c>
      <c r="B2029" s="5" t="s">
        <v>488</v>
      </c>
      <c r="C2029" s="5" t="s">
        <v>410</v>
      </c>
      <c r="D2029" s="5" t="s">
        <v>70</v>
      </c>
      <c r="E2029" s="3" t="s">
        <v>60</v>
      </c>
      <c r="F2029" s="3" t="s">
        <v>383</v>
      </c>
      <c r="G2029" s="3"/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AZ2029"/>
      <c r="BA2029"/>
      <c r="BB2029"/>
      <c r="BC2029"/>
      <c r="BD2029"/>
      <c r="BE2029"/>
      <c r="BF2029" s="3"/>
      <c r="BG2029" s="3"/>
      <c r="CK2029"/>
    </row>
    <row r="2030" spans="1:89" x14ac:dyDescent="0.25">
      <c r="A2030" s="2">
        <v>43190</v>
      </c>
      <c r="B2030" s="5" t="s">
        <v>488</v>
      </c>
      <c r="C2030" s="5" t="s">
        <v>410</v>
      </c>
      <c r="D2030" s="5" t="s">
        <v>70</v>
      </c>
      <c r="E2030" s="3" t="s">
        <v>59</v>
      </c>
      <c r="F2030" s="3" t="s">
        <v>384</v>
      </c>
      <c r="G2030" s="3"/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AZ2030"/>
      <c r="BA2030"/>
      <c r="BB2030"/>
      <c r="BC2030"/>
      <c r="BD2030"/>
      <c r="BE2030"/>
      <c r="BF2030" s="3"/>
      <c r="BG2030" s="3"/>
      <c r="CK2030"/>
    </row>
    <row r="2031" spans="1:89" x14ac:dyDescent="0.25">
      <c r="A2031" s="2">
        <v>43190</v>
      </c>
      <c r="B2031" s="5" t="s">
        <v>488</v>
      </c>
      <c r="C2031" s="5" t="s">
        <v>410</v>
      </c>
      <c r="D2031" s="5" t="s">
        <v>70</v>
      </c>
      <c r="E2031" s="3" t="s">
        <v>58</v>
      </c>
      <c r="F2031" s="3" t="s">
        <v>417</v>
      </c>
      <c r="G2031" s="3"/>
      <c r="H2031" s="3">
        <v>33791494.219999999</v>
      </c>
      <c r="I2031" s="3">
        <v>6044058867.4399996</v>
      </c>
      <c r="J2031" s="3">
        <v>8184801343.0299997</v>
      </c>
      <c r="K2031" s="3">
        <v>37819813909.260002</v>
      </c>
      <c r="L2031" s="3">
        <v>6651451374.4499998</v>
      </c>
      <c r="M2031" s="3">
        <v>3670827074.5300002</v>
      </c>
      <c r="N2031" s="3">
        <v>12350696821.9</v>
      </c>
      <c r="O2031" s="3">
        <v>8951737590.5300007</v>
      </c>
      <c r="P2031" s="3">
        <v>51419499.850000001</v>
      </c>
      <c r="Q2031" s="5">
        <v>0</v>
      </c>
      <c r="R2031" s="5">
        <v>0</v>
      </c>
      <c r="S2031" s="5">
        <v>0</v>
      </c>
      <c r="T2031" s="3">
        <v>83559832</v>
      </c>
      <c r="U2031" s="3">
        <v>237957</v>
      </c>
      <c r="V2031" s="3">
        <v>245680390</v>
      </c>
      <c r="W2031" s="3">
        <v>75451332</v>
      </c>
      <c r="X2031" s="3">
        <v>84163527486.210007</v>
      </c>
      <c r="AZ2031"/>
      <c r="BA2031"/>
      <c r="BB2031"/>
      <c r="BC2031"/>
      <c r="BD2031"/>
      <c r="BE2031"/>
      <c r="BF2031" s="3"/>
      <c r="BG2031" s="3"/>
      <c r="CK2031"/>
    </row>
    <row r="2032" spans="1:89" x14ac:dyDescent="0.25">
      <c r="A2032" s="2">
        <v>43190</v>
      </c>
      <c r="B2032" s="5" t="s">
        <v>488</v>
      </c>
      <c r="C2032" s="5" t="s">
        <v>410</v>
      </c>
      <c r="D2032" s="5" t="s">
        <v>70</v>
      </c>
      <c r="E2032" s="3" t="s">
        <v>57</v>
      </c>
      <c r="F2032" s="3" t="s">
        <v>418</v>
      </c>
      <c r="G2032" s="3"/>
      <c r="H2032" s="3">
        <v>0</v>
      </c>
      <c r="I2032" s="3">
        <v>13428139</v>
      </c>
      <c r="J2032" s="3">
        <v>62469132</v>
      </c>
      <c r="K2032" s="3">
        <v>315849765</v>
      </c>
      <c r="L2032" s="3">
        <v>4465330</v>
      </c>
      <c r="M2032" s="3">
        <v>218982899</v>
      </c>
      <c r="N2032" s="3">
        <v>1250777635</v>
      </c>
      <c r="O2032" s="3">
        <v>185661706</v>
      </c>
      <c r="P2032" s="3">
        <v>3007796</v>
      </c>
      <c r="Q2032" s="5">
        <v>0</v>
      </c>
      <c r="R2032" s="5">
        <v>0</v>
      </c>
      <c r="S2032" s="5">
        <v>0</v>
      </c>
      <c r="T2032" s="3">
        <v>802440</v>
      </c>
      <c r="U2032" s="3">
        <v>0</v>
      </c>
      <c r="V2032" s="3">
        <v>0</v>
      </c>
      <c r="W2032" s="3">
        <v>0</v>
      </c>
      <c r="X2032" s="3">
        <v>2055444842</v>
      </c>
      <c r="AZ2032"/>
      <c r="BA2032"/>
      <c r="BB2032"/>
      <c r="BC2032"/>
      <c r="BD2032"/>
      <c r="BE2032"/>
      <c r="BF2032" s="3"/>
      <c r="BG2032" s="3"/>
      <c r="CK2032"/>
    </row>
    <row r="2033" spans="1:89" x14ac:dyDescent="0.25">
      <c r="A2033" s="2">
        <v>43190</v>
      </c>
      <c r="B2033" s="5" t="s">
        <v>488</v>
      </c>
      <c r="C2033" s="5" t="s">
        <v>410</v>
      </c>
      <c r="D2033" s="5" t="s">
        <v>70</v>
      </c>
      <c r="E2033" s="3" t="s">
        <v>56</v>
      </c>
      <c r="F2033" s="3" t="s">
        <v>419</v>
      </c>
      <c r="G2033" s="3"/>
      <c r="H2033" s="3">
        <v>33791494.219999999</v>
      </c>
      <c r="I2033" s="3">
        <v>6030630728.4399996</v>
      </c>
      <c r="J2033" s="3">
        <v>8122332211.0299997</v>
      </c>
      <c r="K2033" s="3">
        <v>37503964144.260002</v>
      </c>
      <c r="L2033" s="3">
        <v>6646986044.4499998</v>
      </c>
      <c r="M2033" s="3">
        <v>3451844175.5300002</v>
      </c>
      <c r="N2033" s="3">
        <v>11099919186.9</v>
      </c>
      <c r="O2033" s="3">
        <v>8766075884.5300007</v>
      </c>
      <c r="P2033" s="3">
        <v>48411703.850000001</v>
      </c>
      <c r="Q2033" s="5">
        <v>0</v>
      </c>
      <c r="R2033" s="5">
        <v>0</v>
      </c>
      <c r="S2033" s="5">
        <v>0</v>
      </c>
      <c r="T2033" s="3">
        <v>82757392</v>
      </c>
      <c r="U2033" s="3">
        <v>237957</v>
      </c>
      <c r="V2033" s="3">
        <v>245680390</v>
      </c>
      <c r="W2033" s="3">
        <v>75451332</v>
      </c>
      <c r="X2033" s="3">
        <v>82108082644.210007</v>
      </c>
      <c r="AZ2033"/>
      <c r="BA2033"/>
      <c r="BB2033"/>
      <c r="BC2033"/>
      <c r="BD2033"/>
      <c r="BE2033"/>
      <c r="BF2033" s="3"/>
      <c r="BG2033" s="3"/>
      <c r="CK2033"/>
    </row>
    <row r="2034" spans="1:89" x14ac:dyDescent="0.25">
      <c r="A2034" s="2">
        <v>43190</v>
      </c>
      <c r="B2034" s="5" t="s">
        <v>488</v>
      </c>
      <c r="C2034" s="5" t="s">
        <v>648</v>
      </c>
      <c r="D2034" s="5" t="s">
        <v>70</v>
      </c>
      <c r="E2034" s="3" t="s">
        <v>106</v>
      </c>
      <c r="F2034" s="3" t="s">
        <v>649</v>
      </c>
      <c r="G2034" s="3">
        <v>5694269497</v>
      </c>
      <c r="H2034" s="3">
        <v>5694269497</v>
      </c>
      <c r="I2034" s="3"/>
      <c r="J2034" s="3">
        <v>0</v>
      </c>
      <c r="K2034" s="3"/>
      <c r="L2034" s="3"/>
      <c r="M2034" s="3"/>
      <c r="N2034" s="3"/>
      <c r="O2034" s="3"/>
      <c r="P2034" s="3"/>
      <c r="T2034" s="3"/>
      <c r="U2034" s="3"/>
      <c r="V2034" s="3"/>
      <c r="W2034" s="3"/>
      <c r="X2034" s="3"/>
      <c r="AZ2034"/>
      <c r="BA2034"/>
      <c r="BB2034"/>
      <c r="BC2034"/>
      <c r="BD2034"/>
      <c r="BE2034"/>
      <c r="BF2034" s="3"/>
      <c r="BG2034" s="3"/>
      <c r="CK2034"/>
    </row>
    <row r="2035" spans="1:89" x14ac:dyDescent="0.25">
      <c r="A2035" s="2">
        <v>43190</v>
      </c>
      <c r="B2035" s="5" t="s">
        <v>488</v>
      </c>
      <c r="C2035" s="5" t="s">
        <v>648</v>
      </c>
      <c r="D2035" s="5" t="s">
        <v>70</v>
      </c>
      <c r="E2035" s="3" t="s">
        <v>241</v>
      </c>
      <c r="F2035" s="3" t="s">
        <v>650</v>
      </c>
      <c r="G2035" s="3">
        <v>11086204151</v>
      </c>
      <c r="H2035" s="3">
        <v>11086204151</v>
      </c>
      <c r="I2035" s="3"/>
      <c r="J2035" s="3">
        <v>0</v>
      </c>
      <c r="K2035" s="3"/>
      <c r="L2035" s="3"/>
      <c r="M2035" s="5"/>
      <c r="AZ2035"/>
      <c r="BA2035"/>
      <c r="BB2035"/>
      <c r="BC2035"/>
      <c r="BD2035"/>
      <c r="BE2035"/>
      <c r="BF2035" s="3"/>
      <c r="BG2035" s="3"/>
      <c r="CK2035"/>
    </row>
    <row r="2036" spans="1:89" x14ac:dyDescent="0.25">
      <c r="A2036" s="2">
        <v>43190</v>
      </c>
      <c r="B2036" s="5" t="s">
        <v>488</v>
      </c>
      <c r="C2036" s="5" t="s">
        <v>648</v>
      </c>
      <c r="D2036" s="5" t="s">
        <v>70</v>
      </c>
      <c r="E2036" s="3" t="s">
        <v>242</v>
      </c>
      <c r="F2036" s="3" t="s">
        <v>651</v>
      </c>
      <c r="G2036" s="3">
        <v>0</v>
      </c>
      <c r="H2036" s="3">
        <v>0</v>
      </c>
      <c r="I2036" s="3"/>
      <c r="J2036" s="3">
        <v>0</v>
      </c>
      <c r="K2036" s="3"/>
      <c r="L2036" s="3"/>
      <c r="M2036" s="5"/>
      <c r="AZ2036"/>
      <c r="BA2036"/>
      <c r="BB2036"/>
      <c r="BC2036"/>
      <c r="BD2036"/>
      <c r="BE2036"/>
      <c r="BF2036" s="3"/>
      <c r="BG2036" s="3"/>
      <c r="CK2036"/>
    </row>
    <row r="2037" spans="1:89" x14ac:dyDescent="0.25">
      <c r="A2037" s="2">
        <v>43190</v>
      </c>
      <c r="B2037" s="5" t="s">
        <v>488</v>
      </c>
      <c r="C2037" s="5" t="s">
        <v>648</v>
      </c>
      <c r="D2037" s="5" t="s">
        <v>70</v>
      </c>
      <c r="E2037" s="3" t="s">
        <v>243</v>
      </c>
      <c r="F2037" s="3" t="s">
        <v>652</v>
      </c>
      <c r="G2037" s="3">
        <v>0</v>
      </c>
      <c r="H2037" s="3"/>
      <c r="I2037" s="3">
        <v>0</v>
      </c>
      <c r="J2037" s="3">
        <v>0</v>
      </c>
      <c r="K2037" s="3">
        <v>0</v>
      </c>
      <c r="L2037" s="3"/>
      <c r="M2037" s="5"/>
      <c r="AZ2037"/>
      <c r="BA2037"/>
      <c r="BB2037"/>
      <c r="BC2037"/>
      <c r="BD2037"/>
      <c r="BE2037"/>
      <c r="BF2037" s="3"/>
      <c r="BG2037" s="3"/>
      <c r="CK2037"/>
    </row>
    <row r="2038" spans="1:89" x14ac:dyDescent="0.25">
      <c r="A2038" s="2">
        <v>43190</v>
      </c>
      <c r="B2038" s="5" t="s">
        <v>488</v>
      </c>
      <c r="C2038" s="5" t="s">
        <v>648</v>
      </c>
      <c r="D2038" s="5" t="s">
        <v>70</v>
      </c>
      <c r="E2038" s="3" t="s">
        <v>245</v>
      </c>
      <c r="F2038" s="3" t="s">
        <v>653</v>
      </c>
      <c r="G2038" s="3">
        <v>0</v>
      </c>
      <c r="H2038" s="3">
        <v>0</v>
      </c>
      <c r="I2038" s="3"/>
      <c r="J2038" s="3"/>
      <c r="K2038" s="3"/>
      <c r="L2038" s="3"/>
      <c r="M2038" s="5"/>
      <c r="AZ2038"/>
      <c r="BA2038"/>
      <c r="BB2038"/>
      <c r="BC2038"/>
      <c r="BD2038"/>
      <c r="BE2038"/>
      <c r="BF2038" s="3"/>
      <c r="BG2038" s="3"/>
      <c r="CK2038"/>
    </row>
    <row r="2039" spans="1:89" x14ac:dyDescent="0.25">
      <c r="A2039" s="2">
        <v>43190</v>
      </c>
      <c r="B2039" s="5" t="s">
        <v>488</v>
      </c>
      <c r="C2039" s="5" t="s">
        <v>648</v>
      </c>
      <c r="D2039" s="5" t="s">
        <v>70</v>
      </c>
      <c r="E2039" s="3" t="s">
        <v>247</v>
      </c>
      <c r="F2039" s="3" t="s">
        <v>654</v>
      </c>
      <c r="G2039" s="3">
        <v>0</v>
      </c>
      <c r="H2039" s="3"/>
      <c r="I2039" s="3">
        <v>0</v>
      </c>
      <c r="J2039" s="3">
        <v>0</v>
      </c>
      <c r="K2039" s="3">
        <v>0</v>
      </c>
      <c r="L2039" s="3"/>
      <c r="M2039" s="5"/>
      <c r="AZ2039"/>
      <c r="BA2039"/>
      <c r="BB2039"/>
      <c r="BC2039"/>
      <c r="BD2039"/>
      <c r="BE2039"/>
      <c r="BF2039" s="3"/>
      <c r="BG2039" s="3"/>
      <c r="CK2039"/>
    </row>
    <row r="2040" spans="1:89" x14ac:dyDescent="0.25">
      <c r="A2040" s="2">
        <v>43190</v>
      </c>
      <c r="B2040" s="5" t="s">
        <v>488</v>
      </c>
      <c r="C2040" s="5" t="s">
        <v>648</v>
      </c>
      <c r="D2040" s="5" t="s">
        <v>70</v>
      </c>
      <c r="E2040" s="3" t="s">
        <v>69</v>
      </c>
      <c r="F2040" s="3" t="s">
        <v>655</v>
      </c>
      <c r="G2040" s="3">
        <v>0</v>
      </c>
      <c r="H2040" s="3"/>
      <c r="I2040" s="3">
        <v>0</v>
      </c>
      <c r="J2040" s="3">
        <v>0</v>
      </c>
      <c r="K2040" s="3">
        <v>0</v>
      </c>
      <c r="L2040" s="3"/>
      <c r="M2040" s="5"/>
      <c r="AZ2040"/>
      <c r="BA2040"/>
      <c r="BB2040"/>
      <c r="BC2040"/>
      <c r="BD2040"/>
      <c r="BE2040"/>
      <c r="BF2040" s="3"/>
      <c r="BG2040" s="3"/>
      <c r="CK2040"/>
    </row>
    <row r="2041" spans="1:89" x14ac:dyDescent="0.25">
      <c r="A2041" s="2">
        <v>43190</v>
      </c>
      <c r="B2041" s="5" t="s">
        <v>488</v>
      </c>
      <c r="C2041" s="5" t="s">
        <v>648</v>
      </c>
      <c r="D2041" s="5" t="s">
        <v>70</v>
      </c>
      <c r="E2041" s="3" t="s">
        <v>67</v>
      </c>
      <c r="F2041" s="3" t="s">
        <v>656</v>
      </c>
      <c r="G2041" s="3">
        <v>30286116351.720001</v>
      </c>
      <c r="H2041" s="3">
        <v>30286116351.720001</v>
      </c>
      <c r="I2041" s="3"/>
      <c r="J2041" s="3"/>
      <c r="K2041" s="3"/>
      <c r="L2041" s="3"/>
      <c r="M2041" s="5"/>
      <c r="AZ2041"/>
      <c r="BA2041"/>
      <c r="BB2041"/>
      <c r="BC2041"/>
      <c r="BD2041"/>
      <c r="BE2041"/>
      <c r="BF2041" s="3"/>
      <c r="BG2041" s="3"/>
      <c r="CK2041"/>
    </row>
    <row r="2042" spans="1:89" x14ac:dyDescent="0.25">
      <c r="A2042" s="2">
        <v>43190</v>
      </c>
      <c r="B2042" s="5" t="s">
        <v>488</v>
      </c>
      <c r="C2042" s="5" t="s">
        <v>648</v>
      </c>
      <c r="D2042" s="5" t="s">
        <v>70</v>
      </c>
      <c r="E2042" s="3" t="s">
        <v>66</v>
      </c>
      <c r="F2042" s="3" t="s">
        <v>395</v>
      </c>
      <c r="G2042" s="3">
        <v>4765557467</v>
      </c>
      <c r="H2042" s="3"/>
      <c r="I2042" s="3">
        <v>0</v>
      </c>
      <c r="J2042" s="3">
        <v>4765557467</v>
      </c>
      <c r="K2042" s="3">
        <v>0</v>
      </c>
      <c r="L2042" s="3"/>
      <c r="M2042" s="5"/>
      <c r="AZ2042"/>
      <c r="BA2042"/>
      <c r="BB2042"/>
      <c r="BC2042"/>
      <c r="BD2042"/>
      <c r="BE2042"/>
      <c r="BF2042" s="3"/>
      <c r="BG2042" s="3"/>
      <c r="CK2042"/>
    </row>
    <row r="2043" spans="1:89" x14ac:dyDescent="0.25">
      <c r="A2043" s="2">
        <v>43190</v>
      </c>
      <c r="B2043" s="5" t="s">
        <v>488</v>
      </c>
      <c r="C2043" s="5" t="s">
        <v>648</v>
      </c>
      <c r="D2043" s="5" t="s">
        <v>70</v>
      </c>
      <c r="E2043" s="3" t="s">
        <v>250</v>
      </c>
      <c r="F2043" s="3" t="s">
        <v>657</v>
      </c>
      <c r="G2043" s="3">
        <v>377483990</v>
      </c>
      <c r="H2043" s="3"/>
      <c r="I2043" s="3"/>
      <c r="J2043" s="3"/>
      <c r="K2043" s="3">
        <v>377483990</v>
      </c>
      <c r="L2043" s="3"/>
      <c r="M2043" s="5"/>
      <c r="AZ2043"/>
      <c r="BA2043"/>
      <c r="BB2043"/>
      <c r="BC2043"/>
      <c r="BD2043"/>
      <c r="BE2043"/>
      <c r="BF2043" s="3"/>
      <c r="BG2043" s="3"/>
      <c r="CK2043"/>
    </row>
    <row r="2044" spans="1:89" x14ac:dyDescent="0.25">
      <c r="A2044" s="2">
        <v>43190</v>
      </c>
      <c r="B2044" s="5" t="s">
        <v>488</v>
      </c>
      <c r="C2044" s="5" t="s">
        <v>648</v>
      </c>
      <c r="D2044" s="5" t="s">
        <v>70</v>
      </c>
      <c r="E2044" s="3" t="s">
        <v>252</v>
      </c>
      <c r="F2044" s="3" t="s">
        <v>658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/>
      <c r="M2044" s="5"/>
      <c r="AZ2044"/>
      <c r="BA2044"/>
      <c r="BB2044"/>
      <c r="BC2044"/>
      <c r="BD2044"/>
      <c r="BE2044"/>
      <c r="BF2044" s="3"/>
      <c r="BG2044" s="3"/>
      <c r="CK2044"/>
    </row>
    <row r="2045" spans="1:89" x14ac:dyDescent="0.25">
      <c r="A2045" s="2">
        <v>43190</v>
      </c>
      <c r="B2045" s="5" t="s">
        <v>488</v>
      </c>
      <c r="C2045" s="5" t="s">
        <v>648</v>
      </c>
      <c r="D2045" s="5" t="s">
        <v>70</v>
      </c>
      <c r="E2045" s="3" t="s">
        <v>63</v>
      </c>
      <c r="F2045" s="3" t="s">
        <v>659</v>
      </c>
      <c r="G2045" s="3">
        <v>0</v>
      </c>
      <c r="H2045" s="3"/>
      <c r="I2045" s="3"/>
      <c r="J2045" s="3"/>
      <c r="K2045" s="3"/>
      <c r="L2045" s="3"/>
      <c r="M2045" s="5"/>
      <c r="AZ2045"/>
      <c r="BA2045"/>
      <c r="BB2045"/>
      <c r="BC2045"/>
      <c r="BD2045"/>
      <c r="BE2045"/>
      <c r="BF2045" s="3"/>
      <c r="BG2045" s="3"/>
      <c r="CK2045"/>
    </row>
    <row r="2046" spans="1:89" x14ac:dyDescent="0.25">
      <c r="A2046" s="2">
        <v>43190</v>
      </c>
      <c r="B2046" s="5" t="s">
        <v>488</v>
      </c>
      <c r="C2046" s="5" t="s">
        <v>648</v>
      </c>
      <c r="D2046" s="5" t="s">
        <v>70</v>
      </c>
      <c r="E2046" s="3" t="s">
        <v>62</v>
      </c>
      <c r="F2046" s="3" t="s">
        <v>660</v>
      </c>
      <c r="G2046" s="3">
        <v>2573285000</v>
      </c>
      <c r="H2046" s="3">
        <v>2573285000</v>
      </c>
      <c r="I2046" s="3">
        <v>0</v>
      </c>
      <c r="J2046" s="3">
        <v>0</v>
      </c>
      <c r="K2046" s="3">
        <v>0</v>
      </c>
      <c r="L2046" s="3"/>
      <c r="M2046" s="5"/>
      <c r="AZ2046"/>
      <c r="BA2046"/>
      <c r="BB2046"/>
      <c r="BC2046"/>
      <c r="BD2046"/>
      <c r="BE2046"/>
      <c r="BF2046" s="3"/>
      <c r="BG2046" s="3"/>
      <c r="CK2046"/>
    </row>
    <row r="2047" spans="1:89" x14ac:dyDescent="0.25">
      <c r="A2047" s="2">
        <v>43190</v>
      </c>
      <c r="B2047" s="5" t="s">
        <v>488</v>
      </c>
      <c r="C2047" s="5" t="s">
        <v>648</v>
      </c>
      <c r="D2047" s="5" t="s">
        <v>70</v>
      </c>
      <c r="E2047" s="3" t="s">
        <v>258</v>
      </c>
      <c r="F2047" s="3" t="s">
        <v>661</v>
      </c>
      <c r="G2047" s="3">
        <v>49636346456.720001</v>
      </c>
      <c r="H2047" s="3">
        <v>44493304999.720001</v>
      </c>
      <c r="I2047" s="3">
        <v>0</v>
      </c>
      <c r="J2047" s="3">
        <v>4765557467</v>
      </c>
      <c r="K2047" s="3">
        <v>377483990</v>
      </c>
      <c r="L2047" s="3"/>
      <c r="M2047" s="5"/>
      <c r="AZ2047"/>
      <c r="BA2047"/>
      <c r="BB2047"/>
      <c r="BC2047"/>
      <c r="BD2047"/>
      <c r="BE2047"/>
      <c r="BF2047" s="3"/>
      <c r="BG2047" s="3"/>
      <c r="CK2047"/>
    </row>
    <row r="2048" spans="1:89" x14ac:dyDescent="0.25">
      <c r="A2048" s="2">
        <v>43190</v>
      </c>
      <c r="B2048" s="5" t="s">
        <v>488</v>
      </c>
      <c r="C2048" s="5" t="s">
        <v>648</v>
      </c>
      <c r="D2048" s="5" t="s">
        <v>70</v>
      </c>
      <c r="E2048" s="3" t="s">
        <v>60</v>
      </c>
      <c r="F2048" s="3" t="s">
        <v>662</v>
      </c>
      <c r="G2048" s="3">
        <v>0</v>
      </c>
      <c r="H2048" s="3"/>
      <c r="I2048" s="3"/>
      <c r="J2048" s="3">
        <v>0</v>
      </c>
      <c r="K2048" s="3"/>
      <c r="L2048" s="3"/>
      <c r="M2048" s="5"/>
      <c r="AZ2048"/>
      <c r="BA2048"/>
      <c r="BB2048"/>
      <c r="BC2048"/>
      <c r="BD2048"/>
      <c r="BE2048"/>
      <c r="BF2048" s="3"/>
      <c r="BG2048" s="3"/>
      <c r="CK2048"/>
    </row>
    <row r="2049" spans="1:89" x14ac:dyDescent="0.25">
      <c r="A2049" s="2">
        <v>43190</v>
      </c>
      <c r="B2049" s="5" t="s">
        <v>488</v>
      </c>
      <c r="C2049" s="5" t="s">
        <v>648</v>
      </c>
      <c r="D2049" s="5" t="s">
        <v>70</v>
      </c>
      <c r="E2049" s="3" t="s">
        <v>59</v>
      </c>
      <c r="F2049" s="3" t="s">
        <v>663</v>
      </c>
      <c r="G2049" s="3">
        <v>0</v>
      </c>
      <c r="H2049" s="3"/>
      <c r="I2049" s="3"/>
      <c r="J2049" s="3">
        <v>0</v>
      </c>
      <c r="K2049" s="3"/>
      <c r="L2049" s="3"/>
      <c r="M2049" s="5"/>
      <c r="AZ2049"/>
      <c r="BA2049"/>
      <c r="BB2049"/>
      <c r="BC2049"/>
      <c r="BD2049"/>
      <c r="BE2049"/>
      <c r="BF2049" s="3"/>
      <c r="BG2049" s="3"/>
      <c r="CK2049"/>
    </row>
    <row r="2050" spans="1:89" x14ac:dyDescent="0.25">
      <c r="A2050" s="2">
        <v>43190</v>
      </c>
      <c r="B2050" s="5" t="s">
        <v>488</v>
      </c>
      <c r="C2050" s="5" t="s">
        <v>648</v>
      </c>
      <c r="D2050" s="5" t="s">
        <v>70</v>
      </c>
      <c r="E2050" s="3" t="s">
        <v>58</v>
      </c>
      <c r="F2050" s="3" t="s">
        <v>664</v>
      </c>
      <c r="G2050" s="3">
        <v>0</v>
      </c>
      <c r="H2050" s="3"/>
      <c r="I2050" s="3"/>
      <c r="J2050" s="3">
        <v>0</v>
      </c>
      <c r="K2050" s="3">
        <v>0</v>
      </c>
      <c r="L2050" s="3"/>
      <c r="M2050" s="5"/>
      <c r="AZ2050"/>
      <c r="BA2050"/>
      <c r="BB2050"/>
      <c r="BC2050"/>
      <c r="BD2050"/>
      <c r="BE2050"/>
      <c r="BF2050" s="3"/>
      <c r="BG2050" s="3"/>
      <c r="CK2050"/>
    </row>
    <row r="2051" spans="1:89" x14ac:dyDescent="0.25">
      <c r="A2051" s="2">
        <v>43190</v>
      </c>
      <c r="B2051" s="5" t="s">
        <v>488</v>
      </c>
      <c r="C2051" s="5" t="s">
        <v>648</v>
      </c>
      <c r="D2051" s="5" t="s">
        <v>70</v>
      </c>
      <c r="E2051" s="3" t="s">
        <v>57</v>
      </c>
      <c r="F2051" s="3" t="s">
        <v>665</v>
      </c>
      <c r="G2051" s="3">
        <v>0</v>
      </c>
      <c r="H2051" s="3"/>
      <c r="I2051" s="3"/>
      <c r="J2051" s="3">
        <v>0</v>
      </c>
      <c r="K2051" s="3">
        <v>0</v>
      </c>
      <c r="L2051" s="3"/>
      <c r="M2051" s="5"/>
      <c r="AZ2051"/>
      <c r="BA2051"/>
      <c r="BB2051"/>
      <c r="BC2051"/>
      <c r="BD2051"/>
      <c r="BE2051"/>
      <c r="BF2051" s="3"/>
      <c r="BG2051" s="3"/>
      <c r="CK2051"/>
    </row>
    <row r="2052" spans="1:89" x14ac:dyDescent="0.25">
      <c r="A2052" s="2">
        <v>43190</v>
      </c>
      <c r="B2052" s="5" t="s">
        <v>488</v>
      </c>
      <c r="C2052" s="5" t="s">
        <v>648</v>
      </c>
      <c r="D2052" s="5" t="s">
        <v>70</v>
      </c>
      <c r="E2052" s="3" t="s">
        <v>56</v>
      </c>
      <c r="F2052" s="3" t="s">
        <v>666</v>
      </c>
      <c r="G2052" s="3">
        <v>0</v>
      </c>
      <c r="H2052" s="3"/>
      <c r="I2052" s="3"/>
      <c r="J2052" s="3">
        <v>0</v>
      </c>
      <c r="K2052" s="3"/>
      <c r="L2052" s="3"/>
      <c r="M2052" s="5"/>
      <c r="AZ2052"/>
      <c r="BA2052"/>
      <c r="BB2052"/>
      <c r="BC2052"/>
      <c r="BD2052"/>
      <c r="BE2052"/>
      <c r="BF2052" s="3"/>
      <c r="BG2052" s="3"/>
      <c r="CK2052"/>
    </row>
    <row r="2053" spans="1:89" x14ac:dyDescent="0.25">
      <c r="A2053" s="2">
        <v>43190</v>
      </c>
      <c r="B2053" s="5" t="s">
        <v>488</v>
      </c>
      <c r="C2053" s="5" t="s">
        <v>648</v>
      </c>
      <c r="D2053" s="5" t="s">
        <v>70</v>
      </c>
      <c r="E2053" s="3" t="s">
        <v>259</v>
      </c>
      <c r="F2053" s="3" t="s">
        <v>667</v>
      </c>
      <c r="G2053" s="3">
        <v>0</v>
      </c>
      <c r="H2053" s="3"/>
      <c r="I2053" s="3"/>
      <c r="J2053" s="3">
        <v>0</v>
      </c>
      <c r="K2053" s="3">
        <v>0</v>
      </c>
      <c r="L2053" s="3"/>
      <c r="M2053" s="5"/>
      <c r="AZ2053"/>
      <c r="BA2053"/>
      <c r="BB2053"/>
      <c r="BC2053"/>
      <c r="BD2053"/>
      <c r="BE2053"/>
      <c r="BF2053" s="3"/>
      <c r="BG2053" s="3"/>
      <c r="CK2053"/>
    </row>
    <row r="2054" spans="1:89" x14ac:dyDescent="0.25">
      <c r="A2054" s="2">
        <v>43190</v>
      </c>
      <c r="B2054" s="5" t="s">
        <v>488</v>
      </c>
      <c r="C2054" s="5" t="s">
        <v>648</v>
      </c>
      <c r="D2054" s="5" t="s">
        <v>70</v>
      </c>
      <c r="E2054" s="3" t="s">
        <v>260</v>
      </c>
      <c r="F2054" s="3" t="s">
        <v>668</v>
      </c>
      <c r="G2054" s="3">
        <v>0</v>
      </c>
      <c r="H2054" s="3"/>
      <c r="I2054" s="3"/>
      <c r="J2054" s="3">
        <v>0</v>
      </c>
      <c r="K2054" s="3"/>
      <c r="L2054" s="3"/>
      <c r="M2054" s="5"/>
      <c r="AZ2054"/>
      <c r="BA2054"/>
      <c r="BB2054"/>
      <c r="BC2054"/>
      <c r="BD2054"/>
      <c r="BE2054"/>
      <c r="BF2054" s="3"/>
      <c r="BG2054" s="3"/>
      <c r="CK2054"/>
    </row>
    <row r="2055" spans="1:89" x14ac:dyDescent="0.25">
      <c r="A2055" s="2">
        <v>43190</v>
      </c>
      <c r="B2055" s="5" t="s">
        <v>488</v>
      </c>
      <c r="C2055" s="5" t="s">
        <v>648</v>
      </c>
      <c r="D2055" s="5" t="s">
        <v>70</v>
      </c>
      <c r="E2055" s="3" t="s">
        <v>261</v>
      </c>
      <c r="F2055" s="3" t="s">
        <v>669</v>
      </c>
      <c r="G2055" s="3">
        <v>0</v>
      </c>
      <c r="H2055" s="3"/>
      <c r="I2055" s="3"/>
      <c r="J2055" s="3">
        <v>0</v>
      </c>
      <c r="K2055" s="3">
        <v>0</v>
      </c>
      <c r="L2055" s="3"/>
      <c r="M2055" s="5"/>
      <c r="AZ2055"/>
      <c r="BA2055"/>
      <c r="BB2055"/>
      <c r="BC2055"/>
      <c r="BD2055"/>
      <c r="BE2055"/>
      <c r="BF2055" s="3"/>
      <c r="BG2055" s="3"/>
      <c r="CK2055"/>
    </row>
    <row r="2056" spans="1:89" x14ac:dyDescent="0.25">
      <c r="A2056" s="2">
        <v>43190</v>
      </c>
      <c r="B2056" s="5" t="s">
        <v>488</v>
      </c>
      <c r="C2056" s="5" t="s">
        <v>648</v>
      </c>
      <c r="D2056" s="5" t="s">
        <v>70</v>
      </c>
      <c r="E2056" s="3" t="s">
        <v>263</v>
      </c>
      <c r="F2056" s="3" t="s">
        <v>670</v>
      </c>
      <c r="G2056" s="3">
        <v>0</v>
      </c>
      <c r="H2056" s="3"/>
      <c r="I2056" s="3"/>
      <c r="J2056" s="3">
        <v>0</v>
      </c>
      <c r="K2056" s="3">
        <v>0</v>
      </c>
      <c r="L2056" s="3"/>
      <c r="M2056" s="5"/>
      <c r="AZ2056"/>
      <c r="BA2056"/>
      <c r="BB2056"/>
      <c r="BC2056"/>
      <c r="BD2056"/>
      <c r="BE2056"/>
      <c r="BF2056" s="3"/>
      <c r="BG2056" s="3"/>
      <c r="CK2056"/>
    </row>
    <row r="2057" spans="1:89" x14ac:dyDescent="0.25">
      <c r="A2057" s="2">
        <v>43190</v>
      </c>
      <c r="B2057" s="5" t="s">
        <v>488</v>
      </c>
      <c r="C2057" s="5" t="s">
        <v>648</v>
      </c>
      <c r="D2057" s="5" t="s">
        <v>70</v>
      </c>
      <c r="E2057" s="3" t="s">
        <v>55</v>
      </c>
      <c r="F2057" s="3" t="s">
        <v>671</v>
      </c>
      <c r="G2057" s="3">
        <v>0</v>
      </c>
      <c r="H2057" s="3"/>
      <c r="I2057" s="3"/>
      <c r="J2057" s="3">
        <v>0</v>
      </c>
      <c r="K2057" s="3">
        <v>0</v>
      </c>
      <c r="L2057" s="3"/>
      <c r="M2057" s="5"/>
      <c r="AZ2057"/>
      <c r="BA2057"/>
      <c r="BB2057"/>
      <c r="BC2057"/>
      <c r="BD2057"/>
      <c r="BE2057"/>
      <c r="BF2057" s="3"/>
      <c r="BG2057" s="3"/>
      <c r="CK2057"/>
    </row>
    <row r="2058" spans="1:89" x14ac:dyDescent="0.25">
      <c r="A2058" s="2">
        <v>43190</v>
      </c>
      <c r="B2058" s="5" t="s">
        <v>488</v>
      </c>
      <c r="C2058" s="5" t="s">
        <v>648</v>
      </c>
      <c r="D2058" s="5" t="s">
        <v>70</v>
      </c>
      <c r="E2058" s="3" t="s">
        <v>50</v>
      </c>
      <c r="F2058" s="3" t="s">
        <v>672</v>
      </c>
      <c r="G2058" s="3">
        <v>49636346456.720001</v>
      </c>
      <c r="H2058" s="3">
        <v>44493304999.720001</v>
      </c>
      <c r="I2058" s="3">
        <v>0</v>
      </c>
      <c r="J2058" s="3">
        <v>4765557467</v>
      </c>
      <c r="K2058" s="3">
        <v>377483990</v>
      </c>
      <c r="L2058" s="3"/>
      <c r="M2058" s="5"/>
      <c r="AZ2058"/>
      <c r="BA2058"/>
      <c r="BB2058"/>
      <c r="BC2058"/>
      <c r="BD2058"/>
      <c r="BE2058"/>
      <c r="BF2058" s="3"/>
      <c r="BG2058" s="3"/>
      <c r="CK2058"/>
    </row>
    <row r="2059" spans="1:89" x14ac:dyDescent="0.25">
      <c r="A2059" s="2">
        <v>43190</v>
      </c>
      <c r="B2059" s="5" t="s">
        <v>488</v>
      </c>
      <c r="C2059" s="5" t="s">
        <v>648</v>
      </c>
      <c r="D2059" s="5" t="s">
        <v>70</v>
      </c>
      <c r="E2059" s="3" t="s">
        <v>264</v>
      </c>
      <c r="F2059" s="3" t="s">
        <v>673</v>
      </c>
      <c r="G2059" s="3">
        <v>49258862466.720001</v>
      </c>
      <c r="H2059" s="3">
        <v>44493304999.720001</v>
      </c>
      <c r="I2059" s="3">
        <v>0</v>
      </c>
      <c r="J2059" s="3">
        <v>4765557467</v>
      </c>
      <c r="K2059" s="3"/>
      <c r="L2059" s="3"/>
      <c r="M2059" s="5"/>
      <c r="AZ2059"/>
      <c r="BA2059"/>
      <c r="BB2059"/>
      <c r="BC2059"/>
      <c r="BD2059"/>
      <c r="BE2059"/>
      <c r="BF2059" s="3"/>
      <c r="BG2059" s="3"/>
      <c r="CK2059"/>
    </row>
    <row r="2060" spans="1:89" x14ac:dyDescent="0.25">
      <c r="A2060" s="2">
        <v>43190</v>
      </c>
      <c r="B2060" s="5" t="s">
        <v>488</v>
      </c>
      <c r="C2060" s="5" t="s">
        <v>648</v>
      </c>
      <c r="D2060" s="5" t="s">
        <v>70</v>
      </c>
      <c r="E2060" s="3" t="s">
        <v>267</v>
      </c>
      <c r="F2060" s="3" t="s">
        <v>674</v>
      </c>
      <c r="G2060" s="3">
        <v>49636346456.720001</v>
      </c>
      <c r="H2060" s="3">
        <v>44493304999.720001</v>
      </c>
      <c r="I2060" s="3">
        <v>0</v>
      </c>
      <c r="J2060" s="3">
        <v>4765557467</v>
      </c>
      <c r="K2060" s="3">
        <v>377483990</v>
      </c>
      <c r="L2060" s="3"/>
      <c r="M2060" s="5"/>
      <c r="AZ2060"/>
      <c r="BA2060"/>
      <c r="BB2060"/>
      <c r="BC2060"/>
      <c r="BD2060"/>
      <c r="BE2060"/>
      <c r="BF2060" s="3"/>
      <c r="BG2060" s="3"/>
      <c r="CK2060"/>
    </row>
    <row r="2061" spans="1:89" x14ac:dyDescent="0.25">
      <c r="A2061" s="2">
        <v>43190</v>
      </c>
      <c r="B2061" s="5" t="s">
        <v>488</v>
      </c>
      <c r="C2061" s="5" t="s">
        <v>648</v>
      </c>
      <c r="D2061" s="5" t="s">
        <v>70</v>
      </c>
      <c r="E2061" s="3" t="s">
        <v>37</v>
      </c>
      <c r="F2061" s="3" t="s">
        <v>675</v>
      </c>
      <c r="G2061" s="3">
        <v>46019680010.860001</v>
      </c>
      <c r="H2061" s="3">
        <v>44493304999.720001</v>
      </c>
      <c r="I2061" s="3">
        <v>0</v>
      </c>
      <c r="J2061" s="3">
        <v>1526375011.1400001</v>
      </c>
      <c r="K2061" s="3"/>
      <c r="L2061" s="3"/>
      <c r="M2061" s="5"/>
      <c r="AZ2061"/>
      <c r="BA2061"/>
      <c r="BB2061"/>
      <c r="BC2061"/>
      <c r="BD2061"/>
      <c r="BE2061"/>
      <c r="BF2061" s="3"/>
      <c r="BG2061" s="3"/>
      <c r="CK2061"/>
    </row>
    <row r="2062" spans="1:89" x14ac:dyDescent="0.25">
      <c r="A2062" s="2">
        <v>43190</v>
      </c>
      <c r="B2062" s="5" t="s">
        <v>488</v>
      </c>
      <c r="C2062" s="5" t="s">
        <v>648</v>
      </c>
      <c r="D2062" s="5" t="s">
        <v>70</v>
      </c>
      <c r="E2062" s="3" t="s">
        <v>270</v>
      </c>
      <c r="F2062" s="3" t="s">
        <v>676</v>
      </c>
      <c r="G2062" s="3">
        <v>34006345438.73</v>
      </c>
      <c r="H2062" s="3"/>
      <c r="I2062" s="3"/>
      <c r="J2062" s="3"/>
      <c r="K2062" s="3"/>
      <c r="L2062" s="3"/>
      <c r="M2062" s="5"/>
      <c r="AZ2062"/>
      <c r="BA2062"/>
      <c r="BB2062"/>
      <c r="BC2062"/>
      <c r="BD2062"/>
      <c r="BE2062"/>
      <c r="BF2062" s="3"/>
      <c r="BG2062" s="3"/>
      <c r="CK2062"/>
    </row>
    <row r="2063" spans="1:89" x14ac:dyDescent="0.25">
      <c r="A2063" s="2">
        <v>43190</v>
      </c>
      <c r="B2063" s="5" t="s">
        <v>488</v>
      </c>
      <c r="C2063" s="5" t="s">
        <v>648</v>
      </c>
      <c r="D2063" s="5" t="s">
        <v>70</v>
      </c>
      <c r="E2063" s="3" t="s">
        <v>272</v>
      </c>
      <c r="F2063" s="3" t="s">
        <v>677</v>
      </c>
      <c r="G2063" s="3">
        <v>12727211458.950001</v>
      </c>
      <c r="H2063" s="3"/>
      <c r="I2063" s="3"/>
      <c r="J2063" s="3"/>
      <c r="K2063" s="3"/>
      <c r="L2063" s="3"/>
      <c r="M2063" s="5"/>
      <c r="AZ2063"/>
      <c r="BA2063"/>
      <c r="BB2063"/>
      <c r="BC2063"/>
      <c r="BD2063"/>
      <c r="BE2063"/>
      <c r="BF2063" s="3"/>
      <c r="BG2063" s="3"/>
      <c r="CK2063"/>
    </row>
    <row r="2064" spans="1:89" x14ac:dyDescent="0.25">
      <c r="A2064" s="2">
        <v>43190</v>
      </c>
      <c r="B2064" s="5" t="s">
        <v>488</v>
      </c>
      <c r="C2064" s="5" t="s">
        <v>648</v>
      </c>
      <c r="D2064" s="5" t="s">
        <v>70</v>
      </c>
      <c r="E2064" s="3" t="s">
        <v>116</v>
      </c>
      <c r="F2064" s="3" t="s">
        <v>678</v>
      </c>
      <c r="G2064" s="3">
        <v>586.23</v>
      </c>
      <c r="H2064" s="3"/>
      <c r="I2064" s="3"/>
      <c r="J2064" s="3"/>
      <c r="K2064" s="3"/>
      <c r="L2064" s="3"/>
      <c r="M2064" s="5"/>
      <c r="AZ2064"/>
      <c r="BA2064"/>
      <c r="BB2064"/>
      <c r="BC2064"/>
      <c r="BD2064"/>
      <c r="BE2064"/>
      <c r="BF2064" s="3"/>
      <c r="BG2064" s="3"/>
      <c r="CK2064"/>
    </row>
    <row r="2065" spans="1:89" x14ac:dyDescent="0.25">
      <c r="A2065" s="2">
        <v>43190</v>
      </c>
      <c r="B2065" s="5" t="s">
        <v>488</v>
      </c>
      <c r="C2065" s="5" t="s">
        <v>648</v>
      </c>
      <c r="D2065" s="5" t="s">
        <v>70</v>
      </c>
      <c r="E2065" s="3" t="s">
        <v>118</v>
      </c>
      <c r="F2065" s="3" t="s">
        <v>679</v>
      </c>
      <c r="G2065" s="3">
        <v>1438.06</v>
      </c>
      <c r="H2065" s="3"/>
      <c r="I2065" s="3"/>
      <c r="J2065" s="3"/>
      <c r="K2065" s="3"/>
      <c r="L2065" s="3"/>
      <c r="M2065" s="5"/>
      <c r="AZ2065"/>
      <c r="BA2065"/>
      <c r="BB2065"/>
      <c r="BC2065"/>
      <c r="BD2065"/>
      <c r="BE2065"/>
      <c r="BF2065" s="3"/>
      <c r="BG2065" s="3"/>
      <c r="CK2065"/>
    </row>
    <row r="2066" spans="1:89" x14ac:dyDescent="0.25">
      <c r="A2066" s="2">
        <v>43281</v>
      </c>
      <c r="B2066" s="5" t="s">
        <v>487</v>
      </c>
      <c r="C2066" s="5" t="s">
        <v>330</v>
      </c>
      <c r="D2066" s="5" t="s">
        <v>70</v>
      </c>
      <c r="E2066" s="3" t="s">
        <v>241</v>
      </c>
      <c r="F2066" s="3" t="s">
        <v>331</v>
      </c>
      <c r="G2066" s="3">
        <v>0</v>
      </c>
      <c r="H2066" s="3"/>
      <c r="I2066" s="3"/>
      <c r="J2066" s="3"/>
      <c r="K2066" s="3"/>
      <c r="L2066" s="3"/>
      <c r="M2066" s="5"/>
      <c r="AZ2066"/>
      <c r="BA2066"/>
      <c r="BB2066"/>
      <c r="BC2066"/>
      <c r="BD2066"/>
      <c r="BE2066"/>
      <c r="BF2066" s="3"/>
      <c r="BG2066" s="3"/>
      <c r="CK2066"/>
    </row>
    <row r="2067" spans="1:89" x14ac:dyDescent="0.25">
      <c r="A2067" s="2">
        <v>43281</v>
      </c>
      <c r="B2067" s="5" t="s">
        <v>487</v>
      </c>
      <c r="C2067" s="5" t="s">
        <v>330</v>
      </c>
      <c r="D2067" s="5" t="s">
        <v>70</v>
      </c>
      <c r="E2067" s="3" t="s">
        <v>242</v>
      </c>
      <c r="F2067" s="3" t="s">
        <v>332</v>
      </c>
      <c r="G2067" s="3">
        <v>60243</v>
      </c>
      <c r="H2067" s="3"/>
      <c r="I2067" s="3"/>
      <c r="J2067" s="3"/>
      <c r="K2067" s="3"/>
      <c r="L2067" s="3"/>
      <c r="M2067" s="5"/>
      <c r="AZ2067"/>
      <c r="BA2067"/>
      <c r="BB2067"/>
      <c r="BC2067"/>
      <c r="BD2067"/>
      <c r="BE2067"/>
      <c r="BF2067" s="3"/>
      <c r="BG2067" s="3"/>
      <c r="CK2067"/>
    </row>
    <row r="2068" spans="1:89" x14ac:dyDescent="0.25">
      <c r="A2068" s="2">
        <v>43281</v>
      </c>
      <c r="B2068" s="5" t="s">
        <v>487</v>
      </c>
      <c r="C2068" s="5" t="s">
        <v>330</v>
      </c>
      <c r="D2068" s="5" t="s">
        <v>70</v>
      </c>
      <c r="E2068" s="3" t="s">
        <v>243</v>
      </c>
      <c r="F2068" s="3" t="s">
        <v>333</v>
      </c>
      <c r="G2068" s="3">
        <v>0</v>
      </c>
      <c r="H2068" s="3"/>
      <c r="I2068" s="3"/>
      <c r="J2068" s="3"/>
      <c r="K2068" s="3"/>
      <c r="L2068" s="3"/>
      <c r="M2068" s="5"/>
      <c r="AZ2068"/>
      <c r="BA2068"/>
      <c r="BB2068"/>
      <c r="BC2068"/>
      <c r="BD2068"/>
      <c r="BE2068"/>
      <c r="BF2068" s="3"/>
      <c r="BG2068" s="3"/>
      <c r="CK2068"/>
    </row>
    <row r="2069" spans="1:89" x14ac:dyDescent="0.25">
      <c r="A2069" s="2">
        <v>43281</v>
      </c>
      <c r="B2069" s="5" t="s">
        <v>487</v>
      </c>
      <c r="C2069" s="5" t="s">
        <v>330</v>
      </c>
      <c r="D2069" s="5" t="s">
        <v>70</v>
      </c>
      <c r="E2069" s="3" t="s">
        <v>244</v>
      </c>
      <c r="F2069" s="3" t="s">
        <v>349</v>
      </c>
      <c r="G2069" s="3">
        <v>6535183</v>
      </c>
      <c r="H2069" s="3"/>
      <c r="I2069" s="3"/>
      <c r="J2069" s="3"/>
      <c r="K2069" s="3"/>
      <c r="L2069" s="3"/>
      <c r="M2069" s="5"/>
      <c r="AZ2069"/>
      <c r="BA2069"/>
      <c r="BB2069"/>
      <c r="BC2069"/>
      <c r="BD2069"/>
      <c r="BE2069"/>
      <c r="BF2069" s="3"/>
      <c r="BG2069" s="3"/>
      <c r="CK2069"/>
    </row>
    <row r="2070" spans="1:89" x14ac:dyDescent="0.25">
      <c r="A2070" s="2">
        <v>43281</v>
      </c>
      <c r="B2070" s="5" t="s">
        <v>487</v>
      </c>
      <c r="C2070" s="5" t="s">
        <v>330</v>
      </c>
      <c r="D2070" s="5" t="s">
        <v>70</v>
      </c>
      <c r="E2070" s="3" t="s">
        <v>245</v>
      </c>
      <c r="F2070" s="3" t="s">
        <v>334</v>
      </c>
      <c r="G2070" s="3">
        <v>8028617646.3800001</v>
      </c>
      <c r="H2070" s="3"/>
      <c r="I2070" s="3"/>
      <c r="J2070" s="3"/>
      <c r="K2070" s="3"/>
      <c r="L2070" s="3"/>
      <c r="M2070" s="5"/>
      <c r="AZ2070"/>
      <c r="BA2070"/>
      <c r="BB2070"/>
      <c r="BC2070"/>
      <c r="BD2070"/>
      <c r="BE2070"/>
      <c r="BF2070" s="3"/>
      <c r="BG2070" s="3"/>
      <c r="CK2070"/>
    </row>
    <row r="2071" spans="1:89" x14ac:dyDescent="0.25">
      <c r="A2071" s="2">
        <v>43281</v>
      </c>
      <c r="B2071" s="5" t="s">
        <v>487</v>
      </c>
      <c r="C2071" s="5" t="s">
        <v>330</v>
      </c>
      <c r="D2071" s="5" t="s">
        <v>70</v>
      </c>
      <c r="E2071" s="3" t="s">
        <v>246</v>
      </c>
      <c r="F2071" s="3" t="s">
        <v>335</v>
      </c>
      <c r="G2071" s="3">
        <v>0</v>
      </c>
      <c r="H2071" s="3"/>
      <c r="I2071" s="3"/>
      <c r="J2071" s="3"/>
      <c r="K2071" s="3"/>
      <c r="L2071" s="3"/>
      <c r="M2071" s="5"/>
      <c r="AZ2071"/>
      <c r="BA2071"/>
      <c r="BB2071"/>
      <c r="BC2071"/>
      <c r="BD2071"/>
      <c r="BE2071"/>
      <c r="BF2071" s="3"/>
      <c r="BG2071" s="3"/>
      <c r="CK2071"/>
    </row>
    <row r="2072" spans="1:89" x14ac:dyDescent="0.25">
      <c r="A2072" s="2">
        <v>43281</v>
      </c>
      <c r="B2072" s="5" t="s">
        <v>487</v>
      </c>
      <c r="C2072" s="5" t="s">
        <v>330</v>
      </c>
      <c r="D2072" s="5" t="s">
        <v>70</v>
      </c>
      <c r="E2072" s="3" t="s">
        <v>247</v>
      </c>
      <c r="F2072" s="3" t="s">
        <v>336</v>
      </c>
      <c r="G2072" s="3">
        <v>83700000</v>
      </c>
      <c r="H2072" s="3"/>
      <c r="I2072" s="3"/>
      <c r="J2072" s="3"/>
      <c r="K2072" s="3"/>
      <c r="L2072" s="3"/>
      <c r="M2072" s="5"/>
      <c r="AZ2072"/>
      <c r="BA2072"/>
      <c r="BB2072"/>
      <c r="BC2072"/>
      <c r="BD2072"/>
      <c r="BE2072"/>
      <c r="BF2072" s="3"/>
      <c r="BG2072" s="3"/>
      <c r="CK2072"/>
    </row>
    <row r="2073" spans="1:89" x14ac:dyDescent="0.25">
      <c r="A2073" s="2">
        <v>43281</v>
      </c>
      <c r="B2073" s="5" t="s">
        <v>487</v>
      </c>
      <c r="C2073" s="5" t="s">
        <v>330</v>
      </c>
      <c r="D2073" s="5" t="s">
        <v>70</v>
      </c>
      <c r="E2073" s="3" t="s">
        <v>248</v>
      </c>
      <c r="F2073" s="3" t="s">
        <v>337</v>
      </c>
      <c r="G2073" s="3">
        <v>613930692.75</v>
      </c>
      <c r="H2073" s="3"/>
      <c r="I2073" s="3"/>
      <c r="J2073" s="3"/>
      <c r="K2073" s="3"/>
      <c r="L2073" s="3"/>
      <c r="M2073" s="5"/>
      <c r="AZ2073"/>
      <c r="BA2073"/>
      <c r="BB2073"/>
      <c r="BC2073"/>
      <c r="BD2073"/>
      <c r="BE2073"/>
      <c r="BF2073" s="3"/>
      <c r="BG2073" s="3"/>
      <c r="CK2073"/>
    </row>
    <row r="2074" spans="1:89" x14ac:dyDescent="0.25">
      <c r="A2074" s="2">
        <v>43281</v>
      </c>
      <c r="B2074" s="5" t="s">
        <v>487</v>
      </c>
      <c r="C2074" s="5" t="s">
        <v>330</v>
      </c>
      <c r="D2074" s="5" t="s">
        <v>70</v>
      </c>
      <c r="E2074" s="3" t="s">
        <v>69</v>
      </c>
      <c r="F2074" s="3" t="s">
        <v>338</v>
      </c>
      <c r="G2074" s="3">
        <v>563183704.75</v>
      </c>
      <c r="H2074" s="3"/>
      <c r="I2074" s="3"/>
      <c r="J2074" s="3"/>
      <c r="K2074" s="3"/>
      <c r="L2074" s="3"/>
      <c r="M2074" s="5"/>
      <c r="AZ2074"/>
      <c r="BA2074"/>
      <c r="BB2074"/>
      <c r="BC2074"/>
      <c r="BD2074"/>
      <c r="BE2074"/>
      <c r="BF2074" s="3"/>
      <c r="BG2074" s="3"/>
      <c r="CK2074"/>
    </row>
    <row r="2075" spans="1:89" x14ac:dyDescent="0.25">
      <c r="A2075" s="2">
        <v>43281</v>
      </c>
      <c r="B2075" s="5" t="s">
        <v>487</v>
      </c>
      <c r="C2075" s="5" t="s">
        <v>330</v>
      </c>
      <c r="D2075" s="5" t="s">
        <v>70</v>
      </c>
      <c r="E2075" s="3" t="s">
        <v>68</v>
      </c>
      <c r="F2075" s="3" t="s">
        <v>339</v>
      </c>
      <c r="G2075" s="3">
        <v>50746988</v>
      </c>
      <c r="H2075" s="3"/>
      <c r="I2075" s="3"/>
      <c r="J2075" s="3"/>
      <c r="K2075" s="3"/>
      <c r="L2075" s="3"/>
      <c r="M2075" s="5"/>
      <c r="AZ2075"/>
      <c r="BA2075"/>
      <c r="BB2075"/>
      <c r="BC2075"/>
      <c r="BD2075"/>
      <c r="BE2075"/>
      <c r="BF2075" s="3"/>
      <c r="BG2075" s="3"/>
      <c r="CK2075"/>
    </row>
    <row r="2076" spans="1:89" x14ac:dyDescent="0.25">
      <c r="A2076" s="2">
        <v>43281</v>
      </c>
      <c r="B2076" s="5" t="s">
        <v>487</v>
      </c>
      <c r="C2076" s="5" t="s">
        <v>330</v>
      </c>
      <c r="D2076" s="5" t="s">
        <v>70</v>
      </c>
      <c r="E2076" s="3" t="s">
        <v>67</v>
      </c>
      <c r="F2076" s="3" t="s">
        <v>340</v>
      </c>
      <c r="G2076" s="3">
        <v>6055338787.0799999</v>
      </c>
      <c r="H2076" s="3"/>
      <c r="I2076" s="3"/>
      <c r="J2076" s="3"/>
      <c r="K2076" s="3"/>
      <c r="L2076" s="3"/>
      <c r="M2076" s="5"/>
      <c r="AZ2076"/>
      <c r="BA2076"/>
      <c r="BB2076"/>
      <c r="BC2076"/>
      <c r="BD2076"/>
      <c r="BE2076"/>
      <c r="BF2076" s="3"/>
      <c r="BG2076" s="3"/>
      <c r="CK2076"/>
    </row>
    <row r="2077" spans="1:89" x14ac:dyDescent="0.25">
      <c r="A2077" s="2">
        <v>43281</v>
      </c>
      <c r="B2077" s="5" t="s">
        <v>487</v>
      </c>
      <c r="C2077" s="5" t="s">
        <v>330</v>
      </c>
      <c r="D2077" s="5" t="s">
        <v>70</v>
      </c>
      <c r="E2077" s="3" t="s">
        <v>66</v>
      </c>
      <c r="F2077" s="3" t="s">
        <v>341</v>
      </c>
      <c r="G2077" s="3">
        <v>3897488559.0500002</v>
      </c>
      <c r="H2077" s="3"/>
      <c r="I2077" s="3"/>
      <c r="J2077" s="3"/>
      <c r="K2077" s="3"/>
      <c r="L2077" s="3"/>
      <c r="M2077" s="5"/>
      <c r="AZ2077"/>
      <c r="BA2077"/>
      <c r="BB2077"/>
      <c r="BC2077"/>
      <c r="BD2077"/>
      <c r="BE2077"/>
      <c r="BF2077" s="3"/>
      <c r="BG2077" s="3"/>
      <c r="CK2077"/>
    </row>
    <row r="2078" spans="1:89" x14ac:dyDescent="0.25">
      <c r="A2078" s="2">
        <v>43281</v>
      </c>
      <c r="B2078" s="5" t="s">
        <v>487</v>
      </c>
      <c r="C2078" s="5" t="s">
        <v>330</v>
      </c>
      <c r="D2078" s="5" t="s">
        <v>70</v>
      </c>
      <c r="E2078" s="3" t="s">
        <v>249</v>
      </c>
      <c r="F2078" s="3" t="s">
        <v>342</v>
      </c>
      <c r="G2078" s="3">
        <v>2157850228.0300002</v>
      </c>
      <c r="H2078" s="3"/>
      <c r="I2078" s="3"/>
      <c r="J2078" s="3"/>
      <c r="K2078" s="3"/>
      <c r="L2078" s="3"/>
      <c r="M2078" s="5"/>
      <c r="AZ2078"/>
      <c r="BA2078"/>
      <c r="BB2078"/>
      <c r="BC2078"/>
      <c r="BD2078"/>
      <c r="BE2078"/>
      <c r="BF2078" s="3"/>
      <c r="BG2078" s="3"/>
      <c r="CK2078"/>
    </row>
    <row r="2079" spans="1:89" x14ac:dyDescent="0.25">
      <c r="A2079" s="2">
        <v>43281</v>
      </c>
      <c r="B2079" s="5" t="s">
        <v>487</v>
      </c>
      <c r="C2079" s="5" t="s">
        <v>330</v>
      </c>
      <c r="D2079" s="5" t="s">
        <v>70</v>
      </c>
      <c r="E2079" s="3" t="s">
        <v>250</v>
      </c>
      <c r="F2079" s="3" t="s">
        <v>343</v>
      </c>
      <c r="G2079" s="3">
        <v>0</v>
      </c>
      <c r="H2079" s="3"/>
      <c r="I2079" s="3"/>
      <c r="J2079" s="3"/>
      <c r="K2079" s="3"/>
      <c r="L2079" s="3"/>
      <c r="M2079" s="5"/>
      <c r="AZ2079"/>
      <c r="BA2079"/>
      <c r="BB2079"/>
      <c r="BC2079"/>
      <c r="BD2079"/>
      <c r="BE2079"/>
      <c r="BF2079" s="3"/>
      <c r="BG2079" s="3"/>
      <c r="CK2079"/>
    </row>
    <row r="2080" spans="1:89" x14ac:dyDescent="0.25">
      <c r="A2080" s="2">
        <v>43281</v>
      </c>
      <c r="B2080" s="5" t="s">
        <v>487</v>
      </c>
      <c r="C2080" s="5" t="s">
        <v>330</v>
      </c>
      <c r="D2080" s="5" t="s">
        <v>70</v>
      </c>
      <c r="E2080" s="3" t="s">
        <v>251</v>
      </c>
      <c r="F2080" s="3" t="s">
        <v>344</v>
      </c>
      <c r="G2080" s="3">
        <v>0</v>
      </c>
      <c r="H2080" s="3"/>
      <c r="I2080" s="3"/>
      <c r="J2080" s="3"/>
      <c r="K2080" s="3"/>
      <c r="L2080" s="3"/>
      <c r="M2080" s="5"/>
      <c r="AZ2080"/>
      <c r="BA2080"/>
      <c r="BB2080"/>
      <c r="BC2080"/>
      <c r="BD2080"/>
      <c r="BE2080"/>
      <c r="BF2080" s="3"/>
      <c r="BG2080" s="3"/>
      <c r="CK2080"/>
    </row>
    <row r="2081" spans="1:89" x14ac:dyDescent="0.25">
      <c r="A2081" s="2">
        <v>43281</v>
      </c>
      <c r="B2081" s="5" t="s">
        <v>487</v>
      </c>
      <c r="C2081" s="5" t="s">
        <v>330</v>
      </c>
      <c r="D2081" s="5" t="s">
        <v>70</v>
      </c>
      <c r="E2081" s="3" t="s">
        <v>252</v>
      </c>
      <c r="F2081" s="3" t="s">
        <v>345</v>
      </c>
      <c r="G2081" s="3">
        <v>1275648166.55</v>
      </c>
      <c r="H2081" s="3"/>
      <c r="I2081" s="3"/>
      <c r="J2081" s="3"/>
      <c r="K2081" s="3"/>
      <c r="L2081" s="3"/>
      <c r="M2081" s="5"/>
      <c r="AZ2081"/>
      <c r="BA2081"/>
      <c r="BB2081"/>
      <c r="BC2081"/>
      <c r="BD2081"/>
      <c r="BE2081"/>
      <c r="BF2081" s="3"/>
      <c r="BG2081" s="3"/>
      <c r="CK2081"/>
    </row>
    <row r="2082" spans="1:89" x14ac:dyDescent="0.25">
      <c r="A2082" s="2">
        <v>43281</v>
      </c>
      <c r="B2082" s="5" t="s">
        <v>487</v>
      </c>
      <c r="C2082" s="5" t="s">
        <v>330</v>
      </c>
      <c r="D2082" s="5" t="s">
        <v>70</v>
      </c>
      <c r="E2082" s="3" t="s">
        <v>253</v>
      </c>
      <c r="F2082" s="3" t="s">
        <v>346</v>
      </c>
      <c r="G2082" s="3">
        <v>0</v>
      </c>
      <c r="H2082" s="3"/>
      <c r="I2082" s="3"/>
      <c r="J2082" s="3"/>
      <c r="K2082" s="3"/>
      <c r="L2082" s="3"/>
      <c r="M2082" s="5"/>
      <c r="AZ2082"/>
      <c r="BA2082"/>
      <c r="BB2082"/>
      <c r="BC2082"/>
      <c r="BD2082"/>
      <c r="BE2082"/>
      <c r="BF2082" s="3"/>
      <c r="BG2082" s="3"/>
      <c r="CK2082"/>
    </row>
    <row r="2083" spans="1:89" x14ac:dyDescent="0.25">
      <c r="A2083" s="2">
        <v>43281</v>
      </c>
      <c r="B2083" s="5" t="s">
        <v>487</v>
      </c>
      <c r="C2083" s="5" t="s">
        <v>330</v>
      </c>
      <c r="D2083" s="5" t="s">
        <v>70</v>
      </c>
      <c r="E2083" s="3" t="s">
        <v>65</v>
      </c>
      <c r="F2083" s="3" t="s">
        <v>347</v>
      </c>
      <c r="G2083" s="3">
        <v>0</v>
      </c>
      <c r="H2083" s="3"/>
      <c r="I2083" s="3"/>
      <c r="J2083" s="3"/>
      <c r="K2083" s="3"/>
      <c r="L2083" s="3"/>
      <c r="M2083" s="5"/>
      <c r="AZ2083"/>
      <c r="BA2083"/>
      <c r="BB2083"/>
      <c r="BC2083"/>
      <c r="BD2083"/>
      <c r="BE2083"/>
      <c r="BF2083" s="3"/>
      <c r="BG2083" s="3"/>
      <c r="CK2083"/>
    </row>
    <row r="2084" spans="1:89" x14ac:dyDescent="0.25">
      <c r="A2084" s="2">
        <v>43281</v>
      </c>
      <c r="B2084" s="5" t="s">
        <v>487</v>
      </c>
      <c r="C2084" s="5" t="s">
        <v>330</v>
      </c>
      <c r="D2084" s="5" t="s">
        <v>70</v>
      </c>
      <c r="E2084" s="3" t="s">
        <v>64</v>
      </c>
      <c r="F2084" s="3" t="s">
        <v>348</v>
      </c>
      <c r="G2084" s="3">
        <v>0</v>
      </c>
      <c r="H2084" s="3"/>
      <c r="I2084" s="3"/>
      <c r="J2084" s="3"/>
      <c r="K2084" s="3"/>
      <c r="L2084" s="3"/>
      <c r="M2084" s="5"/>
      <c r="AZ2084"/>
      <c r="BA2084"/>
      <c r="BB2084"/>
      <c r="BC2084"/>
      <c r="BD2084"/>
      <c r="BE2084"/>
      <c r="BF2084" s="3"/>
      <c r="BG2084" s="3"/>
      <c r="CK2084"/>
    </row>
    <row r="2085" spans="1:89" x14ac:dyDescent="0.25">
      <c r="A2085" s="2">
        <v>43281</v>
      </c>
      <c r="B2085" s="5" t="s">
        <v>487</v>
      </c>
      <c r="C2085" s="5" t="s">
        <v>330</v>
      </c>
      <c r="D2085" s="5" t="s">
        <v>70</v>
      </c>
      <c r="E2085" s="3" t="s">
        <v>63</v>
      </c>
      <c r="F2085" s="3" t="s">
        <v>350</v>
      </c>
      <c r="G2085" s="3">
        <v>6313702129.0100002</v>
      </c>
      <c r="H2085" s="3"/>
      <c r="I2085" s="3"/>
      <c r="J2085" s="3"/>
      <c r="K2085" s="3"/>
      <c r="L2085" s="3"/>
      <c r="M2085" s="5"/>
      <c r="AZ2085"/>
      <c r="BA2085"/>
      <c r="BB2085"/>
      <c r="BC2085"/>
      <c r="BD2085"/>
      <c r="BE2085"/>
      <c r="BF2085" s="3"/>
      <c r="BG2085" s="3"/>
      <c r="CK2085"/>
    </row>
    <row r="2086" spans="1:89" x14ac:dyDescent="0.25">
      <c r="A2086" s="2">
        <v>43281</v>
      </c>
      <c r="B2086" s="5" t="s">
        <v>487</v>
      </c>
      <c r="C2086" s="5" t="s">
        <v>330</v>
      </c>
      <c r="D2086" s="5" t="s">
        <v>70</v>
      </c>
      <c r="E2086" s="3" t="s">
        <v>62</v>
      </c>
      <c r="F2086" s="3" t="s">
        <v>351</v>
      </c>
      <c r="G2086" s="3">
        <v>0</v>
      </c>
      <c r="H2086" s="3"/>
      <c r="I2086" s="3"/>
      <c r="J2086" s="3"/>
      <c r="K2086" s="3"/>
      <c r="L2086" s="3"/>
      <c r="M2086" s="5"/>
      <c r="AZ2086"/>
      <c r="BA2086"/>
      <c r="BB2086"/>
      <c r="BC2086"/>
      <c r="BD2086"/>
      <c r="BE2086"/>
      <c r="BF2086" s="3"/>
      <c r="BG2086" s="3"/>
      <c r="CK2086"/>
    </row>
    <row r="2087" spans="1:89" x14ac:dyDescent="0.25">
      <c r="A2087" s="2">
        <v>43281</v>
      </c>
      <c r="B2087" s="5" t="s">
        <v>487</v>
      </c>
      <c r="C2087" s="5" t="s">
        <v>330</v>
      </c>
      <c r="D2087" s="5" t="s">
        <v>70</v>
      </c>
      <c r="E2087" s="3" t="s">
        <v>61</v>
      </c>
      <c r="F2087" s="3" t="s">
        <v>353</v>
      </c>
      <c r="G2087" s="3">
        <v>0</v>
      </c>
      <c r="H2087" s="3"/>
      <c r="I2087" s="3"/>
      <c r="J2087" s="3"/>
      <c r="K2087" s="3"/>
      <c r="L2087" s="3"/>
      <c r="M2087" s="5"/>
      <c r="AZ2087"/>
      <c r="BA2087"/>
      <c r="BB2087"/>
      <c r="BC2087"/>
      <c r="BD2087"/>
      <c r="BE2087"/>
      <c r="BF2087" s="3"/>
      <c r="BG2087" s="3"/>
      <c r="CK2087"/>
    </row>
    <row r="2088" spans="1:89" x14ac:dyDescent="0.25">
      <c r="A2088" s="2">
        <v>43281</v>
      </c>
      <c r="B2088" s="5" t="s">
        <v>487</v>
      </c>
      <c r="C2088" s="5" t="s">
        <v>330</v>
      </c>
      <c r="D2088" s="5" t="s">
        <v>70</v>
      </c>
      <c r="E2088" s="3" t="s">
        <v>254</v>
      </c>
      <c r="F2088" s="3" t="s">
        <v>370</v>
      </c>
      <c r="G2088" s="3">
        <v>0</v>
      </c>
      <c r="H2088" s="3"/>
      <c r="I2088" s="3"/>
      <c r="J2088" s="3"/>
      <c r="K2088" s="3"/>
      <c r="L2088" s="3"/>
      <c r="M2088" s="5"/>
      <c r="AZ2088"/>
      <c r="BA2088"/>
      <c r="BB2088"/>
      <c r="BC2088"/>
      <c r="BD2088"/>
      <c r="BE2088"/>
      <c r="BF2088" s="3"/>
      <c r="BG2088" s="3"/>
      <c r="CK2088"/>
    </row>
    <row r="2089" spans="1:89" x14ac:dyDescent="0.25">
      <c r="A2089" s="2">
        <v>43281</v>
      </c>
      <c r="B2089" s="5" t="s">
        <v>487</v>
      </c>
      <c r="C2089" s="5" t="s">
        <v>330</v>
      </c>
      <c r="D2089" s="5" t="s">
        <v>70</v>
      </c>
      <c r="E2089" s="3" t="s">
        <v>255</v>
      </c>
      <c r="F2089" s="3" t="s">
        <v>352</v>
      </c>
      <c r="G2089" s="3">
        <v>0</v>
      </c>
      <c r="H2089" s="3"/>
      <c r="I2089" s="3"/>
      <c r="J2089" s="3"/>
      <c r="K2089" s="3"/>
      <c r="L2089" s="3"/>
      <c r="M2089" s="5"/>
      <c r="AZ2089"/>
      <c r="BA2089"/>
      <c r="BB2089"/>
      <c r="BC2089"/>
      <c r="BD2089"/>
      <c r="BE2089"/>
      <c r="BF2089" s="3"/>
      <c r="BG2089" s="3"/>
      <c r="CK2089"/>
    </row>
    <row r="2090" spans="1:89" x14ac:dyDescent="0.25">
      <c r="A2090" s="2">
        <v>43281</v>
      </c>
      <c r="B2090" s="5" t="s">
        <v>487</v>
      </c>
      <c r="C2090" s="5" t="s">
        <v>330</v>
      </c>
      <c r="D2090" s="5" t="s">
        <v>70</v>
      </c>
      <c r="E2090" s="3" t="s">
        <v>256</v>
      </c>
      <c r="F2090" s="3" t="s">
        <v>354</v>
      </c>
      <c r="G2090" s="3">
        <v>710620672</v>
      </c>
      <c r="H2090" s="3"/>
      <c r="I2090" s="3"/>
      <c r="J2090" s="3"/>
      <c r="K2090" s="3"/>
      <c r="L2090" s="3"/>
      <c r="M2090" s="5"/>
      <c r="AZ2090"/>
      <c r="BA2090"/>
      <c r="BB2090"/>
      <c r="BC2090"/>
      <c r="BD2090"/>
      <c r="BE2090"/>
      <c r="BF2090" s="3"/>
      <c r="BG2090" s="3"/>
      <c r="CK2090"/>
    </row>
    <row r="2091" spans="1:89" x14ac:dyDescent="0.25">
      <c r="A2091" s="2">
        <v>43281</v>
      </c>
      <c r="B2091" s="5" t="s">
        <v>487</v>
      </c>
      <c r="C2091" s="5" t="s">
        <v>330</v>
      </c>
      <c r="D2091" s="5" t="s">
        <v>70</v>
      </c>
      <c r="E2091" s="3" t="s">
        <v>257</v>
      </c>
      <c r="F2091" s="3" t="s">
        <v>372</v>
      </c>
      <c r="G2091" s="3">
        <v>35184489</v>
      </c>
      <c r="H2091" s="3"/>
      <c r="I2091" s="3"/>
      <c r="J2091" s="3"/>
      <c r="K2091" s="3"/>
      <c r="L2091" s="3"/>
      <c r="M2091" s="5"/>
      <c r="AZ2091"/>
      <c r="BA2091"/>
      <c r="BB2091"/>
      <c r="BC2091"/>
      <c r="BD2091"/>
      <c r="BE2091"/>
      <c r="BF2091" s="3"/>
      <c r="BG2091" s="3"/>
      <c r="CK2091"/>
    </row>
    <row r="2092" spans="1:89" x14ac:dyDescent="0.25">
      <c r="A2092" s="2">
        <v>43281</v>
      </c>
      <c r="B2092" s="5" t="s">
        <v>487</v>
      </c>
      <c r="C2092" s="5" t="s">
        <v>330</v>
      </c>
      <c r="D2092" s="5" t="s">
        <v>70</v>
      </c>
      <c r="E2092" s="3" t="s">
        <v>258</v>
      </c>
      <c r="F2092" s="3" t="s">
        <v>355</v>
      </c>
      <c r="G2092" s="3">
        <v>0</v>
      </c>
      <c r="H2092" s="3"/>
      <c r="I2092" s="3"/>
      <c r="J2092" s="3"/>
      <c r="K2092" s="3"/>
      <c r="L2092" s="3"/>
      <c r="M2092" s="5"/>
      <c r="AZ2092"/>
      <c r="BA2092"/>
      <c r="BB2092"/>
      <c r="BC2092"/>
      <c r="BD2092"/>
      <c r="BE2092"/>
      <c r="BF2092" s="3"/>
      <c r="BG2092" s="3"/>
      <c r="CK2092"/>
    </row>
    <row r="2093" spans="1:89" x14ac:dyDescent="0.25">
      <c r="A2093" s="2">
        <v>43281</v>
      </c>
      <c r="B2093" s="5" t="s">
        <v>487</v>
      </c>
      <c r="C2093" s="5" t="s">
        <v>330</v>
      </c>
      <c r="D2093" s="5" t="s">
        <v>70</v>
      </c>
      <c r="E2093" s="3" t="s">
        <v>60</v>
      </c>
      <c r="F2093" s="3" t="s">
        <v>356</v>
      </c>
      <c r="G2093" s="3">
        <v>35184489</v>
      </c>
      <c r="H2093" s="3"/>
      <c r="I2093" s="3"/>
      <c r="J2093" s="3"/>
      <c r="K2093" s="3"/>
      <c r="L2093" s="3"/>
      <c r="M2093" s="5"/>
      <c r="AZ2093"/>
      <c r="BA2093"/>
      <c r="BB2093"/>
      <c r="BC2093"/>
      <c r="BD2093"/>
      <c r="BE2093"/>
      <c r="BF2093" s="3"/>
      <c r="BG2093" s="3"/>
      <c r="CK2093"/>
    </row>
    <row r="2094" spans="1:89" x14ac:dyDescent="0.25">
      <c r="A2094" s="2">
        <v>43281</v>
      </c>
      <c r="B2094" s="5" t="s">
        <v>487</v>
      </c>
      <c r="C2094" s="5" t="s">
        <v>330</v>
      </c>
      <c r="D2094" s="5" t="s">
        <v>70</v>
      </c>
      <c r="E2094" s="3" t="s">
        <v>59</v>
      </c>
      <c r="F2094" s="3" t="s">
        <v>357</v>
      </c>
      <c r="G2094" s="3">
        <v>675436183</v>
      </c>
      <c r="H2094" s="3"/>
      <c r="I2094" s="3"/>
      <c r="J2094" s="3"/>
      <c r="K2094" s="3"/>
      <c r="L2094" s="3"/>
      <c r="M2094" s="5"/>
      <c r="AZ2094"/>
      <c r="BA2094"/>
      <c r="BB2094"/>
      <c r="BC2094"/>
      <c r="BD2094"/>
      <c r="BE2094"/>
      <c r="BF2094" s="3"/>
      <c r="BG2094" s="3"/>
      <c r="CK2094"/>
    </row>
    <row r="2095" spans="1:89" x14ac:dyDescent="0.25">
      <c r="A2095" s="2">
        <v>43281</v>
      </c>
      <c r="B2095" s="5" t="s">
        <v>487</v>
      </c>
      <c r="C2095" s="5" t="s">
        <v>330</v>
      </c>
      <c r="D2095" s="5" t="s">
        <v>70</v>
      </c>
      <c r="E2095" s="3" t="s">
        <v>58</v>
      </c>
      <c r="F2095" s="3" t="s">
        <v>358</v>
      </c>
      <c r="G2095" s="3">
        <v>532856146</v>
      </c>
      <c r="H2095" s="3"/>
      <c r="I2095" s="3"/>
      <c r="J2095" s="3"/>
      <c r="K2095" s="3"/>
      <c r="L2095" s="3"/>
      <c r="M2095" s="5"/>
      <c r="AZ2095"/>
      <c r="BA2095"/>
      <c r="BB2095"/>
      <c r="BC2095"/>
      <c r="BD2095"/>
      <c r="BE2095"/>
      <c r="BF2095" s="3"/>
      <c r="BG2095" s="3"/>
      <c r="CK2095"/>
    </row>
    <row r="2096" spans="1:89" x14ac:dyDescent="0.25">
      <c r="A2096" s="2">
        <v>43281</v>
      </c>
      <c r="B2096" s="5" t="s">
        <v>487</v>
      </c>
      <c r="C2096" s="5" t="s">
        <v>330</v>
      </c>
      <c r="D2096" s="5" t="s">
        <v>70</v>
      </c>
      <c r="E2096" s="3" t="s">
        <v>57</v>
      </c>
      <c r="F2096" s="3" t="s">
        <v>359</v>
      </c>
      <c r="G2096" s="3">
        <v>142580037</v>
      </c>
      <c r="H2096" s="3"/>
      <c r="I2096" s="3"/>
      <c r="J2096" s="3"/>
      <c r="K2096" s="3"/>
      <c r="L2096" s="3"/>
      <c r="M2096" s="5"/>
      <c r="AZ2096"/>
      <c r="BA2096"/>
      <c r="BB2096"/>
      <c r="BC2096"/>
      <c r="BD2096"/>
      <c r="BE2096"/>
      <c r="BF2096" s="3"/>
      <c r="BG2096" s="3"/>
      <c r="CK2096"/>
    </row>
    <row r="2097" spans="1:89" x14ac:dyDescent="0.25">
      <c r="A2097" s="2">
        <v>43281</v>
      </c>
      <c r="B2097" s="5" t="s">
        <v>487</v>
      </c>
      <c r="C2097" s="5" t="s">
        <v>330</v>
      </c>
      <c r="D2097" s="5" t="s">
        <v>70</v>
      </c>
      <c r="E2097" s="3" t="s">
        <v>56</v>
      </c>
      <c r="F2097" s="3" t="s">
        <v>360</v>
      </c>
      <c r="G2097" s="3">
        <v>0</v>
      </c>
      <c r="H2097" s="3"/>
      <c r="I2097" s="3"/>
      <c r="J2097" s="3"/>
      <c r="K2097" s="3"/>
      <c r="L2097" s="3"/>
      <c r="M2097" s="5"/>
      <c r="AZ2097"/>
      <c r="BA2097"/>
      <c r="BB2097"/>
      <c r="BC2097"/>
      <c r="BD2097"/>
      <c r="BE2097"/>
      <c r="BF2097" s="3"/>
      <c r="BG2097" s="3"/>
      <c r="CK2097"/>
    </row>
    <row r="2098" spans="1:89" x14ac:dyDescent="0.25">
      <c r="A2098" s="2">
        <v>43281</v>
      </c>
      <c r="B2098" s="5" t="s">
        <v>487</v>
      </c>
      <c r="C2098" s="5" t="s">
        <v>330</v>
      </c>
      <c r="D2098" s="5" t="s">
        <v>70</v>
      </c>
      <c r="E2098" s="3" t="s">
        <v>259</v>
      </c>
      <c r="F2098" s="3" t="s">
        <v>361</v>
      </c>
      <c r="G2098" s="3">
        <v>0</v>
      </c>
      <c r="H2098" s="3"/>
      <c r="I2098" s="3"/>
      <c r="J2098" s="3"/>
      <c r="K2098" s="3"/>
      <c r="L2098" s="3"/>
      <c r="M2098" s="5"/>
      <c r="AZ2098"/>
      <c r="BA2098"/>
      <c r="BB2098"/>
      <c r="BC2098"/>
      <c r="BD2098"/>
      <c r="BE2098"/>
      <c r="BF2098" s="3"/>
      <c r="BG2098" s="3"/>
      <c r="CK2098"/>
    </row>
    <row r="2099" spans="1:89" x14ac:dyDescent="0.25">
      <c r="A2099" s="2">
        <v>43281</v>
      </c>
      <c r="B2099" s="5" t="s">
        <v>487</v>
      </c>
      <c r="C2099" s="5" t="s">
        <v>330</v>
      </c>
      <c r="D2099" s="5" t="s">
        <v>70</v>
      </c>
      <c r="E2099" s="3" t="s">
        <v>260</v>
      </c>
      <c r="F2099" s="3" t="s">
        <v>362</v>
      </c>
      <c r="G2099" s="3">
        <v>1399661715</v>
      </c>
      <c r="H2099" s="3"/>
      <c r="I2099" s="3"/>
      <c r="J2099" s="3"/>
      <c r="K2099" s="3"/>
      <c r="L2099" s="3"/>
      <c r="M2099" s="5"/>
      <c r="AZ2099"/>
      <c r="BA2099"/>
      <c r="BB2099"/>
      <c r="BC2099"/>
      <c r="BD2099"/>
      <c r="BE2099"/>
      <c r="BF2099" s="3"/>
      <c r="BG2099" s="3"/>
      <c r="CK2099"/>
    </row>
    <row r="2100" spans="1:89" x14ac:dyDescent="0.25">
      <c r="A2100" s="2">
        <v>43281</v>
      </c>
      <c r="B2100" s="5" t="s">
        <v>487</v>
      </c>
      <c r="C2100" s="5" t="s">
        <v>330</v>
      </c>
      <c r="D2100" s="5" t="s">
        <v>70</v>
      </c>
      <c r="E2100" s="3" t="s">
        <v>261</v>
      </c>
      <c r="F2100" s="3" t="s">
        <v>363</v>
      </c>
      <c r="G2100" s="3">
        <v>21742060</v>
      </c>
      <c r="H2100" s="3"/>
      <c r="I2100" s="3"/>
      <c r="J2100" s="3"/>
      <c r="K2100" s="3"/>
      <c r="L2100" s="3"/>
      <c r="M2100" s="5"/>
      <c r="AZ2100"/>
      <c r="BA2100"/>
      <c r="BB2100"/>
      <c r="BC2100"/>
      <c r="BD2100"/>
      <c r="BE2100"/>
      <c r="BF2100" s="3"/>
      <c r="BG2100" s="3"/>
      <c r="CK2100"/>
    </row>
    <row r="2101" spans="1:89" x14ac:dyDescent="0.25">
      <c r="A2101" s="2">
        <v>43281</v>
      </c>
      <c r="B2101" s="5" t="s">
        <v>487</v>
      </c>
      <c r="C2101" s="5" t="s">
        <v>330</v>
      </c>
      <c r="D2101" s="5" t="s">
        <v>70</v>
      </c>
      <c r="E2101" s="3" t="s">
        <v>262</v>
      </c>
      <c r="F2101" s="3" t="s">
        <v>364</v>
      </c>
      <c r="G2101" s="3">
        <v>329428620</v>
      </c>
      <c r="H2101" s="3"/>
      <c r="I2101" s="3"/>
      <c r="J2101" s="3"/>
      <c r="K2101" s="3"/>
      <c r="L2101" s="3"/>
      <c r="M2101" s="5"/>
      <c r="AZ2101"/>
      <c r="BA2101"/>
      <c r="BB2101"/>
      <c r="BC2101"/>
      <c r="BD2101"/>
      <c r="BE2101"/>
      <c r="BF2101" s="3"/>
      <c r="BG2101" s="3"/>
      <c r="CK2101"/>
    </row>
    <row r="2102" spans="1:89" x14ac:dyDescent="0.25">
      <c r="A2102" s="2">
        <v>43281</v>
      </c>
      <c r="B2102" s="5" t="s">
        <v>487</v>
      </c>
      <c r="C2102" s="5" t="s">
        <v>330</v>
      </c>
      <c r="D2102" s="5" t="s">
        <v>70</v>
      </c>
      <c r="E2102" s="3" t="s">
        <v>263</v>
      </c>
      <c r="F2102" s="3" t="s">
        <v>365</v>
      </c>
      <c r="G2102" s="3">
        <v>0</v>
      </c>
      <c r="H2102" s="3"/>
      <c r="I2102" s="3"/>
      <c r="J2102" s="3"/>
      <c r="K2102" s="3"/>
      <c r="L2102" s="3"/>
      <c r="M2102" s="5"/>
      <c r="AZ2102"/>
      <c r="BA2102"/>
      <c r="BB2102"/>
      <c r="BC2102"/>
      <c r="BD2102"/>
      <c r="BE2102"/>
      <c r="BF2102" s="3"/>
      <c r="BG2102" s="3"/>
      <c r="CK2102"/>
    </row>
    <row r="2103" spans="1:89" x14ac:dyDescent="0.25">
      <c r="A2103" s="2">
        <v>43281</v>
      </c>
      <c r="B2103" s="5" t="s">
        <v>487</v>
      </c>
      <c r="C2103" s="5" t="s">
        <v>330</v>
      </c>
      <c r="D2103" s="5" t="s">
        <v>70</v>
      </c>
      <c r="E2103" s="3" t="s">
        <v>55</v>
      </c>
      <c r="F2103" s="3" t="s">
        <v>366</v>
      </c>
      <c r="G2103" s="3">
        <v>0</v>
      </c>
      <c r="H2103" s="3"/>
      <c r="I2103" s="3"/>
      <c r="J2103" s="3"/>
      <c r="K2103" s="3"/>
      <c r="L2103" s="3"/>
      <c r="M2103" s="5"/>
      <c r="AZ2103"/>
      <c r="BA2103"/>
      <c r="BB2103"/>
      <c r="BC2103"/>
      <c r="BD2103"/>
      <c r="BE2103"/>
      <c r="BF2103" s="3"/>
      <c r="BG2103" s="3"/>
      <c r="CK2103"/>
    </row>
    <row r="2104" spans="1:89" x14ac:dyDescent="0.25">
      <c r="A2104" s="2">
        <v>43281</v>
      </c>
      <c r="B2104" s="5" t="s">
        <v>487</v>
      </c>
      <c r="C2104" s="5" t="s">
        <v>330</v>
      </c>
      <c r="D2104" s="5" t="s">
        <v>70</v>
      </c>
      <c r="E2104" s="3" t="s">
        <v>54</v>
      </c>
      <c r="F2104" s="3" t="s">
        <v>367</v>
      </c>
      <c r="G2104" s="3">
        <v>1188254641.6300001</v>
      </c>
      <c r="H2104" s="3"/>
      <c r="I2104" s="3"/>
      <c r="J2104" s="3"/>
      <c r="K2104" s="3"/>
      <c r="L2104" s="3"/>
      <c r="M2104" s="5"/>
      <c r="AZ2104"/>
      <c r="BA2104"/>
      <c r="BB2104"/>
      <c r="BC2104"/>
      <c r="BD2104"/>
      <c r="BE2104"/>
      <c r="BF2104" s="3"/>
      <c r="BG2104" s="3"/>
      <c r="CK2104"/>
    </row>
    <row r="2105" spans="1:89" x14ac:dyDescent="0.25">
      <c r="A2105" s="2">
        <v>43281</v>
      </c>
      <c r="B2105" s="5" t="s">
        <v>487</v>
      </c>
      <c r="C2105" s="5" t="s">
        <v>330</v>
      </c>
      <c r="D2105" s="5" t="s">
        <v>70</v>
      </c>
      <c r="E2105" s="3" t="s">
        <v>53</v>
      </c>
      <c r="F2105" s="3" t="s">
        <v>368</v>
      </c>
      <c r="G2105" s="3">
        <v>166555</v>
      </c>
      <c r="H2105" s="3"/>
      <c r="I2105" s="3"/>
      <c r="J2105" s="3"/>
      <c r="K2105" s="3"/>
      <c r="L2105" s="3"/>
      <c r="M2105" s="5"/>
      <c r="AZ2105"/>
      <c r="BA2105"/>
      <c r="BB2105"/>
      <c r="BC2105"/>
      <c r="BD2105"/>
      <c r="BE2105"/>
      <c r="BF2105" s="3"/>
      <c r="BG2105" s="3"/>
      <c r="CK2105"/>
    </row>
    <row r="2106" spans="1:89" x14ac:dyDescent="0.25">
      <c r="A2106" s="2">
        <v>43281</v>
      </c>
      <c r="B2106" s="5" t="s">
        <v>487</v>
      </c>
      <c r="C2106" s="5" t="s">
        <v>330</v>
      </c>
      <c r="D2106" s="5" t="s">
        <v>70</v>
      </c>
      <c r="E2106" s="3" t="s">
        <v>50</v>
      </c>
      <c r="F2106" s="3" t="s">
        <v>369</v>
      </c>
      <c r="G2106" s="3">
        <v>17998789465.02</v>
      </c>
      <c r="H2106" s="3"/>
      <c r="I2106" s="3"/>
      <c r="J2106" s="3"/>
      <c r="K2106" s="3"/>
      <c r="L2106" s="3"/>
      <c r="M2106" s="5"/>
      <c r="AZ2106"/>
      <c r="BA2106"/>
      <c r="BB2106"/>
      <c r="BC2106"/>
      <c r="BD2106"/>
      <c r="BE2106"/>
      <c r="BF2106" s="3"/>
      <c r="BG2106" s="3"/>
      <c r="CK2106"/>
    </row>
    <row r="2107" spans="1:89" x14ac:dyDescent="0.25">
      <c r="A2107" s="2">
        <v>43281</v>
      </c>
      <c r="B2107" s="5" t="s">
        <v>487</v>
      </c>
      <c r="C2107" s="5" t="s">
        <v>330</v>
      </c>
      <c r="D2107" s="5" t="s">
        <v>70</v>
      </c>
      <c r="E2107" s="3" t="s">
        <v>264</v>
      </c>
      <c r="F2107" s="3" t="s">
        <v>371</v>
      </c>
      <c r="G2107" s="3">
        <v>141233734</v>
      </c>
      <c r="H2107" s="3"/>
      <c r="I2107" s="3"/>
      <c r="J2107" s="3"/>
      <c r="K2107" s="3"/>
      <c r="L2107" s="3"/>
      <c r="M2107" s="5"/>
      <c r="AZ2107"/>
      <c r="BA2107"/>
      <c r="BB2107"/>
      <c r="BC2107"/>
      <c r="BD2107"/>
      <c r="BE2107"/>
      <c r="BF2107" s="3"/>
      <c r="BG2107" s="3"/>
      <c r="CK2107"/>
    </row>
    <row r="2108" spans="1:89" x14ac:dyDescent="0.25">
      <c r="A2108" s="2">
        <v>43281</v>
      </c>
      <c r="B2108" s="5" t="s">
        <v>487</v>
      </c>
      <c r="C2108" s="5" t="s">
        <v>330</v>
      </c>
      <c r="D2108" s="5" t="s">
        <v>70</v>
      </c>
      <c r="E2108" s="3" t="s">
        <v>265</v>
      </c>
      <c r="F2108" s="3" t="s">
        <v>377</v>
      </c>
      <c r="G2108" s="3">
        <v>0</v>
      </c>
      <c r="H2108" s="3"/>
      <c r="I2108" s="3"/>
      <c r="J2108" s="3"/>
      <c r="K2108" s="3"/>
      <c r="L2108" s="3"/>
      <c r="M2108" s="5"/>
      <c r="AZ2108"/>
      <c r="BA2108"/>
      <c r="BB2108"/>
      <c r="BC2108"/>
      <c r="BD2108"/>
      <c r="BE2108"/>
      <c r="BF2108" s="3"/>
      <c r="BG2108" s="3"/>
      <c r="CK2108"/>
    </row>
    <row r="2109" spans="1:89" x14ac:dyDescent="0.25">
      <c r="A2109" s="2">
        <v>43281</v>
      </c>
      <c r="B2109" s="5" t="s">
        <v>487</v>
      </c>
      <c r="C2109" s="5" t="s">
        <v>330</v>
      </c>
      <c r="D2109" s="5" t="s">
        <v>70</v>
      </c>
      <c r="E2109" s="3" t="s">
        <v>266</v>
      </c>
      <c r="F2109" s="3" t="s">
        <v>373</v>
      </c>
      <c r="G2109" s="3">
        <v>0</v>
      </c>
      <c r="H2109" s="3"/>
      <c r="I2109" s="3"/>
      <c r="J2109" s="3"/>
      <c r="K2109" s="3"/>
      <c r="L2109" s="3"/>
      <c r="M2109" s="5"/>
      <c r="AZ2109"/>
      <c r="BA2109"/>
      <c r="BB2109"/>
      <c r="BC2109"/>
      <c r="BD2109"/>
      <c r="BE2109"/>
      <c r="BF2109" s="3"/>
      <c r="BG2109" s="3"/>
      <c r="CK2109"/>
    </row>
    <row r="2110" spans="1:89" x14ac:dyDescent="0.25">
      <c r="A2110" s="2">
        <v>43281</v>
      </c>
      <c r="B2110" s="5" t="s">
        <v>487</v>
      </c>
      <c r="C2110" s="5" t="s">
        <v>330</v>
      </c>
      <c r="D2110" s="5" t="s">
        <v>70</v>
      </c>
      <c r="E2110" s="3" t="s">
        <v>267</v>
      </c>
      <c r="F2110" s="3" t="s">
        <v>374</v>
      </c>
      <c r="G2110" s="3">
        <v>0</v>
      </c>
      <c r="H2110" s="3"/>
      <c r="I2110" s="3"/>
      <c r="J2110" s="3"/>
      <c r="K2110" s="3"/>
      <c r="L2110" s="3"/>
      <c r="M2110" s="5"/>
      <c r="AZ2110"/>
      <c r="BA2110"/>
      <c r="BB2110"/>
      <c r="BC2110"/>
      <c r="BD2110"/>
      <c r="BE2110"/>
      <c r="BF2110" s="3"/>
      <c r="BG2110" s="3"/>
      <c r="CK2110"/>
    </row>
    <row r="2111" spans="1:89" x14ac:dyDescent="0.25">
      <c r="A2111" s="2">
        <v>43281</v>
      </c>
      <c r="B2111" s="5" t="s">
        <v>487</v>
      </c>
      <c r="C2111" s="5" t="s">
        <v>330</v>
      </c>
      <c r="D2111" s="5" t="s">
        <v>70</v>
      </c>
      <c r="E2111" s="3" t="s">
        <v>37</v>
      </c>
      <c r="F2111" s="3" t="s">
        <v>375</v>
      </c>
      <c r="G2111" s="3">
        <v>0</v>
      </c>
      <c r="H2111" s="3"/>
      <c r="I2111" s="3"/>
      <c r="J2111" s="3"/>
      <c r="K2111" s="3"/>
      <c r="L2111" s="3"/>
      <c r="M2111" s="5"/>
      <c r="AZ2111"/>
      <c r="BA2111"/>
      <c r="BB2111"/>
      <c r="BC2111"/>
      <c r="BD2111"/>
      <c r="BE2111"/>
      <c r="BF2111" s="3"/>
      <c r="BG2111" s="3"/>
      <c r="CK2111"/>
    </row>
    <row r="2112" spans="1:89" x14ac:dyDescent="0.25">
      <c r="A2112" s="2">
        <v>43281</v>
      </c>
      <c r="B2112" s="5" t="s">
        <v>487</v>
      </c>
      <c r="C2112" s="5" t="s">
        <v>330</v>
      </c>
      <c r="D2112" s="5" t="s">
        <v>70</v>
      </c>
      <c r="E2112" s="3" t="s">
        <v>268</v>
      </c>
      <c r="F2112" s="3" t="s">
        <v>376</v>
      </c>
      <c r="G2112" s="3">
        <v>141233734</v>
      </c>
      <c r="H2112" s="3"/>
      <c r="I2112" s="3"/>
      <c r="J2112" s="3"/>
      <c r="K2112" s="3"/>
      <c r="L2112" s="3"/>
      <c r="M2112" s="5"/>
      <c r="AZ2112"/>
      <c r="BA2112"/>
      <c r="BB2112"/>
      <c r="BC2112"/>
      <c r="BD2112"/>
      <c r="BE2112"/>
      <c r="BF2112" s="3"/>
      <c r="BG2112" s="3"/>
      <c r="CK2112"/>
    </row>
    <row r="2113" spans="1:89" x14ac:dyDescent="0.25">
      <c r="A2113" s="2">
        <v>43281</v>
      </c>
      <c r="B2113" s="5" t="s">
        <v>487</v>
      </c>
      <c r="C2113" s="5" t="s">
        <v>330</v>
      </c>
      <c r="D2113" s="5" t="s">
        <v>70</v>
      </c>
      <c r="E2113" s="3" t="s">
        <v>269</v>
      </c>
      <c r="F2113" s="3" t="s">
        <v>373</v>
      </c>
      <c r="G2113" s="3">
        <v>0</v>
      </c>
      <c r="H2113" s="3"/>
      <c r="I2113" s="3"/>
      <c r="J2113" s="3"/>
      <c r="K2113" s="3"/>
      <c r="L2113" s="3"/>
      <c r="M2113" s="5"/>
      <c r="AZ2113"/>
      <c r="BA2113"/>
      <c r="BB2113"/>
      <c r="BC2113"/>
      <c r="BD2113"/>
      <c r="BE2113"/>
      <c r="BF2113" s="3"/>
      <c r="BG2113" s="3"/>
      <c r="CK2113"/>
    </row>
    <row r="2114" spans="1:89" x14ac:dyDescent="0.25">
      <c r="A2114" s="2">
        <v>43281</v>
      </c>
      <c r="B2114" s="5" t="s">
        <v>487</v>
      </c>
      <c r="C2114" s="5" t="s">
        <v>330</v>
      </c>
      <c r="D2114" s="5" t="s">
        <v>70</v>
      </c>
      <c r="E2114" s="3" t="s">
        <v>270</v>
      </c>
      <c r="F2114" s="3" t="s">
        <v>374</v>
      </c>
      <c r="G2114" s="3">
        <v>131550355</v>
      </c>
      <c r="H2114" s="3"/>
      <c r="I2114" s="3"/>
      <c r="J2114" s="3"/>
      <c r="K2114" s="3"/>
      <c r="L2114" s="3"/>
      <c r="M2114" s="5"/>
      <c r="AZ2114"/>
      <c r="BA2114"/>
      <c r="BB2114"/>
      <c r="BC2114"/>
      <c r="BD2114"/>
      <c r="BE2114"/>
      <c r="BF2114" s="3"/>
      <c r="BG2114" s="3"/>
      <c r="CK2114"/>
    </row>
    <row r="2115" spans="1:89" x14ac:dyDescent="0.25">
      <c r="A2115" s="2">
        <v>43281</v>
      </c>
      <c r="B2115" s="5" t="s">
        <v>487</v>
      </c>
      <c r="C2115" s="5" t="s">
        <v>330</v>
      </c>
      <c r="D2115" s="5" t="s">
        <v>70</v>
      </c>
      <c r="E2115" s="3" t="s">
        <v>271</v>
      </c>
      <c r="F2115" s="3" t="s">
        <v>375</v>
      </c>
      <c r="G2115" s="3">
        <v>9683379</v>
      </c>
      <c r="H2115" s="3"/>
      <c r="I2115" s="3"/>
      <c r="J2115" s="3"/>
      <c r="K2115" s="3"/>
      <c r="L2115" s="3"/>
      <c r="M2115" s="5"/>
      <c r="AZ2115"/>
      <c r="BA2115"/>
      <c r="BB2115"/>
      <c r="BC2115"/>
      <c r="BD2115"/>
      <c r="BE2115"/>
      <c r="BF2115" s="3"/>
      <c r="BG2115" s="3"/>
      <c r="CK2115"/>
    </row>
    <row r="2116" spans="1:89" x14ac:dyDescent="0.25">
      <c r="A2116" s="2">
        <v>43281</v>
      </c>
      <c r="B2116" s="5" t="s">
        <v>487</v>
      </c>
      <c r="C2116" s="5" t="s">
        <v>330</v>
      </c>
      <c r="D2116" s="5" t="s">
        <v>70</v>
      </c>
      <c r="E2116" s="3" t="s">
        <v>272</v>
      </c>
      <c r="F2116" s="3" t="s">
        <v>378</v>
      </c>
      <c r="G2116" s="3">
        <v>4648163225.6800003</v>
      </c>
      <c r="H2116" s="3"/>
      <c r="I2116" s="3"/>
      <c r="J2116" s="3"/>
      <c r="K2116" s="3"/>
      <c r="L2116" s="3"/>
      <c r="M2116" s="5"/>
      <c r="AZ2116"/>
      <c r="BA2116"/>
      <c r="BB2116"/>
      <c r="BC2116"/>
      <c r="BD2116"/>
      <c r="BE2116"/>
      <c r="BF2116" s="3"/>
      <c r="BG2116" s="3"/>
      <c r="CK2116"/>
    </row>
    <row r="2117" spans="1:89" x14ac:dyDescent="0.25">
      <c r="A2117" s="2">
        <v>43281</v>
      </c>
      <c r="B2117" s="5" t="s">
        <v>487</v>
      </c>
      <c r="C2117" s="5" t="s">
        <v>330</v>
      </c>
      <c r="D2117" s="5" t="s">
        <v>70</v>
      </c>
      <c r="E2117" s="3" t="s">
        <v>131</v>
      </c>
      <c r="F2117" s="3" t="s">
        <v>379</v>
      </c>
      <c r="G2117" s="3">
        <v>2952529064</v>
      </c>
      <c r="H2117" s="3"/>
      <c r="I2117" s="3"/>
      <c r="J2117" s="3"/>
      <c r="K2117" s="3"/>
      <c r="L2117" s="3"/>
      <c r="M2117" s="5"/>
      <c r="AZ2117"/>
      <c r="BA2117"/>
      <c r="BB2117"/>
      <c r="BC2117"/>
      <c r="BD2117"/>
      <c r="BE2117"/>
      <c r="BF2117" s="3"/>
      <c r="BG2117" s="3"/>
      <c r="CK2117"/>
    </row>
    <row r="2118" spans="1:89" x14ac:dyDescent="0.25">
      <c r="A2118" s="2">
        <v>43281</v>
      </c>
      <c r="B2118" s="5" t="s">
        <v>487</v>
      </c>
      <c r="C2118" s="5" t="s">
        <v>330</v>
      </c>
      <c r="D2118" s="5" t="s">
        <v>70</v>
      </c>
      <c r="E2118" s="3" t="s">
        <v>116</v>
      </c>
      <c r="F2118" s="3" t="s">
        <v>373</v>
      </c>
      <c r="G2118" s="3">
        <v>0</v>
      </c>
      <c r="H2118" s="3"/>
      <c r="I2118" s="3"/>
      <c r="J2118" s="3"/>
      <c r="K2118" s="3"/>
      <c r="L2118" s="3"/>
      <c r="M2118" s="5"/>
      <c r="AZ2118"/>
      <c r="BA2118"/>
      <c r="BB2118"/>
      <c r="BC2118"/>
      <c r="BD2118"/>
      <c r="BE2118"/>
      <c r="BF2118" s="3"/>
      <c r="BG2118" s="3"/>
      <c r="CK2118"/>
    </row>
    <row r="2119" spans="1:89" x14ac:dyDescent="0.25">
      <c r="A2119" s="2">
        <v>43281</v>
      </c>
      <c r="B2119" s="5" t="s">
        <v>487</v>
      </c>
      <c r="C2119" s="5" t="s">
        <v>330</v>
      </c>
      <c r="D2119" s="5" t="s">
        <v>70</v>
      </c>
      <c r="E2119" s="3" t="s">
        <v>117</v>
      </c>
      <c r="F2119" s="3" t="s">
        <v>374</v>
      </c>
      <c r="G2119" s="3">
        <v>2790487862</v>
      </c>
      <c r="H2119" s="3"/>
      <c r="I2119" s="3"/>
      <c r="J2119" s="3"/>
      <c r="K2119" s="3"/>
      <c r="L2119" s="3"/>
      <c r="M2119" s="5"/>
      <c r="AZ2119"/>
      <c r="BA2119"/>
      <c r="BB2119"/>
      <c r="BC2119"/>
      <c r="BD2119"/>
      <c r="BE2119"/>
      <c r="BF2119" s="3"/>
      <c r="BG2119" s="3"/>
      <c r="CK2119"/>
    </row>
    <row r="2120" spans="1:89" x14ac:dyDescent="0.25">
      <c r="A2120" s="2">
        <v>43281</v>
      </c>
      <c r="B2120" s="5" t="s">
        <v>487</v>
      </c>
      <c r="C2120" s="5" t="s">
        <v>330</v>
      </c>
      <c r="D2120" s="5" t="s">
        <v>70</v>
      </c>
      <c r="E2120" s="3" t="s">
        <v>118</v>
      </c>
      <c r="F2120" s="3" t="s">
        <v>375</v>
      </c>
      <c r="G2120" s="3">
        <v>162041202</v>
      </c>
      <c r="H2120" s="3"/>
      <c r="I2120" s="3"/>
      <c r="J2120" s="3"/>
      <c r="K2120" s="3"/>
      <c r="L2120" s="3"/>
      <c r="M2120" s="5"/>
      <c r="AZ2120"/>
      <c r="BA2120"/>
      <c r="BB2120"/>
      <c r="BC2120"/>
      <c r="BD2120"/>
      <c r="BE2120"/>
      <c r="BF2120" s="3"/>
      <c r="BG2120" s="3"/>
      <c r="CK2120"/>
    </row>
    <row r="2121" spans="1:89" x14ac:dyDescent="0.25">
      <c r="A2121" s="2">
        <v>43281</v>
      </c>
      <c r="B2121" s="5" t="s">
        <v>487</v>
      </c>
      <c r="C2121" s="5" t="s">
        <v>330</v>
      </c>
      <c r="D2121" s="5" t="s">
        <v>70</v>
      </c>
      <c r="E2121" s="3" t="s">
        <v>273</v>
      </c>
      <c r="F2121" s="3" t="s">
        <v>380</v>
      </c>
      <c r="G2121" s="3">
        <v>1695634161.6800001</v>
      </c>
      <c r="H2121" s="3"/>
      <c r="I2121" s="3"/>
      <c r="J2121" s="3"/>
      <c r="K2121" s="3"/>
      <c r="L2121" s="3"/>
      <c r="M2121" s="5"/>
      <c r="AZ2121"/>
      <c r="BA2121"/>
      <c r="BB2121"/>
      <c r="BC2121"/>
      <c r="BD2121"/>
      <c r="BE2121"/>
      <c r="BF2121" s="3"/>
      <c r="BG2121" s="3"/>
      <c r="CK2121"/>
    </row>
    <row r="2122" spans="1:89" x14ac:dyDescent="0.25">
      <c r="A2122" s="2">
        <v>43281</v>
      </c>
      <c r="B2122" s="5" t="s">
        <v>487</v>
      </c>
      <c r="C2122" s="5" t="s">
        <v>330</v>
      </c>
      <c r="D2122" s="5" t="s">
        <v>70</v>
      </c>
      <c r="E2122" s="3" t="s">
        <v>274</v>
      </c>
      <c r="F2122" s="3" t="s">
        <v>373</v>
      </c>
      <c r="G2122" s="3">
        <v>0</v>
      </c>
      <c r="H2122" s="3"/>
      <c r="I2122" s="3"/>
      <c r="J2122" s="3"/>
      <c r="K2122" s="3"/>
      <c r="L2122" s="3"/>
      <c r="M2122" s="5"/>
      <c r="AZ2122"/>
      <c r="BA2122"/>
      <c r="BB2122"/>
      <c r="BC2122"/>
      <c r="BD2122"/>
      <c r="BE2122"/>
      <c r="BF2122" s="3"/>
      <c r="BG2122" s="3"/>
      <c r="CK2122"/>
    </row>
    <row r="2123" spans="1:89" x14ac:dyDescent="0.25">
      <c r="A2123" s="2">
        <v>43281</v>
      </c>
      <c r="B2123" s="5" t="s">
        <v>487</v>
      </c>
      <c r="C2123" s="5" t="s">
        <v>330</v>
      </c>
      <c r="D2123" s="5" t="s">
        <v>70</v>
      </c>
      <c r="E2123" s="3" t="s">
        <v>275</v>
      </c>
      <c r="F2123" s="3" t="s">
        <v>374</v>
      </c>
      <c r="G2123" s="3">
        <v>1562267141.6800001</v>
      </c>
      <c r="H2123" s="3"/>
      <c r="I2123" s="3"/>
      <c r="J2123" s="3"/>
      <c r="K2123" s="3"/>
      <c r="L2123" s="3"/>
      <c r="M2123" s="5"/>
      <c r="AZ2123"/>
      <c r="BA2123"/>
      <c r="BB2123"/>
      <c r="BC2123"/>
      <c r="BD2123"/>
      <c r="BE2123"/>
      <c r="BF2123" s="3"/>
      <c r="BG2123" s="3"/>
      <c r="CK2123"/>
    </row>
    <row r="2124" spans="1:89" x14ac:dyDescent="0.25">
      <c r="A2124" s="2">
        <v>43281</v>
      </c>
      <c r="B2124" s="5" t="s">
        <v>487</v>
      </c>
      <c r="C2124" s="5" t="s">
        <v>330</v>
      </c>
      <c r="D2124" s="5" t="s">
        <v>70</v>
      </c>
      <c r="E2124" s="3" t="s">
        <v>276</v>
      </c>
      <c r="F2124" s="3" t="s">
        <v>375</v>
      </c>
      <c r="G2124" s="3">
        <v>133367020</v>
      </c>
      <c r="H2124" s="3"/>
      <c r="I2124" s="3"/>
      <c r="J2124" s="3"/>
      <c r="K2124" s="3"/>
      <c r="L2124" s="3"/>
      <c r="M2124" s="5"/>
      <c r="AZ2124"/>
      <c r="BA2124"/>
      <c r="BB2124"/>
      <c r="BC2124"/>
      <c r="BD2124"/>
      <c r="BE2124"/>
      <c r="BF2124" s="3"/>
      <c r="BG2124" s="3"/>
      <c r="CK2124"/>
    </row>
    <row r="2125" spans="1:89" x14ac:dyDescent="0.25">
      <c r="A2125" s="2">
        <v>43281</v>
      </c>
      <c r="B2125" s="5" t="s">
        <v>487</v>
      </c>
      <c r="C2125" s="5" t="s">
        <v>330</v>
      </c>
      <c r="D2125" s="5" t="s">
        <v>70</v>
      </c>
      <c r="E2125" s="3" t="s">
        <v>277</v>
      </c>
      <c r="F2125" s="3" t="s">
        <v>381</v>
      </c>
      <c r="G2125" s="3">
        <v>6313703041.0100002</v>
      </c>
      <c r="H2125" s="3"/>
      <c r="I2125" s="3"/>
      <c r="J2125" s="3"/>
      <c r="K2125" s="3"/>
      <c r="L2125" s="3"/>
      <c r="M2125" s="5"/>
      <c r="AZ2125"/>
      <c r="BA2125"/>
      <c r="BB2125"/>
      <c r="BC2125"/>
      <c r="BD2125"/>
      <c r="BE2125"/>
      <c r="BF2125" s="3"/>
      <c r="BG2125" s="3"/>
      <c r="CK2125"/>
    </row>
    <row r="2126" spans="1:89" x14ac:dyDescent="0.25">
      <c r="A2126" s="2">
        <v>43281</v>
      </c>
      <c r="B2126" s="5" t="s">
        <v>487</v>
      </c>
      <c r="C2126" s="5" t="s">
        <v>330</v>
      </c>
      <c r="D2126" s="5" t="s">
        <v>70</v>
      </c>
      <c r="E2126" s="3" t="s">
        <v>119</v>
      </c>
      <c r="F2126" s="3" t="s">
        <v>382</v>
      </c>
      <c r="G2126" s="3">
        <v>5408730314.0100002</v>
      </c>
      <c r="H2126" s="3"/>
      <c r="I2126" s="3"/>
      <c r="J2126" s="3"/>
      <c r="K2126" s="3"/>
      <c r="L2126" s="3"/>
      <c r="M2126" s="5"/>
      <c r="AZ2126"/>
      <c r="BA2126"/>
      <c r="BB2126"/>
      <c r="BC2126"/>
      <c r="BD2126"/>
      <c r="BE2126"/>
      <c r="BF2126" s="3"/>
      <c r="BG2126" s="3"/>
      <c r="CK2126"/>
    </row>
    <row r="2127" spans="1:89" x14ac:dyDescent="0.25">
      <c r="A2127" s="2">
        <v>43281</v>
      </c>
      <c r="B2127" s="5" t="s">
        <v>487</v>
      </c>
      <c r="C2127" s="5" t="s">
        <v>330</v>
      </c>
      <c r="D2127" s="5" t="s">
        <v>70</v>
      </c>
      <c r="E2127" s="3" t="s">
        <v>120</v>
      </c>
      <c r="F2127" s="3" t="s">
        <v>383</v>
      </c>
      <c r="G2127" s="3">
        <v>904972727</v>
      </c>
      <c r="H2127" s="3"/>
      <c r="I2127" s="3"/>
      <c r="J2127" s="3"/>
      <c r="K2127" s="3"/>
      <c r="L2127" s="3"/>
      <c r="M2127" s="5"/>
      <c r="AZ2127"/>
      <c r="BA2127"/>
      <c r="BB2127"/>
      <c r="BC2127"/>
      <c r="BD2127"/>
      <c r="BE2127"/>
      <c r="BF2127" s="3"/>
      <c r="BG2127" s="3"/>
      <c r="CK2127"/>
    </row>
    <row r="2128" spans="1:89" x14ac:dyDescent="0.25">
      <c r="A2128" s="2">
        <v>43281</v>
      </c>
      <c r="B2128" s="5" t="s">
        <v>487</v>
      </c>
      <c r="C2128" s="5" t="s">
        <v>330</v>
      </c>
      <c r="D2128" s="5" t="s">
        <v>70</v>
      </c>
      <c r="E2128" s="3" t="s">
        <v>121</v>
      </c>
      <c r="F2128" s="3" t="s">
        <v>384</v>
      </c>
      <c r="G2128" s="3">
        <v>0</v>
      </c>
      <c r="H2128" s="3"/>
      <c r="I2128" s="3"/>
      <c r="J2128" s="3"/>
      <c r="K2128" s="3"/>
      <c r="L2128" s="3"/>
      <c r="M2128" s="5"/>
      <c r="AZ2128"/>
      <c r="BA2128"/>
      <c r="BB2128"/>
      <c r="BC2128"/>
      <c r="BD2128"/>
      <c r="BE2128"/>
      <c r="BF2128" s="3"/>
      <c r="BG2128" s="3"/>
      <c r="CK2128"/>
    </row>
    <row r="2129" spans="1:89" x14ac:dyDescent="0.25">
      <c r="A2129" s="2">
        <v>43281</v>
      </c>
      <c r="B2129" s="5" t="s">
        <v>487</v>
      </c>
      <c r="C2129" s="5" t="s">
        <v>330</v>
      </c>
      <c r="D2129" s="5" t="s">
        <v>70</v>
      </c>
      <c r="E2129" s="3" t="s">
        <v>123</v>
      </c>
      <c r="F2129" s="3" t="s">
        <v>385</v>
      </c>
      <c r="G2129" s="3">
        <v>0</v>
      </c>
      <c r="H2129" s="3"/>
      <c r="I2129" s="3"/>
      <c r="J2129" s="3"/>
      <c r="K2129" s="3"/>
      <c r="L2129" s="3"/>
      <c r="M2129" s="5"/>
      <c r="AZ2129"/>
      <c r="BA2129"/>
      <c r="BB2129"/>
      <c r="BC2129"/>
      <c r="BD2129"/>
      <c r="BE2129"/>
      <c r="BF2129" s="3"/>
      <c r="BG2129" s="3"/>
      <c r="CK2129"/>
    </row>
    <row r="2130" spans="1:89" x14ac:dyDescent="0.25">
      <c r="A2130" s="2">
        <v>43281</v>
      </c>
      <c r="B2130" s="5" t="s">
        <v>487</v>
      </c>
      <c r="C2130" s="5" t="s">
        <v>330</v>
      </c>
      <c r="D2130" s="5" t="s">
        <v>70</v>
      </c>
      <c r="E2130" s="3" t="s">
        <v>278</v>
      </c>
      <c r="F2130" s="3" t="s">
        <v>386</v>
      </c>
      <c r="G2130" s="3">
        <v>0</v>
      </c>
      <c r="H2130" s="3"/>
      <c r="I2130" s="3"/>
      <c r="J2130" s="3"/>
      <c r="K2130" s="3"/>
      <c r="L2130" s="3"/>
      <c r="M2130" s="5"/>
      <c r="AZ2130"/>
      <c r="BA2130"/>
      <c r="BB2130"/>
      <c r="BC2130"/>
      <c r="BD2130"/>
      <c r="BE2130"/>
      <c r="BF2130" s="3"/>
      <c r="BG2130" s="3"/>
      <c r="CK2130"/>
    </row>
    <row r="2131" spans="1:89" x14ac:dyDescent="0.25">
      <c r="A2131" s="2">
        <v>43281</v>
      </c>
      <c r="B2131" s="5" t="s">
        <v>487</v>
      </c>
      <c r="C2131" s="5" t="s">
        <v>330</v>
      </c>
      <c r="D2131" s="5" t="s">
        <v>70</v>
      </c>
      <c r="E2131" s="3" t="s">
        <v>279</v>
      </c>
      <c r="F2131" s="3" t="s">
        <v>387</v>
      </c>
      <c r="G2131" s="3">
        <v>8537940</v>
      </c>
      <c r="H2131" s="3"/>
      <c r="I2131" s="3"/>
      <c r="J2131" s="3"/>
      <c r="K2131" s="3"/>
      <c r="L2131" s="3"/>
      <c r="M2131" s="5"/>
      <c r="AZ2131"/>
      <c r="BA2131"/>
      <c r="BB2131"/>
      <c r="BC2131"/>
      <c r="BD2131"/>
      <c r="BE2131"/>
      <c r="BF2131" s="3"/>
      <c r="BG2131" s="3"/>
      <c r="CK2131"/>
    </row>
    <row r="2132" spans="1:89" x14ac:dyDescent="0.25">
      <c r="A2132" s="2">
        <v>43281</v>
      </c>
      <c r="B2132" s="5" t="s">
        <v>487</v>
      </c>
      <c r="C2132" s="5" t="s">
        <v>330</v>
      </c>
      <c r="D2132" s="5" t="s">
        <v>70</v>
      </c>
      <c r="E2132" s="3" t="s">
        <v>280</v>
      </c>
      <c r="F2132" s="3" t="s">
        <v>388</v>
      </c>
      <c r="G2132" s="3">
        <v>0</v>
      </c>
      <c r="H2132" s="3"/>
      <c r="I2132" s="3"/>
      <c r="J2132" s="3"/>
      <c r="K2132" s="3"/>
      <c r="L2132" s="3"/>
      <c r="M2132" s="5"/>
      <c r="AZ2132"/>
      <c r="BA2132"/>
      <c r="BB2132"/>
      <c r="BC2132"/>
      <c r="BD2132"/>
      <c r="BE2132"/>
      <c r="BF2132" s="3"/>
      <c r="BG2132" s="3"/>
      <c r="CK2132"/>
    </row>
    <row r="2133" spans="1:89" x14ac:dyDescent="0.25">
      <c r="A2133" s="2">
        <v>43281</v>
      </c>
      <c r="B2133" s="5" t="s">
        <v>487</v>
      </c>
      <c r="C2133" s="5" t="s">
        <v>330</v>
      </c>
      <c r="D2133" s="5" t="s">
        <v>70</v>
      </c>
      <c r="E2133" s="3" t="s">
        <v>281</v>
      </c>
      <c r="F2133" s="3" t="s">
        <v>389</v>
      </c>
      <c r="G2133" s="3">
        <v>17037428</v>
      </c>
      <c r="H2133" s="3"/>
      <c r="I2133" s="3"/>
      <c r="J2133" s="3"/>
      <c r="K2133" s="3"/>
      <c r="L2133" s="3"/>
      <c r="M2133" s="5"/>
      <c r="AZ2133"/>
      <c r="BA2133"/>
      <c r="BB2133"/>
      <c r="BC2133"/>
      <c r="BD2133"/>
      <c r="BE2133"/>
      <c r="BF2133" s="3"/>
      <c r="BG2133" s="3"/>
      <c r="CK2133"/>
    </row>
    <row r="2134" spans="1:89" x14ac:dyDescent="0.25">
      <c r="A2134" s="2">
        <v>43281</v>
      </c>
      <c r="B2134" s="5" t="s">
        <v>487</v>
      </c>
      <c r="C2134" s="5" t="s">
        <v>330</v>
      </c>
      <c r="D2134" s="5" t="s">
        <v>70</v>
      </c>
      <c r="E2134" s="3" t="s">
        <v>282</v>
      </c>
      <c r="F2134" s="3" t="s">
        <v>183</v>
      </c>
      <c r="G2134" s="3">
        <v>0</v>
      </c>
      <c r="H2134" s="3"/>
      <c r="I2134" s="3"/>
      <c r="J2134" s="3"/>
      <c r="K2134" s="3"/>
      <c r="L2134" s="3"/>
      <c r="M2134" s="5"/>
      <c r="AZ2134"/>
      <c r="BA2134"/>
      <c r="BB2134"/>
      <c r="BC2134"/>
      <c r="BD2134"/>
      <c r="BE2134"/>
      <c r="BF2134" s="3"/>
      <c r="BG2134" s="3"/>
      <c r="CK2134"/>
    </row>
    <row r="2135" spans="1:89" x14ac:dyDescent="0.25">
      <c r="A2135" s="2">
        <v>43281</v>
      </c>
      <c r="B2135" s="5" t="s">
        <v>487</v>
      </c>
      <c r="C2135" s="5" t="s">
        <v>330</v>
      </c>
      <c r="D2135" s="5" t="s">
        <v>70</v>
      </c>
      <c r="E2135" s="3" t="s">
        <v>124</v>
      </c>
      <c r="F2135" s="3" t="s">
        <v>390</v>
      </c>
      <c r="G2135" s="3">
        <v>0</v>
      </c>
      <c r="H2135" s="3"/>
      <c r="I2135" s="3"/>
      <c r="J2135" s="3"/>
      <c r="K2135" s="3"/>
      <c r="L2135" s="3"/>
      <c r="M2135" s="5"/>
      <c r="AZ2135"/>
      <c r="BA2135"/>
      <c r="BB2135"/>
      <c r="BC2135"/>
      <c r="BD2135"/>
      <c r="BE2135"/>
      <c r="BF2135" s="3"/>
      <c r="BG2135" s="3"/>
      <c r="CK2135"/>
    </row>
    <row r="2136" spans="1:89" x14ac:dyDescent="0.25">
      <c r="A2136" s="2">
        <v>43281</v>
      </c>
      <c r="B2136" s="5" t="s">
        <v>487</v>
      </c>
      <c r="C2136" s="5" t="s">
        <v>330</v>
      </c>
      <c r="D2136" s="5" t="s">
        <v>70</v>
      </c>
      <c r="E2136" s="3" t="s">
        <v>125</v>
      </c>
      <c r="F2136" s="3" t="s">
        <v>391</v>
      </c>
      <c r="G2136" s="3">
        <v>0</v>
      </c>
      <c r="H2136" s="3"/>
      <c r="I2136" s="3"/>
      <c r="J2136" s="3"/>
      <c r="K2136" s="3"/>
      <c r="L2136" s="3"/>
      <c r="M2136" s="5"/>
      <c r="AZ2136"/>
      <c r="BA2136"/>
      <c r="BB2136"/>
      <c r="BC2136"/>
      <c r="BD2136"/>
      <c r="BE2136"/>
      <c r="BF2136" s="3"/>
      <c r="BG2136" s="3"/>
      <c r="CK2136"/>
    </row>
    <row r="2137" spans="1:89" x14ac:dyDescent="0.25">
      <c r="A2137" s="2">
        <v>43281</v>
      </c>
      <c r="B2137" s="5" t="s">
        <v>487</v>
      </c>
      <c r="C2137" s="5" t="s">
        <v>330</v>
      </c>
      <c r="D2137" s="5" t="s">
        <v>70</v>
      </c>
      <c r="E2137" s="3" t="s">
        <v>126</v>
      </c>
      <c r="F2137" s="3" t="s">
        <v>392</v>
      </c>
      <c r="G2137" s="3">
        <v>244476155</v>
      </c>
      <c r="H2137" s="3"/>
      <c r="I2137" s="3"/>
      <c r="J2137" s="3"/>
      <c r="K2137" s="3"/>
      <c r="L2137" s="3"/>
      <c r="M2137" s="5"/>
      <c r="AZ2137"/>
      <c r="BA2137"/>
      <c r="BB2137"/>
      <c r="BC2137"/>
      <c r="BD2137"/>
      <c r="BE2137"/>
      <c r="BF2137" s="3"/>
      <c r="BG2137" s="3"/>
      <c r="CK2137"/>
    </row>
    <row r="2138" spans="1:89" x14ac:dyDescent="0.25">
      <c r="A2138" s="2">
        <v>43281</v>
      </c>
      <c r="B2138" s="5" t="s">
        <v>487</v>
      </c>
      <c r="C2138" s="5" t="s">
        <v>330</v>
      </c>
      <c r="D2138" s="5" t="s">
        <v>70</v>
      </c>
      <c r="E2138" s="3" t="s">
        <v>127</v>
      </c>
      <c r="F2138" s="3" t="s">
        <v>393</v>
      </c>
      <c r="G2138" s="3">
        <v>110181850</v>
      </c>
      <c r="H2138" s="3"/>
      <c r="I2138" s="3"/>
      <c r="J2138" s="3"/>
      <c r="K2138" s="3"/>
      <c r="L2138" s="3"/>
      <c r="M2138" s="5"/>
      <c r="AZ2138"/>
      <c r="BA2138"/>
      <c r="BB2138"/>
      <c r="BC2138"/>
      <c r="BD2138"/>
      <c r="BE2138"/>
      <c r="BF2138" s="3"/>
      <c r="BG2138" s="3"/>
      <c r="CK2138"/>
    </row>
    <row r="2139" spans="1:89" x14ac:dyDescent="0.25">
      <c r="A2139" s="2">
        <v>43281</v>
      </c>
      <c r="B2139" s="5" t="s">
        <v>487</v>
      </c>
      <c r="C2139" s="5" t="s">
        <v>330</v>
      </c>
      <c r="D2139" s="5" t="s">
        <v>70</v>
      </c>
      <c r="E2139" s="3" t="s">
        <v>128</v>
      </c>
      <c r="F2139" s="3" t="s">
        <v>394</v>
      </c>
      <c r="G2139" s="3">
        <v>159210656</v>
      </c>
      <c r="H2139" s="3"/>
      <c r="I2139" s="3"/>
      <c r="J2139" s="3"/>
      <c r="K2139" s="3"/>
      <c r="L2139" s="3"/>
      <c r="M2139" s="5"/>
      <c r="AZ2139"/>
      <c r="BA2139"/>
      <c r="BB2139"/>
      <c r="BC2139"/>
      <c r="BD2139"/>
      <c r="BE2139"/>
      <c r="BF2139" s="3"/>
      <c r="BG2139" s="3"/>
      <c r="CK2139"/>
    </row>
    <row r="2140" spans="1:89" x14ac:dyDescent="0.25">
      <c r="A2140" s="2">
        <v>43281</v>
      </c>
      <c r="B2140" s="5" t="s">
        <v>487</v>
      </c>
      <c r="C2140" s="5" t="s">
        <v>330</v>
      </c>
      <c r="D2140" s="5" t="s">
        <v>70</v>
      </c>
      <c r="E2140" s="3" t="s">
        <v>283</v>
      </c>
      <c r="F2140" s="3" t="s">
        <v>395</v>
      </c>
      <c r="G2140" s="3">
        <v>0</v>
      </c>
      <c r="H2140" s="3"/>
      <c r="I2140" s="3"/>
      <c r="J2140" s="3"/>
      <c r="K2140" s="3"/>
      <c r="L2140" s="3"/>
      <c r="M2140" s="5"/>
      <c r="AZ2140"/>
      <c r="BA2140"/>
      <c r="BB2140"/>
      <c r="BC2140"/>
      <c r="BD2140"/>
      <c r="BE2140"/>
      <c r="BF2140" s="3"/>
      <c r="BG2140" s="3"/>
      <c r="CK2140"/>
    </row>
    <row r="2141" spans="1:89" x14ac:dyDescent="0.25">
      <c r="A2141" s="2">
        <v>43281</v>
      </c>
      <c r="B2141" s="5" t="s">
        <v>487</v>
      </c>
      <c r="C2141" s="5" t="s">
        <v>330</v>
      </c>
      <c r="D2141" s="5" t="s">
        <v>70</v>
      </c>
      <c r="E2141" s="3" t="s">
        <v>284</v>
      </c>
      <c r="F2141" s="3" t="s">
        <v>396</v>
      </c>
      <c r="G2141" s="3">
        <v>0</v>
      </c>
      <c r="H2141" s="3"/>
      <c r="I2141" s="3"/>
      <c r="J2141" s="3"/>
      <c r="K2141" s="3"/>
      <c r="L2141" s="3"/>
      <c r="M2141" s="5"/>
      <c r="AZ2141"/>
      <c r="BA2141"/>
      <c r="BB2141"/>
      <c r="BC2141"/>
      <c r="BD2141"/>
      <c r="BE2141"/>
      <c r="BF2141" s="3"/>
      <c r="BG2141" s="3"/>
      <c r="CK2141"/>
    </row>
    <row r="2142" spans="1:89" x14ac:dyDescent="0.25">
      <c r="A2142" s="2">
        <v>43281</v>
      </c>
      <c r="B2142" s="5" t="s">
        <v>487</v>
      </c>
      <c r="C2142" s="5" t="s">
        <v>330</v>
      </c>
      <c r="D2142" s="5" t="s">
        <v>70</v>
      </c>
      <c r="E2142" s="3" t="s">
        <v>285</v>
      </c>
      <c r="F2142" s="3" t="s">
        <v>397</v>
      </c>
      <c r="G2142" s="3">
        <v>0</v>
      </c>
      <c r="H2142" s="3"/>
      <c r="I2142" s="3"/>
      <c r="J2142" s="3"/>
      <c r="K2142" s="3"/>
      <c r="L2142" s="3"/>
      <c r="M2142" s="5"/>
      <c r="AZ2142"/>
      <c r="BA2142"/>
      <c r="BB2142"/>
      <c r="BC2142"/>
      <c r="BD2142"/>
      <c r="BE2142"/>
      <c r="BF2142" s="3"/>
      <c r="BG2142" s="3"/>
      <c r="CK2142"/>
    </row>
    <row r="2143" spans="1:89" x14ac:dyDescent="0.25">
      <c r="A2143" s="2">
        <v>43281</v>
      </c>
      <c r="B2143" s="5" t="s">
        <v>487</v>
      </c>
      <c r="C2143" s="5" t="s">
        <v>330</v>
      </c>
      <c r="D2143" s="5" t="s">
        <v>70</v>
      </c>
      <c r="E2143" s="3" t="s">
        <v>286</v>
      </c>
      <c r="F2143" s="3" t="s">
        <v>399</v>
      </c>
      <c r="G2143" s="3">
        <v>321169721</v>
      </c>
      <c r="H2143" s="3"/>
      <c r="I2143" s="3"/>
      <c r="J2143" s="3"/>
      <c r="K2143" s="3"/>
      <c r="L2143" s="3"/>
      <c r="M2143" s="5"/>
      <c r="AZ2143"/>
      <c r="BA2143"/>
      <c r="BB2143"/>
      <c r="BC2143"/>
      <c r="BD2143"/>
      <c r="BE2143"/>
      <c r="BF2143" s="3"/>
      <c r="BG2143" s="3"/>
      <c r="CK2143"/>
    </row>
    <row r="2144" spans="1:89" x14ac:dyDescent="0.25">
      <c r="A2144" s="2">
        <v>43281</v>
      </c>
      <c r="B2144" s="5" t="s">
        <v>487</v>
      </c>
      <c r="C2144" s="5" t="s">
        <v>330</v>
      </c>
      <c r="D2144" s="5" t="s">
        <v>70</v>
      </c>
      <c r="E2144" s="3" t="s">
        <v>129</v>
      </c>
      <c r="F2144" s="3" t="s">
        <v>400</v>
      </c>
      <c r="G2144" s="3">
        <v>11963713750.690001</v>
      </c>
      <c r="H2144" s="3"/>
      <c r="I2144" s="3"/>
      <c r="J2144" s="3"/>
      <c r="K2144" s="3"/>
      <c r="L2144" s="3"/>
      <c r="M2144" s="5"/>
      <c r="AZ2144"/>
      <c r="BA2144"/>
      <c r="BB2144"/>
      <c r="BC2144"/>
      <c r="BD2144"/>
      <c r="BE2144"/>
      <c r="BF2144" s="3"/>
      <c r="BG2144" s="3"/>
      <c r="CK2144"/>
    </row>
    <row r="2145" spans="1:89" x14ac:dyDescent="0.25">
      <c r="A2145" s="2">
        <v>43281</v>
      </c>
      <c r="B2145" s="5" t="s">
        <v>487</v>
      </c>
      <c r="C2145" s="5" t="s">
        <v>330</v>
      </c>
      <c r="D2145" s="5" t="s">
        <v>70</v>
      </c>
      <c r="E2145" s="3" t="s">
        <v>130</v>
      </c>
      <c r="F2145" s="3" t="s">
        <v>398</v>
      </c>
      <c r="G2145" s="3">
        <v>6035075714.3199997</v>
      </c>
      <c r="H2145" s="3"/>
      <c r="I2145" s="3"/>
      <c r="J2145" s="3"/>
      <c r="K2145" s="3"/>
      <c r="L2145" s="3"/>
      <c r="M2145" s="5"/>
      <c r="AZ2145"/>
      <c r="BA2145"/>
      <c r="BB2145"/>
      <c r="BC2145"/>
      <c r="BD2145"/>
      <c r="BE2145"/>
      <c r="BF2145" s="3"/>
      <c r="BG2145" s="3"/>
      <c r="CK2145"/>
    </row>
    <row r="2146" spans="1:89" x14ac:dyDescent="0.25">
      <c r="A2146" s="2">
        <v>43281</v>
      </c>
      <c r="B2146" s="5" t="s">
        <v>487</v>
      </c>
      <c r="C2146" s="5" t="s">
        <v>401</v>
      </c>
      <c r="D2146" s="5" t="s">
        <v>70</v>
      </c>
      <c r="E2146" s="3" t="s">
        <v>69</v>
      </c>
      <c r="F2146" s="3" t="s">
        <v>107</v>
      </c>
      <c r="G2146" s="3">
        <v>0</v>
      </c>
      <c r="H2146" s="3">
        <v>84799119</v>
      </c>
      <c r="I2146" s="3">
        <v>141664</v>
      </c>
      <c r="J2146" s="3">
        <v>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Z2146" s="3">
        <v>84940783</v>
      </c>
      <c r="AZ2146"/>
      <c r="BA2146"/>
      <c r="BB2146"/>
      <c r="BC2146"/>
      <c r="BD2146"/>
      <c r="BE2146"/>
      <c r="BF2146" s="3"/>
      <c r="BG2146" s="3"/>
      <c r="CK2146"/>
    </row>
    <row r="2147" spans="1:89" x14ac:dyDescent="0.25">
      <c r="A2147" s="2">
        <v>43281</v>
      </c>
      <c r="B2147" s="5" t="s">
        <v>487</v>
      </c>
      <c r="C2147" s="5" t="s">
        <v>401</v>
      </c>
      <c r="D2147" s="5" t="s">
        <v>70</v>
      </c>
      <c r="E2147" s="3" t="s">
        <v>68</v>
      </c>
      <c r="F2147" s="3" t="s">
        <v>108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Z2147" s="3">
        <v>0</v>
      </c>
      <c r="AZ2147"/>
      <c r="BA2147"/>
      <c r="BB2147"/>
      <c r="BC2147"/>
      <c r="BD2147"/>
      <c r="BE2147"/>
      <c r="BF2147" s="3"/>
      <c r="BG2147" s="3"/>
      <c r="CK2147"/>
    </row>
    <row r="2148" spans="1:89" x14ac:dyDescent="0.25">
      <c r="A2148" s="2">
        <v>43281</v>
      </c>
      <c r="B2148" s="5" t="s">
        <v>487</v>
      </c>
      <c r="C2148" s="5" t="s">
        <v>401</v>
      </c>
      <c r="D2148" s="5" t="s">
        <v>70</v>
      </c>
      <c r="E2148" s="3" t="s">
        <v>67</v>
      </c>
      <c r="F2148" s="3" t="s">
        <v>109</v>
      </c>
      <c r="G2148" s="3"/>
      <c r="H2148" s="3"/>
      <c r="I2148" s="3"/>
      <c r="J2148" s="3"/>
      <c r="K2148" s="3"/>
      <c r="L2148" s="3"/>
      <c r="M2148" s="5"/>
      <c r="S2148" s="5">
        <v>0</v>
      </c>
      <c r="T2148" s="5">
        <v>0</v>
      </c>
      <c r="U2148" s="5">
        <v>0</v>
      </c>
      <c r="V2148" s="5">
        <v>0</v>
      </c>
      <c r="Z2148" s="5">
        <v>0</v>
      </c>
      <c r="AZ2148"/>
      <c r="BA2148"/>
      <c r="BB2148"/>
      <c r="BC2148"/>
      <c r="BD2148"/>
      <c r="BE2148"/>
      <c r="BF2148" s="3"/>
      <c r="BG2148" s="3"/>
      <c r="CK2148"/>
    </row>
    <row r="2149" spans="1:89" x14ac:dyDescent="0.25">
      <c r="A2149" s="2">
        <v>43281</v>
      </c>
      <c r="B2149" s="5" t="s">
        <v>487</v>
      </c>
      <c r="C2149" s="5" t="s">
        <v>401</v>
      </c>
      <c r="D2149" s="5" t="s">
        <v>70</v>
      </c>
      <c r="E2149" s="3" t="s">
        <v>66</v>
      </c>
      <c r="F2149" s="3" t="s">
        <v>110</v>
      </c>
      <c r="G2149" s="3">
        <v>0</v>
      </c>
      <c r="H2149" s="3">
        <v>12562364</v>
      </c>
      <c r="I2149" s="3">
        <v>158802</v>
      </c>
      <c r="J2149" s="3">
        <v>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Z2149" s="3">
        <v>12721166</v>
      </c>
      <c r="AZ2149"/>
      <c r="BA2149"/>
      <c r="BB2149"/>
      <c r="BC2149"/>
      <c r="BD2149"/>
      <c r="BE2149"/>
      <c r="BF2149" s="3"/>
      <c r="BG2149" s="3"/>
      <c r="CK2149"/>
    </row>
    <row r="2150" spans="1:89" x14ac:dyDescent="0.25">
      <c r="A2150" s="2">
        <v>43281</v>
      </c>
      <c r="B2150" s="5" t="s">
        <v>487</v>
      </c>
      <c r="C2150" s="5" t="s">
        <v>401</v>
      </c>
      <c r="D2150" s="5" t="s">
        <v>70</v>
      </c>
      <c r="E2150" s="3" t="s">
        <v>65</v>
      </c>
      <c r="F2150" s="3" t="s">
        <v>111</v>
      </c>
      <c r="G2150" s="3">
        <v>0</v>
      </c>
      <c r="H2150" s="3">
        <v>72236755</v>
      </c>
      <c r="I2150" s="3">
        <v>-17138</v>
      </c>
      <c r="J2150" s="3">
        <v>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Z2150" s="3">
        <v>72219617</v>
      </c>
      <c r="AZ2150"/>
      <c r="BA2150"/>
      <c r="BB2150"/>
      <c r="BC2150"/>
      <c r="BD2150"/>
      <c r="BE2150"/>
      <c r="BF2150" s="3"/>
      <c r="BG2150" s="3"/>
      <c r="CK2150"/>
    </row>
    <row r="2151" spans="1:89" x14ac:dyDescent="0.25">
      <c r="A2151" s="2">
        <v>43281</v>
      </c>
      <c r="B2151" s="5" t="s">
        <v>487</v>
      </c>
      <c r="C2151" s="5" t="s">
        <v>401</v>
      </c>
      <c r="D2151" s="5" t="s">
        <v>70</v>
      </c>
      <c r="E2151" s="3" t="s">
        <v>64</v>
      </c>
      <c r="F2151" s="3" t="s">
        <v>107</v>
      </c>
      <c r="G2151" s="3">
        <v>0</v>
      </c>
      <c r="H2151" s="3">
        <v>43027963</v>
      </c>
      <c r="I2151" s="3">
        <v>3089470</v>
      </c>
      <c r="J2151" s="3">
        <v>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Z2151" s="3">
        <v>46117433</v>
      </c>
      <c r="AZ2151"/>
      <c r="BA2151"/>
      <c r="BB2151"/>
      <c r="BC2151"/>
      <c r="BD2151"/>
      <c r="BE2151"/>
      <c r="BF2151" s="3"/>
      <c r="BG2151" s="3"/>
      <c r="CK2151"/>
    </row>
    <row r="2152" spans="1:89" x14ac:dyDescent="0.25">
      <c r="A2152" s="2">
        <v>43281</v>
      </c>
      <c r="B2152" s="5" t="s">
        <v>487</v>
      </c>
      <c r="C2152" s="5" t="s">
        <v>401</v>
      </c>
      <c r="D2152" s="5" t="s">
        <v>70</v>
      </c>
      <c r="E2152" s="3" t="s">
        <v>63</v>
      </c>
      <c r="F2152" s="3" t="s">
        <v>108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Z2152" s="3">
        <v>0</v>
      </c>
      <c r="AZ2152"/>
      <c r="BA2152"/>
      <c r="BB2152"/>
      <c r="BC2152"/>
      <c r="BD2152"/>
      <c r="BE2152"/>
      <c r="BF2152" s="3"/>
      <c r="BG2152" s="3"/>
      <c r="CK2152"/>
    </row>
    <row r="2153" spans="1:89" x14ac:dyDescent="0.25">
      <c r="A2153" s="2">
        <v>43281</v>
      </c>
      <c r="B2153" s="5" t="s">
        <v>487</v>
      </c>
      <c r="C2153" s="5" t="s">
        <v>401</v>
      </c>
      <c r="D2153" s="5" t="s">
        <v>70</v>
      </c>
      <c r="E2153" s="3" t="s">
        <v>62</v>
      </c>
      <c r="F2153" s="3" t="s">
        <v>109</v>
      </c>
      <c r="G2153" s="3"/>
      <c r="H2153" s="3"/>
      <c r="I2153" s="3"/>
      <c r="J2153" s="3"/>
      <c r="K2153" s="3"/>
      <c r="L2153" s="3"/>
      <c r="M2153" s="5"/>
      <c r="S2153" s="5">
        <v>0</v>
      </c>
      <c r="T2153" s="5">
        <v>0</v>
      </c>
      <c r="U2153" s="5">
        <v>0</v>
      </c>
      <c r="V2153" s="5">
        <v>0</v>
      </c>
      <c r="Z2153" s="5">
        <v>0</v>
      </c>
      <c r="AZ2153"/>
      <c r="BA2153"/>
      <c r="BB2153"/>
      <c r="BC2153"/>
      <c r="BD2153"/>
      <c r="BE2153"/>
      <c r="BF2153" s="3"/>
      <c r="BG2153" s="3"/>
      <c r="CK2153"/>
    </row>
    <row r="2154" spans="1:89" x14ac:dyDescent="0.25">
      <c r="A2154" s="2">
        <v>43281</v>
      </c>
      <c r="B2154" s="5" t="s">
        <v>487</v>
      </c>
      <c r="C2154" s="5" t="s">
        <v>401</v>
      </c>
      <c r="D2154" s="5" t="s">
        <v>70</v>
      </c>
      <c r="E2154" s="3" t="s">
        <v>61</v>
      </c>
      <c r="F2154" s="3" t="s">
        <v>110</v>
      </c>
      <c r="G2154" s="3">
        <v>0</v>
      </c>
      <c r="H2154" s="3">
        <v>12562364</v>
      </c>
      <c r="I2154" s="3">
        <v>158802</v>
      </c>
      <c r="J2154" s="3">
        <v>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Z2154" s="3">
        <v>12721166</v>
      </c>
      <c r="AZ2154"/>
      <c r="BA2154"/>
      <c r="BB2154"/>
      <c r="BC2154"/>
      <c r="BD2154"/>
      <c r="BE2154"/>
      <c r="BF2154" s="3"/>
      <c r="BG2154" s="3"/>
      <c r="CK2154"/>
    </row>
    <row r="2155" spans="1:89" x14ac:dyDescent="0.25">
      <c r="A2155" s="2">
        <v>43281</v>
      </c>
      <c r="B2155" s="5" t="s">
        <v>487</v>
      </c>
      <c r="C2155" s="5" t="s">
        <v>401</v>
      </c>
      <c r="D2155" s="5" t="s">
        <v>70</v>
      </c>
      <c r="E2155" s="3" t="s">
        <v>60</v>
      </c>
      <c r="F2155" s="3" t="s">
        <v>111</v>
      </c>
      <c r="G2155" s="3">
        <v>0</v>
      </c>
      <c r="H2155" s="3">
        <v>30465599</v>
      </c>
      <c r="I2155" s="3">
        <v>2930668</v>
      </c>
      <c r="J2155" s="3">
        <v>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Z2155" s="3">
        <v>33396267</v>
      </c>
      <c r="AZ2155"/>
      <c r="BA2155"/>
      <c r="BB2155"/>
      <c r="BC2155"/>
      <c r="BD2155"/>
      <c r="BE2155"/>
      <c r="BF2155" s="3"/>
      <c r="BG2155" s="3"/>
      <c r="CK2155"/>
    </row>
    <row r="2156" spans="1:89" x14ac:dyDescent="0.25">
      <c r="A2156" s="2">
        <v>43281</v>
      </c>
      <c r="B2156" s="5" t="s">
        <v>487</v>
      </c>
      <c r="C2156" s="5" t="s">
        <v>401</v>
      </c>
      <c r="D2156" s="5" t="s">
        <v>70</v>
      </c>
      <c r="E2156" s="3" t="s">
        <v>59</v>
      </c>
      <c r="F2156" s="3" t="s">
        <v>107</v>
      </c>
      <c r="G2156" s="3">
        <v>0</v>
      </c>
      <c r="H2156" s="3">
        <v>6744144</v>
      </c>
      <c r="I2156" s="3">
        <v>12727871</v>
      </c>
      <c r="J2156" s="3">
        <v>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Z2156" s="3">
        <v>19472015</v>
      </c>
      <c r="AZ2156"/>
      <c r="BA2156"/>
      <c r="BB2156"/>
      <c r="BC2156"/>
      <c r="BD2156"/>
      <c r="BE2156"/>
      <c r="BF2156" s="3"/>
      <c r="BG2156" s="3"/>
      <c r="CK2156"/>
    </row>
    <row r="2157" spans="1:89" x14ac:dyDescent="0.25">
      <c r="A2157" s="2">
        <v>43281</v>
      </c>
      <c r="B2157" s="5" t="s">
        <v>487</v>
      </c>
      <c r="C2157" s="5" t="s">
        <v>401</v>
      </c>
      <c r="D2157" s="5" t="s">
        <v>70</v>
      </c>
      <c r="E2157" s="3" t="s">
        <v>58</v>
      </c>
      <c r="F2157" s="3" t="s">
        <v>108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Z2157" s="3">
        <v>0</v>
      </c>
      <c r="AZ2157"/>
      <c r="BA2157"/>
      <c r="BB2157"/>
      <c r="BC2157"/>
      <c r="BD2157"/>
      <c r="BE2157"/>
      <c r="BF2157" s="3"/>
      <c r="BG2157" s="3"/>
      <c r="CK2157"/>
    </row>
    <row r="2158" spans="1:89" x14ac:dyDescent="0.25">
      <c r="A2158" s="2">
        <v>43281</v>
      </c>
      <c r="B2158" s="5" t="s">
        <v>487</v>
      </c>
      <c r="C2158" s="5" t="s">
        <v>401</v>
      </c>
      <c r="D2158" s="5" t="s">
        <v>70</v>
      </c>
      <c r="E2158" s="3" t="s">
        <v>57</v>
      </c>
      <c r="F2158" s="3" t="s">
        <v>109</v>
      </c>
      <c r="G2158" s="3"/>
      <c r="H2158" s="3"/>
      <c r="I2158" s="3"/>
      <c r="J2158" s="3"/>
      <c r="K2158" s="3"/>
      <c r="L2158" s="3"/>
      <c r="M2158" s="5"/>
      <c r="S2158" s="5">
        <v>0</v>
      </c>
      <c r="T2158" s="5">
        <v>0</v>
      </c>
      <c r="U2158" s="5">
        <v>0</v>
      </c>
      <c r="V2158" s="5">
        <v>0</v>
      </c>
      <c r="Z2158" s="5">
        <v>0</v>
      </c>
      <c r="AZ2158"/>
      <c r="BA2158"/>
      <c r="BB2158"/>
      <c r="BC2158"/>
      <c r="BD2158"/>
      <c r="BE2158"/>
      <c r="BF2158" s="3"/>
      <c r="BG2158" s="3"/>
      <c r="CK2158"/>
    </row>
    <row r="2159" spans="1:89" x14ac:dyDescent="0.25">
      <c r="A2159" s="2">
        <v>43281</v>
      </c>
      <c r="B2159" s="5" t="s">
        <v>487</v>
      </c>
      <c r="C2159" s="5" t="s">
        <v>401</v>
      </c>
      <c r="D2159" s="5" t="s">
        <v>70</v>
      </c>
      <c r="E2159" s="3" t="s">
        <v>56</v>
      </c>
      <c r="F2159" s="3" t="s">
        <v>110</v>
      </c>
      <c r="G2159" s="3">
        <v>0</v>
      </c>
      <c r="H2159" s="3">
        <v>3840315</v>
      </c>
      <c r="I2159" s="3">
        <v>0</v>
      </c>
      <c r="J2159" s="3">
        <v>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Z2159" s="3">
        <v>3840315</v>
      </c>
      <c r="AZ2159"/>
      <c r="BA2159"/>
      <c r="BB2159"/>
      <c r="BC2159"/>
      <c r="BD2159"/>
      <c r="BE2159"/>
      <c r="BF2159" s="3"/>
      <c r="BG2159" s="3"/>
      <c r="CK2159"/>
    </row>
    <row r="2160" spans="1:89" x14ac:dyDescent="0.25">
      <c r="A2160" s="2">
        <v>43281</v>
      </c>
      <c r="B2160" s="5" t="s">
        <v>487</v>
      </c>
      <c r="C2160" s="5" t="s">
        <v>401</v>
      </c>
      <c r="D2160" s="5" t="s">
        <v>70</v>
      </c>
      <c r="E2160" s="3" t="s">
        <v>55</v>
      </c>
      <c r="F2160" s="3" t="s">
        <v>111</v>
      </c>
      <c r="G2160" s="3">
        <v>0</v>
      </c>
      <c r="H2160" s="3">
        <v>2903829</v>
      </c>
      <c r="I2160" s="3">
        <v>12727871</v>
      </c>
      <c r="J2160" s="3">
        <v>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Z2160" s="3">
        <v>15631700</v>
      </c>
      <c r="AZ2160"/>
      <c r="BA2160"/>
      <c r="BB2160"/>
      <c r="BC2160"/>
      <c r="BD2160"/>
      <c r="BE2160"/>
      <c r="BF2160" s="3"/>
      <c r="BG2160" s="3"/>
      <c r="CK2160"/>
    </row>
    <row r="2161" spans="1:89" x14ac:dyDescent="0.25">
      <c r="A2161" s="2">
        <v>43281</v>
      </c>
      <c r="B2161" s="5" t="s">
        <v>487</v>
      </c>
      <c r="C2161" s="5" t="s">
        <v>401</v>
      </c>
      <c r="D2161" s="5" t="s">
        <v>70</v>
      </c>
      <c r="E2161" s="3" t="s">
        <v>54</v>
      </c>
      <c r="F2161" s="3" t="s">
        <v>107</v>
      </c>
      <c r="G2161" s="3">
        <v>0</v>
      </c>
      <c r="H2161" s="3">
        <v>1705126</v>
      </c>
      <c r="I2161" s="3">
        <v>-4850000</v>
      </c>
      <c r="J2161" s="3">
        <v>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Z2161" s="3">
        <v>-3144874</v>
      </c>
      <c r="AZ2161"/>
      <c r="BA2161"/>
      <c r="BB2161"/>
      <c r="BC2161"/>
      <c r="BD2161"/>
      <c r="BE2161"/>
      <c r="BF2161" s="3"/>
      <c r="BG2161" s="3"/>
      <c r="CK2161"/>
    </row>
    <row r="2162" spans="1:89" x14ac:dyDescent="0.25">
      <c r="A2162" s="2">
        <v>43281</v>
      </c>
      <c r="B2162" s="5" t="s">
        <v>487</v>
      </c>
      <c r="C2162" s="5" t="s">
        <v>401</v>
      </c>
      <c r="D2162" s="5" t="s">
        <v>70</v>
      </c>
      <c r="E2162" s="3" t="s">
        <v>53</v>
      </c>
      <c r="F2162" s="3" t="s">
        <v>108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Z2162" s="5">
        <v>0</v>
      </c>
      <c r="AZ2162"/>
      <c r="BA2162"/>
      <c r="BB2162"/>
      <c r="BC2162"/>
      <c r="BD2162"/>
      <c r="BE2162"/>
      <c r="BF2162" s="3"/>
      <c r="BG2162" s="3"/>
      <c r="CK2162"/>
    </row>
    <row r="2163" spans="1:89" x14ac:dyDescent="0.25">
      <c r="A2163" s="2">
        <v>43281</v>
      </c>
      <c r="B2163" s="5" t="s">
        <v>487</v>
      </c>
      <c r="C2163" s="5" t="s">
        <v>401</v>
      </c>
      <c r="D2163" s="5" t="s">
        <v>70</v>
      </c>
      <c r="E2163" s="3" t="s">
        <v>52</v>
      </c>
      <c r="F2163" s="3" t="s">
        <v>109</v>
      </c>
      <c r="G2163" s="3"/>
      <c r="H2163" s="3"/>
      <c r="I2163" s="3"/>
      <c r="J2163" s="3"/>
      <c r="K2163" s="3"/>
      <c r="L2163" s="3"/>
      <c r="M2163" s="5"/>
      <c r="S2163" s="5">
        <v>0</v>
      </c>
      <c r="T2163" s="5">
        <v>0</v>
      </c>
      <c r="U2163" s="5">
        <v>0</v>
      </c>
      <c r="V2163" s="5">
        <v>0</v>
      </c>
      <c r="Z2163" s="5">
        <v>0</v>
      </c>
      <c r="AZ2163"/>
      <c r="BA2163"/>
      <c r="BB2163"/>
      <c r="BC2163"/>
      <c r="BD2163"/>
      <c r="BE2163"/>
      <c r="BF2163" s="3"/>
      <c r="BG2163" s="3"/>
      <c r="CK2163"/>
    </row>
    <row r="2164" spans="1:89" x14ac:dyDescent="0.25">
      <c r="A2164" s="2">
        <v>43281</v>
      </c>
      <c r="B2164" s="5" t="s">
        <v>487</v>
      </c>
      <c r="C2164" s="5" t="s">
        <v>401</v>
      </c>
      <c r="D2164" s="5" t="s">
        <v>70</v>
      </c>
      <c r="E2164" s="3" t="s">
        <v>51</v>
      </c>
      <c r="F2164" s="3" t="s">
        <v>110</v>
      </c>
      <c r="G2164" s="3">
        <v>0</v>
      </c>
      <c r="H2164" s="3">
        <v>-1000180</v>
      </c>
      <c r="I2164" s="3">
        <v>0</v>
      </c>
      <c r="J2164" s="3">
        <v>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Z2164" s="3">
        <v>-1000180</v>
      </c>
      <c r="AZ2164"/>
      <c r="BA2164"/>
      <c r="BB2164"/>
      <c r="BC2164"/>
      <c r="BD2164"/>
      <c r="BE2164"/>
      <c r="BF2164" s="3"/>
      <c r="BG2164" s="3"/>
      <c r="CK2164"/>
    </row>
    <row r="2165" spans="1:89" x14ac:dyDescent="0.25">
      <c r="A2165" s="2">
        <v>43281</v>
      </c>
      <c r="B2165" s="5" t="s">
        <v>487</v>
      </c>
      <c r="C2165" s="5" t="s">
        <v>401</v>
      </c>
      <c r="D2165" s="5" t="s">
        <v>70</v>
      </c>
      <c r="E2165" s="3" t="s">
        <v>50</v>
      </c>
      <c r="F2165" s="3" t="s">
        <v>111</v>
      </c>
      <c r="G2165" s="3">
        <v>0</v>
      </c>
      <c r="H2165" s="3">
        <v>2705306</v>
      </c>
      <c r="I2165" s="3">
        <v>-4850000</v>
      </c>
      <c r="J2165" s="3">
        <v>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Z2165" s="3">
        <v>-2144694</v>
      </c>
      <c r="AZ2165"/>
      <c r="BA2165"/>
      <c r="BB2165"/>
      <c r="BC2165"/>
      <c r="BD2165"/>
      <c r="BE2165"/>
      <c r="BF2165" s="3"/>
      <c r="BG2165" s="3"/>
      <c r="CK2165"/>
    </row>
    <row r="2166" spans="1:89" x14ac:dyDescent="0.25">
      <c r="A2166" s="2">
        <v>43281</v>
      </c>
      <c r="B2166" s="5" t="s">
        <v>487</v>
      </c>
      <c r="C2166" s="5" t="s">
        <v>401</v>
      </c>
      <c r="D2166" s="5" t="s">
        <v>70</v>
      </c>
      <c r="E2166" s="3" t="s">
        <v>37</v>
      </c>
      <c r="F2166" s="3" t="s">
        <v>112</v>
      </c>
      <c r="G2166" s="3">
        <v>0</v>
      </c>
      <c r="H2166" s="3">
        <v>2333856</v>
      </c>
      <c r="I2166" s="3">
        <v>3260193</v>
      </c>
      <c r="J2166" s="3">
        <v>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Z2166" s="3">
        <v>5594049</v>
      </c>
      <c r="AZ2166"/>
      <c r="BA2166"/>
      <c r="BB2166"/>
      <c r="BC2166"/>
      <c r="BD2166"/>
      <c r="BE2166"/>
      <c r="BF2166" s="3"/>
      <c r="BG2166" s="3"/>
      <c r="CK2166"/>
    </row>
    <row r="2167" spans="1:89" x14ac:dyDescent="0.25">
      <c r="A2167" s="2">
        <v>43281</v>
      </c>
      <c r="B2167" s="5" t="s">
        <v>487</v>
      </c>
      <c r="C2167" s="5" t="s">
        <v>401</v>
      </c>
      <c r="D2167" s="5" t="s">
        <v>70</v>
      </c>
      <c r="E2167" s="3" t="s">
        <v>36</v>
      </c>
      <c r="F2167" s="3" t="s">
        <v>113</v>
      </c>
      <c r="G2167" s="3"/>
      <c r="H2167" s="3"/>
      <c r="I2167" s="3"/>
      <c r="J2167" s="3"/>
      <c r="K2167" s="3"/>
      <c r="L2167" s="3"/>
      <c r="M2167" s="5"/>
      <c r="Z2167" s="3">
        <v>0</v>
      </c>
      <c r="AZ2167"/>
      <c r="BA2167"/>
      <c r="BB2167"/>
      <c r="BC2167"/>
      <c r="BD2167"/>
      <c r="BE2167"/>
      <c r="BF2167" s="3"/>
      <c r="BG2167" s="3"/>
      <c r="CK2167"/>
    </row>
    <row r="2168" spans="1:89" x14ac:dyDescent="0.25">
      <c r="A2168" s="2">
        <v>43281</v>
      </c>
      <c r="B2168" s="5" t="s">
        <v>487</v>
      </c>
      <c r="C2168" s="5" t="s">
        <v>401</v>
      </c>
      <c r="D2168" s="5" t="s">
        <v>70</v>
      </c>
      <c r="E2168" s="3" t="s">
        <v>35</v>
      </c>
      <c r="F2168" s="3" t="s">
        <v>114</v>
      </c>
      <c r="G2168" s="3"/>
      <c r="H2168" s="3"/>
      <c r="I2168" s="3"/>
      <c r="J2168" s="3"/>
      <c r="K2168" s="3"/>
      <c r="L2168" s="3"/>
      <c r="M2168" s="5"/>
      <c r="Z2168" s="3">
        <v>5594049</v>
      </c>
      <c r="AZ2168"/>
      <c r="BA2168"/>
      <c r="BB2168"/>
      <c r="BC2168"/>
      <c r="BD2168"/>
      <c r="BE2168"/>
      <c r="BF2168" s="3"/>
      <c r="BG2168" s="3"/>
      <c r="CK2168"/>
    </row>
    <row r="2169" spans="1:89" x14ac:dyDescent="0.25">
      <c r="A2169" s="2">
        <v>43281</v>
      </c>
      <c r="B2169" s="5" t="s">
        <v>487</v>
      </c>
      <c r="C2169" s="5" t="s">
        <v>420</v>
      </c>
      <c r="D2169" s="5" t="s">
        <v>70</v>
      </c>
      <c r="E2169" s="3" t="s">
        <v>49</v>
      </c>
      <c r="F2169" s="3" t="s">
        <v>115</v>
      </c>
      <c r="G2169" s="3"/>
      <c r="H2169" s="3"/>
      <c r="I2169" s="3"/>
      <c r="J2169" s="3"/>
      <c r="K2169" s="3"/>
      <c r="L2169" s="3"/>
      <c r="M2169" s="5"/>
      <c r="Z2169" s="3"/>
      <c r="AA2169" s="3">
        <v>1741370195</v>
      </c>
      <c r="AB2169" s="5">
        <v>0</v>
      </c>
      <c r="AC2169" s="3">
        <v>13090365</v>
      </c>
      <c r="AD2169" s="3">
        <v>1408888620</v>
      </c>
      <c r="AE2169" s="5">
        <v>0</v>
      </c>
      <c r="AF2169" s="5">
        <v>0</v>
      </c>
      <c r="AG2169" s="5">
        <v>0</v>
      </c>
      <c r="AH2169" s="5">
        <v>0</v>
      </c>
      <c r="AI2169" s="3">
        <v>3163349180</v>
      </c>
      <c r="AZ2169"/>
      <c r="BA2169"/>
      <c r="BB2169"/>
      <c r="BC2169"/>
      <c r="BD2169"/>
      <c r="BE2169"/>
      <c r="BF2169" s="3"/>
      <c r="BG2169" s="3"/>
      <c r="CK2169"/>
    </row>
    <row r="2170" spans="1:89" x14ac:dyDescent="0.25">
      <c r="A2170" s="2">
        <v>43281</v>
      </c>
      <c r="B2170" s="5" t="s">
        <v>487</v>
      </c>
      <c r="C2170" s="5" t="s">
        <v>420</v>
      </c>
      <c r="D2170" s="5" t="s">
        <v>70</v>
      </c>
      <c r="E2170" s="3" t="s">
        <v>48</v>
      </c>
      <c r="F2170" s="3" t="s">
        <v>110</v>
      </c>
      <c r="G2170" s="3"/>
      <c r="H2170" s="3"/>
      <c r="I2170" s="3"/>
      <c r="J2170" s="3"/>
      <c r="K2170" s="3"/>
      <c r="L2170" s="3"/>
      <c r="M2170" s="5"/>
      <c r="AA2170" s="3">
        <v>312944958</v>
      </c>
      <c r="AB2170" s="5">
        <v>0</v>
      </c>
      <c r="AC2170" s="3">
        <v>0</v>
      </c>
      <c r="AD2170" s="3">
        <v>164004268</v>
      </c>
      <c r="AE2170" s="5">
        <v>0</v>
      </c>
      <c r="AF2170" s="5">
        <v>0</v>
      </c>
      <c r="AG2170" s="5">
        <v>0</v>
      </c>
      <c r="AH2170" s="5">
        <v>0</v>
      </c>
      <c r="AI2170" s="3">
        <v>476949226</v>
      </c>
      <c r="AZ2170"/>
      <c r="BA2170"/>
      <c r="BB2170"/>
      <c r="BC2170"/>
      <c r="BD2170"/>
      <c r="BE2170"/>
      <c r="BF2170" s="3"/>
      <c r="BG2170" s="3"/>
      <c r="CK2170"/>
    </row>
    <row r="2171" spans="1:89" x14ac:dyDescent="0.25">
      <c r="A2171" s="2">
        <v>43281</v>
      </c>
      <c r="B2171" s="5" t="s">
        <v>487</v>
      </c>
      <c r="C2171" s="5" t="s">
        <v>420</v>
      </c>
      <c r="D2171" s="5" t="s">
        <v>70</v>
      </c>
      <c r="E2171" s="3" t="s">
        <v>47</v>
      </c>
      <c r="F2171" s="3" t="s">
        <v>111</v>
      </c>
      <c r="G2171" s="3"/>
      <c r="H2171" s="3"/>
      <c r="I2171" s="3"/>
      <c r="J2171" s="3"/>
      <c r="K2171" s="3"/>
      <c r="L2171" s="3"/>
      <c r="M2171" s="5"/>
      <c r="AA2171" s="3">
        <v>1428425237</v>
      </c>
      <c r="AB2171" s="5">
        <v>0</v>
      </c>
      <c r="AC2171" s="3">
        <v>13090365</v>
      </c>
      <c r="AD2171" s="3">
        <v>1244884352</v>
      </c>
      <c r="AE2171" s="5">
        <v>0</v>
      </c>
      <c r="AF2171" s="5">
        <v>0</v>
      </c>
      <c r="AG2171" s="5">
        <v>0</v>
      </c>
      <c r="AH2171" s="5">
        <v>0</v>
      </c>
      <c r="AI2171" s="3">
        <v>2686399954</v>
      </c>
      <c r="AZ2171"/>
      <c r="BA2171"/>
      <c r="BB2171"/>
      <c r="BC2171"/>
      <c r="BD2171"/>
      <c r="BE2171"/>
      <c r="BF2171" s="3"/>
      <c r="BG2171" s="3"/>
      <c r="CK2171"/>
    </row>
    <row r="2172" spans="1:89" x14ac:dyDescent="0.25">
      <c r="A2172" s="2">
        <v>43281</v>
      </c>
      <c r="B2172" s="5" t="s">
        <v>487</v>
      </c>
      <c r="C2172" s="5" t="s">
        <v>420</v>
      </c>
      <c r="D2172" s="5" t="s">
        <v>70</v>
      </c>
      <c r="E2172" s="3" t="s">
        <v>46</v>
      </c>
      <c r="F2172" s="3" t="s">
        <v>115</v>
      </c>
      <c r="G2172" s="3"/>
      <c r="H2172" s="3"/>
      <c r="I2172" s="3"/>
      <c r="J2172" s="3"/>
      <c r="K2172" s="3"/>
      <c r="L2172" s="3"/>
      <c r="M2172" s="5"/>
      <c r="AA2172" s="3">
        <v>1625303216.21</v>
      </c>
      <c r="AB2172" s="5">
        <v>0</v>
      </c>
      <c r="AC2172" s="3">
        <v>10357377</v>
      </c>
      <c r="AD2172" s="3">
        <v>1168078400.5699999</v>
      </c>
      <c r="AE2172" s="5">
        <v>0</v>
      </c>
      <c r="AF2172" s="5">
        <v>0</v>
      </c>
      <c r="AG2172" s="5">
        <v>0</v>
      </c>
      <c r="AH2172" s="5">
        <v>0</v>
      </c>
      <c r="AI2172" s="3">
        <v>2803738993.7800002</v>
      </c>
      <c r="AZ2172"/>
      <c r="BA2172"/>
      <c r="BB2172"/>
      <c r="BC2172"/>
      <c r="BD2172"/>
      <c r="BE2172"/>
      <c r="BF2172" s="3"/>
      <c r="BG2172" s="3"/>
      <c r="CK2172"/>
    </row>
    <row r="2173" spans="1:89" x14ac:dyDescent="0.25">
      <c r="A2173" s="2">
        <v>43281</v>
      </c>
      <c r="B2173" s="5" t="s">
        <v>487</v>
      </c>
      <c r="C2173" s="5" t="s">
        <v>420</v>
      </c>
      <c r="D2173" s="5" t="s">
        <v>70</v>
      </c>
      <c r="E2173" s="3" t="s">
        <v>45</v>
      </c>
      <c r="F2173" s="3" t="s">
        <v>110</v>
      </c>
      <c r="G2173" s="3"/>
      <c r="H2173" s="3"/>
      <c r="I2173" s="3"/>
      <c r="J2173" s="3"/>
      <c r="K2173" s="3"/>
      <c r="L2173" s="3"/>
      <c r="M2173" s="5"/>
      <c r="AA2173" s="3">
        <v>290248655</v>
      </c>
      <c r="AB2173" s="5">
        <v>0</v>
      </c>
      <c r="AC2173" s="3">
        <v>0</v>
      </c>
      <c r="AD2173" s="3">
        <v>136828544</v>
      </c>
      <c r="AE2173" s="5">
        <v>0</v>
      </c>
      <c r="AF2173" s="5">
        <v>0</v>
      </c>
      <c r="AG2173" s="5">
        <v>0</v>
      </c>
      <c r="AH2173" s="5">
        <v>0</v>
      </c>
      <c r="AI2173" s="3">
        <v>427077199</v>
      </c>
      <c r="AZ2173"/>
      <c r="BA2173"/>
      <c r="BB2173"/>
      <c r="BC2173"/>
      <c r="BD2173"/>
      <c r="BE2173"/>
      <c r="BF2173" s="3"/>
      <c r="BG2173" s="3"/>
      <c r="CK2173"/>
    </row>
    <row r="2174" spans="1:89" x14ac:dyDescent="0.25">
      <c r="A2174" s="2">
        <v>43281</v>
      </c>
      <c r="B2174" s="5" t="s">
        <v>487</v>
      </c>
      <c r="C2174" s="5" t="s">
        <v>420</v>
      </c>
      <c r="D2174" s="5" t="s">
        <v>70</v>
      </c>
      <c r="E2174" s="3" t="s">
        <v>44</v>
      </c>
      <c r="F2174" s="3" t="s">
        <v>111</v>
      </c>
      <c r="G2174" s="3"/>
      <c r="H2174" s="3"/>
      <c r="I2174" s="3"/>
      <c r="J2174" s="3"/>
      <c r="K2174" s="3"/>
      <c r="L2174" s="3"/>
      <c r="M2174" s="5"/>
      <c r="AA2174" s="3">
        <v>1335054561.21</v>
      </c>
      <c r="AB2174" s="5">
        <v>0</v>
      </c>
      <c r="AC2174" s="3">
        <v>10357377</v>
      </c>
      <c r="AD2174" s="3">
        <v>1031249856.5700001</v>
      </c>
      <c r="AE2174" s="5">
        <v>0</v>
      </c>
      <c r="AF2174" s="5">
        <v>0</v>
      </c>
      <c r="AG2174" s="5">
        <v>0</v>
      </c>
      <c r="AH2174" s="5">
        <v>0</v>
      </c>
      <c r="AI2174" s="3">
        <v>2376661794.7800002</v>
      </c>
      <c r="AZ2174"/>
      <c r="BA2174"/>
      <c r="BB2174"/>
      <c r="BC2174"/>
      <c r="BD2174"/>
      <c r="BE2174"/>
      <c r="BF2174" s="3"/>
      <c r="BG2174" s="3"/>
      <c r="CK2174"/>
    </row>
    <row r="2175" spans="1:89" x14ac:dyDescent="0.25">
      <c r="A2175" s="2">
        <v>43281</v>
      </c>
      <c r="B2175" s="5" t="s">
        <v>487</v>
      </c>
      <c r="C2175" s="5" t="s">
        <v>420</v>
      </c>
      <c r="D2175" s="5" t="s">
        <v>70</v>
      </c>
      <c r="E2175" s="3" t="s">
        <v>43</v>
      </c>
      <c r="F2175" s="3" t="s">
        <v>115</v>
      </c>
      <c r="G2175" s="3"/>
      <c r="H2175" s="3"/>
      <c r="I2175" s="3"/>
      <c r="J2175" s="3"/>
      <c r="K2175" s="3"/>
      <c r="L2175" s="3"/>
      <c r="M2175" s="5"/>
      <c r="AA2175" s="3">
        <v>500030800</v>
      </c>
      <c r="AB2175" s="5">
        <v>0</v>
      </c>
      <c r="AC2175" s="3">
        <v>0</v>
      </c>
      <c r="AD2175" s="3">
        <v>342374526</v>
      </c>
      <c r="AE2175" s="5">
        <v>0</v>
      </c>
      <c r="AF2175" s="5">
        <v>0</v>
      </c>
      <c r="AG2175" s="5">
        <v>0</v>
      </c>
      <c r="AH2175" s="5">
        <v>0</v>
      </c>
      <c r="AI2175" s="3">
        <v>842405326</v>
      </c>
      <c r="AZ2175"/>
      <c r="BA2175"/>
      <c r="BB2175"/>
      <c r="BC2175"/>
      <c r="BD2175"/>
      <c r="BE2175"/>
      <c r="BF2175" s="3"/>
      <c r="BG2175" s="3"/>
      <c r="CK2175"/>
    </row>
    <row r="2176" spans="1:89" x14ac:dyDescent="0.25">
      <c r="A2176" s="2">
        <v>43281</v>
      </c>
      <c r="B2176" s="5" t="s">
        <v>487</v>
      </c>
      <c r="C2176" s="5" t="s">
        <v>420</v>
      </c>
      <c r="D2176" s="5" t="s">
        <v>70</v>
      </c>
      <c r="E2176" s="3" t="s">
        <v>42</v>
      </c>
      <c r="F2176" s="3" t="s">
        <v>110</v>
      </c>
      <c r="G2176" s="3"/>
      <c r="H2176" s="3"/>
      <c r="I2176" s="3"/>
      <c r="J2176" s="3"/>
      <c r="K2176" s="3"/>
      <c r="L2176" s="3"/>
      <c r="M2176" s="5"/>
      <c r="AA2176" s="3">
        <v>158558290</v>
      </c>
      <c r="AB2176" s="5">
        <v>0</v>
      </c>
      <c r="AC2176" s="3">
        <v>0</v>
      </c>
      <c r="AD2176" s="3">
        <v>72917156</v>
      </c>
      <c r="AE2176" s="5">
        <v>0</v>
      </c>
      <c r="AF2176" s="5">
        <v>0</v>
      </c>
      <c r="AG2176" s="5">
        <v>0</v>
      </c>
      <c r="AH2176" s="5">
        <v>0</v>
      </c>
      <c r="AI2176" s="3">
        <v>231475446</v>
      </c>
      <c r="AZ2176"/>
      <c r="BA2176"/>
      <c r="BB2176"/>
      <c r="BC2176"/>
      <c r="BD2176"/>
      <c r="BE2176"/>
      <c r="BF2176" s="3"/>
      <c r="BG2176" s="3"/>
      <c r="CK2176"/>
    </row>
    <row r="2177" spans="1:89" x14ac:dyDescent="0.25">
      <c r="A2177" s="2">
        <v>43281</v>
      </c>
      <c r="B2177" s="5" t="s">
        <v>487</v>
      </c>
      <c r="C2177" s="5" t="s">
        <v>420</v>
      </c>
      <c r="D2177" s="5" t="s">
        <v>70</v>
      </c>
      <c r="E2177" s="3" t="s">
        <v>41</v>
      </c>
      <c r="F2177" s="3" t="s">
        <v>111</v>
      </c>
      <c r="G2177" s="3"/>
      <c r="H2177" s="3"/>
      <c r="I2177" s="3"/>
      <c r="J2177" s="3"/>
      <c r="K2177" s="3"/>
      <c r="L2177" s="3"/>
      <c r="M2177" s="5"/>
      <c r="AA2177" s="3">
        <v>341472510</v>
      </c>
      <c r="AB2177" s="5">
        <v>0</v>
      </c>
      <c r="AC2177" s="5">
        <v>0</v>
      </c>
      <c r="AD2177" s="3">
        <v>269457370</v>
      </c>
      <c r="AE2177" s="5">
        <v>0</v>
      </c>
      <c r="AF2177" s="5">
        <v>0</v>
      </c>
      <c r="AG2177" s="5">
        <v>0</v>
      </c>
      <c r="AH2177" s="5">
        <v>0</v>
      </c>
      <c r="AI2177" s="3">
        <v>610929880</v>
      </c>
      <c r="AZ2177"/>
      <c r="BA2177"/>
      <c r="BB2177"/>
      <c r="BC2177"/>
      <c r="BD2177"/>
      <c r="BE2177"/>
      <c r="BF2177" s="3"/>
      <c r="BG2177" s="3"/>
      <c r="CK2177"/>
    </row>
    <row r="2178" spans="1:89" x14ac:dyDescent="0.25">
      <c r="A2178" s="2">
        <v>43281</v>
      </c>
      <c r="B2178" s="5" t="s">
        <v>487</v>
      </c>
      <c r="C2178" s="5" t="s">
        <v>420</v>
      </c>
      <c r="D2178" s="5" t="s">
        <v>70</v>
      </c>
      <c r="E2178" s="3" t="s">
        <v>40</v>
      </c>
      <c r="F2178" s="3" t="s">
        <v>115</v>
      </c>
      <c r="G2178" s="3"/>
      <c r="H2178" s="3"/>
      <c r="I2178" s="3"/>
      <c r="J2178" s="3"/>
      <c r="K2178" s="3"/>
      <c r="L2178" s="3"/>
      <c r="M2178" s="5"/>
      <c r="AA2178" s="3">
        <v>14472432</v>
      </c>
      <c r="AB2178" s="5">
        <v>0</v>
      </c>
      <c r="AC2178" s="3">
        <v>0</v>
      </c>
      <c r="AD2178" s="3">
        <v>9121625</v>
      </c>
      <c r="AE2178" s="5">
        <v>0</v>
      </c>
      <c r="AF2178" s="5">
        <v>0</v>
      </c>
      <c r="AG2178" s="5">
        <v>0</v>
      </c>
      <c r="AH2178" s="5">
        <v>0</v>
      </c>
      <c r="AI2178" s="3">
        <v>23594057</v>
      </c>
      <c r="AZ2178"/>
      <c r="BA2178"/>
      <c r="BB2178"/>
      <c r="BC2178"/>
      <c r="BD2178"/>
      <c r="BE2178"/>
      <c r="BF2178" s="3"/>
      <c r="BG2178" s="3"/>
      <c r="CK2178"/>
    </row>
    <row r="2179" spans="1:89" x14ac:dyDescent="0.25">
      <c r="A2179" s="2">
        <v>43281</v>
      </c>
      <c r="B2179" s="5" t="s">
        <v>487</v>
      </c>
      <c r="C2179" s="5" t="s">
        <v>420</v>
      </c>
      <c r="D2179" s="5" t="s">
        <v>70</v>
      </c>
      <c r="E2179" s="3" t="s">
        <v>39</v>
      </c>
      <c r="F2179" s="3" t="s">
        <v>110</v>
      </c>
      <c r="G2179" s="3"/>
      <c r="H2179" s="3"/>
      <c r="I2179" s="3"/>
      <c r="J2179" s="3"/>
      <c r="K2179" s="3"/>
      <c r="L2179" s="3"/>
      <c r="M2179" s="5"/>
      <c r="AA2179" s="3">
        <v>-2984584</v>
      </c>
      <c r="AB2179" s="5">
        <v>0</v>
      </c>
      <c r="AC2179" s="5">
        <v>0</v>
      </c>
      <c r="AD2179" s="3">
        <v>-2574545</v>
      </c>
      <c r="AE2179" s="5">
        <v>0</v>
      </c>
      <c r="AF2179" s="5">
        <v>0</v>
      </c>
      <c r="AG2179" s="5">
        <v>0</v>
      </c>
      <c r="AH2179" s="5">
        <v>0</v>
      </c>
      <c r="AI2179" s="3">
        <v>-5559129</v>
      </c>
      <c r="AZ2179"/>
      <c r="BA2179"/>
      <c r="BB2179"/>
      <c r="BC2179"/>
      <c r="BD2179"/>
      <c r="BE2179"/>
      <c r="BF2179" s="3"/>
      <c r="BG2179" s="3"/>
      <c r="CK2179"/>
    </row>
    <row r="2180" spans="1:89" x14ac:dyDescent="0.25">
      <c r="A2180" s="2">
        <v>43281</v>
      </c>
      <c r="B2180" s="5" t="s">
        <v>487</v>
      </c>
      <c r="C2180" s="5" t="s">
        <v>420</v>
      </c>
      <c r="D2180" s="5" t="s">
        <v>70</v>
      </c>
      <c r="E2180" s="3" t="s">
        <v>38</v>
      </c>
      <c r="F2180" s="3" t="s">
        <v>111</v>
      </c>
      <c r="G2180" s="3"/>
      <c r="H2180" s="3"/>
      <c r="I2180" s="3"/>
      <c r="J2180" s="3"/>
      <c r="K2180" s="3"/>
      <c r="L2180" s="3"/>
      <c r="M2180" s="5"/>
      <c r="AA2180" s="3">
        <v>17457016</v>
      </c>
      <c r="AB2180" s="5">
        <v>0</v>
      </c>
      <c r="AC2180" s="5">
        <v>0</v>
      </c>
      <c r="AD2180" s="3">
        <v>11696170</v>
      </c>
      <c r="AE2180" s="5">
        <v>0</v>
      </c>
      <c r="AF2180" s="5">
        <v>0</v>
      </c>
      <c r="AG2180" s="5">
        <v>0</v>
      </c>
      <c r="AH2180" s="5">
        <v>0</v>
      </c>
      <c r="AI2180" s="3">
        <v>29153186</v>
      </c>
      <c r="AZ2180"/>
      <c r="BA2180"/>
      <c r="BB2180"/>
      <c r="BC2180"/>
      <c r="BD2180"/>
      <c r="BE2180"/>
      <c r="BF2180" s="3"/>
      <c r="BG2180" s="3"/>
      <c r="CK2180"/>
    </row>
    <row r="2181" spans="1:89" x14ac:dyDescent="0.25">
      <c r="A2181" s="2">
        <v>43281</v>
      </c>
      <c r="B2181" s="5" t="s">
        <v>487</v>
      </c>
      <c r="C2181" s="5" t="s">
        <v>420</v>
      </c>
      <c r="D2181" s="5" t="s">
        <v>70</v>
      </c>
      <c r="E2181" s="3" t="s">
        <v>34</v>
      </c>
      <c r="F2181" s="3" t="s">
        <v>112</v>
      </c>
      <c r="G2181" s="3"/>
      <c r="H2181" s="3"/>
      <c r="I2181" s="3"/>
      <c r="J2181" s="3"/>
      <c r="K2181" s="3"/>
      <c r="L2181" s="3"/>
      <c r="M2181" s="5"/>
      <c r="AA2181" s="3">
        <v>426404316.31999999</v>
      </c>
      <c r="AB2181" s="5">
        <v>0</v>
      </c>
      <c r="AC2181" s="3">
        <v>5381554</v>
      </c>
      <c r="AD2181" s="3">
        <v>221757582.03999999</v>
      </c>
      <c r="AE2181" s="5">
        <v>0</v>
      </c>
      <c r="AF2181" s="5">
        <v>0</v>
      </c>
      <c r="AG2181" s="5">
        <v>0</v>
      </c>
      <c r="AH2181" s="5">
        <v>0</v>
      </c>
      <c r="AI2181" s="3">
        <v>653543452.37</v>
      </c>
      <c r="AZ2181"/>
      <c r="BA2181"/>
      <c r="BB2181"/>
      <c r="BC2181"/>
      <c r="BD2181"/>
      <c r="BE2181"/>
      <c r="BF2181" s="3"/>
      <c r="BG2181" s="3"/>
      <c r="CK2181"/>
    </row>
    <row r="2182" spans="1:89" x14ac:dyDescent="0.25">
      <c r="A2182" s="2">
        <v>43281</v>
      </c>
      <c r="B2182" s="5" t="s">
        <v>487</v>
      </c>
      <c r="C2182" s="5" t="s">
        <v>420</v>
      </c>
      <c r="D2182" s="5" t="s">
        <v>70</v>
      </c>
      <c r="E2182" s="3" t="s">
        <v>33</v>
      </c>
      <c r="F2182" s="3" t="s">
        <v>113</v>
      </c>
      <c r="G2182" s="3"/>
      <c r="H2182" s="3"/>
      <c r="I2182" s="3"/>
      <c r="J2182" s="3"/>
      <c r="K2182" s="3"/>
      <c r="L2182" s="3"/>
      <c r="M2182" s="5"/>
      <c r="AA2182" s="3"/>
      <c r="AC2182" s="3"/>
      <c r="AD2182" s="3"/>
      <c r="AI2182" s="3">
        <v>22462911.780000001</v>
      </c>
      <c r="AZ2182"/>
      <c r="BA2182"/>
      <c r="BB2182"/>
      <c r="BC2182"/>
      <c r="BD2182"/>
      <c r="BE2182"/>
      <c r="BF2182" s="3"/>
      <c r="BG2182" s="3"/>
      <c r="CK2182"/>
    </row>
    <row r="2183" spans="1:89" x14ac:dyDescent="0.25">
      <c r="A2183" s="2">
        <v>43281</v>
      </c>
      <c r="B2183" s="5" t="s">
        <v>487</v>
      </c>
      <c r="C2183" s="5" t="s">
        <v>420</v>
      </c>
      <c r="D2183" s="5" t="s">
        <v>70</v>
      </c>
      <c r="E2183" s="3" t="s">
        <v>32</v>
      </c>
      <c r="F2183" s="3" t="s">
        <v>114</v>
      </c>
      <c r="G2183" s="3"/>
      <c r="H2183" s="3"/>
      <c r="I2183" s="3"/>
      <c r="J2183" s="3"/>
      <c r="K2183" s="3"/>
      <c r="L2183" s="3"/>
      <c r="M2183" s="5"/>
      <c r="AI2183" s="3">
        <v>676006364.14999998</v>
      </c>
      <c r="AZ2183"/>
      <c r="BA2183"/>
      <c r="BB2183"/>
      <c r="BC2183"/>
      <c r="BD2183"/>
      <c r="BE2183"/>
      <c r="BF2183" s="3"/>
      <c r="BG2183" s="3"/>
      <c r="CK2183"/>
    </row>
    <row r="2184" spans="1:89" x14ac:dyDescent="0.25">
      <c r="A2184" s="2">
        <v>43281</v>
      </c>
      <c r="B2184" s="5" t="s">
        <v>487</v>
      </c>
      <c r="C2184" s="5" t="s">
        <v>402</v>
      </c>
      <c r="D2184" s="5" t="s">
        <v>70</v>
      </c>
      <c r="E2184" s="3" t="s">
        <v>106</v>
      </c>
      <c r="F2184" s="3" t="s">
        <v>403</v>
      </c>
      <c r="G2184" s="3"/>
      <c r="H2184" s="3">
        <v>0</v>
      </c>
      <c r="I2184" s="3">
        <v>5408730314.0100002</v>
      </c>
      <c r="J2184" s="3"/>
      <c r="K2184" s="3"/>
      <c r="L2184" s="3">
        <v>0</v>
      </c>
      <c r="M2184" s="5"/>
      <c r="O2184" s="5">
        <v>0</v>
      </c>
      <c r="P2184" s="5">
        <v>0</v>
      </c>
      <c r="U2184" s="3">
        <v>5408730314.0100002</v>
      </c>
      <c r="V2184" s="5">
        <v>0</v>
      </c>
      <c r="Y2184" s="5">
        <v>0</v>
      </c>
      <c r="Z2184" s="5">
        <v>0</v>
      </c>
      <c r="AA2184" s="5">
        <v>0</v>
      </c>
      <c r="AI2184" s="3"/>
      <c r="AZ2184"/>
      <c r="BA2184"/>
      <c r="BB2184"/>
      <c r="BC2184"/>
      <c r="BD2184"/>
      <c r="BE2184"/>
      <c r="BF2184" s="3"/>
      <c r="BG2184" s="3"/>
      <c r="CK2184"/>
    </row>
    <row r="2185" spans="1:89" x14ac:dyDescent="0.25">
      <c r="A2185" s="2">
        <v>43281</v>
      </c>
      <c r="B2185" s="5" t="s">
        <v>487</v>
      </c>
      <c r="C2185" s="5" t="s">
        <v>402</v>
      </c>
      <c r="D2185" s="5" t="s">
        <v>70</v>
      </c>
      <c r="E2185" s="3" t="s">
        <v>240</v>
      </c>
      <c r="F2185" s="3" t="s">
        <v>404</v>
      </c>
      <c r="G2185" s="3"/>
      <c r="H2185" s="3">
        <v>0</v>
      </c>
      <c r="I2185" s="3">
        <v>0</v>
      </c>
      <c r="J2185" s="3"/>
      <c r="K2185" s="3"/>
      <c r="L2185" s="3">
        <v>0</v>
      </c>
      <c r="M2185" s="5"/>
      <c r="O2185" s="5">
        <v>0</v>
      </c>
      <c r="P2185" s="5">
        <v>0</v>
      </c>
      <c r="U2185" s="3">
        <v>0</v>
      </c>
      <c r="V2185" s="5">
        <v>0</v>
      </c>
      <c r="Y2185" s="5">
        <v>0</v>
      </c>
      <c r="Z2185" s="5">
        <v>0</v>
      </c>
      <c r="AA2185" s="5">
        <v>0</v>
      </c>
      <c r="AZ2185"/>
      <c r="BA2185"/>
      <c r="BB2185"/>
      <c r="BC2185"/>
      <c r="BD2185"/>
      <c r="BE2185"/>
      <c r="BF2185" s="3"/>
      <c r="BG2185" s="3"/>
      <c r="CK2185"/>
    </row>
    <row r="2186" spans="1:89" x14ac:dyDescent="0.25">
      <c r="A2186" s="2">
        <v>43281</v>
      </c>
      <c r="B2186" s="5" t="s">
        <v>487</v>
      </c>
      <c r="C2186" s="5" t="s">
        <v>402</v>
      </c>
      <c r="D2186" s="5" t="s">
        <v>70</v>
      </c>
      <c r="E2186" s="3" t="s">
        <v>241</v>
      </c>
      <c r="F2186" s="3" t="s">
        <v>405</v>
      </c>
      <c r="G2186" s="3"/>
      <c r="H2186" s="3">
        <v>0</v>
      </c>
      <c r="I2186" s="3"/>
      <c r="J2186" s="3">
        <v>904972727</v>
      </c>
      <c r="K2186" s="3">
        <v>0</v>
      </c>
      <c r="L2186" s="3"/>
      <c r="M2186" s="3">
        <v>1562267141.6800001</v>
      </c>
      <c r="N2186" s="5">
        <v>0</v>
      </c>
      <c r="O2186" s="5">
        <v>0</v>
      </c>
      <c r="P2186" s="5">
        <v>0</v>
      </c>
      <c r="U2186" s="3">
        <v>2467239868.6799998</v>
      </c>
      <c r="W2186" s="3">
        <v>2790487862</v>
      </c>
      <c r="X2186" s="5">
        <v>0</v>
      </c>
      <c r="Y2186" s="5">
        <v>0</v>
      </c>
      <c r="Z2186" s="5">
        <v>0</v>
      </c>
      <c r="AA2186" s="3">
        <v>2790487862</v>
      </c>
      <c r="AZ2186"/>
      <c r="BA2186"/>
      <c r="BB2186"/>
      <c r="BC2186"/>
      <c r="BD2186"/>
      <c r="BE2186"/>
      <c r="BF2186" s="3"/>
      <c r="BG2186" s="3"/>
      <c r="CK2186"/>
    </row>
    <row r="2187" spans="1:89" x14ac:dyDescent="0.25">
      <c r="A2187" s="2">
        <v>43281</v>
      </c>
      <c r="B2187" s="5" t="s">
        <v>487</v>
      </c>
      <c r="C2187" s="5" t="s">
        <v>402</v>
      </c>
      <c r="D2187" s="5" t="s">
        <v>70</v>
      </c>
      <c r="E2187" s="3" t="s">
        <v>246</v>
      </c>
      <c r="F2187" s="3" t="s">
        <v>406</v>
      </c>
      <c r="G2187" s="3"/>
      <c r="H2187" s="3">
        <v>0</v>
      </c>
      <c r="I2187" s="3"/>
      <c r="J2187" s="3">
        <v>0</v>
      </c>
      <c r="K2187" s="3">
        <v>0</v>
      </c>
      <c r="L2187" s="3"/>
      <c r="M2187" s="3">
        <v>142580037</v>
      </c>
      <c r="N2187" s="5">
        <v>0</v>
      </c>
      <c r="O2187" s="5">
        <v>0</v>
      </c>
      <c r="P2187" s="5">
        <v>0</v>
      </c>
      <c r="U2187" s="3">
        <v>142580037</v>
      </c>
      <c r="W2187" s="3">
        <v>532856146</v>
      </c>
      <c r="X2187" s="5">
        <v>0</v>
      </c>
      <c r="Y2187" s="5">
        <v>0</v>
      </c>
      <c r="Z2187" s="5">
        <v>0</v>
      </c>
      <c r="AA2187" s="3">
        <v>532856146</v>
      </c>
      <c r="AZ2187"/>
      <c r="BA2187"/>
      <c r="BB2187"/>
      <c r="BC2187"/>
      <c r="BD2187"/>
      <c r="BE2187"/>
      <c r="BF2187" s="3"/>
      <c r="BG2187" s="3"/>
      <c r="CK2187"/>
    </row>
    <row r="2188" spans="1:89" x14ac:dyDescent="0.25">
      <c r="A2188" s="2">
        <v>43281</v>
      </c>
      <c r="B2188" s="5" t="s">
        <v>487</v>
      </c>
      <c r="C2188" s="5" t="s">
        <v>402</v>
      </c>
      <c r="D2188" s="5" t="s">
        <v>70</v>
      </c>
      <c r="E2188" s="3" t="s">
        <v>247</v>
      </c>
      <c r="F2188" s="3" t="s">
        <v>407</v>
      </c>
      <c r="G2188" s="3"/>
      <c r="H2188" s="3">
        <v>0</v>
      </c>
      <c r="I2188" s="3"/>
      <c r="J2188" s="3">
        <v>904972727</v>
      </c>
      <c r="K2188" s="3">
        <v>0</v>
      </c>
      <c r="L2188" s="3"/>
      <c r="M2188" s="3">
        <v>1419687104.6800001</v>
      </c>
      <c r="N2188" s="5">
        <v>0</v>
      </c>
      <c r="O2188" s="5">
        <v>0</v>
      </c>
      <c r="P2188" s="5">
        <v>0</v>
      </c>
      <c r="U2188" s="3">
        <v>2324659831.6799998</v>
      </c>
      <c r="W2188" s="3">
        <v>2257631716</v>
      </c>
      <c r="X2188" s="5">
        <v>0</v>
      </c>
      <c r="Y2188" s="5">
        <v>0</v>
      </c>
      <c r="Z2188" s="5">
        <v>0</v>
      </c>
      <c r="AA2188" s="3">
        <v>2257631716</v>
      </c>
      <c r="AZ2188"/>
      <c r="BA2188"/>
      <c r="BB2188"/>
      <c r="BC2188"/>
      <c r="BD2188"/>
      <c r="BE2188"/>
      <c r="BF2188" s="3"/>
      <c r="BG2188" s="3"/>
      <c r="CK2188"/>
    </row>
    <row r="2189" spans="1:89" x14ac:dyDescent="0.25">
      <c r="A2189" s="2">
        <v>43281</v>
      </c>
      <c r="B2189" s="5" t="s">
        <v>487</v>
      </c>
      <c r="C2189" s="5" t="s">
        <v>402</v>
      </c>
      <c r="D2189" s="5" t="s">
        <v>70</v>
      </c>
      <c r="E2189" s="3" t="s">
        <v>248</v>
      </c>
      <c r="F2189" s="3" t="s">
        <v>408</v>
      </c>
      <c r="G2189" s="3"/>
      <c r="H2189" s="3">
        <v>0</v>
      </c>
      <c r="I2189" s="3">
        <v>0</v>
      </c>
      <c r="J2189" s="3"/>
      <c r="K2189" s="3"/>
      <c r="L2189" s="3">
        <v>133367020</v>
      </c>
      <c r="M2189" s="3"/>
      <c r="O2189" s="5">
        <v>0</v>
      </c>
      <c r="P2189" s="5">
        <v>0</v>
      </c>
      <c r="U2189" s="3">
        <v>133367020</v>
      </c>
      <c r="V2189" s="3">
        <v>162041202</v>
      </c>
      <c r="W2189" s="3"/>
      <c r="Y2189" s="5">
        <v>0</v>
      </c>
      <c r="Z2189" s="5">
        <v>0</v>
      </c>
      <c r="AA2189" s="3">
        <v>162041202</v>
      </c>
      <c r="AZ2189"/>
      <c r="BA2189"/>
      <c r="BB2189"/>
      <c r="BC2189"/>
      <c r="BD2189"/>
      <c r="BE2189"/>
      <c r="BF2189" s="3"/>
      <c r="BG2189" s="3"/>
      <c r="CK2189"/>
    </row>
    <row r="2190" spans="1:89" x14ac:dyDescent="0.25">
      <c r="A2190" s="2">
        <v>43281</v>
      </c>
      <c r="B2190" s="5" t="s">
        <v>487</v>
      </c>
      <c r="C2190" s="5" t="s">
        <v>402</v>
      </c>
      <c r="D2190" s="5" t="s">
        <v>70</v>
      </c>
      <c r="E2190" s="3" t="s">
        <v>69</v>
      </c>
      <c r="F2190" s="3" t="s">
        <v>382</v>
      </c>
      <c r="G2190" s="3"/>
      <c r="H2190" s="3">
        <v>0</v>
      </c>
      <c r="I2190" s="3">
        <v>0</v>
      </c>
      <c r="J2190" s="3"/>
      <c r="K2190" s="3"/>
      <c r="L2190" s="3">
        <v>0</v>
      </c>
      <c r="M2190" s="5"/>
      <c r="O2190" s="5">
        <v>0</v>
      </c>
      <c r="P2190" s="5">
        <v>0</v>
      </c>
      <c r="U2190" s="3">
        <v>0</v>
      </c>
      <c r="V2190" s="3">
        <v>0</v>
      </c>
      <c r="Y2190" s="5">
        <v>0</v>
      </c>
      <c r="Z2190" s="5">
        <v>0</v>
      </c>
      <c r="AA2190" s="3">
        <v>0</v>
      </c>
      <c r="AZ2190"/>
      <c r="BA2190"/>
      <c r="BB2190"/>
      <c r="BC2190"/>
      <c r="BD2190"/>
      <c r="BE2190"/>
      <c r="BF2190" s="3"/>
      <c r="BG2190" s="3"/>
      <c r="CK2190"/>
    </row>
    <row r="2191" spans="1:89" x14ac:dyDescent="0.25">
      <c r="A2191" s="2">
        <v>43281</v>
      </c>
      <c r="B2191" s="5" t="s">
        <v>487</v>
      </c>
      <c r="C2191" s="5" t="s">
        <v>402</v>
      </c>
      <c r="D2191" s="5" t="s">
        <v>70</v>
      </c>
      <c r="E2191" s="3" t="s">
        <v>68</v>
      </c>
      <c r="F2191" s="3" t="s">
        <v>383</v>
      </c>
      <c r="G2191" s="3"/>
      <c r="H2191" s="3">
        <v>0</v>
      </c>
      <c r="I2191" s="3"/>
      <c r="J2191" s="3">
        <v>0</v>
      </c>
      <c r="K2191" s="3">
        <v>0</v>
      </c>
      <c r="L2191" s="3"/>
      <c r="M2191" s="5">
        <v>0</v>
      </c>
      <c r="N2191" s="5">
        <v>0</v>
      </c>
      <c r="O2191" s="5">
        <v>0</v>
      </c>
      <c r="P2191" s="5">
        <v>0</v>
      </c>
      <c r="U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Z2191"/>
      <c r="BA2191"/>
      <c r="BB2191"/>
      <c r="BC2191"/>
      <c r="BD2191"/>
      <c r="BE2191"/>
      <c r="BF2191" s="3"/>
      <c r="BG2191" s="3"/>
      <c r="CK2191"/>
    </row>
    <row r="2192" spans="1:89" x14ac:dyDescent="0.25">
      <c r="A2192" s="2">
        <v>43281</v>
      </c>
      <c r="B2192" s="5" t="s">
        <v>487</v>
      </c>
      <c r="C2192" s="5" t="s">
        <v>402</v>
      </c>
      <c r="D2192" s="5" t="s">
        <v>70</v>
      </c>
      <c r="E2192" s="3" t="s">
        <v>67</v>
      </c>
      <c r="F2192" s="3" t="s">
        <v>384</v>
      </c>
      <c r="G2192" s="3"/>
      <c r="H2192" s="3">
        <v>0</v>
      </c>
      <c r="I2192" s="3">
        <v>0</v>
      </c>
      <c r="J2192" s="3"/>
      <c r="K2192" s="3"/>
      <c r="L2192" s="3">
        <v>0</v>
      </c>
      <c r="M2192" s="5"/>
      <c r="O2192" s="5">
        <v>0</v>
      </c>
      <c r="P2192" s="5">
        <v>0</v>
      </c>
      <c r="U2192" s="5">
        <v>0</v>
      </c>
      <c r="V2192" s="5">
        <v>0</v>
      </c>
      <c r="Y2192" s="5">
        <v>0</v>
      </c>
      <c r="Z2192" s="5">
        <v>0</v>
      </c>
      <c r="AA2192" s="5">
        <v>0</v>
      </c>
      <c r="AZ2192"/>
      <c r="BA2192"/>
      <c r="BB2192"/>
      <c r="BC2192"/>
      <c r="BD2192"/>
      <c r="BE2192"/>
      <c r="BF2192" s="3"/>
      <c r="BG2192" s="3"/>
      <c r="CK2192"/>
    </row>
    <row r="2193" spans="1:89" x14ac:dyDescent="0.25">
      <c r="A2193" s="2">
        <v>43281</v>
      </c>
      <c r="B2193" s="5" t="s">
        <v>487</v>
      </c>
      <c r="C2193" s="5" t="s">
        <v>402</v>
      </c>
      <c r="D2193" s="5" t="s">
        <v>70</v>
      </c>
      <c r="E2193" s="3" t="s">
        <v>65</v>
      </c>
      <c r="F2193" s="3" t="s">
        <v>409</v>
      </c>
      <c r="G2193" s="3"/>
      <c r="H2193" s="3">
        <v>0</v>
      </c>
      <c r="I2193" s="3">
        <v>6313703041.0100002</v>
      </c>
      <c r="J2193" s="3"/>
      <c r="K2193" s="3"/>
      <c r="L2193" s="3">
        <v>1695634161.6800001</v>
      </c>
      <c r="M2193" s="5"/>
      <c r="O2193" s="5">
        <v>0</v>
      </c>
      <c r="P2193" s="5">
        <v>0</v>
      </c>
      <c r="U2193" s="3">
        <v>8009337202.6899996</v>
      </c>
      <c r="V2193" s="3">
        <v>2952529064</v>
      </c>
      <c r="Y2193" s="5">
        <v>0</v>
      </c>
      <c r="Z2193" s="5">
        <v>0</v>
      </c>
      <c r="AA2193" s="3">
        <v>2952529064</v>
      </c>
      <c r="AZ2193"/>
      <c r="BA2193"/>
      <c r="BB2193"/>
      <c r="BC2193"/>
      <c r="BD2193"/>
      <c r="BE2193"/>
      <c r="BF2193" s="3"/>
      <c r="BG2193" s="3"/>
      <c r="CK2193"/>
    </row>
    <row r="2194" spans="1:89" x14ac:dyDescent="0.25">
      <c r="A2194" s="2">
        <v>43281</v>
      </c>
      <c r="B2194" s="5" t="s">
        <v>487</v>
      </c>
      <c r="C2194" s="5" t="s">
        <v>410</v>
      </c>
      <c r="D2194" s="5" t="s">
        <v>70</v>
      </c>
      <c r="E2194" s="3" t="s">
        <v>106</v>
      </c>
      <c r="F2194" s="3" t="s">
        <v>403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3">
        <v>0</v>
      </c>
      <c r="V2194" s="3">
        <v>0</v>
      </c>
      <c r="W2194" s="5">
        <v>0</v>
      </c>
      <c r="X2194" s="5">
        <v>0</v>
      </c>
      <c r="AA2194" s="3"/>
      <c r="AZ2194"/>
      <c r="BA2194"/>
      <c r="BB2194"/>
      <c r="BC2194"/>
      <c r="BD2194"/>
      <c r="BE2194"/>
      <c r="BF2194" s="3"/>
      <c r="BG2194" s="3"/>
      <c r="CK2194"/>
    </row>
    <row r="2195" spans="1:89" x14ac:dyDescent="0.25">
      <c r="A2195" s="2">
        <v>43281</v>
      </c>
      <c r="B2195" s="5" t="s">
        <v>487</v>
      </c>
      <c r="C2195" s="5" t="s">
        <v>410</v>
      </c>
      <c r="D2195" s="5" t="s">
        <v>70</v>
      </c>
      <c r="E2195" s="3" t="s">
        <v>243</v>
      </c>
      <c r="F2195" s="3" t="s">
        <v>404</v>
      </c>
      <c r="G2195" s="3"/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AZ2195"/>
      <c r="BA2195"/>
      <c r="BB2195"/>
      <c r="BC2195"/>
      <c r="BD2195"/>
      <c r="BE2195"/>
      <c r="BF2195" s="3"/>
      <c r="BG2195" s="3"/>
      <c r="CK2195"/>
    </row>
    <row r="2196" spans="1:89" x14ac:dyDescent="0.25">
      <c r="A2196" s="2">
        <v>43281</v>
      </c>
      <c r="B2196" s="5" t="s">
        <v>487</v>
      </c>
      <c r="C2196" s="5" t="s">
        <v>410</v>
      </c>
      <c r="D2196" s="5" t="s">
        <v>70</v>
      </c>
      <c r="E2196" s="3" t="s">
        <v>244</v>
      </c>
      <c r="F2196" s="3" t="s">
        <v>411</v>
      </c>
      <c r="G2196" s="3"/>
      <c r="H2196" s="3">
        <v>0</v>
      </c>
      <c r="I2196" s="3">
        <v>43297421</v>
      </c>
      <c r="J2196" s="3">
        <v>4259667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3">
        <v>47557088</v>
      </c>
      <c r="AZ2196"/>
      <c r="BA2196"/>
      <c r="BB2196"/>
      <c r="BC2196"/>
      <c r="BD2196"/>
      <c r="BE2196"/>
      <c r="BF2196" s="3"/>
      <c r="BG2196" s="3"/>
      <c r="CK2196"/>
    </row>
    <row r="2197" spans="1:89" x14ac:dyDescent="0.25">
      <c r="A2197" s="2">
        <v>43281</v>
      </c>
      <c r="B2197" s="5" t="s">
        <v>487</v>
      </c>
      <c r="C2197" s="5" t="s">
        <v>410</v>
      </c>
      <c r="D2197" s="5" t="s">
        <v>70</v>
      </c>
      <c r="E2197" s="3" t="s">
        <v>66</v>
      </c>
      <c r="F2197" s="3" t="s">
        <v>412</v>
      </c>
      <c r="G2197" s="3"/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AZ2197"/>
      <c r="BA2197"/>
      <c r="BB2197"/>
      <c r="BC2197"/>
      <c r="BD2197"/>
      <c r="BE2197"/>
      <c r="BF2197" s="3"/>
      <c r="BG2197" s="3"/>
      <c r="CK2197"/>
    </row>
    <row r="2198" spans="1:89" x14ac:dyDescent="0.25">
      <c r="A2198" s="2">
        <v>43281</v>
      </c>
      <c r="B2198" s="5" t="s">
        <v>487</v>
      </c>
      <c r="C2198" s="5" t="s">
        <v>410</v>
      </c>
      <c r="D2198" s="5" t="s">
        <v>70</v>
      </c>
      <c r="E2198" s="3" t="s">
        <v>249</v>
      </c>
      <c r="F2198" s="3" t="s">
        <v>413</v>
      </c>
      <c r="G2198" s="3"/>
      <c r="H2198" s="3">
        <v>0</v>
      </c>
      <c r="I2198" s="3">
        <v>43297421</v>
      </c>
      <c r="J2198" s="3">
        <v>4259667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3">
        <v>47557088</v>
      </c>
      <c r="AZ2198"/>
      <c r="BA2198"/>
      <c r="BB2198"/>
      <c r="BC2198"/>
      <c r="BD2198"/>
      <c r="BE2198"/>
      <c r="BF2198" s="3"/>
      <c r="BG2198" s="3"/>
      <c r="CK2198"/>
    </row>
    <row r="2199" spans="1:89" x14ac:dyDescent="0.25">
      <c r="A2199" s="2">
        <v>43281</v>
      </c>
      <c r="B2199" s="5" t="s">
        <v>487</v>
      </c>
      <c r="C2199" s="5" t="s">
        <v>410</v>
      </c>
      <c r="D2199" s="5" t="s">
        <v>70</v>
      </c>
      <c r="E2199" s="3" t="s">
        <v>250</v>
      </c>
      <c r="F2199" s="3" t="s">
        <v>411</v>
      </c>
      <c r="G2199" s="3"/>
      <c r="H2199" s="3">
        <v>0</v>
      </c>
      <c r="I2199" s="3">
        <v>76470028</v>
      </c>
      <c r="J2199" s="3">
        <v>7523239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3">
        <v>83993267</v>
      </c>
      <c r="AZ2199"/>
      <c r="BA2199"/>
      <c r="BB2199"/>
      <c r="BC2199"/>
      <c r="BD2199"/>
      <c r="BE2199"/>
      <c r="BF2199" s="3"/>
      <c r="BG2199" s="3"/>
      <c r="CK2199"/>
    </row>
    <row r="2200" spans="1:89" x14ac:dyDescent="0.25">
      <c r="A2200" s="2">
        <v>43281</v>
      </c>
      <c r="B2200" s="5" t="s">
        <v>487</v>
      </c>
      <c r="C2200" s="5" t="s">
        <v>410</v>
      </c>
      <c r="D2200" s="5" t="s">
        <v>70</v>
      </c>
      <c r="E2200" s="3" t="s">
        <v>61</v>
      </c>
      <c r="F2200" s="3" t="s">
        <v>412</v>
      </c>
      <c r="G2200" s="3"/>
      <c r="H2200" s="3">
        <v>0</v>
      </c>
      <c r="I2200" s="3">
        <v>35184489</v>
      </c>
      <c r="J2200" s="3">
        <v>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3">
        <v>35184489</v>
      </c>
      <c r="AZ2200"/>
      <c r="BA2200"/>
      <c r="BB2200"/>
      <c r="BC2200"/>
      <c r="BD2200"/>
      <c r="BE2200"/>
      <c r="BF2200" s="3"/>
      <c r="BG2200" s="3"/>
      <c r="CK2200"/>
    </row>
    <row r="2201" spans="1:89" x14ac:dyDescent="0.25">
      <c r="A2201" s="2">
        <v>43281</v>
      </c>
      <c r="B2201" s="5" t="s">
        <v>487</v>
      </c>
      <c r="C2201" s="5" t="s">
        <v>410</v>
      </c>
      <c r="D2201" s="5" t="s">
        <v>70</v>
      </c>
      <c r="E2201" s="3" t="s">
        <v>254</v>
      </c>
      <c r="F2201" s="3" t="s">
        <v>414</v>
      </c>
      <c r="G2201" s="3"/>
      <c r="H2201" s="3">
        <v>0</v>
      </c>
      <c r="I2201" s="3">
        <v>41285539</v>
      </c>
      <c r="J2201" s="3">
        <v>7523239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3">
        <v>48808778</v>
      </c>
      <c r="AZ2201"/>
      <c r="BA2201"/>
      <c r="BB2201"/>
      <c r="BC2201"/>
      <c r="BD2201"/>
      <c r="BE2201"/>
      <c r="BF2201" s="3"/>
      <c r="BG2201" s="3"/>
      <c r="CK2201"/>
    </row>
    <row r="2202" spans="1:89" x14ac:dyDescent="0.25">
      <c r="A2202" s="2">
        <v>43281</v>
      </c>
      <c r="B2202" s="5" t="s">
        <v>487</v>
      </c>
      <c r="C2202" s="5" t="s">
        <v>410</v>
      </c>
      <c r="D2202" s="5" t="s">
        <v>70</v>
      </c>
      <c r="E2202" s="3" t="s">
        <v>255</v>
      </c>
      <c r="F2202" s="3" t="s">
        <v>415</v>
      </c>
      <c r="G2202" s="3"/>
      <c r="H2202" s="3">
        <v>0</v>
      </c>
      <c r="I2202" s="3">
        <v>119767449</v>
      </c>
      <c r="J2202" s="3">
        <v>11782906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3">
        <v>131550355</v>
      </c>
      <c r="AZ2202"/>
      <c r="BA2202"/>
      <c r="BB2202"/>
      <c r="BC2202"/>
      <c r="BD2202"/>
      <c r="BE2202"/>
      <c r="BF2202" s="3"/>
      <c r="BG2202" s="3"/>
      <c r="CK2202"/>
    </row>
    <row r="2203" spans="1:89" x14ac:dyDescent="0.25">
      <c r="A2203" s="2">
        <v>43281</v>
      </c>
      <c r="B2203" s="5" t="s">
        <v>487</v>
      </c>
      <c r="C2203" s="5" t="s">
        <v>410</v>
      </c>
      <c r="D2203" s="5" t="s">
        <v>70</v>
      </c>
      <c r="E2203" s="3" t="s">
        <v>256</v>
      </c>
      <c r="F2203" s="3" t="s">
        <v>416</v>
      </c>
      <c r="G2203" s="3"/>
      <c r="H2203" s="3">
        <v>0</v>
      </c>
      <c r="I2203" s="3">
        <v>84582960</v>
      </c>
      <c r="J2203" s="3">
        <v>11782906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3">
        <v>96365866</v>
      </c>
      <c r="AZ2203"/>
      <c r="BA2203"/>
      <c r="BB2203"/>
      <c r="BC2203"/>
      <c r="BD2203"/>
      <c r="BE2203"/>
      <c r="BF2203" s="3"/>
      <c r="BG2203" s="3"/>
      <c r="CK2203"/>
    </row>
    <row r="2204" spans="1:89" x14ac:dyDescent="0.25">
      <c r="A2204" s="2">
        <v>43281</v>
      </c>
      <c r="B2204" s="5" t="s">
        <v>487</v>
      </c>
      <c r="C2204" s="5" t="s">
        <v>410</v>
      </c>
      <c r="D2204" s="5" t="s">
        <v>70</v>
      </c>
      <c r="E2204" s="3" t="s">
        <v>257</v>
      </c>
      <c r="F2204" s="3" t="s">
        <v>408</v>
      </c>
      <c r="G2204" s="3"/>
      <c r="H2204" s="3">
        <v>0</v>
      </c>
      <c r="I2204" s="3">
        <v>6662119</v>
      </c>
      <c r="J2204" s="3">
        <v>3021260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3">
        <v>9683379</v>
      </c>
      <c r="AZ2204"/>
      <c r="BA2204"/>
      <c r="BB2204"/>
      <c r="BC2204"/>
      <c r="BD2204"/>
      <c r="BE2204"/>
      <c r="BF2204" s="3"/>
      <c r="BG2204" s="3"/>
      <c r="CK2204"/>
    </row>
    <row r="2205" spans="1:89" x14ac:dyDescent="0.25">
      <c r="A2205" s="2">
        <v>43281</v>
      </c>
      <c r="B2205" s="5" t="s">
        <v>487</v>
      </c>
      <c r="C2205" s="5" t="s">
        <v>410</v>
      </c>
      <c r="D2205" s="5" t="s">
        <v>70</v>
      </c>
      <c r="E2205" s="3" t="s">
        <v>258</v>
      </c>
      <c r="F2205" s="3" t="s">
        <v>382</v>
      </c>
      <c r="G2205" s="3"/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3">
        <v>0</v>
      </c>
      <c r="AZ2205"/>
      <c r="BA2205"/>
      <c r="BB2205"/>
      <c r="BC2205"/>
      <c r="BD2205"/>
      <c r="BE2205"/>
      <c r="BF2205" s="3"/>
      <c r="BG2205" s="3"/>
      <c r="CK2205"/>
    </row>
    <row r="2206" spans="1:89" x14ac:dyDescent="0.25">
      <c r="A2206" s="2">
        <v>43281</v>
      </c>
      <c r="B2206" s="5" t="s">
        <v>487</v>
      </c>
      <c r="C2206" s="5" t="s">
        <v>410</v>
      </c>
      <c r="D2206" s="5" t="s">
        <v>70</v>
      </c>
      <c r="E2206" s="3" t="s">
        <v>60</v>
      </c>
      <c r="F2206" s="3" t="s">
        <v>383</v>
      </c>
      <c r="G2206" s="3"/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AZ2206"/>
      <c r="BA2206"/>
      <c r="BB2206"/>
      <c r="BC2206"/>
      <c r="BD2206"/>
      <c r="BE2206"/>
      <c r="BF2206" s="3"/>
      <c r="BG2206" s="3"/>
      <c r="CK2206"/>
    </row>
    <row r="2207" spans="1:89" x14ac:dyDescent="0.25">
      <c r="A2207" s="2">
        <v>43281</v>
      </c>
      <c r="B2207" s="5" t="s">
        <v>487</v>
      </c>
      <c r="C2207" s="5" t="s">
        <v>410</v>
      </c>
      <c r="D2207" s="5" t="s">
        <v>70</v>
      </c>
      <c r="E2207" s="3" t="s">
        <v>59</v>
      </c>
      <c r="F2207" s="3" t="s">
        <v>384</v>
      </c>
      <c r="G2207" s="3"/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AZ2207"/>
      <c r="BA2207"/>
      <c r="BB2207"/>
      <c r="BC2207"/>
      <c r="BD2207"/>
      <c r="BE2207"/>
      <c r="BF2207" s="3"/>
      <c r="BG2207" s="3"/>
      <c r="CK2207"/>
    </row>
    <row r="2208" spans="1:89" x14ac:dyDescent="0.25">
      <c r="A2208" s="2">
        <v>43281</v>
      </c>
      <c r="B2208" s="5" t="s">
        <v>487</v>
      </c>
      <c r="C2208" s="5" t="s">
        <v>410</v>
      </c>
      <c r="D2208" s="5" t="s">
        <v>70</v>
      </c>
      <c r="E2208" s="3" t="s">
        <v>58</v>
      </c>
      <c r="F2208" s="3" t="s">
        <v>417</v>
      </c>
      <c r="G2208" s="3"/>
      <c r="H2208" s="3">
        <v>0</v>
      </c>
      <c r="I2208" s="3">
        <v>126429568</v>
      </c>
      <c r="J2208" s="3">
        <v>14804166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3">
        <v>141233734</v>
      </c>
      <c r="AZ2208"/>
      <c r="BA2208"/>
      <c r="BB2208"/>
      <c r="BC2208"/>
      <c r="BD2208"/>
      <c r="BE2208"/>
      <c r="BF2208" s="3"/>
      <c r="BG2208" s="3"/>
      <c r="CK2208"/>
    </row>
    <row r="2209" spans="1:89" x14ac:dyDescent="0.25">
      <c r="A2209" s="2">
        <v>43281</v>
      </c>
      <c r="B2209" s="5" t="s">
        <v>487</v>
      </c>
      <c r="C2209" s="5" t="s">
        <v>410</v>
      </c>
      <c r="D2209" s="5" t="s">
        <v>70</v>
      </c>
      <c r="E2209" s="3" t="s">
        <v>57</v>
      </c>
      <c r="F2209" s="3" t="s">
        <v>418</v>
      </c>
      <c r="G2209" s="3"/>
      <c r="H2209" s="3">
        <v>0</v>
      </c>
      <c r="I2209" s="3">
        <v>35184489</v>
      </c>
      <c r="J2209" s="3">
        <v>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3">
        <v>35184489</v>
      </c>
      <c r="AZ2209"/>
      <c r="BA2209"/>
      <c r="BB2209"/>
      <c r="BC2209"/>
      <c r="BD2209"/>
      <c r="BE2209"/>
      <c r="BF2209" s="3"/>
      <c r="BG2209" s="3"/>
      <c r="CK2209"/>
    </row>
    <row r="2210" spans="1:89" x14ac:dyDescent="0.25">
      <c r="A2210" s="2">
        <v>43281</v>
      </c>
      <c r="B2210" s="5" t="s">
        <v>487</v>
      </c>
      <c r="C2210" s="5" t="s">
        <v>410</v>
      </c>
      <c r="D2210" s="5" t="s">
        <v>70</v>
      </c>
      <c r="E2210" s="3" t="s">
        <v>56</v>
      </c>
      <c r="F2210" s="3" t="s">
        <v>419</v>
      </c>
      <c r="G2210" s="3"/>
      <c r="H2210" s="3">
        <v>0</v>
      </c>
      <c r="I2210" s="3">
        <v>91245079</v>
      </c>
      <c r="J2210" s="3">
        <v>14804166</v>
      </c>
      <c r="K2210" s="3">
        <v>0</v>
      </c>
      <c r="L2210" s="3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3">
        <v>106049245</v>
      </c>
      <c r="AZ2210"/>
      <c r="BA2210"/>
      <c r="BB2210"/>
      <c r="BC2210"/>
      <c r="BD2210"/>
      <c r="BE2210"/>
      <c r="BF2210" s="3"/>
      <c r="BG2210" s="3"/>
      <c r="CK2210"/>
    </row>
    <row r="2211" spans="1:89" x14ac:dyDescent="0.25">
      <c r="A2211" s="2">
        <v>43281</v>
      </c>
      <c r="B2211" s="5" t="s">
        <v>487</v>
      </c>
      <c r="C2211" s="5" t="s">
        <v>648</v>
      </c>
      <c r="D2211" s="5" t="s">
        <v>70</v>
      </c>
      <c r="E2211" s="3" t="s">
        <v>106</v>
      </c>
      <c r="F2211" s="3" t="s">
        <v>649</v>
      </c>
      <c r="G2211" s="3">
        <v>1592352000</v>
      </c>
      <c r="H2211" s="3">
        <v>1592352000</v>
      </c>
      <c r="I2211" s="3"/>
      <c r="J2211" s="3">
        <v>0</v>
      </c>
      <c r="K2211" s="3"/>
      <c r="L2211" s="3"/>
      <c r="M2211" s="5"/>
      <c r="X2211" s="3"/>
      <c r="AZ2211"/>
      <c r="BA2211"/>
      <c r="BB2211"/>
      <c r="BC2211"/>
      <c r="BD2211"/>
      <c r="BE2211"/>
      <c r="BF2211" s="3"/>
      <c r="BG2211" s="3"/>
      <c r="CK2211"/>
    </row>
    <row r="2212" spans="1:89" x14ac:dyDescent="0.25">
      <c r="A2212" s="2">
        <v>43281</v>
      </c>
      <c r="B2212" s="5" t="s">
        <v>487</v>
      </c>
      <c r="C2212" s="5" t="s">
        <v>648</v>
      </c>
      <c r="D2212" s="5" t="s">
        <v>70</v>
      </c>
      <c r="E2212" s="3" t="s">
        <v>241</v>
      </c>
      <c r="F2212" s="3" t="s">
        <v>650</v>
      </c>
      <c r="G2212" s="3">
        <v>128884263</v>
      </c>
      <c r="H2212" s="3">
        <v>128884263</v>
      </c>
      <c r="I2212" s="3"/>
      <c r="J2212" s="3">
        <v>0</v>
      </c>
      <c r="K2212" s="3"/>
      <c r="L2212" s="3"/>
      <c r="M2212" s="5"/>
      <c r="AZ2212"/>
      <c r="BA2212"/>
      <c r="BB2212"/>
      <c r="BC2212"/>
      <c r="BD2212"/>
      <c r="BE2212"/>
      <c r="BF2212" s="3"/>
      <c r="BG2212" s="3"/>
      <c r="CK2212"/>
    </row>
    <row r="2213" spans="1:89" x14ac:dyDescent="0.25">
      <c r="A2213" s="2">
        <v>43281</v>
      </c>
      <c r="B2213" s="5" t="s">
        <v>487</v>
      </c>
      <c r="C2213" s="5" t="s">
        <v>648</v>
      </c>
      <c r="D2213" s="5" t="s">
        <v>70</v>
      </c>
      <c r="E2213" s="3" t="s">
        <v>242</v>
      </c>
      <c r="F2213" s="3" t="s">
        <v>651</v>
      </c>
      <c r="G2213" s="3">
        <v>0</v>
      </c>
      <c r="H2213" s="3">
        <v>0</v>
      </c>
      <c r="I2213" s="3"/>
      <c r="J2213" s="3">
        <v>0</v>
      </c>
      <c r="K2213" s="3"/>
      <c r="L2213" s="3"/>
      <c r="M2213" s="5"/>
      <c r="AZ2213"/>
      <c r="BA2213"/>
      <c r="BB2213"/>
      <c r="BC2213"/>
      <c r="BD2213"/>
      <c r="BE2213"/>
      <c r="BF2213" s="3"/>
      <c r="BG2213" s="3"/>
      <c r="CK2213"/>
    </row>
    <row r="2214" spans="1:89" x14ac:dyDescent="0.25">
      <c r="A2214" s="2">
        <v>43281</v>
      </c>
      <c r="B2214" s="5" t="s">
        <v>487</v>
      </c>
      <c r="C2214" s="5" t="s">
        <v>648</v>
      </c>
      <c r="D2214" s="5" t="s">
        <v>70</v>
      </c>
      <c r="E2214" s="3" t="s">
        <v>243</v>
      </c>
      <c r="F2214" s="3" t="s">
        <v>652</v>
      </c>
      <c r="G2214" s="3">
        <v>0</v>
      </c>
      <c r="H2214" s="3"/>
      <c r="I2214" s="3">
        <v>0</v>
      </c>
      <c r="J2214" s="3">
        <v>0</v>
      </c>
      <c r="K2214" s="3">
        <v>0</v>
      </c>
      <c r="L2214" s="3"/>
      <c r="M2214" s="5"/>
      <c r="AZ2214"/>
      <c r="BA2214"/>
      <c r="BB2214"/>
      <c r="BC2214"/>
      <c r="BD2214"/>
      <c r="BE2214"/>
      <c r="BF2214" s="3"/>
      <c r="BG2214" s="3"/>
      <c r="CK2214"/>
    </row>
    <row r="2215" spans="1:89" x14ac:dyDescent="0.25">
      <c r="A2215" s="2">
        <v>43281</v>
      </c>
      <c r="B2215" s="5" t="s">
        <v>487</v>
      </c>
      <c r="C2215" s="5" t="s">
        <v>648</v>
      </c>
      <c r="D2215" s="5" t="s">
        <v>70</v>
      </c>
      <c r="E2215" s="3" t="s">
        <v>245</v>
      </c>
      <c r="F2215" s="3" t="s">
        <v>653</v>
      </c>
      <c r="G2215" s="3">
        <v>0</v>
      </c>
      <c r="H2215" s="3">
        <v>0</v>
      </c>
      <c r="I2215" s="3"/>
      <c r="J2215" s="3"/>
      <c r="K2215" s="3"/>
      <c r="L2215" s="3"/>
      <c r="M2215" s="5"/>
      <c r="AZ2215"/>
      <c r="BA2215"/>
      <c r="BB2215"/>
      <c r="BC2215"/>
      <c r="BD2215"/>
      <c r="BE2215"/>
      <c r="BF2215" s="3"/>
      <c r="BG2215" s="3"/>
      <c r="CK2215"/>
    </row>
    <row r="2216" spans="1:89" x14ac:dyDescent="0.25">
      <c r="A2216" s="2">
        <v>43281</v>
      </c>
      <c r="B2216" s="5" t="s">
        <v>487</v>
      </c>
      <c r="C2216" s="5" t="s">
        <v>648</v>
      </c>
      <c r="D2216" s="5" t="s">
        <v>70</v>
      </c>
      <c r="E2216" s="3" t="s">
        <v>247</v>
      </c>
      <c r="F2216" s="3" t="s">
        <v>654</v>
      </c>
      <c r="G2216" s="3">
        <v>0</v>
      </c>
      <c r="H2216" s="3"/>
      <c r="I2216" s="3">
        <v>0</v>
      </c>
      <c r="J2216" s="3">
        <v>0</v>
      </c>
      <c r="K2216" s="3">
        <v>0</v>
      </c>
      <c r="L2216" s="3"/>
      <c r="M2216" s="5"/>
      <c r="AZ2216"/>
      <c r="BA2216"/>
      <c r="BB2216"/>
      <c r="BC2216"/>
      <c r="BD2216"/>
      <c r="BE2216"/>
      <c r="BF2216" s="3"/>
      <c r="BG2216" s="3"/>
      <c r="CK2216"/>
    </row>
    <row r="2217" spans="1:89" x14ac:dyDescent="0.25">
      <c r="A2217" s="2">
        <v>43281</v>
      </c>
      <c r="B2217" s="5" t="s">
        <v>487</v>
      </c>
      <c r="C2217" s="5" t="s">
        <v>648</v>
      </c>
      <c r="D2217" s="5" t="s">
        <v>70</v>
      </c>
      <c r="E2217" s="3" t="s">
        <v>69</v>
      </c>
      <c r="F2217" s="3" t="s">
        <v>655</v>
      </c>
      <c r="G2217" s="3">
        <v>0</v>
      </c>
      <c r="H2217" s="3"/>
      <c r="I2217" s="3">
        <v>0</v>
      </c>
      <c r="J2217" s="3">
        <v>0</v>
      </c>
      <c r="K2217" s="3">
        <v>0</v>
      </c>
      <c r="L2217" s="3"/>
      <c r="M2217" s="5"/>
      <c r="AZ2217"/>
      <c r="BA2217"/>
      <c r="BB2217"/>
      <c r="BC2217"/>
      <c r="BD2217"/>
      <c r="BE2217"/>
      <c r="BF2217" s="3"/>
      <c r="BG2217" s="3"/>
      <c r="CK2217"/>
    </row>
    <row r="2218" spans="1:89" x14ac:dyDescent="0.25">
      <c r="A2218" s="2">
        <v>43281</v>
      </c>
      <c r="B2218" s="5" t="s">
        <v>487</v>
      </c>
      <c r="C2218" s="5" t="s">
        <v>648</v>
      </c>
      <c r="D2218" s="5" t="s">
        <v>70</v>
      </c>
      <c r="E2218" s="3" t="s">
        <v>67</v>
      </c>
      <c r="F2218" s="3" t="s">
        <v>656</v>
      </c>
      <c r="G2218" s="3">
        <v>4313779208.3199997</v>
      </c>
      <c r="H2218" s="3">
        <v>4313779208.3199997</v>
      </c>
      <c r="I2218" s="3"/>
      <c r="J2218" s="3"/>
      <c r="K2218" s="3"/>
      <c r="L2218" s="3"/>
      <c r="M2218" s="5"/>
      <c r="AZ2218"/>
      <c r="BA2218"/>
      <c r="BB2218"/>
      <c r="BC2218"/>
      <c r="BD2218"/>
      <c r="BE2218"/>
      <c r="BF2218" s="3"/>
      <c r="BG2218" s="3"/>
      <c r="CK2218"/>
    </row>
    <row r="2219" spans="1:89" x14ac:dyDescent="0.25">
      <c r="A2219" s="2">
        <v>43281</v>
      </c>
      <c r="B2219" s="5" t="s">
        <v>487</v>
      </c>
      <c r="C2219" s="5" t="s">
        <v>648</v>
      </c>
      <c r="D2219" s="5" t="s">
        <v>70</v>
      </c>
      <c r="E2219" s="3" t="s">
        <v>66</v>
      </c>
      <c r="F2219" s="3" t="s">
        <v>395</v>
      </c>
      <c r="G2219" s="3">
        <v>0</v>
      </c>
      <c r="H2219" s="3"/>
      <c r="I2219" s="3">
        <v>0</v>
      </c>
      <c r="J2219" s="3">
        <v>0</v>
      </c>
      <c r="K2219" s="3">
        <v>0</v>
      </c>
      <c r="L2219" s="3"/>
      <c r="M2219" s="5"/>
      <c r="AZ2219"/>
      <c r="BA2219"/>
      <c r="BB2219"/>
      <c r="BC2219"/>
      <c r="BD2219"/>
      <c r="BE2219"/>
      <c r="BF2219" s="3"/>
      <c r="BG2219" s="3"/>
      <c r="CK2219"/>
    </row>
    <row r="2220" spans="1:89" x14ac:dyDescent="0.25">
      <c r="A2220" s="2">
        <v>43281</v>
      </c>
      <c r="B2220" s="5" t="s">
        <v>487</v>
      </c>
      <c r="C2220" s="5" t="s">
        <v>648</v>
      </c>
      <c r="D2220" s="5" t="s">
        <v>70</v>
      </c>
      <c r="E2220" s="3" t="s">
        <v>250</v>
      </c>
      <c r="F2220" s="3" t="s">
        <v>657</v>
      </c>
      <c r="G2220" s="3">
        <v>60243</v>
      </c>
      <c r="H2220" s="3"/>
      <c r="I2220" s="3"/>
      <c r="J2220" s="3"/>
      <c r="K2220" s="3">
        <v>60243</v>
      </c>
      <c r="L2220" s="3"/>
      <c r="M2220" s="5"/>
      <c r="AZ2220"/>
      <c r="BA2220"/>
      <c r="BB2220"/>
      <c r="BC2220"/>
      <c r="BD2220"/>
      <c r="BE2220"/>
      <c r="BF2220" s="3"/>
      <c r="BG2220" s="3"/>
      <c r="CK2220"/>
    </row>
    <row r="2221" spans="1:89" x14ac:dyDescent="0.25">
      <c r="A2221" s="2">
        <v>43281</v>
      </c>
      <c r="B2221" s="5" t="s">
        <v>487</v>
      </c>
      <c r="C2221" s="5" t="s">
        <v>648</v>
      </c>
      <c r="D2221" s="5" t="s">
        <v>70</v>
      </c>
      <c r="E2221" s="3" t="s">
        <v>252</v>
      </c>
      <c r="F2221" s="3" t="s">
        <v>658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/>
      <c r="M2221" s="5"/>
      <c r="AZ2221"/>
      <c r="BA2221"/>
      <c r="BB2221"/>
      <c r="BC2221"/>
      <c r="BD2221"/>
      <c r="BE2221"/>
      <c r="BF2221" s="3"/>
      <c r="BG2221" s="3"/>
      <c r="CK2221"/>
    </row>
    <row r="2222" spans="1:89" x14ac:dyDescent="0.25">
      <c r="A2222" s="2">
        <v>43281</v>
      </c>
      <c r="B2222" s="5" t="s">
        <v>487</v>
      </c>
      <c r="C2222" s="5" t="s">
        <v>648</v>
      </c>
      <c r="D2222" s="5" t="s">
        <v>70</v>
      </c>
      <c r="E2222" s="3" t="s">
        <v>63</v>
      </c>
      <c r="F2222" s="3" t="s">
        <v>659</v>
      </c>
      <c r="G2222" s="3">
        <v>0</v>
      </c>
      <c r="H2222" s="3"/>
      <c r="I2222" s="3"/>
      <c r="J2222" s="3"/>
      <c r="K2222" s="3"/>
      <c r="L2222" s="3"/>
      <c r="M2222" s="5"/>
      <c r="AZ2222"/>
      <c r="BA2222"/>
      <c r="BB2222"/>
      <c r="BC2222"/>
      <c r="BD2222"/>
      <c r="BE2222"/>
      <c r="BF2222" s="3"/>
      <c r="BG2222" s="3"/>
      <c r="CK2222"/>
    </row>
    <row r="2223" spans="1:89" x14ac:dyDescent="0.25">
      <c r="A2223" s="2">
        <v>43281</v>
      </c>
      <c r="B2223" s="5" t="s">
        <v>487</v>
      </c>
      <c r="C2223" s="5" t="s">
        <v>648</v>
      </c>
      <c r="D2223" s="5" t="s">
        <v>70</v>
      </c>
      <c r="E2223" s="3" t="s">
        <v>62</v>
      </c>
      <c r="F2223" s="3" t="s">
        <v>660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/>
      <c r="M2223" s="5"/>
      <c r="AZ2223"/>
      <c r="BA2223"/>
      <c r="BB2223"/>
      <c r="BC2223"/>
      <c r="BD2223"/>
      <c r="BE2223"/>
      <c r="BF2223" s="3"/>
      <c r="BG2223" s="3"/>
      <c r="CK2223"/>
    </row>
    <row r="2224" spans="1:89" x14ac:dyDescent="0.25">
      <c r="A2224" s="2">
        <v>43281</v>
      </c>
      <c r="B2224" s="5" t="s">
        <v>487</v>
      </c>
      <c r="C2224" s="5" t="s">
        <v>648</v>
      </c>
      <c r="D2224" s="5" t="s">
        <v>70</v>
      </c>
      <c r="E2224" s="3" t="s">
        <v>258</v>
      </c>
      <c r="F2224" s="3" t="s">
        <v>661</v>
      </c>
      <c r="G2224" s="3">
        <v>6035075714.3199997</v>
      </c>
      <c r="H2224" s="3">
        <v>6035015471.3199997</v>
      </c>
      <c r="I2224" s="3">
        <v>0</v>
      </c>
      <c r="J2224" s="3">
        <v>0</v>
      </c>
      <c r="K2224" s="3">
        <v>60243</v>
      </c>
      <c r="L2224" s="3"/>
      <c r="M2224" s="5"/>
      <c r="AZ2224"/>
      <c r="BA2224"/>
      <c r="BB2224"/>
      <c r="BC2224"/>
      <c r="BD2224"/>
      <c r="BE2224"/>
      <c r="BF2224" s="3"/>
      <c r="BG2224" s="3"/>
      <c r="CK2224"/>
    </row>
    <row r="2225" spans="1:89" x14ac:dyDescent="0.25">
      <c r="A2225" s="2">
        <v>43281</v>
      </c>
      <c r="B2225" s="5" t="s">
        <v>487</v>
      </c>
      <c r="C2225" s="5" t="s">
        <v>648</v>
      </c>
      <c r="D2225" s="5" t="s">
        <v>70</v>
      </c>
      <c r="E2225" s="3" t="s">
        <v>60</v>
      </c>
      <c r="F2225" s="3" t="s">
        <v>662</v>
      </c>
      <c r="G2225" s="3">
        <v>0</v>
      </c>
      <c r="H2225" s="3"/>
      <c r="I2225" s="3"/>
      <c r="J2225" s="3">
        <v>0</v>
      </c>
      <c r="K2225" s="3"/>
      <c r="L2225" s="3"/>
      <c r="M2225" s="5"/>
      <c r="AZ2225"/>
      <c r="BA2225"/>
      <c r="BB2225"/>
      <c r="BC2225"/>
      <c r="BD2225"/>
      <c r="BE2225"/>
      <c r="BF2225" s="3"/>
      <c r="BG2225" s="3"/>
      <c r="CK2225"/>
    </row>
    <row r="2226" spans="1:89" x14ac:dyDescent="0.25">
      <c r="A2226" s="2">
        <v>43281</v>
      </c>
      <c r="B2226" s="5" t="s">
        <v>487</v>
      </c>
      <c r="C2226" s="5" t="s">
        <v>648</v>
      </c>
      <c r="D2226" s="5" t="s">
        <v>70</v>
      </c>
      <c r="E2226" s="3" t="s">
        <v>59</v>
      </c>
      <c r="F2226" s="3" t="s">
        <v>663</v>
      </c>
      <c r="G2226" s="3">
        <v>0</v>
      </c>
      <c r="H2226" s="3"/>
      <c r="I2226" s="3"/>
      <c r="J2226" s="3">
        <v>0</v>
      </c>
      <c r="K2226" s="3"/>
      <c r="L2226" s="3"/>
      <c r="M2226" s="5"/>
      <c r="AZ2226"/>
      <c r="BA2226"/>
      <c r="BB2226"/>
      <c r="BC2226"/>
      <c r="BD2226"/>
      <c r="BE2226"/>
      <c r="BF2226" s="3"/>
      <c r="BG2226" s="3"/>
      <c r="CK2226"/>
    </row>
    <row r="2227" spans="1:89" x14ac:dyDescent="0.25">
      <c r="A2227" s="2">
        <v>43281</v>
      </c>
      <c r="B2227" s="5" t="s">
        <v>487</v>
      </c>
      <c r="C2227" s="5" t="s">
        <v>648</v>
      </c>
      <c r="D2227" s="5" t="s">
        <v>70</v>
      </c>
      <c r="E2227" s="3" t="s">
        <v>58</v>
      </c>
      <c r="F2227" s="3" t="s">
        <v>664</v>
      </c>
      <c r="G2227" s="3">
        <v>0</v>
      </c>
      <c r="H2227" s="3"/>
      <c r="I2227" s="3"/>
      <c r="J2227" s="3">
        <v>0</v>
      </c>
      <c r="K2227" s="3">
        <v>0</v>
      </c>
      <c r="L2227" s="3"/>
      <c r="M2227" s="5"/>
      <c r="AZ2227"/>
      <c r="BA2227"/>
      <c r="BB2227"/>
      <c r="BC2227"/>
      <c r="BD2227"/>
      <c r="BE2227"/>
      <c r="BF2227" s="3"/>
      <c r="BG2227" s="3"/>
      <c r="CK2227"/>
    </row>
    <row r="2228" spans="1:89" x14ac:dyDescent="0.25">
      <c r="A2228" s="2">
        <v>43281</v>
      </c>
      <c r="B2228" s="5" t="s">
        <v>487</v>
      </c>
      <c r="C2228" s="5" t="s">
        <v>648</v>
      </c>
      <c r="D2228" s="5" t="s">
        <v>70</v>
      </c>
      <c r="E2228" s="3" t="s">
        <v>57</v>
      </c>
      <c r="F2228" s="3" t="s">
        <v>665</v>
      </c>
      <c r="G2228" s="3">
        <v>0</v>
      </c>
      <c r="H2228" s="3"/>
      <c r="I2228" s="3"/>
      <c r="J2228" s="3">
        <v>0</v>
      </c>
      <c r="K2228" s="3">
        <v>0</v>
      </c>
      <c r="L2228" s="3"/>
      <c r="M2228" s="5"/>
      <c r="AZ2228"/>
      <c r="BA2228"/>
      <c r="BB2228"/>
      <c r="BC2228"/>
      <c r="BD2228"/>
      <c r="BE2228"/>
      <c r="BF2228" s="3"/>
      <c r="BG2228" s="3"/>
      <c r="CK2228"/>
    </row>
    <row r="2229" spans="1:89" x14ac:dyDescent="0.25">
      <c r="A2229" s="2">
        <v>43281</v>
      </c>
      <c r="B2229" s="5" t="s">
        <v>487</v>
      </c>
      <c r="C2229" s="5" t="s">
        <v>648</v>
      </c>
      <c r="D2229" s="5" t="s">
        <v>70</v>
      </c>
      <c r="E2229" s="3" t="s">
        <v>56</v>
      </c>
      <c r="F2229" s="3" t="s">
        <v>666</v>
      </c>
      <c r="G2229" s="3">
        <v>0</v>
      </c>
      <c r="H2229" s="3"/>
      <c r="I2229" s="3"/>
      <c r="J2229" s="3">
        <v>0</v>
      </c>
      <c r="K2229" s="3"/>
      <c r="L2229" s="3"/>
      <c r="M2229" s="5"/>
      <c r="AZ2229"/>
      <c r="BA2229"/>
      <c r="BB2229"/>
      <c r="BC2229"/>
      <c r="BD2229"/>
      <c r="BE2229"/>
      <c r="BF2229" s="3"/>
      <c r="BG2229" s="3"/>
      <c r="CK2229"/>
    </row>
    <row r="2230" spans="1:89" x14ac:dyDescent="0.25">
      <c r="A2230" s="2">
        <v>43281</v>
      </c>
      <c r="B2230" s="5" t="s">
        <v>487</v>
      </c>
      <c r="C2230" s="5" t="s">
        <v>648</v>
      </c>
      <c r="D2230" s="5" t="s">
        <v>70</v>
      </c>
      <c r="E2230" s="3" t="s">
        <v>259</v>
      </c>
      <c r="F2230" s="3" t="s">
        <v>667</v>
      </c>
      <c r="G2230" s="3">
        <v>0</v>
      </c>
      <c r="H2230" s="3"/>
      <c r="I2230" s="3"/>
      <c r="J2230" s="3">
        <v>0</v>
      </c>
      <c r="K2230" s="3">
        <v>0</v>
      </c>
      <c r="L2230" s="3"/>
      <c r="M2230" s="5"/>
      <c r="AZ2230"/>
      <c r="BA2230"/>
      <c r="BB2230"/>
      <c r="BC2230"/>
      <c r="BD2230"/>
      <c r="BE2230"/>
      <c r="BF2230" s="3"/>
      <c r="BG2230" s="3"/>
      <c r="CK2230"/>
    </row>
    <row r="2231" spans="1:89" x14ac:dyDescent="0.25">
      <c r="A2231" s="2">
        <v>43281</v>
      </c>
      <c r="B2231" s="5" t="s">
        <v>487</v>
      </c>
      <c r="C2231" s="5" t="s">
        <v>648</v>
      </c>
      <c r="D2231" s="5" t="s">
        <v>70</v>
      </c>
      <c r="E2231" s="3" t="s">
        <v>260</v>
      </c>
      <c r="F2231" s="3" t="s">
        <v>668</v>
      </c>
      <c r="G2231" s="3">
        <v>0</v>
      </c>
      <c r="H2231" s="3"/>
      <c r="I2231" s="3"/>
      <c r="J2231" s="3">
        <v>0</v>
      </c>
      <c r="K2231" s="3"/>
      <c r="L2231" s="3"/>
      <c r="M2231" s="5"/>
      <c r="AZ2231"/>
      <c r="BA2231"/>
      <c r="BB2231"/>
      <c r="BC2231"/>
      <c r="BD2231"/>
      <c r="BE2231"/>
      <c r="BF2231" s="3"/>
      <c r="BG2231" s="3"/>
      <c r="CK2231"/>
    </row>
    <row r="2232" spans="1:89" x14ac:dyDescent="0.25">
      <c r="A2232" s="2">
        <v>43281</v>
      </c>
      <c r="B2232" s="5" t="s">
        <v>487</v>
      </c>
      <c r="C2232" s="5" t="s">
        <v>648</v>
      </c>
      <c r="D2232" s="5" t="s">
        <v>70</v>
      </c>
      <c r="E2232" s="3" t="s">
        <v>261</v>
      </c>
      <c r="F2232" s="3" t="s">
        <v>669</v>
      </c>
      <c r="G2232" s="3">
        <v>0</v>
      </c>
      <c r="H2232" s="3"/>
      <c r="I2232" s="3"/>
      <c r="J2232" s="3">
        <v>0</v>
      </c>
      <c r="K2232" s="3">
        <v>0</v>
      </c>
      <c r="L2232" s="3"/>
      <c r="M2232" s="5"/>
      <c r="AZ2232"/>
      <c r="BA2232"/>
      <c r="BB2232"/>
      <c r="BC2232"/>
      <c r="BD2232"/>
      <c r="BE2232"/>
      <c r="BF2232" s="3"/>
      <c r="BG2232" s="3"/>
      <c r="CK2232"/>
    </row>
    <row r="2233" spans="1:89" x14ac:dyDescent="0.25">
      <c r="A2233" s="2">
        <v>43281</v>
      </c>
      <c r="B2233" s="5" t="s">
        <v>487</v>
      </c>
      <c r="C2233" s="5" t="s">
        <v>648</v>
      </c>
      <c r="D2233" s="5" t="s">
        <v>70</v>
      </c>
      <c r="E2233" s="3" t="s">
        <v>263</v>
      </c>
      <c r="F2233" s="3" t="s">
        <v>670</v>
      </c>
      <c r="G2233" s="3">
        <v>0</v>
      </c>
      <c r="H2233" s="3"/>
      <c r="I2233" s="3"/>
      <c r="J2233" s="3">
        <v>0</v>
      </c>
      <c r="K2233" s="3">
        <v>0</v>
      </c>
      <c r="L2233" s="3"/>
      <c r="M2233" s="5"/>
      <c r="AZ2233"/>
      <c r="BA2233"/>
      <c r="BB2233"/>
      <c r="BC2233"/>
      <c r="BD2233"/>
      <c r="BE2233"/>
      <c r="BF2233" s="3"/>
      <c r="BG2233" s="3"/>
      <c r="CK2233"/>
    </row>
    <row r="2234" spans="1:89" x14ac:dyDescent="0.25">
      <c r="A2234" s="2">
        <v>43281</v>
      </c>
      <c r="B2234" s="5" t="s">
        <v>487</v>
      </c>
      <c r="C2234" s="5" t="s">
        <v>648</v>
      </c>
      <c r="D2234" s="5" t="s">
        <v>70</v>
      </c>
      <c r="E2234" s="3" t="s">
        <v>55</v>
      </c>
      <c r="F2234" s="3" t="s">
        <v>671</v>
      </c>
      <c r="G2234" s="3">
        <v>0</v>
      </c>
      <c r="H2234" s="3"/>
      <c r="I2234" s="3"/>
      <c r="J2234" s="3">
        <v>0</v>
      </c>
      <c r="K2234" s="3">
        <v>0</v>
      </c>
      <c r="L2234" s="3"/>
      <c r="M2234" s="5"/>
      <c r="AZ2234"/>
      <c r="BA2234"/>
      <c r="BB2234"/>
      <c r="BC2234"/>
      <c r="BD2234"/>
      <c r="BE2234"/>
      <c r="BF2234" s="3"/>
      <c r="BG2234" s="3"/>
      <c r="CK2234"/>
    </row>
    <row r="2235" spans="1:89" x14ac:dyDescent="0.25">
      <c r="A2235" s="2">
        <v>43281</v>
      </c>
      <c r="B2235" s="5" t="s">
        <v>487</v>
      </c>
      <c r="C2235" s="5" t="s">
        <v>648</v>
      </c>
      <c r="D2235" s="5" t="s">
        <v>70</v>
      </c>
      <c r="E2235" s="3" t="s">
        <v>50</v>
      </c>
      <c r="F2235" s="3" t="s">
        <v>672</v>
      </c>
      <c r="G2235" s="3">
        <v>6035075714.3199997</v>
      </c>
      <c r="H2235" s="3">
        <v>6035015471.3199997</v>
      </c>
      <c r="I2235" s="3">
        <v>0</v>
      </c>
      <c r="J2235" s="3">
        <v>0</v>
      </c>
      <c r="K2235" s="3">
        <v>60243</v>
      </c>
      <c r="L2235" s="3"/>
      <c r="M2235" s="5"/>
      <c r="AZ2235"/>
      <c r="BA2235"/>
      <c r="BB2235"/>
      <c r="BC2235"/>
      <c r="BD2235"/>
      <c r="BE2235"/>
      <c r="BF2235" s="3"/>
      <c r="BG2235" s="3"/>
      <c r="CK2235"/>
    </row>
    <row r="2236" spans="1:89" x14ac:dyDescent="0.25">
      <c r="A2236" s="2">
        <v>43281</v>
      </c>
      <c r="B2236" s="5" t="s">
        <v>487</v>
      </c>
      <c r="C2236" s="5" t="s">
        <v>648</v>
      </c>
      <c r="D2236" s="5" t="s">
        <v>70</v>
      </c>
      <c r="E2236" s="3" t="s">
        <v>264</v>
      </c>
      <c r="F2236" s="3" t="s">
        <v>673</v>
      </c>
      <c r="G2236" s="3">
        <v>6035015471.3199997</v>
      </c>
      <c r="H2236" s="3">
        <v>6035015471.3199997</v>
      </c>
      <c r="I2236" s="3">
        <v>0</v>
      </c>
      <c r="J2236" s="3">
        <v>0</v>
      </c>
      <c r="K2236" s="3"/>
      <c r="L2236" s="3"/>
      <c r="M2236" s="5"/>
      <c r="AZ2236"/>
      <c r="BA2236"/>
      <c r="BB2236"/>
      <c r="BC2236"/>
      <c r="BD2236"/>
      <c r="BE2236"/>
      <c r="BF2236" s="3"/>
      <c r="BG2236" s="3"/>
      <c r="CK2236"/>
    </row>
    <row r="2237" spans="1:89" x14ac:dyDescent="0.25">
      <c r="A2237" s="2">
        <v>43281</v>
      </c>
      <c r="B2237" s="5" t="s">
        <v>487</v>
      </c>
      <c r="C2237" s="5" t="s">
        <v>648</v>
      </c>
      <c r="D2237" s="5" t="s">
        <v>70</v>
      </c>
      <c r="E2237" s="3" t="s">
        <v>267</v>
      </c>
      <c r="F2237" s="3" t="s">
        <v>674</v>
      </c>
      <c r="G2237" s="3">
        <v>6035075714.3199997</v>
      </c>
      <c r="H2237" s="3">
        <v>6035015471.3199997</v>
      </c>
      <c r="I2237" s="3">
        <v>0</v>
      </c>
      <c r="J2237" s="3">
        <v>0</v>
      </c>
      <c r="K2237" s="3">
        <v>60243</v>
      </c>
      <c r="L2237" s="3"/>
      <c r="M2237" s="5"/>
      <c r="AZ2237"/>
      <c r="BA2237"/>
      <c r="BB2237"/>
      <c r="BC2237"/>
      <c r="BD2237"/>
      <c r="BE2237"/>
      <c r="BF2237" s="3"/>
      <c r="BG2237" s="3"/>
      <c r="CK2237"/>
    </row>
    <row r="2238" spans="1:89" x14ac:dyDescent="0.25">
      <c r="A2238" s="2">
        <v>43281</v>
      </c>
      <c r="B2238" s="5" t="s">
        <v>487</v>
      </c>
      <c r="C2238" s="5" t="s">
        <v>648</v>
      </c>
      <c r="D2238" s="5" t="s">
        <v>70</v>
      </c>
      <c r="E2238" s="3" t="s">
        <v>37</v>
      </c>
      <c r="F2238" s="3" t="s">
        <v>675</v>
      </c>
      <c r="G2238" s="3">
        <v>6035015471.3199997</v>
      </c>
      <c r="H2238" s="3">
        <v>6035015471.3199997</v>
      </c>
      <c r="I2238" s="3">
        <v>0</v>
      </c>
      <c r="J2238" s="3">
        <v>0</v>
      </c>
      <c r="K2238" s="3"/>
      <c r="L2238" s="3"/>
      <c r="M2238" s="5"/>
      <c r="AZ2238"/>
      <c r="BA2238"/>
      <c r="BB2238"/>
      <c r="BC2238"/>
      <c r="BD2238"/>
      <c r="BE2238"/>
      <c r="BF2238" s="3"/>
      <c r="BG2238" s="3"/>
      <c r="CK2238"/>
    </row>
    <row r="2239" spans="1:89" x14ac:dyDescent="0.25">
      <c r="A2239" s="2">
        <v>43281</v>
      </c>
      <c r="B2239" s="5" t="s">
        <v>487</v>
      </c>
      <c r="C2239" s="5" t="s">
        <v>648</v>
      </c>
      <c r="D2239" s="5" t="s">
        <v>70</v>
      </c>
      <c r="E2239" s="3" t="s">
        <v>270</v>
      </c>
      <c r="F2239" s="3" t="s">
        <v>676</v>
      </c>
      <c r="G2239" s="3">
        <v>2266580426.0999999</v>
      </c>
      <c r="H2239" s="3"/>
      <c r="I2239" s="3"/>
      <c r="J2239" s="3"/>
      <c r="K2239" s="3"/>
      <c r="L2239" s="3"/>
      <c r="M2239" s="5"/>
      <c r="AZ2239"/>
      <c r="BA2239"/>
      <c r="BB2239"/>
      <c r="BC2239"/>
      <c r="BD2239"/>
      <c r="BE2239"/>
      <c r="BF2239" s="3"/>
      <c r="BG2239" s="3"/>
      <c r="CK2239"/>
    </row>
    <row r="2240" spans="1:89" x14ac:dyDescent="0.25">
      <c r="A2240" s="2">
        <v>43281</v>
      </c>
      <c r="B2240" s="5" t="s">
        <v>487</v>
      </c>
      <c r="C2240" s="5" t="s">
        <v>648</v>
      </c>
      <c r="D2240" s="5" t="s">
        <v>70</v>
      </c>
      <c r="E2240" s="3" t="s">
        <v>272</v>
      </c>
      <c r="F2240" s="3" t="s">
        <v>677</v>
      </c>
      <c r="G2240" s="3">
        <v>1814332000</v>
      </c>
      <c r="H2240" s="3"/>
      <c r="I2240" s="3"/>
      <c r="J2240" s="3"/>
      <c r="K2240" s="3"/>
      <c r="L2240" s="3"/>
      <c r="M2240" s="5"/>
      <c r="AZ2240"/>
      <c r="BA2240"/>
      <c r="BB2240"/>
      <c r="BC2240"/>
      <c r="BD2240"/>
      <c r="BE2240"/>
      <c r="BF2240" s="3"/>
      <c r="BG2240" s="3"/>
      <c r="CK2240"/>
    </row>
    <row r="2241" spans="1:89" x14ac:dyDescent="0.25">
      <c r="A2241" s="2">
        <v>43281</v>
      </c>
      <c r="B2241" s="5" t="s">
        <v>487</v>
      </c>
      <c r="C2241" s="5" t="s">
        <v>648</v>
      </c>
      <c r="D2241" s="5" t="s">
        <v>70</v>
      </c>
      <c r="E2241" s="3" t="s">
        <v>116</v>
      </c>
      <c r="F2241" s="3" t="s">
        <v>678</v>
      </c>
      <c r="G2241" s="3">
        <v>1085.26</v>
      </c>
      <c r="H2241" s="3"/>
      <c r="I2241" s="3"/>
      <c r="J2241" s="3"/>
      <c r="K2241" s="3"/>
      <c r="L2241" s="3"/>
      <c r="M2241" s="5"/>
      <c r="AZ2241"/>
      <c r="BA2241"/>
      <c r="BB2241"/>
      <c r="BC2241"/>
      <c r="BD2241"/>
      <c r="BE2241"/>
      <c r="BF2241" s="3"/>
      <c r="BG2241" s="3"/>
      <c r="CK2241"/>
    </row>
    <row r="2242" spans="1:89" x14ac:dyDescent="0.25">
      <c r="A2242" s="2">
        <v>43281</v>
      </c>
      <c r="B2242" s="5" t="s">
        <v>487</v>
      </c>
      <c r="C2242" s="5" t="s">
        <v>648</v>
      </c>
      <c r="D2242" s="5" t="s">
        <v>70</v>
      </c>
      <c r="E2242" s="3" t="s">
        <v>118</v>
      </c>
      <c r="F2242" s="3" t="s">
        <v>679</v>
      </c>
      <c r="G2242" s="3">
        <v>1330.52</v>
      </c>
      <c r="H2242" s="3"/>
      <c r="I2242" s="3"/>
      <c r="J2242" s="3"/>
      <c r="K2242" s="3"/>
      <c r="L2242" s="3"/>
      <c r="M2242" s="5"/>
      <c r="AZ2242"/>
      <c r="BA2242"/>
      <c r="BB2242"/>
      <c r="BC2242"/>
      <c r="BD2242"/>
      <c r="BE2242"/>
      <c r="BF2242" s="3"/>
      <c r="BG2242" s="3"/>
      <c r="CK2242"/>
    </row>
    <row r="2243" spans="1:89" x14ac:dyDescent="0.25">
      <c r="A2243" s="2">
        <v>43281</v>
      </c>
      <c r="B2243" s="5" t="s">
        <v>488</v>
      </c>
      <c r="C2243" s="5" t="s">
        <v>330</v>
      </c>
      <c r="D2243" s="5" t="s">
        <v>70</v>
      </c>
      <c r="E2243" s="3" t="s">
        <v>241</v>
      </c>
      <c r="F2243" s="3" t="s">
        <v>331</v>
      </c>
      <c r="G2243" s="3">
        <v>0</v>
      </c>
      <c r="H2243" s="3"/>
      <c r="I2243" s="3"/>
      <c r="J2243" s="3"/>
      <c r="K2243" s="3"/>
      <c r="L2243" s="3"/>
      <c r="M2243" s="5"/>
      <c r="AZ2243"/>
      <c r="BA2243"/>
      <c r="BB2243"/>
      <c r="BC2243"/>
      <c r="BD2243"/>
      <c r="BE2243"/>
      <c r="BF2243" s="3"/>
      <c r="BG2243" s="3"/>
      <c r="CK2243"/>
    </row>
    <row r="2244" spans="1:89" x14ac:dyDescent="0.25">
      <c r="A2244" s="2">
        <v>43281</v>
      </c>
      <c r="B2244" s="5" t="s">
        <v>488</v>
      </c>
      <c r="C2244" s="5" t="s">
        <v>330</v>
      </c>
      <c r="D2244" s="5" t="s">
        <v>70</v>
      </c>
      <c r="E2244" s="3" t="s">
        <v>242</v>
      </c>
      <c r="F2244" s="3" t="s">
        <v>332</v>
      </c>
      <c r="G2244" s="3">
        <v>460234015.86000001</v>
      </c>
      <c r="H2244" s="3"/>
      <c r="I2244" s="3"/>
      <c r="J2244" s="3"/>
      <c r="K2244" s="3"/>
      <c r="L2244" s="3"/>
      <c r="M2244" s="5"/>
      <c r="AZ2244"/>
      <c r="BA2244"/>
      <c r="BB2244"/>
      <c r="BC2244"/>
      <c r="BD2244"/>
      <c r="BE2244"/>
      <c r="BF2244" s="3"/>
      <c r="BG2244" s="3"/>
      <c r="CK2244"/>
    </row>
    <row r="2245" spans="1:89" x14ac:dyDescent="0.25">
      <c r="A2245" s="2">
        <v>43281</v>
      </c>
      <c r="B2245" s="5" t="s">
        <v>488</v>
      </c>
      <c r="C2245" s="5" t="s">
        <v>330</v>
      </c>
      <c r="D2245" s="5" t="s">
        <v>70</v>
      </c>
      <c r="E2245" s="3" t="s">
        <v>243</v>
      </c>
      <c r="F2245" s="3" t="s">
        <v>333</v>
      </c>
      <c r="G2245" s="3">
        <v>0</v>
      </c>
      <c r="H2245" s="3"/>
      <c r="I2245" s="3"/>
      <c r="J2245" s="3"/>
      <c r="K2245" s="3"/>
      <c r="L2245" s="3"/>
      <c r="M2245" s="5"/>
      <c r="AZ2245"/>
      <c r="BA2245"/>
      <c r="BB2245"/>
      <c r="BC2245"/>
      <c r="BD2245"/>
      <c r="BE2245"/>
      <c r="BF2245" s="3"/>
      <c r="BG2245" s="3"/>
      <c r="CK2245"/>
    </row>
    <row r="2246" spans="1:89" x14ac:dyDescent="0.25">
      <c r="A2246" s="2">
        <v>43281</v>
      </c>
      <c r="B2246" s="5" t="s">
        <v>488</v>
      </c>
      <c r="C2246" s="5" t="s">
        <v>330</v>
      </c>
      <c r="D2246" s="5" t="s">
        <v>70</v>
      </c>
      <c r="E2246" s="3" t="s">
        <v>244</v>
      </c>
      <c r="F2246" s="3" t="s">
        <v>349</v>
      </c>
      <c r="G2246" s="3">
        <v>1563749646</v>
      </c>
      <c r="H2246" s="3"/>
      <c r="I2246" s="3"/>
      <c r="J2246" s="3"/>
      <c r="K2246" s="3"/>
      <c r="L2246" s="3"/>
      <c r="M2246" s="5"/>
      <c r="AZ2246"/>
      <c r="BA2246"/>
      <c r="BB2246"/>
      <c r="BC2246"/>
      <c r="BD2246"/>
      <c r="BE2246"/>
      <c r="BF2246" s="3"/>
      <c r="BG2246" s="3"/>
      <c r="CK2246"/>
    </row>
    <row r="2247" spans="1:89" x14ac:dyDescent="0.25">
      <c r="A2247" s="2">
        <v>43281</v>
      </c>
      <c r="B2247" s="5" t="s">
        <v>488</v>
      </c>
      <c r="C2247" s="5" t="s">
        <v>330</v>
      </c>
      <c r="D2247" s="5" t="s">
        <v>70</v>
      </c>
      <c r="E2247" s="3" t="s">
        <v>245</v>
      </c>
      <c r="F2247" s="3" t="s">
        <v>334</v>
      </c>
      <c r="G2247" s="3">
        <v>103011632959</v>
      </c>
      <c r="H2247" s="3"/>
      <c r="I2247" s="3"/>
      <c r="J2247" s="3"/>
      <c r="K2247" s="3"/>
      <c r="L2247" s="3"/>
      <c r="M2247" s="5"/>
      <c r="AZ2247"/>
      <c r="BA2247"/>
      <c r="BB2247"/>
      <c r="BC2247"/>
      <c r="BD2247"/>
      <c r="BE2247"/>
      <c r="BF2247" s="3"/>
      <c r="BG2247" s="3"/>
      <c r="CK2247"/>
    </row>
    <row r="2248" spans="1:89" x14ac:dyDescent="0.25">
      <c r="A2248" s="2">
        <v>43281</v>
      </c>
      <c r="B2248" s="5" t="s">
        <v>488</v>
      </c>
      <c r="C2248" s="5" t="s">
        <v>330</v>
      </c>
      <c r="D2248" s="5" t="s">
        <v>70</v>
      </c>
      <c r="E2248" s="3" t="s">
        <v>246</v>
      </c>
      <c r="F2248" s="3" t="s">
        <v>335</v>
      </c>
      <c r="G2248" s="3">
        <v>57165050</v>
      </c>
      <c r="H2248" s="3"/>
      <c r="I2248" s="3"/>
      <c r="J2248" s="3"/>
      <c r="K2248" s="3"/>
      <c r="L2248" s="3"/>
      <c r="M2248" s="5"/>
      <c r="AZ2248"/>
      <c r="BA2248"/>
      <c r="BB2248"/>
      <c r="BC2248"/>
      <c r="BD2248"/>
      <c r="BE2248"/>
      <c r="BF2248" s="3"/>
      <c r="BG2248" s="3"/>
      <c r="CK2248"/>
    </row>
    <row r="2249" spans="1:89" x14ac:dyDescent="0.25">
      <c r="A2249" s="2">
        <v>43281</v>
      </c>
      <c r="B2249" s="5" t="s">
        <v>488</v>
      </c>
      <c r="C2249" s="5" t="s">
        <v>330</v>
      </c>
      <c r="D2249" s="5" t="s">
        <v>70</v>
      </c>
      <c r="E2249" s="3" t="s">
        <v>247</v>
      </c>
      <c r="F2249" s="3" t="s">
        <v>336</v>
      </c>
      <c r="G2249" s="3">
        <v>9306341208.6000004</v>
      </c>
      <c r="H2249" s="3"/>
      <c r="I2249" s="3"/>
      <c r="J2249" s="3"/>
      <c r="K2249" s="3"/>
      <c r="L2249" s="3"/>
      <c r="M2249" s="5"/>
      <c r="AZ2249"/>
      <c r="BA2249"/>
      <c r="BB2249"/>
      <c r="BC2249"/>
      <c r="BD2249"/>
      <c r="BE2249"/>
      <c r="BF2249" s="3"/>
      <c r="BG2249" s="3"/>
      <c r="CK2249"/>
    </row>
    <row r="2250" spans="1:89" x14ac:dyDescent="0.25">
      <c r="A2250" s="2">
        <v>43281</v>
      </c>
      <c r="B2250" s="5" t="s">
        <v>488</v>
      </c>
      <c r="C2250" s="5" t="s">
        <v>330</v>
      </c>
      <c r="D2250" s="5" t="s">
        <v>70</v>
      </c>
      <c r="E2250" s="3" t="s">
        <v>248</v>
      </c>
      <c r="F2250" s="3" t="s">
        <v>337</v>
      </c>
      <c r="G2250" s="3">
        <v>24836289501.189999</v>
      </c>
      <c r="H2250" s="3"/>
      <c r="I2250" s="3"/>
      <c r="J2250" s="3"/>
      <c r="K2250" s="3"/>
      <c r="L2250" s="3"/>
      <c r="M2250" s="5"/>
      <c r="AZ2250"/>
      <c r="BA2250"/>
      <c r="BB2250"/>
      <c r="BC2250"/>
      <c r="BD2250"/>
      <c r="BE2250"/>
      <c r="BF2250" s="3"/>
      <c r="BG2250" s="3"/>
      <c r="CK2250"/>
    </row>
    <row r="2251" spans="1:89" x14ac:dyDescent="0.25">
      <c r="A2251" s="2">
        <v>43281</v>
      </c>
      <c r="B2251" s="5" t="s">
        <v>488</v>
      </c>
      <c r="C2251" s="5" t="s">
        <v>330</v>
      </c>
      <c r="D2251" s="5" t="s">
        <v>70</v>
      </c>
      <c r="E2251" s="3" t="s">
        <v>69</v>
      </c>
      <c r="F2251" s="3" t="s">
        <v>338</v>
      </c>
      <c r="G2251" s="3">
        <v>17474596315.189999</v>
      </c>
      <c r="H2251" s="3"/>
      <c r="I2251" s="3"/>
      <c r="J2251" s="3"/>
      <c r="K2251" s="3"/>
      <c r="L2251" s="3"/>
      <c r="M2251" s="5"/>
      <c r="AZ2251"/>
      <c r="BA2251"/>
      <c r="BB2251"/>
      <c r="BC2251"/>
      <c r="BD2251"/>
      <c r="BE2251"/>
      <c r="BF2251" s="3"/>
      <c r="BG2251" s="3"/>
      <c r="CK2251"/>
    </row>
    <row r="2252" spans="1:89" x14ac:dyDescent="0.25">
      <c r="A2252" s="2">
        <v>43281</v>
      </c>
      <c r="B2252" s="5" t="s">
        <v>488</v>
      </c>
      <c r="C2252" s="5" t="s">
        <v>330</v>
      </c>
      <c r="D2252" s="5" t="s">
        <v>70</v>
      </c>
      <c r="E2252" s="3" t="s">
        <v>68</v>
      </c>
      <c r="F2252" s="3" t="s">
        <v>339</v>
      </c>
      <c r="G2252" s="3">
        <v>7361693186</v>
      </c>
      <c r="H2252" s="3"/>
      <c r="I2252" s="3"/>
      <c r="J2252" s="3"/>
      <c r="K2252" s="3"/>
      <c r="L2252" s="3"/>
      <c r="M2252" s="5"/>
      <c r="AZ2252"/>
      <c r="BA2252"/>
      <c r="BB2252"/>
      <c r="BC2252"/>
      <c r="BD2252"/>
      <c r="BE2252"/>
      <c r="BF2252" s="3"/>
      <c r="BG2252" s="3"/>
      <c r="CK2252"/>
    </row>
    <row r="2253" spans="1:89" x14ac:dyDescent="0.25">
      <c r="A2253" s="2">
        <v>43281</v>
      </c>
      <c r="B2253" s="5" t="s">
        <v>488</v>
      </c>
      <c r="C2253" s="5" t="s">
        <v>330</v>
      </c>
      <c r="D2253" s="5" t="s">
        <v>70</v>
      </c>
      <c r="E2253" s="3" t="s">
        <v>67</v>
      </c>
      <c r="F2253" s="3" t="s">
        <v>340</v>
      </c>
      <c r="G2253" s="3">
        <v>45045285226.089996</v>
      </c>
      <c r="H2253" s="3"/>
      <c r="I2253" s="3"/>
      <c r="J2253" s="3"/>
      <c r="K2253" s="3"/>
      <c r="L2253" s="3"/>
      <c r="M2253" s="5"/>
      <c r="AZ2253"/>
      <c r="BA2253"/>
      <c r="BB2253"/>
      <c r="BC2253"/>
      <c r="BD2253"/>
      <c r="BE2253"/>
      <c r="BF2253" s="3"/>
      <c r="BG2253" s="3"/>
      <c r="CK2253"/>
    </row>
    <row r="2254" spans="1:89" x14ac:dyDescent="0.25">
      <c r="A2254" s="2">
        <v>43281</v>
      </c>
      <c r="B2254" s="5" t="s">
        <v>488</v>
      </c>
      <c r="C2254" s="5" t="s">
        <v>330</v>
      </c>
      <c r="D2254" s="5" t="s">
        <v>70</v>
      </c>
      <c r="E2254" s="3" t="s">
        <v>66</v>
      </c>
      <c r="F2254" s="3" t="s">
        <v>341</v>
      </c>
      <c r="G2254" s="3">
        <v>27773066501.919998</v>
      </c>
      <c r="H2254" s="3"/>
      <c r="I2254" s="3"/>
      <c r="J2254" s="3"/>
      <c r="K2254" s="3"/>
      <c r="L2254" s="3"/>
      <c r="M2254" s="5"/>
      <c r="AZ2254"/>
      <c r="BA2254"/>
      <c r="BB2254"/>
      <c r="BC2254"/>
      <c r="BD2254"/>
      <c r="BE2254"/>
      <c r="BF2254" s="3"/>
      <c r="BG2254" s="3"/>
      <c r="CK2254"/>
    </row>
    <row r="2255" spans="1:89" x14ac:dyDescent="0.25">
      <c r="A2255" s="2">
        <v>43281</v>
      </c>
      <c r="B2255" s="5" t="s">
        <v>488</v>
      </c>
      <c r="C2255" s="5" t="s">
        <v>330</v>
      </c>
      <c r="D2255" s="5" t="s">
        <v>70</v>
      </c>
      <c r="E2255" s="3" t="s">
        <v>249</v>
      </c>
      <c r="F2255" s="3" t="s">
        <v>342</v>
      </c>
      <c r="G2255" s="3">
        <v>17166232124.17</v>
      </c>
      <c r="H2255" s="3"/>
      <c r="I2255" s="3"/>
      <c r="J2255" s="3"/>
      <c r="K2255" s="3"/>
      <c r="L2255" s="3"/>
      <c r="M2255" s="5"/>
      <c r="AZ2255"/>
      <c r="BA2255"/>
      <c r="BB2255"/>
      <c r="BC2255"/>
      <c r="BD2255"/>
      <c r="BE2255"/>
      <c r="BF2255" s="3"/>
      <c r="BG2255" s="3"/>
      <c r="CK2255"/>
    </row>
    <row r="2256" spans="1:89" x14ac:dyDescent="0.25">
      <c r="A2256" s="2">
        <v>43281</v>
      </c>
      <c r="B2256" s="5" t="s">
        <v>488</v>
      </c>
      <c r="C2256" s="5" t="s">
        <v>330</v>
      </c>
      <c r="D2256" s="5" t="s">
        <v>70</v>
      </c>
      <c r="E2256" s="3" t="s">
        <v>250</v>
      </c>
      <c r="F2256" s="3" t="s">
        <v>343</v>
      </c>
      <c r="G2256" s="3">
        <v>0</v>
      </c>
      <c r="H2256" s="3"/>
      <c r="I2256" s="3"/>
      <c r="J2256" s="3"/>
      <c r="K2256" s="3"/>
      <c r="L2256" s="3"/>
      <c r="M2256" s="5"/>
      <c r="AZ2256"/>
      <c r="BA2256"/>
      <c r="BB2256"/>
      <c r="BC2256"/>
      <c r="BD2256"/>
      <c r="BE2256"/>
      <c r="BF2256" s="3"/>
      <c r="BG2256" s="3"/>
      <c r="CK2256"/>
    </row>
    <row r="2257" spans="1:89" x14ac:dyDescent="0.25">
      <c r="A2257" s="2">
        <v>43281</v>
      </c>
      <c r="B2257" s="5" t="s">
        <v>488</v>
      </c>
      <c r="C2257" s="5" t="s">
        <v>330</v>
      </c>
      <c r="D2257" s="5" t="s">
        <v>70</v>
      </c>
      <c r="E2257" s="3" t="s">
        <v>251</v>
      </c>
      <c r="F2257" s="3" t="s">
        <v>344</v>
      </c>
      <c r="G2257" s="3">
        <v>105986600</v>
      </c>
      <c r="H2257" s="3"/>
      <c r="I2257" s="3"/>
      <c r="J2257" s="3"/>
      <c r="K2257" s="3"/>
      <c r="L2257" s="3"/>
      <c r="M2257" s="5"/>
      <c r="AZ2257"/>
      <c r="BA2257"/>
      <c r="BB2257"/>
      <c r="BC2257"/>
      <c r="BD2257"/>
      <c r="BE2257"/>
      <c r="BF2257" s="3"/>
      <c r="BG2257" s="3"/>
      <c r="CK2257"/>
    </row>
    <row r="2258" spans="1:89" x14ac:dyDescent="0.25">
      <c r="A2258" s="2">
        <v>43281</v>
      </c>
      <c r="B2258" s="5" t="s">
        <v>488</v>
      </c>
      <c r="C2258" s="5" t="s">
        <v>330</v>
      </c>
      <c r="D2258" s="5" t="s">
        <v>70</v>
      </c>
      <c r="E2258" s="3" t="s">
        <v>252</v>
      </c>
      <c r="F2258" s="3" t="s">
        <v>345</v>
      </c>
      <c r="G2258" s="3">
        <v>22533184497.720001</v>
      </c>
      <c r="H2258" s="3"/>
      <c r="I2258" s="3"/>
      <c r="J2258" s="3"/>
      <c r="K2258" s="3"/>
      <c r="L2258" s="3"/>
      <c r="M2258" s="5"/>
      <c r="AZ2258"/>
      <c r="BA2258"/>
      <c r="BB2258"/>
      <c r="BC2258"/>
      <c r="BD2258"/>
      <c r="BE2258"/>
      <c r="BF2258" s="3"/>
      <c r="BG2258" s="3"/>
      <c r="CK2258"/>
    </row>
    <row r="2259" spans="1:89" x14ac:dyDescent="0.25">
      <c r="A2259" s="2">
        <v>43281</v>
      </c>
      <c r="B2259" s="5" t="s">
        <v>488</v>
      </c>
      <c r="C2259" s="5" t="s">
        <v>330</v>
      </c>
      <c r="D2259" s="5" t="s">
        <v>70</v>
      </c>
      <c r="E2259" s="3" t="s">
        <v>253</v>
      </c>
      <c r="F2259" s="3" t="s">
        <v>346</v>
      </c>
      <c r="G2259" s="3">
        <v>3205000</v>
      </c>
      <c r="H2259" s="3"/>
      <c r="I2259" s="3"/>
      <c r="J2259" s="3"/>
      <c r="K2259" s="3"/>
      <c r="L2259" s="3"/>
      <c r="M2259" s="5"/>
      <c r="AZ2259"/>
      <c r="BA2259"/>
      <c r="BB2259"/>
      <c r="BC2259"/>
      <c r="BD2259"/>
      <c r="BE2259"/>
      <c r="BF2259" s="3"/>
      <c r="BG2259" s="3"/>
      <c r="CK2259"/>
    </row>
    <row r="2260" spans="1:89" x14ac:dyDescent="0.25">
      <c r="A2260" s="2">
        <v>43281</v>
      </c>
      <c r="B2260" s="5" t="s">
        <v>488</v>
      </c>
      <c r="C2260" s="5" t="s">
        <v>330</v>
      </c>
      <c r="D2260" s="5" t="s">
        <v>70</v>
      </c>
      <c r="E2260" s="3" t="s">
        <v>65</v>
      </c>
      <c r="F2260" s="3" t="s">
        <v>347</v>
      </c>
      <c r="G2260" s="3">
        <v>1230162475.4000001</v>
      </c>
      <c r="H2260" s="3"/>
      <c r="I2260" s="3"/>
      <c r="J2260" s="3"/>
      <c r="K2260" s="3"/>
      <c r="L2260" s="3"/>
      <c r="M2260" s="5"/>
      <c r="AZ2260"/>
      <c r="BA2260"/>
      <c r="BB2260"/>
      <c r="BC2260"/>
      <c r="BD2260"/>
      <c r="BE2260"/>
      <c r="BF2260" s="3"/>
      <c r="BG2260" s="3"/>
      <c r="CK2260"/>
    </row>
    <row r="2261" spans="1:89" x14ac:dyDescent="0.25">
      <c r="A2261" s="2">
        <v>43281</v>
      </c>
      <c r="B2261" s="5" t="s">
        <v>488</v>
      </c>
      <c r="C2261" s="5" t="s">
        <v>330</v>
      </c>
      <c r="D2261" s="5" t="s">
        <v>70</v>
      </c>
      <c r="E2261" s="3" t="s">
        <v>64</v>
      </c>
      <c r="F2261" s="3" t="s">
        <v>348</v>
      </c>
      <c r="G2261" s="3">
        <v>0</v>
      </c>
      <c r="H2261" s="3"/>
      <c r="I2261" s="3"/>
      <c r="J2261" s="3"/>
      <c r="K2261" s="3"/>
      <c r="L2261" s="3"/>
      <c r="M2261" s="5"/>
      <c r="AZ2261"/>
      <c r="BA2261"/>
      <c r="BB2261"/>
      <c r="BC2261"/>
      <c r="BD2261"/>
      <c r="BE2261"/>
      <c r="BF2261" s="3"/>
      <c r="BG2261" s="3"/>
      <c r="CK2261"/>
    </row>
    <row r="2262" spans="1:89" x14ac:dyDescent="0.25">
      <c r="A2262" s="2">
        <v>43281</v>
      </c>
      <c r="B2262" s="5" t="s">
        <v>488</v>
      </c>
      <c r="C2262" s="5" t="s">
        <v>330</v>
      </c>
      <c r="D2262" s="5" t="s">
        <v>70</v>
      </c>
      <c r="E2262" s="3" t="s">
        <v>63</v>
      </c>
      <c r="F2262" s="3" t="s">
        <v>350</v>
      </c>
      <c r="G2262" s="3">
        <v>0</v>
      </c>
      <c r="H2262" s="3"/>
      <c r="I2262" s="3"/>
      <c r="J2262" s="3"/>
      <c r="K2262" s="3"/>
      <c r="L2262" s="3"/>
      <c r="M2262" s="5"/>
      <c r="AZ2262"/>
      <c r="BA2262"/>
      <c r="BB2262"/>
      <c r="BC2262"/>
      <c r="BD2262"/>
      <c r="BE2262"/>
      <c r="BF2262" s="3"/>
      <c r="BG2262" s="3"/>
      <c r="CK2262"/>
    </row>
    <row r="2263" spans="1:89" x14ac:dyDescent="0.25">
      <c r="A2263" s="2">
        <v>43281</v>
      </c>
      <c r="B2263" s="5" t="s">
        <v>488</v>
      </c>
      <c r="C2263" s="5" t="s">
        <v>330</v>
      </c>
      <c r="D2263" s="5" t="s">
        <v>70</v>
      </c>
      <c r="E2263" s="3" t="s">
        <v>62</v>
      </c>
      <c r="F2263" s="3" t="s">
        <v>351</v>
      </c>
      <c r="G2263" s="3">
        <v>3530175448</v>
      </c>
      <c r="H2263" s="3"/>
      <c r="I2263" s="3"/>
      <c r="J2263" s="3"/>
      <c r="K2263" s="3"/>
      <c r="L2263" s="3"/>
      <c r="M2263" s="5"/>
      <c r="AZ2263"/>
      <c r="BA2263"/>
      <c r="BB2263"/>
      <c r="BC2263"/>
      <c r="BD2263"/>
      <c r="BE2263"/>
      <c r="BF2263" s="3"/>
      <c r="BG2263" s="3"/>
      <c r="CK2263"/>
    </row>
    <row r="2264" spans="1:89" x14ac:dyDescent="0.25">
      <c r="A2264" s="2">
        <v>43281</v>
      </c>
      <c r="B2264" s="5" t="s">
        <v>488</v>
      </c>
      <c r="C2264" s="5" t="s">
        <v>330</v>
      </c>
      <c r="D2264" s="5" t="s">
        <v>70</v>
      </c>
      <c r="E2264" s="3" t="s">
        <v>61</v>
      </c>
      <c r="F2264" s="3" t="s">
        <v>353</v>
      </c>
      <c r="G2264" s="3">
        <v>0</v>
      </c>
      <c r="H2264" s="3"/>
      <c r="I2264" s="3"/>
      <c r="J2264" s="3"/>
      <c r="K2264" s="3"/>
      <c r="L2264" s="3"/>
      <c r="M2264" s="5"/>
      <c r="AZ2264"/>
      <c r="BA2264"/>
      <c r="BB2264"/>
      <c r="BC2264"/>
      <c r="BD2264"/>
      <c r="BE2264"/>
      <c r="BF2264" s="3"/>
      <c r="BG2264" s="3"/>
      <c r="CK2264"/>
    </row>
    <row r="2265" spans="1:89" x14ac:dyDescent="0.25">
      <c r="A2265" s="2">
        <v>43281</v>
      </c>
      <c r="B2265" s="5" t="s">
        <v>488</v>
      </c>
      <c r="C2265" s="5" t="s">
        <v>330</v>
      </c>
      <c r="D2265" s="5" t="s">
        <v>70</v>
      </c>
      <c r="E2265" s="3" t="s">
        <v>254</v>
      </c>
      <c r="F2265" s="3" t="s">
        <v>370</v>
      </c>
      <c r="G2265" s="3">
        <v>1182889111</v>
      </c>
      <c r="H2265" s="3"/>
      <c r="I2265" s="3"/>
      <c r="J2265" s="3"/>
      <c r="K2265" s="3"/>
      <c r="L2265" s="3"/>
      <c r="M2265" s="5"/>
      <c r="AZ2265"/>
      <c r="BA2265"/>
      <c r="BB2265"/>
      <c r="BC2265"/>
      <c r="BD2265"/>
      <c r="BE2265"/>
      <c r="BF2265" s="3"/>
      <c r="BG2265" s="3"/>
      <c r="CK2265"/>
    </row>
    <row r="2266" spans="1:89" x14ac:dyDescent="0.25">
      <c r="A2266" s="2">
        <v>43281</v>
      </c>
      <c r="B2266" s="5" t="s">
        <v>488</v>
      </c>
      <c r="C2266" s="5" t="s">
        <v>330</v>
      </c>
      <c r="D2266" s="5" t="s">
        <v>70</v>
      </c>
      <c r="E2266" s="3" t="s">
        <v>255</v>
      </c>
      <c r="F2266" s="3" t="s">
        <v>352</v>
      </c>
      <c r="G2266" s="3">
        <v>2347286337</v>
      </c>
      <c r="H2266" s="3"/>
      <c r="I2266" s="3"/>
      <c r="J2266" s="3"/>
      <c r="K2266" s="3"/>
      <c r="L2266" s="3"/>
      <c r="M2266" s="5"/>
      <c r="AZ2266"/>
      <c r="BA2266"/>
      <c r="BB2266"/>
      <c r="BC2266"/>
      <c r="BD2266"/>
      <c r="BE2266"/>
      <c r="BF2266" s="3"/>
      <c r="BG2266" s="3"/>
      <c r="CK2266"/>
    </row>
    <row r="2267" spans="1:89" x14ac:dyDescent="0.25">
      <c r="A2267" s="2">
        <v>43281</v>
      </c>
      <c r="B2267" s="5" t="s">
        <v>488</v>
      </c>
      <c r="C2267" s="5" t="s">
        <v>330</v>
      </c>
      <c r="D2267" s="5" t="s">
        <v>70</v>
      </c>
      <c r="E2267" s="3" t="s">
        <v>256</v>
      </c>
      <c r="F2267" s="3" t="s">
        <v>354</v>
      </c>
      <c r="G2267" s="3">
        <v>2973994471</v>
      </c>
      <c r="H2267" s="3"/>
      <c r="I2267" s="3"/>
      <c r="J2267" s="3"/>
      <c r="K2267" s="3"/>
      <c r="L2267" s="3"/>
      <c r="M2267" s="5"/>
      <c r="AZ2267"/>
      <c r="BA2267"/>
      <c r="BB2267"/>
      <c r="BC2267"/>
      <c r="BD2267"/>
      <c r="BE2267"/>
      <c r="BF2267" s="3"/>
      <c r="BG2267" s="3"/>
      <c r="CK2267"/>
    </row>
    <row r="2268" spans="1:89" x14ac:dyDescent="0.25">
      <c r="A2268" s="2">
        <v>43281</v>
      </c>
      <c r="B2268" s="5" t="s">
        <v>488</v>
      </c>
      <c r="C2268" s="5" t="s">
        <v>330</v>
      </c>
      <c r="D2268" s="5" t="s">
        <v>70</v>
      </c>
      <c r="E2268" s="3" t="s">
        <v>257</v>
      </c>
      <c r="F2268" s="3" t="s">
        <v>372</v>
      </c>
      <c r="G2268" s="3">
        <v>2973994471</v>
      </c>
      <c r="H2268" s="3"/>
      <c r="I2268" s="3"/>
      <c r="J2268" s="3"/>
      <c r="K2268" s="3"/>
      <c r="L2268" s="3"/>
      <c r="M2268" s="5"/>
      <c r="AZ2268"/>
      <c r="BA2268"/>
      <c r="BB2268"/>
      <c r="BC2268"/>
      <c r="BD2268"/>
      <c r="BE2268"/>
      <c r="BF2268" s="3"/>
      <c r="BG2268" s="3"/>
      <c r="CK2268"/>
    </row>
    <row r="2269" spans="1:89" x14ac:dyDescent="0.25">
      <c r="A2269" s="2">
        <v>43281</v>
      </c>
      <c r="B2269" s="5" t="s">
        <v>488</v>
      </c>
      <c r="C2269" s="5" t="s">
        <v>330</v>
      </c>
      <c r="D2269" s="5" t="s">
        <v>70</v>
      </c>
      <c r="E2269" s="3" t="s">
        <v>258</v>
      </c>
      <c r="F2269" s="3" t="s">
        <v>355</v>
      </c>
      <c r="G2269" s="3">
        <v>2920292192</v>
      </c>
      <c r="H2269" s="3"/>
      <c r="I2269" s="3"/>
      <c r="J2269" s="3"/>
      <c r="K2269" s="3"/>
      <c r="L2269" s="3"/>
      <c r="M2269" s="5"/>
      <c r="AZ2269"/>
      <c r="BA2269"/>
      <c r="BB2269"/>
      <c r="BC2269"/>
      <c r="BD2269"/>
      <c r="BE2269"/>
      <c r="BF2269" s="3"/>
      <c r="BG2269" s="3"/>
      <c r="CK2269"/>
    </row>
    <row r="2270" spans="1:89" x14ac:dyDescent="0.25">
      <c r="A2270" s="2">
        <v>43281</v>
      </c>
      <c r="B2270" s="5" t="s">
        <v>488</v>
      </c>
      <c r="C2270" s="5" t="s">
        <v>330</v>
      </c>
      <c r="D2270" s="5" t="s">
        <v>70</v>
      </c>
      <c r="E2270" s="3" t="s">
        <v>60</v>
      </c>
      <c r="F2270" s="3" t="s">
        <v>356</v>
      </c>
      <c r="G2270" s="3">
        <v>53702279</v>
      </c>
      <c r="H2270" s="3"/>
      <c r="I2270" s="3"/>
      <c r="J2270" s="3"/>
      <c r="K2270" s="3"/>
      <c r="L2270" s="3"/>
      <c r="M2270" s="5"/>
      <c r="AZ2270"/>
      <c r="BA2270"/>
      <c r="BB2270"/>
      <c r="BC2270"/>
      <c r="BD2270"/>
      <c r="BE2270"/>
      <c r="BF2270" s="3"/>
      <c r="BG2270" s="3"/>
      <c r="CK2270"/>
    </row>
    <row r="2271" spans="1:89" x14ac:dyDescent="0.25">
      <c r="A2271" s="2">
        <v>43281</v>
      </c>
      <c r="B2271" s="5" t="s">
        <v>488</v>
      </c>
      <c r="C2271" s="5" t="s">
        <v>330</v>
      </c>
      <c r="D2271" s="5" t="s">
        <v>70</v>
      </c>
      <c r="E2271" s="3" t="s">
        <v>59</v>
      </c>
      <c r="F2271" s="3" t="s">
        <v>357</v>
      </c>
      <c r="G2271" s="3">
        <v>0</v>
      </c>
      <c r="H2271" s="3"/>
      <c r="I2271" s="3"/>
      <c r="J2271" s="3"/>
      <c r="K2271" s="3"/>
      <c r="L2271" s="3"/>
      <c r="M2271" s="5"/>
      <c r="AZ2271"/>
      <c r="BA2271"/>
      <c r="BB2271"/>
      <c r="BC2271"/>
      <c r="BD2271"/>
      <c r="BE2271"/>
      <c r="BF2271" s="3"/>
      <c r="BG2271" s="3"/>
      <c r="CK2271"/>
    </row>
    <row r="2272" spans="1:89" x14ac:dyDescent="0.25">
      <c r="A2272" s="2">
        <v>43281</v>
      </c>
      <c r="B2272" s="5" t="s">
        <v>488</v>
      </c>
      <c r="C2272" s="5" t="s">
        <v>330</v>
      </c>
      <c r="D2272" s="5" t="s">
        <v>70</v>
      </c>
      <c r="E2272" s="3" t="s">
        <v>58</v>
      </c>
      <c r="F2272" s="3" t="s">
        <v>358</v>
      </c>
      <c r="G2272" s="3">
        <v>0</v>
      </c>
      <c r="H2272" s="3"/>
      <c r="I2272" s="3"/>
      <c r="J2272" s="3"/>
      <c r="K2272" s="3"/>
      <c r="L2272" s="3"/>
      <c r="M2272" s="5"/>
      <c r="AZ2272"/>
      <c r="BA2272"/>
      <c r="BB2272"/>
      <c r="BC2272"/>
      <c r="BD2272"/>
      <c r="BE2272"/>
      <c r="BF2272" s="3"/>
      <c r="BG2272" s="3"/>
      <c r="CK2272"/>
    </row>
    <row r="2273" spans="1:89" x14ac:dyDescent="0.25">
      <c r="A2273" s="2">
        <v>43281</v>
      </c>
      <c r="B2273" s="5" t="s">
        <v>488</v>
      </c>
      <c r="C2273" s="5" t="s">
        <v>330</v>
      </c>
      <c r="D2273" s="5" t="s">
        <v>70</v>
      </c>
      <c r="E2273" s="3" t="s">
        <v>57</v>
      </c>
      <c r="F2273" s="3" t="s">
        <v>359</v>
      </c>
      <c r="G2273" s="3">
        <v>0</v>
      </c>
      <c r="H2273" s="3"/>
      <c r="I2273" s="3"/>
      <c r="J2273" s="3"/>
      <c r="K2273" s="3"/>
      <c r="L2273" s="3"/>
      <c r="M2273" s="5"/>
      <c r="AZ2273"/>
      <c r="BA2273"/>
      <c r="BB2273"/>
      <c r="BC2273"/>
      <c r="BD2273"/>
      <c r="BE2273"/>
      <c r="BF2273" s="3"/>
      <c r="BG2273" s="3"/>
      <c r="CK2273"/>
    </row>
    <row r="2274" spans="1:89" x14ac:dyDescent="0.25">
      <c r="A2274" s="2">
        <v>43281</v>
      </c>
      <c r="B2274" s="5" t="s">
        <v>488</v>
      </c>
      <c r="C2274" s="5" t="s">
        <v>330</v>
      </c>
      <c r="D2274" s="5" t="s">
        <v>70</v>
      </c>
      <c r="E2274" s="3" t="s">
        <v>56</v>
      </c>
      <c r="F2274" s="3" t="s">
        <v>360</v>
      </c>
      <c r="G2274" s="3">
        <v>0</v>
      </c>
      <c r="H2274" s="3"/>
      <c r="I2274" s="3"/>
      <c r="J2274" s="3"/>
      <c r="K2274" s="3"/>
      <c r="L2274" s="3"/>
      <c r="M2274" s="5"/>
      <c r="AZ2274"/>
      <c r="BA2274"/>
      <c r="BB2274"/>
      <c r="BC2274"/>
      <c r="BD2274"/>
      <c r="BE2274"/>
      <c r="BF2274" s="3"/>
      <c r="BG2274" s="3"/>
      <c r="CK2274"/>
    </row>
    <row r="2275" spans="1:89" x14ac:dyDescent="0.25">
      <c r="A2275" s="2">
        <v>43281</v>
      </c>
      <c r="B2275" s="5" t="s">
        <v>488</v>
      </c>
      <c r="C2275" s="5" t="s">
        <v>330</v>
      </c>
      <c r="D2275" s="5" t="s">
        <v>70</v>
      </c>
      <c r="E2275" s="3" t="s">
        <v>259</v>
      </c>
      <c r="F2275" s="3" t="s">
        <v>361</v>
      </c>
      <c r="G2275" s="3">
        <v>0</v>
      </c>
      <c r="H2275" s="3"/>
      <c r="I2275" s="3"/>
      <c r="J2275" s="3"/>
      <c r="K2275" s="3"/>
      <c r="L2275" s="3"/>
      <c r="M2275" s="5"/>
      <c r="AZ2275"/>
      <c r="BA2275"/>
      <c r="BB2275"/>
      <c r="BC2275"/>
      <c r="BD2275"/>
      <c r="BE2275"/>
      <c r="BF2275" s="3"/>
      <c r="BG2275" s="3"/>
      <c r="CK2275"/>
    </row>
    <row r="2276" spans="1:89" x14ac:dyDescent="0.25">
      <c r="A2276" s="2">
        <v>43281</v>
      </c>
      <c r="B2276" s="5" t="s">
        <v>488</v>
      </c>
      <c r="C2276" s="5" t="s">
        <v>330</v>
      </c>
      <c r="D2276" s="5" t="s">
        <v>70</v>
      </c>
      <c r="E2276" s="3" t="s">
        <v>260</v>
      </c>
      <c r="F2276" s="3" t="s">
        <v>362</v>
      </c>
      <c r="G2276" s="3">
        <v>24048646147</v>
      </c>
      <c r="H2276" s="3"/>
      <c r="I2276" s="3"/>
      <c r="J2276" s="3"/>
      <c r="K2276" s="3"/>
      <c r="L2276" s="3"/>
      <c r="M2276" s="5"/>
      <c r="AZ2276"/>
      <c r="BA2276"/>
      <c r="BB2276"/>
      <c r="BC2276"/>
      <c r="BD2276"/>
      <c r="BE2276"/>
      <c r="BF2276" s="3"/>
      <c r="BG2276" s="3"/>
      <c r="CK2276"/>
    </row>
    <row r="2277" spans="1:89" x14ac:dyDescent="0.25">
      <c r="A2277" s="2">
        <v>43281</v>
      </c>
      <c r="B2277" s="5" t="s">
        <v>488</v>
      </c>
      <c r="C2277" s="5" t="s">
        <v>330</v>
      </c>
      <c r="D2277" s="5" t="s">
        <v>70</v>
      </c>
      <c r="E2277" s="3" t="s">
        <v>261</v>
      </c>
      <c r="F2277" s="3" t="s">
        <v>363</v>
      </c>
      <c r="G2277" s="3">
        <v>57583085</v>
      </c>
      <c r="H2277" s="3"/>
      <c r="I2277" s="3"/>
      <c r="J2277" s="3"/>
      <c r="K2277" s="3"/>
      <c r="L2277" s="3"/>
      <c r="M2277" s="5"/>
      <c r="AZ2277"/>
      <c r="BA2277"/>
      <c r="BB2277"/>
      <c r="BC2277"/>
      <c r="BD2277"/>
      <c r="BE2277"/>
      <c r="BF2277" s="3"/>
      <c r="BG2277" s="3"/>
      <c r="CK2277"/>
    </row>
    <row r="2278" spans="1:89" x14ac:dyDescent="0.25">
      <c r="A2278" s="2">
        <v>43281</v>
      </c>
      <c r="B2278" s="5" t="s">
        <v>488</v>
      </c>
      <c r="C2278" s="5" t="s">
        <v>330</v>
      </c>
      <c r="D2278" s="5" t="s">
        <v>70</v>
      </c>
      <c r="E2278" s="3" t="s">
        <v>262</v>
      </c>
      <c r="F2278" s="3" t="s">
        <v>364</v>
      </c>
      <c r="G2278" s="3">
        <v>608708218</v>
      </c>
      <c r="H2278" s="3"/>
      <c r="I2278" s="3"/>
      <c r="J2278" s="3"/>
      <c r="K2278" s="3"/>
      <c r="L2278" s="3"/>
      <c r="M2278" s="5"/>
      <c r="AZ2278"/>
      <c r="BA2278"/>
      <c r="BB2278"/>
      <c r="BC2278"/>
      <c r="BD2278"/>
      <c r="BE2278"/>
      <c r="BF2278" s="3"/>
      <c r="BG2278" s="3"/>
      <c r="CK2278"/>
    </row>
    <row r="2279" spans="1:89" x14ac:dyDescent="0.25">
      <c r="A2279" s="2">
        <v>43281</v>
      </c>
      <c r="B2279" s="5" t="s">
        <v>488</v>
      </c>
      <c r="C2279" s="5" t="s">
        <v>330</v>
      </c>
      <c r="D2279" s="5" t="s">
        <v>70</v>
      </c>
      <c r="E2279" s="3" t="s">
        <v>263</v>
      </c>
      <c r="F2279" s="3" t="s">
        <v>365</v>
      </c>
      <c r="G2279" s="3">
        <v>133980729</v>
      </c>
      <c r="H2279" s="3"/>
      <c r="I2279" s="3"/>
      <c r="J2279" s="3"/>
      <c r="K2279" s="3"/>
      <c r="L2279" s="3"/>
      <c r="M2279" s="5"/>
      <c r="AZ2279"/>
      <c r="BA2279"/>
      <c r="BB2279"/>
      <c r="BC2279"/>
      <c r="BD2279"/>
      <c r="BE2279"/>
      <c r="BF2279" s="3"/>
      <c r="BG2279" s="3"/>
      <c r="CK2279"/>
    </row>
    <row r="2280" spans="1:89" x14ac:dyDescent="0.25">
      <c r="A2280" s="2">
        <v>43281</v>
      </c>
      <c r="B2280" s="5" t="s">
        <v>488</v>
      </c>
      <c r="C2280" s="5" t="s">
        <v>330</v>
      </c>
      <c r="D2280" s="5" t="s">
        <v>70</v>
      </c>
      <c r="E2280" s="3" t="s">
        <v>55</v>
      </c>
      <c r="F2280" s="3" t="s">
        <v>366</v>
      </c>
      <c r="G2280" s="3">
        <v>0</v>
      </c>
      <c r="H2280" s="3"/>
      <c r="I2280" s="3"/>
      <c r="J2280" s="3"/>
      <c r="K2280" s="3"/>
      <c r="L2280" s="3"/>
      <c r="M2280" s="5"/>
      <c r="AZ2280"/>
      <c r="BA2280"/>
      <c r="BB2280"/>
      <c r="BC2280"/>
      <c r="BD2280"/>
      <c r="BE2280"/>
      <c r="BF2280" s="3"/>
      <c r="BG2280" s="3"/>
      <c r="CK2280"/>
    </row>
    <row r="2281" spans="1:89" x14ac:dyDescent="0.25">
      <c r="A2281" s="2">
        <v>43281</v>
      </c>
      <c r="B2281" s="5" t="s">
        <v>488</v>
      </c>
      <c r="C2281" s="5" t="s">
        <v>330</v>
      </c>
      <c r="D2281" s="5" t="s">
        <v>70</v>
      </c>
      <c r="E2281" s="3" t="s">
        <v>54</v>
      </c>
      <c r="F2281" s="3" t="s">
        <v>367</v>
      </c>
      <c r="G2281" s="3">
        <v>3693429668.3600001</v>
      </c>
      <c r="H2281" s="3"/>
      <c r="I2281" s="3"/>
      <c r="J2281" s="3"/>
      <c r="K2281" s="3"/>
      <c r="L2281" s="3"/>
      <c r="M2281" s="5"/>
      <c r="AZ2281"/>
      <c r="BA2281"/>
      <c r="BB2281"/>
      <c r="BC2281"/>
      <c r="BD2281"/>
      <c r="BE2281"/>
      <c r="BF2281" s="3"/>
      <c r="BG2281" s="3"/>
      <c r="CK2281"/>
    </row>
    <row r="2282" spans="1:89" x14ac:dyDescent="0.25">
      <c r="A2282" s="2">
        <v>43281</v>
      </c>
      <c r="B2282" s="5" t="s">
        <v>488</v>
      </c>
      <c r="C2282" s="5" t="s">
        <v>330</v>
      </c>
      <c r="D2282" s="5" t="s">
        <v>70</v>
      </c>
      <c r="E2282" s="3" t="s">
        <v>53</v>
      </c>
      <c r="F2282" s="3" t="s">
        <v>368</v>
      </c>
      <c r="G2282" s="3">
        <v>825019419.75</v>
      </c>
      <c r="H2282" s="3"/>
      <c r="I2282" s="3"/>
      <c r="J2282" s="3"/>
      <c r="K2282" s="3"/>
      <c r="L2282" s="3"/>
      <c r="M2282" s="5"/>
      <c r="AZ2282"/>
      <c r="BA2282"/>
      <c r="BB2282"/>
      <c r="BC2282"/>
      <c r="BD2282"/>
      <c r="BE2282"/>
      <c r="BF2282" s="3"/>
      <c r="BG2282" s="3"/>
      <c r="CK2282"/>
    </row>
    <row r="2283" spans="1:89" x14ac:dyDescent="0.25">
      <c r="A2283" s="2">
        <v>43281</v>
      </c>
      <c r="B2283" s="5" t="s">
        <v>488</v>
      </c>
      <c r="C2283" s="5" t="s">
        <v>330</v>
      </c>
      <c r="D2283" s="5" t="s">
        <v>70</v>
      </c>
      <c r="E2283" s="3" t="s">
        <v>50</v>
      </c>
      <c r="F2283" s="3" t="s">
        <v>369</v>
      </c>
      <c r="G2283" s="3">
        <v>140907153806.97</v>
      </c>
      <c r="H2283" s="3"/>
      <c r="I2283" s="3"/>
      <c r="J2283" s="3"/>
      <c r="K2283" s="3"/>
      <c r="L2283" s="3"/>
      <c r="M2283" s="5"/>
      <c r="AZ2283"/>
      <c r="BA2283"/>
      <c r="BB2283"/>
      <c r="BC2283"/>
      <c r="BD2283"/>
      <c r="BE2283"/>
      <c r="BF2283" s="3"/>
      <c r="BG2283" s="3"/>
      <c r="CK2283"/>
    </row>
    <row r="2284" spans="1:89" x14ac:dyDescent="0.25">
      <c r="A2284" s="2">
        <v>43281</v>
      </c>
      <c r="B2284" s="5" t="s">
        <v>488</v>
      </c>
      <c r="C2284" s="5" t="s">
        <v>330</v>
      </c>
      <c r="D2284" s="5" t="s">
        <v>70</v>
      </c>
      <c r="E2284" s="3" t="s">
        <v>264</v>
      </c>
      <c r="F2284" s="3" t="s">
        <v>371</v>
      </c>
      <c r="G2284" s="3">
        <v>84054003607.009995</v>
      </c>
      <c r="H2284" s="3"/>
      <c r="I2284" s="3"/>
      <c r="J2284" s="3"/>
      <c r="K2284" s="3"/>
      <c r="L2284" s="3"/>
      <c r="M2284" s="5"/>
      <c r="AZ2284"/>
      <c r="BA2284"/>
      <c r="BB2284"/>
      <c r="BC2284"/>
      <c r="BD2284"/>
      <c r="BE2284"/>
      <c r="BF2284" s="3"/>
      <c r="BG2284" s="3"/>
      <c r="CK2284"/>
    </row>
    <row r="2285" spans="1:89" x14ac:dyDescent="0.25">
      <c r="A2285" s="2">
        <v>43281</v>
      </c>
      <c r="B2285" s="5" t="s">
        <v>488</v>
      </c>
      <c r="C2285" s="5" t="s">
        <v>330</v>
      </c>
      <c r="D2285" s="5" t="s">
        <v>70</v>
      </c>
      <c r="E2285" s="3" t="s">
        <v>265</v>
      </c>
      <c r="F2285" s="3" t="s">
        <v>377</v>
      </c>
      <c r="G2285" s="3">
        <v>70090911836.589996</v>
      </c>
      <c r="H2285" s="3"/>
      <c r="I2285" s="3"/>
      <c r="J2285" s="3"/>
      <c r="K2285" s="3"/>
      <c r="L2285" s="3"/>
      <c r="M2285" s="5"/>
      <c r="AZ2285"/>
      <c r="BA2285"/>
      <c r="BB2285"/>
      <c r="BC2285"/>
      <c r="BD2285"/>
      <c r="BE2285"/>
      <c r="BF2285" s="3"/>
      <c r="BG2285" s="3"/>
      <c r="CK2285"/>
    </row>
    <row r="2286" spans="1:89" x14ac:dyDescent="0.25">
      <c r="A2286" s="2">
        <v>43281</v>
      </c>
      <c r="B2286" s="5" t="s">
        <v>488</v>
      </c>
      <c r="C2286" s="5" t="s">
        <v>330</v>
      </c>
      <c r="D2286" s="5" t="s">
        <v>70</v>
      </c>
      <c r="E2286" s="3" t="s">
        <v>266</v>
      </c>
      <c r="F2286" s="3" t="s">
        <v>373</v>
      </c>
      <c r="G2286" s="3">
        <v>0</v>
      </c>
      <c r="H2286" s="3"/>
      <c r="I2286" s="3"/>
      <c r="J2286" s="3"/>
      <c r="K2286" s="3"/>
      <c r="L2286" s="3"/>
      <c r="M2286" s="5"/>
      <c r="AZ2286"/>
      <c r="BA2286"/>
      <c r="BB2286"/>
      <c r="BC2286"/>
      <c r="BD2286"/>
      <c r="BE2286"/>
      <c r="BF2286" s="3"/>
      <c r="BG2286" s="3"/>
      <c r="CK2286"/>
    </row>
    <row r="2287" spans="1:89" x14ac:dyDescent="0.25">
      <c r="A2287" s="2">
        <v>43281</v>
      </c>
      <c r="B2287" s="5" t="s">
        <v>488</v>
      </c>
      <c r="C2287" s="5" t="s">
        <v>330</v>
      </c>
      <c r="D2287" s="5" t="s">
        <v>70</v>
      </c>
      <c r="E2287" s="3" t="s">
        <v>267</v>
      </c>
      <c r="F2287" s="3" t="s">
        <v>374</v>
      </c>
      <c r="G2287" s="3">
        <v>67790247072.589996</v>
      </c>
      <c r="H2287" s="3"/>
      <c r="I2287" s="3"/>
      <c r="J2287" s="3"/>
      <c r="K2287" s="3"/>
      <c r="L2287" s="3"/>
      <c r="M2287" s="5"/>
      <c r="AZ2287"/>
      <c r="BA2287"/>
      <c r="BB2287"/>
      <c r="BC2287"/>
      <c r="BD2287"/>
      <c r="BE2287"/>
      <c r="BF2287" s="3"/>
      <c r="BG2287" s="3"/>
      <c r="CK2287"/>
    </row>
    <row r="2288" spans="1:89" x14ac:dyDescent="0.25">
      <c r="A2288" s="2">
        <v>43281</v>
      </c>
      <c r="B2288" s="5" t="s">
        <v>488</v>
      </c>
      <c r="C2288" s="5" t="s">
        <v>330</v>
      </c>
      <c r="D2288" s="5" t="s">
        <v>70</v>
      </c>
      <c r="E2288" s="3" t="s">
        <v>37</v>
      </c>
      <c r="F2288" s="3" t="s">
        <v>375</v>
      </c>
      <c r="G2288" s="3">
        <v>2300664764</v>
      </c>
      <c r="H2288" s="3"/>
      <c r="I2288" s="3"/>
      <c r="J2288" s="3"/>
      <c r="K2288" s="3"/>
      <c r="L2288" s="3"/>
      <c r="M2288" s="5"/>
      <c r="AZ2288"/>
      <c r="BA2288"/>
      <c r="BB2288"/>
      <c r="BC2288"/>
      <c r="BD2288"/>
      <c r="BE2288"/>
      <c r="BF2288" s="3"/>
      <c r="BG2288" s="3"/>
      <c r="CK2288"/>
    </row>
    <row r="2289" spans="1:89" x14ac:dyDescent="0.25">
      <c r="A2289" s="2">
        <v>43281</v>
      </c>
      <c r="B2289" s="5" t="s">
        <v>488</v>
      </c>
      <c r="C2289" s="5" t="s">
        <v>330</v>
      </c>
      <c r="D2289" s="5" t="s">
        <v>70</v>
      </c>
      <c r="E2289" s="3" t="s">
        <v>268</v>
      </c>
      <c r="F2289" s="3" t="s">
        <v>376</v>
      </c>
      <c r="G2289" s="3">
        <v>13963091770.42</v>
      </c>
      <c r="H2289" s="3"/>
      <c r="I2289" s="3"/>
      <c r="J2289" s="3"/>
      <c r="K2289" s="3"/>
      <c r="L2289" s="3"/>
      <c r="M2289" s="5"/>
      <c r="AZ2289"/>
      <c r="BA2289"/>
      <c r="BB2289"/>
      <c r="BC2289"/>
      <c r="BD2289"/>
      <c r="BE2289"/>
      <c r="BF2289" s="3"/>
      <c r="BG2289" s="3"/>
      <c r="CK2289"/>
    </row>
    <row r="2290" spans="1:89" x14ac:dyDescent="0.25">
      <c r="A2290" s="2">
        <v>43281</v>
      </c>
      <c r="B2290" s="5" t="s">
        <v>488</v>
      </c>
      <c r="C2290" s="5" t="s">
        <v>330</v>
      </c>
      <c r="D2290" s="5" t="s">
        <v>70</v>
      </c>
      <c r="E2290" s="3" t="s">
        <v>269</v>
      </c>
      <c r="F2290" s="3" t="s">
        <v>373</v>
      </c>
      <c r="G2290" s="3">
        <v>0</v>
      </c>
      <c r="H2290" s="3"/>
      <c r="I2290" s="3"/>
      <c r="J2290" s="3"/>
      <c r="K2290" s="3"/>
      <c r="L2290" s="3"/>
      <c r="M2290" s="5"/>
      <c r="AZ2290"/>
      <c r="BA2290"/>
      <c r="BB2290"/>
      <c r="BC2290"/>
      <c r="BD2290"/>
      <c r="BE2290"/>
      <c r="BF2290" s="3"/>
      <c r="BG2290" s="3"/>
      <c r="CK2290"/>
    </row>
    <row r="2291" spans="1:89" x14ac:dyDescent="0.25">
      <c r="A2291" s="2">
        <v>43281</v>
      </c>
      <c r="B2291" s="5" t="s">
        <v>488</v>
      </c>
      <c r="C2291" s="5" t="s">
        <v>330</v>
      </c>
      <c r="D2291" s="5" t="s">
        <v>70</v>
      </c>
      <c r="E2291" s="3" t="s">
        <v>270</v>
      </c>
      <c r="F2291" s="3" t="s">
        <v>374</v>
      </c>
      <c r="G2291" s="3">
        <v>13433936176.42</v>
      </c>
      <c r="H2291" s="3"/>
      <c r="I2291" s="3"/>
      <c r="J2291" s="3"/>
      <c r="K2291" s="3"/>
      <c r="L2291" s="3"/>
      <c r="M2291" s="5"/>
      <c r="AZ2291"/>
      <c r="BA2291"/>
      <c r="BB2291"/>
      <c r="BC2291"/>
      <c r="BD2291"/>
      <c r="BE2291"/>
      <c r="BF2291" s="3"/>
      <c r="BG2291" s="3"/>
      <c r="CK2291"/>
    </row>
    <row r="2292" spans="1:89" x14ac:dyDescent="0.25">
      <c r="A2292" s="2">
        <v>43281</v>
      </c>
      <c r="B2292" s="5" t="s">
        <v>488</v>
      </c>
      <c r="C2292" s="5" t="s">
        <v>330</v>
      </c>
      <c r="D2292" s="5" t="s">
        <v>70</v>
      </c>
      <c r="E2292" s="3" t="s">
        <v>271</v>
      </c>
      <c r="F2292" s="3" t="s">
        <v>375</v>
      </c>
      <c r="G2292" s="3">
        <v>529155594</v>
      </c>
      <c r="H2292" s="3"/>
      <c r="I2292" s="3"/>
      <c r="J2292" s="3"/>
      <c r="K2292" s="3"/>
      <c r="L2292" s="3"/>
      <c r="M2292" s="5"/>
      <c r="AZ2292"/>
      <c r="BA2292"/>
      <c r="BB2292"/>
      <c r="BC2292"/>
      <c r="BD2292"/>
      <c r="BE2292"/>
      <c r="BF2292" s="3"/>
      <c r="BG2292" s="3"/>
      <c r="CK2292"/>
    </row>
    <row r="2293" spans="1:89" x14ac:dyDescent="0.25">
      <c r="A2293" s="2">
        <v>43281</v>
      </c>
      <c r="B2293" s="5" t="s">
        <v>488</v>
      </c>
      <c r="C2293" s="5" t="s">
        <v>330</v>
      </c>
      <c r="D2293" s="5" t="s">
        <v>70</v>
      </c>
      <c r="E2293" s="3" t="s">
        <v>272</v>
      </c>
      <c r="F2293" s="3" t="s">
        <v>378</v>
      </c>
      <c r="G2293" s="3">
        <v>0</v>
      </c>
      <c r="H2293" s="3"/>
      <c r="I2293" s="3"/>
      <c r="J2293" s="3"/>
      <c r="K2293" s="3"/>
      <c r="L2293" s="3"/>
      <c r="M2293" s="5"/>
      <c r="AZ2293"/>
      <c r="BA2293"/>
      <c r="BB2293"/>
      <c r="BC2293"/>
      <c r="BD2293"/>
      <c r="BE2293"/>
      <c r="BF2293" s="3"/>
      <c r="BG2293" s="3"/>
      <c r="CK2293"/>
    </row>
    <row r="2294" spans="1:89" x14ac:dyDescent="0.25">
      <c r="A2294" s="2">
        <v>43281</v>
      </c>
      <c r="B2294" s="5" t="s">
        <v>488</v>
      </c>
      <c r="C2294" s="5" t="s">
        <v>330</v>
      </c>
      <c r="D2294" s="5" t="s">
        <v>70</v>
      </c>
      <c r="E2294" s="3" t="s">
        <v>131</v>
      </c>
      <c r="F2294" s="3" t="s">
        <v>379</v>
      </c>
      <c r="G2294" s="3">
        <v>0</v>
      </c>
      <c r="H2294" s="3"/>
      <c r="I2294" s="3"/>
      <c r="J2294" s="3"/>
      <c r="K2294" s="3"/>
      <c r="L2294" s="3"/>
      <c r="M2294" s="5"/>
      <c r="AZ2294"/>
      <c r="BA2294"/>
      <c r="BB2294"/>
      <c r="BC2294"/>
      <c r="BD2294"/>
      <c r="BE2294"/>
      <c r="BF2294" s="3"/>
      <c r="BG2294" s="3"/>
      <c r="CK2294"/>
    </row>
    <row r="2295" spans="1:89" x14ac:dyDescent="0.25">
      <c r="A2295" s="2">
        <v>43281</v>
      </c>
      <c r="B2295" s="5" t="s">
        <v>488</v>
      </c>
      <c r="C2295" s="5" t="s">
        <v>330</v>
      </c>
      <c r="D2295" s="5" t="s">
        <v>70</v>
      </c>
      <c r="E2295" s="3" t="s">
        <v>116</v>
      </c>
      <c r="F2295" s="3" t="s">
        <v>373</v>
      </c>
      <c r="G2295" s="3">
        <v>0</v>
      </c>
      <c r="H2295" s="3"/>
      <c r="I2295" s="3"/>
      <c r="J2295" s="3"/>
      <c r="K2295" s="3"/>
      <c r="L2295" s="3"/>
      <c r="M2295" s="5"/>
      <c r="AZ2295"/>
      <c r="BA2295"/>
      <c r="BB2295"/>
      <c r="BC2295"/>
      <c r="BD2295"/>
      <c r="BE2295"/>
      <c r="BF2295" s="3"/>
      <c r="BG2295" s="3"/>
      <c r="CK2295"/>
    </row>
    <row r="2296" spans="1:89" x14ac:dyDescent="0.25">
      <c r="A2296" s="2">
        <v>43281</v>
      </c>
      <c r="B2296" s="5" t="s">
        <v>488</v>
      </c>
      <c r="C2296" s="5" t="s">
        <v>330</v>
      </c>
      <c r="D2296" s="5" t="s">
        <v>70</v>
      </c>
      <c r="E2296" s="3" t="s">
        <v>117</v>
      </c>
      <c r="F2296" s="3" t="s">
        <v>374</v>
      </c>
      <c r="G2296" s="3">
        <v>0</v>
      </c>
      <c r="H2296" s="3"/>
      <c r="I2296" s="3"/>
      <c r="J2296" s="3"/>
      <c r="K2296" s="3"/>
      <c r="L2296" s="3"/>
      <c r="M2296" s="5"/>
      <c r="AZ2296"/>
      <c r="BA2296"/>
      <c r="BB2296"/>
      <c r="BC2296"/>
      <c r="BD2296"/>
      <c r="BE2296"/>
      <c r="BF2296" s="3"/>
      <c r="BG2296" s="3"/>
      <c r="CK2296"/>
    </row>
    <row r="2297" spans="1:89" x14ac:dyDescent="0.25">
      <c r="A2297" s="2">
        <v>43281</v>
      </c>
      <c r="B2297" s="5" t="s">
        <v>488</v>
      </c>
      <c r="C2297" s="5" t="s">
        <v>330</v>
      </c>
      <c r="D2297" s="5" t="s">
        <v>70</v>
      </c>
      <c r="E2297" s="3" t="s">
        <v>118</v>
      </c>
      <c r="F2297" s="3" t="s">
        <v>375</v>
      </c>
      <c r="G2297" s="3">
        <v>0</v>
      </c>
      <c r="H2297" s="3"/>
      <c r="I2297" s="3"/>
      <c r="J2297" s="3"/>
      <c r="K2297" s="3"/>
      <c r="L2297" s="3"/>
      <c r="M2297" s="5"/>
      <c r="AZ2297"/>
      <c r="BA2297"/>
      <c r="BB2297"/>
      <c r="BC2297"/>
      <c r="BD2297"/>
      <c r="BE2297"/>
      <c r="BF2297" s="3"/>
      <c r="BG2297" s="3"/>
      <c r="CK2297"/>
    </row>
    <row r="2298" spans="1:89" x14ac:dyDescent="0.25">
      <c r="A2298" s="2">
        <v>43281</v>
      </c>
      <c r="B2298" s="5" t="s">
        <v>488</v>
      </c>
      <c r="C2298" s="5" t="s">
        <v>330</v>
      </c>
      <c r="D2298" s="5" t="s">
        <v>70</v>
      </c>
      <c r="E2298" s="3" t="s">
        <v>273</v>
      </c>
      <c r="F2298" s="3" t="s">
        <v>380</v>
      </c>
      <c r="G2298" s="3">
        <v>0</v>
      </c>
      <c r="H2298" s="3"/>
      <c r="I2298" s="3"/>
      <c r="J2298" s="3"/>
      <c r="K2298" s="3"/>
      <c r="L2298" s="3"/>
      <c r="M2298" s="5"/>
      <c r="AZ2298"/>
      <c r="BA2298"/>
      <c r="BB2298"/>
      <c r="BC2298"/>
      <c r="BD2298"/>
      <c r="BE2298"/>
      <c r="BF2298" s="3"/>
      <c r="BG2298" s="3"/>
      <c r="CK2298"/>
    </row>
    <row r="2299" spans="1:89" x14ac:dyDescent="0.25">
      <c r="A2299" s="2">
        <v>43281</v>
      </c>
      <c r="B2299" s="5" t="s">
        <v>488</v>
      </c>
      <c r="C2299" s="5" t="s">
        <v>330</v>
      </c>
      <c r="D2299" s="5" t="s">
        <v>70</v>
      </c>
      <c r="E2299" s="3" t="s">
        <v>274</v>
      </c>
      <c r="F2299" s="3" t="s">
        <v>373</v>
      </c>
      <c r="G2299" s="3">
        <v>0</v>
      </c>
      <c r="H2299" s="3"/>
      <c r="I2299" s="3"/>
      <c r="J2299" s="3"/>
      <c r="K2299" s="3"/>
      <c r="L2299" s="3"/>
      <c r="M2299" s="5"/>
      <c r="AZ2299"/>
      <c r="BA2299"/>
      <c r="BB2299"/>
      <c r="BC2299"/>
      <c r="BD2299"/>
      <c r="BE2299"/>
      <c r="BF2299" s="3"/>
      <c r="BG2299" s="3"/>
      <c r="CK2299"/>
    </row>
    <row r="2300" spans="1:89" x14ac:dyDescent="0.25">
      <c r="A2300" s="2">
        <v>43281</v>
      </c>
      <c r="B2300" s="5" t="s">
        <v>488</v>
      </c>
      <c r="C2300" s="5" t="s">
        <v>330</v>
      </c>
      <c r="D2300" s="5" t="s">
        <v>70</v>
      </c>
      <c r="E2300" s="3" t="s">
        <v>275</v>
      </c>
      <c r="F2300" s="3" t="s">
        <v>374</v>
      </c>
      <c r="G2300" s="3">
        <v>0</v>
      </c>
      <c r="H2300" s="3"/>
      <c r="I2300" s="3"/>
      <c r="J2300" s="3"/>
      <c r="K2300" s="3"/>
      <c r="L2300" s="3"/>
      <c r="M2300" s="5"/>
      <c r="AZ2300"/>
      <c r="BA2300"/>
      <c r="BB2300"/>
      <c r="BC2300"/>
      <c r="BD2300"/>
      <c r="BE2300"/>
      <c r="BF2300" s="3"/>
      <c r="BG2300" s="3"/>
      <c r="CK2300"/>
    </row>
    <row r="2301" spans="1:89" x14ac:dyDescent="0.25">
      <c r="A2301" s="2">
        <v>43281</v>
      </c>
      <c r="B2301" s="5" t="s">
        <v>488</v>
      </c>
      <c r="C2301" s="5" t="s">
        <v>330</v>
      </c>
      <c r="D2301" s="5" t="s">
        <v>70</v>
      </c>
      <c r="E2301" s="3" t="s">
        <v>276</v>
      </c>
      <c r="F2301" s="3" t="s">
        <v>375</v>
      </c>
      <c r="G2301" s="3">
        <v>0</v>
      </c>
      <c r="H2301" s="3"/>
      <c r="I2301" s="3"/>
      <c r="J2301" s="3"/>
      <c r="K2301" s="3"/>
      <c r="L2301" s="3"/>
      <c r="M2301" s="5"/>
      <c r="AZ2301"/>
      <c r="BA2301"/>
      <c r="BB2301"/>
      <c r="BC2301"/>
      <c r="BD2301"/>
      <c r="BE2301"/>
      <c r="BF2301" s="3"/>
      <c r="BG2301" s="3"/>
      <c r="CK2301"/>
    </row>
    <row r="2302" spans="1:89" x14ac:dyDescent="0.25">
      <c r="A2302" s="2">
        <v>43281</v>
      </c>
      <c r="B2302" s="5" t="s">
        <v>488</v>
      </c>
      <c r="C2302" s="5" t="s">
        <v>330</v>
      </c>
      <c r="D2302" s="5" t="s">
        <v>70</v>
      </c>
      <c r="E2302" s="3" t="s">
        <v>277</v>
      </c>
      <c r="F2302" s="3" t="s">
        <v>381</v>
      </c>
      <c r="G2302" s="3">
        <v>0</v>
      </c>
      <c r="H2302" s="3"/>
      <c r="I2302" s="3"/>
      <c r="J2302" s="3"/>
      <c r="K2302" s="3"/>
      <c r="L2302" s="3"/>
      <c r="M2302" s="5"/>
      <c r="AZ2302"/>
      <c r="BA2302"/>
      <c r="BB2302"/>
      <c r="BC2302"/>
      <c r="BD2302"/>
      <c r="BE2302"/>
      <c r="BF2302" s="3"/>
      <c r="BG2302" s="3"/>
      <c r="CK2302"/>
    </row>
    <row r="2303" spans="1:89" x14ac:dyDescent="0.25">
      <c r="A2303" s="2">
        <v>43281</v>
      </c>
      <c r="B2303" s="5" t="s">
        <v>488</v>
      </c>
      <c r="C2303" s="5" t="s">
        <v>330</v>
      </c>
      <c r="D2303" s="5" t="s">
        <v>70</v>
      </c>
      <c r="E2303" s="3" t="s">
        <v>119</v>
      </c>
      <c r="F2303" s="3" t="s">
        <v>382</v>
      </c>
      <c r="G2303" s="3">
        <v>0</v>
      </c>
      <c r="H2303" s="3"/>
      <c r="I2303" s="3"/>
      <c r="J2303" s="3"/>
      <c r="K2303" s="3"/>
      <c r="L2303" s="3"/>
      <c r="M2303" s="5"/>
      <c r="AZ2303"/>
      <c r="BA2303"/>
      <c r="BB2303"/>
      <c r="BC2303"/>
      <c r="BD2303"/>
      <c r="BE2303"/>
      <c r="BF2303" s="3"/>
      <c r="BG2303" s="3"/>
      <c r="CK2303"/>
    </row>
    <row r="2304" spans="1:89" x14ac:dyDescent="0.25">
      <c r="A2304" s="2">
        <v>43281</v>
      </c>
      <c r="B2304" s="5" t="s">
        <v>488</v>
      </c>
      <c r="C2304" s="5" t="s">
        <v>330</v>
      </c>
      <c r="D2304" s="5" t="s">
        <v>70</v>
      </c>
      <c r="E2304" s="3" t="s">
        <v>120</v>
      </c>
      <c r="F2304" s="3" t="s">
        <v>383</v>
      </c>
      <c r="G2304" s="3">
        <v>0</v>
      </c>
      <c r="H2304" s="3"/>
      <c r="I2304" s="3"/>
      <c r="J2304" s="3"/>
      <c r="K2304" s="3"/>
      <c r="L2304" s="3"/>
      <c r="M2304" s="5"/>
      <c r="AZ2304"/>
      <c r="BA2304"/>
      <c r="BB2304"/>
      <c r="BC2304"/>
      <c r="BD2304"/>
      <c r="BE2304"/>
      <c r="BF2304" s="3"/>
      <c r="BG2304" s="3"/>
      <c r="CK2304"/>
    </row>
    <row r="2305" spans="1:89" x14ac:dyDescent="0.25">
      <c r="A2305" s="2">
        <v>43281</v>
      </c>
      <c r="B2305" s="5" t="s">
        <v>488</v>
      </c>
      <c r="C2305" s="5" t="s">
        <v>330</v>
      </c>
      <c r="D2305" s="5" t="s">
        <v>70</v>
      </c>
      <c r="E2305" s="3" t="s">
        <v>121</v>
      </c>
      <c r="F2305" s="3" t="s">
        <v>384</v>
      </c>
      <c r="G2305" s="3">
        <v>0</v>
      </c>
      <c r="H2305" s="3"/>
      <c r="I2305" s="3"/>
      <c r="J2305" s="3"/>
      <c r="K2305" s="3"/>
      <c r="L2305" s="3"/>
      <c r="M2305" s="5"/>
      <c r="AZ2305"/>
      <c r="BA2305"/>
      <c r="BB2305"/>
      <c r="BC2305"/>
      <c r="BD2305"/>
      <c r="BE2305"/>
      <c r="BF2305" s="3"/>
      <c r="BG2305" s="3"/>
      <c r="CK2305"/>
    </row>
    <row r="2306" spans="1:89" x14ac:dyDescent="0.25">
      <c r="A2306" s="2">
        <v>43281</v>
      </c>
      <c r="B2306" s="5" t="s">
        <v>488</v>
      </c>
      <c r="C2306" s="5" t="s">
        <v>330</v>
      </c>
      <c r="D2306" s="5" t="s">
        <v>70</v>
      </c>
      <c r="E2306" s="3" t="s">
        <v>123</v>
      </c>
      <c r="F2306" s="3" t="s">
        <v>385</v>
      </c>
      <c r="G2306" s="3">
        <v>0</v>
      </c>
      <c r="H2306" s="3"/>
      <c r="I2306" s="3"/>
      <c r="J2306" s="3"/>
      <c r="K2306" s="3"/>
      <c r="L2306" s="3"/>
      <c r="M2306" s="5"/>
      <c r="AZ2306"/>
      <c r="BA2306"/>
      <c r="BB2306"/>
      <c r="BC2306"/>
      <c r="BD2306"/>
      <c r="BE2306"/>
      <c r="BF2306" s="3"/>
      <c r="BG2306" s="3"/>
      <c r="CK2306"/>
    </row>
    <row r="2307" spans="1:89" x14ac:dyDescent="0.25">
      <c r="A2307" s="2">
        <v>43281</v>
      </c>
      <c r="B2307" s="5" t="s">
        <v>488</v>
      </c>
      <c r="C2307" s="5" t="s">
        <v>330</v>
      </c>
      <c r="D2307" s="5" t="s">
        <v>70</v>
      </c>
      <c r="E2307" s="3" t="s">
        <v>278</v>
      </c>
      <c r="F2307" s="3" t="s">
        <v>386</v>
      </c>
      <c r="G2307" s="3">
        <v>406821771</v>
      </c>
      <c r="H2307" s="3"/>
      <c r="I2307" s="3"/>
      <c r="J2307" s="3"/>
      <c r="K2307" s="3"/>
      <c r="L2307" s="3"/>
      <c r="M2307" s="5"/>
      <c r="AZ2307"/>
      <c r="BA2307"/>
      <c r="BB2307"/>
      <c r="BC2307"/>
      <c r="BD2307"/>
      <c r="BE2307"/>
      <c r="BF2307" s="3"/>
      <c r="BG2307" s="3"/>
      <c r="CK2307"/>
    </row>
    <row r="2308" spans="1:89" x14ac:dyDescent="0.25">
      <c r="A2308" s="2">
        <v>43281</v>
      </c>
      <c r="B2308" s="5" t="s">
        <v>488</v>
      </c>
      <c r="C2308" s="5" t="s">
        <v>330</v>
      </c>
      <c r="D2308" s="5" t="s">
        <v>70</v>
      </c>
      <c r="E2308" s="3" t="s">
        <v>279</v>
      </c>
      <c r="F2308" s="3" t="s">
        <v>387</v>
      </c>
      <c r="G2308" s="3">
        <v>0</v>
      </c>
      <c r="H2308" s="3"/>
      <c r="I2308" s="3"/>
      <c r="J2308" s="3"/>
      <c r="K2308" s="3"/>
      <c r="L2308" s="3"/>
      <c r="M2308" s="5"/>
      <c r="AZ2308"/>
      <c r="BA2308"/>
      <c r="BB2308"/>
      <c r="BC2308"/>
      <c r="BD2308"/>
      <c r="BE2308"/>
      <c r="BF2308" s="3"/>
      <c r="BG2308" s="3"/>
      <c r="CK2308"/>
    </row>
    <row r="2309" spans="1:89" x14ac:dyDescent="0.25">
      <c r="A2309" s="2">
        <v>43281</v>
      </c>
      <c r="B2309" s="5" t="s">
        <v>488</v>
      </c>
      <c r="C2309" s="5" t="s">
        <v>330</v>
      </c>
      <c r="D2309" s="5" t="s">
        <v>70</v>
      </c>
      <c r="E2309" s="3" t="s">
        <v>280</v>
      </c>
      <c r="F2309" s="3" t="s">
        <v>388</v>
      </c>
      <c r="G2309" s="3">
        <v>0</v>
      </c>
      <c r="H2309" s="3"/>
      <c r="I2309" s="3"/>
      <c r="J2309" s="3"/>
      <c r="K2309" s="3"/>
      <c r="L2309" s="3"/>
      <c r="M2309" s="5"/>
      <c r="AZ2309"/>
      <c r="BA2309"/>
      <c r="BB2309"/>
      <c r="BC2309"/>
      <c r="BD2309"/>
      <c r="BE2309"/>
      <c r="BF2309" s="3"/>
      <c r="BG2309" s="3"/>
      <c r="CK2309"/>
    </row>
    <row r="2310" spans="1:89" x14ac:dyDescent="0.25">
      <c r="A2310" s="2">
        <v>43281</v>
      </c>
      <c r="B2310" s="5" t="s">
        <v>488</v>
      </c>
      <c r="C2310" s="5" t="s">
        <v>330</v>
      </c>
      <c r="D2310" s="5" t="s">
        <v>70</v>
      </c>
      <c r="E2310" s="3" t="s">
        <v>281</v>
      </c>
      <c r="F2310" s="3" t="s">
        <v>389</v>
      </c>
      <c r="G2310" s="3">
        <v>4469030</v>
      </c>
      <c r="H2310" s="3"/>
      <c r="I2310" s="3"/>
      <c r="J2310" s="3"/>
      <c r="K2310" s="3"/>
      <c r="L2310" s="3"/>
      <c r="M2310" s="5"/>
      <c r="AZ2310"/>
      <c r="BA2310"/>
      <c r="BB2310"/>
      <c r="BC2310"/>
      <c r="BD2310"/>
      <c r="BE2310"/>
      <c r="BF2310" s="3"/>
      <c r="BG2310" s="3"/>
      <c r="CK2310"/>
    </row>
    <row r="2311" spans="1:89" x14ac:dyDescent="0.25">
      <c r="A2311" s="2">
        <v>43281</v>
      </c>
      <c r="B2311" s="5" t="s">
        <v>488</v>
      </c>
      <c r="C2311" s="5" t="s">
        <v>330</v>
      </c>
      <c r="D2311" s="5" t="s">
        <v>70</v>
      </c>
      <c r="E2311" s="3" t="s">
        <v>282</v>
      </c>
      <c r="F2311" s="3" t="s">
        <v>183</v>
      </c>
      <c r="G2311" s="3">
        <v>0</v>
      </c>
      <c r="H2311" s="3"/>
      <c r="I2311" s="3"/>
      <c r="J2311" s="3"/>
      <c r="K2311" s="3"/>
      <c r="L2311" s="3"/>
      <c r="M2311" s="5"/>
      <c r="AZ2311"/>
      <c r="BA2311"/>
      <c r="BB2311"/>
      <c r="BC2311"/>
      <c r="BD2311"/>
      <c r="BE2311"/>
      <c r="BF2311" s="3"/>
      <c r="BG2311" s="3"/>
      <c r="CK2311"/>
    </row>
    <row r="2312" spans="1:89" x14ac:dyDescent="0.25">
      <c r="A2312" s="2">
        <v>43281</v>
      </c>
      <c r="B2312" s="5" t="s">
        <v>488</v>
      </c>
      <c r="C2312" s="5" t="s">
        <v>330</v>
      </c>
      <c r="D2312" s="5" t="s">
        <v>70</v>
      </c>
      <c r="E2312" s="3" t="s">
        <v>124</v>
      </c>
      <c r="F2312" s="3" t="s">
        <v>390</v>
      </c>
      <c r="G2312" s="3">
        <v>25952745</v>
      </c>
      <c r="H2312" s="3"/>
      <c r="I2312" s="3"/>
      <c r="J2312" s="3"/>
      <c r="K2312" s="3"/>
      <c r="L2312" s="3"/>
      <c r="M2312" s="5"/>
      <c r="AZ2312"/>
      <c r="BA2312"/>
      <c r="BB2312"/>
      <c r="BC2312"/>
      <c r="BD2312"/>
      <c r="BE2312"/>
      <c r="BF2312" s="3"/>
      <c r="BG2312" s="3"/>
      <c r="CK2312"/>
    </row>
    <row r="2313" spans="1:89" x14ac:dyDescent="0.25">
      <c r="A2313" s="2">
        <v>43281</v>
      </c>
      <c r="B2313" s="5" t="s">
        <v>488</v>
      </c>
      <c r="C2313" s="5" t="s">
        <v>330</v>
      </c>
      <c r="D2313" s="5" t="s">
        <v>70</v>
      </c>
      <c r="E2313" s="3" t="s">
        <v>125</v>
      </c>
      <c r="F2313" s="3" t="s">
        <v>391</v>
      </c>
      <c r="G2313" s="3">
        <v>0</v>
      </c>
      <c r="H2313" s="3"/>
      <c r="I2313" s="3"/>
      <c r="J2313" s="3"/>
      <c r="K2313" s="3"/>
      <c r="L2313" s="3"/>
      <c r="M2313" s="5"/>
      <c r="AZ2313"/>
      <c r="BA2313"/>
      <c r="BB2313"/>
      <c r="BC2313"/>
      <c r="BD2313"/>
      <c r="BE2313"/>
      <c r="BF2313" s="3"/>
      <c r="BG2313" s="3"/>
      <c r="CK2313"/>
    </row>
    <row r="2314" spans="1:89" x14ac:dyDescent="0.25">
      <c r="A2314" s="2">
        <v>43281</v>
      </c>
      <c r="B2314" s="5" t="s">
        <v>488</v>
      </c>
      <c r="C2314" s="5" t="s">
        <v>330</v>
      </c>
      <c r="D2314" s="5" t="s">
        <v>70</v>
      </c>
      <c r="E2314" s="3" t="s">
        <v>126</v>
      </c>
      <c r="F2314" s="3" t="s">
        <v>392</v>
      </c>
      <c r="G2314" s="3">
        <v>2708155338</v>
      </c>
      <c r="H2314" s="3"/>
      <c r="I2314" s="3"/>
      <c r="J2314" s="3"/>
      <c r="K2314" s="3"/>
      <c r="L2314" s="3"/>
      <c r="M2314" s="5"/>
      <c r="AZ2314"/>
      <c r="BA2314"/>
      <c r="BB2314"/>
      <c r="BC2314"/>
      <c r="BD2314"/>
      <c r="BE2314"/>
      <c r="BF2314" s="3"/>
      <c r="BG2314" s="3"/>
      <c r="CK2314"/>
    </row>
    <row r="2315" spans="1:89" x14ac:dyDescent="0.25">
      <c r="A2315" s="2">
        <v>43281</v>
      </c>
      <c r="B2315" s="5" t="s">
        <v>488</v>
      </c>
      <c r="C2315" s="5" t="s">
        <v>330</v>
      </c>
      <c r="D2315" s="5" t="s">
        <v>70</v>
      </c>
      <c r="E2315" s="3" t="s">
        <v>127</v>
      </c>
      <c r="F2315" s="3" t="s">
        <v>393</v>
      </c>
      <c r="G2315" s="3">
        <v>328089546</v>
      </c>
      <c r="H2315" s="3"/>
      <c r="I2315" s="3"/>
      <c r="J2315" s="3"/>
      <c r="K2315" s="3"/>
      <c r="L2315" s="3"/>
      <c r="M2315" s="5"/>
      <c r="AZ2315"/>
      <c r="BA2315"/>
      <c r="BB2315"/>
      <c r="BC2315"/>
      <c r="BD2315"/>
      <c r="BE2315"/>
      <c r="BF2315" s="3"/>
      <c r="BG2315" s="3"/>
      <c r="CK2315"/>
    </row>
    <row r="2316" spans="1:89" x14ac:dyDescent="0.25">
      <c r="A2316" s="2">
        <v>43281</v>
      </c>
      <c r="B2316" s="5" t="s">
        <v>488</v>
      </c>
      <c r="C2316" s="5" t="s">
        <v>330</v>
      </c>
      <c r="D2316" s="5" t="s">
        <v>70</v>
      </c>
      <c r="E2316" s="3" t="s">
        <v>128</v>
      </c>
      <c r="F2316" s="3" t="s">
        <v>394</v>
      </c>
      <c r="G2316" s="3">
        <v>1185041186</v>
      </c>
      <c r="H2316" s="3"/>
      <c r="I2316" s="3"/>
      <c r="J2316" s="3"/>
      <c r="K2316" s="3"/>
      <c r="L2316" s="3"/>
      <c r="M2316" s="5"/>
      <c r="AZ2316"/>
      <c r="BA2316"/>
      <c r="BB2316"/>
      <c r="BC2316"/>
      <c r="BD2316"/>
      <c r="BE2316"/>
      <c r="BF2316" s="3"/>
      <c r="BG2316" s="3"/>
      <c r="CK2316"/>
    </row>
    <row r="2317" spans="1:89" x14ac:dyDescent="0.25">
      <c r="A2317" s="2">
        <v>43281</v>
      </c>
      <c r="B2317" s="5" t="s">
        <v>488</v>
      </c>
      <c r="C2317" s="5" t="s">
        <v>330</v>
      </c>
      <c r="D2317" s="5" t="s">
        <v>70</v>
      </c>
      <c r="E2317" s="3" t="s">
        <v>283</v>
      </c>
      <c r="F2317" s="3" t="s">
        <v>395</v>
      </c>
      <c r="G2317" s="3">
        <v>4798472385</v>
      </c>
      <c r="H2317" s="3"/>
      <c r="I2317" s="3"/>
      <c r="J2317" s="3"/>
      <c r="K2317" s="3"/>
      <c r="L2317" s="3"/>
      <c r="M2317" s="5"/>
      <c r="AZ2317"/>
      <c r="BA2317"/>
      <c r="BB2317"/>
      <c r="BC2317"/>
      <c r="BD2317"/>
      <c r="BE2317"/>
      <c r="BF2317" s="3"/>
      <c r="BG2317" s="3"/>
      <c r="CK2317"/>
    </row>
    <row r="2318" spans="1:89" x14ac:dyDescent="0.25">
      <c r="A2318" s="2">
        <v>43281</v>
      </c>
      <c r="B2318" s="5" t="s">
        <v>488</v>
      </c>
      <c r="C2318" s="5" t="s">
        <v>330</v>
      </c>
      <c r="D2318" s="5" t="s">
        <v>70</v>
      </c>
      <c r="E2318" s="3" t="s">
        <v>284</v>
      </c>
      <c r="F2318" s="3" t="s">
        <v>396</v>
      </c>
      <c r="G2318" s="3">
        <v>0</v>
      </c>
      <c r="H2318" s="3"/>
      <c r="I2318" s="3"/>
      <c r="J2318" s="3"/>
      <c r="K2318" s="3"/>
      <c r="L2318" s="3"/>
      <c r="M2318" s="5"/>
      <c r="AZ2318"/>
      <c r="BA2318"/>
      <c r="BB2318"/>
      <c r="BC2318"/>
      <c r="BD2318"/>
      <c r="BE2318"/>
      <c r="BF2318" s="3"/>
      <c r="BG2318" s="3"/>
      <c r="CK2318"/>
    </row>
    <row r="2319" spans="1:89" x14ac:dyDescent="0.25">
      <c r="A2319" s="2">
        <v>43281</v>
      </c>
      <c r="B2319" s="5" t="s">
        <v>488</v>
      </c>
      <c r="C2319" s="5" t="s">
        <v>330</v>
      </c>
      <c r="D2319" s="5" t="s">
        <v>70</v>
      </c>
      <c r="E2319" s="3" t="s">
        <v>285</v>
      </c>
      <c r="F2319" s="3" t="s">
        <v>397</v>
      </c>
      <c r="G2319" s="3">
        <v>4798472385</v>
      </c>
      <c r="H2319" s="3"/>
      <c r="I2319" s="3"/>
      <c r="J2319" s="3"/>
      <c r="K2319" s="3"/>
      <c r="L2319" s="3"/>
      <c r="M2319" s="5"/>
      <c r="AZ2319"/>
      <c r="BA2319"/>
      <c r="BB2319"/>
      <c r="BC2319"/>
      <c r="BD2319"/>
      <c r="BE2319"/>
      <c r="BF2319" s="3"/>
      <c r="BG2319" s="3"/>
      <c r="CK2319"/>
    </row>
    <row r="2320" spans="1:89" x14ac:dyDescent="0.25">
      <c r="A2320" s="2">
        <v>43281</v>
      </c>
      <c r="B2320" s="5" t="s">
        <v>488</v>
      </c>
      <c r="C2320" s="5" t="s">
        <v>330</v>
      </c>
      <c r="D2320" s="5" t="s">
        <v>70</v>
      </c>
      <c r="E2320" s="3" t="s">
        <v>286</v>
      </c>
      <c r="F2320" s="3" t="s">
        <v>399</v>
      </c>
      <c r="G2320" s="3">
        <v>846786210.05999994</v>
      </c>
      <c r="H2320" s="3"/>
      <c r="I2320" s="3"/>
      <c r="J2320" s="3"/>
      <c r="K2320" s="3"/>
      <c r="L2320" s="3"/>
      <c r="M2320" s="5"/>
      <c r="AZ2320"/>
      <c r="BA2320"/>
      <c r="BB2320"/>
      <c r="BC2320"/>
      <c r="BD2320"/>
      <c r="BE2320"/>
      <c r="BF2320" s="3"/>
      <c r="BG2320" s="3"/>
      <c r="CK2320"/>
    </row>
    <row r="2321" spans="1:89" x14ac:dyDescent="0.25">
      <c r="A2321" s="2">
        <v>43281</v>
      </c>
      <c r="B2321" s="5" t="s">
        <v>488</v>
      </c>
      <c r="C2321" s="5" t="s">
        <v>330</v>
      </c>
      <c r="D2321" s="5" t="s">
        <v>70</v>
      </c>
      <c r="E2321" s="3" t="s">
        <v>129</v>
      </c>
      <c r="F2321" s="3" t="s">
        <v>400</v>
      </c>
      <c r="G2321" s="3">
        <v>94357791818.070007</v>
      </c>
      <c r="H2321" s="3"/>
      <c r="I2321" s="3"/>
      <c r="J2321" s="3"/>
      <c r="K2321" s="3"/>
      <c r="L2321" s="3"/>
      <c r="M2321" s="5"/>
      <c r="AZ2321"/>
      <c r="BA2321"/>
      <c r="BB2321"/>
      <c r="BC2321"/>
      <c r="BD2321"/>
      <c r="BE2321"/>
      <c r="BF2321" s="3"/>
      <c r="BG2321" s="3"/>
      <c r="CK2321"/>
    </row>
    <row r="2322" spans="1:89" x14ac:dyDescent="0.25">
      <c r="A2322" s="2">
        <v>43281</v>
      </c>
      <c r="B2322" s="5" t="s">
        <v>488</v>
      </c>
      <c r="C2322" s="5" t="s">
        <v>330</v>
      </c>
      <c r="D2322" s="5" t="s">
        <v>70</v>
      </c>
      <c r="E2322" s="3" t="s">
        <v>130</v>
      </c>
      <c r="F2322" s="3" t="s">
        <v>398</v>
      </c>
      <c r="G2322" s="3">
        <v>46549361988.910004</v>
      </c>
      <c r="H2322" s="3"/>
      <c r="I2322" s="3"/>
      <c r="J2322" s="3"/>
      <c r="K2322" s="3"/>
      <c r="L2322" s="3"/>
      <c r="M2322" s="5"/>
      <c r="AZ2322"/>
      <c r="BA2322"/>
      <c r="BB2322"/>
      <c r="BC2322"/>
      <c r="BD2322"/>
      <c r="BE2322"/>
      <c r="BF2322" s="3"/>
      <c r="BG2322" s="3"/>
      <c r="CK2322"/>
    </row>
    <row r="2323" spans="1:89" x14ac:dyDescent="0.25">
      <c r="A2323" s="2">
        <v>43281</v>
      </c>
      <c r="B2323" s="5" t="s">
        <v>488</v>
      </c>
      <c r="C2323" s="5" t="s">
        <v>401</v>
      </c>
      <c r="D2323" s="5" t="s">
        <v>70</v>
      </c>
      <c r="E2323" s="3" t="s">
        <v>69</v>
      </c>
      <c r="F2323" s="3" t="s">
        <v>107</v>
      </c>
      <c r="G2323" s="3">
        <v>24658421</v>
      </c>
      <c r="H2323" s="3">
        <v>2373327350</v>
      </c>
      <c r="I2323" s="3">
        <v>2871844615</v>
      </c>
      <c r="J2323" s="3">
        <v>14284495382</v>
      </c>
      <c r="K2323" s="3">
        <v>6299479748</v>
      </c>
      <c r="L2323" s="3">
        <v>2434014261</v>
      </c>
      <c r="M2323" s="3">
        <v>8711368378</v>
      </c>
      <c r="N2323" s="3">
        <v>2827858956</v>
      </c>
      <c r="O2323" s="3">
        <v>26728536</v>
      </c>
      <c r="P2323" s="5">
        <v>0</v>
      </c>
      <c r="Q2323" s="5">
        <v>0</v>
      </c>
      <c r="R2323" s="5">
        <v>0</v>
      </c>
      <c r="Z2323" s="3">
        <v>39853775647</v>
      </c>
      <c r="AZ2323"/>
      <c r="BA2323"/>
      <c r="BB2323"/>
      <c r="BC2323"/>
      <c r="BD2323"/>
      <c r="BE2323"/>
      <c r="BF2323" s="3"/>
      <c r="BG2323" s="3"/>
      <c r="CK2323"/>
    </row>
    <row r="2324" spans="1:89" x14ac:dyDescent="0.25">
      <c r="A2324" s="2">
        <v>43281</v>
      </c>
      <c r="B2324" s="5" t="s">
        <v>488</v>
      </c>
      <c r="C2324" s="5" t="s">
        <v>401</v>
      </c>
      <c r="D2324" s="5" t="s">
        <v>70</v>
      </c>
      <c r="E2324" s="3" t="s">
        <v>68</v>
      </c>
      <c r="F2324" s="3" t="s">
        <v>108</v>
      </c>
      <c r="G2324" s="3">
        <v>0</v>
      </c>
      <c r="H2324" s="3">
        <v>4972822</v>
      </c>
      <c r="I2324" s="3">
        <v>0</v>
      </c>
      <c r="J2324" s="3">
        <v>0</v>
      </c>
      <c r="K2324" s="3">
        <v>0</v>
      </c>
      <c r="L2324" s="3">
        <v>199689533</v>
      </c>
      <c r="M2324" s="3">
        <v>472996338</v>
      </c>
      <c r="N2324" s="3">
        <v>41835273</v>
      </c>
      <c r="O2324" s="3">
        <v>0</v>
      </c>
      <c r="P2324" s="5">
        <v>0</v>
      </c>
      <c r="Q2324" s="5">
        <v>0</v>
      </c>
      <c r="R2324" s="5">
        <v>0</v>
      </c>
      <c r="Z2324" s="3">
        <v>719493966</v>
      </c>
      <c r="AZ2324"/>
      <c r="BA2324"/>
      <c r="BB2324"/>
      <c r="BC2324"/>
      <c r="BD2324"/>
      <c r="BE2324"/>
      <c r="BF2324" s="3"/>
      <c r="BG2324" s="3"/>
      <c r="CK2324"/>
    </row>
    <row r="2325" spans="1:89" x14ac:dyDescent="0.25">
      <c r="A2325" s="2">
        <v>43281</v>
      </c>
      <c r="B2325" s="5" t="s">
        <v>488</v>
      </c>
      <c r="C2325" s="5" t="s">
        <v>401</v>
      </c>
      <c r="D2325" s="5" t="s">
        <v>70</v>
      </c>
      <c r="E2325" s="3" t="s">
        <v>67</v>
      </c>
      <c r="F2325" s="3" t="s">
        <v>109</v>
      </c>
      <c r="G2325" s="3"/>
      <c r="H2325" s="3"/>
      <c r="I2325" s="3"/>
      <c r="J2325" s="3"/>
      <c r="K2325" s="3"/>
      <c r="L2325" s="3"/>
      <c r="M2325" s="3"/>
      <c r="N2325" s="3"/>
      <c r="S2325" s="3">
        <v>30313310</v>
      </c>
      <c r="T2325" s="5">
        <v>0</v>
      </c>
      <c r="U2325" s="5">
        <v>0</v>
      </c>
      <c r="V2325" s="5">
        <v>0</v>
      </c>
      <c r="Z2325" s="3">
        <v>30313310</v>
      </c>
      <c r="AZ2325"/>
      <c r="BA2325"/>
      <c r="BB2325"/>
      <c r="BC2325"/>
      <c r="BD2325"/>
      <c r="BE2325"/>
      <c r="BF2325" s="3"/>
      <c r="BG2325" s="3"/>
      <c r="CK2325"/>
    </row>
    <row r="2326" spans="1:89" x14ac:dyDescent="0.25">
      <c r="A2326" s="2">
        <v>43281</v>
      </c>
      <c r="B2326" s="5" t="s">
        <v>488</v>
      </c>
      <c r="C2326" s="5" t="s">
        <v>401</v>
      </c>
      <c r="D2326" s="5" t="s">
        <v>70</v>
      </c>
      <c r="E2326" s="3" t="s">
        <v>66</v>
      </c>
      <c r="F2326" s="3" t="s">
        <v>110</v>
      </c>
      <c r="G2326" s="3">
        <v>13611</v>
      </c>
      <c r="H2326" s="3">
        <v>24532679</v>
      </c>
      <c r="I2326" s="3">
        <v>43403159</v>
      </c>
      <c r="J2326" s="3">
        <v>101152792</v>
      </c>
      <c r="K2326" s="3">
        <v>18582033</v>
      </c>
      <c r="L2326" s="3">
        <v>385450902.00999999</v>
      </c>
      <c r="M2326" s="3">
        <v>809987074.19000006</v>
      </c>
      <c r="N2326" s="3">
        <v>182915672.5</v>
      </c>
      <c r="O2326" s="3">
        <v>10194977</v>
      </c>
      <c r="P2326" s="5">
        <v>0</v>
      </c>
      <c r="Q2326" s="5">
        <v>0</v>
      </c>
      <c r="R2326" s="5">
        <v>0</v>
      </c>
      <c r="S2326" s="3">
        <v>1100000</v>
      </c>
      <c r="T2326" s="5">
        <v>0</v>
      </c>
      <c r="U2326" s="5">
        <v>0</v>
      </c>
      <c r="V2326" s="5">
        <v>0</v>
      </c>
      <c r="Z2326" s="3">
        <v>1577332899.7</v>
      </c>
      <c r="AZ2326"/>
      <c r="BA2326"/>
      <c r="BB2326"/>
      <c r="BC2326"/>
      <c r="BD2326"/>
      <c r="BE2326"/>
      <c r="BF2326" s="3"/>
      <c r="BG2326" s="3"/>
      <c r="CK2326"/>
    </row>
    <row r="2327" spans="1:89" x14ac:dyDescent="0.25">
      <c r="A2327" s="2">
        <v>43281</v>
      </c>
      <c r="B2327" s="5" t="s">
        <v>488</v>
      </c>
      <c r="C2327" s="5" t="s">
        <v>401</v>
      </c>
      <c r="D2327" s="5" t="s">
        <v>70</v>
      </c>
      <c r="E2327" s="3" t="s">
        <v>65</v>
      </c>
      <c r="F2327" s="3" t="s">
        <v>111</v>
      </c>
      <c r="G2327" s="3">
        <v>24644810</v>
      </c>
      <c r="H2327" s="3">
        <v>2353767493</v>
      </c>
      <c r="I2327" s="3">
        <v>2828441456</v>
      </c>
      <c r="J2327" s="3">
        <v>14183342590</v>
      </c>
      <c r="K2327" s="3">
        <v>6280897715</v>
      </c>
      <c r="L2327" s="3">
        <v>2248252891.9899998</v>
      </c>
      <c r="M2327" s="3">
        <v>8374377641.8100004</v>
      </c>
      <c r="N2327" s="3">
        <v>2686778556.5</v>
      </c>
      <c r="O2327" s="3">
        <v>16533559</v>
      </c>
      <c r="P2327" s="5">
        <v>0</v>
      </c>
      <c r="Q2327" s="5">
        <v>0</v>
      </c>
      <c r="R2327" s="5">
        <v>0</v>
      </c>
      <c r="S2327" s="3">
        <v>29213310</v>
      </c>
      <c r="T2327" s="5">
        <v>0</v>
      </c>
      <c r="U2327" s="5">
        <v>0</v>
      </c>
      <c r="V2327" s="5">
        <v>0</v>
      </c>
      <c r="Z2327" s="3">
        <v>39026250023.300003</v>
      </c>
      <c r="AZ2327"/>
      <c r="BA2327"/>
      <c r="BB2327"/>
      <c r="BC2327"/>
      <c r="BD2327"/>
      <c r="BE2327"/>
      <c r="BF2327" s="3"/>
      <c r="BG2327" s="3"/>
      <c r="CK2327"/>
    </row>
    <row r="2328" spans="1:89" x14ac:dyDescent="0.25">
      <c r="A2328" s="2">
        <v>43281</v>
      </c>
      <c r="B2328" s="5" t="s">
        <v>488</v>
      </c>
      <c r="C2328" s="5" t="s">
        <v>401</v>
      </c>
      <c r="D2328" s="5" t="s">
        <v>70</v>
      </c>
      <c r="E2328" s="3" t="s">
        <v>64</v>
      </c>
      <c r="F2328" s="3" t="s">
        <v>107</v>
      </c>
      <c r="G2328" s="3">
        <v>23985744.82</v>
      </c>
      <c r="H2328" s="3">
        <v>1815099015.7</v>
      </c>
      <c r="I2328" s="3">
        <v>1479081048.8</v>
      </c>
      <c r="J2328" s="3">
        <v>11458626455.91</v>
      </c>
      <c r="K2328" s="3">
        <v>4973902626.7600002</v>
      </c>
      <c r="L2328" s="3">
        <v>1443362008.03</v>
      </c>
      <c r="M2328" s="3">
        <v>6376801317.0100002</v>
      </c>
      <c r="N2328" s="3">
        <v>1828698895</v>
      </c>
      <c r="O2328" s="3">
        <v>17205236</v>
      </c>
      <c r="P2328" s="5">
        <v>0</v>
      </c>
      <c r="Q2328" s="5">
        <v>0</v>
      </c>
      <c r="R2328" s="5">
        <v>0</v>
      </c>
      <c r="S2328" s="3"/>
      <c r="Z2328" s="3">
        <v>29416762348.029999</v>
      </c>
      <c r="AZ2328"/>
      <c r="BA2328"/>
      <c r="BB2328"/>
      <c r="BC2328"/>
      <c r="BD2328"/>
      <c r="BE2328"/>
      <c r="BF2328" s="3"/>
      <c r="BG2328" s="3"/>
      <c r="CK2328"/>
    </row>
    <row r="2329" spans="1:89" x14ac:dyDescent="0.25">
      <c r="A2329" s="2">
        <v>43281</v>
      </c>
      <c r="B2329" s="5" t="s">
        <v>488</v>
      </c>
      <c r="C2329" s="5" t="s">
        <v>401</v>
      </c>
      <c r="D2329" s="5" t="s">
        <v>70</v>
      </c>
      <c r="E2329" s="3" t="s">
        <v>63</v>
      </c>
      <c r="F2329" s="3" t="s">
        <v>108</v>
      </c>
      <c r="G2329" s="3">
        <v>0</v>
      </c>
      <c r="H2329" s="3">
        <v>6922851</v>
      </c>
      <c r="I2329" s="3">
        <v>0</v>
      </c>
      <c r="J2329" s="3">
        <v>0</v>
      </c>
      <c r="K2329" s="3">
        <v>0</v>
      </c>
      <c r="L2329" s="3">
        <v>124304014</v>
      </c>
      <c r="M2329" s="3">
        <v>318145717</v>
      </c>
      <c r="N2329" s="3">
        <v>29794279</v>
      </c>
      <c r="O2329" s="3">
        <v>0</v>
      </c>
      <c r="P2329" s="5">
        <v>0</v>
      </c>
      <c r="Q2329" s="5">
        <v>0</v>
      </c>
      <c r="R2329" s="5">
        <v>0</v>
      </c>
      <c r="Z2329" s="3">
        <v>479166861</v>
      </c>
      <c r="AZ2329"/>
      <c r="BA2329"/>
      <c r="BB2329"/>
      <c r="BC2329"/>
      <c r="BD2329"/>
      <c r="BE2329"/>
      <c r="BF2329" s="3"/>
      <c r="BG2329" s="3"/>
      <c r="CK2329"/>
    </row>
    <row r="2330" spans="1:89" x14ac:dyDescent="0.25">
      <c r="A2330" s="2">
        <v>43281</v>
      </c>
      <c r="B2330" s="5" t="s">
        <v>488</v>
      </c>
      <c r="C2330" s="5" t="s">
        <v>401</v>
      </c>
      <c r="D2330" s="5" t="s">
        <v>70</v>
      </c>
      <c r="E2330" s="3" t="s">
        <v>62</v>
      </c>
      <c r="F2330" s="3" t="s">
        <v>109</v>
      </c>
      <c r="G2330" s="3"/>
      <c r="H2330" s="3"/>
      <c r="I2330" s="3"/>
      <c r="J2330" s="3"/>
      <c r="K2330" s="3"/>
      <c r="L2330" s="3"/>
      <c r="M2330" s="3"/>
      <c r="N2330" s="3"/>
      <c r="S2330" s="3">
        <v>17293395</v>
      </c>
      <c r="T2330" s="5">
        <v>0</v>
      </c>
      <c r="U2330" s="5">
        <v>0</v>
      </c>
      <c r="V2330" s="5">
        <v>0</v>
      </c>
      <c r="Z2330" s="3">
        <v>17293395</v>
      </c>
      <c r="AZ2330"/>
      <c r="BA2330"/>
      <c r="BB2330"/>
      <c r="BC2330"/>
      <c r="BD2330"/>
      <c r="BE2330"/>
      <c r="BF2330" s="3"/>
      <c r="BG2330" s="3"/>
      <c r="CK2330"/>
    </row>
    <row r="2331" spans="1:89" x14ac:dyDescent="0.25">
      <c r="A2331" s="2">
        <v>43281</v>
      </c>
      <c r="B2331" s="5" t="s">
        <v>488</v>
      </c>
      <c r="C2331" s="5" t="s">
        <v>401</v>
      </c>
      <c r="D2331" s="5" t="s">
        <v>70</v>
      </c>
      <c r="E2331" s="3" t="s">
        <v>61</v>
      </c>
      <c r="F2331" s="3" t="s">
        <v>110</v>
      </c>
      <c r="G2331" s="3">
        <v>13611</v>
      </c>
      <c r="H2331" s="3">
        <v>22916924</v>
      </c>
      <c r="I2331" s="3">
        <v>23245389</v>
      </c>
      <c r="J2331" s="3">
        <v>59880282</v>
      </c>
      <c r="K2331" s="3">
        <v>11723445</v>
      </c>
      <c r="L2331" s="3">
        <v>225831935.00999999</v>
      </c>
      <c r="M2331" s="3">
        <v>459616302.19</v>
      </c>
      <c r="N2331" s="3">
        <v>122860918.5</v>
      </c>
      <c r="O2331" s="3">
        <v>2173830</v>
      </c>
      <c r="P2331" s="5">
        <v>0</v>
      </c>
      <c r="Q2331" s="5">
        <v>0</v>
      </c>
      <c r="R2331" s="5">
        <v>0</v>
      </c>
      <c r="S2331" s="3">
        <v>563022</v>
      </c>
      <c r="T2331" s="5">
        <v>0</v>
      </c>
      <c r="U2331" s="3">
        <v>0</v>
      </c>
      <c r="V2331" s="5">
        <v>0</v>
      </c>
      <c r="Z2331" s="3">
        <v>928825658.70000005</v>
      </c>
      <c r="AZ2331"/>
      <c r="BA2331"/>
      <c r="BB2331"/>
      <c r="BC2331"/>
      <c r="BD2331"/>
      <c r="BE2331"/>
      <c r="BF2331" s="3"/>
      <c r="BG2331" s="3"/>
      <c r="CK2331"/>
    </row>
    <row r="2332" spans="1:89" x14ac:dyDescent="0.25">
      <c r="A2332" s="2">
        <v>43281</v>
      </c>
      <c r="B2332" s="5" t="s">
        <v>488</v>
      </c>
      <c r="C2332" s="5" t="s">
        <v>401</v>
      </c>
      <c r="D2332" s="5" t="s">
        <v>70</v>
      </c>
      <c r="E2332" s="3" t="s">
        <v>60</v>
      </c>
      <c r="F2332" s="3" t="s">
        <v>111</v>
      </c>
      <c r="G2332" s="3">
        <v>23972133.82</v>
      </c>
      <c r="H2332" s="3">
        <v>1799104942.7</v>
      </c>
      <c r="I2332" s="3">
        <v>1455835659.8</v>
      </c>
      <c r="J2332" s="3">
        <v>11398746173.91</v>
      </c>
      <c r="K2332" s="3">
        <v>4962179181.7600002</v>
      </c>
      <c r="L2332" s="3">
        <v>1341834087.02</v>
      </c>
      <c r="M2332" s="3">
        <v>6235330731.8199997</v>
      </c>
      <c r="N2332" s="3">
        <v>1735632255.5</v>
      </c>
      <c r="O2332" s="3">
        <v>15031406</v>
      </c>
      <c r="P2332" s="5">
        <v>0</v>
      </c>
      <c r="Q2332" s="5">
        <v>0</v>
      </c>
      <c r="R2332" s="5">
        <v>0</v>
      </c>
      <c r="S2332" s="3">
        <v>16730373</v>
      </c>
      <c r="T2332" s="5">
        <v>0</v>
      </c>
      <c r="U2332" s="5">
        <v>0</v>
      </c>
      <c r="V2332" s="5">
        <v>0</v>
      </c>
      <c r="Z2332" s="3">
        <v>28984396945.330002</v>
      </c>
      <c r="AZ2332"/>
      <c r="BA2332"/>
      <c r="BB2332"/>
      <c r="BC2332"/>
      <c r="BD2332"/>
      <c r="BE2332"/>
      <c r="BF2332" s="3"/>
      <c r="BG2332" s="3"/>
      <c r="CK2332"/>
    </row>
    <row r="2333" spans="1:89" x14ac:dyDescent="0.25">
      <c r="A2333" s="2">
        <v>43281</v>
      </c>
      <c r="B2333" s="5" t="s">
        <v>488</v>
      </c>
      <c r="C2333" s="5" t="s">
        <v>401</v>
      </c>
      <c r="D2333" s="5" t="s">
        <v>70</v>
      </c>
      <c r="E2333" s="3" t="s">
        <v>59</v>
      </c>
      <c r="F2333" s="3" t="s">
        <v>107</v>
      </c>
      <c r="G2333" s="3">
        <v>15023946</v>
      </c>
      <c r="H2333" s="3">
        <v>1443725346</v>
      </c>
      <c r="I2333" s="3">
        <v>1406307645</v>
      </c>
      <c r="J2333" s="3">
        <v>10440591244</v>
      </c>
      <c r="K2333" s="3">
        <v>4016307712</v>
      </c>
      <c r="L2333" s="3">
        <v>921501278</v>
      </c>
      <c r="M2333" s="3">
        <v>6571237526.5</v>
      </c>
      <c r="N2333" s="3">
        <v>1373513846</v>
      </c>
      <c r="O2333" s="3">
        <v>294126</v>
      </c>
      <c r="P2333" s="5">
        <v>0</v>
      </c>
      <c r="Q2333" s="5">
        <v>0</v>
      </c>
      <c r="R2333" s="5">
        <v>0</v>
      </c>
      <c r="S2333" s="3"/>
      <c r="U2333" s="3"/>
      <c r="Z2333" s="3">
        <v>26188502669.5</v>
      </c>
      <c r="AZ2333"/>
      <c r="BA2333"/>
      <c r="BB2333"/>
      <c r="BC2333"/>
      <c r="BD2333"/>
      <c r="BE2333"/>
      <c r="BF2333" s="3"/>
      <c r="BG2333" s="3"/>
      <c r="CK2333"/>
    </row>
    <row r="2334" spans="1:89" x14ac:dyDescent="0.25">
      <c r="A2334" s="2">
        <v>43281</v>
      </c>
      <c r="B2334" s="5" t="s">
        <v>488</v>
      </c>
      <c r="C2334" s="5" t="s">
        <v>401</v>
      </c>
      <c r="D2334" s="5" t="s">
        <v>70</v>
      </c>
      <c r="E2334" s="3" t="s">
        <v>58</v>
      </c>
      <c r="F2334" s="3" t="s">
        <v>108</v>
      </c>
      <c r="G2334" s="3">
        <v>0</v>
      </c>
      <c r="H2334" s="3">
        <v>5142906</v>
      </c>
      <c r="I2334" s="3">
        <v>0</v>
      </c>
      <c r="J2334" s="3">
        <v>0</v>
      </c>
      <c r="K2334" s="3">
        <v>0</v>
      </c>
      <c r="L2334" s="3">
        <v>88729475.340000004</v>
      </c>
      <c r="M2334" s="3">
        <v>204370961.66</v>
      </c>
      <c r="N2334" s="3">
        <v>18047124</v>
      </c>
      <c r="O2334" s="3">
        <v>0</v>
      </c>
      <c r="P2334" s="5">
        <v>0</v>
      </c>
      <c r="Q2334" s="5">
        <v>0</v>
      </c>
      <c r="R2334" s="5">
        <v>0</v>
      </c>
      <c r="Z2334" s="3">
        <v>316290467</v>
      </c>
      <c r="AZ2334"/>
      <c r="BA2334"/>
      <c r="BB2334"/>
      <c r="BC2334"/>
      <c r="BD2334"/>
      <c r="BE2334"/>
      <c r="BF2334" s="3"/>
      <c r="BG2334" s="3"/>
      <c r="CK2334"/>
    </row>
    <row r="2335" spans="1:89" x14ac:dyDescent="0.25">
      <c r="A2335" s="2">
        <v>43281</v>
      </c>
      <c r="B2335" s="5" t="s">
        <v>488</v>
      </c>
      <c r="C2335" s="5" t="s">
        <v>401</v>
      </c>
      <c r="D2335" s="5" t="s">
        <v>70</v>
      </c>
      <c r="E2335" s="3" t="s">
        <v>57</v>
      </c>
      <c r="F2335" s="3" t="s">
        <v>109</v>
      </c>
      <c r="G2335" s="3"/>
      <c r="H2335" s="3"/>
      <c r="I2335" s="3"/>
      <c r="J2335" s="3"/>
      <c r="K2335" s="3"/>
      <c r="L2335" s="3"/>
      <c r="M2335" s="3"/>
      <c r="N2335" s="3"/>
      <c r="S2335" s="3">
        <v>3000000</v>
      </c>
      <c r="T2335" s="3">
        <v>85495</v>
      </c>
      <c r="U2335" s="3">
        <v>-27984441</v>
      </c>
      <c r="V2335" s="3">
        <v>604582.66</v>
      </c>
      <c r="Z2335" s="3">
        <v>-24294363.34</v>
      </c>
      <c r="AZ2335"/>
      <c r="BA2335"/>
      <c r="BB2335"/>
      <c r="BC2335"/>
      <c r="BD2335"/>
      <c r="BE2335"/>
      <c r="BF2335" s="3"/>
      <c r="BG2335" s="3"/>
      <c r="CK2335"/>
    </row>
    <row r="2336" spans="1:89" x14ac:dyDescent="0.25">
      <c r="A2336" s="2">
        <v>43281</v>
      </c>
      <c r="B2336" s="5" t="s">
        <v>488</v>
      </c>
      <c r="C2336" s="5" t="s">
        <v>401</v>
      </c>
      <c r="D2336" s="5" t="s">
        <v>70</v>
      </c>
      <c r="E2336" s="3" t="s">
        <v>56</v>
      </c>
      <c r="F2336" s="3" t="s">
        <v>110</v>
      </c>
      <c r="G2336" s="3">
        <v>0</v>
      </c>
      <c r="H2336" s="3">
        <v>637750</v>
      </c>
      <c r="I2336" s="3">
        <v>1351156</v>
      </c>
      <c r="J2336" s="3">
        <v>166610576</v>
      </c>
      <c r="K2336" s="3">
        <v>0</v>
      </c>
      <c r="L2336" s="3">
        <v>16669123</v>
      </c>
      <c r="M2336" s="3">
        <v>1328886396</v>
      </c>
      <c r="N2336" s="3">
        <v>-2992432</v>
      </c>
      <c r="O2336" s="5">
        <v>0</v>
      </c>
      <c r="P2336" s="5">
        <v>0</v>
      </c>
      <c r="Q2336" s="5">
        <v>0</v>
      </c>
      <c r="R2336" s="5">
        <v>0</v>
      </c>
      <c r="S2336" s="3">
        <v>0</v>
      </c>
      <c r="T2336" s="3">
        <v>0</v>
      </c>
      <c r="U2336" s="3">
        <v>0</v>
      </c>
      <c r="V2336" s="3">
        <v>0</v>
      </c>
      <c r="Z2336" s="3">
        <v>1511162569</v>
      </c>
      <c r="AZ2336"/>
      <c r="BA2336"/>
      <c r="BB2336"/>
      <c r="BC2336"/>
      <c r="BD2336"/>
      <c r="BE2336"/>
      <c r="BF2336" s="3"/>
      <c r="BG2336" s="3"/>
      <c r="CK2336"/>
    </row>
    <row r="2337" spans="1:89" x14ac:dyDescent="0.25">
      <c r="A2337" s="2">
        <v>43281</v>
      </c>
      <c r="B2337" s="5" t="s">
        <v>488</v>
      </c>
      <c r="C2337" s="5" t="s">
        <v>401</v>
      </c>
      <c r="D2337" s="5" t="s">
        <v>70</v>
      </c>
      <c r="E2337" s="3" t="s">
        <v>55</v>
      </c>
      <c r="F2337" s="3" t="s">
        <v>111</v>
      </c>
      <c r="G2337" s="3">
        <v>15023946</v>
      </c>
      <c r="H2337" s="3">
        <v>1448230502</v>
      </c>
      <c r="I2337" s="3">
        <v>1404956489</v>
      </c>
      <c r="J2337" s="3">
        <v>10273980668</v>
      </c>
      <c r="K2337" s="3">
        <v>4016307712</v>
      </c>
      <c r="L2337" s="3">
        <v>993561630.34000003</v>
      </c>
      <c r="M2337" s="3">
        <v>5446722092.1599998</v>
      </c>
      <c r="N2337" s="3">
        <v>1394553402</v>
      </c>
      <c r="O2337" s="3">
        <v>294126</v>
      </c>
      <c r="P2337" s="5">
        <v>0</v>
      </c>
      <c r="Q2337" s="5">
        <v>0</v>
      </c>
      <c r="R2337" s="5">
        <v>0</v>
      </c>
      <c r="S2337" s="3">
        <v>3000000</v>
      </c>
      <c r="T2337" s="3">
        <v>85495</v>
      </c>
      <c r="U2337" s="3">
        <v>-27984441</v>
      </c>
      <c r="V2337" s="3">
        <v>604582.66</v>
      </c>
      <c r="Z2337" s="3">
        <v>24969336204.16</v>
      </c>
      <c r="AZ2337"/>
      <c r="BA2337"/>
      <c r="BB2337"/>
      <c r="BC2337"/>
      <c r="BD2337"/>
      <c r="BE2337"/>
      <c r="BF2337" s="3"/>
      <c r="BG2337" s="3"/>
      <c r="CK2337"/>
    </row>
    <row r="2338" spans="1:89" x14ac:dyDescent="0.25">
      <c r="A2338" s="2">
        <v>43281</v>
      </c>
      <c r="B2338" s="5" t="s">
        <v>488</v>
      </c>
      <c r="C2338" s="5" t="s">
        <v>401</v>
      </c>
      <c r="D2338" s="5" t="s">
        <v>70</v>
      </c>
      <c r="E2338" s="3" t="s">
        <v>54</v>
      </c>
      <c r="F2338" s="3" t="s">
        <v>107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5">
        <v>0</v>
      </c>
      <c r="Q2338" s="5">
        <v>0</v>
      </c>
      <c r="R2338" s="5">
        <v>0</v>
      </c>
      <c r="S2338" s="3"/>
      <c r="T2338" s="3"/>
      <c r="U2338" s="3"/>
      <c r="V2338" s="3"/>
      <c r="Z2338" s="3">
        <v>0</v>
      </c>
      <c r="AZ2338"/>
      <c r="BA2338"/>
      <c r="BB2338"/>
      <c r="BC2338"/>
      <c r="BD2338"/>
      <c r="BE2338"/>
      <c r="BF2338" s="3"/>
      <c r="BG2338" s="3"/>
      <c r="CK2338"/>
    </row>
    <row r="2339" spans="1:89" x14ac:dyDescent="0.25">
      <c r="A2339" s="2">
        <v>43281</v>
      </c>
      <c r="B2339" s="5" t="s">
        <v>488</v>
      </c>
      <c r="C2339" s="5" t="s">
        <v>401</v>
      </c>
      <c r="D2339" s="5" t="s">
        <v>70</v>
      </c>
      <c r="E2339" s="3" t="s">
        <v>53</v>
      </c>
      <c r="F2339" s="3" t="s">
        <v>108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Z2339" s="5">
        <v>0</v>
      </c>
      <c r="AZ2339"/>
      <c r="BA2339"/>
      <c r="BB2339"/>
      <c r="BC2339"/>
      <c r="BD2339"/>
      <c r="BE2339"/>
      <c r="BF2339" s="3"/>
      <c r="BG2339" s="3"/>
      <c r="CK2339"/>
    </row>
    <row r="2340" spans="1:89" x14ac:dyDescent="0.25">
      <c r="A2340" s="2">
        <v>43281</v>
      </c>
      <c r="B2340" s="5" t="s">
        <v>488</v>
      </c>
      <c r="C2340" s="5" t="s">
        <v>401</v>
      </c>
      <c r="D2340" s="5" t="s">
        <v>70</v>
      </c>
      <c r="E2340" s="3" t="s">
        <v>52</v>
      </c>
      <c r="F2340" s="3" t="s">
        <v>109</v>
      </c>
      <c r="G2340" s="3"/>
      <c r="H2340" s="3"/>
      <c r="I2340" s="3"/>
      <c r="J2340" s="3"/>
      <c r="K2340" s="3"/>
      <c r="L2340" s="3"/>
      <c r="M2340" s="5"/>
      <c r="S2340" s="5">
        <v>0</v>
      </c>
      <c r="T2340" s="5">
        <v>0</v>
      </c>
      <c r="U2340" s="5">
        <v>0</v>
      </c>
      <c r="V2340" s="5">
        <v>0</v>
      </c>
      <c r="Z2340" s="5">
        <v>0</v>
      </c>
      <c r="AZ2340"/>
      <c r="BA2340"/>
      <c r="BB2340"/>
      <c r="BC2340"/>
      <c r="BD2340"/>
      <c r="BE2340"/>
      <c r="BF2340" s="3"/>
      <c r="BG2340" s="3"/>
      <c r="CK2340"/>
    </row>
    <row r="2341" spans="1:89" x14ac:dyDescent="0.25">
      <c r="A2341" s="2">
        <v>43281</v>
      </c>
      <c r="B2341" s="5" t="s">
        <v>488</v>
      </c>
      <c r="C2341" s="5" t="s">
        <v>401</v>
      </c>
      <c r="D2341" s="5" t="s">
        <v>70</v>
      </c>
      <c r="E2341" s="3" t="s">
        <v>51</v>
      </c>
      <c r="F2341" s="3" t="s">
        <v>110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Z2341" s="5">
        <v>0</v>
      </c>
      <c r="AZ2341"/>
      <c r="BA2341"/>
      <c r="BB2341"/>
      <c r="BC2341"/>
      <c r="BD2341"/>
      <c r="BE2341"/>
      <c r="BF2341" s="3"/>
      <c r="BG2341" s="3"/>
      <c r="CK2341"/>
    </row>
    <row r="2342" spans="1:89" x14ac:dyDescent="0.25">
      <c r="A2342" s="2">
        <v>43281</v>
      </c>
      <c r="B2342" s="5" t="s">
        <v>488</v>
      </c>
      <c r="C2342" s="5" t="s">
        <v>401</v>
      </c>
      <c r="D2342" s="5" t="s">
        <v>70</v>
      </c>
      <c r="E2342" s="3" t="s">
        <v>50</v>
      </c>
      <c r="F2342" s="3" t="s">
        <v>111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Z2342" s="5">
        <v>0</v>
      </c>
      <c r="AZ2342"/>
      <c r="BA2342"/>
      <c r="BB2342"/>
      <c r="BC2342"/>
      <c r="BD2342"/>
      <c r="BE2342"/>
      <c r="BF2342" s="3"/>
      <c r="BG2342" s="3"/>
      <c r="CK2342"/>
    </row>
    <row r="2343" spans="1:89" x14ac:dyDescent="0.25">
      <c r="A2343" s="2">
        <v>43281</v>
      </c>
      <c r="B2343" s="5" t="s">
        <v>488</v>
      </c>
      <c r="C2343" s="5" t="s">
        <v>401</v>
      </c>
      <c r="D2343" s="5" t="s">
        <v>70</v>
      </c>
      <c r="E2343" s="3" t="s">
        <v>37</v>
      </c>
      <c r="F2343" s="3" t="s">
        <v>112</v>
      </c>
      <c r="G2343" s="3">
        <v>4917851.93</v>
      </c>
      <c r="H2343" s="3">
        <v>405605719.75999999</v>
      </c>
      <c r="I2343" s="3">
        <v>279382206.67000002</v>
      </c>
      <c r="J2343" s="3">
        <v>2430228126.5999999</v>
      </c>
      <c r="K2343" s="3">
        <v>1055195540.3</v>
      </c>
      <c r="L2343" s="3">
        <v>331357644.86000001</v>
      </c>
      <c r="M2343" s="3">
        <v>1560342379.1800001</v>
      </c>
      <c r="N2343" s="3">
        <v>386968015.31999999</v>
      </c>
      <c r="O2343" s="3">
        <v>2947725.42</v>
      </c>
      <c r="P2343" s="5">
        <v>0</v>
      </c>
      <c r="Q2343" s="5">
        <v>0</v>
      </c>
      <c r="R2343" s="5">
        <v>0</v>
      </c>
      <c r="S2343" s="3">
        <v>2587698</v>
      </c>
      <c r="T2343" s="5">
        <v>0</v>
      </c>
      <c r="U2343" s="3">
        <v>1031280</v>
      </c>
      <c r="V2343" s="3">
        <v>102454.22</v>
      </c>
      <c r="Z2343" s="3">
        <v>6460666642.2600002</v>
      </c>
      <c r="AZ2343"/>
      <c r="BA2343"/>
      <c r="BB2343"/>
      <c r="BC2343"/>
      <c r="BD2343"/>
      <c r="BE2343"/>
      <c r="BF2343" s="3"/>
      <c r="BG2343" s="3"/>
      <c r="CK2343"/>
    </row>
    <row r="2344" spans="1:89" x14ac:dyDescent="0.25">
      <c r="A2344" s="2">
        <v>43281</v>
      </c>
      <c r="B2344" s="5" t="s">
        <v>488</v>
      </c>
      <c r="C2344" s="5" t="s">
        <v>401</v>
      </c>
      <c r="D2344" s="5" t="s">
        <v>70</v>
      </c>
      <c r="E2344" s="3" t="s">
        <v>36</v>
      </c>
      <c r="F2344" s="3" t="s">
        <v>113</v>
      </c>
      <c r="G2344" s="3"/>
      <c r="H2344" s="3"/>
      <c r="I2344" s="3"/>
      <c r="J2344" s="3"/>
      <c r="K2344" s="3"/>
      <c r="L2344" s="3"/>
      <c r="M2344" s="3"/>
      <c r="N2344" s="3"/>
      <c r="O2344" s="3"/>
      <c r="S2344" s="3"/>
      <c r="T2344" s="3"/>
      <c r="U2344" s="3"/>
      <c r="V2344" s="3"/>
      <c r="Z2344" s="3">
        <v>383813136</v>
      </c>
      <c r="AZ2344"/>
      <c r="BA2344"/>
      <c r="BB2344"/>
      <c r="BC2344"/>
      <c r="BD2344"/>
      <c r="BE2344"/>
      <c r="BF2344" s="3"/>
      <c r="BG2344" s="3"/>
      <c r="CK2344"/>
    </row>
    <row r="2345" spans="1:89" x14ac:dyDescent="0.25">
      <c r="A2345" s="2">
        <v>43281</v>
      </c>
      <c r="B2345" s="5" t="s">
        <v>488</v>
      </c>
      <c r="C2345" s="5" t="s">
        <v>401</v>
      </c>
      <c r="D2345" s="5" t="s">
        <v>70</v>
      </c>
      <c r="E2345" s="3" t="s">
        <v>35</v>
      </c>
      <c r="F2345" s="3" t="s">
        <v>114</v>
      </c>
      <c r="G2345" s="3"/>
      <c r="H2345" s="3"/>
      <c r="I2345" s="3"/>
      <c r="J2345" s="3"/>
      <c r="K2345" s="3"/>
      <c r="L2345" s="3"/>
      <c r="M2345" s="5"/>
      <c r="Z2345" s="3">
        <v>6844479778.2600002</v>
      </c>
      <c r="AZ2345"/>
      <c r="BA2345"/>
      <c r="BB2345"/>
      <c r="BC2345"/>
      <c r="BD2345"/>
      <c r="BE2345"/>
      <c r="BF2345" s="3"/>
      <c r="BG2345" s="3"/>
      <c r="CK2345"/>
    </row>
    <row r="2346" spans="1:89" x14ac:dyDescent="0.25">
      <c r="A2346" s="2">
        <v>43281</v>
      </c>
      <c r="B2346" s="5" t="s">
        <v>488</v>
      </c>
      <c r="C2346" s="5" t="s">
        <v>420</v>
      </c>
      <c r="D2346" s="5" t="s">
        <v>70</v>
      </c>
      <c r="E2346" s="3" t="s">
        <v>49</v>
      </c>
      <c r="F2346" s="3" t="s">
        <v>115</v>
      </c>
      <c r="G2346" s="3"/>
      <c r="H2346" s="3"/>
      <c r="I2346" s="3"/>
      <c r="J2346" s="3"/>
      <c r="K2346" s="3"/>
      <c r="L2346" s="3"/>
      <c r="M2346" s="5"/>
      <c r="Z2346" s="3"/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Z2346"/>
      <c r="BA2346"/>
      <c r="BB2346"/>
      <c r="BC2346"/>
      <c r="BD2346"/>
      <c r="BE2346"/>
      <c r="BF2346" s="3"/>
      <c r="BG2346" s="3"/>
      <c r="CK2346"/>
    </row>
    <row r="2347" spans="1:89" x14ac:dyDescent="0.25">
      <c r="A2347" s="2">
        <v>43281</v>
      </c>
      <c r="B2347" s="5" t="s">
        <v>488</v>
      </c>
      <c r="C2347" s="5" t="s">
        <v>420</v>
      </c>
      <c r="D2347" s="5" t="s">
        <v>70</v>
      </c>
      <c r="E2347" s="3" t="s">
        <v>48</v>
      </c>
      <c r="F2347" s="3" t="s">
        <v>110</v>
      </c>
      <c r="G2347" s="3"/>
      <c r="H2347" s="3"/>
      <c r="I2347" s="3"/>
      <c r="J2347" s="3"/>
      <c r="K2347" s="3"/>
      <c r="L2347" s="3"/>
      <c r="M2347" s="5"/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Z2347"/>
      <c r="BA2347"/>
      <c r="BB2347"/>
      <c r="BC2347"/>
      <c r="BD2347"/>
      <c r="BE2347"/>
      <c r="BF2347" s="3"/>
      <c r="BG2347" s="3"/>
      <c r="CK2347"/>
    </row>
    <row r="2348" spans="1:89" x14ac:dyDescent="0.25">
      <c r="A2348" s="2">
        <v>43281</v>
      </c>
      <c r="B2348" s="5" t="s">
        <v>488</v>
      </c>
      <c r="C2348" s="5" t="s">
        <v>420</v>
      </c>
      <c r="D2348" s="5" t="s">
        <v>70</v>
      </c>
      <c r="E2348" s="3" t="s">
        <v>47</v>
      </c>
      <c r="F2348" s="3" t="s">
        <v>111</v>
      </c>
      <c r="G2348" s="3"/>
      <c r="H2348" s="3"/>
      <c r="I2348" s="3"/>
      <c r="J2348" s="3"/>
      <c r="K2348" s="3"/>
      <c r="L2348" s="3"/>
      <c r="M2348" s="5"/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Z2348"/>
      <c r="BA2348"/>
      <c r="BB2348"/>
      <c r="BC2348"/>
      <c r="BD2348"/>
      <c r="BE2348"/>
      <c r="BF2348" s="3"/>
      <c r="BG2348" s="3"/>
      <c r="CK2348"/>
    </row>
    <row r="2349" spans="1:89" x14ac:dyDescent="0.25">
      <c r="A2349" s="2">
        <v>43281</v>
      </c>
      <c r="B2349" s="5" t="s">
        <v>488</v>
      </c>
      <c r="C2349" s="5" t="s">
        <v>420</v>
      </c>
      <c r="D2349" s="5" t="s">
        <v>70</v>
      </c>
      <c r="E2349" s="3" t="s">
        <v>46</v>
      </c>
      <c r="F2349" s="3" t="s">
        <v>115</v>
      </c>
      <c r="G2349" s="3"/>
      <c r="H2349" s="3"/>
      <c r="I2349" s="3"/>
      <c r="J2349" s="3"/>
      <c r="K2349" s="3"/>
      <c r="L2349" s="3"/>
      <c r="M2349" s="5"/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Z2349"/>
      <c r="BA2349"/>
      <c r="BB2349"/>
      <c r="BC2349"/>
      <c r="BD2349"/>
      <c r="BE2349"/>
      <c r="BF2349" s="3"/>
      <c r="BG2349" s="3"/>
      <c r="CK2349"/>
    </row>
    <row r="2350" spans="1:89" x14ac:dyDescent="0.25">
      <c r="A2350" s="2">
        <v>43281</v>
      </c>
      <c r="B2350" s="5" t="s">
        <v>488</v>
      </c>
      <c r="C2350" s="5" t="s">
        <v>420</v>
      </c>
      <c r="D2350" s="5" t="s">
        <v>70</v>
      </c>
      <c r="E2350" s="3" t="s">
        <v>45</v>
      </c>
      <c r="F2350" s="3" t="s">
        <v>110</v>
      </c>
      <c r="G2350" s="3"/>
      <c r="H2350" s="3"/>
      <c r="I2350" s="3"/>
      <c r="J2350" s="3"/>
      <c r="K2350" s="3"/>
      <c r="L2350" s="3"/>
      <c r="M2350" s="5"/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Z2350"/>
      <c r="BA2350"/>
      <c r="BB2350"/>
      <c r="BC2350"/>
      <c r="BD2350"/>
      <c r="BE2350"/>
      <c r="BF2350" s="3"/>
      <c r="BG2350" s="3"/>
      <c r="CK2350"/>
    </row>
    <row r="2351" spans="1:89" x14ac:dyDescent="0.25">
      <c r="A2351" s="2">
        <v>43281</v>
      </c>
      <c r="B2351" s="5" t="s">
        <v>488</v>
      </c>
      <c r="C2351" s="5" t="s">
        <v>420</v>
      </c>
      <c r="D2351" s="5" t="s">
        <v>70</v>
      </c>
      <c r="E2351" s="3" t="s">
        <v>44</v>
      </c>
      <c r="F2351" s="3" t="s">
        <v>111</v>
      </c>
      <c r="G2351" s="3"/>
      <c r="H2351" s="3"/>
      <c r="I2351" s="3"/>
      <c r="J2351" s="3"/>
      <c r="K2351" s="3"/>
      <c r="L2351" s="3"/>
      <c r="M2351" s="5"/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Z2351"/>
      <c r="BA2351"/>
      <c r="BB2351"/>
      <c r="BC2351"/>
      <c r="BD2351"/>
      <c r="BE2351"/>
      <c r="BF2351" s="3"/>
      <c r="BG2351" s="3"/>
      <c r="CK2351"/>
    </row>
    <row r="2352" spans="1:89" x14ac:dyDescent="0.25">
      <c r="A2352" s="2">
        <v>43281</v>
      </c>
      <c r="B2352" s="5" t="s">
        <v>488</v>
      </c>
      <c r="C2352" s="5" t="s">
        <v>420</v>
      </c>
      <c r="D2352" s="5" t="s">
        <v>70</v>
      </c>
      <c r="E2352" s="3" t="s">
        <v>43</v>
      </c>
      <c r="F2352" s="3" t="s">
        <v>115</v>
      </c>
      <c r="G2352" s="3"/>
      <c r="H2352" s="3"/>
      <c r="I2352" s="3"/>
      <c r="J2352" s="3"/>
      <c r="K2352" s="3"/>
      <c r="L2352" s="3"/>
      <c r="M2352" s="5"/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Z2352"/>
      <c r="BA2352"/>
      <c r="BB2352"/>
      <c r="BC2352"/>
      <c r="BD2352"/>
      <c r="BE2352"/>
      <c r="BF2352" s="3"/>
      <c r="BG2352" s="3"/>
      <c r="CK2352"/>
    </row>
    <row r="2353" spans="1:89" x14ac:dyDescent="0.25">
      <c r="A2353" s="2">
        <v>43281</v>
      </c>
      <c r="B2353" s="5" t="s">
        <v>488</v>
      </c>
      <c r="C2353" s="5" t="s">
        <v>420</v>
      </c>
      <c r="D2353" s="5" t="s">
        <v>70</v>
      </c>
      <c r="E2353" s="3" t="s">
        <v>42</v>
      </c>
      <c r="F2353" s="3" t="s">
        <v>110</v>
      </c>
      <c r="G2353" s="3"/>
      <c r="H2353" s="3"/>
      <c r="I2353" s="3"/>
      <c r="J2353" s="3"/>
      <c r="K2353" s="3"/>
      <c r="L2353" s="3"/>
      <c r="M2353" s="5"/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Z2353"/>
      <c r="BA2353"/>
      <c r="BB2353"/>
      <c r="BC2353"/>
      <c r="BD2353"/>
      <c r="BE2353"/>
      <c r="BF2353" s="3"/>
      <c r="BG2353" s="3"/>
      <c r="CK2353"/>
    </row>
    <row r="2354" spans="1:89" x14ac:dyDescent="0.25">
      <c r="A2354" s="2">
        <v>43281</v>
      </c>
      <c r="B2354" s="5" t="s">
        <v>488</v>
      </c>
      <c r="C2354" s="5" t="s">
        <v>420</v>
      </c>
      <c r="D2354" s="5" t="s">
        <v>70</v>
      </c>
      <c r="E2354" s="3" t="s">
        <v>41</v>
      </c>
      <c r="F2354" s="3" t="s">
        <v>111</v>
      </c>
      <c r="G2354" s="3"/>
      <c r="H2354" s="3"/>
      <c r="I2354" s="3"/>
      <c r="J2354" s="3"/>
      <c r="K2354" s="3"/>
      <c r="L2354" s="3"/>
      <c r="M2354" s="5"/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Z2354"/>
      <c r="BA2354"/>
      <c r="BB2354"/>
      <c r="BC2354"/>
      <c r="BD2354"/>
      <c r="BE2354"/>
      <c r="BF2354" s="3"/>
      <c r="BG2354" s="3"/>
      <c r="CK2354"/>
    </row>
    <row r="2355" spans="1:89" x14ac:dyDescent="0.25">
      <c r="A2355" s="2">
        <v>43281</v>
      </c>
      <c r="B2355" s="5" t="s">
        <v>488</v>
      </c>
      <c r="C2355" s="5" t="s">
        <v>420</v>
      </c>
      <c r="D2355" s="5" t="s">
        <v>70</v>
      </c>
      <c r="E2355" s="3" t="s">
        <v>40</v>
      </c>
      <c r="F2355" s="3" t="s">
        <v>115</v>
      </c>
      <c r="G2355" s="3"/>
      <c r="H2355" s="3"/>
      <c r="I2355" s="3"/>
      <c r="J2355" s="3"/>
      <c r="K2355" s="3"/>
      <c r="L2355" s="3"/>
      <c r="M2355" s="5"/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Z2355"/>
      <c r="BA2355"/>
      <c r="BB2355"/>
      <c r="BC2355"/>
      <c r="BD2355"/>
      <c r="BE2355"/>
      <c r="BF2355" s="3"/>
      <c r="BG2355" s="3"/>
      <c r="CK2355"/>
    </row>
    <row r="2356" spans="1:89" x14ac:dyDescent="0.25">
      <c r="A2356" s="2">
        <v>43281</v>
      </c>
      <c r="B2356" s="5" t="s">
        <v>488</v>
      </c>
      <c r="C2356" s="5" t="s">
        <v>420</v>
      </c>
      <c r="D2356" s="5" t="s">
        <v>70</v>
      </c>
      <c r="E2356" s="3" t="s">
        <v>39</v>
      </c>
      <c r="F2356" s="3" t="s">
        <v>110</v>
      </c>
      <c r="G2356" s="3"/>
      <c r="H2356" s="3"/>
      <c r="I2356" s="3"/>
      <c r="J2356" s="3"/>
      <c r="K2356" s="3"/>
      <c r="L2356" s="3"/>
      <c r="M2356" s="5"/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Z2356"/>
      <c r="BA2356"/>
      <c r="BB2356"/>
      <c r="BC2356"/>
      <c r="BD2356"/>
      <c r="BE2356"/>
      <c r="BF2356" s="3"/>
      <c r="BG2356" s="3"/>
      <c r="CK2356"/>
    </row>
    <row r="2357" spans="1:89" x14ac:dyDescent="0.25">
      <c r="A2357" s="2">
        <v>43281</v>
      </c>
      <c r="B2357" s="5" t="s">
        <v>488</v>
      </c>
      <c r="C2357" s="5" t="s">
        <v>420</v>
      </c>
      <c r="D2357" s="5" t="s">
        <v>70</v>
      </c>
      <c r="E2357" s="3" t="s">
        <v>38</v>
      </c>
      <c r="F2357" s="3" t="s">
        <v>111</v>
      </c>
      <c r="G2357" s="3"/>
      <c r="H2357" s="3"/>
      <c r="I2357" s="3"/>
      <c r="J2357" s="3"/>
      <c r="K2357" s="3"/>
      <c r="L2357" s="3"/>
      <c r="M2357" s="5"/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Z2357"/>
      <c r="BA2357"/>
      <c r="BB2357"/>
      <c r="BC2357"/>
      <c r="BD2357"/>
      <c r="BE2357"/>
      <c r="BF2357" s="3"/>
      <c r="BG2357" s="3"/>
      <c r="CK2357"/>
    </row>
    <row r="2358" spans="1:89" x14ac:dyDescent="0.25">
      <c r="A2358" s="2">
        <v>43281</v>
      </c>
      <c r="B2358" s="5" t="s">
        <v>488</v>
      </c>
      <c r="C2358" s="5" t="s">
        <v>420</v>
      </c>
      <c r="D2358" s="5" t="s">
        <v>70</v>
      </c>
      <c r="E2358" s="3" t="s">
        <v>34</v>
      </c>
      <c r="F2358" s="3" t="s">
        <v>112</v>
      </c>
      <c r="G2358" s="3"/>
      <c r="H2358" s="3"/>
      <c r="I2358" s="3"/>
      <c r="J2358" s="3"/>
      <c r="K2358" s="3"/>
      <c r="L2358" s="3"/>
      <c r="M2358" s="5"/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Z2358"/>
      <c r="BA2358"/>
      <c r="BB2358"/>
      <c r="BC2358"/>
      <c r="BD2358"/>
      <c r="BE2358"/>
      <c r="BF2358" s="3"/>
      <c r="BG2358" s="3"/>
      <c r="CK2358"/>
    </row>
    <row r="2359" spans="1:89" x14ac:dyDescent="0.25">
      <c r="A2359" s="2">
        <v>43281</v>
      </c>
      <c r="B2359" s="5" t="s">
        <v>488</v>
      </c>
      <c r="C2359" s="5" t="s">
        <v>420</v>
      </c>
      <c r="D2359" s="5" t="s">
        <v>70</v>
      </c>
      <c r="E2359" s="3" t="s">
        <v>33</v>
      </c>
      <c r="F2359" s="3" t="s">
        <v>113</v>
      </c>
      <c r="G2359" s="3"/>
      <c r="H2359" s="3"/>
      <c r="I2359" s="3"/>
      <c r="J2359" s="3"/>
      <c r="K2359" s="3"/>
      <c r="L2359" s="3"/>
      <c r="M2359" s="5"/>
      <c r="AI2359" s="5">
        <v>0</v>
      </c>
      <c r="AZ2359"/>
      <c r="BA2359"/>
      <c r="BB2359"/>
      <c r="BC2359"/>
      <c r="BD2359"/>
      <c r="BE2359"/>
      <c r="BF2359" s="3"/>
      <c r="BG2359" s="3"/>
      <c r="CK2359"/>
    </row>
    <row r="2360" spans="1:89" x14ac:dyDescent="0.25">
      <c r="A2360" s="2">
        <v>43281</v>
      </c>
      <c r="B2360" s="5" t="s">
        <v>488</v>
      </c>
      <c r="C2360" s="5" t="s">
        <v>420</v>
      </c>
      <c r="D2360" s="5" t="s">
        <v>70</v>
      </c>
      <c r="E2360" s="3" t="s">
        <v>32</v>
      </c>
      <c r="F2360" s="3" t="s">
        <v>114</v>
      </c>
      <c r="G2360" s="3"/>
      <c r="H2360" s="3"/>
      <c r="I2360" s="3"/>
      <c r="J2360" s="3"/>
      <c r="K2360" s="3"/>
      <c r="L2360" s="3"/>
      <c r="M2360" s="5"/>
      <c r="AI2360" s="5">
        <v>0</v>
      </c>
      <c r="AZ2360"/>
      <c r="BA2360"/>
      <c r="BB2360"/>
      <c r="BC2360"/>
      <c r="BD2360"/>
      <c r="BE2360"/>
      <c r="BF2360" s="3"/>
      <c r="BG2360" s="3"/>
      <c r="CK2360"/>
    </row>
    <row r="2361" spans="1:89" x14ac:dyDescent="0.25">
      <c r="A2361" s="2">
        <v>43281</v>
      </c>
      <c r="B2361" s="5" t="s">
        <v>488</v>
      </c>
      <c r="C2361" s="5" t="s">
        <v>410</v>
      </c>
      <c r="D2361" s="5" t="s">
        <v>70</v>
      </c>
      <c r="E2361" s="3" t="s">
        <v>106</v>
      </c>
      <c r="F2361" s="3" t="s">
        <v>403</v>
      </c>
      <c r="G2361" s="3"/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AZ2361"/>
      <c r="BA2361"/>
      <c r="BB2361"/>
      <c r="BC2361"/>
      <c r="BD2361"/>
      <c r="BE2361"/>
      <c r="BF2361" s="3"/>
      <c r="BG2361" s="3"/>
      <c r="CK2361"/>
    </row>
    <row r="2362" spans="1:89" x14ac:dyDescent="0.25">
      <c r="A2362" s="2">
        <v>43281</v>
      </c>
      <c r="B2362" s="5" t="s">
        <v>488</v>
      </c>
      <c r="C2362" s="5" t="s">
        <v>410</v>
      </c>
      <c r="D2362" s="5" t="s">
        <v>70</v>
      </c>
      <c r="E2362" s="3" t="s">
        <v>243</v>
      </c>
      <c r="F2362" s="3" t="s">
        <v>404</v>
      </c>
      <c r="G2362" s="3"/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AZ2362"/>
      <c r="BA2362"/>
      <c r="BB2362"/>
      <c r="BC2362"/>
      <c r="BD2362"/>
      <c r="BE2362"/>
      <c r="BF2362" s="3"/>
      <c r="BG2362" s="3"/>
      <c r="CK2362"/>
    </row>
    <row r="2363" spans="1:89" x14ac:dyDescent="0.25">
      <c r="A2363" s="2">
        <v>43281</v>
      </c>
      <c r="B2363" s="5" t="s">
        <v>488</v>
      </c>
      <c r="C2363" s="5" t="s">
        <v>410</v>
      </c>
      <c r="D2363" s="5" t="s">
        <v>70</v>
      </c>
      <c r="E2363" s="3" t="s">
        <v>244</v>
      </c>
      <c r="F2363" s="3" t="s">
        <v>411</v>
      </c>
      <c r="G2363" s="3"/>
      <c r="H2363" s="3">
        <v>12649118.470000001</v>
      </c>
      <c r="I2363" s="3">
        <v>1625111890.6300001</v>
      </c>
      <c r="J2363" s="3">
        <v>1730494153.3199999</v>
      </c>
      <c r="K2363" s="3">
        <v>11349167724.799999</v>
      </c>
      <c r="L2363" s="3">
        <v>4624727616.3599997</v>
      </c>
      <c r="M2363" s="3">
        <v>1604526409.72</v>
      </c>
      <c r="N2363" s="3">
        <v>6222713544.2200003</v>
      </c>
      <c r="O2363" s="3">
        <v>1854102547.1900001</v>
      </c>
      <c r="P2363" s="3">
        <v>17283310.300000001</v>
      </c>
      <c r="Q2363" s="5">
        <v>0</v>
      </c>
      <c r="R2363" s="5">
        <v>0</v>
      </c>
      <c r="S2363" s="5">
        <v>0</v>
      </c>
      <c r="T2363" s="3">
        <v>13103023</v>
      </c>
      <c r="U2363" s="5">
        <v>0</v>
      </c>
      <c r="V2363" s="5">
        <v>0</v>
      </c>
      <c r="W2363" s="5">
        <v>0</v>
      </c>
      <c r="X2363" s="3">
        <v>29053879338.009998</v>
      </c>
      <c r="AZ2363"/>
      <c r="BA2363"/>
      <c r="BB2363"/>
      <c r="BC2363"/>
      <c r="BD2363"/>
      <c r="BE2363"/>
      <c r="BF2363" s="3"/>
      <c r="BG2363" s="3"/>
      <c r="CK2363"/>
    </row>
    <row r="2364" spans="1:89" x14ac:dyDescent="0.25">
      <c r="A2364" s="2">
        <v>43281</v>
      </c>
      <c r="B2364" s="5" t="s">
        <v>488</v>
      </c>
      <c r="C2364" s="5" t="s">
        <v>410</v>
      </c>
      <c r="D2364" s="5" t="s">
        <v>70</v>
      </c>
      <c r="E2364" s="3" t="s">
        <v>66</v>
      </c>
      <c r="F2364" s="3" t="s">
        <v>412</v>
      </c>
      <c r="G2364" s="3"/>
      <c r="H2364" s="3">
        <v>1</v>
      </c>
      <c r="I2364" s="3">
        <v>6015862</v>
      </c>
      <c r="J2364" s="3">
        <v>14962686</v>
      </c>
      <c r="K2364" s="3">
        <v>218696691</v>
      </c>
      <c r="L2364" s="3">
        <v>6763466</v>
      </c>
      <c r="M2364" s="3">
        <v>90780124</v>
      </c>
      <c r="N2364" s="3">
        <v>1217679135</v>
      </c>
      <c r="O2364" s="3">
        <v>70446160</v>
      </c>
      <c r="P2364" s="3">
        <v>8686881</v>
      </c>
      <c r="Q2364" s="5">
        <v>0</v>
      </c>
      <c r="R2364" s="5">
        <v>0</v>
      </c>
      <c r="S2364" s="5">
        <v>0</v>
      </c>
      <c r="T2364" s="3">
        <v>535740</v>
      </c>
      <c r="U2364" s="5">
        <v>0</v>
      </c>
      <c r="V2364" s="3">
        <v>0</v>
      </c>
      <c r="W2364" s="5">
        <v>0</v>
      </c>
      <c r="X2364" s="3">
        <v>1634566746</v>
      </c>
      <c r="AZ2364"/>
      <c r="BA2364"/>
      <c r="BB2364"/>
      <c r="BC2364"/>
      <c r="BD2364"/>
      <c r="BE2364"/>
      <c r="BF2364" s="3"/>
      <c r="BG2364" s="3"/>
      <c r="CK2364"/>
    </row>
    <row r="2365" spans="1:89" x14ac:dyDescent="0.25">
      <c r="A2365" s="2">
        <v>43281</v>
      </c>
      <c r="B2365" s="5" t="s">
        <v>488</v>
      </c>
      <c r="C2365" s="5" t="s">
        <v>410</v>
      </c>
      <c r="D2365" s="5" t="s">
        <v>70</v>
      </c>
      <c r="E2365" s="3" t="s">
        <v>249</v>
      </c>
      <c r="F2365" s="3" t="s">
        <v>413</v>
      </c>
      <c r="G2365" s="3"/>
      <c r="H2365" s="3">
        <v>12649117.470000001</v>
      </c>
      <c r="I2365" s="3">
        <v>1619096028.6300001</v>
      </c>
      <c r="J2365" s="3">
        <v>1715531467.3199999</v>
      </c>
      <c r="K2365" s="3">
        <v>11130471033.799999</v>
      </c>
      <c r="L2365" s="3">
        <v>4617964150.3599997</v>
      </c>
      <c r="M2365" s="3">
        <v>1513746285.72</v>
      </c>
      <c r="N2365" s="3">
        <v>5005034409.2200003</v>
      </c>
      <c r="O2365" s="3">
        <v>1783656387.1900001</v>
      </c>
      <c r="P2365" s="3">
        <v>8596429.3000000007</v>
      </c>
      <c r="Q2365" s="5">
        <v>0</v>
      </c>
      <c r="R2365" s="5">
        <v>0</v>
      </c>
      <c r="S2365" s="5">
        <v>0</v>
      </c>
      <c r="T2365" s="3">
        <v>12567283</v>
      </c>
      <c r="U2365" s="5">
        <v>0</v>
      </c>
      <c r="V2365" s="5">
        <v>0</v>
      </c>
      <c r="W2365" s="5">
        <v>0</v>
      </c>
      <c r="X2365" s="3">
        <v>27419312592.009998</v>
      </c>
      <c r="AZ2365"/>
      <c r="BA2365"/>
      <c r="BB2365"/>
      <c r="BC2365"/>
      <c r="BD2365"/>
      <c r="BE2365"/>
      <c r="BF2365" s="3"/>
      <c r="BG2365" s="3"/>
      <c r="CK2365"/>
    </row>
    <row r="2366" spans="1:89" x14ac:dyDescent="0.25">
      <c r="A2366" s="2">
        <v>43281</v>
      </c>
      <c r="B2366" s="5" t="s">
        <v>488</v>
      </c>
      <c r="C2366" s="5" t="s">
        <v>410</v>
      </c>
      <c r="D2366" s="5" t="s">
        <v>70</v>
      </c>
      <c r="E2366" s="3" t="s">
        <v>250</v>
      </c>
      <c r="F2366" s="3" t="s">
        <v>411</v>
      </c>
      <c r="G2366" s="3"/>
      <c r="H2366" s="3">
        <v>34374345</v>
      </c>
      <c r="I2366" s="3">
        <v>4031146732</v>
      </c>
      <c r="J2366" s="3">
        <v>5925848440</v>
      </c>
      <c r="K2366" s="3">
        <v>25410811185</v>
      </c>
      <c r="L2366" s="3">
        <v>1654104559</v>
      </c>
      <c r="M2366" s="3">
        <v>1635773254.3399999</v>
      </c>
      <c r="N2366" s="3">
        <v>6723014126.6599998</v>
      </c>
      <c r="O2366" s="3">
        <v>6339787768</v>
      </c>
      <c r="P2366" s="3">
        <v>34402289</v>
      </c>
      <c r="Q2366" s="5">
        <v>0</v>
      </c>
      <c r="R2366" s="5">
        <v>0</v>
      </c>
      <c r="S2366" s="5">
        <v>0</v>
      </c>
      <c r="T2366" s="3">
        <v>61208474</v>
      </c>
      <c r="U2366" s="3">
        <v>245656</v>
      </c>
      <c r="V2366" s="3">
        <v>248207705</v>
      </c>
      <c r="W2366" s="3">
        <v>71379377</v>
      </c>
      <c r="X2366" s="3">
        <v>52170303911</v>
      </c>
      <c r="AZ2366"/>
      <c r="BA2366"/>
      <c r="BB2366"/>
      <c r="BC2366"/>
      <c r="BD2366"/>
      <c r="BE2366"/>
      <c r="BF2366" s="3"/>
      <c r="BG2366" s="3"/>
      <c r="CK2366"/>
    </row>
    <row r="2367" spans="1:89" x14ac:dyDescent="0.25">
      <c r="A2367" s="2">
        <v>43281</v>
      </c>
      <c r="B2367" s="5" t="s">
        <v>488</v>
      </c>
      <c r="C2367" s="5" t="s">
        <v>410</v>
      </c>
      <c r="D2367" s="5" t="s">
        <v>70</v>
      </c>
      <c r="E2367" s="3" t="s">
        <v>61</v>
      </c>
      <c r="F2367" s="3" t="s">
        <v>412</v>
      </c>
      <c r="G2367" s="3"/>
      <c r="H2367" s="3">
        <v>0</v>
      </c>
      <c r="I2367" s="3">
        <v>0</v>
      </c>
      <c r="J2367" s="3">
        <v>32187990</v>
      </c>
      <c r="K2367" s="3">
        <v>67026401</v>
      </c>
      <c r="L2367" s="3">
        <v>0</v>
      </c>
      <c r="M2367" s="3">
        <v>-15117783</v>
      </c>
      <c r="N2367" s="3">
        <v>1144215993</v>
      </c>
      <c r="O2367" s="3">
        <v>111115124</v>
      </c>
      <c r="P2367" s="3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1339427725</v>
      </c>
      <c r="AZ2367"/>
      <c r="BA2367"/>
      <c r="BB2367"/>
      <c r="BC2367"/>
      <c r="BD2367"/>
      <c r="BE2367"/>
      <c r="BF2367" s="3"/>
      <c r="BG2367" s="3"/>
      <c r="CK2367"/>
    </row>
    <row r="2368" spans="1:89" x14ac:dyDescent="0.25">
      <c r="A2368" s="2">
        <v>43281</v>
      </c>
      <c r="B2368" s="5" t="s">
        <v>488</v>
      </c>
      <c r="C2368" s="5" t="s">
        <v>410</v>
      </c>
      <c r="D2368" s="5" t="s">
        <v>70</v>
      </c>
      <c r="E2368" s="3" t="s">
        <v>254</v>
      </c>
      <c r="F2368" s="3" t="s">
        <v>414</v>
      </c>
      <c r="G2368" s="3"/>
      <c r="H2368" s="3">
        <v>34374345</v>
      </c>
      <c r="I2368" s="3">
        <v>4031146732</v>
      </c>
      <c r="J2368" s="3">
        <v>5893660450</v>
      </c>
      <c r="K2368" s="3">
        <v>25343784784</v>
      </c>
      <c r="L2368" s="3">
        <v>1654104559</v>
      </c>
      <c r="M2368" s="3">
        <v>1650891037.3399999</v>
      </c>
      <c r="N2368" s="3">
        <v>5578798133.6599998</v>
      </c>
      <c r="O2368" s="3">
        <v>6228672644</v>
      </c>
      <c r="P2368" s="3">
        <v>34402289</v>
      </c>
      <c r="Q2368" s="5">
        <v>0</v>
      </c>
      <c r="R2368" s="5">
        <v>0</v>
      </c>
      <c r="S2368" s="5">
        <v>0</v>
      </c>
      <c r="T2368" s="3">
        <v>61208474</v>
      </c>
      <c r="U2368" s="3">
        <v>245656</v>
      </c>
      <c r="V2368" s="3">
        <v>248207705</v>
      </c>
      <c r="W2368" s="3">
        <v>71379377</v>
      </c>
      <c r="X2368" s="3">
        <v>50830876186</v>
      </c>
      <c r="AZ2368"/>
      <c r="BA2368"/>
      <c r="BB2368"/>
      <c r="BC2368"/>
      <c r="BD2368"/>
      <c r="BE2368"/>
      <c r="BF2368" s="3"/>
      <c r="BG2368" s="3"/>
      <c r="CK2368"/>
    </row>
    <row r="2369" spans="1:89" x14ac:dyDescent="0.25">
      <c r="A2369" s="2">
        <v>43281</v>
      </c>
      <c r="B2369" s="5" t="s">
        <v>488</v>
      </c>
      <c r="C2369" s="5" t="s">
        <v>410</v>
      </c>
      <c r="D2369" s="5" t="s">
        <v>70</v>
      </c>
      <c r="E2369" s="3" t="s">
        <v>255</v>
      </c>
      <c r="F2369" s="3" t="s">
        <v>415</v>
      </c>
      <c r="G2369" s="3"/>
      <c r="H2369" s="3">
        <v>47023463.469999999</v>
      </c>
      <c r="I2369" s="3">
        <v>5656258622.6300001</v>
      </c>
      <c r="J2369" s="3">
        <v>7656342593.3199997</v>
      </c>
      <c r="K2369" s="3">
        <v>36759978909.800003</v>
      </c>
      <c r="L2369" s="3">
        <v>6278832175.3599997</v>
      </c>
      <c r="M2369" s="3">
        <v>3240299664.0599999</v>
      </c>
      <c r="N2369" s="3">
        <v>12945727670.879999</v>
      </c>
      <c r="O2369" s="3">
        <v>8193890315.1899996</v>
      </c>
      <c r="P2369" s="3">
        <v>51685599.299999997</v>
      </c>
      <c r="Q2369" s="5">
        <v>0</v>
      </c>
      <c r="R2369" s="5">
        <v>0</v>
      </c>
      <c r="S2369" s="5">
        <v>0</v>
      </c>
      <c r="T2369" s="3">
        <v>74311497</v>
      </c>
      <c r="U2369" s="3">
        <v>245656</v>
      </c>
      <c r="V2369" s="3">
        <v>248207705</v>
      </c>
      <c r="W2369" s="3">
        <v>71379377</v>
      </c>
      <c r="X2369" s="3">
        <v>81224183249.009995</v>
      </c>
      <c r="AZ2369"/>
      <c r="BA2369"/>
      <c r="BB2369"/>
      <c r="BC2369"/>
      <c r="BD2369"/>
      <c r="BE2369"/>
      <c r="BF2369" s="3"/>
      <c r="BG2369" s="3"/>
      <c r="CK2369"/>
    </row>
    <row r="2370" spans="1:89" x14ac:dyDescent="0.25">
      <c r="A2370" s="2">
        <v>43281</v>
      </c>
      <c r="B2370" s="5" t="s">
        <v>488</v>
      </c>
      <c r="C2370" s="5" t="s">
        <v>410</v>
      </c>
      <c r="D2370" s="5" t="s">
        <v>70</v>
      </c>
      <c r="E2370" s="3" t="s">
        <v>256</v>
      </c>
      <c r="F2370" s="3" t="s">
        <v>416</v>
      </c>
      <c r="G2370" s="3"/>
      <c r="H2370" s="3">
        <v>47023462.469999999</v>
      </c>
      <c r="I2370" s="3">
        <v>5650242760.6300001</v>
      </c>
      <c r="J2370" s="3">
        <v>7609191917.3199997</v>
      </c>
      <c r="K2370" s="3">
        <v>36474255817.800003</v>
      </c>
      <c r="L2370" s="3">
        <v>6272068709.3599997</v>
      </c>
      <c r="M2370" s="3">
        <v>3164637323.0599999</v>
      </c>
      <c r="N2370" s="3">
        <v>10583832542.879999</v>
      </c>
      <c r="O2370" s="3">
        <v>8012329031.1899996</v>
      </c>
      <c r="P2370" s="3">
        <v>42998718.299999997</v>
      </c>
      <c r="Q2370" s="5">
        <v>0</v>
      </c>
      <c r="R2370" s="5">
        <v>0</v>
      </c>
      <c r="S2370" s="5">
        <v>0</v>
      </c>
      <c r="T2370" s="3">
        <v>73775757</v>
      </c>
      <c r="U2370" s="3">
        <v>245656</v>
      </c>
      <c r="V2370" s="3">
        <v>248207705</v>
      </c>
      <c r="W2370" s="3">
        <v>71379377</v>
      </c>
      <c r="X2370" s="3">
        <v>78250188778.009995</v>
      </c>
      <c r="AZ2370"/>
      <c r="BA2370"/>
      <c r="BB2370"/>
      <c r="BC2370"/>
      <c r="BD2370"/>
      <c r="BE2370"/>
      <c r="BF2370" s="3"/>
      <c r="BG2370" s="3"/>
      <c r="CK2370"/>
    </row>
    <row r="2371" spans="1:89" x14ac:dyDescent="0.25">
      <c r="A2371" s="2">
        <v>43281</v>
      </c>
      <c r="B2371" s="5" t="s">
        <v>488</v>
      </c>
      <c r="C2371" s="5" t="s">
        <v>410</v>
      </c>
      <c r="D2371" s="5" t="s">
        <v>70</v>
      </c>
      <c r="E2371" s="3" t="s">
        <v>257</v>
      </c>
      <c r="F2371" s="3" t="s">
        <v>408</v>
      </c>
      <c r="G2371" s="3"/>
      <c r="H2371" s="3">
        <v>1340279</v>
      </c>
      <c r="I2371" s="3">
        <v>229114664</v>
      </c>
      <c r="J2371" s="3">
        <v>294383637</v>
      </c>
      <c r="K2371" s="3">
        <v>1226958365</v>
      </c>
      <c r="L2371" s="3">
        <v>180920376</v>
      </c>
      <c r="M2371" s="3">
        <v>145770963</v>
      </c>
      <c r="N2371" s="3">
        <v>350828910</v>
      </c>
      <c r="O2371" s="3">
        <v>369035618</v>
      </c>
      <c r="P2371" s="3">
        <v>4288746</v>
      </c>
      <c r="Q2371" s="5">
        <v>0</v>
      </c>
      <c r="R2371" s="5">
        <v>0</v>
      </c>
      <c r="S2371" s="5">
        <v>0</v>
      </c>
      <c r="T2371" s="3">
        <v>4317014</v>
      </c>
      <c r="U2371" s="3">
        <v>13366</v>
      </c>
      <c r="V2371" s="3">
        <v>18776465</v>
      </c>
      <c r="W2371" s="3">
        <v>4071955</v>
      </c>
      <c r="X2371" s="3">
        <v>2829820358</v>
      </c>
      <c r="AZ2371"/>
      <c r="BA2371"/>
      <c r="BB2371"/>
      <c r="BC2371"/>
      <c r="BD2371"/>
      <c r="BE2371"/>
      <c r="BF2371" s="3"/>
      <c r="BG2371" s="3"/>
      <c r="CK2371"/>
    </row>
    <row r="2372" spans="1:89" x14ac:dyDescent="0.25">
      <c r="A2372" s="2">
        <v>43281</v>
      </c>
      <c r="B2372" s="5" t="s">
        <v>488</v>
      </c>
      <c r="C2372" s="5" t="s">
        <v>410</v>
      </c>
      <c r="D2372" s="5" t="s">
        <v>70</v>
      </c>
      <c r="E2372" s="3" t="s">
        <v>258</v>
      </c>
      <c r="F2372" s="3" t="s">
        <v>382</v>
      </c>
      <c r="G2372" s="3"/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5">
        <v>0</v>
      </c>
      <c r="R2372" s="5">
        <v>0</v>
      </c>
      <c r="S2372" s="5">
        <v>0</v>
      </c>
      <c r="T2372" s="3">
        <v>0</v>
      </c>
      <c r="U2372" s="5">
        <v>0</v>
      </c>
      <c r="V2372" s="3">
        <v>0</v>
      </c>
      <c r="W2372" s="3">
        <v>0</v>
      </c>
      <c r="X2372" s="3">
        <v>0</v>
      </c>
      <c r="AZ2372"/>
      <c r="BA2372"/>
      <c r="BB2372"/>
      <c r="BC2372"/>
      <c r="BD2372"/>
      <c r="BE2372"/>
      <c r="BF2372" s="3"/>
      <c r="BG2372" s="3"/>
      <c r="CK2372"/>
    </row>
    <row r="2373" spans="1:89" x14ac:dyDescent="0.25">
      <c r="A2373" s="2">
        <v>43281</v>
      </c>
      <c r="B2373" s="5" t="s">
        <v>488</v>
      </c>
      <c r="C2373" s="5" t="s">
        <v>410</v>
      </c>
      <c r="D2373" s="5" t="s">
        <v>70</v>
      </c>
      <c r="E2373" s="3" t="s">
        <v>60</v>
      </c>
      <c r="F2373" s="3" t="s">
        <v>383</v>
      </c>
      <c r="G2373" s="3"/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AZ2373"/>
      <c r="BA2373"/>
      <c r="BB2373"/>
      <c r="BC2373"/>
      <c r="BD2373"/>
      <c r="BE2373"/>
      <c r="BF2373" s="3"/>
      <c r="BG2373" s="3"/>
      <c r="CK2373"/>
    </row>
    <row r="2374" spans="1:89" x14ac:dyDescent="0.25">
      <c r="A2374" s="2">
        <v>43281</v>
      </c>
      <c r="B2374" s="5" t="s">
        <v>488</v>
      </c>
      <c r="C2374" s="5" t="s">
        <v>410</v>
      </c>
      <c r="D2374" s="5" t="s">
        <v>70</v>
      </c>
      <c r="E2374" s="3" t="s">
        <v>59</v>
      </c>
      <c r="F2374" s="3" t="s">
        <v>384</v>
      </c>
      <c r="G2374" s="3"/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AZ2374"/>
      <c r="BA2374"/>
      <c r="BB2374"/>
      <c r="BC2374"/>
      <c r="BD2374"/>
      <c r="BE2374"/>
      <c r="BF2374" s="3"/>
      <c r="BG2374" s="3"/>
      <c r="CK2374"/>
    </row>
    <row r="2375" spans="1:89" x14ac:dyDescent="0.25">
      <c r="A2375" s="2">
        <v>43281</v>
      </c>
      <c r="B2375" s="5" t="s">
        <v>488</v>
      </c>
      <c r="C2375" s="5" t="s">
        <v>410</v>
      </c>
      <c r="D2375" s="5" t="s">
        <v>70</v>
      </c>
      <c r="E2375" s="3" t="s">
        <v>58</v>
      </c>
      <c r="F2375" s="3" t="s">
        <v>417</v>
      </c>
      <c r="G2375" s="3"/>
      <c r="H2375" s="3">
        <v>48363742.469999999</v>
      </c>
      <c r="I2375" s="3">
        <v>5885373286.6300001</v>
      </c>
      <c r="J2375" s="3">
        <v>7950726230.3199997</v>
      </c>
      <c r="K2375" s="3">
        <v>37986937274.800003</v>
      </c>
      <c r="L2375" s="3">
        <v>6459752551.3599997</v>
      </c>
      <c r="M2375" s="3">
        <v>3386070627.0599999</v>
      </c>
      <c r="N2375" s="3">
        <v>13296556580.879999</v>
      </c>
      <c r="O2375" s="3">
        <v>8562925933.1899996</v>
      </c>
      <c r="P2375" s="3">
        <v>55974345.299999997</v>
      </c>
      <c r="Q2375" s="5">
        <v>0</v>
      </c>
      <c r="R2375" s="5">
        <v>0</v>
      </c>
      <c r="S2375" s="5">
        <v>0</v>
      </c>
      <c r="T2375" s="3">
        <v>78628511</v>
      </c>
      <c r="U2375" s="3">
        <v>259022</v>
      </c>
      <c r="V2375" s="3">
        <v>266984170</v>
      </c>
      <c r="W2375" s="3">
        <v>75451332</v>
      </c>
      <c r="X2375" s="3">
        <v>84054003607.009995</v>
      </c>
      <c r="AZ2375"/>
      <c r="BA2375"/>
      <c r="BB2375"/>
      <c r="BC2375"/>
      <c r="BD2375"/>
      <c r="BE2375"/>
      <c r="BF2375" s="3"/>
      <c r="BG2375" s="3"/>
      <c r="CK2375"/>
    </row>
    <row r="2376" spans="1:89" x14ac:dyDescent="0.25">
      <c r="A2376" s="2">
        <v>43281</v>
      </c>
      <c r="B2376" s="5" t="s">
        <v>488</v>
      </c>
      <c r="C2376" s="5" t="s">
        <v>410</v>
      </c>
      <c r="D2376" s="5" t="s">
        <v>70</v>
      </c>
      <c r="E2376" s="3" t="s">
        <v>57</v>
      </c>
      <c r="F2376" s="3" t="s">
        <v>418</v>
      </c>
      <c r="G2376" s="3"/>
      <c r="H2376" s="3">
        <v>1</v>
      </c>
      <c r="I2376" s="3">
        <v>6015862</v>
      </c>
      <c r="J2376" s="3">
        <v>47150676</v>
      </c>
      <c r="K2376" s="3">
        <v>285723092</v>
      </c>
      <c r="L2376" s="3">
        <v>6763466</v>
      </c>
      <c r="M2376" s="3">
        <v>75662341</v>
      </c>
      <c r="N2376" s="3">
        <v>2361895128</v>
      </c>
      <c r="O2376" s="3">
        <v>181561284</v>
      </c>
      <c r="P2376" s="3">
        <v>8686881</v>
      </c>
      <c r="Q2376" s="5">
        <v>0</v>
      </c>
      <c r="R2376" s="5">
        <v>0</v>
      </c>
      <c r="S2376" s="5">
        <v>0</v>
      </c>
      <c r="T2376" s="3">
        <v>535740</v>
      </c>
      <c r="U2376" s="3">
        <v>0</v>
      </c>
      <c r="V2376" s="3">
        <v>0</v>
      </c>
      <c r="W2376" s="3">
        <v>0</v>
      </c>
      <c r="X2376" s="3">
        <v>2973994471</v>
      </c>
      <c r="AZ2376"/>
      <c r="BA2376"/>
      <c r="BB2376"/>
      <c r="BC2376"/>
      <c r="BD2376"/>
      <c r="BE2376"/>
      <c r="BF2376" s="3"/>
      <c r="BG2376" s="3"/>
      <c r="CK2376"/>
    </row>
    <row r="2377" spans="1:89" x14ac:dyDescent="0.25">
      <c r="A2377" s="2">
        <v>43281</v>
      </c>
      <c r="B2377" s="5" t="s">
        <v>488</v>
      </c>
      <c r="C2377" s="5" t="s">
        <v>410</v>
      </c>
      <c r="D2377" s="5" t="s">
        <v>70</v>
      </c>
      <c r="E2377" s="3" t="s">
        <v>56</v>
      </c>
      <c r="F2377" s="3" t="s">
        <v>419</v>
      </c>
      <c r="G2377" s="3"/>
      <c r="H2377" s="3">
        <v>48363741.469999999</v>
      </c>
      <c r="I2377" s="3">
        <v>5879357424.6300001</v>
      </c>
      <c r="J2377" s="3">
        <v>7903575554.3199997</v>
      </c>
      <c r="K2377" s="3">
        <v>37701214182.800003</v>
      </c>
      <c r="L2377" s="3">
        <v>6452989085.3599997</v>
      </c>
      <c r="M2377" s="3">
        <v>3310408286.0599999</v>
      </c>
      <c r="N2377" s="3">
        <v>10934661452.879999</v>
      </c>
      <c r="O2377" s="3">
        <v>8381364649.1899996</v>
      </c>
      <c r="P2377" s="3">
        <v>47287464.299999997</v>
      </c>
      <c r="Q2377" s="5">
        <v>0</v>
      </c>
      <c r="R2377" s="5">
        <v>0</v>
      </c>
      <c r="S2377" s="5">
        <v>0</v>
      </c>
      <c r="T2377" s="3">
        <v>78092771</v>
      </c>
      <c r="U2377" s="3">
        <v>259022</v>
      </c>
      <c r="V2377" s="3">
        <v>266984170</v>
      </c>
      <c r="W2377" s="3">
        <v>75451332</v>
      </c>
      <c r="X2377" s="3">
        <v>81080009136.009995</v>
      </c>
      <c r="AZ2377"/>
      <c r="BA2377"/>
      <c r="BB2377"/>
      <c r="BC2377"/>
      <c r="BD2377"/>
      <c r="BE2377"/>
      <c r="BF2377" s="3"/>
      <c r="BG2377" s="3"/>
      <c r="CK2377"/>
    </row>
    <row r="2378" spans="1:89" x14ac:dyDescent="0.25">
      <c r="A2378" s="2">
        <v>43281</v>
      </c>
      <c r="B2378" s="5" t="s">
        <v>488</v>
      </c>
      <c r="C2378" s="5" t="s">
        <v>648</v>
      </c>
      <c r="D2378" s="5" t="s">
        <v>70</v>
      </c>
      <c r="E2378" s="3" t="s">
        <v>106</v>
      </c>
      <c r="F2378" s="3" t="s">
        <v>649</v>
      </c>
      <c r="G2378" s="3">
        <v>5673414263</v>
      </c>
      <c r="H2378" s="3">
        <v>5673414263</v>
      </c>
      <c r="I2378" s="3"/>
      <c r="J2378" s="3">
        <v>0</v>
      </c>
      <c r="K2378" s="3"/>
      <c r="L2378" s="3"/>
      <c r="M2378" s="3"/>
      <c r="N2378" s="3"/>
      <c r="O2378" s="3"/>
      <c r="P2378" s="3"/>
      <c r="T2378" s="3"/>
      <c r="U2378" s="3"/>
      <c r="V2378" s="3"/>
      <c r="W2378" s="3"/>
      <c r="X2378" s="3"/>
      <c r="AZ2378"/>
      <c r="BA2378"/>
      <c r="BB2378"/>
      <c r="BC2378"/>
      <c r="BD2378"/>
      <c r="BE2378"/>
      <c r="BF2378" s="3"/>
      <c r="BG2378" s="3"/>
      <c r="CK2378"/>
    </row>
    <row r="2379" spans="1:89" x14ac:dyDescent="0.25">
      <c r="A2379" s="2">
        <v>43281</v>
      </c>
      <c r="B2379" s="5" t="s">
        <v>488</v>
      </c>
      <c r="C2379" s="5" t="s">
        <v>648</v>
      </c>
      <c r="D2379" s="5" t="s">
        <v>70</v>
      </c>
      <c r="E2379" s="3" t="s">
        <v>241</v>
      </c>
      <c r="F2379" s="3" t="s">
        <v>650</v>
      </c>
      <c r="G2379" s="3">
        <v>11086204151</v>
      </c>
      <c r="H2379" s="3">
        <v>11086204151</v>
      </c>
      <c r="I2379" s="3"/>
      <c r="J2379" s="3">
        <v>0</v>
      </c>
      <c r="K2379" s="3"/>
      <c r="L2379" s="3"/>
      <c r="M2379" s="5"/>
      <c r="AZ2379"/>
      <c r="BA2379"/>
      <c r="BB2379"/>
      <c r="BC2379"/>
      <c r="BD2379"/>
      <c r="BE2379"/>
      <c r="BF2379" s="3"/>
      <c r="BG2379" s="3"/>
      <c r="CK2379"/>
    </row>
    <row r="2380" spans="1:89" x14ac:dyDescent="0.25">
      <c r="A2380" s="2">
        <v>43281</v>
      </c>
      <c r="B2380" s="5" t="s">
        <v>488</v>
      </c>
      <c r="C2380" s="5" t="s">
        <v>648</v>
      </c>
      <c r="D2380" s="5" t="s">
        <v>70</v>
      </c>
      <c r="E2380" s="3" t="s">
        <v>242</v>
      </c>
      <c r="F2380" s="3" t="s">
        <v>651</v>
      </c>
      <c r="G2380" s="3">
        <v>0</v>
      </c>
      <c r="H2380" s="3">
        <v>0</v>
      </c>
      <c r="I2380" s="3"/>
      <c r="J2380" s="3">
        <v>0</v>
      </c>
      <c r="K2380" s="3"/>
      <c r="L2380" s="3"/>
      <c r="M2380" s="5"/>
      <c r="AZ2380"/>
      <c r="BA2380"/>
      <c r="BB2380"/>
      <c r="BC2380"/>
      <c r="BD2380"/>
      <c r="BE2380"/>
      <c r="BF2380" s="3"/>
      <c r="BG2380" s="3"/>
      <c r="CK2380"/>
    </row>
    <row r="2381" spans="1:89" x14ac:dyDescent="0.25">
      <c r="A2381" s="2">
        <v>43281</v>
      </c>
      <c r="B2381" s="5" t="s">
        <v>488</v>
      </c>
      <c r="C2381" s="5" t="s">
        <v>648</v>
      </c>
      <c r="D2381" s="5" t="s">
        <v>70</v>
      </c>
      <c r="E2381" s="3" t="s">
        <v>243</v>
      </c>
      <c r="F2381" s="3" t="s">
        <v>652</v>
      </c>
      <c r="G2381" s="3">
        <v>0</v>
      </c>
      <c r="H2381" s="3"/>
      <c r="I2381" s="3">
        <v>0</v>
      </c>
      <c r="J2381" s="3">
        <v>0</v>
      </c>
      <c r="K2381" s="3">
        <v>0</v>
      </c>
      <c r="L2381" s="3"/>
      <c r="M2381" s="5"/>
      <c r="AZ2381"/>
      <c r="BA2381"/>
      <c r="BB2381"/>
      <c r="BC2381"/>
      <c r="BD2381"/>
      <c r="BE2381"/>
      <c r="BF2381" s="3"/>
      <c r="BG2381" s="3"/>
      <c r="CK2381"/>
    </row>
    <row r="2382" spans="1:89" x14ac:dyDescent="0.25">
      <c r="A2382" s="2">
        <v>43281</v>
      </c>
      <c r="B2382" s="5" t="s">
        <v>488</v>
      </c>
      <c r="C2382" s="5" t="s">
        <v>648</v>
      </c>
      <c r="D2382" s="5" t="s">
        <v>70</v>
      </c>
      <c r="E2382" s="3" t="s">
        <v>245</v>
      </c>
      <c r="F2382" s="3" t="s">
        <v>653</v>
      </c>
      <c r="G2382" s="3">
        <v>0</v>
      </c>
      <c r="H2382" s="3">
        <v>0</v>
      </c>
      <c r="I2382" s="3"/>
      <c r="J2382" s="3"/>
      <c r="K2382" s="3"/>
      <c r="L2382" s="3"/>
      <c r="M2382" s="5"/>
      <c r="AZ2382"/>
      <c r="BA2382"/>
      <c r="BB2382"/>
      <c r="BC2382"/>
      <c r="BD2382"/>
      <c r="BE2382"/>
      <c r="BF2382" s="3"/>
      <c r="BG2382" s="3"/>
      <c r="CK2382"/>
    </row>
    <row r="2383" spans="1:89" x14ac:dyDescent="0.25">
      <c r="A2383" s="2">
        <v>43281</v>
      </c>
      <c r="B2383" s="5" t="s">
        <v>488</v>
      </c>
      <c r="C2383" s="5" t="s">
        <v>648</v>
      </c>
      <c r="D2383" s="5" t="s">
        <v>70</v>
      </c>
      <c r="E2383" s="3" t="s">
        <v>247</v>
      </c>
      <c r="F2383" s="3" t="s">
        <v>654</v>
      </c>
      <c r="G2383" s="3">
        <v>0</v>
      </c>
      <c r="H2383" s="3"/>
      <c r="I2383" s="3">
        <v>0</v>
      </c>
      <c r="J2383" s="3">
        <v>0</v>
      </c>
      <c r="K2383" s="3">
        <v>0</v>
      </c>
      <c r="L2383" s="3"/>
      <c r="M2383" s="5"/>
      <c r="AZ2383"/>
      <c r="BA2383"/>
      <c r="BB2383"/>
      <c r="BC2383"/>
      <c r="BD2383"/>
      <c r="BE2383"/>
      <c r="BF2383" s="3"/>
      <c r="BG2383" s="3"/>
      <c r="CK2383"/>
    </row>
    <row r="2384" spans="1:89" x14ac:dyDescent="0.25">
      <c r="A2384" s="2">
        <v>43281</v>
      </c>
      <c r="B2384" s="5" t="s">
        <v>488</v>
      </c>
      <c r="C2384" s="5" t="s">
        <v>648</v>
      </c>
      <c r="D2384" s="5" t="s">
        <v>70</v>
      </c>
      <c r="E2384" s="3" t="s">
        <v>69</v>
      </c>
      <c r="F2384" s="3" t="s">
        <v>655</v>
      </c>
      <c r="G2384" s="3">
        <v>0</v>
      </c>
      <c r="H2384" s="3"/>
      <c r="I2384" s="3">
        <v>0</v>
      </c>
      <c r="J2384" s="3">
        <v>0</v>
      </c>
      <c r="K2384" s="3">
        <v>0</v>
      </c>
      <c r="L2384" s="3"/>
      <c r="M2384" s="5"/>
      <c r="AZ2384"/>
      <c r="BA2384"/>
      <c r="BB2384"/>
      <c r="BC2384"/>
      <c r="BD2384"/>
      <c r="BE2384"/>
      <c r="BF2384" s="3"/>
      <c r="BG2384" s="3"/>
      <c r="CK2384"/>
    </row>
    <row r="2385" spans="1:89" x14ac:dyDescent="0.25">
      <c r="A2385" s="2">
        <v>43281</v>
      </c>
      <c r="B2385" s="5" t="s">
        <v>488</v>
      </c>
      <c r="C2385" s="5" t="s">
        <v>648</v>
      </c>
      <c r="D2385" s="5" t="s">
        <v>70</v>
      </c>
      <c r="E2385" s="3" t="s">
        <v>67</v>
      </c>
      <c r="F2385" s="3" t="s">
        <v>656</v>
      </c>
      <c r="G2385" s="3">
        <v>29199997860.049999</v>
      </c>
      <c r="H2385" s="3">
        <v>29199997860.049999</v>
      </c>
      <c r="I2385" s="3"/>
      <c r="J2385" s="3"/>
      <c r="K2385" s="3"/>
      <c r="L2385" s="3"/>
      <c r="M2385" s="5"/>
      <c r="AZ2385"/>
      <c r="BA2385"/>
      <c r="BB2385"/>
      <c r="BC2385"/>
      <c r="BD2385"/>
      <c r="BE2385"/>
      <c r="BF2385" s="3"/>
      <c r="BG2385" s="3"/>
      <c r="CK2385"/>
    </row>
    <row r="2386" spans="1:89" x14ac:dyDescent="0.25">
      <c r="A2386" s="2">
        <v>43281</v>
      </c>
      <c r="B2386" s="5" t="s">
        <v>488</v>
      </c>
      <c r="C2386" s="5" t="s">
        <v>648</v>
      </c>
      <c r="D2386" s="5" t="s">
        <v>70</v>
      </c>
      <c r="E2386" s="3" t="s">
        <v>66</v>
      </c>
      <c r="F2386" s="3" t="s">
        <v>395</v>
      </c>
      <c r="G2386" s="3">
        <v>4798472385</v>
      </c>
      <c r="H2386" s="3"/>
      <c r="I2386" s="3">
        <v>0</v>
      </c>
      <c r="J2386" s="3">
        <v>4798472385</v>
      </c>
      <c r="K2386" s="3">
        <v>0</v>
      </c>
      <c r="L2386" s="3"/>
      <c r="M2386" s="5"/>
      <c r="AZ2386"/>
      <c r="BA2386"/>
      <c r="BB2386"/>
      <c r="BC2386"/>
      <c r="BD2386"/>
      <c r="BE2386"/>
      <c r="BF2386" s="3"/>
      <c r="BG2386" s="3"/>
      <c r="CK2386"/>
    </row>
    <row r="2387" spans="1:89" x14ac:dyDescent="0.25">
      <c r="A2387" s="2">
        <v>43281</v>
      </c>
      <c r="B2387" s="5" t="s">
        <v>488</v>
      </c>
      <c r="C2387" s="5" t="s">
        <v>648</v>
      </c>
      <c r="D2387" s="5" t="s">
        <v>70</v>
      </c>
      <c r="E2387" s="3" t="s">
        <v>250</v>
      </c>
      <c r="F2387" s="3" t="s">
        <v>657</v>
      </c>
      <c r="G2387" s="3">
        <v>455764985.86000001</v>
      </c>
      <c r="H2387" s="3"/>
      <c r="I2387" s="3"/>
      <c r="J2387" s="3"/>
      <c r="K2387" s="3">
        <v>455764985.86000001</v>
      </c>
      <c r="L2387" s="3"/>
      <c r="M2387" s="5"/>
      <c r="AZ2387"/>
      <c r="BA2387"/>
      <c r="BB2387"/>
      <c r="BC2387"/>
      <c r="BD2387"/>
      <c r="BE2387"/>
      <c r="BF2387" s="3"/>
      <c r="BG2387" s="3"/>
      <c r="CK2387"/>
    </row>
    <row r="2388" spans="1:89" x14ac:dyDescent="0.25">
      <c r="A2388" s="2">
        <v>43281</v>
      </c>
      <c r="B2388" s="5" t="s">
        <v>488</v>
      </c>
      <c r="C2388" s="5" t="s">
        <v>648</v>
      </c>
      <c r="D2388" s="5" t="s">
        <v>70</v>
      </c>
      <c r="E2388" s="3" t="s">
        <v>252</v>
      </c>
      <c r="F2388" s="3" t="s">
        <v>658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/>
      <c r="M2388" s="5"/>
      <c r="AZ2388"/>
      <c r="BA2388"/>
      <c r="BB2388"/>
      <c r="BC2388"/>
      <c r="BD2388"/>
      <c r="BE2388"/>
      <c r="BF2388" s="3"/>
      <c r="BG2388" s="3"/>
      <c r="CK2388"/>
    </row>
    <row r="2389" spans="1:89" x14ac:dyDescent="0.25">
      <c r="A2389" s="2">
        <v>43281</v>
      </c>
      <c r="B2389" s="5" t="s">
        <v>488</v>
      </c>
      <c r="C2389" s="5" t="s">
        <v>648</v>
      </c>
      <c r="D2389" s="5" t="s">
        <v>70</v>
      </c>
      <c r="E2389" s="3" t="s">
        <v>63</v>
      </c>
      <c r="F2389" s="3" t="s">
        <v>659</v>
      </c>
      <c r="G2389" s="3">
        <v>0</v>
      </c>
      <c r="H2389" s="3"/>
      <c r="I2389" s="3"/>
      <c r="J2389" s="3"/>
      <c r="K2389" s="3"/>
      <c r="L2389" s="3"/>
      <c r="M2389" s="5"/>
      <c r="AZ2389"/>
      <c r="BA2389"/>
      <c r="BB2389"/>
      <c r="BC2389"/>
      <c r="BD2389"/>
      <c r="BE2389"/>
      <c r="BF2389" s="3"/>
      <c r="BG2389" s="3"/>
      <c r="CK2389"/>
    </row>
    <row r="2390" spans="1:89" x14ac:dyDescent="0.25">
      <c r="A2390" s="2">
        <v>43281</v>
      </c>
      <c r="B2390" s="5" t="s">
        <v>488</v>
      </c>
      <c r="C2390" s="5" t="s">
        <v>648</v>
      </c>
      <c r="D2390" s="5" t="s">
        <v>70</v>
      </c>
      <c r="E2390" s="3" t="s">
        <v>62</v>
      </c>
      <c r="F2390" s="3" t="s">
        <v>660</v>
      </c>
      <c r="G2390" s="3">
        <v>2715660810</v>
      </c>
      <c r="H2390" s="3">
        <v>2715660810</v>
      </c>
      <c r="I2390" s="3">
        <v>0</v>
      </c>
      <c r="J2390" s="3">
        <v>0</v>
      </c>
      <c r="K2390" s="3">
        <v>0</v>
      </c>
      <c r="L2390" s="3"/>
      <c r="M2390" s="5"/>
      <c r="AZ2390"/>
      <c r="BA2390"/>
      <c r="BB2390"/>
      <c r="BC2390"/>
      <c r="BD2390"/>
      <c r="BE2390"/>
      <c r="BF2390" s="3"/>
      <c r="BG2390" s="3"/>
      <c r="CK2390"/>
    </row>
    <row r="2391" spans="1:89" x14ac:dyDescent="0.25">
      <c r="A2391" s="2">
        <v>43281</v>
      </c>
      <c r="B2391" s="5" t="s">
        <v>488</v>
      </c>
      <c r="C2391" s="5" t="s">
        <v>648</v>
      </c>
      <c r="D2391" s="5" t="s">
        <v>70</v>
      </c>
      <c r="E2391" s="3" t="s">
        <v>258</v>
      </c>
      <c r="F2391" s="3" t="s">
        <v>661</v>
      </c>
      <c r="G2391" s="3">
        <v>48498192834.910004</v>
      </c>
      <c r="H2391" s="3">
        <v>43243955464.050003</v>
      </c>
      <c r="I2391" s="3">
        <v>0</v>
      </c>
      <c r="J2391" s="3">
        <v>4798472385</v>
      </c>
      <c r="K2391" s="3">
        <v>455764985.86000001</v>
      </c>
      <c r="L2391" s="3"/>
      <c r="M2391" s="5"/>
      <c r="AZ2391"/>
      <c r="BA2391"/>
      <c r="BB2391"/>
      <c r="BC2391"/>
      <c r="BD2391"/>
      <c r="BE2391"/>
      <c r="BF2391" s="3"/>
      <c r="BG2391" s="3"/>
      <c r="CK2391"/>
    </row>
    <row r="2392" spans="1:89" x14ac:dyDescent="0.25">
      <c r="A2392" s="2">
        <v>43281</v>
      </c>
      <c r="B2392" s="5" t="s">
        <v>488</v>
      </c>
      <c r="C2392" s="5" t="s">
        <v>648</v>
      </c>
      <c r="D2392" s="5" t="s">
        <v>70</v>
      </c>
      <c r="E2392" s="3" t="s">
        <v>60</v>
      </c>
      <c r="F2392" s="3" t="s">
        <v>662</v>
      </c>
      <c r="G2392" s="3">
        <v>0</v>
      </c>
      <c r="H2392" s="3"/>
      <c r="I2392" s="3"/>
      <c r="J2392" s="3">
        <v>0</v>
      </c>
      <c r="K2392" s="3"/>
      <c r="L2392" s="3"/>
      <c r="M2392" s="5"/>
      <c r="AZ2392"/>
      <c r="BA2392"/>
      <c r="BB2392"/>
      <c r="BC2392"/>
      <c r="BD2392"/>
      <c r="BE2392"/>
      <c r="BF2392" s="3"/>
      <c r="BG2392" s="3"/>
      <c r="CK2392"/>
    </row>
    <row r="2393" spans="1:89" x14ac:dyDescent="0.25">
      <c r="A2393" s="2">
        <v>43281</v>
      </c>
      <c r="B2393" s="5" t="s">
        <v>488</v>
      </c>
      <c r="C2393" s="5" t="s">
        <v>648</v>
      </c>
      <c r="D2393" s="5" t="s">
        <v>70</v>
      </c>
      <c r="E2393" s="3" t="s">
        <v>59</v>
      </c>
      <c r="F2393" s="3" t="s">
        <v>663</v>
      </c>
      <c r="G2393" s="3">
        <v>0</v>
      </c>
      <c r="H2393" s="3"/>
      <c r="I2393" s="3"/>
      <c r="J2393" s="3">
        <v>0</v>
      </c>
      <c r="K2393" s="3"/>
      <c r="L2393" s="3"/>
      <c r="M2393" s="5"/>
      <c r="AZ2393"/>
      <c r="BA2393"/>
      <c r="BB2393"/>
      <c r="BC2393"/>
      <c r="BD2393"/>
      <c r="BE2393"/>
      <c r="BF2393" s="3"/>
      <c r="BG2393" s="3"/>
      <c r="CK2393"/>
    </row>
    <row r="2394" spans="1:89" x14ac:dyDescent="0.25">
      <c r="A2394" s="2">
        <v>43281</v>
      </c>
      <c r="B2394" s="5" t="s">
        <v>488</v>
      </c>
      <c r="C2394" s="5" t="s">
        <v>648</v>
      </c>
      <c r="D2394" s="5" t="s">
        <v>70</v>
      </c>
      <c r="E2394" s="3" t="s">
        <v>58</v>
      </c>
      <c r="F2394" s="3" t="s">
        <v>664</v>
      </c>
      <c r="G2394" s="3">
        <v>0</v>
      </c>
      <c r="H2394" s="3"/>
      <c r="I2394" s="3"/>
      <c r="J2394" s="3">
        <v>0</v>
      </c>
      <c r="K2394" s="3">
        <v>0</v>
      </c>
      <c r="L2394" s="3"/>
      <c r="M2394" s="5"/>
      <c r="AZ2394"/>
      <c r="BA2394"/>
      <c r="BB2394"/>
      <c r="BC2394"/>
      <c r="BD2394"/>
      <c r="BE2394"/>
      <c r="BF2394" s="3"/>
      <c r="BG2394" s="3"/>
      <c r="CK2394"/>
    </row>
    <row r="2395" spans="1:89" x14ac:dyDescent="0.25">
      <c r="A2395" s="2">
        <v>43281</v>
      </c>
      <c r="B2395" s="5" t="s">
        <v>488</v>
      </c>
      <c r="C2395" s="5" t="s">
        <v>648</v>
      </c>
      <c r="D2395" s="5" t="s">
        <v>70</v>
      </c>
      <c r="E2395" s="3" t="s">
        <v>57</v>
      </c>
      <c r="F2395" s="3" t="s">
        <v>665</v>
      </c>
      <c r="G2395" s="3">
        <v>0</v>
      </c>
      <c r="H2395" s="3"/>
      <c r="I2395" s="3"/>
      <c r="J2395" s="3">
        <v>0</v>
      </c>
      <c r="K2395" s="3">
        <v>0</v>
      </c>
      <c r="L2395" s="3"/>
      <c r="M2395" s="5"/>
      <c r="AZ2395"/>
      <c r="BA2395"/>
      <c r="BB2395"/>
      <c r="BC2395"/>
      <c r="BD2395"/>
      <c r="BE2395"/>
      <c r="BF2395" s="3"/>
      <c r="BG2395" s="3"/>
      <c r="CK2395"/>
    </row>
    <row r="2396" spans="1:89" x14ac:dyDescent="0.25">
      <c r="A2396" s="2">
        <v>43281</v>
      </c>
      <c r="B2396" s="5" t="s">
        <v>488</v>
      </c>
      <c r="C2396" s="5" t="s">
        <v>648</v>
      </c>
      <c r="D2396" s="5" t="s">
        <v>70</v>
      </c>
      <c r="E2396" s="3" t="s">
        <v>56</v>
      </c>
      <c r="F2396" s="3" t="s">
        <v>666</v>
      </c>
      <c r="G2396" s="3">
        <v>0</v>
      </c>
      <c r="H2396" s="3"/>
      <c r="I2396" s="3"/>
      <c r="J2396" s="3">
        <v>0</v>
      </c>
      <c r="K2396" s="3"/>
      <c r="L2396" s="3"/>
      <c r="M2396" s="5"/>
      <c r="AZ2396"/>
      <c r="BA2396"/>
      <c r="BB2396"/>
      <c r="BC2396"/>
      <c r="BD2396"/>
      <c r="BE2396"/>
      <c r="BF2396" s="3"/>
      <c r="BG2396" s="3"/>
      <c r="CK2396"/>
    </row>
    <row r="2397" spans="1:89" x14ac:dyDescent="0.25">
      <c r="A2397" s="2">
        <v>43281</v>
      </c>
      <c r="B2397" s="5" t="s">
        <v>488</v>
      </c>
      <c r="C2397" s="5" t="s">
        <v>648</v>
      </c>
      <c r="D2397" s="5" t="s">
        <v>70</v>
      </c>
      <c r="E2397" s="3" t="s">
        <v>259</v>
      </c>
      <c r="F2397" s="3" t="s">
        <v>667</v>
      </c>
      <c r="G2397" s="3">
        <v>0</v>
      </c>
      <c r="H2397" s="3"/>
      <c r="I2397" s="3"/>
      <c r="J2397" s="3">
        <v>0</v>
      </c>
      <c r="K2397" s="3">
        <v>0</v>
      </c>
      <c r="L2397" s="3"/>
      <c r="M2397" s="5"/>
      <c r="AZ2397"/>
      <c r="BA2397"/>
      <c r="BB2397"/>
      <c r="BC2397"/>
      <c r="BD2397"/>
      <c r="BE2397"/>
      <c r="BF2397" s="3"/>
      <c r="BG2397" s="3"/>
      <c r="CK2397"/>
    </row>
    <row r="2398" spans="1:89" x14ac:dyDescent="0.25">
      <c r="A2398" s="2">
        <v>43281</v>
      </c>
      <c r="B2398" s="5" t="s">
        <v>488</v>
      </c>
      <c r="C2398" s="5" t="s">
        <v>648</v>
      </c>
      <c r="D2398" s="5" t="s">
        <v>70</v>
      </c>
      <c r="E2398" s="3" t="s">
        <v>260</v>
      </c>
      <c r="F2398" s="3" t="s">
        <v>668</v>
      </c>
      <c r="G2398" s="3">
        <v>0</v>
      </c>
      <c r="H2398" s="3"/>
      <c r="I2398" s="3"/>
      <c r="J2398" s="3">
        <v>0</v>
      </c>
      <c r="K2398" s="3"/>
      <c r="L2398" s="3"/>
      <c r="M2398" s="5"/>
      <c r="AZ2398"/>
      <c r="BA2398"/>
      <c r="BB2398"/>
      <c r="BC2398"/>
      <c r="BD2398"/>
      <c r="BE2398"/>
      <c r="BF2398" s="3"/>
      <c r="BG2398" s="3"/>
      <c r="CK2398"/>
    </row>
    <row r="2399" spans="1:89" x14ac:dyDescent="0.25">
      <c r="A2399" s="2">
        <v>43281</v>
      </c>
      <c r="B2399" s="5" t="s">
        <v>488</v>
      </c>
      <c r="C2399" s="5" t="s">
        <v>648</v>
      </c>
      <c r="D2399" s="5" t="s">
        <v>70</v>
      </c>
      <c r="E2399" s="3" t="s">
        <v>261</v>
      </c>
      <c r="F2399" s="3" t="s">
        <v>669</v>
      </c>
      <c r="G2399" s="3">
        <v>0</v>
      </c>
      <c r="H2399" s="3"/>
      <c r="I2399" s="3"/>
      <c r="J2399" s="3">
        <v>0</v>
      </c>
      <c r="K2399" s="3">
        <v>0</v>
      </c>
      <c r="L2399" s="3"/>
      <c r="M2399" s="5"/>
      <c r="AZ2399"/>
      <c r="BA2399"/>
      <c r="BB2399"/>
      <c r="BC2399"/>
      <c r="BD2399"/>
      <c r="BE2399"/>
      <c r="BF2399" s="3"/>
      <c r="BG2399" s="3"/>
      <c r="CK2399"/>
    </row>
    <row r="2400" spans="1:89" x14ac:dyDescent="0.25">
      <c r="A2400" s="2">
        <v>43281</v>
      </c>
      <c r="B2400" s="5" t="s">
        <v>488</v>
      </c>
      <c r="C2400" s="5" t="s">
        <v>648</v>
      </c>
      <c r="D2400" s="5" t="s">
        <v>70</v>
      </c>
      <c r="E2400" s="3" t="s">
        <v>263</v>
      </c>
      <c r="F2400" s="3" t="s">
        <v>670</v>
      </c>
      <c r="G2400" s="3">
        <v>0</v>
      </c>
      <c r="H2400" s="3"/>
      <c r="I2400" s="3"/>
      <c r="J2400" s="3">
        <v>0</v>
      </c>
      <c r="K2400" s="3">
        <v>0</v>
      </c>
      <c r="L2400" s="3"/>
      <c r="M2400" s="5"/>
      <c r="AZ2400"/>
      <c r="BA2400"/>
      <c r="BB2400"/>
      <c r="BC2400"/>
      <c r="BD2400"/>
      <c r="BE2400"/>
      <c r="BF2400" s="3"/>
      <c r="BG2400" s="3"/>
      <c r="CK2400"/>
    </row>
    <row r="2401" spans="1:89" x14ac:dyDescent="0.25">
      <c r="A2401" s="2">
        <v>43281</v>
      </c>
      <c r="B2401" s="5" t="s">
        <v>488</v>
      </c>
      <c r="C2401" s="5" t="s">
        <v>648</v>
      </c>
      <c r="D2401" s="5" t="s">
        <v>70</v>
      </c>
      <c r="E2401" s="3" t="s">
        <v>55</v>
      </c>
      <c r="F2401" s="3" t="s">
        <v>671</v>
      </c>
      <c r="G2401" s="3">
        <v>0</v>
      </c>
      <c r="H2401" s="3"/>
      <c r="I2401" s="3"/>
      <c r="J2401" s="3">
        <v>0</v>
      </c>
      <c r="K2401" s="3">
        <v>0</v>
      </c>
      <c r="L2401" s="3"/>
      <c r="M2401" s="5"/>
      <c r="AZ2401"/>
      <c r="BA2401"/>
      <c r="BB2401"/>
      <c r="BC2401"/>
      <c r="BD2401"/>
      <c r="BE2401"/>
      <c r="BF2401" s="3"/>
      <c r="BG2401" s="3"/>
      <c r="CK2401"/>
    </row>
    <row r="2402" spans="1:89" x14ac:dyDescent="0.25">
      <c r="A2402" s="2">
        <v>43281</v>
      </c>
      <c r="B2402" s="5" t="s">
        <v>488</v>
      </c>
      <c r="C2402" s="5" t="s">
        <v>648</v>
      </c>
      <c r="D2402" s="5" t="s">
        <v>70</v>
      </c>
      <c r="E2402" s="3" t="s">
        <v>50</v>
      </c>
      <c r="F2402" s="3" t="s">
        <v>672</v>
      </c>
      <c r="G2402" s="3">
        <v>48498192834.910004</v>
      </c>
      <c r="H2402" s="3">
        <v>43243955464.050003</v>
      </c>
      <c r="I2402" s="3">
        <v>0</v>
      </c>
      <c r="J2402" s="3">
        <v>4798472385</v>
      </c>
      <c r="K2402" s="3">
        <v>455764985.86000001</v>
      </c>
      <c r="L2402" s="3"/>
      <c r="M2402" s="5"/>
      <c r="AZ2402"/>
      <c r="BA2402"/>
      <c r="BB2402"/>
      <c r="BC2402"/>
      <c r="BD2402"/>
      <c r="BE2402"/>
      <c r="BF2402" s="3"/>
      <c r="BG2402" s="3"/>
      <c r="CK2402"/>
    </row>
    <row r="2403" spans="1:89" x14ac:dyDescent="0.25">
      <c r="A2403" s="2">
        <v>43281</v>
      </c>
      <c r="B2403" s="5" t="s">
        <v>488</v>
      </c>
      <c r="C2403" s="5" t="s">
        <v>648</v>
      </c>
      <c r="D2403" s="5" t="s">
        <v>70</v>
      </c>
      <c r="E2403" s="3" t="s">
        <v>264</v>
      </c>
      <c r="F2403" s="3" t="s">
        <v>673</v>
      </c>
      <c r="G2403" s="3">
        <v>48042427849.050003</v>
      </c>
      <c r="H2403" s="3">
        <v>43243955464.050003</v>
      </c>
      <c r="I2403" s="3">
        <v>0</v>
      </c>
      <c r="J2403" s="3">
        <v>4798472385</v>
      </c>
      <c r="K2403" s="3"/>
      <c r="L2403" s="3"/>
      <c r="M2403" s="5"/>
      <c r="AZ2403"/>
      <c r="BA2403"/>
      <c r="BB2403"/>
      <c r="BC2403"/>
      <c r="BD2403"/>
      <c r="BE2403"/>
      <c r="BF2403" s="3"/>
      <c r="BG2403" s="3"/>
      <c r="CK2403"/>
    </row>
    <row r="2404" spans="1:89" x14ac:dyDescent="0.25">
      <c r="A2404" s="2">
        <v>43281</v>
      </c>
      <c r="B2404" s="5" t="s">
        <v>488</v>
      </c>
      <c r="C2404" s="5" t="s">
        <v>648</v>
      </c>
      <c r="D2404" s="5" t="s">
        <v>70</v>
      </c>
      <c r="E2404" s="3" t="s">
        <v>267</v>
      </c>
      <c r="F2404" s="3" t="s">
        <v>674</v>
      </c>
      <c r="G2404" s="3">
        <v>48498192834.910004</v>
      </c>
      <c r="H2404" s="3">
        <v>43243955464.050003</v>
      </c>
      <c r="I2404" s="3">
        <v>0</v>
      </c>
      <c r="J2404" s="3">
        <v>4798472385</v>
      </c>
      <c r="K2404" s="3">
        <v>455764985.86000001</v>
      </c>
      <c r="L2404" s="3"/>
      <c r="M2404" s="5"/>
      <c r="AZ2404"/>
      <c r="BA2404"/>
      <c r="BB2404"/>
      <c r="BC2404"/>
      <c r="BD2404"/>
      <c r="BE2404"/>
      <c r="BF2404" s="3"/>
      <c r="BG2404" s="3"/>
      <c r="CK2404"/>
    </row>
    <row r="2405" spans="1:89" x14ac:dyDescent="0.25">
      <c r="A2405" s="2">
        <v>43281</v>
      </c>
      <c r="B2405" s="5" t="s">
        <v>488</v>
      </c>
      <c r="C2405" s="5" t="s">
        <v>648</v>
      </c>
      <c r="D2405" s="5" t="s">
        <v>70</v>
      </c>
      <c r="E2405" s="3" t="s">
        <v>37</v>
      </c>
      <c r="F2405" s="3" t="s">
        <v>675</v>
      </c>
      <c r="G2405" s="3">
        <v>44735114843.269997</v>
      </c>
      <c r="H2405" s="3">
        <v>43243955464.050003</v>
      </c>
      <c r="I2405" s="3">
        <v>0</v>
      </c>
      <c r="J2405" s="3">
        <v>1491159379.22</v>
      </c>
      <c r="K2405" s="3"/>
      <c r="L2405" s="3"/>
      <c r="M2405" s="5"/>
      <c r="AZ2405"/>
      <c r="BA2405"/>
      <c r="BB2405"/>
      <c r="BC2405"/>
      <c r="BD2405"/>
      <c r="BE2405"/>
      <c r="BF2405" s="3"/>
      <c r="BG2405" s="3"/>
      <c r="CK2405"/>
    </row>
    <row r="2406" spans="1:89" x14ac:dyDescent="0.25">
      <c r="A2406" s="2">
        <v>43281</v>
      </c>
      <c r="B2406" s="5" t="s">
        <v>488</v>
      </c>
      <c r="C2406" s="5" t="s">
        <v>648</v>
      </c>
      <c r="D2406" s="5" t="s">
        <v>70</v>
      </c>
      <c r="E2406" s="3" t="s">
        <v>270</v>
      </c>
      <c r="F2406" s="3" t="s">
        <v>676</v>
      </c>
      <c r="G2406" s="3">
        <v>33850192596.610001</v>
      </c>
      <c r="H2406" s="3"/>
      <c r="I2406" s="3"/>
      <c r="J2406" s="3"/>
      <c r="K2406" s="3"/>
      <c r="L2406" s="3"/>
      <c r="M2406" s="5"/>
      <c r="AZ2406"/>
      <c r="BA2406"/>
      <c r="BB2406"/>
      <c r="BC2406"/>
      <c r="BD2406"/>
      <c r="BE2406"/>
      <c r="BF2406" s="3"/>
      <c r="BG2406" s="3"/>
      <c r="CK2406"/>
    </row>
    <row r="2407" spans="1:89" x14ac:dyDescent="0.25">
      <c r="A2407" s="2">
        <v>43281</v>
      </c>
      <c r="B2407" s="5" t="s">
        <v>488</v>
      </c>
      <c r="C2407" s="5" t="s">
        <v>648</v>
      </c>
      <c r="D2407" s="5" t="s">
        <v>70</v>
      </c>
      <c r="E2407" s="3" t="s">
        <v>272</v>
      </c>
      <c r="F2407" s="3" t="s">
        <v>677</v>
      </c>
      <c r="G2407" s="3">
        <v>12529214622.99</v>
      </c>
      <c r="H2407" s="3"/>
      <c r="I2407" s="3"/>
      <c r="J2407" s="3"/>
      <c r="K2407" s="3"/>
      <c r="L2407" s="3"/>
      <c r="M2407" s="5"/>
      <c r="AZ2407"/>
      <c r="BA2407"/>
      <c r="BB2407"/>
      <c r="BC2407"/>
      <c r="BD2407"/>
      <c r="BE2407"/>
      <c r="BF2407" s="3"/>
      <c r="BG2407" s="3"/>
      <c r="CK2407"/>
    </row>
    <row r="2408" spans="1:89" x14ac:dyDescent="0.25">
      <c r="A2408" s="2">
        <v>43281</v>
      </c>
      <c r="B2408" s="5" t="s">
        <v>488</v>
      </c>
      <c r="C2408" s="5" t="s">
        <v>648</v>
      </c>
      <c r="D2408" s="5" t="s">
        <v>70</v>
      </c>
      <c r="E2408" s="3" t="s">
        <v>116</v>
      </c>
      <c r="F2408" s="3" t="s">
        <v>678</v>
      </c>
      <c r="G2408" s="3">
        <v>573.79999999999995</v>
      </c>
      <c r="H2408" s="3"/>
      <c r="I2408" s="3"/>
      <c r="J2408" s="3"/>
      <c r="K2408" s="3"/>
      <c r="L2408" s="3"/>
      <c r="M2408" s="5"/>
      <c r="AZ2408"/>
      <c r="BA2408"/>
      <c r="BB2408"/>
      <c r="BC2408"/>
      <c r="BD2408"/>
      <c r="BE2408"/>
      <c r="BF2408" s="3"/>
      <c r="BG2408" s="3"/>
      <c r="CK2408"/>
    </row>
    <row r="2409" spans="1:89" x14ac:dyDescent="0.25">
      <c r="A2409" s="2">
        <v>43281</v>
      </c>
      <c r="B2409" s="5" t="s">
        <v>488</v>
      </c>
      <c r="C2409" s="5" t="s">
        <v>648</v>
      </c>
      <c r="D2409" s="5" t="s">
        <v>70</v>
      </c>
      <c r="E2409" s="3" t="s">
        <v>118</v>
      </c>
      <c r="F2409" s="3" t="s">
        <v>679</v>
      </c>
      <c r="G2409" s="3">
        <v>1422.87</v>
      </c>
      <c r="H2409" s="3"/>
      <c r="I2409" s="3"/>
      <c r="J2409" s="3"/>
      <c r="K2409" s="3"/>
      <c r="L2409" s="3"/>
      <c r="M2409" s="5"/>
      <c r="AZ2409"/>
      <c r="BA2409"/>
      <c r="BB2409"/>
      <c r="BC2409"/>
      <c r="BD2409"/>
      <c r="BE2409"/>
      <c r="BF2409" s="3"/>
      <c r="BG2409" s="3"/>
      <c r="CK2409"/>
    </row>
    <row r="2410" spans="1:89" x14ac:dyDescent="0.25">
      <c r="A2410" s="2">
        <v>43373</v>
      </c>
      <c r="B2410" s="5" t="s">
        <v>487</v>
      </c>
      <c r="C2410" s="5" t="s">
        <v>330</v>
      </c>
      <c r="D2410" s="5" t="s">
        <v>70</v>
      </c>
      <c r="E2410" s="3" t="s">
        <v>241</v>
      </c>
      <c r="F2410" s="3" t="s">
        <v>331</v>
      </c>
      <c r="G2410" s="3">
        <v>0</v>
      </c>
      <c r="H2410" s="3"/>
      <c r="I2410" s="3"/>
      <c r="J2410" s="3"/>
      <c r="K2410" s="3"/>
      <c r="L2410" s="3"/>
      <c r="M2410" s="5"/>
      <c r="AZ2410"/>
      <c r="BA2410"/>
      <c r="BB2410"/>
      <c r="BC2410"/>
      <c r="BD2410"/>
      <c r="BE2410"/>
      <c r="BF2410" s="3"/>
      <c r="BG2410" s="3"/>
      <c r="CK2410"/>
    </row>
    <row r="2411" spans="1:89" x14ac:dyDescent="0.25">
      <c r="A2411" s="2">
        <v>43373</v>
      </c>
      <c r="B2411" s="5" t="s">
        <v>487</v>
      </c>
      <c r="C2411" s="5" t="s">
        <v>330</v>
      </c>
      <c r="D2411" s="5" t="s">
        <v>70</v>
      </c>
      <c r="E2411" s="3" t="s">
        <v>242</v>
      </c>
      <c r="F2411" s="3" t="s">
        <v>332</v>
      </c>
      <c r="G2411" s="3">
        <v>0</v>
      </c>
      <c r="H2411" s="3"/>
      <c r="I2411" s="3"/>
      <c r="J2411" s="3"/>
      <c r="K2411" s="3"/>
      <c r="L2411" s="3"/>
      <c r="M2411" s="5"/>
      <c r="AZ2411"/>
      <c r="BA2411"/>
      <c r="BB2411"/>
      <c r="BC2411"/>
      <c r="BD2411"/>
      <c r="BE2411"/>
      <c r="BF2411" s="3"/>
      <c r="BG2411" s="3"/>
      <c r="CK2411"/>
    </row>
    <row r="2412" spans="1:89" x14ac:dyDescent="0.25">
      <c r="A2412" s="2">
        <v>43373</v>
      </c>
      <c r="B2412" s="5" t="s">
        <v>487</v>
      </c>
      <c r="C2412" s="5" t="s">
        <v>330</v>
      </c>
      <c r="D2412" s="5" t="s">
        <v>70</v>
      </c>
      <c r="E2412" s="3" t="s">
        <v>243</v>
      </c>
      <c r="F2412" s="3" t="s">
        <v>333</v>
      </c>
      <c r="G2412" s="3">
        <v>0</v>
      </c>
      <c r="H2412" s="3"/>
      <c r="I2412" s="3"/>
      <c r="J2412" s="3"/>
      <c r="K2412" s="3"/>
      <c r="L2412" s="3"/>
      <c r="M2412" s="5"/>
      <c r="AZ2412"/>
      <c r="BA2412"/>
      <c r="BB2412"/>
      <c r="BC2412"/>
      <c r="BD2412"/>
      <c r="BE2412"/>
      <c r="BF2412" s="3"/>
      <c r="BG2412" s="3"/>
      <c r="CK2412"/>
    </row>
    <row r="2413" spans="1:89" x14ac:dyDescent="0.25">
      <c r="A2413" s="2">
        <v>43373</v>
      </c>
      <c r="B2413" s="5" t="s">
        <v>487</v>
      </c>
      <c r="C2413" s="5" t="s">
        <v>330</v>
      </c>
      <c r="D2413" s="5" t="s">
        <v>70</v>
      </c>
      <c r="E2413" s="3" t="s">
        <v>244</v>
      </c>
      <c r="F2413" s="3" t="s">
        <v>349</v>
      </c>
      <c r="G2413" s="3">
        <v>5889496</v>
      </c>
      <c r="H2413" s="3"/>
      <c r="I2413" s="3"/>
      <c r="J2413" s="3"/>
      <c r="K2413" s="3"/>
      <c r="L2413" s="3"/>
      <c r="M2413" s="5"/>
      <c r="AZ2413"/>
      <c r="BA2413"/>
      <c r="BB2413"/>
      <c r="BC2413"/>
      <c r="BD2413"/>
      <c r="BE2413"/>
      <c r="BF2413" s="3"/>
      <c r="BG2413" s="3"/>
      <c r="CK2413"/>
    </row>
    <row r="2414" spans="1:89" x14ac:dyDescent="0.25">
      <c r="A2414" s="2">
        <v>43373</v>
      </c>
      <c r="B2414" s="5" t="s">
        <v>487</v>
      </c>
      <c r="C2414" s="5" t="s">
        <v>330</v>
      </c>
      <c r="D2414" s="5" t="s">
        <v>70</v>
      </c>
      <c r="E2414" s="3" t="s">
        <v>245</v>
      </c>
      <c r="F2414" s="3" t="s">
        <v>334</v>
      </c>
      <c r="G2414" s="3">
        <v>8705158520.4099998</v>
      </c>
      <c r="H2414" s="3"/>
      <c r="I2414" s="3"/>
      <c r="J2414" s="3"/>
      <c r="K2414" s="3"/>
      <c r="L2414" s="3"/>
      <c r="M2414" s="5"/>
      <c r="AZ2414"/>
      <c r="BA2414"/>
      <c r="BB2414"/>
      <c r="BC2414"/>
      <c r="BD2414"/>
      <c r="BE2414"/>
      <c r="BF2414" s="3"/>
      <c r="BG2414" s="3"/>
      <c r="CK2414"/>
    </row>
    <row r="2415" spans="1:89" x14ac:dyDescent="0.25">
      <c r="A2415" s="2">
        <v>43373</v>
      </c>
      <c r="B2415" s="5" t="s">
        <v>487</v>
      </c>
      <c r="C2415" s="5" t="s">
        <v>330</v>
      </c>
      <c r="D2415" s="5" t="s">
        <v>70</v>
      </c>
      <c r="E2415" s="3" t="s">
        <v>246</v>
      </c>
      <c r="F2415" s="3" t="s">
        <v>335</v>
      </c>
      <c r="G2415" s="3">
        <v>0</v>
      </c>
      <c r="H2415" s="3"/>
      <c r="I2415" s="3"/>
      <c r="J2415" s="3"/>
      <c r="K2415" s="3"/>
      <c r="L2415" s="3"/>
      <c r="M2415" s="5"/>
      <c r="AZ2415"/>
      <c r="BA2415"/>
      <c r="BB2415"/>
      <c r="BC2415"/>
      <c r="BD2415"/>
      <c r="BE2415"/>
      <c r="BF2415" s="3"/>
      <c r="BG2415" s="3"/>
      <c r="CK2415"/>
    </row>
    <row r="2416" spans="1:89" x14ac:dyDescent="0.25">
      <c r="A2416" s="2">
        <v>43373</v>
      </c>
      <c r="B2416" s="5" t="s">
        <v>487</v>
      </c>
      <c r="C2416" s="5" t="s">
        <v>330</v>
      </c>
      <c r="D2416" s="5" t="s">
        <v>70</v>
      </c>
      <c r="E2416" s="3" t="s">
        <v>247</v>
      </c>
      <c r="F2416" s="3" t="s">
        <v>336</v>
      </c>
      <c r="G2416" s="3">
        <v>83700000</v>
      </c>
      <c r="H2416" s="3"/>
      <c r="I2416" s="3"/>
      <c r="J2416" s="3"/>
      <c r="K2416" s="3"/>
      <c r="L2416" s="3"/>
      <c r="M2416" s="5"/>
      <c r="AZ2416"/>
      <c r="BA2416"/>
      <c r="BB2416"/>
      <c r="BC2416"/>
      <c r="BD2416"/>
      <c r="BE2416"/>
      <c r="BF2416" s="3"/>
      <c r="BG2416" s="3"/>
      <c r="CK2416"/>
    </row>
    <row r="2417" spans="1:89" x14ac:dyDescent="0.25">
      <c r="A2417" s="2">
        <v>43373</v>
      </c>
      <c r="B2417" s="5" t="s">
        <v>487</v>
      </c>
      <c r="C2417" s="5" t="s">
        <v>330</v>
      </c>
      <c r="D2417" s="5" t="s">
        <v>70</v>
      </c>
      <c r="E2417" s="3" t="s">
        <v>248</v>
      </c>
      <c r="F2417" s="3" t="s">
        <v>337</v>
      </c>
      <c r="G2417" s="3">
        <v>601873455</v>
      </c>
      <c r="H2417" s="3"/>
      <c r="I2417" s="3"/>
      <c r="J2417" s="3"/>
      <c r="K2417" s="3"/>
      <c r="L2417" s="3"/>
      <c r="M2417" s="5"/>
      <c r="AZ2417"/>
      <c r="BA2417"/>
      <c r="BB2417"/>
      <c r="BC2417"/>
      <c r="BD2417"/>
      <c r="BE2417"/>
      <c r="BF2417" s="3"/>
      <c r="BG2417" s="3"/>
      <c r="CK2417"/>
    </row>
    <row r="2418" spans="1:89" x14ac:dyDescent="0.25">
      <c r="A2418" s="2">
        <v>43373</v>
      </c>
      <c r="B2418" s="5" t="s">
        <v>487</v>
      </c>
      <c r="C2418" s="5" t="s">
        <v>330</v>
      </c>
      <c r="D2418" s="5" t="s">
        <v>70</v>
      </c>
      <c r="E2418" s="3" t="s">
        <v>69</v>
      </c>
      <c r="F2418" s="3" t="s">
        <v>338</v>
      </c>
      <c r="G2418" s="3">
        <v>555551369</v>
      </c>
      <c r="H2418" s="3"/>
      <c r="I2418" s="3"/>
      <c r="J2418" s="3"/>
      <c r="K2418" s="3"/>
      <c r="L2418" s="3"/>
      <c r="M2418" s="5"/>
      <c r="AZ2418"/>
      <c r="BA2418"/>
      <c r="BB2418"/>
      <c r="BC2418"/>
      <c r="BD2418"/>
      <c r="BE2418"/>
      <c r="BF2418" s="3"/>
      <c r="BG2418" s="3"/>
      <c r="CK2418"/>
    </row>
    <row r="2419" spans="1:89" x14ac:dyDescent="0.25">
      <c r="A2419" s="2">
        <v>43373</v>
      </c>
      <c r="B2419" s="5" t="s">
        <v>487</v>
      </c>
      <c r="C2419" s="5" t="s">
        <v>330</v>
      </c>
      <c r="D2419" s="5" t="s">
        <v>70</v>
      </c>
      <c r="E2419" s="3" t="s">
        <v>68</v>
      </c>
      <c r="F2419" s="3" t="s">
        <v>339</v>
      </c>
      <c r="G2419" s="3">
        <v>46322086</v>
      </c>
      <c r="H2419" s="3"/>
      <c r="I2419" s="3"/>
      <c r="J2419" s="3"/>
      <c r="K2419" s="3"/>
      <c r="L2419" s="3"/>
      <c r="M2419" s="5"/>
      <c r="AZ2419"/>
      <c r="BA2419"/>
      <c r="BB2419"/>
      <c r="BC2419"/>
      <c r="BD2419"/>
      <c r="BE2419"/>
      <c r="BF2419" s="3"/>
      <c r="BG2419" s="3"/>
      <c r="CK2419"/>
    </row>
    <row r="2420" spans="1:89" x14ac:dyDescent="0.25">
      <c r="A2420" s="2">
        <v>43373</v>
      </c>
      <c r="B2420" s="5" t="s">
        <v>487</v>
      </c>
      <c r="C2420" s="5" t="s">
        <v>330</v>
      </c>
      <c r="D2420" s="5" t="s">
        <v>70</v>
      </c>
      <c r="E2420" s="3" t="s">
        <v>67</v>
      </c>
      <c r="F2420" s="3" t="s">
        <v>340</v>
      </c>
      <c r="G2420" s="3">
        <v>6564420032.79</v>
      </c>
      <c r="H2420" s="3"/>
      <c r="I2420" s="3"/>
      <c r="J2420" s="3"/>
      <c r="K2420" s="3"/>
      <c r="L2420" s="3"/>
      <c r="M2420" s="5"/>
      <c r="AZ2420"/>
      <c r="BA2420"/>
      <c r="BB2420"/>
      <c r="BC2420"/>
      <c r="BD2420"/>
      <c r="BE2420"/>
      <c r="BF2420" s="3"/>
      <c r="BG2420" s="3"/>
      <c r="CK2420"/>
    </row>
    <row r="2421" spans="1:89" x14ac:dyDescent="0.25">
      <c r="A2421" s="2">
        <v>43373</v>
      </c>
      <c r="B2421" s="5" t="s">
        <v>487</v>
      </c>
      <c r="C2421" s="5" t="s">
        <v>330</v>
      </c>
      <c r="D2421" s="5" t="s">
        <v>70</v>
      </c>
      <c r="E2421" s="3" t="s">
        <v>66</v>
      </c>
      <c r="F2421" s="3" t="s">
        <v>341</v>
      </c>
      <c r="G2421" s="3">
        <v>3928369829.6999998</v>
      </c>
      <c r="H2421" s="3"/>
      <c r="I2421" s="3"/>
      <c r="J2421" s="3"/>
      <c r="K2421" s="3"/>
      <c r="L2421" s="3"/>
      <c r="M2421" s="5"/>
      <c r="AZ2421"/>
      <c r="BA2421"/>
      <c r="BB2421"/>
      <c r="BC2421"/>
      <c r="BD2421"/>
      <c r="BE2421"/>
      <c r="BF2421" s="3"/>
      <c r="BG2421" s="3"/>
      <c r="CK2421"/>
    </row>
    <row r="2422" spans="1:89" x14ac:dyDescent="0.25">
      <c r="A2422" s="2">
        <v>43373</v>
      </c>
      <c r="B2422" s="5" t="s">
        <v>487</v>
      </c>
      <c r="C2422" s="5" t="s">
        <v>330</v>
      </c>
      <c r="D2422" s="5" t="s">
        <v>70</v>
      </c>
      <c r="E2422" s="3" t="s">
        <v>249</v>
      </c>
      <c r="F2422" s="3" t="s">
        <v>342</v>
      </c>
      <c r="G2422" s="3">
        <v>2636050203.0900002</v>
      </c>
      <c r="H2422" s="3"/>
      <c r="I2422" s="3"/>
      <c r="J2422" s="3"/>
      <c r="K2422" s="3"/>
      <c r="L2422" s="3"/>
      <c r="M2422" s="5"/>
      <c r="AZ2422"/>
      <c r="BA2422"/>
      <c r="BB2422"/>
      <c r="BC2422"/>
      <c r="BD2422"/>
      <c r="BE2422"/>
      <c r="BF2422" s="3"/>
      <c r="BG2422" s="3"/>
      <c r="CK2422"/>
    </row>
    <row r="2423" spans="1:89" x14ac:dyDescent="0.25">
      <c r="A2423" s="2">
        <v>43373</v>
      </c>
      <c r="B2423" s="5" t="s">
        <v>487</v>
      </c>
      <c r="C2423" s="5" t="s">
        <v>330</v>
      </c>
      <c r="D2423" s="5" t="s">
        <v>70</v>
      </c>
      <c r="E2423" s="3" t="s">
        <v>250</v>
      </c>
      <c r="F2423" s="3" t="s">
        <v>343</v>
      </c>
      <c r="G2423" s="3">
        <v>0</v>
      </c>
      <c r="H2423" s="3"/>
      <c r="I2423" s="3"/>
      <c r="J2423" s="3"/>
      <c r="K2423" s="3"/>
      <c r="L2423" s="3"/>
      <c r="M2423" s="5"/>
      <c r="AZ2423"/>
      <c r="BA2423"/>
      <c r="BB2423"/>
      <c r="BC2423"/>
      <c r="BD2423"/>
      <c r="BE2423"/>
      <c r="BF2423" s="3"/>
      <c r="BG2423" s="3"/>
      <c r="CK2423"/>
    </row>
    <row r="2424" spans="1:89" x14ac:dyDescent="0.25">
      <c r="A2424" s="2">
        <v>43373</v>
      </c>
      <c r="B2424" s="5" t="s">
        <v>487</v>
      </c>
      <c r="C2424" s="5" t="s">
        <v>330</v>
      </c>
      <c r="D2424" s="5" t="s">
        <v>70</v>
      </c>
      <c r="E2424" s="3" t="s">
        <v>251</v>
      </c>
      <c r="F2424" s="3" t="s">
        <v>344</v>
      </c>
      <c r="G2424" s="3">
        <v>0</v>
      </c>
      <c r="H2424" s="3"/>
      <c r="I2424" s="3"/>
      <c r="J2424" s="3"/>
      <c r="K2424" s="3"/>
      <c r="L2424" s="3"/>
      <c r="M2424" s="5"/>
      <c r="AZ2424"/>
      <c r="BA2424"/>
      <c r="BB2424"/>
      <c r="BC2424"/>
      <c r="BD2424"/>
      <c r="BE2424"/>
      <c r="BF2424" s="3"/>
      <c r="BG2424" s="3"/>
      <c r="CK2424"/>
    </row>
    <row r="2425" spans="1:89" x14ac:dyDescent="0.25">
      <c r="A2425" s="2">
        <v>43373</v>
      </c>
      <c r="B2425" s="5" t="s">
        <v>487</v>
      </c>
      <c r="C2425" s="5" t="s">
        <v>330</v>
      </c>
      <c r="D2425" s="5" t="s">
        <v>70</v>
      </c>
      <c r="E2425" s="3" t="s">
        <v>252</v>
      </c>
      <c r="F2425" s="3" t="s">
        <v>345</v>
      </c>
      <c r="G2425" s="3">
        <v>1451960032.6199999</v>
      </c>
      <c r="H2425" s="3"/>
      <c r="I2425" s="3"/>
      <c r="J2425" s="3"/>
      <c r="K2425" s="3"/>
      <c r="L2425" s="3"/>
      <c r="M2425" s="5"/>
      <c r="AZ2425"/>
      <c r="BA2425"/>
      <c r="BB2425"/>
      <c r="BC2425"/>
      <c r="BD2425"/>
      <c r="BE2425"/>
      <c r="BF2425" s="3"/>
      <c r="BG2425" s="3"/>
      <c r="CK2425"/>
    </row>
    <row r="2426" spans="1:89" x14ac:dyDescent="0.25">
      <c r="A2426" s="2">
        <v>43373</v>
      </c>
      <c r="B2426" s="5" t="s">
        <v>487</v>
      </c>
      <c r="C2426" s="5" t="s">
        <v>330</v>
      </c>
      <c r="D2426" s="5" t="s">
        <v>70</v>
      </c>
      <c r="E2426" s="3" t="s">
        <v>253</v>
      </c>
      <c r="F2426" s="3" t="s">
        <v>346</v>
      </c>
      <c r="G2426" s="3">
        <v>3205000</v>
      </c>
      <c r="H2426" s="3"/>
      <c r="I2426" s="3"/>
      <c r="J2426" s="3"/>
      <c r="K2426" s="3"/>
      <c r="L2426" s="3"/>
      <c r="M2426" s="5"/>
      <c r="AZ2426"/>
      <c r="BA2426"/>
      <c r="BB2426"/>
      <c r="BC2426"/>
      <c r="BD2426"/>
      <c r="BE2426"/>
      <c r="BF2426" s="3"/>
      <c r="BG2426" s="3"/>
      <c r="CK2426"/>
    </row>
    <row r="2427" spans="1:89" x14ac:dyDescent="0.25">
      <c r="A2427" s="2">
        <v>43373</v>
      </c>
      <c r="B2427" s="5" t="s">
        <v>487</v>
      </c>
      <c r="C2427" s="5" t="s">
        <v>330</v>
      </c>
      <c r="D2427" s="5" t="s">
        <v>70</v>
      </c>
      <c r="E2427" s="3" t="s">
        <v>65</v>
      </c>
      <c r="F2427" s="3" t="s">
        <v>347</v>
      </c>
      <c r="G2427" s="3">
        <v>0</v>
      </c>
      <c r="H2427" s="3"/>
      <c r="I2427" s="3"/>
      <c r="J2427" s="3"/>
      <c r="K2427" s="3"/>
      <c r="L2427" s="3"/>
      <c r="M2427" s="5"/>
      <c r="AZ2427"/>
      <c r="BA2427"/>
      <c r="BB2427"/>
      <c r="BC2427"/>
      <c r="BD2427"/>
      <c r="BE2427"/>
      <c r="BF2427" s="3"/>
      <c r="BG2427" s="3"/>
      <c r="CK2427"/>
    </row>
    <row r="2428" spans="1:89" x14ac:dyDescent="0.25">
      <c r="A2428" s="2">
        <v>43373</v>
      </c>
      <c r="B2428" s="5" t="s">
        <v>487</v>
      </c>
      <c r="C2428" s="5" t="s">
        <v>330</v>
      </c>
      <c r="D2428" s="5" t="s">
        <v>70</v>
      </c>
      <c r="E2428" s="3" t="s">
        <v>64</v>
      </c>
      <c r="F2428" s="3" t="s">
        <v>348</v>
      </c>
      <c r="G2428" s="3">
        <v>0</v>
      </c>
      <c r="H2428" s="3"/>
      <c r="I2428" s="3"/>
      <c r="J2428" s="3"/>
      <c r="K2428" s="3"/>
      <c r="L2428" s="3"/>
      <c r="M2428" s="5"/>
      <c r="AZ2428"/>
      <c r="BA2428"/>
      <c r="BB2428"/>
      <c r="BC2428"/>
      <c r="BD2428"/>
      <c r="BE2428"/>
      <c r="BF2428" s="3"/>
      <c r="BG2428" s="3"/>
      <c r="CK2428"/>
    </row>
    <row r="2429" spans="1:89" x14ac:dyDescent="0.25">
      <c r="A2429" s="2">
        <v>43373</v>
      </c>
      <c r="B2429" s="5" t="s">
        <v>487</v>
      </c>
      <c r="C2429" s="5" t="s">
        <v>330</v>
      </c>
      <c r="D2429" s="5" t="s">
        <v>70</v>
      </c>
      <c r="E2429" s="3" t="s">
        <v>63</v>
      </c>
      <c r="F2429" s="3" t="s">
        <v>350</v>
      </c>
      <c r="G2429" s="3">
        <v>6527696848.3000002</v>
      </c>
      <c r="H2429" s="3"/>
      <c r="I2429" s="3"/>
      <c r="J2429" s="3"/>
      <c r="K2429" s="3"/>
      <c r="L2429" s="3"/>
      <c r="M2429" s="5"/>
      <c r="AZ2429"/>
      <c r="BA2429"/>
      <c r="BB2429"/>
      <c r="BC2429"/>
      <c r="BD2429"/>
      <c r="BE2429"/>
      <c r="BF2429" s="3"/>
      <c r="BG2429" s="3"/>
      <c r="CK2429"/>
    </row>
    <row r="2430" spans="1:89" x14ac:dyDescent="0.25">
      <c r="A2430" s="2">
        <v>43373</v>
      </c>
      <c r="B2430" s="5" t="s">
        <v>487</v>
      </c>
      <c r="C2430" s="5" t="s">
        <v>330</v>
      </c>
      <c r="D2430" s="5" t="s">
        <v>70</v>
      </c>
      <c r="E2430" s="3" t="s">
        <v>62</v>
      </c>
      <c r="F2430" s="3" t="s">
        <v>351</v>
      </c>
      <c r="G2430" s="3">
        <v>0</v>
      </c>
      <c r="H2430" s="3"/>
      <c r="I2430" s="3"/>
      <c r="J2430" s="3"/>
      <c r="K2430" s="3"/>
      <c r="L2430" s="3"/>
      <c r="M2430" s="5"/>
      <c r="AZ2430"/>
      <c r="BA2430"/>
      <c r="BB2430"/>
      <c r="BC2430"/>
      <c r="BD2430"/>
      <c r="BE2430"/>
      <c r="BF2430" s="3"/>
      <c r="BG2430" s="3"/>
      <c r="CK2430"/>
    </row>
    <row r="2431" spans="1:89" x14ac:dyDescent="0.25">
      <c r="A2431" s="2">
        <v>43373</v>
      </c>
      <c r="B2431" s="5" t="s">
        <v>487</v>
      </c>
      <c r="C2431" s="5" t="s">
        <v>330</v>
      </c>
      <c r="D2431" s="5" t="s">
        <v>70</v>
      </c>
      <c r="E2431" s="3" t="s">
        <v>61</v>
      </c>
      <c r="F2431" s="3" t="s">
        <v>353</v>
      </c>
      <c r="G2431" s="3">
        <v>0</v>
      </c>
      <c r="H2431" s="3"/>
      <c r="I2431" s="3"/>
      <c r="J2431" s="3"/>
      <c r="K2431" s="3"/>
      <c r="L2431" s="3"/>
      <c r="M2431" s="5"/>
      <c r="AZ2431"/>
      <c r="BA2431"/>
      <c r="BB2431"/>
      <c r="BC2431"/>
      <c r="BD2431"/>
      <c r="BE2431"/>
      <c r="BF2431" s="3"/>
      <c r="BG2431" s="3"/>
      <c r="CK2431"/>
    </row>
    <row r="2432" spans="1:89" x14ac:dyDescent="0.25">
      <c r="A2432" s="2">
        <v>43373</v>
      </c>
      <c r="B2432" s="5" t="s">
        <v>487</v>
      </c>
      <c r="C2432" s="5" t="s">
        <v>330</v>
      </c>
      <c r="D2432" s="5" t="s">
        <v>70</v>
      </c>
      <c r="E2432" s="3" t="s">
        <v>254</v>
      </c>
      <c r="F2432" s="3" t="s">
        <v>370</v>
      </c>
      <c r="G2432" s="3">
        <v>0</v>
      </c>
      <c r="H2432" s="3"/>
      <c r="I2432" s="3"/>
      <c r="J2432" s="3"/>
      <c r="K2432" s="3"/>
      <c r="L2432" s="3"/>
      <c r="M2432" s="5"/>
      <c r="AZ2432"/>
      <c r="BA2432"/>
      <c r="BB2432"/>
      <c r="BC2432"/>
      <c r="BD2432"/>
      <c r="BE2432"/>
      <c r="BF2432" s="3"/>
      <c r="BG2432" s="3"/>
      <c r="CK2432"/>
    </row>
    <row r="2433" spans="1:89" x14ac:dyDescent="0.25">
      <c r="A2433" s="2">
        <v>43373</v>
      </c>
      <c r="B2433" s="5" t="s">
        <v>487</v>
      </c>
      <c r="C2433" s="5" t="s">
        <v>330</v>
      </c>
      <c r="D2433" s="5" t="s">
        <v>70</v>
      </c>
      <c r="E2433" s="3" t="s">
        <v>255</v>
      </c>
      <c r="F2433" s="3" t="s">
        <v>352</v>
      </c>
      <c r="G2433" s="3">
        <v>0</v>
      </c>
      <c r="H2433" s="3"/>
      <c r="I2433" s="3"/>
      <c r="J2433" s="3"/>
      <c r="K2433" s="3"/>
      <c r="L2433" s="3"/>
      <c r="M2433" s="5"/>
      <c r="AZ2433"/>
      <c r="BA2433"/>
      <c r="BB2433"/>
      <c r="BC2433"/>
      <c r="BD2433"/>
      <c r="BE2433"/>
      <c r="BF2433" s="3"/>
      <c r="BG2433" s="3"/>
      <c r="CK2433"/>
    </row>
    <row r="2434" spans="1:89" x14ac:dyDescent="0.25">
      <c r="A2434" s="2">
        <v>43373</v>
      </c>
      <c r="B2434" s="5" t="s">
        <v>487</v>
      </c>
      <c r="C2434" s="5" t="s">
        <v>330</v>
      </c>
      <c r="D2434" s="5" t="s">
        <v>70</v>
      </c>
      <c r="E2434" s="3" t="s">
        <v>256</v>
      </c>
      <c r="F2434" s="3" t="s">
        <v>354</v>
      </c>
      <c r="G2434" s="3">
        <v>708004775</v>
      </c>
      <c r="H2434" s="3"/>
      <c r="I2434" s="3"/>
      <c r="J2434" s="3"/>
      <c r="K2434" s="3"/>
      <c r="L2434" s="3"/>
      <c r="M2434" s="5"/>
      <c r="AZ2434"/>
      <c r="BA2434"/>
      <c r="BB2434"/>
      <c r="BC2434"/>
      <c r="BD2434"/>
      <c r="BE2434"/>
      <c r="BF2434" s="3"/>
      <c r="BG2434" s="3"/>
      <c r="CK2434"/>
    </row>
    <row r="2435" spans="1:89" x14ac:dyDescent="0.25">
      <c r="A2435" s="2">
        <v>43373</v>
      </c>
      <c r="B2435" s="5" t="s">
        <v>487</v>
      </c>
      <c r="C2435" s="5" t="s">
        <v>330</v>
      </c>
      <c r="D2435" s="5" t="s">
        <v>70</v>
      </c>
      <c r="E2435" s="3" t="s">
        <v>257</v>
      </c>
      <c r="F2435" s="3" t="s">
        <v>372</v>
      </c>
      <c r="G2435" s="3">
        <v>36528466</v>
      </c>
      <c r="H2435" s="3"/>
      <c r="I2435" s="3"/>
      <c r="J2435" s="3"/>
      <c r="K2435" s="3"/>
      <c r="L2435" s="3"/>
      <c r="M2435" s="5"/>
      <c r="AZ2435"/>
      <c r="BA2435"/>
      <c r="BB2435"/>
      <c r="BC2435"/>
      <c r="BD2435"/>
      <c r="BE2435"/>
      <c r="BF2435" s="3"/>
      <c r="BG2435" s="3"/>
      <c r="CK2435"/>
    </row>
    <row r="2436" spans="1:89" x14ac:dyDescent="0.25">
      <c r="A2436" s="2">
        <v>43373</v>
      </c>
      <c r="B2436" s="5" t="s">
        <v>487</v>
      </c>
      <c r="C2436" s="5" t="s">
        <v>330</v>
      </c>
      <c r="D2436" s="5" t="s">
        <v>70</v>
      </c>
      <c r="E2436" s="3" t="s">
        <v>258</v>
      </c>
      <c r="F2436" s="3" t="s">
        <v>355</v>
      </c>
      <c r="G2436" s="3">
        <v>0</v>
      </c>
      <c r="H2436" s="3"/>
      <c r="I2436" s="3"/>
      <c r="J2436" s="3"/>
      <c r="K2436" s="3"/>
      <c r="L2436" s="3"/>
      <c r="M2436" s="5"/>
      <c r="AZ2436"/>
      <c r="BA2436"/>
      <c r="BB2436"/>
      <c r="BC2436"/>
      <c r="BD2436"/>
      <c r="BE2436"/>
      <c r="BF2436" s="3"/>
      <c r="BG2436" s="3"/>
      <c r="CK2436"/>
    </row>
    <row r="2437" spans="1:89" x14ac:dyDescent="0.25">
      <c r="A2437" s="2">
        <v>43373</v>
      </c>
      <c r="B2437" s="5" t="s">
        <v>487</v>
      </c>
      <c r="C2437" s="5" t="s">
        <v>330</v>
      </c>
      <c r="D2437" s="5" t="s">
        <v>70</v>
      </c>
      <c r="E2437" s="3" t="s">
        <v>60</v>
      </c>
      <c r="F2437" s="3" t="s">
        <v>356</v>
      </c>
      <c r="G2437" s="3">
        <v>36528466</v>
      </c>
      <c r="H2437" s="3"/>
      <c r="I2437" s="3"/>
      <c r="J2437" s="3"/>
      <c r="K2437" s="3"/>
      <c r="L2437" s="3"/>
      <c r="M2437" s="5"/>
      <c r="AZ2437"/>
      <c r="BA2437"/>
      <c r="BB2437"/>
      <c r="BC2437"/>
      <c r="BD2437"/>
      <c r="BE2437"/>
      <c r="BF2437" s="3"/>
      <c r="BG2437" s="3"/>
      <c r="CK2437"/>
    </row>
    <row r="2438" spans="1:89" x14ac:dyDescent="0.25">
      <c r="A2438" s="2">
        <v>43373</v>
      </c>
      <c r="B2438" s="5" t="s">
        <v>487</v>
      </c>
      <c r="C2438" s="5" t="s">
        <v>330</v>
      </c>
      <c r="D2438" s="5" t="s">
        <v>70</v>
      </c>
      <c r="E2438" s="3" t="s">
        <v>59</v>
      </c>
      <c r="F2438" s="3" t="s">
        <v>357</v>
      </c>
      <c r="G2438" s="3">
        <v>671476309</v>
      </c>
      <c r="H2438" s="3"/>
      <c r="I2438" s="3"/>
      <c r="J2438" s="3"/>
      <c r="K2438" s="3"/>
      <c r="L2438" s="3"/>
      <c r="M2438" s="5"/>
      <c r="AZ2438"/>
      <c r="BA2438"/>
      <c r="BB2438"/>
      <c r="BC2438"/>
      <c r="BD2438"/>
      <c r="BE2438"/>
      <c r="BF2438" s="3"/>
      <c r="BG2438" s="3"/>
      <c r="CK2438"/>
    </row>
    <row r="2439" spans="1:89" x14ac:dyDescent="0.25">
      <c r="A2439" s="2">
        <v>43373</v>
      </c>
      <c r="B2439" s="5" t="s">
        <v>487</v>
      </c>
      <c r="C2439" s="5" t="s">
        <v>330</v>
      </c>
      <c r="D2439" s="5" t="s">
        <v>70</v>
      </c>
      <c r="E2439" s="3" t="s">
        <v>58</v>
      </c>
      <c r="F2439" s="3" t="s">
        <v>358</v>
      </c>
      <c r="G2439" s="3">
        <v>522765758</v>
      </c>
      <c r="H2439" s="3"/>
      <c r="I2439" s="3"/>
      <c r="J2439" s="3"/>
      <c r="K2439" s="3"/>
      <c r="L2439" s="3"/>
      <c r="M2439" s="5"/>
      <c r="AZ2439"/>
      <c r="BA2439"/>
      <c r="BB2439"/>
      <c r="BC2439"/>
      <c r="BD2439"/>
      <c r="BE2439"/>
      <c r="BF2439" s="3"/>
      <c r="BG2439" s="3"/>
      <c r="CK2439"/>
    </row>
    <row r="2440" spans="1:89" x14ac:dyDescent="0.25">
      <c r="A2440" s="2">
        <v>43373</v>
      </c>
      <c r="B2440" s="5" t="s">
        <v>487</v>
      </c>
      <c r="C2440" s="5" t="s">
        <v>330</v>
      </c>
      <c r="D2440" s="5" t="s">
        <v>70</v>
      </c>
      <c r="E2440" s="3" t="s">
        <v>57</v>
      </c>
      <c r="F2440" s="3" t="s">
        <v>359</v>
      </c>
      <c r="G2440" s="3">
        <v>148710551</v>
      </c>
      <c r="H2440" s="3"/>
      <c r="I2440" s="3"/>
      <c r="J2440" s="3"/>
      <c r="K2440" s="3"/>
      <c r="L2440" s="3"/>
      <c r="M2440" s="5"/>
      <c r="AZ2440"/>
      <c r="BA2440"/>
      <c r="BB2440"/>
      <c r="BC2440"/>
      <c r="BD2440"/>
      <c r="BE2440"/>
      <c r="BF2440" s="3"/>
      <c r="BG2440" s="3"/>
      <c r="CK2440"/>
    </row>
    <row r="2441" spans="1:89" x14ac:dyDescent="0.25">
      <c r="A2441" s="2">
        <v>43373</v>
      </c>
      <c r="B2441" s="5" t="s">
        <v>487</v>
      </c>
      <c r="C2441" s="5" t="s">
        <v>330</v>
      </c>
      <c r="D2441" s="5" t="s">
        <v>70</v>
      </c>
      <c r="E2441" s="3" t="s">
        <v>56</v>
      </c>
      <c r="F2441" s="3" t="s">
        <v>360</v>
      </c>
      <c r="G2441" s="3">
        <v>0</v>
      </c>
      <c r="H2441" s="3"/>
      <c r="I2441" s="3"/>
      <c r="J2441" s="3"/>
      <c r="K2441" s="3"/>
      <c r="L2441" s="3"/>
      <c r="M2441" s="5"/>
      <c r="AZ2441"/>
      <c r="BA2441"/>
      <c r="BB2441"/>
      <c r="BC2441"/>
      <c r="BD2441"/>
      <c r="BE2441"/>
      <c r="BF2441" s="3"/>
      <c r="BG2441" s="3"/>
      <c r="CK2441"/>
    </row>
    <row r="2442" spans="1:89" x14ac:dyDescent="0.25">
      <c r="A2442" s="2">
        <v>43373</v>
      </c>
      <c r="B2442" s="5" t="s">
        <v>487</v>
      </c>
      <c r="C2442" s="5" t="s">
        <v>330</v>
      </c>
      <c r="D2442" s="5" t="s">
        <v>70</v>
      </c>
      <c r="E2442" s="3" t="s">
        <v>259</v>
      </c>
      <c r="F2442" s="3" t="s">
        <v>361</v>
      </c>
      <c r="G2442" s="3">
        <v>0</v>
      </c>
      <c r="H2442" s="3"/>
      <c r="I2442" s="3"/>
      <c r="J2442" s="3"/>
      <c r="K2442" s="3"/>
      <c r="L2442" s="3"/>
      <c r="M2442" s="5"/>
      <c r="AZ2442"/>
      <c r="BA2442"/>
      <c r="BB2442"/>
      <c r="BC2442"/>
      <c r="BD2442"/>
      <c r="BE2442"/>
      <c r="BF2442" s="3"/>
      <c r="BG2442" s="3"/>
      <c r="CK2442"/>
    </row>
    <row r="2443" spans="1:89" x14ac:dyDescent="0.25">
      <c r="A2443" s="2">
        <v>43373</v>
      </c>
      <c r="B2443" s="5" t="s">
        <v>487</v>
      </c>
      <c r="C2443" s="5" t="s">
        <v>330</v>
      </c>
      <c r="D2443" s="5" t="s">
        <v>70</v>
      </c>
      <c r="E2443" s="3" t="s">
        <v>260</v>
      </c>
      <c r="F2443" s="3" t="s">
        <v>362</v>
      </c>
      <c r="G2443" s="3">
        <v>1424856165</v>
      </c>
      <c r="H2443" s="3"/>
      <c r="I2443" s="3"/>
      <c r="J2443" s="3"/>
      <c r="K2443" s="3"/>
      <c r="L2443" s="3"/>
      <c r="M2443" s="5"/>
      <c r="AZ2443"/>
      <c r="BA2443"/>
      <c r="BB2443"/>
      <c r="BC2443"/>
      <c r="BD2443"/>
      <c r="BE2443"/>
      <c r="BF2443" s="3"/>
      <c r="BG2443" s="3"/>
      <c r="CK2443"/>
    </row>
    <row r="2444" spans="1:89" x14ac:dyDescent="0.25">
      <c r="A2444" s="2">
        <v>43373</v>
      </c>
      <c r="B2444" s="5" t="s">
        <v>487</v>
      </c>
      <c r="C2444" s="5" t="s">
        <v>330</v>
      </c>
      <c r="D2444" s="5" t="s">
        <v>70</v>
      </c>
      <c r="E2444" s="3" t="s">
        <v>261</v>
      </c>
      <c r="F2444" s="3" t="s">
        <v>363</v>
      </c>
      <c r="G2444" s="3">
        <v>-26901799</v>
      </c>
      <c r="H2444" s="3"/>
      <c r="I2444" s="3"/>
      <c r="J2444" s="3"/>
      <c r="K2444" s="3"/>
      <c r="L2444" s="3"/>
      <c r="M2444" s="5"/>
      <c r="AZ2444"/>
      <c r="BA2444"/>
      <c r="BB2444"/>
      <c r="BC2444"/>
      <c r="BD2444"/>
      <c r="BE2444"/>
      <c r="BF2444" s="3"/>
      <c r="BG2444" s="3"/>
      <c r="CK2444"/>
    </row>
    <row r="2445" spans="1:89" x14ac:dyDescent="0.25">
      <c r="A2445" s="2">
        <v>43373</v>
      </c>
      <c r="B2445" s="5" t="s">
        <v>487</v>
      </c>
      <c r="C2445" s="5" t="s">
        <v>330</v>
      </c>
      <c r="D2445" s="5" t="s">
        <v>70</v>
      </c>
      <c r="E2445" s="3" t="s">
        <v>262</v>
      </c>
      <c r="F2445" s="3" t="s">
        <v>364</v>
      </c>
      <c r="G2445" s="3">
        <v>9465150</v>
      </c>
      <c r="H2445" s="3"/>
      <c r="I2445" s="3"/>
      <c r="J2445" s="3"/>
      <c r="K2445" s="3"/>
      <c r="L2445" s="3"/>
      <c r="M2445" s="5"/>
      <c r="AZ2445"/>
      <c r="BA2445"/>
      <c r="BB2445"/>
      <c r="BC2445"/>
      <c r="BD2445"/>
      <c r="BE2445"/>
      <c r="BF2445" s="3"/>
      <c r="BG2445" s="3"/>
      <c r="CK2445"/>
    </row>
    <row r="2446" spans="1:89" x14ac:dyDescent="0.25">
      <c r="A2446" s="2">
        <v>43373</v>
      </c>
      <c r="B2446" s="5" t="s">
        <v>487</v>
      </c>
      <c r="C2446" s="5" t="s">
        <v>330</v>
      </c>
      <c r="D2446" s="5" t="s">
        <v>70</v>
      </c>
      <c r="E2446" s="3" t="s">
        <v>263</v>
      </c>
      <c r="F2446" s="3" t="s">
        <v>365</v>
      </c>
      <c r="G2446" s="3">
        <v>0</v>
      </c>
      <c r="H2446" s="3"/>
      <c r="I2446" s="3"/>
      <c r="J2446" s="3"/>
      <c r="K2446" s="3"/>
      <c r="L2446" s="3"/>
      <c r="M2446" s="5"/>
      <c r="AZ2446"/>
      <c r="BA2446"/>
      <c r="BB2446"/>
      <c r="BC2446"/>
      <c r="BD2446"/>
      <c r="BE2446"/>
      <c r="BF2446" s="3"/>
      <c r="BG2446" s="3"/>
      <c r="CK2446"/>
    </row>
    <row r="2447" spans="1:89" x14ac:dyDescent="0.25">
      <c r="A2447" s="2">
        <v>43373</v>
      </c>
      <c r="B2447" s="5" t="s">
        <v>487</v>
      </c>
      <c r="C2447" s="5" t="s">
        <v>330</v>
      </c>
      <c r="D2447" s="5" t="s">
        <v>70</v>
      </c>
      <c r="E2447" s="3" t="s">
        <v>55</v>
      </c>
      <c r="F2447" s="3" t="s">
        <v>366</v>
      </c>
      <c r="G2447" s="3">
        <v>0</v>
      </c>
      <c r="H2447" s="3"/>
      <c r="I2447" s="3"/>
      <c r="J2447" s="3"/>
      <c r="K2447" s="3"/>
      <c r="L2447" s="3"/>
      <c r="M2447" s="5"/>
      <c r="AZ2447"/>
      <c r="BA2447"/>
      <c r="BB2447"/>
      <c r="BC2447"/>
      <c r="BD2447"/>
      <c r="BE2447"/>
      <c r="BF2447" s="3"/>
      <c r="BG2447" s="3"/>
      <c r="CK2447"/>
    </row>
    <row r="2448" spans="1:89" x14ac:dyDescent="0.25">
      <c r="A2448" s="2">
        <v>43373</v>
      </c>
      <c r="B2448" s="5" t="s">
        <v>487</v>
      </c>
      <c r="C2448" s="5" t="s">
        <v>330</v>
      </c>
      <c r="D2448" s="5" t="s">
        <v>70</v>
      </c>
      <c r="E2448" s="3" t="s">
        <v>54</v>
      </c>
      <c r="F2448" s="3" t="s">
        <v>367</v>
      </c>
      <c r="G2448" s="3">
        <v>1221176294.23</v>
      </c>
      <c r="H2448" s="3"/>
      <c r="I2448" s="3"/>
      <c r="J2448" s="3"/>
      <c r="K2448" s="3"/>
      <c r="L2448" s="3"/>
      <c r="M2448" s="5"/>
      <c r="AZ2448"/>
      <c r="BA2448"/>
      <c r="BB2448"/>
      <c r="BC2448"/>
      <c r="BD2448"/>
      <c r="BE2448"/>
      <c r="BF2448" s="3"/>
      <c r="BG2448" s="3"/>
      <c r="CK2448"/>
    </row>
    <row r="2449" spans="1:89" x14ac:dyDescent="0.25">
      <c r="A2449" s="2">
        <v>43373</v>
      </c>
      <c r="B2449" s="5" t="s">
        <v>487</v>
      </c>
      <c r="C2449" s="5" t="s">
        <v>330</v>
      </c>
      <c r="D2449" s="5" t="s">
        <v>70</v>
      </c>
      <c r="E2449" s="3" t="s">
        <v>53</v>
      </c>
      <c r="F2449" s="3" t="s">
        <v>368</v>
      </c>
      <c r="G2449" s="3">
        <v>12439161.91</v>
      </c>
      <c r="H2449" s="3"/>
      <c r="I2449" s="3"/>
      <c r="J2449" s="3"/>
      <c r="K2449" s="3"/>
      <c r="L2449" s="3"/>
      <c r="M2449" s="5"/>
      <c r="AZ2449"/>
      <c r="BA2449"/>
      <c r="BB2449"/>
      <c r="BC2449"/>
      <c r="BD2449"/>
      <c r="BE2449"/>
      <c r="BF2449" s="3"/>
      <c r="BG2449" s="3"/>
      <c r="CK2449"/>
    </row>
    <row r="2450" spans="1:89" x14ac:dyDescent="0.25">
      <c r="A2450" s="2">
        <v>43373</v>
      </c>
      <c r="B2450" s="5" t="s">
        <v>487</v>
      </c>
      <c r="C2450" s="5" t="s">
        <v>330</v>
      </c>
      <c r="D2450" s="5" t="s">
        <v>70</v>
      </c>
      <c r="E2450" s="3" t="s">
        <v>50</v>
      </c>
      <c r="F2450" s="3" t="s">
        <v>369</v>
      </c>
      <c r="G2450" s="3">
        <v>18587784611.849998</v>
      </c>
      <c r="H2450" s="3"/>
      <c r="I2450" s="3"/>
      <c r="J2450" s="3"/>
      <c r="K2450" s="3"/>
      <c r="L2450" s="3"/>
      <c r="M2450" s="5"/>
      <c r="AZ2450"/>
      <c r="BA2450"/>
      <c r="BB2450"/>
      <c r="BC2450"/>
      <c r="BD2450"/>
      <c r="BE2450"/>
      <c r="BF2450" s="3"/>
      <c r="BG2450" s="3"/>
      <c r="CK2450"/>
    </row>
    <row r="2451" spans="1:89" x14ac:dyDescent="0.25">
      <c r="A2451" s="2">
        <v>43373</v>
      </c>
      <c r="B2451" s="5" t="s">
        <v>487</v>
      </c>
      <c r="C2451" s="5" t="s">
        <v>330</v>
      </c>
      <c r="D2451" s="5" t="s">
        <v>70</v>
      </c>
      <c r="E2451" s="3" t="s">
        <v>264</v>
      </c>
      <c r="F2451" s="3" t="s">
        <v>371</v>
      </c>
      <c r="G2451" s="3">
        <v>155009435</v>
      </c>
      <c r="H2451" s="3"/>
      <c r="I2451" s="3"/>
      <c r="J2451" s="3"/>
      <c r="K2451" s="3"/>
      <c r="L2451" s="3"/>
      <c r="M2451" s="5"/>
      <c r="AZ2451"/>
      <c r="BA2451"/>
      <c r="BB2451"/>
      <c r="BC2451"/>
      <c r="BD2451"/>
      <c r="BE2451"/>
      <c r="BF2451" s="3"/>
      <c r="BG2451" s="3"/>
      <c r="CK2451"/>
    </row>
    <row r="2452" spans="1:89" x14ac:dyDescent="0.25">
      <c r="A2452" s="2">
        <v>43373</v>
      </c>
      <c r="B2452" s="5" t="s">
        <v>487</v>
      </c>
      <c r="C2452" s="5" t="s">
        <v>330</v>
      </c>
      <c r="D2452" s="5" t="s">
        <v>70</v>
      </c>
      <c r="E2452" s="3" t="s">
        <v>265</v>
      </c>
      <c r="F2452" s="3" t="s">
        <v>377</v>
      </c>
      <c r="G2452" s="3">
        <v>0</v>
      </c>
      <c r="H2452" s="3"/>
      <c r="I2452" s="3"/>
      <c r="J2452" s="3"/>
      <c r="K2452" s="3"/>
      <c r="L2452" s="3"/>
      <c r="M2452" s="5"/>
      <c r="AZ2452"/>
      <c r="BA2452"/>
      <c r="BB2452"/>
      <c r="BC2452"/>
      <c r="BD2452"/>
      <c r="BE2452"/>
      <c r="BF2452" s="3"/>
      <c r="BG2452" s="3"/>
      <c r="CK2452"/>
    </row>
    <row r="2453" spans="1:89" x14ac:dyDescent="0.25">
      <c r="A2453" s="2">
        <v>43373</v>
      </c>
      <c r="B2453" s="5" t="s">
        <v>487</v>
      </c>
      <c r="C2453" s="5" t="s">
        <v>330</v>
      </c>
      <c r="D2453" s="5" t="s">
        <v>70</v>
      </c>
      <c r="E2453" s="3" t="s">
        <v>266</v>
      </c>
      <c r="F2453" s="3" t="s">
        <v>373</v>
      </c>
      <c r="G2453" s="3">
        <v>0</v>
      </c>
      <c r="H2453" s="3"/>
      <c r="I2453" s="3"/>
      <c r="J2453" s="3"/>
      <c r="K2453" s="3"/>
      <c r="L2453" s="3"/>
      <c r="M2453" s="5"/>
      <c r="AZ2453"/>
      <c r="BA2453"/>
      <c r="BB2453"/>
      <c r="BC2453"/>
      <c r="BD2453"/>
      <c r="BE2453"/>
      <c r="BF2453" s="3"/>
      <c r="BG2453" s="3"/>
      <c r="CK2453"/>
    </row>
    <row r="2454" spans="1:89" x14ac:dyDescent="0.25">
      <c r="A2454" s="2">
        <v>43373</v>
      </c>
      <c r="B2454" s="5" t="s">
        <v>487</v>
      </c>
      <c r="C2454" s="5" t="s">
        <v>330</v>
      </c>
      <c r="D2454" s="5" t="s">
        <v>70</v>
      </c>
      <c r="E2454" s="3" t="s">
        <v>267</v>
      </c>
      <c r="F2454" s="3" t="s">
        <v>374</v>
      </c>
      <c r="G2454" s="3">
        <v>0</v>
      </c>
      <c r="H2454" s="3"/>
      <c r="I2454" s="3"/>
      <c r="J2454" s="3"/>
      <c r="K2454" s="3"/>
      <c r="L2454" s="3"/>
      <c r="M2454" s="5"/>
      <c r="AZ2454"/>
      <c r="BA2454"/>
      <c r="BB2454"/>
      <c r="BC2454"/>
      <c r="BD2454"/>
      <c r="BE2454"/>
      <c r="BF2454" s="3"/>
      <c r="BG2454" s="3"/>
      <c r="CK2454"/>
    </row>
    <row r="2455" spans="1:89" x14ac:dyDescent="0.25">
      <c r="A2455" s="2">
        <v>43373</v>
      </c>
      <c r="B2455" s="5" t="s">
        <v>487</v>
      </c>
      <c r="C2455" s="5" t="s">
        <v>330</v>
      </c>
      <c r="D2455" s="5" t="s">
        <v>70</v>
      </c>
      <c r="E2455" s="3" t="s">
        <v>37</v>
      </c>
      <c r="F2455" s="3" t="s">
        <v>375</v>
      </c>
      <c r="G2455" s="3">
        <v>0</v>
      </c>
      <c r="H2455" s="3"/>
      <c r="I2455" s="3"/>
      <c r="J2455" s="3"/>
      <c r="K2455" s="3"/>
      <c r="L2455" s="3"/>
      <c r="M2455" s="5"/>
      <c r="AZ2455"/>
      <c r="BA2455"/>
      <c r="BB2455"/>
      <c r="BC2455"/>
      <c r="BD2455"/>
      <c r="BE2455"/>
      <c r="BF2455" s="3"/>
      <c r="BG2455" s="3"/>
      <c r="CK2455"/>
    </row>
    <row r="2456" spans="1:89" x14ac:dyDescent="0.25">
      <c r="A2456" s="2">
        <v>43373</v>
      </c>
      <c r="B2456" s="5" t="s">
        <v>487</v>
      </c>
      <c r="C2456" s="5" t="s">
        <v>330</v>
      </c>
      <c r="D2456" s="5" t="s">
        <v>70</v>
      </c>
      <c r="E2456" s="3" t="s">
        <v>268</v>
      </c>
      <c r="F2456" s="3" t="s">
        <v>376</v>
      </c>
      <c r="G2456" s="3">
        <v>155009435</v>
      </c>
      <c r="H2456" s="3"/>
      <c r="I2456" s="3"/>
      <c r="J2456" s="3"/>
      <c r="K2456" s="3"/>
      <c r="L2456" s="3"/>
      <c r="M2456" s="5"/>
      <c r="AZ2456"/>
      <c r="BA2456"/>
      <c r="BB2456"/>
      <c r="BC2456"/>
      <c r="BD2456"/>
      <c r="BE2456"/>
      <c r="BF2456" s="3"/>
      <c r="BG2456" s="3"/>
      <c r="CK2456"/>
    </row>
    <row r="2457" spans="1:89" x14ac:dyDescent="0.25">
      <c r="A2457" s="2">
        <v>43373</v>
      </c>
      <c r="B2457" s="5" t="s">
        <v>487</v>
      </c>
      <c r="C2457" s="5" t="s">
        <v>330</v>
      </c>
      <c r="D2457" s="5" t="s">
        <v>70</v>
      </c>
      <c r="E2457" s="3" t="s">
        <v>269</v>
      </c>
      <c r="F2457" s="3" t="s">
        <v>373</v>
      </c>
      <c r="G2457" s="3">
        <v>0</v>
      </c>
      <c r="H2457" s="3"/>
      <c r="I2457" s="3"/>
      <c r="J2457" s="3"/>
      <c r="K2457" s="3"/>
      <c r="L2457" s="3"/>
      <c r="M2457" s="5"/>
      <c r="AZ2457"/>
      <c r="BA2457"/>
      <c r="BB2457"/>
      <c r="BC2457"/>
      <c r="BD2457"/>
      <c r="BE2457"/>
      <c r="BF2457" s="3"/>
      <c r="BG2457" s="3"/>
      <c r="CK2457"/>
    </row>
    <row r="2458" spans="1:89" x14ac:dyDescent="0.25">
      <c r="A2458" s="2">
        <v>43373</v>
      </c>
      <c r="B2458" s="5" t="s">
        <v>487</v>
      </c>
      <c r="C2458" s="5" t="s">
        <v>330</v>
      </c>
      <c r="D2458" s="5" t="s">
        <v>70</v>
      </c>
      <c r="E2458" s="3" t="s">
        <v>270</v>
      </c>
      <c r="F2458" s="3" t="s">
        <v>374</v>
      </c>
      <c r="G2458" s="3">
        <v>145326056</v>
      </c>
      <c r="H2458" s="3"/>
      <c r="I2458" s="3"/>
      <c r="J2458" s="3"/>
      <c r="K2458" s="3"/>
      <c r="L2458" s="3"/>
      <c r="M2458" s="5"/>
      <c r="AZ2458"/>
      <c r="BA2458"/>
      <c r="BB2458"/>
      <c r="BC2458"/>
      <c r="BD2458"/>
      <c r="BE2458"/>
      <c r="BF2458" s="3"/>
      <c r="BG2458" s="3"/>
      <c r="CK2458"/>
    </row>
    <row r="2459" spans="1:89" x14ac:dyDescent="0.25">
      <c r="A2459" s="2">
        <v>43373</v>
      </c>
      <c r="B2459" s="5" t="s">
        <v>487</v>
      </c>
      <c r="C2459" s="5" t="s">
        <v>330</v>
      </c>
      <c r="D2459" s="5" t="s">
        <v>70</v>
      </c>
      <c r="E2459" s="3" t="s">
        <v>271</v>
      </c>
      <c r="F2459" s="3" t="s">
        <v>375</v>
      </c>
      <c r="G2459" s="3">
        <v>9683379</v>
      </c>
      <c r="H2459" s="3"/>
      <c r="I2459" s="3"/>
      <c r="J2459" s="3"/>
      <c r="K2459" s="3"/>
      <c r="L2459" s="3"/>
      <c r="M2459" s="5"/>
      <c r="AZ2459"/>
      <c r="BA2459"/>
      <c r="BB2459"/>
      <c r="BC2459"/>
      <c r="BD2459"/>
      <c r="BE2459"/>
      <c r="BF2459" s="3"/>
      <c r="BG2459" s="3"/>
      <c r="CK2459"/>
    </row>
    <row r="2460" spans="1:89" x14ac:dyDescent="0.25">
      <c r="A2460" s="2">
        <v>43373</v>
      </c>
      <c r="B2460" s="5" t="s">
        <v>487</v>
      </c>
      <c r="C2460" s="5" t="s">
        <v>330</v>
      </c>
      <c r="D2460" s="5" t="s">
        <v>70</v>
      </c>
      <c r="E2460" s="3" t="s">
        <v>272</v>
      </c>
      <c r="F2460" s="3" t="s">
        <v>378</v>
      </c>
      <c r="G2460" s="3">
        <v>4617311381</v>
      </c>
      <c r="H2460" s="3"/>
      <c r="I2460" s="3"/>
      <c r="J2460" s="3"/>
      <c r="K2460" s="3"/>
      <c r="L2460" s="3"/>
      <c r="M2460" s="5"/>
      <c r="AZ2460"/>
      <c r="BA2460"/>
      <c r="BB2460"/>
      <c r="BC2460"/>
      <c r="BD2460"/>
      <c r="BE2460"/>
      <c r="BF2460" s="3"/>
      <c r="BG2460" s="3"/>
      <c r="CK2460"/>
    </row>
    <row r="2461" spans="1:89" x14ac:dyDescent="0.25">
      <c r="A2461" s="2">
        <v>43373</v>
      </c>
      <c r="B2461" s="5" t="s">
        <v>487</v>
      </c>
      <c r="C2461" s="5" t="s">
        <v>330</v>
      </c>
      <c r="D2461" s="5" t="s">
        <v>70</v>
      </c>
      <c r="E2461" s="3" t="s">
        <v>131</v>
      </c>
      <c r="F2461" s="3" t="s">
        <v>379</v>
      </c>
      <c r="G2461" s="3">
        <v>2919705145</v>
      </c>
      <c r="H2461" s="3"/>
      <c r="I2461" s="3"/>
      <c r="J2461" s="3"/>
      <c r="K2461" s="3"/>
      <c r="L2461" s="3"/>
      <c r="M2461" s="5"/>
      <c r="AZ2461"/>
      <c r="BA2461"/>
      <c r="BB2461"/>
      <c r="BC2461"/>
      <c r="BD2461"/>
      <c r="BE2461"/>
      <c r="BF2461" s="3"/>
      <c r="BG2461" s="3"/>
      <c r="CK2461"/>
    </row>
    <row r="2462" spans="1:89" x14ac:dyDescent="0.25">
      <c r="A2462" s="2">
        <v>43373</v>
      </c>
      <c r="B2462" s="5" t="s">
        <v>487</v>
      </c>
      <c r="C2462" s="5" t="s">
        <v>330</v>
      </c>
      <c r="D2462" s="5" t="s">
        <v>70</v>
      </c>
      <c r="E2462" s="3" t="s">
        <v>116</v>
      </c>
      <c r="F2462" s="3" t="s">
        <v>373</v>
      </c>
      <c r="G2462" s="3">
        <v>0</v>
      </c>
      <c r="H2462" s="3"/>
      <c r="I2462" s="3"/>
      <c r="J2462" s="3"/>
      <c r="K2462" s="3"/>
      <c r="L2462" s="3"/>
      <c r="M2462" s="5"/>
      <c r="AZ2462"/>
      <c r="BA2462"/>
      <c r="BB2462"/>
      <c r="BC2462"/>
      <c r="BD2462"/>
      <c r="BE2462"/>
      <c r="BF2462" s="3"/>
      <c r="BG2462" s="3"/>
      <c r="CK2462"/>
    </row>
    <row r="2463" spans="1:89" x14ac:dyDescent="0.25">
      <c r="A2463" s="2">
        <v>43373</v>
      </c>
      <c r="B2463" s="5" t="s">
        <v>487</v>
      </c>
      <c r="C2463" s="5" t="s">
        <v>330</v>
      </c>
      <c r="D2463" s="5" t="s">
        <v>70</v>
      </c>
      <c r="E2463" s="3" t="s">
        <v>117</v>
      </c>
      <c r="F2463" s="3" t="s">
        <v>374</v>
      </c>
      <c r="G2463" s="3">
        <v>2791340036</v>
      </c>
      <c r="H2463" s="3"/>
      <c r="I2463" s="3"/>
      <c r="J2463" s="3"/>
      <c r="K2463" s="3"/>
      <c r="L2463" s="3"/>
      <c r="M2463" s="5"/>
      <c r="AZ2463"/>
      <c r="BA2463"/>
      <c r="BB2463"/>
      <c r="BC2463"/>
      <c r="BD2463"/>
      <c r="BE2463"/>
      <c r="BF2463" s="3"/>
      <c r="BG2463" s="3"/>
      <c r="CK2463"/>
    </row>
    <row r="2464" spans="1:89" x14ac:dyDescent="0.25">
      <c r="A2464" s="2">
        <v>43373</v>
      </c>
      <c r="B2464" s="5" t="s">
        <v>487</v>
      </c>
      <c r="C2464" s="5" t="s">
        <v>330</v>
      </c>
      <c r="D2464" s="5" t="s">
        <v>70</v>
      </c>
      <c r="E2464" s="3" t="s">
        <v>118</v>
      </c>
      <c r="F2464" s="3" t="s">
        <v>375</v>
      </c>
      <c r="G2464" s="3">
        <v>128365109</v>
      </c>
      <c r="H2464" s="3"/>
      <c r="I2464" s="3"/>
      <c r="J2464" s="3"/>
      <c r="K2464" s="3"/>
      <c r="L2464" s="3"/>
      <c r="M2464" s="5"/>
      <c r="AZ2464"/>
      <c r="BA2464"/>
      <c r="BB2464"/>
      <c r="BC2464"/>
      <c r="BD2464"/>
      <c r="BE2464"/>
      <c r="BF2464" s="3"/>
      <c r="BG2464" s="3"/>
      <c r="CK2464"/>
    </row>
    <row r="2465" spans="1:89" x14ac:dyDescent="0.25">
      <c r="A2465" s="2">
        <v>43373</v>
      </c>
      <c r="B2465" s="5" t="s">
        <v>487</v>
      </c>
      <c r="C2465" s="5" t="s">
        <v>330</v>
      </c>
      <c r="D2465" s="5" t="s">
        <v>70</v>
      </c>
      <c r="E2465" s="3" t="s">
        <v>273</v>
      </c>
      <c r="F2465" s="3" t="s">
        <v>380</v>
      </c>
      <c r="G2465" s="3">
        <v>1697606236</v>
      </c>
      <c r="H2465" s="3"/>
      <c r="I2465" s="3"/>
      <c r="J2465" s="3"/>
      <c r="K2465" s="3"/>
      <c r="L2465" s="3"/>
      <c r="M2465" s="5"/>
      <c r="AZ2465"/>
      <c r="BA2465"/>
      <c r="BB2465"/>
      <c r="BC2465"/>
      <c r="BD2465"/>
      <c r="BE2465"/>
      <c r="BF2465" s="3"/>
      <c r="BG2465" s="3"/>
      <c r="CK2465"/>
    </row>
    <row r="2466" spans="1:89" x14ac:dyDescent="0.25">
      <c r="A2466" s="2">
        <v>43373</v>
      </c>
      <c r="B2466" s="5" t="s">
        <v>487</v>
      </c>
      <c r="C2466" s="5" t="s">
        <v>330</v>
      </c>
      <c r="D2466" s="5" t="s">
        <v>70</v>
      </c>
      <c r="E2466" s="3" t="s">
        <v>274</v>
      </c>
      <c r="F2466" s="3" t="s">
        <v>373</v>
      </c>
      <c r="G2466" s="3">
        <v>0</v>
      </c>
      <c r="H2466" s="3"/>
      <c r="I2466" s="3"/>
      <c r="J2466" s="3"/>
      <c r="K2466" s="3"/>
      <c r="L2466" s="3"/>
      <c r="M2466" s="5"/>
      <c r="AZ2466"/>
      <c r="BA2466"/>
      <c r="BB2466"/>
      <c r="BC2466"/>
      <c r="BD2466"/>
      <c r="BE2466"/>
      <c r="BF2466" s="3"/>
      <c r="BG2466" s="3"/>
      <c r="CK2466"/>
    </row>
    <row r="2467" spans="1:89" x14ac:dyDescent="0.25">
      <c r="A2467" s="2">
        <v>43373</v>
      </c>
      <c r="B2467" s="5" t="s">
        <v>487</v>
      </c>
      <c r="C2467" s="5" t="s">
        <v>330</v>
      </c>
      <c r="D2467" s="5" t="s">
        <v>70</v>
      </c>
      <c r="E2467" s="3" t="s">
        <v>275</v>
      </c>
      <c r="F2467" s="3" t="s">
        <v>374</v>
      </c>
      <c r="G2467" s="3">
        <v>1590213615</v>
      </c>
      <c r="H2467" s="3"/>
      <c r="I2467" s="3"/>
      <c r="J2467" s="3"/>
      <c r="K2467" s="3"/>
      <c r="L2467" s="3"/>
      <c r="M2467" s="5"/>
      <c r="AZ2467"/>
      <c r="BA2467"/>
      <c r="BB2467"/>
      <c r="BC2467"/>
      <c r="BD2467"/>
      <c r="BE2467"/>
      <c r="BF2467" s="3"/>
      <c r="BG2467" s="3"/>
      <c r="CK2467"/>
    </row>
    <row r="2468" spans="1:89" x14ac:dyDescent="0.25">
      <c r="A2468" s="2">
        <v>43373</v>
      </c>
      <c r="B2468" s="5" t="s">
        <v>487</v>
      </c>
      <c r="C2468" s="5" t="s">
        <v>330</v>
      </c>
      <c r="D2468" s="5" t="s">
        <v>70</v>
      </c>
      <c r="E2468" s="3" t="s">
        <v>276</v>
      </c>
      <c r="F2468" s="3" t="s">
        <v>375</v>
      </c>
      <c r="G2468" s="3">
        <v>107392621</v>
      </c>
      <c r="H2468" s="3"/>
      <c r="I2468" s="3"/>
      <c r="J2468" s="3"/>
      <c r="K2468" s="3"/>
      <c r="L2468" s="3"/>
      <c r="M2468" s="5"/>
      <c r="AZ2468"/>
      <c r="BA2468"/>
      <c r="BB2468"/>
      <c r="BC2468"/>
      <c r="BD2468"/>
      <c r="BE2468"/>
      <c r="BF2468" s="3"/>
      <c r="BG2468" s="3"/>
      <c r="CK2468"/>
    </row>
    <row r="2469" spans="1:89" x14ac:dyDescent="0.25">
      <c r="A2469" s="2">
        <v>43373</v>
      </c>
      <c r="B2469" s="5" t="s">
        <v>487</v>
      </c>
      <c r="C2469" s="5" t="s">
        <v>330</v>
      </c>
      <c r="D2469" s="5" t="s">
        <v>70</v>
      </c>
      <c r="E2469" s="3" t="s">
        <v>277</v>
      </c>
      <c r="F2469" s="3" t="s">
        <v>381</v>
      </c>
      <c r="G2469" s="3">
        <v>6527696110.3000002</v>
      </c>
      <c r="H2469" s="3"/>
      <c r="I2469" s="3"/>
      <c r="J2469" s="3"/>
      <c r="K2469" s="3"/>
      <c r="L2469" s="3"/>
      <c r="M2469" s="5"/>
      <c r="AZ2469"/>
      <c r="BA2469"/>
      <c r="BB2469"/>
      <c r="BC2469"/>
      <c r="BD2469"/>
      <c r="BE2469"/>
      <c r="BF2469" s="3"/>
      <c r="BG2469" s="3"/>
      <c r="CK2469"/>
    </row>
    <row r="2470" spans="1:89" x14ac:dyDescent="0.25">
      <c r="A2470" s="2">
        <v>43373</v>
      </c>
      <c r="B2470" s="5" t="s">
        <v>487</v>
      </c>
      <c r="C2470" s="5" t="s">
        <v>330</v>
      </c>
      <c r="D2470" s="5" t="s">
        <v>70</v>
      </c>
      <c r="E2470" s="3" t="s">
        <v>119</v>
      </c>
      <c r="F2470" s="3" t="s">
        <v>382</v>
      </c>
      <c r="G2470" s="3">
        <v>5587400370.3000002</v>
      </c>
      <c r="H2470" s="3"/>
      <c r="I2470" s="3"/>
      <c r="J2470" s="3"/>
      <c r="K2470" s="3"/>
      <c r="L2470" s="3"/>
      <c r="M2470" s="5"/>
      <c r="AZ2470"/>
      <c r="BA2470"/>
      <c r="BB2470"/>
      <c r="BC2470"/>
      <c r="BD2470"/>
      <c r="BE2470"/>
      <c r="BF2470" s="3"/>
      <c r="BG2470" s="3"/>
      <c r="CK2470"/>
    </row>
    <row r="2471" spans="1:89" x14ac:dyDescent="0.25">
      <c r="A2471" s="2">
        <v>43373</v>
      </c>
      <c r="B2471" s="5" t="s">
        <v>487</v>
      </c>
      <c r="C2471" s="5" t="s">
        <v>330</v>
      </c>
      <c r="D2471" s="5" t="s">
        <v>70</v>
      </c>
      <c r="E2471" s="3" t="s">
        <v>120</v>
      </c>
      <c r="F2471" s="3" t="s">
        <v>383</v>
      </c>
      <c r="G2471" s="3">
        <v>940295740</v>
      </c>
      <c r="H2471" s="3"/>
      <c r="I2471" s="3"/>
      <c r="J2471" s="3"/>
      <c r="K2471" s="3"/>
      <c r="L2471" s="3"/>
      <c r="M2471" s="5"/>
      <c r="AZ2471"/>
      <c r="BA2471"/>
      <c r="BB2471"/>
      <c r="BC2471"/>
      <c r="BD2471"/>
      <c r="BE2471"/>
      <c r="BF2471" s="3"/>
      <c r="BG2471" s="3"/>
      <c r="CK2471"/>
    </row>
    <row r="2472" spans="1:89" x14ac:dyDescent="0.25">
      <c r="A2472" s="2">
        <v>43373</v>
      </c>
      <c r="B2472" s="5" t="s">
        <v>487</v>
      </c>
      <c r="C2472" s="5" t="s">
        <v>330</v>
      </c>
      <c r="D2472" s="5" t="s">
        <v>70</v>
      </c>
      <c r="E2472" s="3" t="s">
        <v>121</v>
      </c>
      <c r="F2472" s="3" t="s">
        <v>384</v>
      </c>
      <c r="G2472" s="3">
        <v>0</v>
      </c>
      <c r="H2472" s="3"/>
      <c r="I2472" s="3"/>
      <c r="J2472" s="3"/>
      <c r="K2472" s="3"/>
      <c r="L2472" s="3"/>
      <c r="M2472" s="5"/>
      <c r="AZ2472"/>
      <c r="BA2472"/>
      <c r="BB2472"/>
      <c r="BC2472"/>
      <c r="BD2472"/>
      <c r="BE2472"/>
      <c r="BF2472" s="3"/>
      <c r="BG2472" s="3"/>
      <c r="CK2472"/>
    </row>
    <row r="2473" spans="1:89" x14ac:dyDescent="0.25">
      <c r="A2473" s="2">
        <v>43373</v>
      </c>
      <c r="B2473" s="5" t="s">
        <v>487</v>
      </c>
      <c r="C2473" s="5" t="s">
        <v>330</v>
      </c>
      <c r="D2473" s="5" t="s">
        <v>70</v>
      </c>
      <c r="E2473" s="3" t="s">
        <v>123</v>
      </c>
      <c r="F2473" s="3" t="s">
        <v>385</v>
      </c>
      <c r="G2473" s="3">
        <v>0</v>
      </c>
      <c r="H2473" s="3"/>
      <c r="I2473" s="3"/>
      <c r="J2473" s="3"/>
      <c r="K2473" s="3"/>
      <c r="L2473" s="3"/>
      <c r="M2473" s="5"/>
      <c r="AZ2473"/>
      <c r="BA2473"/>
      <c r="BB2473"/>
      <c r="BC2473"/>
      <c r="BD2473"/>
      <c r="BE2473"/>
      <c r="BF2473" s="3"/>
      <c r="BG2473" s="3"/>
      <c r="CK2473"/>
    </row>
    <row r="2474" spans="1:89" x14ac:dyDescent="0.25">
      <c r="A2474" s="2">
        <v>43373</v>
      </c>
      <c r="B2474" s="5" t="s">
        <v>487</v>
      </c>
      <c r="C2474" s="5" t="s">
        <v>330</v>
      </c>
      <c r="D2474" s="5" t="s">
        <v>70</v>
      </c>
      <c r="E2474" s="3" t="s">
        <v>278</v>
      </c>
      <c r="F2474" s="3" t="s">
        <v>386</v>
      </c>
      <c r="G2474" s="3">
        <v>0</v>
      </c>
      <c r="H2474" s="3"/>
      <c r="I2474" s="3"/>
      <c r="J2474" s="3"/>
      <c r="K2474" s="3"/>
      <c r="L2474" s="3"/>
      <c r="M2474" s="5"/>
      <c r="AZ2474"/>
      <c r="BA2474"/>
      <c r="BB2474"/>
      <c r="BC2474"/>
      <c r="BD2474"/>
      <c r="BE2474"/>
      <c r="BF2474" s="3"/>
      <c r="BG2474" s="3"/>
      <c r="CK2474"/>
    </row>
    <row r="2475" spans="1:89" x14ac:dyDescent="0.25">
      <c r="A2475" s="2">
        <v>43373</v>
      </c>
      <c r="B2475" s="5" t="s">
        <v>487</v>
      </c>
      <c r="C2475" s="5" t="s">
        <v>330</v>
      </c>
      <c r="D2475" s="5" t="s">
        <v>70</v>
      </c>
      <c r="E2475" s="3" t="s">
        <v>279</v>
      </c>
      <c r="F2475" s="3" t="s">
        <v>387</v>
      </c>
      <c r="G2475" s="3">
        <v>8537940</v>
      </c>
      <c r="H2475" s="3"/>
      <c r="I2475" s="3"/>
      <c r="J2475" s="3"/>
      <c r="K2475" s="3"/>
      <c r="L2475" s="3"/>
      <c r="M2475" s="5"/>
      <c r="AZ2475"/>
      <c r="BA2475"/>
      <c r="BB2475"/>
      <c r="BC2475"/>
      <c r="BD2475"/>
      <c r="BE2475"/>
      <c r="BF2475" s="3"/>
      <c r="BG2475" s="3"/>
      <c r="CK2475"/>
    </row>
    <row r="2476" spans="1:89" x14ac:dyDescent="0.25">
      <c r="A2476" s="2">
        <v>43373</v>
      </c>
      <c r="B2476" s="5" t="s">
        <v>487</v>
      </c>
      <c r="C2476" s="5" t="s">
        <v>330</v>
      </c>
      <c r="D2476" s="5" t="s">
        <v>70</v>
      </c>
      <c r="E2476" s="3" t="s">
        <v>280</v>
      </c>
      <c r="F2476" s="3" t="s">
        <v>388</v>
      </c>
      <c r="G2476" s="3">
        <v>0</v>
      </c>
      <c r="H2476" s="3"/>
      <c r="I2476" s="3"/>
      <c r="J2476" s="3"/>
      <c r="K2476" s="3"/>
      <c r="L2476" s="3"/>
      <c r="M2476" s="5"/>
      <c r="AZ2476"/>
      <c r="BA2476"/>
      <c r="BB2476"/>
      <c r="BC2476"/>
      <c r="BD2476"/>
      <c r="BE2476"/>
      <c r="BF2476" s="3"/>
      <c r="BG2476" s="3"/>
      <c r="CK2476"/>
    </row>
    <row r="2477" spans="1:89" x14ac:dyDescent="0.25">
      <c r="A2477" s="2">
        <v>43373</v>
      </c>
      <c r="B2477" s="5" t="s">
        <v>487</v>
      </c>
      <c r="C2477" s="5" t="s">
        <v>330</v>
      </c>
      <c r="D2477" s="5" t="s">
        <v>70</v>
      </c>
      <c r="E2477" s="3" t="s">
        <v>281</v>
      </c>
      <c r="F2477" s="3" t="s">
        <v>389</v>
      </c>
      <c r="G2477" s="3">
        <v>17089129</v>
      </c>
      <c r="H2477" s="3"/>
      <c r="I2477" s="3"/>
      <c r="J2477" s="3"/>
      <c r="K2477" s="3"/>
      <c r="L2477" s="3"/>
      <c r="M2477" s="5"/>
      <c r="AZ2477"/>
      <c r="BA2477"/>
      <c r="BB2477"/>
      <c r="BC2477"/>
      <c r="BD2477"/>
      <c r="BE2477"/>
      <c r="BF2477" s="3"/>
      <c r="BG2477" s="3"/>
      <c r="CK2477"/>
    </row>
    <row r="2478" spans="1:89" x14ac:dyDescent="0.25">
      <c r="A2478" s="2">
        <v>43373</v>
      </c>
      <c r="B2478" s="5" t="s">
        <v>487</v>
      </c>
      <c r="C2478" s="5" t="s">
        <v>330</v>
      </c>
      <c r="D2478" s="5" t="s">
        <v>70</v>
      </c>
      <c r="E2478" s="3" t="s">
        <v>282</v>
      </c>
      <c r="F2478" s="3" t="s">
        <v>183</v>
      </c>
      <c r="G2478" s="3">
        <v>0</v>
      </c>
      <c r="H2478" s="3"/>
      <c r="I2478" s="3"/>
      <c r="J2478" s="3"/>
      <c r="K2478" s="3"/>
      <c r="L2478" s="3"/>
      <c r="M2478" s="5"/>
      <c r="AZ2478"/>
      <c r="BA2478"/>
      <c r="BB2478"/>
      <c r="BC2478"/>
      <c r="BD2478"/>
      <c r="BE2478"/>
      <c r="BF2478" s="3"/>
      <c r="BG2478" s="3"/>
      <c r="CK2478"/>
    </row>
    <row r="2479" spans="1:89" x14ac:dyDescent="0.25">
      <c r="A2479" s="2">
        <v>43373</v>
      </c>
      <c r="B2479" s="5" t="s">
        <v>487</v>
      </c>
      <c r="C2479" s="5" t="s">
        <v>330</v>
      </c>
      <c r="D2479" s="5" t="s">
        <v>70</v>
      </c>
      <c r="E2479" s="3" t="s">
        <v>124</v>
      </c>
      <c r="F2479" s="3" t="s">
        <v>390</v>
      </c>
      <c r="G2479" s="3">
        <v>0</v>
      </c>
      <c r="H2479" s="3"/>
      <c r="I2479" s="3"/>
      <c r="J2479" s="3"/>
      <c r="K2479" s="3"/>
      <c r="L2479" s="3"/>
      <c r="M2479" s="5"/>
      <c r="AZ2479"/>
      <c r="BA2479"/>
      <c r="BB2479"/>
      <c r="BC2479"/>
      <c r="BD2479"/>
      <c r="BE2479"/>
      <c r="BF2479" s="3"/>
      <c r="BG2479" s="3"/>
      <c r="CK2479"/>
    </row>
    <row r="2480" spans="1:89" x14ac:dyDescent="0.25">
      <c r="A2480" s="2">
        <v>43373</v>
      </c>
      <c r="B2480" s="5" t="s">
        <v>487</v>
      </c>
      <c r="C2480" s="5" t="s">
        <v>330</v>
      </c>
      <c r="D2480" s="5" t="s">
        <v>70</v>
      </c>
      <c r="E2480" s="3" t="s">
        <v>125</v>
      </c>
      <c r="F2480" s="3" t="s">
        <v>391</v>
      </c>
      <c r="G2480" s="3">
        <v>0</v>
      </c>
      <c r="H2480" s="3"/>
      <c r="I2480" s="3"/>
      <c r="J2480" s="3"/>
      <c r="K2480" s="3"/>
      <c r="L2480" s="3"/>
      <c r="M2480" s="5"/>
      <c r="AZ2480"/>
      <c r="BA2480"/>
      <c r="BB2480"/>
      <c r="BC2480"/>
      <c r="BD2480"/>
      <c r="BE2480"/>
      <c r="BF2480" s="3"/>
      <c r="BG2480" s="3"/>
      <c r="CK2480"/>
    </row>
    <row r="2481" spans="1:89" x14ac:dyDescent="0.25">
      <c r="A2481" s="2">
        <v>43373</v>
      </c>
      <c r="B2481" s="5" t="s">
        <v>487</v>
      </c>
      <c r="C2481" s="5" t="s">
        <v>330</v>
      </c>
      <c r="D2481" s="5" t="s">
        <v>70</v>
      </c>
      <c r="E2481" s="3" t="s">
        <v>126</v>
      </c>
      <c r="F2481" s="3" t="s">
        <v>392</v>
      </c>
      <c r="G2481" s="3">
        <v>363687759</v>
      </c>
      <c r="H2481" s="3"/>
      <c r="I2481" s="3"/>
      <c r="J2481" s="3"/>
      <c r="K2481" s="3"/>
      <c r="L2481" s="3"/>
      <c r="M2481" s="5"/>
      <c r="AZ2481"/>
      <c r="BA2481"/>
      <c r="BB2481"/>
      <c r="BC2481"/>
      <c r="BD2481"/>
      <c r="BE2481"/>
      <c r="BF2481" s="3"/>
      <c r="BG2481" s="3"/>
      <c r="CK2481"/>
    </row>
    <row r="2482" spans="1:89" x14ac:dyDescent="0.25">
      <c r="A2482" s="2">
        <v>43373</v>
      </c>
      <c r="B2482" s="5" t="s">
        <v>487</v>
      </c>
      <c r="C2482" s="5" t="s">
        <v>330</v>
      </c>
      <c r="D2482" s="5" t="s">
        <v>70</v>
      </c>
      <c r="E2482" s="3" t="s">
        <v>127</v>
      </c>
      <c r="F2482" s="3" t="s">
        <v>393</v>
      </c>
      <c r="G2482" s="3">
        <v>144765953</v>
      </c>
      <c r="H2482" s="3"/>
      <c r="I2482" s="3"/>
      <c r="J2482" s="3"/>
      <c r="K2482" s="3"/>
      <c r="L2482" s="3"/>
      <c r="M2482" s="5"/>
      <c r="AZ2482"/>
      <c r="BA2482"/>
      <c r="BB2482"/>
      <c r="BC2482"/>
      <c r="BD2482"/>
      <c r="BE2482"/>
      <c r="BF2482" s="3"/>
      <c r="BG2482" s="3"/>
      <c r="CK2482"/>
    </row>
    <row r="2483" spans="1:89" x14ac:dyDescent="0.25">
      <c r="A2483" s="2">
        <v>43373</v>
      </c>
      <c r="B2483" s="5" t="s">
        <v>487</v>
      </c>
      <c r="C2483" s="5" t="s">
        <v>330</v>
      </c>
      <c r="D2483" s="5" t="s">
        <v>70</v>
      </c>
      <c r="E2483" s="3" t="s">
        <v>128</v>
      </c>
      <c r="F2483" s="3" t="s">
        <v>394</v>
      </c>
      <c r="G2483" s="3">
        <v>156654993</v>
      </c>
      <c r="H2483" s="3"/>
      <c r="I2483" s="3"/>
      <c r="J2483" s="3"/>
      <c r="K2483" s="3"/>
      <c r="L2483" s="3"/>
      <c r="M2483" s="5"/>
      <c r="AZ2483"/>
      <c r="BA2483"/>
      <c r="BB2483"/>
      <c r="BC2483"/>
      <c r="BD2483"/>
      <c r="BE2483"/>
      <c r="BF2483" s="3"/>
      <c r="BG2483" s="3"/>
      <c r="CK2483"/>
    </row>
    <row r="2484" spans="1:89" x14ac:dyDescent="0.25">
      <c r="A2484" s="2">
        <v>43373</v>
      </c>
      <c r="B2484" s="5" t="s">
        <v>487</v>
      </c>
      <c r="C2484" s="5" t="s">
        <v>330</v>
      </c>
      <c r="D2484" s="5" t="s">
        <v>70</v>
      </c>
      <c r="E2484" s="3" t="s">
        <v>283</v>
      </c>
      <c r="F2484" s="3" t="s">
        <v>395</v>
      </c>
      <c r="G2484" s="3">
        <v>0</v>
      </c>
      <c r="H2484" s="3"/>
      <c r="I2484" s="3"/>
      <c r="J2484" s="3"/>
      <c r="K2484" s="3"/>
      <c r="L2484" s="3"/>
      <c r="M2484" s="5"/>
      <c r="AZ2484"/>
      <c r="BA2484"/>
      <c r="BB2484"/>
      <c r="BC2484"/>
      <c r="BD2484"/>
      <c r="BE2484"/>
      <c r="BF2484" s="3"/>
      <c r="BG2484" s="3"/>
      <c r="CK2484"/>
    </row>
    <row r="2485" spans="1:89" x14ac:dyDescent="0.25">
      <c r="A2485" s="2">
        <v>43373</v>
      </c>
      <c r="B2485" s="5" t="s">
        <v>487</v>
      </c>
      <c r="C2485" s="5" t="s">
        <v>330</v>
      </c>
      <c r="D2485" s="5" t="s">
        <v>70</v>
      </c>
      <c r="E2485" s="3" t="s">
        <v>284</v>
      </c>
      <c r="F2485" s="3" t="s">
        <v>396</v>
      </c>
      <c r="G2485" s="3">
        <v>0</v>
      </c>
      <c r="H2485" s="3"/>
      <c r="I2485" s="3"/>
      <c r="J2485" s="3"/>
      <c r="K2485" s="3"/>
      <c r="L2485" s="3"/>
      <c r="M2485" s="5"/>
      <c r="AZ2485"/>
      <c r="BA2485"/>
      <c r="BB2485"/>
      <c r="BC2485"/>
      <c r="BD2485"/>
      <c r="BE2485"/>
      <c r="BF2485" s="3"/>
      <c r="BG2485" s="3"/>
      <c r="CK2485"/>
    </row>
    <row r="2486" spans="1:89" x14ac:dyDescent="0.25">
      <c r="A2486" s="2">
        <v>43373</v>
      </c>
      <c r="B2486" s="5" t="s">
        <v>487</v>
      </c>
      <c r="C2486" s="5" t="s">
        <v>330</v>
      </c>
      <c r="D2486" s="5" t="s">
        <v>70</v>
      </c>
      <c r="E2486" s="3" t="s">
        <v>285</v>
      </c>
      <c r="F2486" s="3" t="s">
        <v>397</v>
      </c>
      <c r="G2486" s="3">
        <v>0</v>
      </c>
      <c r="H2486" s="3"/>
      <c r="I2486" s="3"/>
      <c r="J2486" s="3"/>
      <c r="K2486" s="3"/>
      <c r="L2486" s="3"/>
      <c r="M2486" s="5"/>
      <c r="AZ2486"/>
      <c r="BA2486"/>
      <c r="BB2486"/>
      <c r="BC2486"/>
      <c r="BD2486"/>
      <c r="BE2486"/>
      <c r="BF2486" s="3"/>
      <c r="BG2486" s="3"/>
      <c r="CK2486"/>
    </row>
    <row r="2487" spans="1:89" x14ac:dyDescent="0.25">
      <c r="A2487" s="2">
        <v>43373</v>
      </c>
      <c r="B2487" s="5" t="s">
        <v>487</v>
      </c>
      <c r="C2487" s="5" t="s">
        <v>330</v>
      </c>
      <c r="D2487" s="5" t="s">
        <v>70</v>
      </c>
      <c r="E2487" s="3" t="s">
        <v>286</v>
      </c>
      <c r="F2487" s="3" t="s">
        <v>399</v>
      </c>
      <c r="G2487" s="3">
        <v>375718717.80000001</v>
      </c>
      <c r="H2487" s="3"/>
      <c r="I2487" s="3"/>
      <c r="J2487" s="3"/>
      <c r="K2487" s="3"/>
      <c r="L2487" s="3"/>
      <c r="M2487" s="5"/>
      <c r="AZ2487"/>
      <c r="BA2487"/>
      <c r="BB2487"/>
      <c r="BC2487"/>
      <c r="BD2487"/>
      <c r="BE2487"/>
      <c r="BF2487" s="3"/>
      <c r="BG2487" s="3"/>
      <c r="CK2487"/>
    </row>
    <row r="2488" spans="1:89" x14ac:dyDescent="0.25">
      <c r="A2488" s="2">
        <v>43373</v>
      </c>
      <c r="B2488" s="5" t="s">
        <v>487</v>
      </c>
      <c r="C2488" s="5" t="s">
        <v>330</v>
      </c>
      <c r="D2488" s="5" t="s">
        <v>70</v>
      </c>
      <c r="E2488" s="3" t="s">
        <v>129</v>
      </c>
      <c r="F2488" s="3" t="s">
        <v>400</v>
      </c>
      <c r="G2488" s="3">
        <v>12366471418.1</v>
      </c>
      <c r="H2488" s="3"/>
      <c r="I2488" s="3"/>
      <c r="J2488" s="3"/>
      <c r="K2488" s="3"/>
      <c r="L2488" s="3"/>
      <c r="M2488" s="5"/>
      <c r="AZ2488"/>
      <c r="BA2488"/>
      <c r="BB2488"/>
      <c r="BC2488"/>
      <c r="BD2488"/>
      <c r="BE2488"/>
      <c r="BF2488" s="3"/>
      <c r="BG2488" s="3"/>
      <c r="CK2488"/>
    </row>
    <row r="2489" spans="1:89" x14ac:dyDescent="0.25">
      <c r="A2489" s="2">
        <v>43373</v>
      </c>
      <c r="B2489" s="5" t="s">
        <v>487</v>
      </c>
      <c r="C2489" s="5" t="s">
        <v>330</v>
      </c>
      <c r="D2489" s="5" t="s">
        <v>70</v>
      </c>
      <c r="E2489" s="3" t="s">
        <v>130</v>
      </c>
      <c r="F2489" s="3" t="s">
        <v>398</v>
      </c>
      <c r="G2489" s="3">
        <v>6221313193.75</v>
      </c>
      <c r="H2489" s="3"/>
      <c r="I2489" s="3"/>
      <c r="J2489" s="3"/>
      <c r="K2489" s="3"/>
      <c r="L2489" s="3"/>
      <c r="M2489" s="5"/>
      <c r="AZ2489"/>
      <c r="BA2489"/>
      <c r="BB2489"/>
      <c r="BC2489"/>
      <c r="BD2489"/>
      <c r="BE2489"/>
      <c r="BF2489" s="3"/>
      <c r="BG2489" s="3"/>
      <c r="CK2489"/>
    </row>
    <row r="2490" spans="1:89" x14ac:dyDescent="0.25">
      <c r="A2490" s="2">
        <v>43373</v>
      </c>
      <c r="B2490" s="5" t="s">
        <v>487</v>
      </c>
      <c r="C2490" s="5" t="s">
        <v>401</v>
      </c>
      <c r="D2490" s="5" t="s">
        <v>70</v>
      </c>
      <c r="E2490" s="3" t="s">
        <v>69</v>
      </c>
      <c r="F2490" s="3" t="s">
        <v>107</v>
      </c>
      <c r="G2490" s="3">
        <v>0</v>
      </c>
      <c r="H2490" s="3">
        <v>96194618</v>
      </c>
      <c r="I2490" s="3">
        <v>6472645</v>
      </c>
      <c r="J2490" s="3">
        <v>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Z2490" s="3">
        <v>102667263</v>
      </c>
      <c r="AZ2490"/>
      <c r="BA2490"/>
      <c r="BB2490"/>
      <c r="BC2490"/>
      <c r="BD2490"/>
      <c r="BE2490"/>
      <c r="BF2490" s="3"/>
      <c r="BG2490" s="3"/>
      <c r="CK2490"/>
    </row>
    <row r="2491" spans="1:89" x14ac:dyDescent="0.25">
      <c r="A2491" s="2">
        <v>43373</v>
      </c>
      <c r="B2491" s="5" t="s">
        <v>487</v>
      </c>
      <c r="C2491" s="5" t="s">
        <v>401</v>
      </c>
      <c r="D2491" s="5" t="s">
        <v>70</v>
      </c>
      <c r="E2491" s="3" t="s">
        <v>68</v>
      </c>
      <c r="F2491" s="3" t="s">
        <v>108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Z2491" s="3">
        <v>0</v>
      </c>
      <c r="AZ2491"/>
      <c r="BA2491"/>
      <c r="BB2491"/>
      <c r="BC2491"/>
      <c r="BD2491"/>
      <c r="BE2491"/>
      <c r="BF2491" s="3"/>
      <c r="BG2491" s="3"/>
      <c r="CK2491"/>
    </row>
    <row r="2492" spans="1:89" x14ac:dyDescent="0.25">
      <c r="A2492" s="2">
        <v>43373</v>
      </c>
      <c r="B2492" s="5" t="s">
        <v>487</v>
      </c>
      <c r="C2492" s="5" t="s">
        <v>401</v>
      </c>
      <c r="D2492" s="5" t="s">
        <v>70</v>
      </c>
      <c r="E2492" s="3" t="s">
        <v>67</v>
      </c>
      <c r="F2492" s="3" t="s">
        <v>109</v>
      </c>
      <c r="G2492" s="3"/>
      <c r="H2492" s="3"/>
      <c r="I2492" s="3"/>
      <c r="J2492" s="3"/>
      <c r="K2492" s="3"/>
      <c r="L2492" s="3"/>
      <c r="M2492" s="5"/>
      <c r="S2492" s="5">
        <v>0</v>
      </c>
      <c r="T2492" s="5">
        <v>0</v>
      </c>
      <c r="U2492" s="5">
        <v>0</v>
      </c>
      <c r="V2492" s="5">
        <v>0</v>
      </c>
      <c r="Z2492" s="5">
        <v>0</v>
      </c>
      <c r="AZ2492"/>
      <c r="BA2492"/>
      <c r="BB2492"/>
      <c r="BC2492"/>
      <c r="BD2492"/>
      <c r="BE2492"/>
      <c r="BF2492" s="3"/>
      <c r="BG2492" s="3"/>
      <c r="CK2492"/>
    </row>
    <row r="2493" spans="1:89" x14ac:dyDescent="0.25">
      <c r="A2493" s="2">
        <v>43373</v>
      </c>
      <c r="B2493" s="5" t="s">
        <v>487</v>
      </c>
      <c r="C2493" s="5" t="s">
        <v>401</v>
      </c>
      <c r="D2493" s="5" t="s">
        <v>70</v>
      </c>
      <c r="E2493" s="3" t="s">
        <v>66</v>
      </c>
      <c r="F2493" s="3" t="s">
        <v>110</v>
      </c>
      <c r="G2493" s="3">
        <v>0</v>
      </c>
      <c r="H2493" s="3">
        <v>22098872</v>
      </c>
      <c r="I2493" s="3">
        <v>238203</v>
      </c>
      <c r="J2493" s="3">
        <v>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Z2493" s="3">
        <v>22337075</v>
      </c>
      <c r="AZ2493"/>
      <c r="BA2493"/>
      <c r="BB2493"/>
      <c r="BC2493"/>
      <c r="BD2493"/>
      <c r="BE2493"/>
      <c r="BF2493" s="3"/>
      <c r="BG2493" s="3"/>
      <c r="CK2493"/>
    </row>
    <row r="2494" spans="1:89" x14ac:dyDescent="0.25">
      <c r="A2494" s="2">
        <v>43373</v>
      </c>
      <c r="B2494" s="5" t="s">
        <v>487</v>
      </c>
      <c r="C2494" s="5" t="s">
        <v>401</v>
      </c>
      <c r="D2494" s="5" t="s">
        <v>70</v>
      </c>
      <c r="E2494" s="3" t="s">
        <v>65</v>
      </c>
      <c r="F2494" s="3" t="s">
        <v>111</v>
      </c>
      <c r="G2494" s="3">
        <v>0</v>
      </c>
      <c r="H2494" s="3">
        <v>74095746</v>
      </c>
      <c r="I2494" s="3">
        <v>6234442</v>
      </c>
      <c r="J2494" s="3">
        <v>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Z2494" s="3">
        <v>80330188</v>
      </c>
      <c r="AZ2494"/>
      <c r="BA2494"/>
      <c r="BB2494"/>
      <c r="BC2494"/>
      <c r="BD2494"/>
      <c r="BE2494"/>
      <c r="BF2494" s="3"/>
      <c r="BG2494" s="3"/>
      <c r="CK2494"/>
    </row>
    <row r="2495" spans="1:89" x14ac:dyDescent="0.25">
      <c r="A2495" s="2">
        <v>43373</v>
      </c>
      <c r="B2495" s="5" t="s">
        <v>487</v>
      </c>
      <c r="C2495" s="5" t="s">
        <v>401</v>
      </c>
      <c r="D2495" s="5" t="s">
        <v>70</v>
      </c>
      <c r="E2495" s="3" t="s">
        <v>64</v>
      </c>
      <c r="F2495" s="3" t="s">
        <v>107</v>
      </c>
      <c r="G2495" s="3">
        <v>0</v>
      </c>
      <c r="H2495" s="3">
        <v>69619256</v>
      </c>
      <c r="I2495" s="3">
        <v>4929249</v>
      </c>
      <c r="J2495" s="3">
        <v>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Z2495" s="3">
        <v>74548505</v>
      </c>
      <c r="AZ2495"/>
      <c r="BA2495"/>
      <c r="BB2495"/>
      <c r="BC2495"/>
      <c r="BD2495"/>
      <c r="BE2495"/>
      <c r="BF2495" s="3"/>
      <c r="BG2495" s="3"/>
      <c r="CK2495"/>
    </row>
    <row r="2496" spans="1:89" x14ac:dyDescent="0.25">
      <c r="A2496" s="2">
        <v>43373</v>
      </c>
      <c r="B2496" s="5" t="s">
        <v>487</v>
      </c>
      <c r="C2496" s="5" t="s">
        <v>401</v>
      </c>
      <c r="D2496" s="5" t="s">
        <v>70</v>
      </c>
      <c r="E2496" s="3" t="s">
        <v>63</v>
      </c>
      <c r="F2496" s="3" t="s">
        <v>108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Z2496" s="3">
        <v>0</v>
      </c>
      <c r="AZ2496"/>
      <c r="BA2496"/>
      <c r="BB2496"/>
      <c r="BC2496"/>
      <c r="BD2496"/>
      <c r="BE2496"/>
      <c r="BF2496" s="3"/>
      <c r="BG2496" s="3"/>
      <c r="CK2496"/>
    </row>
    <row r="2497" spans="1:89" x14ac:dyDescent="0.25">
      <c r="A2497" s="2">
        <v>43373</v>
      </c>
      <c r="B2497" s="5" t="s">
        <v>487</v>
      </c>
      <c r="C2497" s="5" t="s">
        <v>401</v>
      </c>
      <c r="D2497" s="5" t="s">
        <v>70</v>
      </c>
      <c r="E2497" s="3" t="s">
        <v>62</v>
      </c>
      <c r="F2497" s="3" t="s">
        <v>109</v>
      </c>
      <c r="G2497" s="3"/>
      <c r="H2497" s="3"/>
      <c r="I2497" s="3"/>
      <c r="J2497" s="3"/>
      <c r="K2497" s="3"/>
      <c r="L2497" s="3"/>
      <c r="M2497" s="5"/>
      <c r="S2497" s="5">
        <v>0</v>
      </c>
      <c r="T2497" s="5">
        <v>0</v>
      </c>
      <c r="U2497" s="5">
        <v>0</v>
      </c>
      <c r="V2497" s="5">
        <v>0</v>
      </c>
      <c r="Z2497" s="5">
        <v>0</v>
      </c>
      <c r="AZ2497"/>
      <c r="BA2497"/>
      <c r="BB2497"/>
      <c r="BC2497"/>
      <c r="BD2497"/>
      <c r="BE2497"/>
      <c r="BF2497" s="3"/>
      <c r="BG2497" s="3"/>
      <c r="CK2497"/>
    </row>
    <row r="2498" spans="1:89" x14ac:dyDescent="0.25">
      <c r="A2498" s="2">
        <v>43373</v>
      </c>
      <c r="B2498" s="5" t="s">
        <v>487</v>
      </c>
      <c r="C2498" s="5" t="s">
        <v>401</v>
      </c>
      <c r="D2498" s="5" t="s">
        <v>70</v>
      </c>
      <c r="E2498" s="3" t="s">
        <v>61</v>
      </c>
      <c r="F2498" s="3" t="s">
        <v>110</v>
      </c>
      <c r="G2498" s="3">
        <v>0</v>
      </c>
      <c r="H2498" s="3">
        <v>22098872</v>
      </c>
      <c r="I2498" s="3">
        <v>238203</v>
      </c>
      <c r="J2498" s="3">
        <v>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Z2498" s="3">
        <v>22337075</v>
      </c>
      <c r="AZ2498"/>
      <c r="BA2498"/>
      <c r="BB2498"/>
      <c r="BC2498"/>
      <c r="BD2498"/>
      <c r="BE2498"/>
      <c r="BF2498" s="3"/>
      <c r="BG2498" s="3"/>
      <c r="CK2498"/>
    </row>
    <row r="2499" spans="1:89" x14ac:dyDescent="0.25">
      <c r="A2499" s="2">
        <v>43373</v>
      </c>
      <c r="B2499" s="5" t="s">
        <v>487</v>
      </c>
      <c r="C2499" s="5" t="s">
        <v>401</v>
      </c>
      <c r="D2499" s="5" t="s">
        <v>70</v>
      </c>
      <c r="E2499" s="3" t="s">
        <v>60</v>
      </c>
      <c r="F2499" s="3" t="s">
        <v>111</v>
      </c>
      <c r="G2499" s="3">
        <v>0</v>
      </c>
      <c r="H2499" s="3">
        <v>47520384</v>
      </c>
      <c r="I2499" s="3">
        <v>4691046</v>
      </c>
      <c r="J2499" s="3">
        <v>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Z2499" s="3">
        <v>52211430</v>
      </c>
      <c r="AZ2499"/>
      <c r="BA2499"/>
      <c r="BB2499"/>
      <c r="BC2499"/>
      <c r="BD2499"/>
      <c r="BE2499"/>
      <c r="BF2499" s="3"/>
      <c r="BG2499" s="3"/>
      <c r="CK2499"/>
    </row>
    <row r="2500" spans="1:89" x14ac:dyDescent="0.25">
      <c r="A2500" s="2">
        <v>43373</v>
      </c>
      <c r="B2500" s="5" t="s">
        <v>487</v>
      </c>
      <c r="C2500" s="5" t="s">
        <v>401</v>
      </c>
      <c r="D2500" s="5" t="s">
        <v>70</v>
      </c>
      <c r="E2500" s="3" t="s">
        <v>59</v>
      </c>
      <c r="F2500" s="3" t="s">
        <v>107</v>
      </c>
      <c r="G2500" s="3">
        <v>0</v>
      </c>
      <c r="H2500" s="3">
        <v>5930584</v>
      </c>
      <c r="I2500" s="3">
        <v>9904750</v>
      </c>
      <c r="J2500" s="3">
        <v>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Z2500" s="3">
        <v>15835334</v>
      </c>
      <c r="AZ2500"/>
      <c r="BA2500"/>
      <c r="BB2500"/>
      <c r="BC2500"/>
      <c r="BD2500"/>
      <c r="BE2500"/>
      <c r="BF2500" s="3"/>
      <c r="BG2500" s="3"/>
      <c r="CK2500"/>
    </row>
    <row r="2501" spans="1:89" x14ac:dyDescent="0.25">
      <c r="A2501" s="2">
        <v>43373</v>
      </c>
      <c r="B2501" s="5" t="s">
        <v>487</v>
      </c>
      <c r="C2501" s="5" t="s">
        <v>401</v>
      </c>
      <c r="D2501" s="5" t="s">
        <v>70</v>
      </c>
      <c r="E2501" s="3" t="s">
        <v>58</v>
      </c>
      <c r="F2501" s="3" t="s">
        <v>108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Z2501" s="3">
        <v>0</v>
      </c>
      <c r="AZ2501"/>
      <c r="BA2501"/>
      <c r="BB2501"/>
      <c r="BC2501"/>
      <c r="BD2501"/>
      <c r="BE2501"/>
      <c r="BF2501" s="3"/>
      <c r="BG2501" s="3"/>
      <c r="CK2501"/>
    </row>
    <row r="2502" spans="1:89" x14ac:dyDescent="0.25">
      <c r="A2502" s="2">
        <v>43373</v>
      </c>
      <c r="B2502" s="5" t="s">
        <v>487</v>
      </c>
      <c r="C2502" s="5" t="s">
        <v>401</v>
      </c>
      <c r="D2502" s="5" t="s">
        <v>70</v>
      </c>
      <c r="E2502" s="3" t="s">
        <v>57</v>
      </c>
      <c r="F2502" s="3" t="s">
        <v>109</v>
      </c>
      <c r="G2502" s="3"/>
      <c r="H2502" s="3"/>
      <c r="I2502" s="3"/>
      <c r="J2502" s="3"/>
      <c r="K2502" s="3"/>
      <c r="L2502" s="3"/>
      <c r="M2502" s="5"/>
      <c r="S2502" s="5">
        <v>0</v>
      </c>
      <c r="T2502" s="5">
        <v>0</v>
      </c>
      <c r="U2502" s="5">
        <v>0</v>
      </c>
      <c r="V2502" s="5">
        <v>0</v>
      </c>
      <c r="Z2502" s="5">
        <v>0</v>
      </c>
      <c r="AZ2502"/>
      <c r="BA2502"/>
      <c r="BB2502"/>
      <c r="BC2502"/>
      <c r="BD2502"/>
      <c r="BE2502"/>
      <c r="BF2502" s="3"/>
      <c r="BG2502" s="3"/>
      <c r="CK2502"/>
    </row>
    <row r="2503" spans="1:89" x14ac:dyDescent="0.25">
      <c r="A2503" s="2">
        <v>43373</v>
      </c>
      <c r="B2503" s="5" t="s">
        <v>487</v>
      </c>
      <c r="C2503" s="5" t="s">
        <v>401</v>
      </c>
      <c r="D2503" s="5" t="s">
        <v>70</v>
      </c>
      <c r="E2503" s="3" t="s">
        <v>56</v>
      </c>
      <c r="F2503" s="3" t="s">
        <v>110</v>
      </c>
      <c r="G2503" s="3">
        <v>0</v>
      </c>
      <c r="H2503" s="3">
        <v>3570364</v>
      </c>
      <c r="I2503" s="3">
        <v>0</v>
      </c>
      <c r="J2503" s="3">
        <v>0</v>
      </c>
      <c r="K2503" s="3">
        <v>0</v>
      </c>
      <c r="L2503" s="3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Z2503" s="3">
        <v>3570364</v>
      </c>
      <c r="AZ2503"/>
      <c r="BA2503"/>
      <c r="BB2503"/>
      <c r="BC2503"/>
      <c r="BD2503"/>
      <c r="BE2503"/>
      <c r="BF2503" s="3"/>
      <c r="BG2503" s="3"/>
      <c r="CK2503"/>
    </row>
    <row r="2504" spans="1:89" x14ac:dyDescent="0.25">
      <c r="A2504" s="2">
        <v>43373</v>
      </c>
      <c r="B2504" s="5" t="s">
        <v>487</v>
      </c>
      <c r="C2504" s="5" t="s">
        <v>401</v>
      </c>
      <c r="D2504" s="5" t="s">
        <v>70</v>
      </c>
      <c r="E2504" s="3" t="s">
        <v>55</v>
      </c>
      <c r="F2504" s="3" t="s">
        <v>111</v>
      </c>
      <c r="G2504" s="3">
        <v>0</v>
      </c>
      <c r="H2504" s="3">
        <v>2360220</v>
      </c>
      <c r="I2504" s="3">
        <v>9904750</v>
      </c>
      <c r="J2504" s="3">
        <v>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Z2504" s="3">
        <v>12264970</v>
      </c>
      <c r="AZ2504"/>
      <c r="BA2504"/>
      <c r="BB2504"/>
      <c r="BC2504"/>
      <c r="BD2504"/>
      <c r="BE2504"/>
      <c r="BF2504" s="3"/>
      <c r="BG2504" s="3"/>
      <c r="CK2504"/>
    </row>
    <row r="2505" spans="1:89" x14ac:dyDescent="0.25">
      <c r="A2505" s="2">
        <v>43373</v>
      </c>
      <c r="B2505" s="5" t="s">
        <v>487</v>
      </c>
      <c r="C2505" s="5" t="s">
        <v>401</v>
      </c>
      <c r="D2505" s="5" t="s">
        <v>70</v>
      </c>
      <c r="E2505" s="3" t="s">
        <v>54</v>
      </c>
      <c r="F2505" s="3" t="s">
        <v>107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Z2505" s="3">
        <v>0</v>
      </c>
      <c r="AZ2505"/>
      <c r="BA2505"/>
      <c r="BB2505"/>
      <c r="BC2505"/>
      <c r="BD2505"/>
      <c r="BE2505"/>
      <c r="BF2505" s="3"/>
      <c r="BG2505" s="3"/>
      <c r="CK2505"/>
    </row>
    <row r="2506" spans="1:89" x14ac:dyDescent="0.25">
      <c r="A2506" s="2">
        <v>43373</v>
      </c>
      <c r="B2506" s="5" t="s">
        <v>487</v>
      </c>
      <c r="C2506" s="5" t="s">
        <v>401</v>
      </c>
      <c r="D2506" s="5" t="s">
        <v>70</v>
      </c>
      <c r="E2506" s="3" t="s">
        <v>53</v>
      </c>
      <c r="F2506" s="3" t="s">
        <v>108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Z2506" s="5">
        <v>0</v>
      </c>
      <c r="AZ2506"/>
      <c r="BA2506"/>
      <c r="BB2506"/>
      <c r="BC2506"/>
      <c r="BD2506"/>
      <c r="BE2506"/>
      <c r="BF2506" s="3"/>
      <c r="BG2506" s="3"/>
      <c r="CK2506"/>
    </row>
    <row r="2507" spans="1:89" x14ac:dyDescent="0.25">
      <c r="A2507" s="2">
        <v>43373</v>
      </c>
      <c r="B2507" s="5" t="s">
        <v>487</v>
      </c>
      <c r="C2507" s="5" t="s">
        <v>401</v>
      </c>
      <c r="D2507" s="5" t="s">
        <v>70</v>
      </c>
      <c r="E2507" s="3" t="s">
        <v>52</v>
      </c>
      <c r="F2507" s="3" t="s">
        <v>109</v>
      </c>
      <c r="G2507" s="3"/>
      <c r="H2507" s="3"/>
      <c r="I2507" s="3"/>
      <c r="J2507" s="3"/>
      <c r="K2507" s="3"/>
      <c r="L2507" s="3"/>
      <c r="M2507" s="5"/>
      <c r="S2507" s="5">
        <v>0</v>
      </c>
      <c r="T2507" s="5">
        <v>0</v>
      </c>
      <c r="U2507" s="5">
        <v>0</v>
      </c>
      <c r="V2507" s="5">
        <v>0</v>
      </c>
      <c r="Z2507" s="5">
        <v>0</v>
      </c>
      <c r="AZ2507"/>
      <c r="BA2507"/>
      <c r="BB2507"/>
      <c r="BC2507"/>
      <c r="BD2507"/>
      <c r="BE2507"/>
      <c r="BF2507" s="3"/>
      <c r="BG2507" s="3"/>
      <c r="CK2507"/>
    </row>
    <row r="2508" spans="1:89" x14ac:dyDescent="0.25">
      <c r="A2508" s="2">
        <v>43373</v>
      </c>
      <c r="B2508" s="5" t="s">
        <v>487</v>
      </c>
      <c r="C2508" s="5" t="s">
        <v>401</v>
      </c>
      <c r="D2508" s="5" t="s">
        <v>70</v>
      </c>
      <c r="E2508" s="3" t="s">
        <v>51</v>
      </c>
      <c r="F2508" s="3" t="s">
        <v>110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Z2508" s="5">
        <v>0</v>
      </c>
      <c r="AZ2508"/>
      <c r="BA2508"/>
      <c r="BB2508"/>
      <c r="BC2508"/>
      <c r="BD2508"/>
      <c r="BE2508"/>
      <c r="BF2508" s="3"/>
      <c r="BG2508" s="3"/>
      <c r="CK2508"/>
    </row>
    <row r="2509" spans="1:89" x14ac:dyDescent="0.25">
      <c r="A2509" s="2">
        <v>43373</v>
      </c>
      <c r="B2509" s="5" t="s">
        <v>487</v>
      </c>
      <c r="C2509" s="5" t="s">
        <v>401</v>
      </c>
      <c r="D2509" s="5" t="s">
        <v>70</v>
      </c>
      <c r="E2509" s="3" t="s">
        <v>50</v>
      </c>
      <c r="F2509" s="3" t="s">
        <v>111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Z2509" s="5">
        <v>0</v>
      </c>
      <c r="AZ2509"/>
      <c r="BA2509"/>
      <c r="BB2509"/>
      <c r="BC2509"/>
      <c r="BD2509"/>
      <c r="BE2509"/>
      <c r="BF2509" s="3"/>
      <c r="BG2509" s="3"/>
      <c r="CK2509"/>
    </row>
    <row r="2510" spans="1:89" x14ac:dyDescent="0.25">
      <c r="A2510" s="2">
        <v>43373</v>
      </c>
      <c r="B2510" s="5" t="s">
        <v>487</v>
      </c>
      <c r="C2510" s="5" t="s">
        <v>401</v>
      </c>
      <c r="D2510" s="5" t="s">
        <v>70</v>
      </c>
      <c r="E2510" s="3" t="s">
        <v>37</v>
      </c>
      <c r="F2510" s="3" t="s">
        <v>112</v>
      </c>
      <c r="G2510" s="3">
        <v>0</v>
      </c>
      <c r="H2510" s="3">
        <v>3532441</v>
      </c>
      <c r="I2510" s="3">
        <v>4934510</v>
      </c>
      <c r="J2510" s="3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Z2510" s="3">
        <v>8466951</v>
      </c>
      <c r="AZ2510"/>
      <c r="BA2510"/>
      <c r="BB2510"/>
      <c r="BC2510"/>
      <c r="BD2510"/>
      <c r="BE2510"/>
      <c r="BF2510" s="3"/>
      <c r="BG2510" s="3"/>
      <c r="CK2510"/>
    </row>
    <row r="2511" spans="1:89" x14ac:dyDescent="0.25">
      <c r="A2511" s="2">
        <v>43373</v>
      </c>
      <c r="B2511" s="5" t="s">
        <v>487</v>
      </c>
      <c r="C2511" s="5" t="s">
        <v>401</v>
      </c>
      <c r="D2511" s="5" t="s">
        <v>70</v>
      </c>
      <c r="E2511" s="3" t="s">
        <v>36</v>
      </c>
      <c r="F2511" s="3" t="s">
        <v>113</v>
      </c>
      <c r="G2511" s="3"/>
      <c r="H2511" s="3"/>
      <c r="I2511" s="3"/>
      <c r="J2511" s="3"/>
      <c r="K2511" s="3"/>
      <c r="L2511" s="3"/>
      <c r="M2511" s="5"/>
      <c r="Z2511" s="3">
        <v>0</v>
      </c>
      <c r="AZ2511"/>
      <c r="BA2511"/>
      <c r="BB2511"/>
      <c r="BC2511"/>
      <c r="BD2511"/>
      <c r="BE2511"/>
      <c r="BF2511" s="3"/>
      <c r="BG2511" s="3"/>
      <c r="CK2511"/>
    </row>
    <row r="2512" spans="1:89" x14ac:dyDescent="0.25">
      <c r="A2512" s="2">
        <v>43373</v>
      </c>
      <c r="B2512" s="5" t="s">
        <v>487</v>
      </c>
      <c r="C2512" s="5" t="s">
        <v>401</v>
      </c>
      <c r="D2512" s="5" t="s">
        <v>70</v>
      </c>
      <c r="E2512" s="3" t="s">
        <v>35</v>
      </c>
      <c r="F2512" s="3" t="s">
        <v>114</v>
      </c>
      <c r="G2512" s="3"/>
      <c r="H2512" s="3"/>
      <c r="I2512" s="3"/>
      <c r="J2512" s="3"/>
      <c r="K2512" s="3"/>
      <c r="L2512" s="3"/>
      <c r="M2512" s="5"/>
      <c r="Z2512" s="3">
        <v>8466951</v>
      </c>
      <c r="AZ2512"/>
      <c r="BA2512"/>
      <c r="BB2512"/>
      <c r="BC2512"/>
      <c r="BD2512"/>
      <c r="BE2512"/>
      <c r="BF2512" s="3"/>
      <c r="BG2512" s="3"/>
      <c r="CK2512"/>
    </row>
    <row r="2513" spans="1:89" x14ac:dyDescent="0.25">
      <c r="A2513" s="2">
        <v>43373</v>
      </c>
      <c r="B2513" s="5" t="s">
        <v>487</v>
      </c>
      <c r="C2513" s="5" t="s">
        <v>420</v>
      </c>
      <c r="D2513" s="5" t="s">
        <v>70</v>
      </c>
      <c r="E2513" s="3" t="s">
        <v>49</v>
      </c>
      <c r="F2513" s="3" t="s">
        <v>115</v>
      </c>
      <c r="G2513" s="3"/>
      <c r="H2513" s="3"/>
      <c r="I2513" s="3"/>
      <c r="J2513" s="3"/>
      <c r="K2513" s="3"/>
      <c r="L2513" s="3"/>
      <c r="M2513" s="5"/>
      <c r="Z2513" s="3"/>
      <c r="AA2513" s="3">
        <v>2544572271</v>
      </c>
      <c r="AB2513" s="5">
        <v>0</v>
      </c>
      <c r="AC2513" s="3">
        <v>17402219</v>
      </c>
      <c r="AD2513" s="3">
        <v>1950579557</v>
      </c>
      <c r="AE2513" s="5">
        <v>0</v>
      </c>
      <c r="AF2513" s="5">
        <v>0</v>
      </c>
      <c r="AG2513" s="5">
        <v>0</v>
      </c>
      <c r="AH2513" s="5">
        <v>0</v>
      </c>
      <c r="AI2513" s="3">
        <v>4512554047</v>
      </c>
      <c r="AZ2513"/>
      <c r="BA2513"/>
      <c r="BB2513"/>
      <c r="BC2513"/>
      <c r="BD2513"/>
      <c r="BE2513"/>
      <c r="BF2513" s="3"/>
      <c r="BG2513" s="3"/>
      <c r="CK2513"/>
    </row>
    <row r="2514" spans="1:89" x14ac:dyDescent="0.25">
      <c r="A2514" s="2">
        <v>43373</v>
      </c>
      <c r="B2514" s="5" t="s">
        <v>487</v>
      </c>
      <c r="C2514" s="5" t="s">
        <v>420</v>
      </c>
      <c r="D2514" s="5" t="s">
        <v>70</v>
      </c>
      <c r="E2514" s="3" t="s">
        <v>48</v>
      </c>
      <c r="F2514" s="3" t="s">
        <v>110</v>
      </c>
      <c r="G2514" s="3"/>
      <c r="H2514" s="3"/>
      <c r="I2514" s="3"/>
      <c r="J2514" s="3"/>
      <c r="K2514" s="3"/>
      <c r="L2514" s="3"/>
      <c r="M2514" s="5"/>
      <c r="AA2514" s="3">
        <v>452298553</v>
      </c>
      <c r="AB2514" s="5">
        <v>0</v>
      </c>
      <c r="AC2514" s="3">
        <v>0</v>
      </c>
      <c r="AD2514" s="3">
        <v>226999020</v>
      </c>
      <c r="AE2514" s="5">
        <v>0</v>
      </c>
      <c r="AF2514" s="5">
        <v>0</v>
      </c>
      <c r="AG2514" s="5">
        <v>0</v>
      </c>
      <c r="AH2514" s="5">
        <v>0</v>
      </c>
      <c r="AI2514" s="3">
        <v>679297573</v>
      </c>
      <c r="AZ2514"/>
      <c r="BA2514"/>
      <c r="BB2514"/>
      <c r="BC2514"/>
      <c r="BD2514"/>
      <c r="BE2514"/>
      <c r="BF2514" s="3"/>
      <c r="BG2514" s="3"/>
      <c r="CK2514"/>
    </row>
    <row r="2515" spans="1:89" x14ac:dyDescent="0.25">
      <c r="A2515" s="2">
        <v>43373</v>
      </c>
      <c r="B2515" s="5" t="s">
        <v>487</v>
      </c>
      <c r="C2515" s="5" t="s">
        <v>420</v>
      </c>
      <c r="D2515" s="5" t="s">
        <v>70</v>
      </c>
      <c r="E2515" s="3" t="s">
        <v>47</v>
      </c>
      <c r="F2515" s="3" t="s">
        <v>111</v>
      </c>
      <c r="G2515" s="3"/>
      <c r="H2515" s="3"/>
      <c r="I2515" s="3"/>
      <c r="J2515" s="3"/>
      <c r="K2515" s="3"/>
      <c r="L2515" s="3"/>
      <c r="M2515" s="5"/>
      <c r="AA2515" s="3">
        <v>2092273718</v>
      </c>
      <c r="AB2515" s="5">
        <v>0</v>
      </c>
      <c r="AC2515" s="3">
        <v>17402219</v>
      </c>
      <c r="AD2515" s="3">
        <v>1723580537</v>
      </c>
      <c r="AE2515" s="5">
        <v>0</v>
      </c>
      <c r="AF2515" s="5">
        <v>0</v>
      </c>
      <c r="AG2515" s="5">
        <v>0</v>
      </c>
      <c r="AH2515" s="5">
        <v>0</v>
      </c>
      <c r="AI2515" s="3">
        <v>3833256474</v>
      </c>
      <c r="AZ2515"/>
      <c r="BA2515"/>
      <c r="BB2515"/>
      <c r="BC2515"/>
      <c r="BD2515"/>
      <c r="BE2515"/>
      <c r="BF2515" s="3"/>
      <c r="BG2515" s="3"/>
      <c r="CK2515"/>
    </row>
    <row r="2516" spans="1:89" x14ac:dyDescent="0.25">
      <c r="A2516" s="2">
        <v>43373</v>
      </c>
      <c r="B2516" s="5" t="s">
        <v>487</v>
      </c>
      <c r="C2516" s="5" t="s">
        <v>420</v>
      </c>
      <c r="D2516" s="5" t="s">
        <v>70</v>
      </c>
      <c r="E2516" s="3" t="s">
        <v>46</v>
      </c>
      <c r="F2516" s="3" t="s">
        <v>115</v>
      </c>
      <c r="G2516" s="3"/>
      <c r="H2516" s="3"/>
      <c r="I2516" s="3"/>
      <c r="J2516" s="3"/>
      <c r="K2516" s="3"/>
      <c r="L2516" s="3"/>
      <c r="M2516" s="5"/>
      <c r="AA2516" s="3">
        <v>2446820287.0900002</v>
      </c>
      <c r="AB2516" s="5">
        <v>0</v>
      </c>
      <c r="AC2516" s="3">
        <v>14669231</v>
      </c>
      <c r="AD2516" s="3">
        <v>1777775670.8800001</v>
      </c>
      <c r="AE2516" s="5">
        <v>0</v>
      </c>
      <c r="AF2516" s="5">
        <v>0</v>
      </c>
      <c r="AG2516" s="5">
        <v>0</v>
      </c>
      <c r="AH2516" s="5">
        <v>0</v>
      </c>
      <c r="AI2516" s="3">
        <v>4239265188.9699998</v>
      </c>
      <c r="AZ2516"/>
      <c r="BA2516"/>
      <c r="BB2516"/>
      <c r="BC2516"/>
      <c r="BD2516"/>
      <c r="BE2516"/>
      <c r="BF2516" s="3"/>
      <c r="BG2516" s="3"/>
      <c r="CK2516"/>
    </row>
    <row r="2517" spans="1:89" x14ac:dyDescent="0.25">
      <c r="A2517" s="2">
        <v>43373</v>
      </c>
      <c r="B2517" s="5" t="s">
        <v>487</v>
      </c>
      <c r="C2517" s="5" t="s">
        <v>420</v>
      </c>
      <c r="D2517" s="5" t="s">
        <v>70</v>
      </c>
      <c r="E2517" s="3" t="s">
        <v>45</v>
      </c>
      <c r="F2517" s="3" t="s">
        <v>110</v>
      </c>
      <c r="G2517" s="3"/>
      <c r="H2517" s="3"/>
      <c r="I2517" s="3"/>
      <c r="J2517" s="3"/>
      <c r="K2517" s="3"/>
      <c r="L2517" s="3"/>
      <c r="M2517" s="5"/>
      <c r="AA2517" s="3">
        <v>423581035</v>
      </c>
      <c r="AB2517" s="5">
        <v>0</v>
      </c>
      <c r="AC2517" s="3">
        <v>0</v>
      </c>
      <c r="AD2517" s="3">
        <v>207442616</v>
      </c>
      <c r="AE2517" s="5">
        <v>0</v>
      </c>
      <c r="AF2517" s="5">
        <v>0</v>
      </c>
      <c r="AG2517" s="5">
        <v>0</v>
      </c>
      <c r="AH2517" s="5">
        <v>0</v>
      </c>
      <c r="AI2517" s="3">
        <v>631023651</v>
      </c>
      <c r="AZ2517"/>
      <c r="BA2517"/>
      <c r="BB2517"/>
      <c r="BC2517"/>
      <c r="BD2517"/>
      <c r="BE2517"/>
      <c r="BF2517" s="3"/>
      <c r="BG2517" s="3"/>
      <c r="CK2517"/>
    </row>
    <row r="2518" spans="1:89" x14ac:dyDescent="0.25">
      <c r="A2518" s="2">
        <v>43373</v>
      </c>
      <c r="B2518" s="5" t="s">
        <v>487</v>
      </c>
      <c r="C2518" s="5" t="s">
        <v>420</v>
      </c>
      <c r="D2518" s="5" t="s">
        <v>70</v>
      </c>
      <c r="E2518" s="3" t="s">
        <v>44</v>
      </c>
      <c r="F2518" s="3" t="s">
        <v>111</v>
      </c>
      <c r="G2518" s="3"/>
      <c r="H2518" s="3"/>
      <c r="I2518" s="3"/>
      <c r="J2518" s="3"/>
      <c r="K2518" s="3"/>
      <c r="L2518" s="3"/>
      <c r="M2518" s="5"/>
      <c r="AA2518" s="3">
        <v>2023239252.0899999</v>
      </c>
      <c r="AB2518" s="5">
        <v>0</v>
      </c>
      <c r="AC2518" s="3">
        <v>14669231</v>
      </c>
      <c r="AD2518" s="3">
        <v>1570333054.8800001</v>
      </c>
      <c r="AE2518" s="5">
        <v>0</v>
      </c>
      <c r="AF2518" s="5">
        <v>0</v>
      </c>
      <c r="AG2518" s="5">
        <v>0</v>
      </c>
      <c r="AH2518" s="5">
        <v>0</v>
      </c>
      <c r="AI2518" s="3">
        <v>3608241537.9699998</v>
      </c>
      <c r="AZ2518"/>
      <c r="BA2518"/>
      <c r="BB2518"/>
      <c r="BC2518"/>
      <c r="BD2518"/>
      <c r="BE2518"/>
      <c r="BF2518" s="3"/>
      <c r="BG2518" s="3"/>
      <c r="CK2518"/>
    </row>
    <row r="2519" spans="1:89" x14ac:dyDescent="0.25">
      <c r="A2519" s="2">
        <v>43373</v>
      </c>
      <c r="B2519" s="5" t="s">
        <v>487</v>
      </c>
      <c r="C2519" s="5" t="s">
        <v>420</v>
      </c>
      <c r="D2519" s="5" t="s">
        <v>70</v>
      </c>
      <c r="E2519" s="3" t="s">
        <v>43</v>
      </c>
      <c r="F2519" s="3" t="s">
        <v>115</v>
      </c>
      <c r="G2519" s="3"/>
      <c r="H2519" s="3"/>
      <c r="I2519" s="3"/>
      <c r="J2519" s="3"/>
      <c r="K2519" s="3"/>
      <c r="L2519" s="3"/>
      <c r="M2519" s="5"/>
      <c r="AA2519" s="3">
        <v>682320339</v>
      </c>
      <c r="AB2519" s="5">
        <v>0</v>
      </c>
      <c r="AC2519" s="3">
        <v>0</v>
      </c>
      <c r="AD2519" s="3">
        <v>679642208</v>
      </c>
      <c r="AE2519" s="5">
        <v>0</v>
      </c>
      <c r="AF2519" s="5">
        <v>0</v>
      </c>
      <c r="AG2519" s="5">
        <v>0</v>
      </c>
      <c r="AH2519" s="5">
        <v>0</v>
      </c>
      <c r="AI2519" s="3">
        <v>1361962547</v>
      </c>
      <c r="AZ2519"/>
      <c r="BA2519"/>
      <c r="BB2519"/>
      <c r="BC2519"/>
      <c r="BD2519"/>
      <c r="BE2519"/>
      <c r="BF2519" s="3"/>
      <c r="BG2519" s="3"/>
      <c r="CK2519"/>
    </row>
    <row r="2520" spans="1:89" x14ac:dyDescent="0.25">
      <c r="A2520" s="2">
        <v>43373</v>
      </c>
      <c r="B2520" s="5" t="s">
        <v>487</v>
      </c>
      <c r="C2520" s="5" t="s">
        <v>420</v>
      </c>
      <c r="D2520" s="5" t="s">
        <v>70</v>
      </c>
      <c r="E2520" s="3" t="s">
        <v>42</v>
      </c>
      <c r="F2520" s="3" t="s">
        <v>110</v>
      </c>
      <c r="G2520" s="3"/>
      <c r="H2520" s="3"/>
      <c r="I2520" s="3"/>
      <c r="J2520" s="3"/>
      <c r="K2520" s="3"/>
      <c r="L2520" s="3"/>
      <c r="M2520" s="5"/>
      <c r="AA2520" s="3">
        <v>204335630</v>
      </c>
      <c r="AB2520" s="5">
        <v>0</v>
      </c>
      <c r="AC2520" s="3">
        <v>0</v>
      </c>
      <c r="AD2520" s="3">
        <v>116890027</v>
      </c>
      <c r="AE2520" s="5">
        <v>0</v>
      </c>
      <c r="AF2520" s="5">
        <v>0</v>
      </c>
      <c r="AG2520" s="5">
        <v>0</v>
      </c>
      <c r="AH2520" s="5">
        <v>0</v>
      </c>
      <c r="AI2520" s="3">
        <v>321225657</v>
      </c>
      <c r="AZ2520"/>
      <c r="BA2520"/>
      <c r="BB2520"/>
      <c r="BC2520"/>
      <c r="BD2520"/>
      <c r="BE2520"/>
      <c r="BF2520" s="3"/>
      <c r="BG2520" s="3"/>
      <c r="CK2520"/>
    </row>
    <row r="2521" spans="1:89" x14ac:dyDescent="0.25">
      <c r="A2521" s="2">
        <v>43373</v>
      </c>
      <c r="B2521" s="5" t="s">
        <v>487</v>
      </c>
      <c r="C2521" s="5" t="s">
        <v>420</v>
      </c>
      <c r="D2521" s="5" t="s">
        <v>70</v>
      </c>
      <c r="E2521" s="3" t="s">
        <v>41</v>
      </c>
      <c r="F2521" s="3" t="s">
        <v>111</v>
      </c>
      <c r="G2521" s="3"/>
      <c r="H2521" s="3"/>
      <c r="I2521" s="3"/>
      <c r="J2521" s="3"/>
      <c r="K2521" s="3"/>
      <c r="L2521" s="3"/>
      <c r="M2521" s="5"/>
      <c r="AA2521" s="3">
        <v>477984709</v>
      </c>
      <c r="AB2521" s="5">
        <v>0</v>
      </c>
      <c r="AC2521" s="5">
        <v>0</v>
      </c>
      <c r="AD2521" s="3">
        <v>562752181</v>
      </c>
      <c r="AE2521" s="5">
        <v>0</v>
      </c>
      <c r="AF2521" s="5">
        <v>0</v>
      </c>
      <c r="AG2521" s="5">
        <v>0</v>
      </c>
      <c r="AH2521" s="5">
        <v>0</v>
      </c>
      <c r="AI2521" s="3">
        <v>1040736890</v>
      </c>
      <c r="AZ2521"/>
      <c r="BA2521"/>
      <c r="BB2521"/>
      <c r="BC2521"/>
      <c r="BD2521"/>
      <c r="BE2521"/>
      <c r="BF2521" s="3"/>
      <c r="BG2521" s="3"/>
      <c r="CK2521"/>
    </row>
    <row r="2522" spans="1:89" x14ac:dyDescent="0.25">
      <c r="A2522" s="2">
        <v>43373</v>
      </c>
      <c r="B2522" s="5" t="s">
        <v>487</v>
      </c>
      <c r="C2522" s="5" t="s">
        <v>420</v>
      </c>
      <c r="D2522" s="5" t="s">
        <v>70</v>
      </c>
      <c r="E2522" s="3" t="s">
        <v>40</v>
      </c>
      <c r="F2522" s="3" t="s">
        <v>115</v>
      </c>
      <c r="G2522" s="3"/>
      <c r="H2522" s="3"/>
      <c r="I2522" s="3"/>
      <c r="J2522" s="3"/>
      <c r="K2522" s="3"/>
      <c r="L2522" s="3"/>
      <c r="M2522" s="5"/>
      <c r="AA2522" s="3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5">
        <v>0</v>
      </c>
      <c r="AI2522" s="3">
        <v>0</v>
      </c>
      <c r="AZ2522"/>
      <c r="BA2522"/>
      <c r="BB2522"/>
      <c r="BC2522"/>
      <c r="BD2522"/>
      <c r="BE2522"/>
      <c r="BF2522" s="3"/>
      <c r="BG2522" s="3"/>
      <c r="CK2522"/>
    </row>
    <row r="2523" spans="1:89" x14ac:dyDescent="0.25">
      <c r="A2523" s="2">
        <v>43373</v>
      </c>
      <c r="B2523" s="5" t="s">
        <v>487</v>
      </c>
      <c r="C2523" s="5" t="s">
        <v>420</v>
      </c>
      <c r="D2523" s="5" t="s">
        <v>70</v>
      </c>
      <c r="E2523" s="3" t="s">
        <v>39</v>
      </c>
      <c r="F2523" s="3" t="s">
        <v>110</v>
      </c>
      <c r="G2523" s="3"/>
      <c r="H2523" s="3"/>
      <c r="I2523" s="3"/>
      <c r="J2523" s="3"/>
      <c r="K2523" s="3"/>
      <c r="L2523" s="3"/>
      <c r="M2523" s="5"/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Z2523"/>
      <c r="BA2523"/>
      <c r="BB2523"/>
      <c r="BC2523"/>
      <c r="BD2523"/>
      <c r="BE2523"/>
      <c r="BF2523" s="3"/>
      <c r="BG2523" s="3"/>
      <c r="CK2523"/>
    </row>
    <row r="2524" spans="1:89" x14ac:dyDescent="0.25">
      <c r="A2524" s="2">
        <v>43373</v>
      </c>
      <c r="B2524" s="5" t="s">
        <v>487</v>
      </c>
      <c r="C2524" s="5" t="s">
        <v>420</v>
      </c>
      <c r="D2524" s="5" t="s">
        <v>70</v>
      </c>
      <c r="E2524" s="3" t="s">
        <v>38</v>
      </c>
      <c r="F2524" s="3" t="s">
        <v>111</v>
      </c>
      <c r="G2524" s="3"/>
      <c r="H2524" s="3"/>
      <c r="I2524" s="3"/>
      <c r="J2524" s="3"/>
      <c r="K2524" s="3"/>
      <c r="L2524" s="3"/>
      <c r="M2524" s="5"/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Z2524"/>
      <c r="BA2524"/>
      <c r="BB2524"/>
      <c r="BC2524"/>
      <c r="BD2524"/>
      <c r="BE2524"/>
      <c r="BF2524" s="3"/>
      <c r="BG2524" s="3"/>
      <c r="CK2524"/>
    </row>
    <row r="2525" spans="1:89" x14ac:dyDescent="0.25">
      <c r="A2525" s="2">
        <v>43373</v>
      </c>
      <c r="B2525" s="5" t="s">
        <v>487</v>
      </c>
      <c r="C2525" s="5" t="s">
        <v>420</v>
      </c>
      <c r="D2525" s="5" t="s">
        <v>70</v>
      </c>
      <c r="E2525" s="3" t="s">
        <v>34</v>
      </c>
      <c r="F2525" s="3" t="s">
        <v>112</v>
      </c>
      <c r="G2525" s="3"/>
      <c r="H2525" s="3"/>
      <c r="I2525" s="3"/>
      <c r="J2525" s="3"/>
      <c r="K2525" s="3"/>
      <c r="L2525" s="3"/>
      <c r="M2525" s="5"/>
      <c r="AA2525" s="3">
        <v>658398501.19000006</v>
      </c>
      <c r="AB2525" s="5">
        <v>0</v>
      </c>
      <c r="AC2525" s="3">
        <v>6386772</v>
      </c>
      <c r="AD2525" s="3">
        <v>427953009.47000003</v>
      </c>
      <c r="AE2525" s="5">
        <v>0</v>
      </c>
      <c r="AF2525" s="5">
        <v>0</v>
      </c>
      <c r="AG2525" s="5">
        <v>0</v>
      </c>
      <c r="AH2525" s="5">
        <v>0</v>
      </c>
      <c r="AI2525" s="3">
        <v>1092738282.6500001</v>
      </c>
      <c r="AZ2525"/>
      <c r="BA2525"/>
      <c r="BB2525"/>
      <c r="BC2525"/>
      <c r="BD2525"/>
      <c r="BE2525"/>
      <c r="BF2525" s="3"/>
      <c r="BG2525" s="3"/>
      <c r="CK2525"/>
    </row>
    <row r="2526" spans="1:89" x14ac:dyDescent="0.25">
      <c r="A2526" s="2">
        <v>43373</v>
      </c>
      <c r="B2526" s="5" t="s">
        <v>487</v>
      </c>
      <c r="C2526" s="5" t="s">
        <v>420</v>
      </c>
      <c r="D2526" s="5" t="s">
        <v>70</v>
      </c>
      <c r="E2526" s="3" t="s">
        <v>33</v>
      </c>
      <c r="F2526" s="3" t="s">
        <v>113</v>
      </c>
      <c r="G2526" s="3"/>
      <c r="H2526" s="3"/>
      <c r="I2526" s="3"/>
      <c r="J2526" s="3"/>
      <c r="K2526" s="3"/>
      <c r="L2526" s="3"/>
      <c r="M2526" s="5"/>
      <c r="AA2526" s="3"/>
      <c r="AC2526" s="3"/>
      <c r="AD2526" s="3"/>
      <c r="AI2526" s="3">
        <v>38739556.469999999</v>
      </c>
      <c r="AZ2526"/>
      <c r="BA2526"/>
      <c r="BB2526"/>
      <c r="BC2526"/>
      <c r="BD2526"/>
      <c r="BE2526"/>
      <c r="BF2526" s="3"/>
      <c r="BG2526" s="3"/>
      <c r="CK2526"/>
    </row>
    <row r="2527" spans="1:89" x14ac:dyDescent="0.25">
      <c r="A2527" s="2">
        <v>43373</v>
      </c>
      <c r="B2527" s="5" t="s">
        <v>487</v>
      </c>
      <c r="C2527" s="5" t="s">
        <v>420</v>
      </c>
      <c r="D2527" s="5" t="s">
        <v>70</v>
      </c>
      <c r="E2527" s="3" t="s">
        <v>32</v>
      </c>
      <c r="F2527" s="3" t="s">
        <v>114</v>
      </c>
      <c r="G2527" s="3"/>
      <c r="H2527" s="3"/>
      <c r="I2527" s="3"/>
      <c r="J2527" s="3"/>
      <c r="K2527" s="3"/>
      <c r="L2527" s="3"/>
      <c r="M2527" s="5"/>
      <c r="AI2527" s="3">
        <v>1131477839.1199999</v>
      </c>
      <c r="AZ2527"/>
      <c r="BA2527"/>
      <c r="BB2527"/>
      <c r="BC2527"/>
      <c r="BD2527"/>
      <c r="BE2527"/>
      <c r="BF2527" s="3"/>
      <c r="BG2527" s="3"/>
      <c r="CK2527"/>
    </row>
    <row r="2528" spans="1:89" x14ac:dyDescent="0.25">
      <c r="A2528" s="2">
        <v>43373</v>
      </c>
      <c r="B2528" s="5" t="s">
        <v>487</v>
      </c>
      <c r="C2528" s="5" t="s">
        <v>402</v>
      </c>
      <c r="D2528" s="5" t="s">
        <v>70</v>
      </c>
      <c r="E2528" s="3" t="s">
        <v>106</v>
      </c>
      <c r="F2528" s="3" t="s">
        <v>403</v>
      </c>
      <c r="G2528" s="3"/>
      <c r="H2528" s="3">
        <v>0</v>
      </c>
      <c r="I2528" s="3">
        <v>5587400370.3000002</v>
      </c>
      <c r="J2528" s="3"/>
      <c r="K2528" s="3"/>
      <c r="L2528" s="3">
        <v>0</v>
      </c>
      <c r="M2528" s="5"/>
      <c r="O2528" s="5">
        <v>0</v>
      </c>
      <c r="P2528" s="5">
        <v>0</v>
      </c>
      <c r="U2528" s="3">
        <v>5587400370.3000002</v>
      </c>
      <c r="V2528" s="5">
        <v>0</v>
      </c>
      <c r="Y2528" s="5">
        <v>0</v>
      </c>
      <c r="Z2528" s="5">
        <v>0</v>
      </c>
      <c r="AA2528" s="5">
        <v>0</v>
      </c>
      <c r="AI2528" s="3"/>
      <c r="AZ2528"/>
      <c r="BA2528"/>
      <c r="BB2528"/>
      <c r="BC2528"/>
      <c r="BD2528"/>
      <c r="BE2528"/>
      <c r="BF2528" s="3"/>
      <c r="BG2528" s="3"/>
      <c r="CK2528"/>
    </row>
    <row r="2529" spans="1:89" x14ac:dyDescent="0.25">
      <c r="A2529" s="2">
        <v>43373</v>
      </c>
      <c r="B2529" s="5" t="s">
        <v>487</v>
      </c>
      <c r="C2529" s="5" t="s">
        <v>402</v>
      </c>
      <c r="D2529" s="5" t="s">
        <v>70</v>
      </c>
      <c r="E2529" s="3" t="s">
        <v>240</v>
      </c>
      <c r="F2529" s="3" t="s">
        <v>404</v>
      </c>
      <c r="G2529" s="3"/>
      <c r="H2529" s="3">
        <v>0</v>
      </c>
      <c r="I2529" s="3">
        <v>0</v>
      </c>
      <c r="J2529" s="3"/>
      <c r="K2529" s="3"/>
      <c r="L2529" s="3">
        <v>0</v>
      </c>
      <c r="M2529" s="5"/>
      <c r="O2529" s="5">
        <v>0</v>
      </c>
      <c r="P2529" s="5">
        <v>0</v>
      </c>
      <c r="U2529" s="3">
        <v>0</v>
      </c>
      <c r="V2529" s="5">
        <v>0</v>
      </c>
      <c r="Y2529" s="5">
        <v>0</v>
      </c>
      <c r="Z2529" s="5">
        <v>0</v>
      </c>
      <c r="AA2529" s="5">
        <v>0</v>
      </c>
      <c r="AZ2529"/>
      <c r="BA2529"/>
      <c r="BB2529"/>
      <c r="BC2529"/>
      <c r="BD2529"/>
      <c r="BE2529"/>
      <c r="BF2529" s="3"/>
      <c r="BG2529" s="3"/>
      <c r="CK2529"/>
    </row>
    <row r="2530" spans="1:89" x14ac:dyDescent="0.25">
      <c r="A2530" s="2">
        <v>43373</v>
      </c>
      <c r="B2530" s="5" t="s">
        <v>487</v>
      </c>
      <c r="C2530" s="5" t="s">
        <v>402</v>
      </c>
      <c r="D2530" s="5" t="s">
        <v>70</v>
      </c>
      <c r="E2530" s="3" t="s">
        <v>241</v>
      </c>
      <c r="F2530" s="3" t="s">
        <v>405</v>
      </c>
      <c r="G2530" s="3"/>
      <c r="H2530" s="3">
        <v>0</v>
      </c>
      <c r="I2530" s="3"/>
      <c r="J2530" s="3">
        <v>940295740</v>
      </c>
      <c r="K2530" s="3">
        <v>0</v>
      </c>
      <c r="L2530" s="3"/>
      <c r="M2530" s="3">
        <v>1590213615</v>
      </c>
      <c r="N2530" s="5">
        <v>0</v>
      </c>
      <c r="O2530" s="5">
        <v>0</v>
      </c>
      <c r="P2530" s="5">
        <v>0</v>
      </c>
      <c r="U2530" s="3">
        <v>2530509355</v>
      </c>
      <c r="W2530" s="3">
        <v>2791340036</v>
      </c>
      <c r="X2530" s="5">
        <v>0</v>
      </c>
      <c r="Y2530" s="5">
        <v>0</v>
      </c>
      <c r="Z2530" s="5">
        <v>0</v>
      </c>
      <c r="AA2530" s="3">
        <v>2791340036</v>
      </c>
      <c r="AZ2530"/>
      <c r="BA2530"/>
      <c r="BB2530"/>
      <c r="BC2530"/>
      <c r="BD2530"/>
      <c r="BE2530"/>
      <c r="BF2530" s="3"/>
      <c r="BG2530" s="3"/>
      <c r="CK2530"/>
    </row>
    <row r="2531" spans="1:89" x14ac:dyDescent="0.25">
      <c r="A2531" s="2">
        <v>43373</v>
      </c>
      <c r="B2531" s="5" t="s">
        <v>487</v>
      </c>
      <c r="C2531" s="5" t="s">
        <v>402</v>
      </c>
      <c r="D2531" s="5" t="s">
        <v>70</v>
      </c>
      <c r="E2531" s="3" t="s">
        <v>246</v>
      </c>
      <c r="F2531" s="3" t="s">
        <v>406</v>
      </c>
      <c r="G2531" s="3"/>
      <c r="H2531" s="3">
        <v>0</v>
      </c>
      <c r="I2531" s="3"/>
      <c r="J2531" s="3">
        <v>0</v>
      </c>
      <c r="K2531" s="3">
        <v>0</v>
      </c>
      <c r="L2531" s="3"/>
      <c r="M2531" s="3">
        <v>148710551</v>
      </c>
      <c r="N2531" s="5">
        <v>0</v>
      </c>
      <c r="O2531" s="5">
        <v>0</v>
      </c>
      <c r="P2531" s="5">
        <v>0</v>
      </c>
      <c r="U2531" s="3">
        <v>148710551</v>
      </c>
      <c r="W2531" s="3">
        <v>522765758</v>
      </c>
      <c r="X2531" s="5">
        <v>0</v>
      </c>
      <c r="Y2531" s="5">
        <v>0</v>
      </c>
      <c r="Z2531" s="5">
        <v>0</v>
      </c>
      <c r="AA2531" s="3">
        <v>522765758</v>
      </c>
      <c r="AZ2531"/>
      <c r="BA2531"/>
      <c r="BB2531"/>
      <c r="BC2531"/>
      <c r="BD2531"/>
      <c r="BE2531"/>
      <c r="BF2531" s="3"/>
      <c r="BG2531" s="3"/>
      <c r="CK2531"/>
    </row>
    <row r="2532" spans="1:89" x14ac:dyDescent="0.25">
      <c r="A2532" s="2">
        <v>43373</v>
      </c>
      <c r="B2532" s="5" t="s">
        <v>487</v>
      </c>
      <c r="C2532" s="5" t="s">
        <v>402</v>
      </c>
      <c r="D2532" s="5" t="s">
        <v>70</v>
      </c>
      <c r="E2532" s="3" t="s">
        <v>247</v>
      </c>
      <c r="F2532" s="3" t="s">
        <v>407</v>
      </c>
      <c r="G2532" s="3"/>
      <c r="H2532" s="3">
        <v>0</v>
      </c>
      <c r="I2532" s="3"/>
      <c r="J2532" s="3">
        <v>940295740</v>
      </c>
      <c r="K2532" s="3">
        <v>0</v>
      </c>
      <c r="L2532" s="3"/>
      <c r="M2532" s="3">
        <v>1441503064</v>
      </c>
      <c r="N2532" s="5">
        <v>0</v>
      </c>
      <c r="O2532" s="5">
        <v>0</v>
      </c>
      <c r="P2532" s="5">
        <v>0</v>
      </c>
      <c r="U2532" s="3">
        <v>2381798804</v>
      </c>
      <c r="W2532" s="3">
        <v>2268574278</v>
      </c>
      <c r="X2532" s="5">
        <v>0</v>
      </c>
      <c r="Y2532" s="5">
        <v>0</v>
      </c>
      <c r="Z2532" s="5">
        <v>0</v>
      </c>
      <c r="AA2532" s="3">
        <v>2268574278</v>
      </c>
      <c r="AZ2532"/>
      <c r="BA2532"/>
      <c r="BB2532"/>
      <c r="BC2532"/>
      <c r="BD2532"/>
      <c r="BE2532"/>
      <c r="BF2532" s="3"/>
      <c r="BG2532" s="3"/>
      <c r="CK2532"/>
    </row>
    <row r="2533" spans="1:89" x14ac:dyDescent="0.25">
      <c r="A2533" s="2">
        <v>43373</v>
      </c>
      <c r="B2533" s="5" t="s">
        <v>487</v>
      </c>
      <c r="C2533" s="5" t="s">
        <v>402</v>
      </c>
      <c r="D2533" s="5" t="s">
        <v>70</v>
      </c>
      <c r="E2533" s="3" t="s">
        <v>248</v>
      </c>
      <c r="F2533" s="3" t="s">
        <v>408</v>
      </c>
      <c r="G2533" s="3"/>
      <c r="H2533" s="3">
        <v>0</v>
      </c>
      <c r="I2533" s="3">
        <v>0</v>
      </c>
      <c r="J2533" s="3"/>
      <c r="K2533" s="3"/>
      <c r="L2533" s="3">
        <v>107392621</v>
      </c>
      <c r="M2533" s="3"/>
      <c r="O2533" s="5">
        <v>0</v>
      </c>
      <c r="P2533" s="5">
        <v>0</v>
      </c>
      <c r="U2533" s="3">
        <v>107392621</v>
      </c>
      <c r="V2533" s="3">
        <v>128365109</v>
      </c>
      <c r="W2533" s="3"/>
      <c r="Y2533" s="5">
        <v>0</v>
      </c>
      <c r="Z2533" s="5">
        <v>0</v>
      </c>
      <c r="AA2533" s="3">
        <v>128365109</v>
      </c>
      <c r="AZ2533"/>
      <c r="BA2533"/>
      <c r="BB2533"/>
      <c r="BC2533"/>
      <c r="BD2533"/>
      <c r="BE2533"/>
      <c r="BF2533" s="3"/>
      <c r="BG2533" s="3"/>
      <c r="CK2533"/>
    </row>
    <row r="2534" spans="1:89" x14ac:dyDescent="0.25">
      <c r="A2534" s="2">
        <v>43373</v>
      </c>
      <c r="B2534" s="5" t="s">
        <v>487</v>
      </c>
      <c r="C2534" s="5" t="s">
        <v>402</v>
      </c>
      <c r="D2534" s="5" t="s">
        <v>70</v>
      </c>
      <c r="E2534" s="3" t="s">
        <v>69</v>
      </c>
      <c r="F2534" s="3" t="s">
        <v>382</v>
      </c>
      <c r="G2534" s="3"/>
      <c r="H2534" s="3">
        <v>0</v>
      </c>
      <c r="I2534" s="3">
        <v>0</v>
      </c>
      <c r="J2534" s="3"/>
      <c r="K2534" s="3"/>
      <c r="L2534" s="3">
        <v>0</v>
      </c>
      <c r="M2534" s="5"/>
      <c r="O2534" s="5">
        <v>0</v>
      </c>
      <c r="P2534" s="5">
        <v>0</v>
      </c>
      <c r="U2534" s="3">
        <v>0</v>
      </c>
      <c r="V2534" s="3">
        <v>0</v>
      </c>
      <c r="Y2534" s="5">
        <v>0</v>
      </c>
      <c r="Z2534" s="5">
        <v>0</v>
      </c>
      <c r="AA2534" s="3">
        <v>0</v>
      </c>
      <c r="AZ2534"/>
      <c r="BA2534"/>
      <c r="BB2534"/>
      <c r="BC2534"/>
      <c r="BD2534"/>
      <c r="BE2534"/>
      <c r="BF2534" s="3"/>
      <c r="BG2534" s="3"/>
      <c r="CK2534"/>
    </row>
    <row r="2535" spans="1:89" x14ac:dyDescent="0.25">
      <c r="A2535" s="2">
        <v>43373</v>
      </c>
      <c r="B2535" s="5" t="s">
        <v>487</v>
      </c>
      <c r="C2535" s="5" t="s">
        <v>402</v>
      </c>
      <c r="D2535" s="5" t="s">
        <v>70</v>
      </c>
      <c r="E2535" s="3" t="s">
        <v>68</v>
      </c>
      <c r="F2535" s="3" t="s">
        <v>383</v>
      </c>
      <c r="G2535" s="3"/>
      <c r="H2535" s="3">
        <v>0</v>
      </c>
      <c r="I2535" s="3"/>
      <c r="J2535" s="3">
        <v>0</v>
      </c>
      <c r="K2535" s="3">
        <v>0</v>
      </c>
      <c r="L2535" s="3"/>
      <c r="M2535" s="5">
        <v>0</v>
      </c>
      <c r="N2535" s="5">
        <v>0</v>
      </c>
      <c r="O2535" s="5">
        <v>0</v>
      </c>
      <c r="P2535" s="5">
        <v>0</v>
      </c>
      <c r="U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Z2535"/>
      <c r="BA2535"/>
      <c r="BB2535"/>
      <c r="BC2535"/>
      <c r="BD2535"/>
      <c r="BE2535"/>
      <c r="BF2535" s="3"/>
      <c r="BG2535" s="3"/>
      <c r="CK2535"/>
    </row>
    <row r="2536" spans="1:89" x14ac:dyDescent="0.25">
      <c r="A2536" s="2">
        <v>43373</v>
      </c>
      <c r="B2536" s="5" t="s">
        <v>487</v>
      </c>
      <c r="C2536" s="5" t="s">
        <v>402</v>
      </c>
      <c r="D2536" s="5" t="s">
        <v>70</v>
      </c>
      <c r="E2536" s="3" t="s">
        <v>67</v>
      </c>
      <c r="F2536" s="3" t="s">
        <v>384</v>
      </c>
      <c r="G2536" s="3"/>
      <c r="H2536" s="3">
        <v>0</v>
      </c>
      <c r="I2536" s="3">
        <v>0</v>
      </c>
      <c r="J2536" s="3"/>
      <c r="K2536" s="3"/>
      <c r="L2536" s="3">
        <v>0</v>
      </c>
      <c r="M2536" s="5"/>
      <c r="O2536" s="5">
        <v>0</v>
      </c>
      <c r="P2536" s="5">
        <v>0</v>
      </c>
      <c r="U2536" s="5">
        <v>0</v>
      </c>
      <c r="V2536" s="5">
        <v>0</v>
      </c>
      <c r="Y2536" s="5">
        <v>0</v>
      </c>
      <c r="Z2536" s="5">
        <v>0</v>
      </c>
      <c r="AA2536" s="5">
        <v>0</v>
      </c>
      <c r="AZ2536"/>
      <c r="BA2536"/>
      <c r="BB2536"/>
      <c r="BC2536"/>
      <c r="BD2536"/>
      <c r="BE2536"/>
      <c r="BF2536" s="3"/>
      <c r="BG2536" s="3"/>
      <c r="CK2536"/>
    </row>
    <row r="2537" spans="1:89" x14ac:dyDescent="0.25">
      <c r="A2537" s="2">
        <v>43373</v>
      </c>
      <c r="B2537" s="5" t="s">
        <v>487</v>
      </c>
      <c r="C2537" s="5" t="s">
        <v>402</v>
      </c>
      <c r="D2537" s="5" t="s">
        <v>70</v>
      </c>
      <c r="E2537" s="3" t="s">
        <v>65</v>
      </c>
      <c r="F2537" s="3" t="s">
        <v>409</v>
      </c>
      <c r="G2537" s="3"/>
      <c r="H2537" s="3">
        <v>0</v>
      </c>
      <c r="I2537" s="3">
        <v>6527696110.3000002</v>
      </c>
      <c r="J2537" s="3"/>
      <c r="K2537" s="3"/>
      <c r="L2537" s="3">
        <v>1697606236</v>
      </c>
      <c r="M2537" s="5"/>
      <c r="O2537" s="5">
        <v>0</v>
      </c>
      <c r="P2537" s="5">
        <v>0</v>
      </c>
      <c r="U2537" s="3">
        <v>8225302346.3000002</v>
      </c>
      <c r="V2537" s="3">
        <v>2919705145</v>
      </c>
      <c r="Y2537" s="5">
        <v>0</v>
      </c>
      <c r="Z2537" s="5">
        <v>0</v>
      </c>
      <c r="AA2537" s="3">
        <v>2919705145</v>
      </c>
      <c r="AZ2537"/>
      <c r="BA2537"/>
      <c r="BB2537"/>
      <c r="BC2537"/>
      <c r="BD2537"/>
      <c r="BE2537"/>
      <c r="BF2537" s="3"/>
      <c r="BG2537" s="3"/>
      <c r="CK2537"/>
    </row>
    <row r="2538" spans="1:89" x14ac:dyDescent="0.25">
      <c r="A2538" s="2">
        <v>43373</v>
      </c>
      <c r="B2538" s="5" t="s">
        <v>487</v>
      </c>
      <c r="C2538" s="5" t="s">
        <v>410</v>
      </c>
      <c r="D2538" s="5" t="s">
        <v>70</v>
      </c>
      <c r="E2538" s="3" t="s">
        <v>106</v>
      </c>
      <c r="F2538" s="3" t="s">
        <v>403</v>
      </c>
      <c r="G2538" s="3"/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3">
        <v>0</v>
      </c>
      <c r="V2538" s="3">
        <v>0</v>
      </c>
      <c r="W2538" s="5">
        <v>0</v>
      </c>
      <c r="X2538" s="5">
        <v>0</v>
      </c>
      <c r="AA2538" s="3"/>
      <c r="AZ2538"/>
      <c r="BA2538"/>
      <c r="BB2538"/>
      <c r="BC2538"/>
      <c r="BD2538"/>
      <c r="BE2538"/>
      <c r="BF2538" s="3"/>
      <c r="BG2538" s="3"/>
      <c r="CK2538"/>
    </row>
    <row r="2539" spans="1:89" x14ac:dyDescent="0.25">
      <c r="A2539" s="2">
        <v>43373</v>
      </c>
      <c r="B2539" s="5" t="s">
        <v>487</v>
      </c>
      <c r="C2539" s="5" t="s">
        <v>410</v>
      </c>
      <c r="D2539" s="5" t="s">
        <v>70</v>
      </c>
      <c r="E2539" s="3" t="s">
        <v>243</v>
      </c>
      <c r="F2539" s="3" t="s">
        <v>404</v>
      </c>
      <c r="G2539" s="3"/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AZ2539"/>
      <c r="BA2539"/>
      <c r="BB2539"/>
      <c r="BC2539"/>
      <c r="BD2539"/>
      <c r="BE2539"/>
      <c r="BF2539" s="3"/>
      <c r="BG2539" s="3"/>
      <c r="CK2539"/>
    </row>
    <row r="2540" spans="1:89" x14ac:dyDescent="0.25">
      <c r="A2540" s="2">
        <v>43373</v>
      </c>
      <c r="B2540" s="5" t="s">
        <v>487</v>
      </c>
      <c r="C2540" s="5" t="s">
        <v>410</v>
      </c>
      <c r="D2540" s="5" t="s">
        <v>70</v>
      </c>
      <c r="E2540" s="3" t="s">
        <v>244</v>
      </c>
      <c r="F2540" s="3" t="s">
        <v>411</v>
      </c>
      <c r="G2540" s="3"/>
      <c r="H2540" s="3">
        <v>0</v>
      </c>
      <c r="I2540" s="3">
        <v>46713487</v>
      </c>
      <c r="J2540" s="3">
        <v>3140821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3">
        <v>49854308</v>
      </c>
      <c r="AZ2540"/>
      <c r="BA2540"/>
      <c r="BB2540"/>
      <c r="BC2540"/>
      <c r="BD2540"/>
      <c r="BE2540"/>
      <c r="BF2540" s="3"/>
      <c r="BG2540" s="3"/>
      <c r="CK2540"/>
    </row>
    <row r="2541" spans="1:89" x14ac:dyDescent="0.25">
      <c r="A2541" s="2">
        <v>43373</v>
      </c>
      <c r="B2541" s="5" t="s">
        <v>487</v>
      </c>
      <c r="C2541" s="5" t="s">
        <v>410</v>
      </c>
      <c r="D2541" s="5" t="s">
        <v>70</v>
      </c>
      <c r="E2541" s="3" t="s">
        <v>66</v>
      </c>
      <c r="F2541" s="3" t="s">
        <v>412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AZ2541"/>
      <c r="BA2541"/>
      <c r="BB2541"/>
      <c r="BC2541"/>
      <c r="BD2541"/>
      <c r="BE2541"/>
      <c r="BF2541" s="3"/>
      <c r="BG2541" s="3"/>
      <c r="CK2541"/>
    </row>
    <row r="2542" spans="1:89" x14ac:dyDescent="0.25">
      <c r="A2542" s="2">
        <v>43373</v>
      </c>
      <c r="B2542" s="5" t="s">
        <v>487</v>
      </c>
      <c r="C2542" s="5" t="s">
        <v>410</v>
      </c>
      <c r="D2542" s="5" t="s">
        <v>70</v>
      </c>
      <c r="E2542" s="3" t="s">
        <v>249</v>
      </c>
      <c r="F2542" s="3" t="s">
        <v>413</v>
      </c>
      <c r="G2542" s="3"/>
      <c r="H2542" s="3">
        <v>0</v>
      </c>
      <c r="I2542" s="3">
        <v>46713487</v>
      </c>
      <c r="J2542" s="3">
        <v>3140821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3">
        <v>49854308</v>
      </c>
      <c r="AZ2542"/>
      <c r="BA2542"/>
      <c r="BB2542"/>
      <c r="BC2542"/>
      <c r="BD2542"/>
      <c r="BE2542"/>
      <c r="BF2542" s="3"/>
      <c r="BG2542" s="3"/>
      <c r="CK2542"/>
    </row>
    <row r="2543" spans="1:89" x14ac:dyDescent="0.25">
      <c r="A2543" s="2">
        <v>43373</v>
      </c>
      <c r="B2543" s="5" t="s">
        <v>487</v>
      </c>
      <c r="C2543" s="5" t="s">
        <v>410</v>
      </c>
      <c r="D2543" s="5" t="s">
        <v>70</v>
      </c>
      <c r="E2543" s="3" t="s">
        <v>250</v>
      </c>
      <c r="F2543" s="3" t="s">
        <v>411</v>
      </c>
      <c r="G2543" s="3"/>
      <c r="H2543" s="3">
        <v>0</v>
      </c>
      <c r="I2543" s="3">
        <v>69694376</v>
      </c>
      <c r="J2543" s="3">
        <v>25777372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3">
        <v>95471748</v>
      </c>
      <c r="AZ2543"/>
      <c r="BA2543"/>
      <c r="BB2543"/>
      <c r="BC2543"/>
      <c r="BD2543"/>
      <c r="BE2543"/>
      <c r="BF2543" s="3"/>
      <c r="BG2543" s="3"/>
      <c r="CK2543"/>
    </row>
    <row r="2544" spans="1:89" x14ac:dyDescent="0.25">
      <c r="A2544" s="2">
        <v>43373</v>
      </c>
      <c r="B2544" s="5" t="s">
        <v>487</v>
      </c>
      <c r="C2544" s="5" t="s">
        <v>410</v>
      </c>
      <c r="D2544" s="5" t="s">
        <v>70</v>
      </c>
      <c r="E2544" s="3" t="s">
        <v>61</v>
      </c>
      <c r="F2544" s="3" t="s">
        <v>412</v>
      </c>
      <c r="G2544" s="3"/>
      <c r="H2544" s="3">
        <v>0</v>
      </c>
      <c r="I2544" s="3">
        <v>36528466</v>
      </c>
      <c r="J2544" s="3">
        <v>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3">
        <v>36528466</v>
      </c>
      <c r="AZ2544"/>
      <c r="BA2544"/>
      <c r="BB2544"/>
      <c r="BC2544"/>
      <c r="BD2544"/>
      <c r="BE2544"/>
      <c r="BF2544" s="3"/>
      <c r="BG2544" s="3"/>
      <c r="CK2544"/>
    </row>
    <row r="2545" spans="1:89" x14ac:dyDescent="0.25">
      <c r="A2545" s="2">
        <v>43373</v>
      </c>
      <c r="B2545" s="5" t="s">
        <v>487</v>
      </c>
      <c r="C2545" s="5" t="s">
        <v>410</v>
      </c>
      <c r="D2545" s="5" t="s">
        <v>70</v>
      </c>
      <c r="E2545" s="3" t="s">
        <v>254</v>
      </c>
      <c r="F2545" s="3" t="s">
        <v>414</v>
      </c>
      <c r="G2545" s="3"/>
      <c r="H2545" s="3">
        <v>0</v>
      </c>
      <c r="I2545" s="3">
        <v>33165910</v>
      </c>
      <c r="J2545" s="3">
        <v>25777372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3">
        <v>58943282</v>
      </c>
      <c r="AZ2545"/>
      <c r="BA2545"/>
      <c r="BB2545"/>
      <c r="BC2545"/>
      <c r="BD2545"/>
      <c r="BE2545"/>
      <c r="BF2545" s="3"/>
      <c r="BG2545" s="3"/>
      <c r="CK2545"/>
    </row>
    <row r="2546" spans="1:89" x14ac:dyDescent="0.25">
      <c r="A2546" s="2">
        <v>43373</v>
      </c>
      <c r="B2546" s="5" t="s">
        <v>487</v>
      </c>
      <c r="C2546" s="5" t="s">
        <v>410</v>
      </c>
      <c r="D2546" s="5" t="s">
        <v>70</v>
      </c>
      <c r="E2546" s="3" t="s">
        <v>255</v>
      </c>
      <c r="F2546" s="3" t="s">
        <v>415</v>
      </c>
      <c r="G2546" s="3"/>
      <c r="H2546" s="3">
        <v>0</v>
      </c>
      <c r="I2546" s="3">
        <v>116407863</v>
      </c>
      <c r="J2546" s="3">
        <v>28918193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3">
        <v>145326056</v>
      </c>
      <c r="AZ2546"/>
      <c r="BA2546"/>
      <c r="BB2546"/>
      <c r="BC2546"/>
      <c r="BD2546"/>
      <c r="BE2546"/>
      <c r="BF2546" s="3"/>
      <c r="BG2546" s="3"/>
      <c r="CK2546"/>
    </row>
    <row r="2547" spans="1:89" x14ac:dyDescent="0.25">
      <c r="A2547" s="2">
        <v>43373</v>
      </c>
      <c r="B2547" s="5" t="s">
        <v>487</v>
      </c>
      <c r="C2547" s="5" t="s">
        <v>410</v>
      </c>
      <c r="D2547" s="5" t="s">
        <v>70</v>
      </c>
      <c r="E2547" s="3" t="s">
        <v>256</v>
      </c>
      <c r="F2547" s="3" t="s">
        <v>416</v>
      </c>
      <c r="G2547" s="3"/>
      <c r="H2547" s="3">
        <v>0</v>
      </c>
      <c r="I2547" s="3">
        <v>79879397</v>
      </c>
      <c r="J2547" s="3">
        <v>28918193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3">
        <v>108797590</v>
      </c>
      <c r="AZ2547"/>
      <c r="BA2547"/>
      <c r="BB2547"/>
      <c r="BC2547"/>
      <c r="BD2547"/>
      <c r="BE2547"/>
      <c r="BF2547" s="3"/>
      <c r="BG2547" s="3"/>
      <c r="CK2547"/>
    </row>
    <row r="2548" spans="1:89" x14ac:dyDescent="0.25">
      <c r="A2548" s="2">
        <v>43373</v>
      </c>
      <c r="B2548" s="5" t="s">
        <v>487</v>
      </c>
      <c r="C2548" s="5" t="s">
        <v>410</v>
      </c>
      <c r="D2548" s="5" t="s">
        <v>70</v>
      </c>
      <c r="E2548" s="3" t="s">
        <v>257</v>
      </c>
      <c r="F2548" s="3" t="s">
        <v>408</v>
      </c>
      <c r="G2548" s="3"/>
      <c r="H2548" s="3">
        <v>0</v>
      </c>
      <c r="I2548" s="3">
        <v>6662119</v>
      </c>
      <c r="J2548" s="3">
        <v>3021260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3">
        <v>9683379</v>
      </c>
      <c r="AZ2548"/>
      <c r="BA2548"/>
      <c r="BB2548"/>
      <c r="BC2548"/>
      <c r="BD2548"/>
      <c r="BE2548"/>
      <c r="BF2548" s="3"/>
      <c r="BG2548" s="3"/>
      <c r="CK2548"/>
    </row>
    <row r="2549" spans="1:89" x14ac:dyDescent="0.25">
      <c r="A2549" s="2">
        <v>43373</v>
      </c>
      <c r="B2549" s="5" t="s">
        <v>487</v>
      </c>
      <c r="C2549" s="5" t="s">
        <v>410</v>
      </c>
      <c r="D2549" s="5" t="s">
        <v>70</v>
      </c>
      <c r="E2549" s="3" t="s">
        <v>258</v>
      </c>
      <c r="F2549" s="3" t="s">
        <v>382</v>
      </c>
      <c r="G2549" s="3"/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3">
        <v>0</v>
      </c>
      <c r="AZ2549"/>
      <c r="BA2549"/>
      <c r="BB2549"/>
      <c r="BC2549"/>
      <c r="BD2549"/>
      <c r="BE2549"/>
      <c r="BF2549" s="3"/>
      <c r="BG2549" s="3"/>
      <c r="CK2549"/>
    </row>
    <row r="2550" spans="1:89" x14ac:dyDescent="0.25">
      <c r="A2550" s="2">
        <v>43373</v>
      </c>
      <c r="B2550" s="5" t="s">
        <v>487</v>
      </c>
      <c r="C2550" s="5" t="s">
        <v>410</v>
      </c>
      <c r="D2550" s="5" t="s">
        <v>70</v>
      </c>
      <c r="E2550" s="3" t="s">
        <v>60</v>
      </c>
      <c r="F2550" s="3" t="s">
        <v>383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AZ2550"/>
      <c r="BA2550"/>
      <c r="BB2550"/>
      <c r="BC2550"/>
      <c r="BD2550"/>
      <c r="BE2550"/>
      <c r="BF2550" s="3"/>
      <c r="BG2550" s="3"/>
      <c r="CK2550"/>
    </row>
    <row r="2551" spans="1:89" x14ac:dyDescent="0.25">
      <c r="A2551" s="2">
        <v>43373</v>
      </c>
      <c r="B2551" s="5" t="s">
        <v>487</v>
      </c>
      <c r="C2551" s="5" t="s">
        <v>410</v>
      </c>
      <c r="D2551" s="5" t="s">
        <v>70</v>
      </c>
      <c r="E2551" s="3" t="s">
        <v>59</v>
      </c>
      <c r="F2551" s="3" t="s">
        <v>384</v>
      </c>
      <c r="G2551" s="3"/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AZ2551"/>
      <c r="BA2551"/>
      <c r="BB2551"/>
      <c r="BC2551"/>
      <c r="BD2551"/>
      <c r="BE2551"/>
      <c r="BF2551" s="3"/>
      <c r="BG2551" s="3"/>
      <c r="CK2551"/>
    </row>
    <row r="2552" spans="1:89" x14ac:dyDescent="0.25">
      <c r="A2552" s="2">
        <v>43373</v>
      </c>
      <c r="B2552" s="5" t="s">
        <v>487</v>
      </c>
      <c r="C2552" s="5" t="s">
        <v>410</v>
      </c>
      <c r="D2552" s="5" t="s">
        <v>70</v>
      </c>
      <c r="E2552" s="3" t="s">
        <v>58</v>
      </c>
      <c r="F2552" s="3" t="s">
        <v>417</v>
      </c>
      <c r="G2552" s="3"/>
      <c r="H2552" s="3">
        <v>0</v>
      </c>
      <c r="I2552" s="3">
        <v>123069982</v>
      </c>
      <c r="J2552" s="3">
        <v>31939453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3">
        <v>155009435</v>
      </c>
      <c r="AZ2552"/>
      <c r="BA2552"/>
      <c r="BB2552"/>
      <c r="BC2552"/>
      <c r="BD2552"/>
      <c r="BE2552"/>
      <c r="BF2552" s="3"/>
      <c r="BG2552" s="3"/>
      <c r="CK2552"/>
    </row>
    <row r="2553" spans="1:89" x14ac:dyDescent="0.25">
      <c r="A2553" s="2">
        <v>43373</v>
      </c>
      <c r="B2553" s="5" t="s">
        <v>487</v>
      </c>
      <c r="C2553" s="5" t="s">
        <v>410</v>
      </c>
      <c r="D2553" s="5" t="s">
        <v>70</v>
      </c>
      <c r="E2553" s="3" t="s">
        <v>57</v>
      </c>
      <c r="F2553" s="3" t="s">
        <v>418</v>
      </c>
      <c r="G2553" s="3"/>
      <c r="H2553" s="3">
        <v>0</v>
      </c>
      <c r="I2553" s="3">
        <v>36528466</v>
      </c>
      <c r="J2553" s="3">
        <v>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3">
        <v>36528466</v>
      </c>
      <c r="AZ2553"/>
      <c r="BA2553"/>
      <c r="BB2553"/>
      <c r="BC2553"/>
      <c r="BD2553"/>
      <c r="BE2553"/>
      <c r="BF2553" s="3"/>
      <c r="BG2553" s="3"/>
      <c r="CK2553"/>
    </row>
    <row r="2554" spans="1:89" x14ac:dyDescent="0.25">
      <c r="A2554" s="2">
        <v>43373</v>
      </c>
      <c r="B2554" s="5" t="s">
        <v>487</v>
      </c>
      <c r="C2554" s="5" t="s">
        <v>410</v>
      </c>
      <c r="D2554" s="5" t="s">
        <v>70</v>
      </c>
      <c r="E2554" s="3" t="s">
        <v>56</v>
      </c>
      <c r="F2554" s="3" t="s">
        <v>419</v>
      </c>
      <c r="G2554" s="3"/>
      <c r="H2554" s="3">
        <v>0</v>
      </c>
      <c r="I2554" s="3">
        <v>86541516</v>
      </c>
      <c r="J2554" s="3">
        <v>31939453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3">
        <v>118480969</v>
      </c>
      <c r="AZ2554"/>
      <c r="BA2554"/>
      <c r="BB2554"/>
      <c r="BC2554"/>
      <c r="BD2554"/>
      <c r="BE2554"/>
      <c r="BF2554" s="3"/>
      <c r="BG2554" s="3"/>
      <c r="CK2554"/>
    </row>
    <row r="2555" spans="1:89" x14ac:dyDescent="0.25">
      <c r="A2555" s="2">
        <v>43373</v>
      </c>
      <c r="B2555" s="5" t="s">
        <v>487</v>
      </c>
      <c r="C2555" s="5" t="s">
        <v>648</v>
      </c>
      <c r="D2555" s="5" t="s">
        <v>70</v>
      </c>
      <c r="E2555" s="3" t="s">
        <v>106</v>
      </c>
      <c r="F2555" s="3" t="s">
        <v>649</v>
      </c>
      <c r="G2555" s="3">
        <v>1592352000</v>
      </c>
      <c r="H2555" s="3">
        <v>1592352000</v>
      </c>
      <c r="I2555" s="3"/>
      <c r="J2555" s="3">
        <v>0</v>
      </c>
      <c r="K2555" s="3"/>
      <c r="L2555" s="3"/>
      <c r="M2555" s="5"/>
      <c r="X2555" s="3"/>
      <c r="AZ2555"/>
      <c r="BA2555"/>
      <c r="BB2555"/>
      <c r="BC2555"/>
      <c r="BD2555"/>
      <c r="BE2555"/>
      <c r="BF2555" s="3"/>
      <c r="BG2555" s="3"/>
      <c r="CK2555"/>
    </row>
    <row r="2556" spans="1:89" x14ac:dyDescent="0.25">
      <c r="A2556" s="2">
        <v>43373</v>
      </c>
      <c r="B2556" s="5" t="s">
        <v>487</v>
      </c>
      <c r="C2556" s="5" t="s">
        <v>648</v>
      </c>
      <c r="D2556" s="5" t="s">
        <v>70</v>
      </c>
      <c r="E2556" s="3" t="s">
        <v>241</v>
      </c>
      <c r="F2556" s="3" t="s">
        <v>650</v>
      </c>
      <c r="G2556" s="3">
        <v>128884263</v>
      </c>
      <c r="H2556" s="3">
        <v>128884263</v>
      </c>
      <c r="I2556" s="3"/>
      <c r="J2556" s="3">
        <v>0</v>
      </c>
      <c r="K2556" s="3"/>
      <c r="L2556" s="3"/>
      <c r="M2556" s="5"/>
      <c r="AZ2556"/>
      <c r="BA2556"/>
      <c r="BB2556"/>
      <c r="BC2556"/>
      <c r="BD2556"/>
      <c r="BE2556"/>
      <c r="BF2556" s="3"/>
      <c r="BG2556" s="3"/>
      <c r="CK2556"/>
    </row>
    <row r="2557" spans="1:89" x14ac:dyDescent="0.25">
      <c r="A2557" s="2">
        <v>43373</v>
      </c>
      <c r="B2557" s="5" t="s">
        <v>487</v>
      </c>
      <c r="C2557" s="5" t="s">
        <v>648</v>
      </c>
      <c r="D2557" s="5" t="s">
        <v>70</v>
      </c>
      <c r="E2557" s="3" t="s">
        <v>242</v>
      </c>
      <c r="F2557" s="3" t="s">
        <v>651</v>
      </c>
      <c r="G2557" s="3">
        <v>0</v>
      </c>
      <c r="H2557" s="3">
        <v>0</v>
      </c>
      <c r="I2557" s="3"/>
      <c r="J2557" s="3">
        <v>0</v>
      </c>
      <c r="K2557" s="3"/>
      <c r="L2557" s="3"/>
      <c r="M2557" s="5"/>
      <c r="AZ2557"/>
      <c r="BA2557"/>
      <c r="BB2557"/>
      <c r="BC2557"/>
      <c r="BD2557"/>
      <c r="BE2557"/>
      <c r="BF2557" s="3"/>
      <c r="BG2557" s="3"/>
      <c r="CK2557"/>
    </row>
    <row r="2558" spans="1:89" x14ac:dyDescent="0.25">
      <c r="A2558" s="2">
        <v>43373</v>
      </c>
      <c r="B2558" s="5" t="s">
        <v>487</v>
      </c>
      <c r="C2558" s="5" t="s">
        <v>648</v>
      </c>
      <c r="D2558" s="5" t="s">
        <v>70</v>
      </c>
      <c r="E2558" s="3" t="s">
        <v>243</v>
      </c>
      <c r="F2558" s="3" t="s">
        <v>652</v>
      </c>
      <c r="G2558" s="3">
        <v>0</v>
      </c>
      <c r="H2558" s="3"/>
      <c r="I2558" s="3">
        <v>0</v>
      </c>
      <c r="J2558" s="3">
        <v>0</v>
      </c>
      <c r="K2558" s="3">
        <v>0</v>
      </c>
      <c r="L2558" s="3"/>
      <c r="M2558" s="5"/>
      <c r="AZ2558"/>
      <c r="BA2558"/>
      <c r="BB2558"/>
      <c r="BC2558"/>
      <c r="BD2558"/>
      <c r="BE2558"/>
      <c r="BF2558" s="3"/>
      <c r="BG2558" s="3"/>
      <c r="CK2558"/>
    </row>
    <row r="2559" spans="1:89" x14ac:dyDescent="0.25">
      <c r="A2559" s="2">
        <v>43373</v>
      </c>
      <c r="B2559" s="5" t="s">
        <v>487</v>
      </c>
      <c r="C2559" s="5" t="s">
        <v>648</v>
      </c>
      <c r="D2559" s="5" t="s">
        <v>70</v>
      </c>
      <c r="E2559" s="3" t="s">
        <v>245</v>
      </c>
      <c r="F2559" s="3" t="s">
        <v>653</v>
      </c>
      <c r="G2559" s="3">
        <v>0</v>
      </c>
      <c r="H2559" s="3">
        <v>0</v>
      </c>
      <c r="I2559" s="3"/>
      <c r="J2559" s="3"/>
      <c r="K2559" s="3"/>
      <c r="L2559" s="3"/>
      <c r="M2559" s="5"/>
      <c r="AZ2559"/>
      <c r="BA2559"/>
      <c r="BB2559"/>
      <c r="BC2559"/>
      <c r="BD2559"/>
      <c r="BE2559"/>
      <c r="BF2559" s="3"/>
      <c r="BG2559" s="3"/>
      <c r="CK2559"/>
    </row>
    <row r="2560" spans="1:89" x14ac:dyDescent="0.25">
      <c r="A2560" s="2">
        <v>43373</v>
      </c>
      <c r="B2560" s="5" t="s">
        <v>487</v>
      </c>
      <c r="C2560" s="5" t="s">
        <v>648</v>
      </c>
      <c r="D2560" s="5" t="s">
        <v>70</v>
      </c>
      <c r="E2560" s="3" t="s">
        <v>247</v>
      </c>
      <c r="F2560" s="3" t="s">
        <v>654</v>
      </c>
      <c r="G2560" s="3">
        <v>0</v>
      </c>
      <c r="H2560" s="3"/>
      <c r="I2560" s="3">
        <v>0</v>
      </c>
      <c r="J2560" s="3">
        <v>0</v>
      </c>
      <c r="K2560" s="3">
        <v>0</v>
      </c>
      <c r="L2560" s="3"/>
      <c r="M2560" s="5"/>
      <c r="AZ2560"/>
      <c r="BA2560"/>
      <c r="BB2560"/>
      <c r="BC2560"/>
      <c r="BD2560"/>
      <c r="BE2560"/>
      <c r="BF2560" s="3"/>
      <c r="BG2560" s="3"/>
      <c r="CK2560"/>
    </row>
    <row r="2561" spans="1:89" x14ac:dyDescent="0.25">
      <c r="A2561" s="2">
        <v>43373</v>
      </c>
      <c r="B2561" s="5" t="s">
        <v>487</v>
      </c>
      <c r="C2561" s="5" t="s">
        <v>648</v>
      </c>
      <c r="D2561" s="5" t="s">
        <v>70</v>
      </c>
      <c r="E2561" s="3" t="s">
        <v>69</v>
      </c>
      <c r="F2561" s="3" t="s">
        <v>655</v>
      </c>
      <c r="G2561" s="3">
        <v>0</v>
      </c>
      <c r="H2561" s="3"/>
      <c r="I2561" s="3">
        <v>0</v>
      </c>
      <c r="J2561" s="3">
        <v>0</v>
      </c>
      <c r="K2561" s="3">
        <v>0</v>
      </c>
      <c r="L2561" s="3"/>
      <c r="M2561" s="5"/>
      <c r="AZ2561"/>
      <c r="BA2561"/>
      <c r="BB2561"/>
      <c r="BC2561"/>
      <c r="BD2561"/>
      <c r="BE2561"/>
      <c r="BF2561" s="3"/>
      <c r="BG2561" s="3"/>
      <c r="CK2561"/>
    </row>
    <row r="2562" spans="1:89" x14ac:dyDescent="0.25">
      <c r="A2562" s="2">
        <v>43373</v>
      </c>
      <c r="B2562" s="5" t="s">
        <v>487</v>
      </c>
      <c r="C2562" s="5" t="s">
        <v>648</v>
      </c>
      <c r="D2562" s="5" t="s">
        <v>70</v>
      </c>
      <c r="E2562" s="3" t="s">
        <v>67</v>
      </c>
      <c r="F2562" s="3" t="s">
        <v>656</v>
      </c>
      <c r="G2562" s="3">
        <v>4500076930.75</v>
      </c>
      <c r="H2562" s="3">
        <v>4500076930.75</v>
      </c>
      <c r="I2562" s="3"/>
      <c r="J2562" s="3"/>
      <c r="K2562" s="3"/>
      <c r="L2562" s="3"/>
      <c r="M2562" s="5"/>
      <c r="AZ2562"/>
      <c r="BA2562"/>
      <c r="BB2562"/>
      <c r="BC2562"/>
      <c r="BD2562"/>
      <c r="BE2562"/>
      <c r="BF2562" s="3"/>
      <c r="BG2562" s="3"/>
      <c r="CK2562"/>
    </row>
    <row r="2563" spans="1:89" x14ac:dyDescent="0.25">
      <c r="A2563" s="2">
        <v>43373</v>
      </c>
      <c r="B2563" s="5" t="s">
        <v>487</v>
      </c>
      <c r="C2563" s="5" t="s">
        <v>648</v>
      </c>
      <c r="D2563" s="5" t="s">
        <v>70</v>
      </c>
      <c r="E2563" s="3" t="s">
        <v>66</v>
      </c>
      <c r="F2563" s="3" t="s">
        <v>395</v>
      </c>
      <c r="G2563" s="3">
        <v>0</v>
      </c>
      <c r="H2563" s="3"/>
      <c r="I2563" s="3">
        <v>0</v>
      </c>
      <c r="J2563" s="3">
        <v>0</v>
      </c>
      <c r="K2563" s="3">
        <v>0</v>
      </c>
      <c r="L2563" s="3"/>
      <c r="M2563" s="5"/>
      <c r="AZ2563"/>
      <c r="BA2563"/>
      <c r="BB2563"/>
      <c r="BC2563"/>
      <c r="BD2563"/>
      <c r="BE2563"/>
      <c r="BF2563" s="3"/>
      <c r="BG2563" s="3"/>
      <c r="CK2563"/>
    </row>
    <row r="2564" spans="1:89" x14ac:dyDescent="0.25">
      <c r="A2564" s="2">
        <v>43373</v>
      </c>
      <c r="B2564" s="5" t="s">
        <v>487</v>
      </c>
      <c r="C2564" s="5" t="s">
        <v>648</v>
      </c>
      <c r="D2564" s="5" t="s">
        <v>70</v>
      </c>
      <c r="E2564" s="3" t="s">
        <v>250</v>
      </c>
      <c r="F2564" s="3" t="s">
        <v>657</v>
      </c>
      <c r="G2564" s="3">
        <v>0</v>
      </c>
      <c r="H2564" s="3"/>
      <c r="I2564" s="3"/>
      <c r="J2564" s="3"/>
      <c r="K2564" s="3">
        <v>0</v>
      </c>
      <c r="L2564" s="3"/>
      <c r="M2564" s="5"/>
      <c r="AZ2564"/>
      <c r="BA2564"/>
      <c r="BB2564"/>
      <c r="BC2564"/>
      <c r="BD2564"/>
      <c r="BE2564"/>
      <c r="BF2564" s="3"/>
      <c r="BG2564" s="3"/>
      <c r="CK2564"/>
    </row>
    <row r="2565" spans="1:89" x14ac:dyDescent="0.25">
      <c r="A2565" s="2">
        <v>43373</v>
      </c>
      <c r="B2565" s="5" t="s">
        <v>487</v>
      </c>
      <c r="C2565" s="5" t="s">
        <v>648</v>
      </c>
      <c r="D2565" s="5" t="s">
        <v>70</v>
      </c>
      <c r="E2565" s="3" t="s">
        <v>252</v>
      </c>
      <c r="F2565" s="3" t="s">
        <v>658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/>
      <c r="M2565" s="5"/>
      <c r="AZ2565"/>
      <c r="BA2565"/>
      <c r="BB2565"/>
      <c r="BC2565"/>
      <c r="BD2565"/>
      <c r="BE2565"/>
      <c r="BF2565" s="3"/>
      <c r="BG2565" s="3"/>
      <c r="CK2565"/>
    </row>
    <row r="2566" spans="1:89" x14ac:dyDescent="0.25">
      <c r="A2566" s="2">
        <v>43373</v>
      </c>
      <c r="B2566" s="5" t="s">
        <v>487</v>
      </c>
      <c r="C2566" s="5" t="s">
        <v>648</v>
      </c>
      <c r="D2566" s="5" t="s">
        <v>70</v>
      </c>
      <c r="E2566" s="3" t="s">
        <v>63</v>
      </c>
      <c r="F2566" s="3" t="s">
        <v>659</v>
      </c>
      <c r="G2566" s="3">
        <v>0</v>
      </c>
      <c r="H2566" s="3"/>
      <c r="I2566" s="3"/>
      <c r="J2566" s="3"/>
      <c r="K2566" s="3"/>
      <c r="L2566" s="3"/>
      <c r="M2566" s="5"/>
      <c r="AZ2566"/>
      <c r="BA2566"/>
      <c r="BB2566"/>
      <c r="BC2566"/>
      <c r="BD2566"/>
      <c r="BE2566"/>
      <c r="BF2566" s="3"/>
      <c r="BG2566" s="3"/>
      <c r="CK2566"/>
    </row>
    <row r="2567" spans="1:89" x14ac:dyDescent="0.25">
      <c r="A2567" s="2">
        <v>43373</v>
      </c>
      <c r="B2567" s="5" t="s">
        <v>487</v>
      </c>
      <c r="C2567" s="5" t="s">
        <v>648</v>
      </c>
      <c r="D2567" s="5" t="s">
        <v>70</v>
      </c>
      <c r="E2567" s="3" t="s">
        <v>62</v>
      </c>
      <c r="F2567" s="3" t="s">
        <v>660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/>
      <c r="M2567" s="5"/>
      <c r="AZ2567"/>
      <c r="BA2567"/>
      <c r="BB2567"/>
      <c r="BC2567"/>
      <c r="BD2567"/>
      <c r="BE2567"/>
      <c r="BF2567" s="3"/>
      <c r="BG2567" s="3"/>
      <c r="CK2567"/>
    </row>
    <row r="2568" spans="1:89" x14ac:dyDescent="0.25">
      <c r="A2568" s="2">
        <v>43373</v>
      </c>
      <c r="B2568" s="5" t="s">
        <v>487</v>
      </c>
      <c r="C2568" s="5" t="s">
        <v>648</v>
      </c>
      <c r="D2568" s="5" t="s">
        <v>70</v>
      </c>
      <c r="E2568" s="3" t="s">
        <v>258</v>
      </c>
      <c r="F2568" s="3" t="s">
        <v>661</v>
      </c>
      <c r="G2568" s="3">
        <v>6221313193.75</v>
      </c>
      <c r="H2568" s="3">
        <v>6221313193.75</v>
      </c>
      <c r="I2568" s="3">
        <v>0</v>
      </c>
      <c r="J2568" s="3">
        <v>0</v>
      </c>
      <c r="K2568" s="3">
        <v>0</v>
      </c>
      <c r="L2568" s="3"/>
      <c r="M2568" s="5"/>
      <c r="AZ2568"/>
      <c r="BA2568"/>
      <c r="BB2568"/>
      <c r="BC2568"/>
      <c r="BD2568"/>
      <c r="BE2568"/>
      <c r="BF2568" s="3"/>
      <c r="BG2568" s="3"/>
      <c r="CK2568"/>
    </row>
    <row r="2569" spans="1:89" x14ac:dyDescent="0.25">
      <c r="A2569" s="2">
        <v>43373</v>
      </c>
      <c r="B2569" s="5" t="s">
        <v>487</v>
      </c>
      <c r="C2569" s="5" t="s">
        <v>648</v>
      </c>
      <c r="D2569" s="5" t="s">
        <v>70</v>
      </c>
      <c r="E2569" s="3" t="s">
        <v>60</v>
      </c>
      <c r="F2569" s="3" t="s">
        <v>662</v>
      </c>
      <c r="G2569" s="3">
        <v>0</v>
      </c>
      <c r="H2569" s="3"/>
      <c r="I2569" s="3"/>
      <c r="J2569" s="3">
        <v>0</v>
      </c>
      <c r="K2569" s="3"/>
      <c r="L2569" s="3"/>
      <c r="M2569" s="5"/>
      <c r="AZ2569"/>
      <c r="BA2569"/>
      <c r="BB2569"/>
      <c r="BC2569"/>
      <c r="BD2569"/>
      <c r="BE2569"/>
      <c r="BF2569" s="3"/>
      <c r="BG2569" s="3"/>
      <c r="CK2569"/>
    </row>
    <row r="2570" spans="1:89" x14ac:dyDescent="0.25">
      <c r="A2570" s="2">
        <v>43373</v>
      </c>
      <c r="B2570" s="5" t="s">
        <v>487</v>
      </c>
      <c r="C2570" s="5" t="s">
        <v>648</v>
      </c>
      <c r="D2570" s="5" t="s">
        <v>70</v>
      </c>
      <c r="E2570" s="3" t="s">
        <v>59</v>
      </c>
      <c r="F2570" s="3" t="s">
        <v>663</v>
      </c>
      <c r="G2570" s="3">
        <v>0</v>
      </c>
      <c r="H2570" s="3"/>
      <c r="I2570" s="3"/>
      <c r="J2570" s="3">
        <v>0</v>
      </c>
      <c r="K2570" s="3"/>
      <c r="L2570" s="3"/>
      <c r="M2570" s="5"/>
      <c r="AZ2570"/>
      <c r="BA2570"/>
      <c r="BB2570"/>
      <c r="BC2570"/>
      <c r="BD2570"/>
      <c r="BE2570"/>
      <c r="BF2570" s="3"/>
      <c r="BG2570" s="3"/>
      <c r="CK2570"/>
    </row>
    <row r="2571" spans="1:89" x14ac:dyDescent="0.25">
      <c r="A2571" s="2">
        <v>43373</v>
      </c>
      <c r="B2571" s="5" t="s">
        <v>487</v>
      </c>
      <c r="C2571" s="5" t="s">
        <v>648</v>
      </c>
      <c r="D2571" s="5" t="s">
        <v>70</v>
      </c>
      <c r="E2571" s="3" t="s">
        <v>58</v>
      </c>
      <c r="F2571" s="3" t="s">
        <v>664</v>
      </c>
      <c r="G2571" s="3">
        <v>0</v>
      </c>
      <c r="H2571" s="3"/>
      <c r="I2571" s="3"/>
      <c r="J2571" s="3">
        <v>0</v>
      </c>
      <c r="K2571" s="3">
        <v>0</v>
      </c>
      <c r="L2571" s="3"/>
      <c r="M2571" s="5"/>
      <c r="AZ2571"/>
      <c r="BA2571"/>
      <c r="BB2571"/>
      <c r="BC2571"/>
      <c r="BD2571"/>
      <c r="BE2571"/>
      <c r="BF2571" s="3"/>
      <c r="BG2571" s="3"/>
      <c r="CK2571"/>
    </row>
    <row r="2572" spans="1:89" x14ac:dyDescent="0.25">
      <c r="A2572" s="2">
        <v>43373</v>
      </c>
      <c r="B2572" s="5" t="s">
        <v>487</v>
      </c>
      <c r="C2572" s="5" t="s">
        <v>648</v>
      </c>
      <c r="D2572" s="5" t="s">
        <v>70</v>
      </c>
      <c r="E2572" s="3" t="s">
        <v>57</v>
      </c>
      <c r="F2572" s="3" t="s">
        <v>665</v>
      </c>
      <c r="G2572" s="3">
        <v>0</v>
      </c>
      <c r="H2572" s="3"/>
      <c r="I2572" s="3"/>
      <c r="J2572" s="3">
        <v>0</v>
      </c>
      <c r="K2572" s="3">
        <v>0</v>
      </c>
      <c r="L2572" s="3"/>
      <c r="M2572" s="5"/>
      <c r="AZ2572"/>
      <c r="BA2572"/>
      <c r="BB2572"/>
      <c r="BC2572"/>
      <c r="BD2572"/>
      <c r="BE2572"/>
      <c r="BF2572" s="3"/>
      <c r="BG2572" s="3"/>
      <c r="CK2572"/>
    </row>
    <row r="2573" spans="1:89" x14ac:dyDescent="0.25">
      <c r="A2573" s="2">
        <v>43373</v>
      </c>
      <c r="B2573" s="5" t="s">
        <v>487</v>
      </c>
      <c r="C2573" s="5" t="s">
        <v>648</v>
      </c>
      <c r="D2573" s="5" t="s">
        <v>70</v>
      </c>
      <c r="E2573" s="3" t="s">
        <v>56</v>
      </c>
      <c r="F2573" s="3" t="s">
        <v>666</v>
      </c>
      <c r="G2573" s="3">
        <v>0</v>
      </c>
      <c r="H2573" s="3"/>
      <c r="I2573" s="3"/>
      <c r="J2573" s="3">
        <v>0</v>
      </c>
      <c r="K2573" s="3"/>
      <c r="L2573" s="3"/>
      <c r="M2573" s="5"/>
      <c r="AZ2573"/>
      <c r="BA2573"/>
      <c r="BB2573"/>
      <c r="BC2573"/>
      <c r="BD2573"/>
      <c r="BE2573"/>
      <c r="BF2573" s="3"/>
      <c r="BG2573" s="3"/>
      <c r="CK2573"/>
    </row>
    <row r="2574" spans="1:89" x14ac:dyDescent="0.25">
      <c r="A2574" s="2">
        <v>43373</v>
      </c>
      <c r="B2574" s="5" t="s">
        <v>487</v>
      </c>
      <c r="C2574" s="5" t="s">
        <v>648</v>
      </c>
      <c r="D2574" s="5" t="s">
        <v>70</v>
      </c>
      <c r="E2574" s="3" t="s">
        <v>259</v>
      </c>
      <c r="F2574" s="3" t="s">
        <v>667</v>
      </c>
      <c r="G2574" s="3">
        <v>0</v>
      </c>
      <c r="H2574" s="3"/>
      <c r="I2574" s="3"/>
      <c r="J2574" s="3">
        <v>0</v>
      </c>
      <c r="K2574" s="3">
        <v>0</v>
      </c>
      <c r="L2574" s="3"/>
      <c r="M2574" s="5"/>
      <c r="AZ2574"/>
      <c r="BA2574"/>
      <c r="BB2574"/>
      <c r="BC2574"/>
      <c r="BD2574"/>
      <c r="BE2574"/>
      <c r="BF2574" s="3"/>
      <c r="BG2574" s="3"/>
      <c r="CK2574"/>
    </row>
    <row r="2575" spans="1:89" x14ac:dyDescent="0.25">
      <c r="A2575" s="2">
        <v>43373</v>
      </c>
      <c r="B2575" s="5" t="s">
        <v>487</v>
      </c>
      <c r="C2575" s="5" t="s">
        <v>648</v>
      </c>
      <c r="D2575" s="5" t="s">
        <v>70</v>
      </c>
      <c r="E2575" s="3" t="s">
        <v>260</v>
      </c>
      <c r="F2575" s="3" t="s">
        <v>668</v>
      </c>
      <c r="G2575" s="3">
        <v>0</v>
      </c>
      <c r="H2575" s="3"/>
      <c r="I2575" s="3"/>
      <c r="J2575" s="3">
        <v>0</v>
      </c>
      <c r="K2575" s="3"/>
      <c r="L2575" s="3"/>
      <c r="M2575" s="5"/>
      <c r="AZ2575"/>
      <c r="BA2575"/>
      <c r="BB2575"/>
      <c r="BC2575"/>
      <c r="BD2575"/>
      <c r="BE2575"/>
      <c r="BF2575" s="3"/>
      <c r="BG2575" s="3"/>
      <c r="CK2575"/>
    </row>
    <row r="2576" spans="1:89" x14ac:dyDescent="0.25">
      <c r="A2576" s="2">
        <v>43373</v>
      </c>
      <c r="B2576" s="5" t="s">
        <v>487</v>
      </c>
      <c r="C2576" s="5" t="s">
        <v>648</v>
      </c>
      <c r="D2576" s="5" t="s">
        <v>70</v>
      </c>
      <c r="E2576" s="3" t="s">
        <v>261</v>
      </c>
      <c r="F2576" s="3" t="s">
        <v>669</v>
      </c>
      <c r="G2576" s="3">
        <v>0</v>
      </c>
      <c r="H2576" s="3"/>
      <c r="I2576" s="3"/>
      <c r="J2576" s="3">
        <v>0</v>
      </c>
      <c r="K2576" s="3">
        <v>0</v>
      </c>
      <c r="L2576" s="3"/>
      <c r="M2576" s="5"/>
      <c r="AZ2576"/>
      <c r="BA2576"/>
      <c r="BB2576"/>
      <c r="BC2576"/>
      <c r="BD2576"/>
      <c r="BE2576"/>
      <c r="BF2576" s="3"/>
      <c r="BG2576" s="3"/>
      <c r="CK2576"/>
    </row>
    <row r="2577" spans="1:89" x14ac:dyDescent="0.25">
      <c r="A2577" s="2">
        <v>43373</v>
      </c>
      <c r="B2577" s="5" t="s">
        <v>487</v>
      </c>
      <c r="C2577" s="5" t="s">
        <v>648</v>
      </c>
      <c r="D2577" s="5" t="s">
        <v>70</v>
      </c>
      <c r="E2577" s="3" t="s">
        <v>263</v>
      </c>
      <c r="F2577" s="3" t="s">
        <v>670</v>
      </c>
      <c r="G2577" s="3">
        <v>0</v>
      </c>
      <c r="H2577" s="3"/>
      <c r="I2577" s="3"/>
      <c r="J2577" s="3">
        <v>0</v>
      </c>
      <c r="K2577" s="3">
        <v>0</v>
      </c>
      <c r="L2577" s="3"/>
      <c r="M2577" s="5"/>
      <c r="AZ2577"/>
      <c r="BA2577"/>
      <c r="BB2577"/>
      <c r="BC2577"/>
      <c r="BD2577"/>
      <c r="BE2577"/>
      <c r="BF2577" s="3"/>
      <c r="BG2577" s="3"/>
      <c r="CK2577"/>
    </row>
    <row r="2578" spans="1:89" x14ac:dyDescent="0.25">
      <c r="A2578" s="2">
        <v>43373</v>
      </c>
      <c r="B2578" s="5" t="s">
        <v>487</v>
      </c>
      <c r="C2578" s="5" t="s">
        <v>648</v>
      </c>
      <c r="D2578" s="5" t="s">
        <v>70</v>
      </c>
      <c r="E2578" s="3" t="s">
        <v>55</v>
      </c>
      <c r="F2578" s="3" t="s">
        <v>671</v>
      </c>
      <c r="G2578" s="3">
        <v>0</v>
      </c>
      <c r="H2578" s="3"/>
      <c r="I2578" s="3"/>
      <c r="J2578" s="3">
        <v>0</v>
      </c>
      <c r="K2578" s="3">
        <v>0</v>
      </c>
      <c r="L2578" s="3"/>
      <c r="M2578" s="5"/>
      <c r="AZ2578"/>
      <c r="BA2578"/>
      <c r="BB2578"/>
      <c r="BC2578"/>
      <c r="BD2578"/>
      <c r="BE2578"/>
      <c r="BF2578" s="3"/>
      <c r="BG2578" s="3"/>
      <c r="CK2578"/>
    </row>
    <row r="2579" spans="1:89" x14ac:dyDescent="0.25">
      <c r="A2579" s="2">
        <v>43373</v>
      </c>
      <c r="B2579" s="5" t="s">
        <v>487</v>
      </c>
      <c r="C2579" s="5" t="s">
        <v>648</v>
      </c>
      <c r="D2579" s="5" t="s">
        <v>70</v>
      </c>
      <c r="E2579" s="3" t="s">
        <v>50</v>
      </c>
      <c r="F2579" s="3" t="s">
        <v>672</v>
      </c>
      <c r="G2579" s="3">
        <v>6221313193.75</v>
      </c>
      <c r="H2579" s="3">
        <v>6221313193.75</v>
      </c>
      <c r="I2579" s="3">
        <v>0</v>
      </c>
      <c r="J2579" s="3">
        <v>0</v>
      </c>
      <c r="K2579" s="3">
        <v>0</v>
      </c>
      <c r="L2579" s="3"/>
      <c r="M2579" s="5"/>
      <c r="AZ2579"/>
      <c r="BA2579"/>
      <c r="BB2579"/>
      <c r="BC2579"/>
      <c r="BD2579"/>
      <c r="BE2579"/>
      <c r="BF2579" s="3"/>
      <c r="BG2579" s="3"/>
      <c r="CK2579"/>
    </row>
    <row r="2580" spans="1:89" x14ac:dyDescent="0.25">
      <c r="A2580" s="2">
        <v>43373</v>
      </c>
      <c r="B2580" s="5" t="s">
        <v>487</v>
      </c>
      <c r="C2580" s="5" t="s">
        <v>648</v>
      </c>
      <c r="D2580" s="5" t="s">
        <v>70</v>
      </c>
      <c r="E2580" s="3" t="s">
        <v>264</v>
      </c>
      <c r="F2580" s="3" t="s">
        <v>673</v>
      </c>
      <c r="G2580" s="3">
        <v>6221313193.75</v>
      </c>
      <c r="H2580" s="3">
        <v>6221313193.75</v>
      </c>
      <c r="I2580" s="3">
        <v>0</v>
      </c>
      <c r="J2580" s="3">
        <v>0</v>
      </c>
      <c r="K2580" s="3"/>
      <c r="L2580" s="3"/>
      <c r="M2580" s="5"/>
      <c r="AZ2580"/>
      <c r="BA2580"/>
      <c r="BB2580"/>
      <c r="BC2580"/>
      <c r="BD2580"/>
      <c r="BE2580"/>
      <c r="BF2580" s="3"/>
      <c r="BG2580" s="3"/>
      <c r="CK2580"/>
    </row>
    <row r="2581" spans="1:89" x14ac:dyDescent="0.25">
      <c r="A2581" s="2">
        <v>43373</v>
      </c>
      <c r="B2581" s="5" t="s">
        <v>487</v>
      </c>
      <c r="C2581" s="5" t="s">
        <v>648</v>
      </c>
      <c r="D2581" s="5" t="s">
        <v>70</v>
      </c>
      <c r="E2581" s="3" t="s">
        <v>267</v>
      </c>
      <c r="F2581" s="3" t="s">
        <v>674</v>
      </c>
      <c r="G2581" s="3">
        <v>6221313193.75</v>
      </c>
      <c r="H2581" s="3">
        <v>6221313193.75</v>
      </c>
      <c r="I2581" s="3">
        <v>0</v>
      </c>
      <c r="J2581" s="3">
        <v>0</v>
      </c>
      <c r="K2581" s="3">
        <v>0</v>
      </c>
      <c r="L2581" s="3"/>
      <c r="M2581" s="5"/>
      <c r="AZ2581"/>
      <c r="BA2581"/>
      <c r="BB2581"/>
      <c r="BC2581"/>
      <c r="BD2581"/>
      <c r="BE2581"/>
      <c r="BF2581" s="3"/>
      <c r="BG2581" s="3"/>
      <c r="CK2581"/>
    </row>
    <row r="2582" spans="1:89" x14ac:dyDescent="0.25">
      <c r="A2582" s="2">
        <v>43373</v>
      </c>
      <c r="B2582" s="5" t="s">
        <v>487</v>
      </c>
      <c r="C2582" s="5" t="s">
        <v>648</v>
      </c>
      <c r="D2582" s="5" t="s">
        <v>70</v>
      </c>
      <c r="E2582" s="3" t="s">
        <v>37</v>
      </c>
      <c r="F2582" s="3" t="s">
        <v>675</v>
      </c>
      <c r="G2582" s="3">
        <v>6221313193.75</v>
      </c>
      <c r="H2582" s="3">
        <v>6221313193.75</v>
      </c>
      <c r="I2582" s="3">
        <v>0</v>
      </c>
      <c r="J2582" s="3">
        <v>0</v>
      </c>
      <c r="K2582" s="3"/>
      <c r="L2582" s="3"/>
      <c r="M2582" s="5"/>
      <c r="AZ2582"/>
      <c r="BA2582"/>
      <c r="BB2582"/>
      <c r="BC2582"/>
      <c r="BD2582"/>
      <c r="BE2582"/>
      <c r="BF2582" s="3"/>
      <c r="BG2582" s="3"/>
      <c r="CK2582"/>
    </row>
    <row r="2583" spans="1:89" x14ac:dyDescent="0.25">
      <c r="A2583" s="2">
        <v>43373</v>
      </c>
      <c r="B2583" s="5" t="s">
        <v>487</v>
      </c>
      <c r="C2583" s="5" t="s">
        <v>648</v>
      </c>
      <c r="D2583" s="5" t="s">
        <v>70</v>
      </c>
      <c r="E2583" s="3" t="s">
        <v>270</v>
      </c>
      <c r="F2583" s="3" t="s">
        <v>676</v>
      </c>
      <c r="G2583" s="3">
        <v>2205212606.5100002</v>
      </c>
      <c r="H2583" s="3"/>
      <c r="I2583" s="3"/>
      <c r="J2583" s="3"/>
      <c r="K2583" s="3"/>
      <c r="L2583" s="3"/>
      <c r="M2583" s="5"/>
      <c r="AZ2583"/>
      <c r="BA2583"/>
      <c r="BB2583"/>
      <c r="BC2583"/>
      <c r="BD2583"/>
      <c r="BE2583"/>
      <c r="BF2583" s="3"/>
      <c r="BG2583" s="3"/>
      <c r="CK2583"/>
    </row>
    <row r="2584" spans="1:89" x14ac:dyDescent="0.25">
      <c r="A2584" s="2">
        <v>43373</v>
      </c>
      <c r="B2584" s="5" t="s">
        <v>487</v>
      </c>
      <c r="C2584" s="5" t="s">
        <v>648</v>
      </c>
      <c r="D2584" s="5" t="s">
        <v>70</v>
      </c>
      <c r="E2584" s="3" t="s">
        <v>272</v>
      </c>
      <c r="F2584" s="3" t="s">
        <v>677</v>
      </c>
      <c r="G2584" s="3">
        <v>1814332000</v>
      </c>
      <c r="H2584" s="3"/>
      <c r="I2584" s="3"/>
      <c r="J2584" s="3"/>
      <c r="K2584" s="3"/>
      <c r="L2584" s="3"/>
      <c r="M2584" s="5"/>
      <c r="AZ2584"/>
      <c r="BA2584"/>
      <c r="BB2584"/>
      <c r="BC2584"/>
      <c r="BD2584"/>
      <c r="BE2584"/>
      <c r="BF2584" s="3"/>
      <c r="BG2584" s="3"/>
      <c r="CK2584"/>
    </row>
    <row r="2585" spans="1:89" x14ac:dyDescent="0.25">
      <c r="A2585" s="2">
        <v>43373</v>
      </c>
      <c r="B2585" s="5" t="s">
        <v>487</v>
      </c>
      <c r="C2585" s="5" t="s">
        <v>648</v>
      </c>
      <c r="D2585" s="5" t="s">
        <v>70</v>
      </c>
      <c r="E2585" s="3" t="s">
        <v>116</v>
      </c>
      <c r="F2585" s="3" t="s">
        <v>678</v>
      </c>
      <c r="G2585" s="3">
        <v>1186.96</v>
      </c>
      <c r="H2585" s="3"/>
      <c r="I2585" s="3"/>
      <c r="J2585" s="3"/>
      <c r="K2585" s="3"/>
      <c r="L2585" s="3"/>
      <c r="M2585" s="5"/>
      <c r="AZ2585"/>
      <c r="BA2585"/>
      <c r="BB2585"/>
      <c r="BC2585"/>
      <c r="BD2585"/>
      <c r="BE2585"/>
      <c r="BF2585" s="3"/>
      <c r="BG2585" s="3"/>
      <c r="CK2585"/>
    </row>
    <row r="2586" spans="1:89" x14ac:dyDescent="0.25">
      <c r="A2586" s="2">
        <v>43373</v>
      </c>
      <c r="B2586" s="5" t="s">
        <v>487</v>
      </c>
      <c r="C2586" s="5" t="s">
        <v>648</v>
      </c>
      <c r="D2586" s="5" t="s">
        <v>70</v>
      </c>
      <c r="E2586" s="3" t="s">
        <v>118</v>
      </c>
      <c r="F2586" s="3" t="s">
        <v>679</v>
      </c>
      <c r="G2586" s="3">
        <v>1371.59</v>
      </c>
      <c r="H2586" s="3"/>
      <c r="I2586" s="3"/>
      <c r="J2586" s="3"/>
      <c r="K2586" s="3"/>
      <c r="L2586" s="3"/>
      <c r="M2586" s="5"/>
      <c r="AZ2586"/>
      <c r="BA2586"/>
      <c r="BB2586"/>
      <c r="BC2586"/>
      <c r="BD2586"/>
      <c r="BE2586"/>
      <c r="BF2586" s="3"/>
      <c r="BG2586" s="3"/>
      <c r="CK2586"/>
    </row>
    <row r="2587" spans="1:89" x14ac:dyDescent="0.25">
      <c r="A2587" s="2">
        <v>43373</v>
      </c>
      <c r="B2587" s="5" t="s">
        <v>488</v>
      </c>
      <c r="C2587" s="5" t="s">
        <v>330</v>
      </c>
      <c r="D2587" s="5" t="s">
        <v>70</v>
      </c>
      <c r="E2587" s="3" t="s">
        <v>241</v>
      </c>
      <c r="F2587" s="3" t="s">
        <v>331</v>
      </c>
      <c r="G2587" s="3">
        <v>0</v>
      </c>
      <c r="H2587" s="3"/>
      <c r="I2587" s="3"/>
      <c r="J2587" s="3"/>
      <c r="K2587" s="3"/>
      <c r="L2587" s="3"/>
      <c r="M2587" s="5"/>
      <c r="AZ2587"/>
      <c r="BA2587"/>
      <c r="BB2587"/>
      <c r="BC2587"/>
      <c r="BD2587"/>
      <c r="BE2587"/>
      <c r="BF2587" s="3"/>
      <c r="BG2587" s="3"/>
      <c r="CK2587"/>
    </row>
    <row r="2588" spans="1:89" x14ac:dyDescent="0.25">
      <c r="A2588" s="2">
        <v>43373</v>
      </c>
      <c r="B2588" s="5" t="s">
        <v>488</v>
      </c>
      <c r="C2588" s="5" t="s">
        <v>330</v>
      </c>
      <c r="D2588" s="5" t="s">
        <v>70</v>
      </c>
      <c r="E2588" s="3" t="s">
        <v>242</v>
      </c>
      <c r="F2588" s="3" t="s">
        <v>332</v>
      </c>
      <c r="G2588" s="3">
        <v>142267634</v>
      </c>
      <c r="H2588" s="3"/>
      <c r="I2588" s="3"/>
      <c r="J2588" s="3"/>
      <c r="K2588" s="3"/>
      <c r="L2588" s="3"/>
      <c r="M2588" s="5"/>
      <c r="AZ2588"/>
      <c r="BA2588"/>
      <c r="BB2588"/>
      <c r="BC2588"/>
      <c r="BD2588"/>
      <c r="BE2588"/>
      <c r="BF2588" s="3"/>
      <c r="BG2588" s="3"/>
      <c r="CK2588"/>
    </row>
    <row r="2589" spans="1:89" x14ac:dyDescent="0.25">
      <c r="A2589" s="2">
        <v>43373</v>
      </c>
      <c r="B2589" s="5" t="s">
        <v>488</v>
      </c>
      <c r="C2589" s="5" t="s">
        <v>330</v>
      </c>
      <c r="D2589" s="5" t="s">
        <v>70</v>
      </c>
      <c r="E2589" s="3" t="s">
        <v>243</v>
      </c>
      <c r="F2589" s="3" t="s">
        <v>333</v>
      </c>
      <c r="G2589" s="3">
        <v>0</v>
      </c>
      <c r="H2589" s="3"/>
      <c r="I2589" s="3"/>
      <c r="J2589" s="3"/>
      <c r="K2589" s="3"/>
      <c r="L2589" s="3"/>
      <c r="M2589" s="5"/>
      <c r="AZ2589"/>
      <c r="BA2589"/>
      <c r="BB2589"/>
      <c r="BC2589"/>
      <c r="BD2589"/>
      <c r="BE2589"/>
      <c r="BF2589" s="3"/>
      <c r="BG2589" s="3"/>
      <c r="CK2589"/>
    </row>
    <row r="2590" spans="1:89" x14ac:dyDescent="0.25">
      <c r="A2590" s="2">
        <v>43373</v>
      </c>
      <c r="B2590" s="5" t="s">
        <v>488</v>
      </c>
      <c r="C2590" s="5" t="s">
        <v>330</v>
      </c>
      <c r="D2590" s="5" t="s">
        <v>70</v>
      </c>
      <c r="E2590" s="3" t="s">
        <v>244</v>
      </c>
      <c r="F2590" s="3" t="s">
        <v>349</v>
      </c>
      <c r="G2590" s="3">
        <v>1671189878</v>
      </c>
      <c r="H2590" s="3"/>
      <c r="I2590" s="3"/>
      <c r="J2590" s="3"/>
      <c r="K2590" s="3"/>
      <c r="L2590" s="3"/>
      <c r="M2590" s="5"/>
      <c r="AZ2590"/>
      <c r="BA2590"/>
      <c r="BB2590"/>
      <c r="BC2590"/>
      <c r="BD2590"/>
      <c r="BE2590"/>
      <c r="BF2590" s="3"/>
      <c r="BG2590" s="3"/>
      <c r="CK2590"/>
    </row>
    <row r="2591" spans="1:89" x14ac:dyDescent="0.25">
      <c r="A2591" s="2">
        <v>43373</v>
      </c>
      <c r="B2591" s="5" t="s">
        <v>488</v>
      </c>
      <c r="C2591" s="5" t="s">
        <v>330</v>
      </c>
      <c r="D2591" s="5" t="s">
        <v>70</v>
      </c>
      <c r="E2591" s="3" t="s">
        <v>245</v>
      </c>
      <c r="F2591" s="3" t="s">
        <v>334</v>
      </c>
      <c r="G2591" s="3">
        <v>101673427103.55</v>
      </c>
      <c r="H2591" s="3"/>
      <c r="I2591" s="3"/>
      <c r="J2591" s="3"/>
      <c r="K2591" s="3"/>
      <c r="L2591" s="3"/>
      <c r="M2591" s="5"/>
      <c r="AZ2591"/>
      <c r="BA2591"/>
      <c r="BB2591"/>
      <c r="BC2591"/>
      <c r="BD2591"/>
      <c r="BE2591"/>
      <c r="BF2591" s="3"/>
      <c r="BG2591" s="3"/>
      <c r="CK2591"/>
    </row>
    <row r="2592" spans="1:89" x14ac:dyDescent="0.25">
      <c r="A2592" s="2">
        <v>43373</v>
      </c>
      <c r="B2592" s="5" t="s">
        <v>488</v>
      </c>
      <c r="C2592" s="5" t="s">
        <v>330</v>
      </c>
      <c r="D2592" s="5" t="s">
        <v>70</v>
      </c>
      <c r="E2592" s="3" t="s">
        <v>246</v>
      </c>
      <c r="F2592" s="3" t="s">
        <v>335</v>
      </c>
      <c r="G2592" s="3">
        <v>0</v>
      </c>
      <c r="H2592" s="3"/>
      <c r="I2592" s="3"/>
      <c r="J2592" s="3"/>
      <c r="K2592" s="3"/>
      <c r="L2592" s="3"/>
      <c r="M2592" s="5"/>
      <c r="AZ2592"/>
      <c r="BA2592"/>
      <c r="BB2592"/>
      <c r="BC2592"/>
      <c r="BD2592"/>
      <c r="BE2592"/>
      <c r="BF2592" s="3"/>
      <c r="BG2592" s="3"/>
      <c r="CK2592"/>
    </row>
    <row r="2593" spans="1:89" x14ac:dyDescent="0.25">
      <c r="A2593" s="2">
        <v>43373</v>
      </c>
      <c r="B2593" s="5" t="s">
        <v>488</v>
      </c>
      <c r="C2593" s="5" t="s">
        <v>330</v>
      </c>
      <c r="D2593" s="5" t="s">
        <v>70</v>
      </c>
      <c r="E2593" s="3" t="s">
        <v>247</v>
      </c>
      <c r="F2593" s="3" t="s">
        <v>336</v>
      </c>
      <c r="G2593" s="3">
        <v>7027153946.6199999</v>
      </c>
      <c r="H2593" s="3"/>
      <c r="I2593" s="3"/>
      <c r="J2593" s="3"/>
      <c r="K2593" s="3"/>
      <c r="L2593" s="3"/>
      <c r="M2593" s="5"/>
      <c r="AZ2593"/>
      <c r="BA2593"/>
      <c r="BB2593"/>
      <c r="BC2593"/>
      <c r="BD2593"/>
      <c r="BE2593"/>
      <c r="BF2593" s="3"/>
      <c r="BG2593" s="3"/>
      <c r="CK2593"/>
    </row>
    <row r="2594" spans="1:89" x14ac:dyDescent="0.25">
      <c r="A2594" s="2">
        <v>43373</v>
      </c>
      <c r="B2594" s="5" t="s">
        <v>488</v>
      </c>
      <c r="C2594" s="5" t="s">
        <v>330</v>
      </c>
      <c r="D2594" s="5" t="s">
        <v>70</v>
      </c>
      <c r="E2594" s="3" t="s">
        <v>248</v>
      </c>
      <c r="F2594" s="3" t="s">
        <v>337</v>
      </c>
      <c r="G2594" s="3">
        <v>24997524198.849998</v>
      </c>
      <c r="H2594" s="3"/>
      <c r="I2594" s="3"/>
      <c r="J2594" s="3"/>
      <c r="K2594" s="3"/>
      <c r="L2594" s="3"/>
      <c r="M2594" s="5"/>
      <c r="AZ2594"/>
      <c r="BA2594"/>
      <c r="BB2594"/>
      <c r="BC2594"/>
      <c r="BD2594"/>
      <c r="BE2594"/>
      <c r="BF2594" s="3"/>
      <c r="BG2594" s="3"/>
      <c r="CK2594"/>
    </row>
    <row r="2595" spans="1:89" x14ac:dyDescent="0.25">
      <c r="A2595" s="2">
        <v>43373</v>
      </c>
      <c r="B2595" s="5" t="s">
        <v>488</v>
      </c>
      <c r="C2595" s="5" t="s">
        <v>330</v>
      </c>
      <c r="D2595" s="5" t="s">
        <v>70</v>
      </c>
      <c r="E2595" s="3" t="s">
        <v>69</v>
      </c>
      <c r="F2595" s="3" t="s">
        <v>338</v>
      </c>
      <c r="G2595" s="3">
        <v>19149042459.849998</v>
      </c>
      <c r="H2595" s="3"/>
      <c r="I2595" s="3"/>
      <c r="J2595" s="3"/>
      <c r="K2595" s="3"/>
      <c r="L2595" s="3"/>
      <c r="M2595" s="5"/>
      <c r="AZ2595"/>
      <c r="BA2595"/>
      <c r="BB2595"/>
      <c r="BC2595"/>
      <c r="BD2595"/>
      <c r="BE2595"/>
      <c r="BF2595" s="3"/>
      <c r="BG2595" s="3"/>
      <c r="CK2595"/>
    </row>
    <row r="2596" spans="1:89" x14ac:dyDescent="0.25">
      <c r="A2596" s="2">
        <v>43373</v>
      </c>
      <c r="B2596" s="5" t="s">
        <v>488</v>
      </c>
      <c r="C2596" s="5" t="s">
        <v>330</v>
      </c>
      <c r="D2596" s="5" t="s">
        <v>70</v>
      </c>
      <c r="E2596" s="3" t="s">
        <v>68</v>
      </c>
      <c r="F2596" s="3" t="s">
        <v>339</v>
      </c>
      <c r="G2596" s="3">
        <v>5848481739</v>
      </c>
      <c r="H2596" s="3"/>
      <c r="I2596" s="3"/>
      <c r="J2596" s="3"/>
      <c r="K2596" s="3"/>
      <c r="L2596" s="3"/>
      <c r="M2596" s="5"/>
      <c r="AZ2596"/>
      <c r="BA2596"/>
      <c r="BB2596"/>
      <c r="BC2596"/>
      <c r="BD2596"/>
      <c r="BE2596"/>
      <c r="BF2596" s="3"/>
      <c r="BG2596" s="3"/>
      <c r="CK2596"/>
    </row>
    <row r="2597" spans="1:89" x14ac:dyDescent="0.25">
      <c r="A2597" s="2">
        <v>43373</v>
      </c>
      <c r="B2597" s="5" t="s">
        <v>488</v>
      </c>
      <c r="C2597" s="5" t="s">
        <v>330</v>
      </c>
      <c r="D2597" s="5" t="s">
        <v>70</v>
      </c>
      <c r="E2597" s="3" t="s">
        <v>67</v>
      </c>
      <c r="F2597" s="3" t="s">
        <v>340</v>
      </c>
      <c r="G2597" s="3">
        <v>45937341705.410004</v>
      </c>
      <c r="H2597" s="3"/>
      <c r="I2597" s="3"/>
      <c r="J2597" s="3"/>
      <c r="K2597" s="3"/>
      <c r="L2597" s="3"/>
      <c r="M2597" s="5"/>
      <c r="AZ2597"/>
      <c r="BA2597"/>
      <c r="BB2597"/>
      <c r="BC2597"/>
      <c r="BD2597"/>
      <c r="BE2597"/>
      <c r="BF2597" s="3"/>
      <c r="BG2597" s="3"/>
      <c r="CK2597"/>
    </row>
    <row r="2598" spans="1:89" x14ac:dyDescent="0.25">
      <c r="A2598" s="2">
        <v>43373</v>
      </c>
      <c r="B2598" s="5" t="s">
        <v>488</v>
      </c>
      <c r="C2598" s="5" t="s">
        <v>330</v>
      </c>
      <c r="D2598" s="5" t="s">
        <v>70</v>
      </c>
      <c r="E2598" s="3" t="s">
        <v>66</v>
      </c>
      <c r="F2598" s="3" t="s">
        <v>341</v>
      </c>
      <c r="G2598" s="3">
        <v>26728778238.849998</v>
      </c>
      <c r="H2598" s="3"/>
      <c r="I2598" s="3"/>
      <c r="J2598" s="3"/>
      <c r="K2598" s="3"/>
      <c r="L2598" s="3"/>
      <c r="M2598" s="5"/>
      <c r="AZ2598"/>
      <c r="BA2598"/>
      <c r="BB2598"/>
      <c r="BC2598"/>
      <c r="BD2598"/>
      <c r="BE2598"/>
      <c r="BF2598" s="3"/>
      <c r="BG2598" s="3"/>
      <c r="CK2598"/>
    </row>
    <row r="2599" spans="1:89" x14ac:dyDescent="0.25">
      <c r="A2599" s="2">
        <v>43373</v>
      </c>
      <c r="B2599" s="5" t="s">
        <v>488</v>
      </c>
      <c r="C2599" s="5" t="s">
        <v>330</v>
      </c>
      <c r="D2599" s="5" t="s">
        <v>70</v>
      </c>
      <c r="E2599" s="3" t="s">
        <v>249</v>
      </c>
      <c r="F2599" s="3" t="s">
        <v>342</v>
      </c>
      <c r="G2599" s="3">
        <v>19098326909.549999</v>
      </c>
      <c r="H2599" s="3"/>
      <c r="I2599" s="3"/>
      <c r="J2599" s="3"/>
      <c r="K2599" s="3"/>
      <c r="L2599" s="3"/>
      <c r="M2599" s="5"/>
      <c r="AZ2599"/>
      <c r="BA2599"/>
      <c r="BB2599"/>
      <c r="BC2599"/>
      <c r="BD2599"/>
      <c r="BE2599"/>
      <c r="BF2599" s="3"/>
      <c r="BG2599" s="3"/>
      <c r="CK2599"/>
    </row>
    <row r="2600" spans="1:89" x14ac:dyDescent="0.25">
      <c r="A2600" s="2">
        <v>43373</v>
      </c>
      <c r="B2600" s="5" t="s">
        <v>488</v>
      </c>
      <c r="C2600" s="5" t="s">
        <v>330</v>
      </c>
      <c r="D2600" s="5" t="s">
        <v>70</v>
      </c>
      <c r="E2600" s="3" t="s">
        <v>250</v>
      </c>
      <c r="F2600" s="3" t="s">
        <v>343</v>
      </c>
      <c r="G2600" s="3">
        <v>0</v>
      </c>
      <c r="H2600" s="3"/>
      <c r="I2600" s="3"/>
      <c r="J2600" s="3"/>
      <c r="K2600" s="3"/>
      <c r="L2600" s="3"/>
      <c r="M2600" s="5"/>
      <c r="AZ2600"/>
      <c r="BA2600"/>
      <c r="BB2600"/>
      <c r="BC2600"/>
      <c r="BD2600"/>
      <c r="BE2600"/>
      <c r="BF2600" s="3"/>
      <c r="BG2600" s="3"/>
      <c r="CK2600"/>
    </row>
    <row r="2601" spans="1:89" x14ac:dyDescent="0.25">
      <c r="A2601" s="2">
        <v>43373</v>
      </c>
      <c r="B2601" s="5" t="s">
        <v>488</v>
      </c>
      <c r="C2601" s="5" t="s">
        <v>330</v>
      </c>
      <c r="D2601" s="5" t="s">
        <v>70</v>
      </c>
      <c r="E2601" s="3" t="s">
        <v>251</v>
      </c>
      <c r="F2601" s="3" t="s">
        <v>344</v>
      </c>
      <c r="G2601" s="3">
        <v>110236557</v>
      </c>
      <c r="H2601" s="3"/>
      <c r="I2601" s="3"/>
      <c r="J2601" s="3"/>
      <c r="K2601" s="3"/>
      <c r="L2601" s="3"/>
      <c r="M2601" s="5"/>
      <c r="AZ2601"/>
      <c r="BA2601"/>
      <c r="BB2601"/>
      <c r="BC2601"/>
      <c r="BD2601"/>
      <c r="BE2601"/>
      <c r="BF2601" s="3"/>
      <c r="BG2601" s="3"/>
      <c r="CK2601"/>
    </row>
    <row r="2602" spans="1:89" x14ac:dyDescent="0.25">
      <c r="A2602" s="2">
        <v>43373</v>
      </c>
      <c r="B2602" s="5" t="s">
        <v>488</v>
      </c>
      <c r="C2602" s="5" t="s">
        <v>330</v>
      </c>
      <c r="D2602" s="5" t="s">
        <v>70</v>
      </c>
      <c r="E2602" s="3" t="s">
        <v>252</v>
      </c>
      <c r="F2602" s="3" t="s">
        <v>345</v>
      </c>
      <c r="G2602" s="3">
        <v>22420452775.619999</v>
      </c>
      <c r="H2602" s="3"/>
      <c r="I2602" s="3"/>
      <c r="J2602" s="3"/>
      <c r="K2602" s="3"/>
      <c r="L2602" s="3"/>
      <c r="M2602" s="5"/>
      <c r="AZ2602"/>
      <c r="BA2602"/>
      <c r="BB2602"/>
      <c r="BC2602"/>
      <c r="BD2602"/>
      <c r="BE2602"/>
      <c r="BF2602" s="3"/>
      <c r="BG2602" s="3"/>
      <c r="CK2602"/>
    </row>
    <row r="2603" spans="1:89" x14ac:dyDescent="0.25">
      <c r="A2603" s="2">
        <v>43373</v>
      </c>
      <c r="B2603" s="5" t="s">
        <v>488</v>
      </c>
      <c r="C2603" s="5" t="s">
        <v>330</v>
      </c>
      <c r="D2603" s="5" t="s">
        <v>70</v>
      </c>
      <c r="E2603" s="3" t="s">
        <v>253</v>
      </c>
      <c r="F2603" s="3" t="s">
        <v>346</v>
      </c>
      <c r="G2603" s="3">
        <v>0</v>
      </c>
      <c r="H2603" s="3"/>
      <c r="I2603" s="3"/>
      <c r="J2603" s="3"/>
      <c r="K2603" s="3"/>
      <c r="L2603" s="3"/>
      <c r="M2603" s="5"/>
      <c r="AZ2603"/>
      <c r="BA2603"/>
      <c r="BB2603"/>
      <c r="BC2603"/>
      <c r="BD2603"/>
      <c r="BE2603"/>
      <c r="BF2603" s="3"/>
      <c r="BG2603" s="3"/>
      <c r="CK2603"/>
    </row>
    <row r="2604" spans="1:89" x14ac:dyDescent="0.25">
      <c r="A2604" s="2">
        <v>43373</v>
      </c>
      <c r="B2604" s="5" t="s">
        <v>488</v>
      </c>
      <c r="C2604" s="5" t="s">
        <v>330</v>
      </c>
      <c r="D2604" s="5" t="s">
        <v>70</v>
      </c>
      <c r="E2604" s="3" t="s">
        <v>65</v>
      </c>
      <c r="F2604" s="3" t="s">
        <v>347</v>
      </c>
      <c r="G2604" s="3">
        <v>1290954477.05</v>
      </c>
      <c r="H2604" s="3"/>
      <c r="I2604" s="3"/>
      <c r="J2604" s="3"/>
      <c r="K2604" s="3"/>
      <c r="L2604" s="3"/>
      <c r="M2604" s="5"/>
      <c r="AZ2604"/>
      <c r="BA2604"/>
      <c r="BB2604"/>
      <c r="BC2604"/>
      <c r="BD2604"/>
      <c r="BE2604"/>
      <c r="BF2604" s="3"/>
      <c r="BG2604" s="3"/>
      <c r="CK2604"/>
    </row>
    <row r="2605" spans="1:89" x14ac:dyDescent="0.25">
      <c r="A2605" s="2">
        <v>43373</v>
      </c>
      <c r="B2605" s="5" t="s">
        <v>488</v>
      </c>
      <c r="C2605" s="5" t="s">
        <v>330</v>
      </c>
      <c r="D2605" s="5" t="s">
        <v>70</v>
      </c>
      <c r="E2605" s="3" t="s">
        <v>64</v>
      </c>
      <c r="F2605" s="3" t="s">
        <v>348</v>
      </c>
      <c r="G2605" s="3">
        <v>0</v>
      </c>
      <c r="H2605" s="3"/>
      <c r="I2605" s="3"/>
      <c r="J2605" s="3"/>
      <c r="K2605" s="3"/>
      <c r="L2605" s="3"/>
      <c r="M2605" s="5"/>
      <c r="AZ2605"/>
      <c r="BA2605"/>
      <c r="BB2605"/>
      <c r="BC2605"/>
      <c r="BD2605"/>
      <c r="BE2605"/>
      <c r="BF2605" s="3"/>
      <c r="BG2605" s="3"/>
      <c r="CK2605"/>
    </row>
    <row r="2606" spans="1:89" x14ac:dyDescent="0.25">
      <c r="A2606" s="2">
        <v>43373</v>
      </c>
      <c r="B2606" s="5" t="s">
        <v>488</v>
      </c>
      <c r="C2606" s="5" t="s">
        <v>330</v>
      </c>
      <c r="D2606" s="5" t="s">
        <v>70</v>
      </c>
      <c r="E2606" s="3" t="s">
        <v>63</v>
      </c>
      <c r="F2606" s="3" t="s">
        <v>350</v>
      </c>
      <c r="G2606" s="3">
        <v>0</v>
      </c>
      <c r="H2606" s="3"/>
      <c r="I2606" s="3"/>
      <c r="J2606" s="3"/>
      <c r="K2606" s="3"/>
      <c r="L2606" s="3"/>
      <c r="M2606" s="5"/>
      <c r="AZ2606"/>
      <c r="BA2606"/>
      <c r="BB2606"/>
      <c r="BC2606"/>
      <c r="BD2606"/>
      <c r="BE2606"/>
      <c r="BF2606" s="3"/>
      <c r="BG2606" s="3"/>
      <c r="CK2606"/>
    </row>
    <row r="2607" spans="1:89" x14ac:dyDescent="0.25">
      <c r="A2607" s="2">
        <v>43373</v>
      </c>
      <c r="B2607" s="5" t="s">
        <v>488</v>
      </c>
      <c r="C2607" s="5" t="s">
        <v>330</v>
      </c>
      <c r="D2607" s="5" t="s">
        <v>70</v>
      </c>
      <c r="E2607" s="3" t="s">
        <v>62</v>
      </c>
      <c r="F2607" s="3" t="s">
        <v>351</v>
      </c>
      <c r="G2607" s="3">
        <v>2958266181</v>
      </c>
      <c r="H2607" s="3"/>
      <c r="I2607" s="3"/>
      <c r="J2607" s="3"/>
      <c r="K2607" s="3"/>
      <c r="L2607" s="3"/>
      <c r="M2607" s="5"/>
      <c r="AZ2607"/>
      <c r="BA2607"/>
      <c r="BB2607"/>
      <c r="BC2607"/>
      <c r="BD2607"/>
      <c r="BE2607"/>
      <c r="BF2607" s="3"/>
      <c r="BG2607" s="3"/>
      <c r="CK2607"/>
    </row>
    <row r="2608" spans="1:89" x14ac:dyDescent="0.25">
      <c r="A2608" s="2">
        <v>43373</v>
      </c>
      <c r="B2608" s="5" t="s">
        <v>488</v>
      </c>
      <c r="C2608" s="5" t="s">
        <v>330</v>
      </c>
      <c r="D2608" s="5" t="s">
        <v>70</v>
      </c>
      <c r="E2608" s="3" t="s">
        <v>61</v>
      </c>
      <c r="F2608" s="3" t="s">
        <v>353</v>
      </c>
      <c r="G2608" s="3">
        <v>0</v>
      </c>
      <c r="H2608" s="3"/>
      <c r="I2608" s="3"/>
      <c r="J2608" s="3"/>
      <c r="K2608" s="3"/>
      <c r="L2608" s="3"/>
      <c r="M2608" s="5"/>
      <c r="AZ2608"/>
      <c r="BA2608"/>
      <c r="BB2608"/>
      <c r="BC2608"/>
      <c r="BD2608"/>
      <c r="BE2608"/>
      <c r="BF2608" s="3"/>
      <c r="BG2608" s="3"/>
      <c r="CK2608"/>
    </row>
    <row r="2609" spans="1:89" x14ac:dyDescent="0.25">
      <c r="A2609" s="2">
        <v>43373</v>
      </c>
      <c r="B2609" s="5" t="s">
        <v>488</v>
      </c>
      <c r="C2609" s="5" t="s">
        <v>330</v>
      </c>
      <c r="D2609" s="5" t="s">
        <v>70</v>
      </c>
      <c r="E2609" s="3" t="s">
        <v>254</v>
      </c>
      <c r="F2609" s="3" t="s">
        <v>370</v>
      </c>
      <c r="G2609" s="3">
        <v>1114357279</v>
      </c>
      <c r="H2609" s="3"/>
      <c r="I2609" s="3"/>
      <c r="J2609" s="3"/>
      <c r="K2609" s="3"/>
      <c r="L2609" s="3"/>
      <c r="M2609" s="5"/>
      <c r="AZ2609"/>
      <c r="BA2609"/>
      <c r="BB2609"/>
      <c r="BC2609"/>
      <c r="BD2609"/>
      <c r="BE2609"/>
      <c r="BF2609" s="3"/>
      <c r="BG2609" s="3"/>
      <c r="CK2609"/>
    </row>
    <row r="2610" spans="1:89" x14ac:dyDescent="0.25">
      <c r="A2610" s="2">
        <v>43373</v>
      </c>
      <c r="B2610" s="5" t="s">
        <v>488</v>
      </c>
      <c r="C2610" s="5" t="s">
        <v>330</v>
      </c>
      <c r="D2610" s="5" t="s">
        <v>70</v>
      </c>
      <c r="E2610" s="3" t="s">
        <v>255</v>
      </c>
      <c r="F2610" s="3" t="s">
        <v>352</v>
      </c>
      <c r="G2610" s="3">
        <v>1843908902</v>
      </c>
      <c r="H2610" s="3"/>
      <c r="I2610" s="3"/>
      <c r="J2610" s="3"/>
      <c r="K2610" s="3"/>
      <c r="L2610" s="3"/>
      <c r="M2610" s="5"/>
      <c r="AZ2610"/>
      <c r="BA2610"/>
      <c r="BB2610"/>
      <c r="BC2610"/>
      <c r="BD2610"/>
      <c r="BE2610"/>
      <c r="BF2610" s="3"/>
      <c r="BG2610" s="3"/>
      <c r="CK2610"/>
    </row>
    <row r="2611" spans="1:89" x14ac:dyDescent="0.25">
      <c r="A2611" s="2">
        <v>43373</v>
      </c>
      <c r="B2611" s="5" t="s">
        <v>488</v>
      </c>
      <c r="C2611" s="5" t="s">
        <v>330</v>
      </c>
      <c r="D2611" s="5" t="s">
        <v>70</v>
      </c>
      <c r="E2611" s="3" t="s">
        <v>256</v>
      </c>
      <c r="F2611" s="3" t="s">
        <v>354</v>
      </c>
      <c r="G2611" s="3">
        <v>2618451632</v>
      </c>
      <c r="H2611" s="3"/>
      <c r="I2611" s="3"/>
      <c r="J2611" s="3"/>
      <c r="K2611" s="3"/>
      <c r="L2611" s="3"/>
      <c r="M2611" s="5"/>
      <c r="AZ2611"/>
      <c r="BA2611"/>
      <c r="BB2611"/>
      <c r="BC2611"/>
      <c r="BD2611"/>
      <c r="BE2611"/>
      <c r="BF2611" s="3"/>
      <c r="BG2611" s="3"/>
      <c r="CK2611"/>
    </row>
    <row r="2612" spans="1:89" x14ac:dyDescent="0.25">
      <c r="A2612" s="2">
        <v>43373</v>
      </c>
      <c r="B2612" s="5" t="s">
        <v>488</v>
      </c>
      <c r="C2612" s="5" t="s">
        <v>330</v>
      </c>
      <c r="D2612" s="5" t="s">
        <v>70</v>
      </c>
      <c r="E2612" s="3" t="s">
        <v>257</v>
      </c>
      <c r="F2612" s="3" t="s">
        <v>372</v>
      </c>
      <c r="G2612" s="3">
        <v>2618451632</v>
      </c>
      <c r="H2612" s="3"/>
      <c r="I2612" s="3"/>
      <c r="J2612" s="3"/>
      <c r="K2612" s="3"/>
      <c r="L2612" s="3"/>
      <c r="M2612" s="5"/>
      <c r="AZ2612"/>
      <c r="BA2612"/>
      <c r="BB2612"/>
      <c r="BC2612"/>
      <c r="BD2612"/>
      <c r="BE2612"/>
      <c r="BF2612" s="3"/>
      <c r="BG2612" s="3"/>
      <c r="CK2612"/>
    </row>
    <row r="2613" spans="1:89" x14ac:dyDescent="0.25">
      <c r="A2613" s="2">
        <v>43373</v>
      </c>
      <c r="B2613" s="5" t="s">
        <v>488</v>
      </c>
      <c r="C2613" s="5" t="s">
        <v>330</v>
      </c>
      <c r="D2613" s="5" t="s">
        <v>70</v>
      </c>
      <c r="E2613" s="3" t="s">
        <v>258</v>
      </c>
      <c r="F2613" s="3" t="s">
        <v>355</v>
      </c>
      <c r="G2613" s="3">
        <v>2572247902</v>
      </c>
      <c r="H2613" s="3"/>
      <c r="I2613" s="3"/>
      <c r="J2613" s="3"/>
      <c r="K2613" s="3"/>
      <c r="L2613" s="3"/>
      <c r="M2613" s="5"/>
      <c r="AZ2613"/>
      <c r="BA2613"/>
      <c r="BB2613"/>
      <c r="BC2613"/>
      <c r="BD2613"/>
      <c r="BE2613"/>
      <c r="BF2613" s="3"/>
      <c r="BG2613" s="3"/>
      <c r="CK2613"/>
    </row>
    <row r="2614" spans="1:89" x14ac:dyDescent="0.25">
      <c r="A2614" s="2">
        <v>43373</v>
      </c>
      <c r="B2614" s="5" t="s">
        <v>488</v>
      </c>
      <c r="C2614" s="5" t="s">
        <v>330</v>
      </c>
      <c r="D2614" s="5" t="s">
        <v>70</v>
      </c>
      <c r="E2614" s="3" t="s">
        <v>60</v>
      </c>
      <c r="F2614" s="3" t="s">
        <v>356</v>
      </c>
      <c r="G2614" s="3">
        <v>46203730</v>
      </c>
      <c r="H2614" s="3"/>
      <c r="I2614" s="3"/>
      <c r="J2614" s="3"/>
      <c r="K2614" s="3"/>
      <c r="L2614" s="3"/>
      <c r="M2614" s="5"/>
      <c r="AZ2614"/>
      <c r="BA2614"/>
      <c r="BB2614"/>
      <c r="BC2614"/>
      <c r="BD2614"/>
      <c r="BE2614"/>
      <c r="BF2614" s="3"/>
      <c r="BG2614" s="3"/>
      <c r="CK2614"/>
    </row>
    <row r="2615" spans="1:89" x14ac:dyDescent="0.25">
      <c r="A2615" s="2">
        <v>43373</v>
      </c>
      <c r="B2615" s="5" t="s">
        <v>488</v>
      </c>
      <c r="C2615" s="5" t="s">
        <v>330</v>
      </c>
      <c r="D2615" s="5" t="s">
        <v>70</v>
      </c>
      <c r="E2615" s="3" t="s">
        <v>59</v>
      </c>
      <c r="F2615" s="3" t="s">
        <v>357</v>
      </c>
      <c r="G2615" s="3">
        <v>0</v>
      </c>
      <c r="H2615" s="3"/>
      <c r="I2615" s="3"/>
      <c r="J2615" s="3"/>
      <c r="K2615" s="3"/>
      <c r="L2615" s="3"/>
      <c r="M2615" s="5"/>
      <c r="AZ2615"/>
      <c r="BA2615"/>
      <c r="BB2615"/>
      <c r="BC2615"/>
      <c r="BD2615"/>
      <c r="BE2615"/>
      <c r="BF2615" s="3"/>
      <c r="BG2615" s="3"/>
      <c r="CK2615"/>
    </row>
    <row r="2616" spans="1:89" x14ac:dyDescent="0.25">
      <c r="A2616" s="2">
        <v>43373</v>
      </c>
      <c r="B2616" s="5" t="s">
        <v>488</v>
      </c>
      <c r="C2616" s="5" t="s">
        <v>330</v>
      </c>
      <c r="D2616" s="5" t="s">
        <v>70</v>
      </c>
      <c r="E2616" s="3" t="s">
        <v>58</v>
      </c>
      <c r="F2616" s="3" t="s">
        <v>358</v>
      </c>
      <c r="G2616" s="3">
        <v>0</v>
      </c>
      <c r="H2616" s="3"/>
      <c r="I2616" s="3"/>
      <c r="J2616" s="3"/>
      <c r="K2616" s="3"/>
      <c r="L2616" s="3"/>
      <c r="M2616" s="5"/>
      <c r="AZ2616"/>
      <c r="BA2616"/>
      <c r="BB2616"/>
      <c r="BC2616"/>
      <c r="BD2616"/>
      <c r="BE2616"/>
      <c r="BF2616" s="3"/>
      <c r="BG2616" s="3"/>
      <c r="CK2616"/>
    </row>
    <row r="2617" spans="1:89" x14ac:dyDescent="0.25">
      <c r="A2617" s="2">
        <v>43373</v>
      </c>
      <c r="B2617" s="5" t="s">
        <v>488</v>
      </c>
      <c r="C2617" s="5" t="s">
        <v>330</v>
      </c>
      <c r="D2617" s="5" t="s">
        <v>70</v>
      </c>
      <c r="E2617" s="3" t="s">
        <v>57</v>
      </c>
      <c r="F2617" s="3" t="s">
        <v>359</v>
      </c>
      <c r="G2617" s="3">
        <v>0</v>
      </c>
      <c r="H2617" s="3"/>
      <c r="I2617" s="3"/>
      <c r="J2617" s="3"/>
      <c r="K2617" s="3"/>
      <c r="L2617" s="3"/>
      <c r="M2617" s="5"/>
      <c r="AZ2617"/>
      <c r="BA2617"/>
      <c r="BB2617"/>
      <c r="BC2617"/>
      <c r="BD2617"/>
      <c r="BE2617"/>
      <c r="BF2617" s="3"/>
      <c r="BG2617" s="3"/>
      <c r="CK2617"/>
    </row>
    <row r="2618" spans="1:89" x14ac:dyDescent="0.25">
      <c r="A2618" s="2">
        <v>43373</v>
      </c>
      <c r="B2618" s="5" t="s">
        <v>488</v>
      </c>
      <c r="C2618" s="5" t="s">
        <v>330</v>
      </c>
      <c r="D2618" s="5" t="s">
        <v>70</v>
      </c>
      <c r="E2618" s="3" t="s">
        <v>56</v>
      </c>
      <c r="F2618" s="3" t="s">
        <v>360</v>
      </c>
      <c r="G2618" s="3">
        <v>0</v>
      </c>
      <c r="H2618" s="3"/>
      <c r="I2618" s="3"/>
      <c r="J2618" s="3"/>
      <c r="K2618" s="3"/>
      <c r="L2618" s="3"/>
      <c r="M2618" s="5"/>
      <c r="AZ2618"/>
      <c r="BA2618"/>
      <c r="BB2618"/>
      <c r="BC2618"/>
      <c r="BD2618"/>
      <c r="BE2618"/>
      <c r="BF2618" s="3"/>
      <c r="BG2618" s="3"/>
      <c r="CK2618"/>
    </row>
    <row r="2619" spans="1:89" x14ac:dyDescent="0.25">
      <c r="A2619" s="2">
        <v>43373</v>
      </c>
      <c r="B2619" s="5" t="s">
        <v>488</v>
      </c>
      <c r="C2619" s="5" t="s">
        <v>330</v>
      </c>
      <c r="D2619" s="5" t="s">
        <v>70</v>
      </c>
      <c r="E2619" s="3" t="s">
        <v>259</v>
      </c>
      <c r="F2619" s="3" t="s">
        <v>361</v>
      </c>
      <c r="G2619" s="3">
        <v>0</v>
      </c>
      <c r="H2619" s="3"/>
      <c r="I2619" s="3"/>
      <c r="J2619" s="3"/>
      <c r="K2619" s="3"/>
      <c r="L2619" s="3"/>
      <c r="M2619" s="5"/>
      <c r="AZ2619"/>
      <c r="BA2619"/>
      <c r="BB2619"/>
      <c r="BC2619"/>
      <c r="BD2619"/>
      <c r="BE2619"/>
      <c r="BF2619" s="3"/>
      <c r="BG2619" s="3"/>
      <c r="CK2619"/>
    </row>
    <row r="2620" spans="1:89" x14ac:dyDescent="0.25">
      <c r="A2620" s="2">
        <v>43373</v>
      </c>
      <c r="B2620" s="5" t="s">
        <v>488</v>
      </c>
      <c r="C2620" s="5" t="s">
        <v>330</v>
      </c>
      <c r="D2620" s="5" t="s">
        <v>70</v>
      </c>
      <c r="E2620" s="3" t="s">
        <v>260</v>
      </c>
      <c r="F2620" s="3" t="s">
        <v>362</v>
      </c>
      <c r="G2620" s="3">
        <v>21614100335</v>
      </c>
      <c r="H2620" s="3"/>
      <c r="I2620" s="3"/>
      <c r="J2620" s="3"/>
      <c r="K2620" s="3"/>
      <c r="L2620" s="3"/>
      <c r="M2620" s="5"/>
      <c r="AZ2620"/>
      <c r="BA2620"/>
      <c r="BB2620"/>
      <c r="BC2620"/>
      <c r="BD2620"/>
      <c r="BE2620"/>
      <c r="BF2620" s="3"/>
      <c r="BG2620" s="3"/>
      <c r="CK2620"/>
    </row>
    <row r="2621" spans="1:89" x14ac:dyDescent="0.25">
      <c r="A2621" s="2">
        <v>43373</v>
      </c>
      <c r="B2621" s="5" t="s">
        <v>488</v>
      </c>
      <c r="C2621" s="5" t="s">
        <v>330</v>
      </c>
      <c r="D2621" s="5" t="s">
        <v>70</v>
      </c>
      <c r="E2621" s="3" t="s">
        <v>261</v>
      </c>
      <c r="F2621" s="3" t="s">
        <v>363</v>
      </c>
      <c r="G2621" s="3">
        <v>65941709</v>
      </c>
      <c r="H2621" s="3"/>
      <c r="I2621" s="3"/>
      <c r="J2621" s="3"/>
      <c r="K2621" s="3"/>
      <c r="L2621" s="3"/>
      <c r="M2621" s="5"/>
      <c r="AZ2621"/>
      <c r="BA2621"/>
      <c r="BB2621"/>
      <c r="BC2621"/>
      <c r="BD2621"/>
      <c r="BE2621"/>
      <c r="BF2621" s="3"/>
      <c r="BG2621" s="3"/>
      <c r="CK2621"/>
    </row>
    <row r="2622" spans="1:89" x14ac:dyDescent="0.25">
      <c r="A2622" s="2">
        <v>43373</v>
      </c>
      <c r="B2622" s="5" t="s">
        <v>488</v>
      </c>
      <c r="C2622" s="5" t="s">
        <v>330</v>
      </c>
      <c r="D2622" s="5" t="s">
        <v>70</v>
      </c>
      <c r="E2622" s="3" t="s">
        <v>262</v>
      </c>
      <c r="F2622" s="3" t="s">
        <v>364</v>
      </c>
      <c r="G2622" s="3">
        <v>1060872024</v>
      </c>
      <c r="H2622" s="3"/>
      <c r="I2622" s="3"/>
      <c r="J2622" s="3"/>
      <c r="K2622" s="3"/>
      <c r="L2622" s="3"/>
      <c r="M2622" s="5"/>
      <c r="AZ2622"/>
      <c r="BA2622"/>
      <c r="BB2622"/>
      <c r="BC2622"/>
      <c r="BD2622"/>
      <c r="BE2622"/>
      <c r="BF2622" s="3"/>
      <c r="BG2622" s="3"/>
      <c r="CK2622"/>
    </row>
    <row r="2623" spans="1:89" x14ac:dyDescent="0.25">
      <c r="A2623" s="2">
        <v>43373</v>
      </c>
      <c r="B2623" s="5" t="s">
        <v>488</v>
      </c>
      <c r="C2623" s="5" t="s">
        <v>330</v>
      </c>
      <c r="D2623" s="5" t="s">
        <v>70</v>
      </c>
      <c r="E2623" s="3" t="s">
        <v>263</v>
      </c>
      <c r="F2623" s="3" t="s">
        <v>365</v>
      </c>
      <c r="G2623" s="3">
        <v>518884545</v>
      </c>
      <c r="H2623" s="3"/>
      <c r="I2623" s="3"/>
      <c r="J2623" s="3"/>
      <c r="K2623" s="3"/>
      <c r="L2623" s="3"/>
      <c r="M2623" s="5"/>
      <c r="AZ2623"/>
      <c r="BA2623"/>
      <c r="BB2623"/>
      <c r="BC2623"/>
      <c r="BD2623"/>
      <c r="BE2623"/>
      <c r="BF2623" s="3"/>
      <c r="BG2623" s="3"/>
      <c r="CK2623"/>
    </row>
    <row r="2624" spans="1:89" x14ac:dyDescent="0.25">
      <c r="A2624" s="2">
        <v>43373</v>
      </c>
      <c r="B2624" s="5" t="s">
        <v>488</v>
      </c>
      <c r="C2624" s="5" t="s">
        <v>330</v>
      </c>
      <c r="D2624" s="5" t="s">
        <v>70</v>
      </c>
      <c r="E2624" s="3" t="s">
        <v>55</v>
      </c>
      <c r="F2624" s="3" t="s">
        <v>366</v>
      </c>
      <c r="G2624" s="3">
        <v>0</v>
      </c>
      <c r="H2624" s="3"/>
      <c r="I2624" s="3"/>
      <c r="J2624" s="3"/>
      <c r="K2624" s="3"/>
      <c r="L2624" s="3"/>
      <c r="M2624" s="5"/>
      <c r="AZ2624"/>
      <c r="BA2624"/>
      <c r="BB2624"/>
      <c r="BC2624"/>
      <c r="BD2624"/>
      <c r="BE2624"/>
      <c r="BF2624" s="3"/>
      <c r="BG2624" s="3"/>
      <c r="CK2624"/>
    </row>
    <row r="2625" spans="1:89" x14ac:dyDescent="0.25">
      <c r="A2625" s="2">
        <v>43373</v>
      </c>
      <c r="B2625" s="5" t="s">
        <v>488</v>
      </c>
      <c r="C2625" s="5" t="s">
        <v>330</v>
      </c>
      <c r="D2625" s="5" t="s">
        <v>70</v>
      </c>
      <c r="E2625" s="3" t="s">
        <v>54</v>
      </c>
      <c r="F2625" s="3" t="s">
        <v>367</v>
      </c>
      <c r="G2625" s="3">
        <v>4793567036.2799997</v>
      </c>
      <c r="H2625" s="3"/>
      <c r="I2625" s="3"/>
      <c r="J2625" s="3"/>
      <c r="K2625" s="3"/>
      <c r="L2625" s="3"/>
      <c r="M2625" s="5"/>
      <c r="AZ2625"/>
      <c r="BA2625"/>
      <c r="BB2625"/>
      <c r="BC2625"/>
      <c r="BD2625"/>
      <c r="BE2625"/>
      <c r="BF2625" s="3"/>
      <c r="BG2625" s="3"/>
      <c r="CK2625"/>
    </row>
    <row r="2626" spans="1:89" x14ac:dyDescent="0.25">
      <c r="A2626" s="2">
        <v>43373</v>
      </c>
      <c r="B2626" s="5" t="s">
        <v>488</v>
      </c>
      <c r="C2626" s="5" t="s">
        <v>330</v>
      </c>
      <c r="D2626" s="5" t="s">
        <v>70</v>
      </c>
      <c r="E2626" s="3" t="s">
        <v>53</v>
      </c>
      <c r="F2626" s="3" t="s">
        <v>368</v>
      </c>
      <c r="G2626" s="3">
        <v>1048281698.67</v>
      </c>
      <c r="H2626" s="3"/>
      <c r="I2626" s="3"/>
      <c r="J2626" s="3"/>
      <c r="K2626" s="3"/>
      <c r="L2626" s="3"/>
      <c r="M2626" s="5"/>
      <c r="AZ2626"/>
      <c r="BA2626"/>
      <c r="BB2626"/>
      <c r="BC2626"/>
      <c r="BD2626"/>
      <c r="BE2626"/>
      <c r="BF2626" s="3"/>
      <c r="BG2626" s="3"/>
      <c r="CK2626"/>
    </row>
    <row r="2627" spans="1:89" x14ac:dyDescent="0.25">
      <c r="A2627" s="2">
        <v>43373</v>
      </c>
      <c r="B2627" s="5" t="s">
        <v>488</v>
      </c>
      <c r="C2627" s="5" t="s">
        <v>330</v>
      </c>
      <c r="D2627" s="5" t="s">
        <v>70</v>
      </c>
      <c r="E2627" s="3" t="s">
        <v>50</v>
      </c>
      <c r="F2627" s="3" t="s">
        <v>369</v>
      </c>
      <c r="G2627" s="3">
        <v>138165249776.5</v>
      </c>
      <c r="H2627" s="3"/>
      <c r="I2627" s="3"/>
      <c r="J2627" s="3"/>
      <c r="K2627" s="3"/>
      <c r="L2627" s="3"/>
      <c r="M2627" s="5"/>
      <c r="AZ2627"/>
      <c r="BA2627"/>
      <c r="BB2627"/>
      <c r="BC2627"/>
      <c r="BD2627"/>
      <c r="BE2627"/>
      <c r="BF2627" s="3"/>
      <c r="BG2627" s="3"/>
      <c r="CK2627"/>
    </row>
    <row r="2628" spans="1:89" x14ac:dyDescent="0.25">
      <c r="A2628" s="2">
        <v>43373</v>
      </c>
      <c r="B2628" s="5" t="s">
        <v>488</v>
      </c>
      <c r="C2628" s="5" t="s">
        <v>330</v>
      </c>
      <c r="D2628" s="5" t="s">
        <v>70</v>
      </c>
      <c r="E2628" s="3" t="s">
        <v>264</v>
      </c>
      <c r="F2628" s="3" t="s">
        <v>371</v>
      </c>
      <c r="G2628" s="3">
        <v>81211312278.220001</v>
      </c>
      <c r="H2628" s="3"/>
      <c r="I2628" s="3"/>
      <c r="J2628" s="3"/>
      <c r="K2628" s="3"/>
      <c r="L2628" s="3"/>
      <c r="M2628" s="5"/>
      <c r="AZ2628"/>
      <c r="BA2628"/>
      <c r="BB2628"/>
      <c r="BC2628"/>
      <c r="BD2628"/>
      <c r="BE2628"/>
      <c r="BF2628" s="3"/>
      <c r="BG2628" s="3"/>
      <c r="CK2628"/>
    </row>
    <row r="2629" spans="1:89" x14ac:dyDescent="0.25">
      <c r="A2629" s="2">
        <v>43373</v>
      </c>
      <c r="B2629" s="5" t="s">
        <v>488</v>
      </c>
      <c r="C2629" s="5" t="s">
        <v>330</v>
      </c>
      <c r="D2629" s="5" t="s">
        <v>70</v>
      </c>
      <c r="E2629" s="3" t="s">
        <v>265</v>
      </c>
      <c r="F2629" s="3" t="s">
        <v>377</v>
      </c>
      <c r="G2629" s="3">
        <v>68404346359.639999</v>
      </c>
      <c r="H2629" s="3"/>
      <c r="I2629" s="3"/>
      <c r="J2629" s="3"/>
      <c r="K2629" s="3"/>
      <c r="L2629" s="3"/>
      <c r="M2629" s="5"/>
      <c r="AZ2629"/>
      <c r="BA2629"/>
      <c r="BB2629"/>
      <c r="BC2629"/>
      <c r="BD2629"/>
      <c r="BE2629"/>
      <c r="BF2629" s="3"/>
      <c r="BG2629" s="3"/>
      <c r="CK2629"/>
    </row>
    <row r="2630" spans="1:89" x14ac:dyDescent="0.25">
      <c r="A2630" s="2">
        <v>43373</v>
      </c>
      <c r="B2630" s="5" t="s">
        <v>488</v>
      </c>
      <c r="C2630" s="5" t="s">
        <v>330</v>
      </c>
      <c r="D2630" s="5" t="s">
        <v>70</v>
      </c>
      <c r="E2630" s="3" t="s">
        <v>266</v>
      </c>
      <c r="F2630" s="3" t="s">
        <v>373</v>
      </c>
      <c r="G2630" s="3">
        <v>0</v>
      </c>
      <c r="H2630" s="3"/>
      <c r="I2630" s="3"/>
      <c r="J2630" s="3"/>
      <c r="K2630" s="3"/>
      <c r="L2630" s="3"/>
      <c r="M2630" s="5"/>
      <c r="AZ2630"/>
      <c r="BA2630"/>
      <c r="BB2630"/>
      <c r="BC2630"/>
      <c r="BD2630"/>
      <c r="BE2630"/>
      <c r="BF2630" s="3"/>
      <c r="BG2630" s="3"/>
      <c r="CK2630"/>
    </row>
    <row r="2631" spans="1:89" x14ac:dyDescent="0.25">
      <c r="A2631" s="2">
        <v>43373</v>
      </c>
      <c r="B2631" s="5" t="s">
        <v>488</v>
      </c>
      <c r="C2631" s="5" t="s">
        <v>330</v>
      </c>
      <c r="D2631" s="5" t="s">
        <v>70</v>
      </c>
      <c r="E2631" s="3" t="s">
        <v>267</v>
      </c>
      <c r="F2631" s="3" t="s">
        <v>374</v>
      </c>
      <c r="G2631" s="3">
        <v>66130451215.639999</v>
      </c>
      <c r="H2631" s="3"/>
      <c r="I2631" s="3"/>
      <c r="J2631" s="3"/>
      <c r="K2631" s="3"/>
      <c r="L2631" s="3"/>
      <c r="M2631" s="5"/>
      <c r="AZ2631"/>
      <c r="BA2631"/>
      <c r="BB2631"/>
      <c r="BC2631"/>
      <c r="BD2631"/>
      <c r="BE2631"/>
      <c r="BF2631" s="3"/>
      <c r="BG2631" s="3"/>
      <c r="CK2631"/>
    </row>
    <row r="2632" spans="1:89" x14ac:dyDescent="0.25">
      <c r="A2632" s="2">
        <v>43373</v>
      </c>
      <c r="B2632" s="5" t="s">
        <v>488</v>
      </c>
      <c r="C2632" s="5" t="s">
        <v>330</v>
      </c>
      <c r="D2632" s="5" t="s">
        <v>70</v>
      </c>
      <c r="E2632" s="3" t="s">
        <v>37</v>
      </c>
      <c r="F2632" s="3" t="s">
        <v>375</v>
      </c>
      <c r="G2632" s="3">
        <v>2273895144</v>
      </c>
      <c r="H2632" s="3"/>
      <c r="I2632" s="3"/>
      <c r="J2632" s="3"/>
      <c r="K2632" s="3"/>
      <c r="L2632" s="3"/>
      <c r="M2632" s="5"/>
      <c r="AZ2632"/>
      <c r="BA2632"/>
      <c r="BB2632"/>
      <c r="BC2632"/>
      <c r="BD2632"/>
      <c r="BE2632"/>
      <c r="BF2632" s="3"/>
      <c r="BG2632" s="3"/>
      <c r="CK2632"/>
    </row>
    <row r="2633" spans="1:89" x14ac:dyDescent="0.25">
      <c r="A2633" s="2">
        <v>43373</v>
      </c>
      <c r="B2633" s="5" t="s">
        <v>488</v>
      </c>
      <c r="C2633" s="5" t="s">
        <v>330</v>
      </c>
      <c r="D2633" s="5" t="s">
        <v>70</v>
      </c>
      <c r="E2633" s="3" t="s">
        <v>268</v>
      </c>
      <c r="F2633" s="3" t="s">
        <v>376</v>
      </c>
      <c r="G2633" s="3">
        <v>12806965918.58</v>
      </c>
      <c r="H2633" s="3"/>
      <c r="I2633" s="3"/>
      <c r="J2633" s="3"/>
      <c r="K2633" s="3"/>
      <c r="L2633" s="3"/>
      <c r="M2633" s="5"/>
      <c r="AZ2633"/>
      <c r="BA2633"/>
      <c r="BB2633"/>
      <c r="BC2633"/>
      <c r="BD2633"/>
      <c r="BE2633"/>
      <c r="BF2633" s="3"/>
      <c r="BG2633" s="3"/>
      <c r="CK2633"/>
    </row>
    <row r="2634" spans="1:89" x14ac:dyDescent="0.25">
      <c r="A2634" s="2">
        <v>43373</v>
      </c>
      <c r="B2634" s="5" t="s">
        <v>488</v>
      </c>
      <c r="C2634" s="5" t="s">
        <v>330</v>
      </c>
      <c r="D2634" s="5" t="s">
        <v>70</v>
      </c>
      <c r="E2634" s="3" t="s">
        <v>269</v>
      </c>
      <c r="F2634" s="3" t="s">
        <v>373</v>
      </c>
      <c r="G2634" s="3">
        <v>0</v>
      </c>
      <c r="H2634" s="3"/>
      <c r="I2634" s="3"/>
      <c r="J2634" s="3"/>
      <c r="K2634" s="3"/>
      <c r="L2634" s="3"/>
      <c r="M2634" s="5"/>
      <c r="AZ2634"/>
      <c r="BA2634"/>
      <c r="BB2634"/>
      <c r="BC2634"/>
      <c r="BD2634"/>
      <c r="BE2634"/>
      <c r="BF2634" s="3"/>
      <c r="BG2634" s="3"/>
      <c r="CK2634"/>
    </row>
    <row r="2635" spans="1:89" x14ac:dyDescent="0.25">
      <c r="A2635" s="2">
        <v>43373</v>
      </c>
      <c r="B2635" s="5" t="s">
        <v>488</v>
      </c>
      <c r="C2635" s="5" t="s">
        <v>330</v>
      </c>
      <c r="D2635" s="5" t="s">
        <v>70</v>
      </c>
      <c r="E2635" s="3" t="s">
        <v>270</v>
      </c>
      <c r="F2635" s="3" t="s">
        <v>374</v>
      </c>
      <c r="G2635" s="3">
        <v>12302831036.58</v>
      </c>
      <c r="H2635" s="3"/>
      <c r="I2635" s="3"/>
      <c r="J2635" s="3"/>
      <c r="K2635" s="3"/>
      <c r="L2635" s="3"/>
      <c r="M2635" s="5"/>
      <c r="AZ2635"/>
      <c r="BA2635"/>
      <c r="BB2635"/>
      <c r="BC2635"/>
      <c r="BD2635"/>
      <c r="BE2635"/>
      <c r="BF2635" s="3"/>
      <c r="BG2635" s="3"/>
      <c r="CK2635"/>
    </row>
    <row r="2636" spans="1:89" x14ac:dyDescent="0.25">
      <c r="A2636" s="2">
        <v>43373</v>
      </c>
      <c r="B2636" s="5" t="s">
        <v>488</v>
      </c>
      <c r="C2636" s="5" t="s">
        <v>330</v>
      </c>
      <c r="D2636" s="5" t="s">
        <v>70</v>
      </c>
      <c r="E2636" s="3" t="s">
        <v>271</v>
      </c>
      <c r="F2636" s="3" t="s">
        <v>375</v>
      </c>
      <c r="G2636" s="3">
        <v>504134882</v>
      </c>
      <c r="H2636" s="3"/>
      <c r="I2636" s="3"/>
      <c r="J2636" s="3"/>
      <c r="K2636" s="3"/>
      <c r="L2636" s="3"/>
      <c r="M2636" s="5"/>
      <c r="AZ2636"/>
      <c r="BA2636"/>
      <c r="BB2636"/>
      <c r="BC2636"/>
      <c r="BD2636"/>
      <c r="BE2636"/>
      <c r="BF2636" s="3"/>
      <c r="BG2636" s="3"/>
      <c r="CK2636"/>
    </row>
    <row r="2637" spans="1:89" x14ac:dyDescent="0.25">
      <c r="A2637" s="2">
        <v>43373</v>
      </c>
      <c r="B2637" s="5" t="s">
        <v>488</v>
      </c>
      <c r="C2637" s="5" t="s">
        <v>330</v>
      </c>
      <c r="D2637" s="5" t="s">
        <v>70</v>
      </c>
      <c r="E2637" s="3" t="s">
        <v>272</v>
      </c>
      <c r="F2637" s="3" t="s">
        <v>378</v>
      </c>
      <c r="G2637" s="3">
        <v>0</v>
      </c>
      <c r="H2637" s="3"/>
      <c r="I2637" s="3"/>
      <c r="J2637" s="3"/>
      <c r="K2637" s="3"/>
      <c r="L2637" s="3"/>
      <c r="M2637" s="5"/>
      <c r="AZ2637"/>
      <c r="BA2637"/>
      <c r="BB2637"/>
      <c r="BC2637"/>
      <c r="BD2637"/>
      <c r="BE2637"/>
      <c r="BF2637" s="3"/>
      <c r="BG2637" s="3"/>
      <c r="CK2637"/>
    </row>
    <row r="2638" spans="1:89" x14ac:dyDescent="0.25">
      <c r="A2638" s="2">
        <v>43373</v>
      </c>
      <c r="B2638" s="5" t="s">
        <v>488</v>
      </c>
      <c r="C2638" s="5" t="s">
        <v>330</v>
      </c>
      <c r="D2638" s="5" t="s">
        <v>70</v>
      </c>
      <c r="E2638" s="3" t="s">
        <v>131</v>
      </c>
      <c r="F2638" s="3" t="s">
        <v>379</v>
      </c>
      <c r="G2638" s="3">
        <v>0</v>
      </c>
      <c r="H2638" s="3"/>
      <c r="I2638" s="3"/>
      <c r="J2638" s="3"/>
      <c r="K2638" s="3"/>
      <c r="L2638" s="3"/>
      <c r="M2638" s="5"/>
      <c r="AZ2638"/>
      <c r="BA2638"/>
      <c r="BB2638"/>
      <c r="BC2638"/>
      <c r="BD2638"/>
      <c r="BE2638"/>
      <c r="BF2638" s="3"/>
      <c r="BG2638" s="3"/>
      <c r="CK2638"/>
    </row>
    <row r="2639" spans="1:89" x14ac:dyDescent="0.25">
      <c r="A2639" s="2">
        <v>43373</v>
      </c>
      <c r="B2639" s="5" t="s">
        <v>488</v>
      </c>
      <c r="C2639" s="5" t="s">
        <v>330</v>
      </c>
      <c r="D2639" s="5" t="s">
        <v>70</v>
      </c>
      <c r="E2639" s="3" t="s">
        <v>116</v>
      </c>
      <c r="F2639" s="3" t="s">
        <v>373</v>
      </c>
      <c r="G2639" s="3">
        <v>0</v>
      </c>
      <c r="H2639" s="3"/>
      <c r="I2639" s="3"/>
      <c r="J2639" s="3"/>
      <c r="K2639" s="3"/>
      <c r="L2639" s="3"/>
      <c r="M2639" s="5"/>
      <c r="AZ2639"/>
      <c r="BA2639"/>
      <c r="BB2639"/>
      <c r="BC2639"/>
      <c r="BD2639"/>
      <c r="BE2639"/>
      <c r="BF2639" s="3"/>
      <c r="BG2639" s="3"/>
      <c r="CK2639"/>
    </row>
    <row r="2640" spans="1:89" x14ac:dyDescent="0.25">
      <c r="A2640" s="2">
        <v>43373</v>
      </c>
      <c r="B2640" s="5" t="s">
        <v>488</v>
      </c>
      <c r="C2640" s="5" t="s">
        <v>330</v>
      </c>
      <c r="D2640" s="5" t="s">
        <v>70</v>
      </c>
      <c r="E2640" s="3" t="s">
        <v>117</v>
      </c>
      <c r="F2640" s="3" t="s">
        <v>374</v>
      </c>
      <c r="G2640" s="3">
        <v>0</v>
      </c>
      <c r="H2640" s="3"/>
      <c r="I2640" s="3"/>
      <c r="J2640" s="3"/>
      <c r="K2640" s="3"/>
      <c r="L2640" s="3"/>
      <c r="M2640" s="5"/>
      <c r="AZ2640"/>
      <c r="BA2640"/>
      <c r="BB2640"/>
      <c r="BC2640"/>
      <c r="BD2640"/>
      <c r="BE2640"/>
      <c r="BF2640" s="3"/>
      <c r="BG2640" s="3"/>
      <c r="CK2640"/>
    </row>
    <row r="2641" spans="1:89" x14ac:dyDescent="0.25">
      <c r="A2641" s="2">
        <v>43373</v>
      </c>
      <c r="B2641" s="5" t="s">
        <v>488</v>
      </c>
      <c r="C2641" s="5" t="s">
        <v>330</v>
      </c>
      <c r="D2641" s="5" t="s">
        <v>70</v>
      </c>
      <c r="E2641" s="3" t="s">
        <v>118</v>
      </c>
      <c r="F2641" s="3" t="s">
        <v>375</v>
      </c>
      <c r="G2641" s="3">
        <v>0</v>
      </c>
      <c r="H2641" s="3"/>
      <c r="I2641" s="3"/>
      <c r="J2641" s="3"/>
      <c r="K2641" s="3"/>
      <c r="L2641" s="3"/>
      <c r="M2641" s="5"/>
      <c r="AZ2641"/>
      <c r="BA2641"/>
      <c r="BB2641"/>
      <c r="BC2641"/>
      <c r="BD2641"/>
      <c r="BE2641"/>
      <c r="BF2641" s="3"/>
      <c r="BG2641" s="3"/>
      <c r="CK2641"/>
    </row>
    <row r="2642" spans="1:89" x14ac:dyDescent="0.25">
      <c r="A2642" s="2">
        <v>43373</v>
      </c>
      <c r="B2642" s="5" t="s">
        <v>488</v>
      </c>
      <c r="C2642" s="5" t="s">
        <v>330</v>
      </c>
      <c r="D2642" s="5" t="s">
        <v>70</v>
      </c>
      <c r="E2642" s="3" t="s">
        <v>273</v>
      </c>
      <c r="F2642" s="3" t="s">
        <v>380</v>
      </c>
      <c r="G2642" s="3">
        <v>0</v>
      </c>
      <c r="H2642" s="3"/>
      <c r="I2642" s="3"/>
      <c r="J2642" s="3"/>
      <c r="K2642" s="3"/>
      <c r="L2642" s="3"/>
      <c r="M2642" s="5"/>
      <c r="AZ2642"/>
      <c r="BA2642"/>
      <c r="BB2642"/>
      <c r="BC2642"/>
      <c r="BD2642"/>
      <c r="BE2642"/>
      <c r="BF2642" s="3"/>
      <c r="BG2642" s="3"/>
      <c r="CK2642"/>
    </row>
    <row r="2643" spans="1:89" x14ac:dyDescent="0.25">
      <c r="A2643" s="2">
        <v>43373</v>
      </c>
      <c r="B2643" s="5" t="s">
        <v>488</v>
      </c>
      <c r="C2643" s="5" t="s">
        <v>330</v>
      </c>
      <c r="D2643" s="5" t="s">
        <v>70</v>
      </c>
      <c r="E2643" s="3" t="s">
        <v>274</v>
      </c>
      <c r="F2643" s="3" t="s">
        <v>373</v>
      </c>
      <c r="G2643" s="3">
        <v>0</v>
      </c>
      <c r="H2643" s="3"/>
      <c r="I2643" s="3"/>
      <c r="J2643" s="3"/>
      <c r="K2643" s="3"/>
      <c r="L2643" s="3"/>
      <c r="M2643" s="5"/>
      <c r="AZ2643"/>
      <c r="BA2643"/>
      <c r="BB2643"/>
      <c r="BC2643"/>
      <c r="BD2643"/>
      <c r="BE2643"/>
      <c r="BF2643" s="3"/>
      <c r="BG2643" s="3"/>
      <c r="CK2643"/>
    </row>
    <row r="2644" spans="1:89" x14ac:dyDescent="0.25">
      <c r="A2644" s="2">
        <v>43373</v>
      </c>
      <c r="B2644" s="5" t="s">
        <v>488</v>
      </c>
      <c r="C2644" s="5" t="s">
        <v>330</v>
      </c>
      <c r="D2644" s="5" t="s">
        <v>70</v>
      </c>
      <c r="E2644" s="3" t="s">
        <v>275</v>
      </c>
      <c r="F2644" s="3" t="s">
        <v>374</v>
      </c>
      <c r="G2644" s="3">
        <v>0</v>
      </c>
      <c r="H2644" s="3"/>
      <c r="I2644" s="3"/>
      <c r="J2644" s="3"/>
      <c r="K2644" s="3"/>
      <c r="L2644" s="3"/>
      <c r="M2644" s="5"/>
      <c r="AZ2644"/>
      <c r="BA2644"/>
      <c r="BB2644"/>
      <c r="BC2644"/>
      <c r="BD2644"/>
      <c r="BE2644"/>
      <c r="BF2644" s="3"/>
      <c r="BG2644" s="3"/>
      <c r="CK2644"/>
    </row>
    <row r="2645" spans="1:89" x14ac:dyDescent="0.25">
      <c r="A2645" s="2">
        <v>43373</v>
      </c>
      <c r="B2645" s="5" t="s">
        <v>488</v>
      </c>
      <c r="C2645" s="5" t="s">
        <v>330</v>
      </c>
      <c r="D2645" s="5" t="s">
        <v>70</v>
      </c>
      <c r="E2645" s="3" t="s">
        <v>276</v>
      </c>
      <c r="F2645" s="3" t="s">
        <v>375</v>
      </c>
      <c r="G2645" s="3">
        <v>0</v>
      </c>
      <c r="H2645" s="3"/>
      <c r="I2645" s="3"/>
      <c r="J2645" s="3"/>
      <c r="K2645" s="3"/>
      <c r="L2645" s="3"/>
      <c r="M2645" s="5"/>
      <c r="AZ2645"/>
      <c r="BA2645"/>
      <c r="BB2645"/>
      <c r="BC2645"/>
      <c r="BD2645"/>
      <c r="BE2645"/>
      <c r="BF2645" s="3"/>
      <c r="BG2645" s="3"/>
      <c r="CK2645"/>
    </row>
    <row r="2646" spans="1:89" x14ac:dyDescent="0.25">
      <c r="A2646" s="2">
        <v>43373</v>
      </c>
      <c r="B2646" s="5" t="s">
        <v>488</v>
      </c>
      <c r="C2646" s="5" t="s">
        <v>330</v>
      </c>
      <c r="D2646" s="5" t="s">
        <v>70</v>
      </c>
      <c r="E2646" s="3" t="s">
        <v>277</v>
      </c>
      <c r="F2646" s="3" t="s">
        <v>381</v>
      </c>
      <c r="G2646" s="3">
        <v>0</v>
      </c>
      <c r="H2646" s="3"/>
      <c r="I2646" s="3"/>
      <c r="J2646" s="3"/>
      <c r="K2646" s="3"/>
      <c r="L2646" s="3"/>
      <c r="M2646" s="5"/>
      <c r="AZ2646"/>
      <c r="BA2646"/>
      <c r="BB2646"/>
      <c r="BC2646"/>
      <c r="BD2646"/>
      <c r="BE2646"/>
      <c r="BF2646" s="3"/>
      <c r="BG2646" s="3"/>
      <c r="CK2646"/>
    </row>
    <row r="2647" spans="1:89" x14ac:dyDescent="0.25">
      <c r="A2647" s="2">
        <v>43373</v>
      </c>
      <c r="B2647" s="5" t="s">
        <v>488</v>
      </c>
      <c r="C2647" s="5" t="s">
        <v>330</v>
      </c>
      <c r="D2647" s="5" t="s">
        <v>70</v>
      </c>
      <c r="E2647" s="3" t="s">
        <v>119</v>
      </c>
      <c r="F2647" s="3" t="s">
        <v>382</v>
      </c>
      <c r="G2647" s="3">
        <v>0</v>
      </c>
      <c r="H2647" s="3"/>
      <c r="I2647" s="3"/>
      <c r="J2647" s="3"/>
      <c r="K2647" s="3"/>
      <c r="L2647" s="3"/>
      <c r="M2647" s="5"/>
      <c r="AZ2647"/>
      <c r="BA2647"/>
      <c r="BB2647"/>
      <c r="BC2647"/>
      <c r="BD2647"/>
      <c r="BE2647"/>
      <c r="BF2647" s="3"/>
      <c r="BG2647" s="3"/>
      <c r="CK2647"/>
    </row>
    <row r="2648" spans="1:89" x14ac:dyDescent="0.25">
      <c r="A2648" s="2">
        <v>43373</v>
      </c>
      <c r="B2648" s="5" t="s">
        <v>488</v>
      </c>
      <c r="C2648" s="5" t="s">
        <v>330</v>
      </c>
      <c r="D2648" s="5" t="s">
        <v>70</v>
      </c>
      <c r="E2648" s="3" t="s">
        <v>120</v>
      </c>
      <c r="F2648" s="3" t="s">
        <v>383</v>
      </c>
      <c r="G2648" s="3">
        <v>0</v>
      </c>
      <c r="H2648" s="3"/>
      <c r="I2648" s="3"/>
      <c r="J2648" s="3"/>
      <c r="K2648" s="3"/>
      <c r="L2648" s="3"/>
      <c r="M2648" s="5"/>
      <c r="AZ2648"/>
      <c r="BA2648"/>
      <c r="BB2648"/>
      <c r="BC2648"/>
      <c r="BD2648"/>
      <c r="BE2648"/>
      <c r="BF2648" s="3"/>
      <c r="BG2648" s="3"/>
      <c r="CK2648"/>
    </row>
    <row r="2649" spans="1:89" x14ac:dyDescent="0.25">
      <c r="A2649" s="2">
        <v>43373</v>
      </c>
      <c r="B2649" s="5" t="s">
        <v>488</v>
      </c>
      <c r="C2649" s="5" t="s">
        <v>330</v>
      </c>
      <c r="D2649" s="5" t="s">
        <v>70</v>
      </c>
      <c r="E2649" s="3" t="s">
        <v>121</v>
      </c>
      <c r="F2649" s="3" t="s">
        <v>384</v>
      </c>
      <c r="G2649" s="3">
        <v>0</v>
      </c>
      <c r="H2649" s="3"/>
      <c r="I2649" s="3"/>
      <c r="J2649" s="3"/>
      <c r="K2649" s="3"/>
      <c r="L2649" s="3"/>
      <c r="M2649" s="5"/>
      <c r="AZ2649"/>
      <c r="BA2649"/>
      <c r="BB2649"/>
      <c r="BC2649"/>
      <c r="BD2649"/>
      <c r="BE2649"/>
      <c r="BF2649" s="3"/>
      <c r="BG2649" s="3"/>
      <c r="CK2649"/>
    </row>
    <row r="2650" spans="1:89" x14ac:dyDescent="0.25">
      <c r="A2650" s="2">
        <v>43373</v>
      </c>
      <c r="B2650" s="5" t="s">
        <v>488</v>
      </c>
      <c r="C2650" s="5" t="s">
        <v>330</v>
      </c>
      <c r="D2650" s="5" t="s">
        <v>70</v>
      </c>
      <c r="E2650" s="3" t="s">
        <v>123</v>
      </c>
      <c r="F2650" s="3" t="s">
        <v>385</v>
      </c>
      <c r="G2650" s="3">
        <v>0</v>
      </c>
      <c r="H2650" s="3"/>
      <c r="I2650" s="3"/>
      <c r="J2650" s="3"/>
      <c r="K2650" s="3"/>
      <c r="L2650" s="3"/>
      <c r="M2650" s="5"/>
      <c r="AZ2650"/>
      <c r="BA2650"/>
      <c r="BB2650"/>
      <c r="BC2650"/>
      <c r="BD2650"/>
      <c r="BE2650"/>
      <c r="BF2650" s="3"/>
      <c r="BG2650" s="3"/>
      <c r="CK2650"/>
    </row>
    <row r="2651" spans="1:89" x14ac:dyDescent="0.25">
      <c r="A2651" s="2">
        <v>43373</v>
      </c>
      <c r="B2651" s="5" t="s">
        <v>488</v>
      </c>
      <c r="C2651" s="5" t="s">
        <v>330</v>
      </c>
      <c r="D2651" s="5" t="s">
        <v>70</v>
      </c>
      <c r="E2651" s="3" t="s">
        <v>278</v>
      </c>
      <c r="F2651" s="3" t="s">
        <v>386</v>
      </c>
      <c r="G2651" s="3">
        <v>450213392</v>
      </c>
      <c r="H2651" s="3"/>
      <c r="I2651" s="3"/>
      <c r="J2651" s="3"/>
      <c r="K2651" s="3"/>
      <c r="L2651" s="3"/>
      <c r="M2651" s="5"/>
      <c r="AZ2651"/>
      <c r="BA2651"/>
      <c r="BB2651"/>
      <c r="BC2651"/>
      <c r="BD2651"/>
      <c r="BE2651"/>
      <c r="BF2651" s="3"/>
      <c r="BG2651" s="3"/>
      <c r="CK2651"/>
    </row>
    <row r="2652" spans="1:89" x14ac:dyDescent="0.25">
      <c r="A2652" s="2">
        <v>43373</v>
      </c>
      <c r="B2652" s="5" t="s">
        <v>488</v>
      </c>
      <c r="C2652" s="5" t="s">
        <v>330</v>
      </c>
      <c r="D2652" s="5" t="s">
        <v>70</v>
      </c>
      <c r="E2652" s="3" t="s">
        <v>279</v>
      </c>
      <c r="F2652" s="3" t="s">
        <v>387</v>
      </c>
      <c r="G2652" s="3">
        <v>0</v>
      </c>
      <c r="H2652" s="3"/>
      <c r="I2652" s="3"/>
      <c r="J2652" s="3"/>
      <c r="K2652" s="3"/>
      <c r="L2652" s="3"/>
      <c r="M2652" s="5"/>
      <c r="AZ2652"/>
      <c r="BA2652"/>
      <c r="BB2652"/>
      <c r="BC2652"/>
      <c r="BD2652"/>
      <c r="BE2652"/>
      <c r="BF2652" s="3"/>
      <c r="BG2652" s="3"/>
      <c r="CK2652"/>
    </row>
    <row r="2653" spans="1:89" x14ac:dyDescent="0.25">
      <c r="A2653" s="2">
        <v>43373</v>
      </c>
      <c r="B2653" s="5" t="s">
        <v>488</v>
      </c>
      <c r="C2653" s="5" t="s">
        <v>330</v>
      </c>
      <c r="D2653" s="5" t="s">
        <v>70</v>
      </c>
      <c r="E2653" s="3" t="s">
        <v>280</v>
      </c>
      <c r="F2653" s="3" t="s">
        <v>388</v>
      </c>
      <c r="G2653" s="3">
        <v>0</v>
      </c>
      <c r="H2653" s="3"/>
      <c r="I2653" s="3"/>
      <c r="J2653" s="3"/>
      <c r="K2653" s="3"/>
      <c r="L2653" s="3"/>
      <c r="M2653" s="5"/>
      <c r="AZ2653"/>
      <c r="BA2653"/>
      <c r="BB2653"/>
      <c r="BC2653"/>
      <c r="BD2653"/>
      <c r="BE2653"/>
      <c r="BF2653" s="3"/>
      <c r="BG2653" s="3"/>
      <c r="CK2653"/>
    </row>
    <row r="2654" spans="1:89" x14ac:dyDescent="0.25">
      <c r="A2654" s="2">
        <v>43373</v>
      </c>
      <c r="B2654" s="5" t="s">
        <v>488</v>
      </c>
      <c r="C2654" s="5" t="s">
        <v>330</v>
      </c>
      <c r="D2654" s="5" t="s">
        <v>70</v>
      </c>
      <c r="E2654" s="3" t="s">
        <v>281</v>
      </c>
      <c r="F2654" s="3" t="s">
        <v>389</v>
      </c>
      <c r="G2654" s="3">
        <v>0</v>
      </c>
      <c r="H2654" s="3"/>
      <c r="I2654" s="3"/>
      <c r="J2654" s="3"/>
      <c r="K2654" s="3"/>
      <c r="L2654" s="3"/>
      <c r="M2654" s="5"/>
      <c r="AZ2654"/>
      <c r="BA2654"/>
      <c r="BB2654"/>
      <c r="BC2654"/>
      <c r="BD2654"/>
      <c r="BE2654"/>
      <c r="BF2654" s="3"/>
      <c r="BG2654" s="3"/>
      <c r="CK2654"/>
    </row>
    <row r="2655" spans="1:89" x14ac:dyDescent="0.25">
      <c r="A2655" s="2">
        <v>43373</v>
      </c>
      <c r="B2655" s="5" t="s">
        <v>488</v>
      </c>
      <c r="C2655" s="5" t="s">
        <v>330</v>
      </c>
      <c r="D2655" s="5" t="s">
        <v>70</v>
      </c>
      <c r="E2655" s="3" t="s">
        <v>282</v>
      </c>
      <c r="F2655" s="3" t="s">
        <v>183</v>
      </c>
      <c r="G2655" s="3">
        <v>18660000</v>
      </c>
      <c r="H2655" s="3"/>
      <c r="I2655" s="3"/>
      <c r="J2655" s="3"/>
      <c r="K2655" s="3"/>
      <c r="L2655" s="3"/>
      <c r="M2655" s="5"/>
      <c r="AZ2655"/>
      <c r="BA2655"/>
      <c r="BB2655"/>
      <c r="BC2655"/>
      <c r="BD2655"/>
      <c r="BE2655"/>
      <c r="BF2655" s="3"/>
      <c r="BG2655" s="3"/>
      <c r="CK2655"/>
    </row>
    <row r="2656" spans="1:89" x14ac:dyDescent="0.25">
      <c r="A2656" s="2">
        <v>43373</v>
      </c>
      <c r="B2656" s="5" t="s">
        <v>488</v>
      </c>
      <c r="C2656" s="5" t="s">
        <v>330</v>
      </c>
      <c r="D2656" s="5" t="s">
        <v>70</v>
      </c>
      <c r="E2656" s="3" t="s">
        <v>124</v>
      </c>
      <c r="F2656" s="3" t="s">
        <v>390</v>
      </c>
      <c r="G2656" s="3">
        <v>0</v>
      </c>
      <c r="H2656" s="3"/>
      <c r="I2656" s="3"/>
      <c r="J2656" s="3"/>
      <c r="K2656" s="3"/>
      <c r="L2656" s="3"/>
      <c r="M2656" s="5"/>
      <c r="AZ2656"/>
      <c r="BA2656"/>
      <c r="BB2656"/>
      <c r="BC2656"/>
      <c r="BD2656"/>
      <c r="BE2656"/>
      <c r="BF2656" s="3"/>
      <c r="BG2656" s="3"/>
      <c r="CK2656"/>
    </row>
    <row r="2657" spans="1:89" x14ac:dyDescent="0.25">
      <c r="A2657" s="2">
        <v>43373</v>
      </c>
      <c r="B2657" s="5" t="s">
        <v>488</v>
      </c>
      <c r="C2657" s="5" t="s">
        <v>330</v>
      </c>
      <c r="D2657" s="5" t="s">
        <v>70</v>
      </c>
      <c r="E2657" s="3" t="s">
        <v>125</v>
      </c>
      <c r="F2657" s="3" t="s">
        <v>391</v>
      </c>
      <c r="G2657" s="3">
        <v>0</v>
      </c>
      <c r="H2657" s="3"/>
      <c r="I2657" s="3"/>
      <c r="J2657" s="3"/>
      <c r="K2657" s="3"/>
      <c r="L2657" s="3"/>
      <c r="M2657" s="5"/>
      <c r="AZ2657"/>
      <c r="BA2657"/>
      <c r="BB2657"/>
      <c r="BC2657"/>
      <c r="BD2657"/>
      <c r="BE2657"/>
      <c r="BF2657" s="3"/>
      <c r="BG2657" s="3"/>
      <c r="CK2657"/>
    </row>
    <row r="2658" spans="1:89" x14ac:dyDescent="0.25">
      <c r="A2658" s="2">
        <v>43373</v>
      </c>
      <c r="B2658" s="5" t="s">
        <v>488</v>
      </c>
      <c r="C2658" s="5" t="s">
        <v>330</v>
      </c>
      <c r="D2658" s="5" t="s">
        <v>70</v>
      </c>
      <c r="E2658" s="3" t="s">
        <v>126</v>
      </c>
      <c r="F2658" s="3" t="s">
        <v>392</v>
      </c>
      <c r="G2658" s="3">
        <v>2702185313</v>
      </c>
      <c r="H2658" s="3"/>
      <c r="I2658" s="3"/>
      <c r="J2658" s="3"/>
      <c r="K2658" s="3"/>
      <c r="L2658" s="3"/>
      <c r="M2658" s="5"/>
      <c r="AZ2658"/>
      <c r="BA2658"/>
      <c r="BB2658"/>
      <c r="BC2658"/>
      <c r="BD2658"/>
      <c r="BE2658"/>
      <c r="BF2658" s="3"/>
      <c r="BG2658" s="3"/>
      <c r="CK2658"/>
    </row>
    <row r="2659" spans="1:89" x14ac:dyDescent="0.25">
      <c r="A2659" s="2">
        <v>43373</v>
      </c>
      <c r="B2659" s="5" t="s">
        <v>488</v>
      </c>
      <c r="C2659" s="5" t="s">
        <v>330</v>
      </c>
      <c r="D2659" s="5" t="s">
        <v>70</v>
      </c>
      <c r="E2659" s="3" t="s">
        <v>127</v>
      </c>
      <c r="F2659" s="3" t="s">
        <v>393</v>
      </c>
      <c r="G2659" s="3">
        <v>227002469</v>
      </c>
      <c r="H2659" s="3"/>
      <c r="I2659" s="3"/>
      <c r="J2659" s="3"/>
      <c r="K2659" s="3"/>
      <c r="L2659" s="3"/>
      <c r="M2659" s="5"/>
      <c r="AZ2659"/>
      <c r="BA2659"/>
      <c r="BB2659"/>
      <c r="BC2659"/>
      <c r="BD2659"/>
      <c r="BE2659"/>
      <c r="BF2659" s="3"/>
      <c r="BG2659" s="3"/>
      <c r="CK2659"/>
    </row>
    <row r="2660" spans="1:89" x14ac:dyDescent="0.25">
      <c r="A2660" s="2">
        <v>43373</v>
      </c>
      <c r="B2660" s="5" t="s">
        <v>488</v>
      </c>
      <c r="C2660" s="5" t="s">
        <v>330</v>
      </c>
      <c r="D2660" s="5" t="s">
        <v>70</v>
      </c>
      <c r="E2660" s="3" t="s">
        <v>128</v>
      </c>
      <c r="F2660" s="3" t="s">
        <v>394</v>
      </c>
      <c r="G2660" s="3">
        <v>1255528605</v>
      </c>
      <c r="H2660" s="3"/>
      <c r="I2660" s="3"/>
      <c r="J2660" s="3"/>
      <c r="K2660" s="3"/>
      <c r="L2660" s="3"/>
      <c r="M2660" s="5"/>
      <c r="AZ2660"/>
      <c r="BA2660"/>
      <c r="BB2660"/>
      <c r="BC2660"/>
      <c r="BD2660"/>
      <c r="BE2660"/>
      <c r="BF2660" s="3"/>
      <c r="BG2660" s="3"/>
      <c r="CK2660"/>
    </row>
    <row r="2661" spans="1:89" x14ac:dyDescent="0.25">
      <c r="A2661" s="2">
        <v>43373</v>
      </c>
      <c r="B2661" s="5" t="s">
        <v>488</v>
      </c>
      <c r="C2661" s="5" t="s">
        <v>330</v>
      </c>
      <c r="D2661" s="5" t="s">
        <v>70</v>
      </c>
      <c r="E2661" s="3" t="s">
        <v>283</v>
      </c>
      <c r="F2661" s="3" t="s">
        <v>395</v>
      </c>
      <c r="G2661" s="3">
        <v>4834701948</v>
      </c>
      <c r="H2661" s="3"/>
      <c r="I2661" s="3"/>
      <c r="J2661" s="3"/>
      <c r="K2661" s="3"/>
      <c r="L2661" s="3"/>
      <c r="M2661" s="5"/>
      <c r="AZ2661"/>
      <c r="BA2661"/>
      <c r="BB2661"/>
      <c r="BC2661"/>
      <c r="BD2661"/>
      <c r="BE2661"/>
      <c r="BF2661" s="3"/>
      <c r="BG2661" s="3"/>
      <c r="CK2661"/>
    </row>
    <row r="2662" spans="1:89" x14ac:dyDescent="0.25">
      <c r="A2662" s="2">
        <v>43373</v>
      </c>
      <c r="B2662" s="5" t="s">
        <v>488</v>
      </c>
      <c r="C2662" s="5" t="s">
        <v>330</v>
      </c>
      <c r="D2662" s="5" t="s">
        <v>70</v>
      </c>
      <c r="E2662" s="3" t="s">
        <v>284</v>
      </c>
      <c r="F2662" s="3" t="s">
        <v>396</v>
      </c>
      <c r="G2662" s="3">
        <v>0</v>
      </c>
      <c r="H2662" s="3"/>
      <c r="I2662" s="3"/>
      <c r="J2662" s="3"/>
      <c r="K2662" s="3"/>
      <c r="L2662" s="3"/>
      <c r="M2662" s="5"/>
      <c r="AZ2662"/>
      <c r="BA2662"/>
      <c r="BB2662"/>
      <c r="BC2662"/>
      <c r="BD2662"/>
      <c r="BE2662"/>
      <c r="BF2662" s="3"/>
      <c r="BG2662" s="3"/>
      <c r="CK2662"/>
    </row>
    <row r="2663" spans="1:89" x14ac:dyDescent="0.25">
      <c r="A2663" s="2">
        <v>43373</v>
      </c>
      <c r="B2663" s="5" t="s">
        <v>488</v>
      </c>
      <c r="C2663" s="5" t="s">
        <v>330</v>
      </c>
      <c r="D2663" s="5" t="s">
        <v>70</v>
      </c>
      <c r="E2663" s="3" t="s">
        <v>285</v>
      </c>
      <c r="F2663" s="3" t="s">
        <v>397</v>
      </c>
      <c r="G2663" s="3">
        <v>4834701948</v>
      </c>
      <c r="H2663" s="3"/>
      <c r="I2663" s="3"/>
      <c r="J2663" s="3"/>
      <c r="K2663" s="3"/>
      <c r="L2663" s="3"/>
      <c r="M2663" s="5"/>
      <c r="AZ2663"/>
      <c r="BA2663"/>
      <c r="BB2663"/>
      <c r="BC2663"/>
      <c r="BD2663"/>
      <c r="BE2663"/>
      <c r="BF2663" s="3"/>
      <c r="BG2663" s="3"/>
      <c r="CK2663"/>
    </row>
    <row r="2664" spans="1:89" x14ac:dyDescent="0.25">
      <c r="A2664" s="2">
        <v>43373</v>
      </c>
      <c r="B2664" s="5" t="s">
        <v>488</v>
      </c>
      <c r="C2664" s="5" t="s">
        <v>330</v>
      </c>
      <c r="D2664" s="5" t="s">
        <v>70</v>
      </c>
      <c r="E2664" s="3" t="s">
        <v>286</v>
      </c>
      <c r="F2664" s="3" t="s">
        <v>399</v>
      </c>
      <c r="G2664" s="3">
        <v>885381539.62</v>
      </c>
      <c r="H2664" s="3"/>
      <c r="I2664" s="3"/>
      <c r="J2664" s="3"/>
      <c r="K2664" s="3"/>
      <c r="L2664" s="3"/>
      <c r="M2664" s="5"/>
      <c r="AZ2664"/>
      <c r="BA2664"/>
      <c r="BB2664"/>
      <c r="BC2664"/>
      <c r="BD2664"/>
      <c r="BE2664"/>
      <c r="BF2664" s="3"/>
      <c r="BG2664" s="3"/>
      <c r="CK2664"/>
    </row>
    <row r="2665" spans="1:89" x14ac:dyDescent="0.25">
      <c r="A2665" s="2">
        <v>43373</v>
      </c>
      <c r="B2665" s="5" t="s">
        <v>488</v>
      </c>
      <c r="C2665" s="5" t="s">
        <v>330</v>
      </c>
      <c r="D2665" s="5" t="s">
        <v>70</v>
      </c>
      <c r="E2665" s="3" t="s">
        <v>129</v>
      </c>
      <c r="F2665" s="3" t="s">
        <v>400</v>
      </c>
      <c r="G2665" s="3">
        <v>91584985544.839996</v>
      </c>
      <c r="H2665" s="3"/>
      <c r="I2665" s="3"/>
      <c r="J2665" s="3"/>
      <c r="K2665" s="3"/>
      <c r="L2665" s="3"/>
      <c r="M2665" s="5"/>
      <c r="AZ2665"/>
      <c r="BA2665"/>
      <c r="BB2665"/>
      <c r="BC2665"/>
      <c r="BD2665"/>
      <c r="BE2665"/>
      <c r="BF2665" s="3"/>
      <c r="BG2665" s="3"/>
      <c r="CK2665"/>
    </row>
    <row r="2666" spans="1:89" x14ac:dyDescent="0.25">
      <c r="A2666" s="2">
        <v>43373</v>
      </c>
      <c r="B2666" s="5" t="s">
        <v>488</v>
      </c>
      <c r="C2666" s="5" t="s">
        <v>330</v>
      </c>
      <c r="D2666" s="5" t="s">
        <v>70</v>
      </c>
      <c r="E2666" s="3" t="s">
        <v>130</v>
      </c>
      <c r="F2666" s="3" t="s">
        <v>398</v>
      </c>
      <c r="G2666" s="3">
        <v>46580264231.660004</v>
      </c>
      <c r="H2666" s="3"/>
      <c r="I2666" s="3"/>
      <c r="J2666" s="3"/>
      <c r="K2666" s="3"/>
      <c r="L2666" s="3"/>
      <c r="M2666" s="5"/>
      <c r="AZ2666"/>
      <c r="BA2666"/>
      <c r="BB2666"/>
      <c r="BC2666"/>
      <c r="BD2666"/>
      <c r="BE2666"/>
      <c r="BF2666" s="3"/>
      <c r="BG2666" s="3"/>
      <c r="CK2666"/>
    </row>
    <row r="2667" spans="1:89" x14ac:dyDescent="0.25">
      <c r="A2667" s="2">
        <v>43373</v>
      </c>
      <c r="B2667" s="5" t="s">
        <v>488</v>
      </c>
      <c r="C2667" s="5" t="s">
        <v>401</v>
      </c>
      <c r="D2667" s="5" t="s">
        <v>70</v>
      </c>
      <c r="E2667" s="3" t="s">
        <v>69</v>
      </c>
      <c r="F2667" s="3" t="s">
        <v>107</v>
      </c>
      <c r="G2667" s="3">
        <v>40157600</v>
      </c>
      <c r="H2667" s="3">
        <v>3120079460.5500002</v>
      </c>
      <c r="I2667" s="3">
        <v>3017528335.4499998</v>
      </c>
      <c r="J2667" s="3">
        <v>20107083578</v>
      </c>
      <c r="K2667" s="3">
        <v>8881268718</v>
      </c>
      <c r="L2667" s="3">
        <v>2751963954.7399998</v>
      </c>
      <c r="M2667" s="3">
        <v>11100949065</v>
      </c>
      <c r="N2667" s="3">
        <v>3345450758</v>
      </c>
      <c r="O2667" s="3">
        <v>45391346</v>
      </c>
      <c r="P2667" s="5">
        <v>0</v>
      </c>
      <c r="Q2667" s="5">
        <v>0</v>
      </c>
      <c r="R2667" s="5">
        <v>0</v>
      </c>
      <c r="Z2667" s="3">
        <v>52409872815.739998</v>
      </c>
      <c r="AZ2667"/>
      <c r="BA2667"/>
      <c r="BB2667"/>
      <c r="BC2667"/>
      <c r="BD2667"/>
      <c r="BE2667"/>
      <c r="BF2667" s="3"/>
      <c r="BG2667" s="3"/>
      <c r="CK2667"/>
    </row>
    <row r="2668" spans="1:89" x14ac:dyDescent="0.25">
      <c r="A2668" s="2">
        <v>43373</v>
      </c>
      <c r="B2668" s="5" t="s">
        <v>488</v>
      </c>
      <c r="C2668" s="5" t="s">
        <v>401</v>
      </c>
      <c r="D2668" s="5" t="s">
        <v>70</v>
      </c>
      <c r="E2668" s="3" t="s">
        <v>68</v>
      </c>
      <c r="F2668" s="3" t="s">
        <v>108</v>
      </c>
      <c r="G2668" s="3">
        <v>0</v>
      </c>
      <c r="H2668" s="3">
        <v>13139399.08</v>
      </c>
      <c r="I2668" s="3">
        <v>0</v>
      </c>
      <c r="J2668" s="3">
        <v>0</v>
      </c>
      <c r="K2668" s="3">
        <v>0</v>
      </c>
      <c r="L2668" s="3">
        <v>250844101</v>
      </c>
      <c r="M2668" s="3">
        <v>565210925.52999997</v>
      </c>
      <c r="N2668" s="3">
        <v>63874224.579999998</v>
      </c>
      <c r="O2668" s="3">
        <v>0</v>
      </c>
      <c r="P2668" s="5">
        <v>0</v>
      </c>
      <c r="Q2668" s="5">
        <v>0</v>
      </c>
      <c r="R2668" s="5">
        <v>0</v>
      </c>
      <c r="Z2668" s="3">
        <v>893068650.19000006</v>
      </c>
      <c r="AZ2668"/>
      <c r="BA2668"/>
      <c r="BB2668"/>
      <c r="BC2668"/>
      <c r="BD2668"/>
      <c r="BE2668"/>
      <c r="BF2668" s="3"/>
      <c r="BG2668" s="3"/>
      <c r="CK2668"/>
    </row>
    <row r="2669" spans="1:89" x14ac:dyDescent="0.25">
      <c r="A2669" s="2">
        <v>43373</v>
      </c>
      <c r="B2669" s="5" t="s">
        <v>488</v>
      </c>
      <c r="C2669" s="5" t="s">
        <v>401</v>
      </c>
      <c r="D2669" s="5" t="s">
        <v>70</v>
      </c>
      <c r="E2669" s="3" t="s">
        <v>67</v>
      </c>
      <c r="F2669" s="3" t="s">
        <v>109</v>
      </c>
      <c r="G2669" s="3"/>
      <c r="H2669" s="3"/>
      <c r="I2669" s="3"/>
      <c r="J2669" s="3"/>
      <c r="K2669" s="3"/>
      <c r="L2669" s="3"/>
      <c r="M2669" s="3"/>
      <c r="N2669" s="3"/>
      <c r="S2669" s="3">
        <v>30313310</v>
      </c>
      <c r="T2669" s="5">
        <v>0</v>
      </c>
      <c r="U2669" s="5">
        <v>0</v>
      </c>
      <c r="V2669" s="5">
        <v>0</v>
      </c>
      <c r="Z2669" s="3">
        <v>30313310</v>
      </c>
      <c r="AZ2669"/>
      <c r="BA2669"/>
      <c r="BB2669"/>
      <c r="BC2669"/>
      <c r="BD2669"/>
      <c r="BE2669"/>
      <c r="BF2669" s="3"/>
      <c r="BG2669" s="3"/>
      <c r="CK2669"/>
    </row>
    <row r="2670" spans="1:89" x14ac:dyDescent="0.25">
      <c r="A2670" s="2">
        <v>43373</v>
      </c>
      <c r="B2670" s="5" t="s">
        <v>488</v>
      </c>
      <c r="C2670" s="5" t="s">
        <v>401</v>
      </c>
      <c r="D2670" s="5" t="s">
        <v>70</v>
      </c>
      <c r="E2670" s="3" t="s">
        <v>66</v>
      </c>
      <c r="F2670" s="3" t="s">
        <v>110</v>
      </c>
      <c r="G2670" s="3">
        <v>13611</v>
      </c>
      <c r="H2670" s="3">
        <v>40511524</v>
      </c>
      <c r="I2670" s="3">
        <v>45881651</v>
      </c>
      <c r="J2670" s="3">
        <v>110226612</v>
      </c>
      <c r="K2670" s="3">
        <v>20830238</v>
      </c>
      <c r="L2670" s="3">
        <v>419889489.75</v>
      </c>
      <c r="M2670" s="3">
        <v>913709165.22000003</v>
      </c>
      <c r="N2670" s="3">
        <v>208978020.5</v>
      </c>
      <c r="O2670" s="3">
        <v>13985091</v>
      </c>
      <c r="P2670" s="5">
        <v>0</v>
      </c>
      <c r="Q2670" s="5">
        <v>0</v>
      </c>
      <c r="R2670" s="5">
        <v>0</v>
      </c>
      <c r="S2670" s="3">
        <v>1072664</v>
      </c>
      <c r="T2670" s="5">
        <v>0</v>
      </c>
      <c r="U2670" s="5">
        <v>0</v>
      </c>
      <c r="V2670" s="5">
        <v>0</v>
      </c>
      <c r="Z2670" s="3">
        <v>1775098066.47</v>
      </c>
      <c r="AZ2670"/>
      <c r="BA2670"/>
      <c r="BB2670"/>
      <c r="BC2670"/>
      <c r="BD2670"/>
      <c r="BE2670"/>
      <c r="BF2670" s="3"/>
      <c r="BG2670" s="3"/>
      <c r="CK2670"/>
    </row>
    <row r="2671" spans="1:89" x14ac:dyDescent="0.25">
      <c r="A2671" s="2">
        <v>43373</v>
      </c>
      <c r="B2671" s="5" t="s">
        <v>488</v>
      </c>
      <c r="C2671" s="5" t="s">
        <v>401</v>
      </c>
      <c r="D2671" s="5" t="s">
        <v>70</v>
      </c>
      <c r="E2671" s="3" t="s">
        <v>65</v>
      </c>
      <c r="F2671" s="3" t="s">
        <v>111</v>
      </c>
      <c r="G2671" s="3">
        <v>40143989</v>
      </c>
      <c r="H2671" s="3">
        <v>3092707335.6300001</v>
      </c>
      <c r="I2671" s="3">
        <v>2971646684.4499998</v>
      </c>
      <c r="J2671" s="3">
        <v>19996856966</v>
      </c>
      <c r="K2671" s="3">
        <v>8860438480</v>
      </c>
      <c r="L2671" s="3">
        <v>2582918565.9899998</v>
      </c>
      <c r="M2671" s="3">
        <v>10752450825.309999</v>
      </c>
      <c r="N2671" s="3">
        <v>3200346962.0799999</v>
      </c>
      <c r="O2671" s="3">
        <v>31406255</v>
      </c>
      <c r="P2671" s="5">
        <v>0</v>
      </c>
      <c r="Q2671" s="5">
        <v>0</v>
      </c>
      <c r="R2671" s="5">
        <v>0</v>
      </c>
      <c r="S2671" s="3">
        <v>29240646</v>
      </c>
      <c r="T2671" s="5">
        <v>0</v>
      </c>
      <c r="U2671" s="5">
        <v>0</v>
      </c>
      <c r="V2671" s="5">
        <v>0</v>
      </c>
      <c r="Z2671" s="3">
        <v>51558156709.459999</v>
      </c>
      <c r="AZ2671"/>
      <c r="BA2671"/>
      <c r="BB2671"/>
      <c r="BC2671"/>
      <c r="BD2671"/>
      <c r="BE2671"/>
      <c r="BF2671" s="3"/>
      <c r="BG2671" s="3"/>
      <c r="CK2671"/>
    </row>
    <row r="2672" spans="1:89" x14ac:dyDescent="0.25">
      <c r="A2672" s="2">
        <v>43373</v>
      </c>
      <c r="B2672" s="5" t="s">
        <v>488</v>
      </c>
      <c r="C2672" s="5" t="s">
        <v>401</v>
      </c>
      <c r="D2672" s="5" t="s">
        <v>70</v>
      </c>
      <c r="E2672" s="3" t="s">
        <v>64</v>
      </c>
      <c r="F2672" s="3" t="s">
        <v>107</v>
      </c>
      <c r="G2672" s="3">
        <v>37359673.859999999</v>
      </c>
      <c r="H2672" s="3">
        <v>2758213340.9899998</v>
      </c>
      <c r="I2672" s="3">
        <v>2265766047.6599998</v>
      </c>
      <c r="J2672" s="3">
        <v>17809378081.560001</v>
      </c>
      <c r="K2672" s="3">
        <v>7846555123.9200001</v>
      </c>
      <c r="L2672" s="3">
        <v>2227669615.3099999</v>
      </c>
      <c r="M2672" s="3">
        <v>9691358283.1200008</v>
      </c>
      <c r="N2672" s="3">
        <v>2776130293.8800001</v>
      </c>
      <c r="O2672" s="3">
        <v>32122806.989999998</v>
      </c>
      <c r="P2672" s="5">
        <v>0</v>
      </c>
      <c r="Q2672" s="5">
        <v>0</v>
      </c>
      <c r="R2672" s="5">
        <v>0</v>
      </c>
      <c r="S2672" s="3"/>
      <c r="Z2672" s="3">
        <v>45444553267.290001</v>
      </c>
      <c r="AZ2672"/>
      <c r="BA2672"/>
      <c r="BB2672"/>
      <c r="BC2672"/>
      <c r="BD2672"/>
      <c r="BE2672"/>
      <c r="BF2672" s="3"/>
      <c r="BG2672" s="3"/>
      <c r="CK2672"/>
    </row>
    <row r="2673" spans="1:89" x14ac:dyDescent="0.25">
      <c r="A2673" s="2">
        <v>43373</v>
      </c>
      <c r="B2673" s="5" t="s">
        <v>488</v>
      </c>
      <c r="C2673" s="5" t="s">
        <v>401</v>
      </c>
      <c r="D2673" s="5" t="s">
        <v>70</v>
      </c>
      <c r="E2673" s="3" t="s">
        <v>63</v>
      </c>
      <c r="F2673" s="3" t="s">
        <v>108</v>
      </c>
      <c r="G2673" s="3">
        <v>0</v>
      </c>
      <c r="H2673" s="3">
        <v>13803118.08</v>
      </c>
      <c r="I2673" s="3">
        <v>0</v>
      </c>
      <c r="J2673" s="3">
        <v>0</v>
      </c>
      <c r="K2673" s="3">
        <v>0</v>
      </c>
      <c r="L2673" s="3">
        <v>201644381</v>
      </c>
      <c r="M2673" s="3">
        <v>496808389.52999997</v>
      </c>
      <c r="N2673" s="3">
        <v>49347322.579999998</v>
      </c>
      <c r="O2673" s="3">
        <v>0</v>
      </c>
      <c r="P2673" s="5">
        <v>0</v>
      </c>
      <c r="Q2673" s="5">
        <v>0</v>
      </c>
      <c r="R2673" s="5">
        <v>0</v>
      </c>
      <c r="Z2673" s="3">
        <v>761603211.19000006</v>
      </c>
      <c r="AZ2673"/>
      <c r="BA2673"/>
      <c r="BB2673"/>
      <c r="BC2673"/>
      <c r="BD2673"/>
      <c r="BE2673"/>
      <c r="BF2673" s="3"/>
      <c r="BG2673" s="3"/>
      <c r="CK2673"/>
    </row>
    <row r="2674" spans="1:89" x14ac:dyDescent="0.25">
      <c r="A2674" s="2">
        <v>43373</v>
      </c>
      <c r="B2674" s="5" t="s">
        <v>488</v>
      </c>
      <c r="C2674" s="5" t="s">
        <v>401</v>
      </c>
      <c r="D2674" s="5" t="s">
        <v>70</v>
      </c>
      <c r="E2674" s="3" t="s">
        <v>62</v>
      </c>
      <c r="F2674" s="3" t="s">
        <v>109</v>
      </c>
      <c r="G2674" s="3"/>
      <c r="H2674" s="3"/>
      <c r="I2674" s="3"/>
      <c r="J2674" s="3"/>
      <c r="K2674" s="3"/>
      <c r="L2674" s="3"/>
      <c r="M2674" s="3"/>
      <c r="N2674" s="3"/>
      <c r="S2674" s="3">
        <v>23814894</v>
      </c>
      <c r="T2674" s="5">
        <v>0</v>
      </c>
      <c r="U2674" s="5">
        <v>0</v>
      </c>
      <c r="V2674" s="5">
        <v>0</v>
      </c>
      <c r="Z2674" s="3">
        <v>23814894</v>
      </c>
      <c r="AZ2674"/>
      <c r="BA2674"/>
      <c r="BB2674"/>
      <c r="BC2674"/>
      <c r="BD2674"/>
      <c r="BE2674"/>
      <c r="BF2674" s="3"/>
      <c r="BG2674" s="3"/>
      <c r="CK2674"/>
    </row>
    <row r="2675" spans="1:89" x14ac:dyDescent="0.25">
      <c r="A2675" s="2">
        <v>43373</v>
      </c>
      <c r="B2675" s="5" t="s">
        <v>488</v>
      </c>
      <c r="C2675" s="5" t="s">
        <v>401</v>
      </c>
      <c r="D2675" s="5" t="s">
        <v>70</v>
      </c>
      <c r="E2675" s="3" t="s">
        <v>61</v>
      </c>
      <c r="F2675" s="3" t="s">
        <v>110</v>
      </c>
      <c r="G2675" s="3">
        <v>13611</v>
      </c>
      <c r="H2675" s="3">
        <v>34696876</v>
      </c>
      <c r="I2675" s="3">
        <v>35695264</v>
      </c>
      <c r="J2675" s="3">
        <v>89686868</v>
      </c>
      <c r="K2675" s="3">
        <v>17418054</v>
      </c>
      <c r="L2675" s="3">
        <v>336654612.75</v>
      </c>
      <c r="M2675" s="3">
        <v>720461752.22000003</v>
      </c>
      <c r="N2675" s="3">
        <v>176304037.5</v>
      </c>
      <c r="O2675" s="3">
        <v>4461640</v>
      </c>
      <c r="P2675" s="5">
        <v>0</v>
      </c>
      <c r="Q2675" s="5">
        <v>0</v>
      </c>
      <c r="R2675" s="5">
        <v>0</v>
      </c>
      <c r="S2675" s="3">
        <v>804771</v>
      </c>
      <c r="T2675" s="5">
        <v>0</v>
      </c>
      <c r="U2675" s="3">
        <v>0</v>
      </c>
      <c r="V2675" s="5">
        <v>0</v>
      </c>
      <c r="Z2675" s="3">
        <v>1416197486.47</v>
      </c>
      <c r="AZ2675"/>
      <c r="BA2675"/>
      <c r="BB2675"/>
      <c r="BC2675"/>
      <c r="BD2675"/>
      <c r="BE2675"/>
      <c r="BF2675" s="3"/>
      <c r="BG2675" s="3"/>
      <c r="CK2675"/>
    </row>
    <row r="2676" spans="1:89" x14ac:dyDescent="0.25">
      <c r="A2676" s="2">
        <v>43373</v>
      </c>
      <c r="B2676" s="5" t="s">
        <v>488</v>
      </c>
      <c r="C2676" s="5" t="s">
        <v>401</v>
      </c>
      <c r="D2676" s="5" t="s">
        <v>70</v>
      </c>
      <c r="E2676" s="3" t="s">
        <v>60</v>
      </c>
      <c r="F2676" s="3" t="s">
        <v>111</v>
      </c>
      <c r="G2676" s="3">
        <v>37346062.859999999</v>
      </c>
      <c r="H2676" s="3">
        <v>2737319583.0700002</v>
      </c>
      <c r="I2676" s="3">
        <v>2230070783.6599998</v>
      </c>
      <c r="J2676" s="3">
        <v>17719691213.560001</v>
      </c>
      <c r="K2676" s="3">
        <v>7829137069.9200001</v>
      </c>
      <c r="L2676" s="3">
        <v>2092659383.5599999</v>
      </c>
      <c r="M2676" s="3">
        <v>9467704920.4300003</v>
      </c>
      <c r="N2676" s="3">
        <v>2649173578.96</v>
      </c>
      <c r="O2676" s="3">
        <v>27661166.989999998</v>
      </c>
      <c r="P2676" s="5">
        <v>0</v>
      </c>
      <c r="Q2676" s="5">
        <v>0</v>
      </c>
      <c r="R2676" s="5">
        <v>0</v>
      </c>
      <c r="S2676" s="3">
        <v>23010123</v>
      </c>
      <c r="T2676" s="5">
        <v>0</v>
      </c>
      <c r="U2676" s="5">
        <v>0</v>
      </c>
      <c r="V2676" s="5">
        <v>0</v>
      </c>
      <c r="Z2676" s="3">
        <v>44813773886.010002</v>
      </c>
      <c r="AZ2676"/>
      <c r="BA2676"/>
      <c r="BB2676"/>
      <c r="BC2676"/>
      <c r="BD2676"/>
      <c r="BE2676"/>
      <c r="BF2676" s="3"/>
      <c r="BG2676" s="3"/>
      <c r="CK2676"/>
    </row>
    <row r="2677" spans="1:89" x14ac:dyDescent="0.25">
      <c r="A2677" s="2">
        <v>43373</v>
      </c>
      <c r="B2677" s="5" t="s">
        <v>488</v>
      </c>
      <c r="C2677" s="5" t="s">
        <v>401</v>
      </c>
      <c r="D2677" s="5" t="s">
        <v>70</v>
      </c>
      <c r="E2677" s="3" t="s">
        <v>59</v>
      </c>
      <c r="F2677" s="3" t="s">
        <v>107</v>
      </c>
      <c r="G2677" s="3">
        <v>1530653</v>
      </c>
      <c r="H2677" s="3">
        <v>1925625270</v>
      </c>
      <c r="I2677" s="3">
        <v>1966518802</v>
      </c>
      <c r="J2677" s="3">
        <v>15465711524</v>
      </c>
      <c r="K2677" s="3">
        <v>5929453771</v>
      </c>
      <c r="L2677" s="3">
        <v>1452930223</v>
      </c>
      <c r="M2677" s="3">
        <v>8689746772.5</v>
      </c>
      <c r="N2677" s="3">
        <v>1997434219</v>
      </c>
      <c r="O2677" s="3">
        <v>294126</v>
      </c>
      <c r="P2677" s="5">
        <v>0</v>
      </c>
      <c r="Q2677" s="5">
        <v>0</v>
      </c>
      <c r="R2677" s="5">
        <v>0</v>
      </c>
      <c r="S2677" s="3"/>
      <c r="U2677" s="3"/>
      <c r="Z2677" s="3">
        <v>37429245360.5</v>
      </c>
      <c r="AZ2677"/>
      <c r="BA2677"/>
      <c r="BB2677"/>
      <c r="BC2677"/>
      <c r="BD2677"/>
      <c r="BE2677"/>
      <c r="BF2677" s="3"/>
      <c r="BG2677" s="3"/>
      <c r="CK2677"/>
    </row>
    <row r="2678" spans="1:89" x14ac:dyDescent="0.25">
      <c r="A2678" s="2">
        <v>43373</v>
      </c>
      <c r="B2678" s="5" t="s">
        <v>488</v>
      </c>
      <c r="C2678" s="5" t="s">
        <v>401</v>
      </c>
      <c r="D2678" s="5" t="s">
        <v>70</v>
      </c>
      <c r="E2678" s="3" t="s">
        <v>58</v>
      </c>
      <c r="F2678" s="3" t="s">
        <v>108</v>
      </c>
      <c r="G2678" s="3">
        <v>0</v>
      </c>
      <c r="H2678" s="3">
        <v>10582443.23</v>
      </c>
      <c r="I2678" s="3">
        <v>0</v>
      </c>
      <c r="J2678" s="3">
        <v>0</v>
      </c>
      <c r="K2678" s="3">
        <v>0</v>
      </c>
      <c r="L2678" s="3">
        <v>199160101</v>
      </c>
      <c r="M2678" s="3">
        <v>337100452.72000003</v>
      </c>
      <c r="N2678" s="3">
        <v>24980351.670000002</v>
      </c>
      <c r="O2678" s="3">
        <v>0</v>
      </c>
      <c r="P2678" s="5">
        <v>0</v>
      </c>
      <c r="Q2678" s="5">
        <v>0</v>
      </c>
      <c r="R2678" s="5">
        <v>0</v>
      </c>
      <c r="Z2678" s="3">
        <v>571823348.62</v>
      </c>
      <c r="AZ2678"/>
      <c r="BA2678"/>
      <c r="BB2678"/>
      <c r="BC2678"/>
      <c r="BD2678"/>
      <c r="BE2678"/>
      <c r="BF2678" s="3"/>
      <c r="BG2678" s="3"/>
      <c r="CK2678"/>
    </row>
    <row r="2679" spans="1:89" x14ac:dyDescent="0.25">
      <c r="A2679" s="2">
        <v>43373</v>
      </c>
      <c r="B2679" s="5" t="s">
        <v>488</v>
      </c>
      <c r="C2679" s="5" t="s">
        <v>401</v>
      </c>
      <c r="D2679" s="5" t="s">
        <v>70</v>
      </c>
      <c r="E2679" s="3" t="s">
        <v>57</v>
      </c>
      <c r="F2679" s="3" t="s">
        <v>109</v>
      </c>
      <c r="G2679" s="3"/>
      <c r="H2679" s="3"/>
      <c r="I2679" s="3"/>
      <c r="J2679" s="3"/>
      <c r="K2679" s="3"/>
      <c r="L2679" s="3"/>
      <c r="M2679" s="3"/>
      <c r="N2679" s="3"/>
      <c r="S2679" s="3">
        <v>-713055</v>
      </c>
      <c r="T2679" s="3">
        <v>183008.48</v>
      </c>
      <c r="U2679" s="3">
        <v>-22868431.489999998</v>
      </c>
      <c r="V2679" s="3">
        <v>604582.66</v>
      </c>
      <c r="Z2679" s="3">
        <v>-22793895.350000001</v>
      </c>
      <c r="AZ2679"/>
      <c r="BA2679"/>
      <c r="BB2679"/>
      <c r="BC2679"/>
      <c r="BD2679"/>
      <c r="BE2679"/>
      <c r="BF2679" s="3"/>
      <c r="BG2679" s="3"/>
      <c r="CK2679"/>
    </row>
    <row r="2680" spans="1:89" x14ac:dyDescent="0.25">
      <c r="A2680" s="2">
        <v>43373</v>
      </c>
      <c r="B2680" s="5" t="s">
        <v>488</v>
      </c>
      <c r="C2680" s="5" t="s">
        <v>401</v>
      </c>
      <c r="D2680" s="5" t="s">
        <v>70</v>
      </c>
      <c r="E2680" s="3" t="s">
        <v>56</v>
      </c>
      <c r="F2680" s="3" t="s">
        <v>110</v>
      </c>
      <c r="G2680" s="3">
        <v>0</v>
      </c>
      <c r="H2680" s="3">
        <v>637750</v>
      </c>
      <c r="I2680" s="3">
        <v>1351156</v>
      </c>
      <c r="J2680" s="3">
        <v>166531126</v>
      </c>
      <c r="K2680" s="3">
        <v>0</v>
      </c>
      <c r="L2680" s="3">
        <v>22045715</v>
      </c>
      <c r="M2680" s="3">
        <v>1284479831</v>
      </c>
      <c r="N2680" s="3">
        <v>-23932696</v>
      </c>
      <c r="O2680" s="5">
        <v>0</v>
      </c>
      <c r="P2680" s="5">
        <v>0</v>
      </c>
      <c r="Q2680" s="5">
        <v>0</v>
      </c>
      <c r="R2680" s="5">
        <v>0</v>
      </c>
      <c r="S2680" s="3">
        <v>0</v>
      </c>
      <c r="T2680" s="3">
        <v>0</v>
      </c>
      <c r="U2680" s="3">
        <v>0</v>
      </c>
      <c r="V2680" s="3">
        <v>-184551</v>
      </c>
      <c r="Z2680" s="3">
        <v>1450928331</v>
      </c>
      <c r="AZ2680"/>
      <c r="BA2680"/>
      <c r="BB2680"/>
      <c r="BC2680"/>
      <c r="BD2680"/>
      <c r="BE2680"/>
      <c r="BF2680" s="3"/>
      <c r="BG2680" s="3"/>
      <c r="CK2680"/>
    </row>
    <row r="2681" spans="1:89" x14ac:dyDescent="0.25">
      <c r="A2681" s="2">
        <v>43373</v>
      </c>
      <c r="B2681" s="5" t="s">
        <v>488</v>
      </c>
      <c r="C2681" s="5" t="s">
        <v>401</v>
      </c>
      <c r="D2681" s="5" t="s">
        <v>70</v>
      </c>
      <c r="E2681" s="3" t="s">
        <v>55</v>
      </c>
      <c r="F2681" s="3" t="s">
        <v>111</v>
      </c>
      <c r="G2681" s="3">
        <v>1530653</v>
      </c>
      <c r="H2681" s="3">
        <v>1935569963.23</v>
      </c>
      <c r="I2681" s="3">
        <v>1965167646</v>
      </c>
      <c r="J2681" s="3">
        <v>15299180398</v>
      </c>
      <c r="K2681" s="3">
        <v>5929453771</v>
      </c>
      <c r="L2681" s="3">
        <v>1630044609</v>
      </c>
      <c r="M2681" s="3">
        <v>7742367394.2200003</v>
      </c>
      <c r="N2681" s="3">
        <v>2046347266.6700001</v>
      </c>
      <c r="O2681" s="3">
        <v>294126</v>
      </c>
      <c r="P2681" s="5">
        <v>0</v>
      </c>
      <c r="Q2681" s="5">
        <v>0</v>
      </c>
      <c r="R2681" s="5">
        <v>0</v>
      </c>
      <c r="S2681" s="3">
        <v>-713055</v>
      </c>
      <c r="T2681" s="3">
        <v>183008.48</v>
      </c>
      <c r="U2681" s="3">
        <v>-22868431.489999998</v>
      </c>
      <c r="V2681" s="3">
        <v>789133.66</v>
      </c>
      <c r="Z2681" s="3">
        <v>36527346482.769997</v>
      </c>
      <c r="AZ2681"/>
      <c r="BA2681"/>
      <c r="BB2681"/>
      <c r="BC2681"/>
      <c r="BD2681"/>
      <c r="BE2681"/>
      <c r="BF2681" s="3"/>
      <c r="BG2681" s="3"/>
      <c r="CK2681"/>
    </row>
    <row r="2682" spans="1:89" x14ac:dyDescent="0.25">
      <c r="A2682" s="2">
        <v>43373</v>
      </c>
      <c r="B2682" s="5" t="s">
        <v>488</v>
      </c>
      <c r="C2682" s="5" t="s">
        <v>401</v>
      </c>
      <c r="D2682" s="5" t="s">
        <v>70</v>
      </c>
      <c r="E2682" s="3" t="s">
        <v>54</v>
      </c>
      <c r="F2682" s="3" t="s">
        <v>107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5">
        <v>0</v>
      </c>
      <c r="Q2682" s="5">
        <v>0</v>
      </c>
      <c r="R2682" s="5">
        <v>0</v>
      </c>
      <c r="S2682" s="3"/>
      <c r="T2682" s="3"/>
      <c r="U2682" s="3"/>
      <c r="V2682" s="3"/>
      <c r="Z2682" s="3">
        <v>0</v>
      </c>
      <c r="AZ2682"/>
      <c r="BA2682"/>
      <c r="BB2682"/>
      <c r="BC2682"/>
      <c r="BD2682"/>
      <c r="BE2682"/>
      <c r="BF2682" s="3"/>
      <c r="BG2682" s="3"/>
      <c r="CK2682"/>
    </row>
    <row r="2683" spans="1:89" x14ac:dyDescent="0.25">
      <c r="A2683" s="2">
        <v>43373</v>
      </c>
      <c r="B2683" s="5" t="s">
        <v>488</v>
      </c>
      <c r="C2683" s="5" t="s">
        <v>401</v>
      </c>
      <c r="D2683" s="5" t="s">
        <v>70</v>
      </c>
      <c r="E2683" s="3" t="s">
        <v>53</v>
      </c>
      <c r="F2683" s="3" t="s">
        <v>108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Z2683" s="5">
        <v>0</v>
      </c>
      <c r="AZ2683"/>
      <c r="BA2683"/>
      <c r="BB2683"/>
      <c r="BC2683"/>
      <c r="BD2683"/>
      <c r="BE2683"/>
      <c r="BF2683" s="3"/>
      <c r="BG2683" s="3"/>
      <c r="CK2683"/>
    </row>
    <row r="2684" spans="1:89" x14ac:dyDescent="0.25">
      <c r="A2684" s="2">
        <v>43373</v>
      </c>
      <c r="B2684" s="5" t="s">
        <v>488</v>
      </c>
      <c r="C2684" s="5" t="s">
        <v>401</v>
      </c>
      <c r="D2684" s="5" t="s">
        <v>70</v>
      </c>
      <c r="E2684" s="3" t="s">
        <v>52</v>
      </c>
      <c r="F2684" s="3" t="s">
        <v>109</v>
      </c>
      <c r="G2684" s="3"/>
      <c r="H2684" s="3"/>
      <c r="I2684" s="3"/>
      <c r="J2684" s="3"/>
      <c r="K2684" s="3"/>
      <c r="L2684" s="3"/>
      <c r="M2684" s="5"/>
      <c r="S2684" s="5">
        <v>0</v>
      </c>
      <c r="T2684" s="5">
        <v>0</v>
      </c>
      <c r="U2684" s="5">
        <v>0</v>
      </c>
      <c r="V2684" s="5">
        <v>0</v>
      </c>
      <c r="Z2684" s="5">
        <v>0</v>
      </c>
      <c r="AZ2684"/>
      <c r="BA2684"/>
      <c r="BB2684"/>
      <c r="BC2684"/>
      <c r="BD2684"/>
      <c r="BE2684"/>
      <c r="BF2684" s="3"/>
      <c r="BG2684" s="3"/>
      <c r="CK2684"/>
    </row>
    <row r="2685" spans="1:89" x14ac:dyDescent="0.25">
      <c r="A2685" s="2">
        <v>43373</v>
      </c>
      <c r="B2685" s="5" t="s">
        <v>488</v>
      </c>
      <c r="C2685" s="5" t="s">
        <v>401</v>
      </c>
      <c r="D2685" s="5" t="s">
        <v>70</v>
      </c>
      <c r="E2685" s="3" t="s">
        <v>51</v>
      </c>
      <c r="F2685" s="3" t="s">
        <v>110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Z2685" s="5">
        <v>0</v>
      </c>
      <c r="AZ2685"/>
      <c r="BA2685"/>
      <c r="BB2685"/>
      <c r="BC2685"/>
      <c r="BD2685"/>
      <c r="BE2685"/>
      <c r="BF2685" s="3"/>
      <c r="BG2685" s="3"/>
      <c r="CK2685"/>
    </row>
    <row r="2686" spans="1:89" x14ac:dyDescent="0.25">
      <c r="A2686" s="2">
        <v>43373</v>
      </c>
      <c r="B2686" s="5" t="s">
        <v>488</v>
      </c>
      <c r="C2686" s="5" t="s">
        <v>401</v>
      </c>
      <c r="D2686" s="5" t="s">
        <v>70</v>
      </c>
      <c r="E2686" s="3" t="s">
        <v>50</v>
      </c>
      <c r="F2686" s="3" t="s">
        <v>111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Z2686" s="5">
        <v>0</v>
      </c>
      <c r="AZ2686"/>
      <c r="BA2686"/>
      <c r="BB2686"/>
      <c r="BC2686"/>
      <c r="BD2686"/>
      <c r="BE2686"/>
      <c r="BF2686" s="3"/>
      <c r="BG2686" s="3"/>
      <c r="CK2686"/>
    </row>
    <row r="2687" spans="1:89" x14ac:dyDescent="0.25">
      <c r="A2687" s="2">
        <v>43373</v>
      </c>
      <c r="B2687" s="5" t="s">
        <v>488</v>
      </c>
      <c r="C2687" s="5" t="s">
        <v>401</v>
      </c>
      <c r="D2687" s="5" t="s">
        <v>70</v>
      </c>
      <c r="E2687" s="3" t="s">
        <v>37</v>
      </c>
      <c r="F2687" s="3" t="s">
        <v>112</v>
      </c>
      <c r="G2687" s="3">
        <v>7095904.1900000004</v>
      </c>
      <c r="H2687" s="3">
        <v>583997595.80999994</v>
      </c>
      <c r="I2687" s="3">
        <v>392760556.75999999</v>
      </c>
      <c r="J2687" s="3">
        <v>3499258581.4299998</v>
      </c>
      <c r="K2687" s="3">
        <v>1530286699.0599999</v>
      </c>
      <c r="L2687" s="3">
        <v>469587474.44</v>
      </c>
      <c r="M2687" s="3">
        <v>2192774588.98</v>
      </c>
      <c r="N2687" s="3">
        <v>547227889.90999997</v>
      </c>
      <c r="O2687" s="3">
        <v>4289851.12</v>
      </c>
      <c r="P2687" s="5">
        <v>0</v>
      </c>
      <c r="Q2687" s="5">
        <v>0</v>
      </c>
      <c r="R2687" s="5">
        <v>0</v>
      </c>
      <c r="S2687" s="3">
        <v>2848594</v>
      </c>
      <c r="T2687" s="5">
        <v>0</v>
      </c>
      <c r="U2687" s="3">
        <v>1135256</v>
      </c>
      <c r="V2687" s="3">
        <v>133843</v>
      </c>
      <c r="Z2687" s="3">
        <v>9231396834.7099991</v>
      </c>
      <c r="AZ2687"/>
      <c r="BA2687"/>
      <c r="BB2687"/>
      <c r="BC2687"/>
      <c r="BD2687"/>
      <c r="BE2687"/>
      <c r="BF2687" s="3"/>
      <c r="BG2687" s="3"/>
      <c r="CK2687"/>
    </row>
    <row r="2688" spans="1:89" x14ac:dyDescent="0.25">
      <c r="A2688" s="2">
        <v>43373</v>
      </c>
      <c r="B2688" s="5" t="s">
        <v>488</v>
      </c>
      <c r="C2688" s="5" t="s">
        <v>401</v>
      </c>
      <c r="D2688" s="5" t="s">
        <v>70</v>
      </c>
      <c r="E2688" s="3" t="s">
        <v>36</v>
      </c>
      <c r="F2688" s="3" t="s">
        <v>113</v>
      </c>
      <c r="G2688" s="3"/>
      <c r="H2688" s="3"/>
      <c r="I2688" s="3"/>
      <c r="J2688" s="3"/>
      <c r="K2688" s="3"/>
      <c r="L2688" s="3"/>
      <c r="M2688" s="3"/>
      <c r="N2688" s="3"/>
      <c r="O2688" s="3"/>
      <c r="S2688" s="3"/>
      <c r="U2688" s="3"/>
      <c r="V2688" s="3"/>
      <c r="Z2688" s="3">
        <v>536719563</v>
      </c>
      <c r="AZ2688"/>
      <c r="BA2688"/>
      <c r="BB2688"/>
      <c r="BC2688"/>
      <c r="BD2688"/>
      <c r="BE2688"/>
      <c r="BF2688" s="3"/>
      <c r="BG2688" s="3"/>
      <c r="CK2688"/>
    </row>
    <row r="2689" spans="1:89" x14ac:dyDescent="0.25">
      <c r="A2689" s="2">
        <v>43373</v>
      </c>
      <c r="B2689" s="5" t="s">
        <v>488</v>
      </c>
      <c r="C2689" s="5" t="s">
        <v>401</v>
      </c>
      <c r="D2689" s="5" t="s">
        <v>70</v>
      </c>
      <c r="E2689" s="3" t="s">
        <v>35</v>
      </c>
      <c r="F2689" s="3" t="s">
        <v>114</v>
      </c>
      <c r="G2689" s="3"/>
      <c r="H2689" s="3"/>
      <c r="I2689" s="3"/>
      <c r="J2689" s="3"/>
      <c r="K2689" s="3"/>
      <c r="L2689" s="3"/>
      <c r="M2689" s="5"/>
      <c r="Z2689" s="3">
        <v>9768116397.7099991</v>
      </c>
      <c r="AZ2689"/>
      <c r="BA2689"/>
      <c r="BB2689"/>
      <c r="BC2689"/>
      <c r="BD2689"/>
      <c r="BE2689"/>
      <c r="BF2689" s="3"/>
      <c r="BG2689" s="3"/>
      <c r="CK2689"/>
    </row>
    <row r="2690" spans="1:89" x14ac:dyDescent="0.25">
      <c r="A2690" s="2">
        <v>43373</v>
      </c>
      <c r="B2690" s="5" t="s">
        <v>488</v>
      </c>
      <c r="C2690" s="5" t="s">
        <v>420</v>
      </c>
      <c r="D2690" s="5" t="s">
        <v>70</v>
      </c>
      <c r="E2690" s="3" t="s">
        <v>49</v>
      </c>
      <c r="F2690" s="3" t="s">
        <v>115</v>
      </c>
      <c r="G2690" s="3"/>
      <c r="H2690" s="3"/>
      <c r="I2690" s="3"/>
      <c r="J2690" s="3"/>
      <c r="K2690" s="3"/>
      <c r="L2690" s="3"/>
      <c r="M2690" s="5"/>
      <c r="Z2690" s="3"/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Z2690"/>
      <c r="BA2690"/>
      <c r="BB2690"/>
      <c r="BC2690"/>
      <c r="BD2690"/>
      <c r="BE2690"/>
      <c r="BF2690" s="3"/>
      <c r="BG2690" s="3"/>
      <c r="CK2690"/>
    </row>
    <row r="2691" spans="1:89" x14ac:dyDescent="0.25">
      <c r="A2691" s="2">
        <v>43373</v>
      </c>
      <c r="B2691" s="5" t="s">
        <v>488</v>
      </c>
      <c r="C2691" s="5" t="s">
        <v>420</v>
      </c>
      <c r="D2691" s="5" t="s">
        <v>70</v>
      </c>
      <c r="E2691" s="3" t="s">
        <v>48</v>
      </c>
      <c r="F2691" s="3" t="s">
        <v>110</v>
      </c>
      <c r="G2691" s="3"/>
      <c r="H2691" s="3"/>
      <c r="I2691" s="3"/>
      <c r="J2691" s="3"/>
      <c r="K2691" s="3"/>
      <c r="L2691" s="3"/>
      <c r="M2691" s="5"/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Z2691"/>
      <c r="BA2691"/>
      <c r="BB2691"/>
      <c r="BC2691"/>
      <c r="BD2691"/>
      <c r="BE2691"/>
      <c r="BF2691" s="3"/>
      <c r="BG2691" s="3"/>
      <c r="CK2691"/>
    </row>
    <row r="2692" spans="1:89" x14ac:dyDescent="0.25">
      <c r="A2692" s="2">
        <v>43373</v>
      </c>
      <c r="B2692" s="5" t="s">
        <v>488</v>
      </c>
      <c r="C2692" s="5" t="s">
        <v>420</v>
      </c>
      <c r="D2692" s="5" t="s">
        <v>70</v>
      </c>
      <c r="E2692" s="3" t="s">
        <v>47</v>
      </c>
      <c r="F2692" s="3" t="s">
        <v>111</v>
      </c>
      <c r="G2692" s="3"/>
      <c r="H2692" s="3"/>
      <c r="I2692" s="3"/>
      <c r="J2692" s="3"/>
      <c r="K2692" s="3"/>
      <c r="L2692" s="3"/>
      <c r="M2692" s="5"/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Z2692"/>
      <c r="BA2692"/>
      <c r="BB2692"/>
      <c r="BC2692"/>
      <c r="BD2692"/>
      <c r="BE2692"/>
      <c r="BF2692" s="3"/>
      <c r="BG2692" s="3"/>
      <c r="CK2692"/>
    </row>
    <row r="2693" spans="1:89" x14ac:dyDescent="0.25">
      <c r="A2693" s="2">
        <v>43373</v>
      </c>
      <c r="B2693" s="5" t="s">
        <v>488</v>
      </c>
      <c r="C2693" s="5" t="s">
        <v>420</v>
      </c>
      <c r="D2693" s="5" t="s">
        <v>70</v>
      </c>
      <c r="E2693" s="3" t="s">
        <v>46</v>
      </c>
      <c r="F2693" s="3" t="s">
        <v>115</v>
      </c>
      <c r="G2693" s="3"/>
      <c r="H2693" s="3"/>
      <c r="I2693" s="3"/>
      <c r="J2693" s="3"/>
      <c r="K2693" s="3"/>
      <c r="L2693" s="3"/>
      <c r="M2693" s="5"/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Z2693"/>
      <c r="BA2693"/>
      <c r="BB2693"/>
      <c r="BC2693"/>
      <c r="BD2693"/>
      <c r="BE2693"/>
      <c r="BF2693" s="3"/>
      <c r="BG2693" s="3"/>
      <c r="CK2693"/>
    </row>
    <row r="2694" spans="1:89" x14ac:dyDescent="0.25">
      <c r="A2694" s="2">
        <v>43373</v>
      </c>
      <c r="B2694" s="5" t="s">
        <v>488</v>
      </c>
      <c r="C2694" s="5" t="s">
        <v>420</v>
      </c>
      <c r="D2694" s="5" t="s">
        <v>70</v>
      </c>
      <c r="E2694" s="3" t="s">
        <v>45</v>
      </c>
      <c r="F2694" s="3" t="s">
        <v>110</v>
      </c>
      <c r="G2694" s="3"/>
      <c r="H2694" s="3"/>
      <c r="I2694" s="3"/>
      <c r="J2694" s="3"/>
      <c r="K2694" s="3"/>
      <c r="L2694" s="3"/>
      <c r="M2694" s="5"/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Z2694"/>
      <c r="BA2694"/>
      <c r="BB2694"/>
      <c r="BC2694"/>
      <c r="BD2694"/>
      <c r="BE2694"/>
      <c r="BF2694" s="3"/>
      <c r="BG2694" s="3"/>
      <c r="CK2694"/>
    </row>
    <row r="2695" spans="1:89" x14ac:dyDescent="0.25">
      <c r="A2695" s="2">
        <v>43373</v>
      </c>
      <c r="B2695" s="5" t="s">
        <v>488</v>
      </c>
      <c r="C2695" s="5" t="s">
        <v>420</v>
      </c>
      <c r="D2695" s="5" t="s">
        <v>70</v>
      </c>
      <c r="E2695" s="3" t="s">
        <v>44</v>
      </c>
      <c r="F2695" s="3" t="s">
        <v>111</v>
      </c>
      <c r="G2695" s="3"/>
      <c r="H2695" s="3"/>
      <c r="I2695" s="3"/>
      <c r="J2695" s="3"/>
      <c r="K2695" s="3"/>
      <c r="L2695" s="3"/>
      <c r="M2695" s="5"/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Z2695"/>
      <c r="BA2695"/>
      <c r="BB2695"/>
      <c r="BC2695"/>
      <c r="BD2695"/>
      <c r="BE2695"/>
      <c r="BF2695" s="3"/>
      <c r="BG2695" s="3"/>
      <c r="CK2695"/>
    </row>
    <row r="2696" spans="1:89" x14ac:dyDescent="0.25">
      <c r="A2696" s="2">
        <v>43373</v>
      </c>
      <c r="B2696" s="5" t="s">
        <v>488</v>
      </c>
      <c r="C2696" s="5" t="s">
        <v>420</v>
      </c>
      <c r="D2696" s="5" t="s">
        <v>70</v>
      </c>
      <c r="E2696" s="3" t="s">
        <v>43</v>
      </c>
      <c r="F2696" s="3" t="s">
        <v>115</v>
      </c>
      <c r="G2696" s="3"/>
      <c r="H2696" s="3"/>
      <c r="I2696" s="3"/>
      <c r="J2696" s="3"/>
      <c r="K2696" s="3"/>
      <c r="L2696" s="3"/>
      <c r="M2696" s="5"/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Z2696"/>
      <c r="BA2696"/>
      <c r="BB2696"/>
      <c r="BC2696"/>
      <c r="BD2696"/>
      <c r="BE2696"/>
      <c r="BF2696" s="3"/>
      <c r="BG2696" s="3"/>
      <c r="CK2696"/>
    </row>
    <row r="2697" spans="1:89" x14ac:dyDescent="0.25">
      <c r="A2697" s="2">
        <v>43373</v>
      </c>
      <c r="B2697" s="5" t="s">
        <v>488</v>
      </c>
      <c r="C2697" s="5" t="s">
        <v>420</v>
      </c>
      <c r="D2697" s="5" t="s">
        <v>70</v>
      </c>
      <c r="E2697" s="3" t="s">
        <v>42</v>
      </c>
      <c r="F2697" s="3" t="s">
        <v>110</v>
      </c>
      <c r="G2697" s="3"/>
      <c r="H2697" s="3"/>
      <c r="I2697" s="3"/>
      <c r="J2697" s="3"/>
      <c r="K2697" s="3"/>
      <c r="L2697" s="3"/>
      <c r="M2697" s="5"/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Z2697"/>
      <c r="BA2697"/>
      <c r="BB2697"/>
      <c r="BC2697"/>
      <c r="BD2697"/>
      <c r="BE2697"/>
      <c r="BF2697" s="3"/>
      <c r="BG2697" s="3"/>
      <c r="CK2697"/>
    </row>
    <row r="2698" spans="1:89" x14ac:dyDescent="0.25">
      <c r="A2698" s="2">
        <v>43373</v>
      </c>
      <c r="B2698" s="5" t="s">
        <v>488</v>
      </c>
      <c r="C2698" s="5" t="s">
        <v>420</v>
      </c>
      <c r="D2698" s="5" t="s">
        <v>70</v>
      </c>
      <c r="E2698" s="3" t="s">
        <v>41</v>
      </c>
      <c r="F2698" s="3" t="s">
        <v>111</v>
      </c>
      <c r="G2698" s="3"/>
      <c r="H2698" s="3"/>
      <c r="I2698" s="3"/>
      <c r="J2698" s="3"/>
      <c r="K2698" s="3"/>
      <c r="L2698" s="3"/>
      <c r="M2698" s="5"/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Z2698"/>
      <c r="BA2698"/>
      <c r="BB2698"/>
      <c r="BC2698"/>
      <c r="BD2698"/>
      <c r="BE2698"/>
      <c r="BF2698" s="3"/>
      <c r="BG2698" s="3"/>
      <c r="CK2698"/>
    </row>
    <row r="2699" spans="1:89" x14ac:dyDescent="0.25">
      <c r="A2699" s="2">
        <v>43373</v>
      </c>
      <c r="B2699" s="5" t="s">
        <v>488</v>
      </c>
      <c r="C2699" s="5" t="s">
        <v>420</v>
      </c>
      <c r="D2699" s="5" t="s">
        <v>70</v>
      </c>
      <c r="E2699" s="3" t="s">
        <v>40</v>
      </c>
      <c r="F2699" s="3" t="s">
        <v>115</v>
      </c>
      <c r="G2699" s="3"/>
      <c r="H2699" s="3"/>
      <c r="I2699" s="3"/>
      <c r="J2699" s="3"/>
      <c r="K2699" s="3"/>
      <c r="L2699" s="3"/>
      <c r="M2699" s="5"/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Z2699"/>
      <c r="BA2699"/>
      <c r="BB2699"/>
      <c r="BC2699"/>
      <c r="BD2699"/>
      <c r="BE2699"/>
      <c r="BF2699" s="3"/>
      <c r="BG2699" s="3"/>
      <c r="CK2699"/>
    </row>
    <row r="2700" spans="1:89" x14ac:dyDescent="0.25">
      <c r="A2700" s="2">
        <v>43373</v>
      </c>
      <c r="B2700" s="5" t="s">
        <v>488</v>
      </c>
      <c r="C2700" s="5" t="s">
        <v>420</v>
      </c>
      <c r="D2700" s="5" t="s">
        <v>70</v>
      </c>
      <c r="E2700" s="3" t="s">
        <v>39</v>
      </c>
      <c r="F2700" s="3" t="s">
        <v>110</v>
      </c>
      <c r="G2700" s="3"/>
      <c r="H2700" s="3"/>
      <c r="I2700" s="3"/>
      <c r="J2700" s="3"/>
      <c r="K2700" s="3"/>
      <c r="L2700" s="3"/>
      <c r="M2700" s="5"/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Z2700"/>
      <c r="BA2700"/>
      <c r="BB2700"/>
      <c r="BC2700"/>
      <c r="BD2700"/>
      <c r="BE2700"/>
      <c r="BF2700" s="3"/>
      <c r="BG2700" s="3"/>
      <c r="CK2700"/>
    </row>
    <row r="2701" spans="1:89" x14ac:dyDescent="0.25">
      <c r="A2701" s="2">
        <v>43373</v>
      </c>
      <c r="B2701" s="5" t="s">
        <v>488</v>
      </c>
      <c r="C2701" s="5" t="s">
        <v>420</v>
      </c>
      <c r="D2701" s="5" t="s">
        <v>70</v>
      </c>
      <c r="E2701" s="3" t="s">
        <v>38</v>
      </c>
      <c r="F2701" s="3" t="s">
        <v>111</v>
      </c>
      <c r="G2701" s="3"/>
      <c r="H2701" s="3"/>
      <c r="I2701" s="3"/>
      <c r="J2701" s="3"/>
      <c r="K2701" s="3"/>
      <c r="L2701" s="3"/>
      <c r="M2701" s="5"/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Z2701"/>
      <c r="BA2701"/>
      <c r="BB2701"/>
      <c r="BC2701"/>
      <c r="BD2701"/>
      <c r="BE2701"/>
      <c r="BF2701" s="3"/>
      <c r="BG2701" s="3"/>
      <c r="CK2701"/>
    </row>
    <row r="2702" spans="1:89" x14ac:dyDescent="0.25">
      <c r="A2702" s="2">
        <v>43373</v>
      </c>
      <c r="B2702" s="5" t="s">
        <v>488</v>
      </c>
      <c r="C2702" s="5" t="s">
        <v>420</v>
      </c>
      <c r="D2702" s="5" t="s">
        <v>70</v>
      </c>
      <c r="E2702" s="3" t="s">
        <v>34</v>
      </c>
      <c r="F2702" s="3" t="s">
        <v>112</v>
      </c>
      <c r="G2702" s="3"/>
      <c r="H2702" s="3"/>
      <c r="I2702" s="3"/>
      <c r="J2702" s="3"/>
      <c r="K2702" s="3"/>
      <c r="L2702" s="3"/>
      <c r="M2702" s="5"/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Z2702"/>
      <c r="BA2702"/>
      <c r="BB2702"/>
      <c r="BC2702"/>
      <c r="BD2702"/>
      <c r="BE2702"/>
      <c r="BF2702" s="3"/>
      <c r="BG2702" s="3"/>
      <c r="CK2702"/>
    </row>
    <row r="2703" spans="1:89" x14ac:dyDescent="0.25">
      <c r="A2703" s="2">
        <v>43373</v>
      </c>
      <c r="B2703" s="5" t="s">
        <v>488</v>
      </c>
      <c r="C2703" s="5" t="s">
        <v>420</v>
      </c>
      <c r="D2703" s="5" t="s">
        <v>70</v>
      </c>
      <c r="E2703" s="3" t="s">
        <v>33</v>
      </c>
      <c r="F2703" s="3" t="s">
        <v>113</v>
      </c>
      <c r="G2703" s="3"/>
      <c r="H2703" s="3"/>
      <c r="I2703" s="3"/>
      <c r="J2703" s="3"/>
      <c r="K2703" s="3"/>
      <c r="L2703" s="3"/>
      <c r="M2703" s="5"/>
      <c r="AI2703" s="5">
        <v>0</v>
      </c>
      <c r="AZ2703"/>
      <c r="BA2703"/>
      <c r="BB2703"/>
      <c r="BC2703"/>
      <c r="BD2703"/>
      <c r="BE2703"/>
      <c r="BF2703" s="3"/>
      <c r="BG2703" s="3"/>
      <c r="CK2703"/>
    </row>
    <row r="2704" spans="1:89" x14ac:dyDescent="0.25">
      <c r="A2704" s="2">
        <v>43373</v>
      </c>
      <c r="B2704" s="5" t="s">
        <v>488</v>
      </c>
      <c r="C2704" s="5" t="s">
        <v>420</v>
      </c>
      <c r="D2704" s="5" t="s">
        <v>70</v>
      </c>
      <c r="E2704" s="3" t="s">
        <v>32</v>
      </c>
      <c r="F2704" s="3" t="s">
        <v>114</v>
      </c>
      <c r="G2704" s="3"/>
      <c r="H2704" s="3"/>
      <c r="I2704" s="3"/>
      <c r="J2704" s="3"/>
      <c r="K2704" s="3"/>
      <c r="L2704" s="3"/>
      <c r="M2704" s="5"/>
      <c r="AI2704" s="5">
        <v>0</v>
      </c>
      <c r="AZ2704"/>
      <c r="BA2704"/>
      <c r="BB2704"/>
      <c r="BC2704"/>
      <c r="BD2704"/>
      <c r="BE2704"/>
      <c r="BF2704" s="3"/>
      <c r="BG2704" s="3"/>
      <c r="CK2704"/>
    </row>
    <row r="2705" spans="1:89" x14ac:dyDescent="0.25">
      <c r="A2705" s="2">
        <v>43373</v>
      </c>
      <c r="B2705" s="5" t="s">
        <v>488</v>
      </c>
      <c r="C2705" s="5" t="s">
        <v>410</v>
      </c>
      <c r="D2705" s="5" t="s">
        <v>70</v>
      </c>
      <c r="E2705" s="3" t="s">
        <v>106</v>
      </c>
      <c r="F2705" s="3" t="s">
        <v>403</v>
      </c>
      <c r="G2705" s="3"/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AZ2705"/>
      <c r="BA2705"/>
      <c r="BB2705"/>
      <c r="BC2705"/>
      <c r="BD2705"/>
      <c r="BE2705"/>
      <c r="BF2705" s="3"/>
      <c r="BG2705" s="3"/>
      <c r="CK2705"/>
    </row>
    <row r="2706" spans="1:89" x14ac:dyDescent="0.25">
      <c r="A2706" s="2">
        <v>43373</v>
      </c>
      <c r="B2706" s="5" t="s">
        <v>488</v>
      </c>
      <c r="C2706" s="5" t="s">
        <v>410</v>
      </c>
      <c r="D2706" s="5" t="s">
        <v>70</v>
      </c>
      <c r="E2706" s="3" t="s">
        <v>243</v>
      </c>
      <c r="F2706" s="3" t="s">
        <v>404</v>
      </c>
      <c r="G2706" s="3"/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AZ2706"/>
      <c r="BA2706"/>
      <c r="BB2706"/>
      <c r="BC2706"/>
      <c r="BD2706"/>
      <c r="BE2706"/>
      <c r="BF2706" s="3"/>
      <c r="BG2706" s="3"/>
      <c r="CK2706"/>
    </row>
    <row r="2707" spans="1:89" x14ac:dyDescent="0.25">
      <c r="A2707" s="2">
        <v>43373</v>
      </c>
      <c r="B2707" s="5" t="s">
        <v>488</v>
      </c>
      <c r="C2707" s="5" t="s">
        <v>410</v>
      </c>
      <c r="D2707" s="5" t="s">
        <v>70</v>
      </c>
      <c r="E2707" s="3" t="s">
        <v>244</v>
      </c>
      <c r="F2707" s="3" t="s">
        <v>411</v>
      </c>
      <c r="G2707" s="3"/>
      <c r="H2707" s="3">
        <v>5002532.8600000003</v>
      </c>
      <c r="I2707" s="3">
        <v>1392958827.98</v>
      </c>
      <c r="J2707" s="3">
        <v>1025697187.74</v>
      </c>
      <c r="K2707" s="3">
        <v>10930116362.790001</v>
      </c>
      <c r="L2707" s="3">
        <v>4354664414.6899996</v>
      </c>
      <c r="M2707" s="3">
        <v>1117103057.3900001</v>
      </c>
      <c r="N2707" s="3">
        <v>5032831977.7799997</v>
      </c>
      <c r="O2707" s="3">
        <v>1456148100.96</v>
      </c>
      <c r="P2707" s="3">
        <v>21026737.02</v>
      </c>
      <c r="Q2707" s="5">
        <v>0</v>
      </c>
      <c r="R2707" s="5">
        <v>0</v>
      </c>
      <c r="S2707" s="5">
        <v>0</v>
      </c>
      <c r="T2707" s="3">
        <v>6581524</v>
      </c>
      <c r="U2707" s="5">
        <v>0</v>
      </c>
      <c r="V2707" s="5">
        <v>0</v>
      </c>
      <c r="W2707" s="5">
        <v>0</v>
      </c>
      <c r="X2707" s="3">
        <v>25342130723.220001</v>
      </c>
      <c r="AZ2707"/>
      <c r="BA2707"/>
      <c r="BB2707"/>
      <c r="BC2707"/>
      <c r="BD2707"/>
      <c r="BE2707"/>
      <c r="BF2707" s="3"/>
      <c r="BG2707" s="3"/>
      <c r="CK2707"/>
    </row>
    <row r="2708" spans="1:89" x14ac:dyDescent="0.25">
      <c r="A2708" s="2">
        <v>43373</v>
      </c>
      <c r="B2708" s="5" t="s">
        <v>488</v>
      </c>
      <c r="C2708" s="5" t="s">
        <v>410</v>
      </c>
      <c r="D2708" s="5" t="s">
        <v>70</v>
      </c>
      <c r="E2708" s="3" t="s">
        <v>66</v>
      </c>
      <c r="F2708" s="3" t="s">
        <v>412</v>
      </c>
      <c r="G2708" s="3"/>
      <c r="H2708" s="3">
        <v>1</v>
      </c>
      <c r="I2708" s="3">
        <v>10764022</v>
      </c>
      <c r="J2708" s="3">
        <v>7480844</v>
      </c>
      <c r="K2708" s="3">
        <v>201846298</v>
      </c>
      <c r="L2708" s="3">
        <v>3382233</v>
      </c>
      <c r="M2708" s="3">
        <v>52111572</v>
      </c>
      <c r="N2708" s="3">
        <v>931148565</v>
      </c>
      <c r="O2708" s="3">
        <v>46694789</v>
      </c>
      <c r="P2708" s="3">
        <v>10189185</v>
      </c>
      <c r="Q2708" s="5">
        <v>0</v>
      </c>
      <c r="R2708" s="5">
        <v>0</v>
      </c>
      <c r="S2708" s="5">
        <v>0</v>
      </c>
      <c r="T2708" s="3">
        <v>266655</v>
      </c>
      <c r="U2708" s="5">
        <v>0</v>
      </c>
      <c r="V2708" s="5">
        <v>0</v>
      </c>
      <c r="W2708" s="5">
        <v>0</v>
      </c>
      <c r="X2708" s="3">
        <v>1263884164</v>
      </c>
      <c r="AZ2708"/>
      <c r="BA2708"/>
      <c r="BB2708"/>
      <c r="BC2708"/>
      <c r="BD2708"/>
      <c r="BE2708"/>
      <c r="BF2708" s="3"/>
      <c r="BG2708" s="3"/>
      <c r="CK2708"/>
    </row>
    <row r="2709" spans="1:89" x14ac:dyDescent="0.25">
      <c r="A2709" s="2">
        <v>43373</v>
      </c>
      <c r="B2709" s="5" t="s">
        <v>488</v>
      </c>
      <c r="C2709" s="5" t="s">
        <v>410</v>
      </c>
      <c r="D2709" s="5" t="s">
        <v>70</v>
      </c>
      <c r="E2709" s="3" t="s">
        <v>249</v>
      </c>
      <c r="F2709" s="3" t="s">
        <v>413</v>
      </c>
      <c r="G2709" s="3"/>
      <c r="H2709" s="3">
        <v>5002531.8600000003</v>
      </c>
      <c r="I2709" s="3">
        <v>1382194805.98</v>
      </c>
      <c r="J2709" s="3">
        <v>1018216343.74</v>
      </c>
      <c r="K2709" s="3">
        <v>10728270064.790001</v>
      </c>
      <c r="L2709" s="3">
        <v>4351282181.6899996</v>
      </c>
      <c r="M2709" s="3">
        <v>1064991485.39</v>
      </c>
      <c r="N2709" s="3">
        <v>4101683412.7800002</v>
      </c>
      <c r="O2709" s="3">
        <v>1409453311.96</v>
      </c>
      <c r="P2709" s="3">
        <v>10837552.02</v>
      </c>
      <c r="Q2709" s="5">
        <v>0</v>
      </c>
      <c r="R2709" s="5">
        <v>0</v>
      </c>
      <c r="S2709" s="5">
        <v>0</v>
      </c>
      <c r="T2709" s="3">
        <v>6314869</v>
      </c>
      <c r="U2709" s="5">
        <v>0</v>
      </c>
      <c r="V2709" s="5">
        <v>0</v>
      </c>
      <c r="W2709" s="5">
        <v>0</v>
      </c>
      <c r="X2709" s="3">
        <v>24078246559.220001</v>
      </c>
      <c r="AZ2709"/>
      <c r="BA2709"/>
      <c r="BB2709"/>
      <c r="BC2709"/>
      <c r="BD2709"/>
      <c r="BE2709"/>
      <c r="BF2709" s="3"/>
      <c r="BG2709" s="3"/>
      <c r="CK2709"/>
    </row>
    <row r="2710" spans="1:89" x14ac:dyDescent="0.25">
      <c r="A2710" s="2">
        <v>43373</v>
      </c>
      <c r="B2710" s="5" t="s">
        <v>488</v>
      </c>
      <c r="C2710" s="5" t="s">
        <v>410</v>
      </c>
      <c r="D2710" s="5" t="s">
        <v>70</v>
      </c>
      <c r="E2710" s="3" t="s">
        <v>250</v>
      </c>
      <c r="F2710" s="3" t="s">
        <v>411</v>
      </c>
      <c r="G2710" s="3"/>
      <c r="H2710" s="3">
        <v>20563373</v>
      </c>
      <c r="I2710" s="3">
        <v>3926285922</v>
      </c>
      <c r="J2710" s="3">
        <v>5868246250</v>
      </c>
      <c r="K2710" s="3">
        <v>26401224980</v>
      </c>
      <c r="L2710" s="3">
        <v>1779304554</v>
      </c>
      <c r="M2710" s="3">
        <v>1669988792</v>
      </c>
      <c r="N2710" s="3">
        <v>6489065893</v>
      </c>
      <c r="O2710" s="3">
        <v>6522832053</v>
      </c>
      <c r="P2710" s="3">
        <v>34450993</v>
      </c>
      <c r="Q2710" s="5">
        <v>0</v>
      </c>
      <c r="R2710" s="5">
        <v>0</v>
      </c>
      <c r="S2710" s="5">
        <v>0</v>
      </c>
      <c r="T2710" s="3">
        <v>57495419</v>
      </c>
      <c r="U2710" s="3">
        <v>293594</v>
      </c>
      <c r="V2710" s="3">
        <v>250020329</v>
      </c>
      <c r="W2710" s="3">
        <v>71379377</v>
      </c>
      <c r="X2710" s="3">
        <v>53091151529</v>
      </c>
      <c r="AZ2710"/>
      <c r="BA2710"/>
      <c r="BB2710"/>
      <c r="BC2710"/>
      <c r="BD2710"/>
      <c r="BE2710"/>
      <c r="BF2710" s="3"/>
      <c r="BG2710" s="3"/>
      <c r="CK2710"/>
    </row>
    <row r="2711" spans="1:89" x14ac:dyDescent="0.25">
      <c r="A2711" s="2">
        <v>43373</v>
      </c>
      <c r="B2711" s="5" t="s">
        <v>488</v>
      </c>
      <c r="C2711" s="5" t="s">
        <v>410</v>
      </c>
      <c r="D2711" s="5" t="s">
        <v>70</v>
      </c>
      <c r="E2711" s="3" t="s">
        <v>61</v>
      </c>
      <c r="F2711" s="3" t="s">
        <v>412</v>
      </c>
      <c r="G2711" s="3"/>
      <c r="H2711" s="3">
        <v>0</v>
      </c>
      <c r="I2711" s="3">
        <v>0</v>
      </c>
      <c r="J2711" s="3">
        <v>27692208</v>
      </c>
      <c r="K2711" s="3">
        <v>72551669</v>
      </c>
      <c r="L2711" s="3">
        <v>-5717606</v>
      </c>
      <c r="M2711" s="3">
        <v>88797851</v>
      </c>
      <c r="N2711" s="3">
        <v>1086348999</v>
      </c>
      <c r="O2711" s="3">
        <v>84894347</v>
      </c>
      <c r="P2711" s="3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1354567468</v>
      </c>
      <c r="AZ2711"/>
      <c r="BA2711"/>
      <c r="BB2711"/>
      <c r="BC2711"/>
      <c r="BD2711"/>
      <c r="BE2711"/>
      <c r="BF2711" s="3"/>
      <c r="BG2711" s="3"/>
      <c r="CK2711"/>
    </row>
    <row r="2712" spans="1:89" x14ac:dyDescent="0.25">
      <c r="A2712" s="2">
        <v>43373</v>
      </c>
      <c r="B2712" s="5" t="s">
        <v>488</v>
      </c>
      <c r="C2712" s="5" t="s">
        <v>410</v>
      </c>
      <c r="D2712" s="5" t="s">
        <v>70</v>
      </c>
      <c r="E2712" s="3" t="s">
        <v>254</v>
      </c>
      <c r="F2712" s="3" t="s">
        <v>414</v>
      </c>
      <c r="G2712" s="3"/>
      <c r="H2712" s="3">
        <v>20563373</v>
      </c>
      <c r="I2712" s="3">
        <v>3926285922</v>
      </c>
      <c r="J2712" s="3">
        <v>5840554042</v>
      </c>
      <c r="K2712" s="3">
        <v>26328673311</v>
      </c>
      <c r="L2712" s="3">
        <v>1785022160</v>
      </c>
      <c r="M2712" s="3">
        <v>1581190941</v>
      </c>
      <c r="N2712" s="3">
        <v>5402716894</v>
      </c>
      <c r="O2712" s="3">
        <v>6437937706</v>
      </c>
      <c r="P2712" s="3">
        <v>34450993</v>
      </c>
      <c r="Q2712" s="5">
        <v>0</v>
      </c>
      <c r="R2712" s="5">
        <v>0</v>
      </c>
      <c r="S2712" s="5">
        <v>0</v>
      </c>
      <c r="T2712" s="3">
        <v>57495419</v>
      </c>
      <c r="U2712" s="3">
        <v>293594</v>
      </c>
      <c r="V2712" s="3">
        <v>250020329</v>
      </c>
      <c r="W2712" s="3">
        <v>71379377</v>
      </c>
      <c r="X2712" s="3">
        <v>51736584061</v>
      </c>
      <c r="AZ2712"/>
      <c r="BA2712"/>
      <c r="BB2712"/>
      <c r="BC2712"/>
      <c r="BD2712"/>
      <c r="BE2712"/>
      <c r="BF2712" s="3"/>
      <c r="BG2712" s="3"/>
      <c r="CK2712"/>
    </row>
    <row r="2713" spans="1:89" x14ac:dyDescent="0.25">
      <c r="A2713" s="2">
        <v>43373</v>
      </c>
      <c r="B2713" s="5" t="s">
        <v>488</v>
      </c>
      <c r="C2713" s="5" t="s">
        <v>410</v>
      </c>
      <c r="D2713" s="5" t="s">
        <v>70</v>
      </c>
      <c r="E2713" s="3" t="s">
        <v>255</v>
      </c>
      <c r="F2713" s="3" t="s">
        <v>415</v>
      </c>
      <c r="G2713" s="3"/>
      <c r="H2713" s="3">
        <v>25565905.859999999</v>
      </c>
      <c r="I2713" s="3">
        <v>5319244749.9799995</v>
      </c>
      <c r="J2713" s="3">
        <v>6893943437.7399998</v>
      </c>
      <c r="K2713" s="3">
        <v>37331341342.790001</v>
      </c>
      <c r="L2713" s="3">
        <v>6133968968.6899996</v>
      </c>
      <c r="M2713" s="3">
        <v>2787091849.3899999</v>
      </c>
      <c r="N2713" s="3">
        <v>11521897870.780001</v>
      </c>
      <c r="O2713" s="3">
        <v>7978980153.96</v>
      </c>
      <c r="P2713" s="3">
        <v>55477730.020000003</v>
      </c>
      <c r="Q2713" s="5">
        <v>0</v>
      </c>
      <c r="R2713" s="5">
        <v>0</v>
      </c>
      <c r="S2713" s="5">
        <v>0</v>
      </c>
      <c r="T2713" s="3">
        <v>64076943</v>
      </c>
      <c r="U2713" s="3">
        <v>293594</v>
      </c>
      <c r="V2713" s="3">
        <v>250020329</v>
      </c>
      <c r="W2713" s="3">
        <v>71379377</v>
      </c>
      <c r="X2713" s="3">
        <v>78433282252.220001</v>
      </c>
      <c r="AZ2713"/>
      <c r="BA2713"/>
      <c r="BB2713"/>
      <c r="BC2713"/>
      <c r="BD2713"/>
      <c r="BE2713"/>
      <c r="BF2713" s="3"/>
      <c r="BG2713" s="3"/>
      <c r="CK2713"/>
    </row>
    <row r="2714" spans="1:89" x14ac:dyDescent="0.25">
      <c r="A2714" s="2">
        <v>43373</v>
      </c>
      <c r="B2714" s="5" t="s">
        <v>488</v>
      </c>
      <c r="C2714" s="5" t="s">
        <v>410</v>
      </c>
      <c r="D2714" s="5" t="s">
        <v>70</v>
      </c>
      <c r="E2714" s="3" t="s">
        <v>256</v>
      </c>
      <c r="F2714" s="3" t="s">
        <v>416</v>
      </c>
      <c r="G2714" s="3"/>
      <c r="H2714" s="3">
        <v>25565904.859999999</v>
      </c>
      <c r="I2714" s="3">
        <v>5308480727.9799995</v>
      </c>
      <c r="J2714" s="3">
        <v>6858770385.7399998</v>
      </c>
      <c r="K2714" s="3">
        <v>37056943375.790001</v>
      </c>
      <c r="L2714" s="3">
        <v>6136304341.6899996</v>
      </c>
      <c r="M2714" s="3">
        <v>2646182426.3899999</v>
      </c>
      <c r="N2714" s="3">
        <v>9504400306.7800007</v>
      </c>
      <c r="O2714" s="3">
        <v>7847391017.96</v>
      </c>
      <c r="P2714" s="3">
        <v>45288545.020000003</v>
      </c>
      <c r="Q2714" s="5">
        <v>0</v>
      </c>
      <c r="R2714" s="5">
        <v>0</v>
      </c>
      <c r="S2714" s="5">
        <v>0</v>
      </c>
      <c r="T2714" s="3">
        <v>63810288</v>
      </c>
      <c r="U2714" s="3">
        <v>293594</v>
      </c>
      <c r="V2714" s="3">
        <v>250020329</v>
      </c>
      <c r="W2714" s="3">
        <v>71379377</v>
      </c>
      <c r="X2714" s="3">
        <v>75814830620.220001</v>
      </c>
      <c r="AZ2714"/>
      <c r="BA2714"/>
      <c r="BB2714"/>
      <c r="BC2714"/>
      <c r="BD2714"/>
      <c r="BE2714"/>
      <c r="BF2714" s="3"/>
      <c r="BG2714" s="3"/>
      <c r="CK2714"/>
    </row>
    <row r="2715" spans="1:89" x14ac:dyDescent="0.25">
      <c r="A2715" s="2">
        <v>43373</v>
      </c>
      <c r="B2715" s="5" t="s">
        <v>488</v>
      </c>
      <c r="C2715" s="5" t="s">
        <v>410</v>
      </c>
      <c r="D2715" s="5" t="s">
        <v>70</v>
      </c>
      <c r="E2715" s="3" t="s">
        <v>257</v>
      </c>
      <c r="F2715" s="3" t="s">
        <v>408</v>
      </c>
      <c r="G2715" s="3"/>
      <c r="H2715" s="3">
        <v>1332863</v>
      </c>
      <c r="I2715" s="3">
        <v>219664246</v>
      </c>
      <c r="J2715" s="3">
        <v>278794805</v>
      </c>
      <c r="K2715" s="3">
        <v>1224933000</v>
      </c>
      <c r="L2715" s="3">
        <v>176900043</v>
      </c>
      <c r="M2715" s="3">
        <v>138635161</v>
      </c>
      <c r="N2715" s="3">
        <v>346695735</v>
      </c>
      <c r="O2715" s="3">
        <v>359412260</v>
      </c>
      <c r="P2715" s="3">
        <v>4344204</v>
      </c>
      <c r="Q2715" s="5">
        <v>0</v>
      </c>
      <c r="R2715" s="5">
        <v>0</v>
      </c>
      <c r="S2715" s="5">
        <v>0</v>
      </c>
      <c r="T2715" s="3">
        <v>4342968</v>
      </c>
      <c r="U2715" s="3">
        <v>13437</v>
      </c>
      <c r="V2715" s="3">
        <v>18889349</v>
      </c>
      <c r="W2715" s="3">
        <v>4071955</v>
      </c>
      <c r="X2715" s="3">
        <v>2778030026</v>
      </c>
      <c r="AZ2715"/>
      <c r="BA2715"/>
      <c r="BB2715"/>
      <c r="BC2715"/>
      <c r="BD2715"/>
      <c r="BE2715"/>
      <c r="BF2715" s="3"/>
      <c r="BG2715" s="3"/>
      <c r="CK2715"/>
    </row>
    <row r="2716" spans="1:89" x14ac:dyDescent="0.25">
      <c r="A2716" s="2">
        <v>43373</v>
      </c>
      <c r="B2716" s="5" t="s">
        <v>488</v>
      </c>
      <c r="C2716" s="5" t="s">
        <v>410</v>
      </c>
      <c r="D2716" s="5" t="s">
        <v>70</v>
      </c>
      <c r="E2716" s="3" t="s">
        <v>258</v>
      </c>
      <c r="F2716" s="3" t="s">
        <v>382</v>
      </c>
      <c r="G2716" s="3"/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AZ2716"/>
      <c r="BA2716"/>
      <c r="BB2716"/>
      <c r="BC2716"/>
      <c r="BD2716"/>
      <c r="BE2716"/>
      <c r="BF2716" s="3"/>
      <c r="BG2716" s="3"/>
      <c r="CK2716"/>
    </row>
    <row r="2717" spans="1:89" x14ac:dyDescent="0.25">
      <c r="A2717" s="2">
        <v>43373</v>
      </c>
      <c r="B2717" s="5" t="s">
        <v>488</v>
      </c>
      <c r="C2717" s="5" t="s">
        <v>410</v>
      </c>
      <c r="D2717" s="5" t="s">
        <v>70</v>
      </c>
      <c r="E2717" s="3" t="s">
        <v>60</v>
      </c>
      <c r="F2717" s="3" t="s">
        <v>383</v>
      </c>
      <c r="G2717" s="3"/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AZ2717"/>
      <c r="BA2717"/>
      <c r="BB2717"/>
      <c r="BC2717"/>
      <c r="BD2717"/>
      <c r="BE2717"/>
      <c r="BF2717" s="3"/>
      <c r="BG2717" s="3"/>
      <c r="CK2717"/>
    </row>
    <row r="2718" spans="1:89" x14ac:dyDescent="0.25">
      <c r="A2718" s="2">
        <v>43373</v>
      </c>
      <c r="B2718" s="5" t="s">
        <v>488</v>
      </c>
      <c r="C2718" s="5" t="s">
        <v>410</v>
      </c>
      <c r="D2718" s="5" t="s">
        <v>70</v>
      </c>
      <c r="E2718" s="3" t="s">
        <v>59</v>
      </c>
      <c r="F2718" s="3" t="s">
        <v>384</v>
      </c>
      <c r="G2718" s="3"/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AZ2718"/>
      <c r="BA2718"/>
      <c r="BB2718"/>
      <c r="BC2718"/>
      <c r="BD2718"/>
      <c r="BE2718"/>
      <c r="BF2718" s="3"/>
      <c r="BG2718" s="3"/>
      <c r="CK2718"/>
    </row>
    <row r="2719" spans="1:89" x14ac:dyDescent="0.25">
      <c r="A2719" s="2">
        <v>43373</v>
      </c>
      <c r="B2719" s="5" t="s">
        <v>488</v>
      </c>
      <c r="C2719" s="5" t="s">
        <v>410</v>
      </c>
      <c r="D2719" s="5" t="s">
        <v>70</v>
      </c>
      <c r="E2719" s="3" t="s">
        <v>58</v>
      </c>
      <c r="F2719" s="3" t="s">
        <v>417</v>
      </c>
      <c r="G2719" s="3"/>
      <c r="H2719" s="3">
        <v>26898768.859999999</v>
      </c>
      <c r="I2719" s="3">
        <v>5538908995.9799995</v>
      </c>
      <c r="J2719" s="3">
        <v>7172738242.7399998</v>
      </c>
      <c r="K2719" s="3">
        <v>38556274342.790001</v>
      </c>
      <c r="L2719" s="3">
        <v>6310869011.6899996</v>
      </c>
      <c r="M2719" s="3">
        <v>2925727010.3899999</v>
      </c>
      <c r="N2719" s="3">
        <v>11868593605.780001</v>
      </c>
      <c r="O2719" s="3">
        <v>8338392413.96</v>
      </c>
      <c r="P2719" s="3">
        <v>59821934.020000003</v>
      </c>
      <c r="Q2719" s="5">
        <v>0</v>
      </c>
      <c r="R2719" s="5">
        <v>0</v>
      </c>
      <c r="S2719" s="5">
        <v>0</v>
      </c>
      <c r="T2719" s="3">
        <v>68419911</v>
      </c>
      <c r="U2719" s="3">
        <v>307031</v>
      </c>
      <c r="V2719" s="3">
        <v>268909678</v>
      </c>
      <c r="W2719" s="3">
        <v>75451332</v>
      </c>
      <c r="X2719" s="3">
        <v>81211312278.220001</v>
      </c>
      <c r="AZ2719"/>
      <c r="BA2719"/>
      <c r="BB2719"/>
      <c r="BC2719"/>
      <c r="BD2719"/>
      <c r="BE2719"/>
      <c r="BF2719" s="3"/>
      <c r="BG2719" s="3"/>
      <c r="CK2719"/>
    </row>
    <row r="2720" spans="1:89" x14ac:dyDescent="0.25">
      <c r="A2720" s="2">
        <v>43373</v>
      </c>
      <c r="B2720" s="5" t="s">
        <v>488</v>
      </c>
      <c r="C2720" s="5" t="s">
        <v>410</v>
      </c>
      <c r="D2720" s="5" t="s">
        <v>70</v>
      </c>
      <c r="E2720" s="3" t="s">
        <v>57</v>
      </c>
      <c r="F2720" s="3" t="s">
        <v>418</v>
      </c>
      <c r="G2720" s="3"/>
      <c r="H2720" s="3">
        <v>1</v>
      </c>
      <c r="I2720" s="3">
        <v>10764022</v>
      </c>
      <c r="J2720" s="3">
        <v>35173052</v>
      </c>
      <c r="K2720" s="3">
        <v>274397967</v>
      </c>
      <c r="L2720" s="3">
        <v>-2335373</v>
      </c>
      <c r="M2720" s="3">
        <v>140909423</v>
      </c>
      <c r="N2720" s="3">
        <v>2017497564</v>
      </c>
      <c r="O2720" s="3">
        <v>131589136</v>
      </c>
      <c r="P2720" s="3">
        <v>10189185</v>
      </c>
      <c r="Q2720" s="5">
        <v>0</v>
      </c>
      <c r="R2720" s="5">
        <v>0</v>
      </c>
      <c r="S2720" s="5">
        <v>0</v>
      </c>
      <c r="T2720" s="3">
        <v>266655</v>
      </c>
      <c r="U2720" s="3">
        <v>0</v>
      </c>
      <c r="V2720" s="3">
        <v>0</v>
      </c>
      <c r="W2720" s="3">
        <v>0</v>
      </c>
      <c r="X2720" s="3">
        <v>2618451632</v>
      </c>
      <c r="AZ2720"/>
      <c r="BA2720"/>
      <c r="BB2720"/>
      <c r="BC2720"/>
      <c r="BD2720"/>
      <c r="BE2720"/>
      <c r="BF2720" s="3"/>
      <c r="BG2720" s="3"/>
      <c r="CK2720"/>
    </row>
    <row r="2721" spans="1:89" x14ac:dyDescent="0.25">
      <c r="A2721" s="2">
        <v>43373</v>
      </c>
      <c r="B2721" s="5" t="s">
        <v>488</v>
      </c>
      <c r="C2721" s="5" t="s">
        <v>410</v>
      </c>
      <c r="D2721" s="5" t="s">
        <v>70</v>
      </c>
      <c r="E2721" s="3" t="s">
        <v>56</v>
      </c>
      <c r="F2721" s="3" t="s">
        <v>419</v>
      </c>
      <c r="G2721" s="3"/>
      <c r="H2721" s="3">
        <v>26898767.859999999</v>
      </c>
      <c r="I2721" s="3">
        <v>5528144973.9799995</v>
      </c>
      <c r="J2721" s="3">
        <v>7137565190.7399998</v>
      </c>
      <c r="K2721" s="3">
        <v>38281876375.790001</v>
      </c>
      <c r="L2721" s="3">
        <v>6313204384.6899996</v>
      </c>
      <c r="M2721" s="3">
        <v>2784817587.3899999</v>
      </c>
      <c r="N2721" s="3">
        <v>9851096041.7800007</v>
      </c>
      <c r="O2721" s="3">
        <v>8206803277.96</v>
      </c>
      <c r="P2721" s="3">
        <v>49632749.020000003</v>
      </c>
      <c r="Q2721" s="5">
        <v>0</v>
      </c>
      <c r="R2721" s="5">
        <v>0</v>
      </c>
      <c r="S2721" s="5">
        <v>0</v>
      </c>
      <c r="T2721" s="3">
        <v>68153256</v>
      </c>
      <c r="U2721" s="3">
        <v>307031</v>
      </c>
      <c r="V2721" s="3">
        <v>268909678</v>
      </c>
      <c r="W2721" s="3">
        <v>75451332</v>
      </c>
      <c r="X2721" s="3">
        <v>78592860646.220001</v>
      </c>
      <c r="AZ2721"/>
      <c r="BA2721"/>
      <c r="BB2721"/>
      <c r="BC2721"/>
      <c r="BD2721"/>
      <c r="BE2721"/>
      <c r="BF2721" s="3"/>
      <c r="BG2721" s="3"/>
      <c r="CK2721"/>
    </row>
    <row r="2722" spans="1:89" x14ac:dyDescent="0.25">
      <c r="A2722" s="2">
        <v>43373</v>
      </c>
      <c r="B2722" s="5" t="s">
        <v>488</v>
      </c>
      <c r="C2722" s="5" t="s">
        <v>648</v>
      </c>
      <c r="D2722" s="5" t="s">
        <v>70</v>
      </c>
      <c r="E2722" s="3" t="s">
        <v>106</v>
      </c>
      <c r="F2722" s="3" t="s">
        <v>649</v>
      </c>
      <c r="G2722" s="3">
        <v>5415818563</v>
      </c>
      <c r="H2722" s="3">
        <v>5415818563</v>
      </c>
      <c r="I2722" s="3"/>
      <c r="J2722" s="3">
        <v>0</v>
      </c>
      <c r="K2722" s="3"/>
      <c r="L2722" s="3"/>
      <c r="M2722" s="3"/>
      <c r="N2722" s="3"/>
      <c r="O2722" s="3"/>
      <c r="P2722" s="3"/>
      <c r="T2722" s="3"/>
      <c r="U2722" s="3"/>
      <c r="V2722" s="3"/>
      <c r="W2722" s="3"/>
      <c r="X2722" s="3"/>
      <c r="AZ2722"/>
      <c r="BA2722"/>
      <c r="BB2722"/>
      <c r="BC2722"/>
      <c r="BD2722"/>
      <c r="BE2722"/>
      <c r="BF2722" s="3"/>
      <c r="BG2722" s="3"/>
      <c r="CK2722"/>
    </row>
    <row r="2723" spans="1:89" x14ac:dyDescent="0.25">
      <c r="A2723" s="2">
        <v>43373</v>
      </c>
      <c r="B2723" s="5" t="s">
        <v>488</v>
      </c>
      <c r="C2723" s="5" t="s">
        <v>648</v>
      </c>
      <c r="D2723" s="5" t="s">
        <v>70</v>
      </c>
      <c r="E2723" s="3" t="s">
        <v>241</v>
      </c>
      <c r="F2723" s="3" t="s">
        <v>650</v>
      </c>
      <c r="G2723" s="3">
        <v>11086204151</v>
      </c>
      <c r="H2723" s="3">
        <v>11086204151</v>
      </c>
      <c r="I2723" s="3"/>
      <c r="J2723" s="3">
        <v>0</v>
      </c>
      <c r="K2723" s="3"/>
      <c r="L2723" s="3"/>
      <c r="M2723" s="5"/>
      <c r="AZ2723"/>
      <c r="BA2723"/>
      <c r="BB2723"/>
      <c r="BC2723"/>
      <c r="BD2723"/>
      <c r="BE2723"/>
      <c r="BF2723" s="3"/>
      <c r="BG2723" s="3"/>
      <c r="CK2723"/>
    </row>
    <row r="2724" spans="1:89" x14ac:dyDescent="0.25">
      <c r="A2724" s="2">
        <v>43373</v>
      </c>
      <c r="B2724" s="5" t="s">
        <v>488</v>
      </c>
      <c r="C2724" s="5" t="s">
        <v>648</v>
      </c>
      <c r="D2724" s="5" t="s">
        <v>70</v>
      </c>
      <c r="E2724" s="3" t="s">
        <v>242</v>
      </c>
      <c r="F2724" s="3" t="s">
        <v>651</v>
      </c>
      <c r="G2724" s="3">
        <v>0</v>
      </c>
      <c r="H2724" s="3">
        <v>0</v>
      </c>
      <c r="I2724" s="3"/>
      <c r="J2724" s="3">
        <v>0</v>
      </c>
      <c r="K2724" s="3"/>
      <c r="L2724" s="3"/>
      <c r="M2724" s="5"/>
      <c r="AZ2724"/>
      <c r="BA2724"/>
      <c r="BB2724"/>
      <c r="BC2724"/>
      <c r="BD2724"/>
      <c r="BE2724"/>
      <c r="BF2724" s="3"/>
      <c r="BG2724" s="3"/>
      <c r="CK2724"/>
    </row>
    <row r="2725" spans="1:89" x14ac:dyDescent="0.25">
      <c r="A2725" s="2">
        <v>43373</v>
      </c>
      <c r="B2725" s="5" t="s">
        <v>488</v>
      </c>
      <c r="C2725" s="5" t="s">
        <v>648</v>
      </c>
      <c r="D2725" s="5" t="s">
        <v>70</v>
      </c>
      <c r="E2725" s="3" t="s">
        <v>243</v>
      </c>
      <c r="F2725" s="3" t="s">
        <v>652</v>
      </c>
      <c r="G2725" s="3">
        <v>0</v>
      </c>
      <c r="H2725" s="3"/>
      <c r="I2725" s="3">
        <v>0</v>
      </c>
      <c r="J2725" s="3">
        <v>0</v>
      </c>
      <c r="K2725" s="3">
        <v>0</v>
      </c>
      <c r="L2725" s="3"/>
      <c r="M2725" s="5"/>
      <c r="AZ2725"/>
      <c r="BA2725"/>
      <c r="BB2725"/>
      <c r="BC2725"/>
      <c r="BD2725"/>
      <c r="BE2725"/>
      <c r="BF2725" s="3"/>
      <c r="BG2725" s="3"/>
      <c r="CK2725"/>
    </row>
    <row r="2726" spans="1:89" x14ac:dyDescent="0.25">
      <c r="A2726" s="2">
        <v>43373</v>
      </c>
      <c r="B2726" s="5" t="s">
        <v>488</v>
      </c>
      <c r="C2726" s="5" t="s">
        <v>648</v>
      </c>
      <c r="D2726" s="5" t="s">
        <v>70</v>
      </c>
      <c r="E2726" s="3" t="s">
        <v>245</v>
      </c>
      <c r="F2726" s="3" t="s">
        <v>653</v>
      </c>
      <c r="G2726" s="3">
        <v>0</v>
      </c>
      <c r="H2726" s="3">
        <v>0</v>
      </c>
      <c r="I2726" s="3"/>
      <c r="J2726" s="3"/>
      <c r="K2726" s="3"/>
      <c r="L2726" s="3"/>
      <c r="M2726" s="5"/>
      <c r="AZ2726"/>
      <c r="BA2726"/>
      <c r="BB2726"/>
      <c r="BC2726"/>
      <c r="BD2726"/>
      <c r="BE2726"/>
      <c r="BF2726" s="3"/>
      <c r="BG2726" s="3"/>
      <c r="CK2726"/>
    </row>
    <row r="2727" spans="1:89" x14ac:dyDescent="0.25">
      <c r="A2727" s="2">
        <v>43373</v>
      </c>
      <c r="B2727" s="5" t="s">
        <v>488</v>
      </c>
      <c r="C2727" s="5" t="s">
        <v>648</v>
      </c>
      <c r="D2727" s="5" t="s">
        <v>70</v>
      </c>
      <c r="E2727" s="3" t="s">
        <v>247</v>
      </c>
      <c r="F2727" s="3" t="s">
        <v>654</v>
      </c>
      <c r="G2727" s="3">
        <v>0</v>
      </c>
      <c r="H2727" s="3"/>
      <c r="I2727" s="3">
        <v>0</v>
      </c>
      <c r="J2727" s="3">
        <v>0</v>
      </c>
      <c r="K2727" s="3">
        <v>0</v>
      </c>
      <c r="L2727" s="3"/>
      <c r="M2727" s="5"/>
      <c r="AZ2727"/>
      <c r="BA2727"/>
      <c r="BB2727"/>
      <c r="BC2727"/>
      <c r="BD2727"/>
      <c r="BE2727"/>
      <c r="BF2727" s="3"/>
      <c r="BG2727" s="3"/>
      <c r="CK2727"/>
    </row>
    <row r="2728" spans="1:89" x14ac:dyDescent="0.25">
      <c r="A2728" s="2">
        <v>43373</v>
      </c>
      <c r="B2728" s="5" t="s">
        <v>488</v>
      </c>
      <c r="C2728" s="5" t="s">
        <v>648</v>
      </c>
      <c r="D2728" s="5" t="s">
        <v>70</v>
      </c>
      <c r="E2728" s="3" t="s">
        <v>69</v>
      </c>
      <c r="F2728" s="3" t="s">
        <v>655</v>
      </c>
      <c r="G2728" s="3">
        <v>0</v>
      </c>
      <c r="H2728" s="3"/>
      <c r="I2728" s="3">
        <v>0</v>
      </c>
      <c r="J2728" s="3">
        <v>0</v>
      </c>
      <c r="K2728" s="3">
        <v>0</v>
      </c>
      <c r="L2728" s="3"/>
      <c r="M2728" s="5"/>
      <c r="AZ2728"/>
      <c r="BA2728"/>
      <c r="BB2728"/>
      <c r="BC2728"/>
      <c r="BD2728"/>
      <c r="BE2728"/>
      <c r="BF2728" s="3"/>
      <c r="BG2728" s="3"/>
      <c r="CK2728"/>
    </row>
    <row r="2729" spans="1:89" x14ac:dyDescent="0.25">
      <c r="A2729" s="2">
        <v>43373</v>
      </c>
      <c r="B2729" s="5" t="s">
        <v>488</v>
      </c>
      <c r="C2729" s="5" t="s">
        <v>648</v>
      </c>
      <c r="D2729" s="5" t="s">
        <v>70</v>
      </c>
      <c r="E2729" s="3" t="s">
        <v>67</v>
      </c>
      <c r="F2729" s="3" t="s">
        <v>656</v>
      </c>
      <c r="G2729" s="3">
        <v>29417089338.66</v>
      </c>
      <c r="H2729" s="3">
        <v>29417089338.66</v>
      </c>
      <c r="I2729" s="3"/>
      <c r="J2729" s="3"/>
      <c r="K2729" s="3"/>
      <c r="L2729" s="3"/>
      <c r="M2729" s="5"/>
      <c r="AZ2729"/>
      <c r="BA2729"/>
      <c r="BB2729"/>
      <c r="BC2729"/>
      <c r="BD2729"/>
      <c r="BE2729"/>
      <c r="BF2729" s="3"/>
      <c r="BG2729" s="3"/>
      <c r="CK2729"/>
    </row>
    <row r="2730" spans="1:89" x14ac:dyDescent="0.25">
      <c r="A2730" s="2">
        <v>43373</v>
      </c>
      <c r="B2730" s="5" t="s">
        <v>488</v>
      </c>
      <c r="C2730" s="5" t="s">
        <v>648</v>
      </c>
      <c r="D2730" s="5" t="s">
        <v>70</v>
      </c>
      <c r="E2730" s="3" t="s">
        <v>66</v>
      </c>
      <c r="F2730" s="3" t="s">
        <v>395</v>
      </c>
      <c r="G2730" s="3">
        <v>4834701948</v>
      </c>
      <c r="H2730" s="3"/>
      <c r="I2730" s="3">
        <v>0</v>
      </c>
      <c r="J2730" s="3">
        <v>4834701948</v>
      </c>
      <c r="K2730" s="3">
        <v>0</v>
      </c>
      <c r="L2730" s="3"/>
      <c r="M2730" s="5"/>
      <c r="AZ2730"/>
      <c r="BA2730"/>
      <c r="BB2730"/>
      <c r="BC2730"/>
      <c r="BD2730"/>
      <c r="BE2730"/>
      <c r="BF2730" s="3"/>
      <c r="BG2730" s="3"/>
      <c r="CK2730"/>
    </row>
    <row r="2731" spans="1:89" x14ac:dyDescent="0.25">
      <c r="A2731" s="2">
        <v>43373</v>
      </c>
      <c r="B2731" s="5" t="s">
        <v>488</v>
      </c>
      <c r="C2731" s="5" t="s">
        <v>648</v>
      </c>
      <c r="D2731" s="5" t="s">
        <v>70</v>
      </c>
      <c r="E2731" s="3" t="s">
        <v>250</v>
      </c>
      <c r="F2731" s="3" t="s">
        <v>657</v>
      </c>
      <c r="G2731" s="3">
        <v>142267634</v>
      </c>
      <c r="H2731" s="3"/>
      <c r="I2731" s="3"/>
      <c r="J2731" s="3"/>
      <c r="K2731" s="3">
        <v>142267634</v>
      </c>
      <c r="L2731" s="3"/>
      <c r="M2731" s="5"/>
      <c r="AZ2731"/>
      <c r="BA2731"/>
      <c r="BB2731"/>
      <c r="BC2731"/>
      <c r="BD2731"/>
      <c r="BE2731"/>
      <c r="BF2731" s="3"/>
      <c r="BG2731" s="3"/>
      <c r="CK2731"/>
    </row>
    <row r="2732" spans="1:89" x14ac:dyDescent="0.25">
      <c r="A2732" s="2">
        <v>43373</v>
      </c>
      <c r="B2732" s="5" t="s">
        <v>488</v>
      </c>
      <c r="C2732" s="5" t="s">
        <v>648</v>
      </c>
      <c r="D2732" s="5" t="s">
        <v>70</v>
      </c>
      <c r="E2732" s="3" t="s">
        <v>252</v>
      </c>
      <c r="F2732" s="3" t="s">
        <v>658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/>
      <c r="M2732" s="5"/>
      <c r="AZ2732"/>
      <c r="BA2732"/>
      <c r="BB2732"/>
      <c r="BC2732"/>
      <c r="BD2732"/>
      <c r="BE2732"/>
      <c r="BF2732" s="3"/>
      <c r="BG2732" s="3"/>
      <c r="CK2732"/>
    </row>
    <row r="2733" spans="1:89" x14ac:dyDescent="0.25">
      <c r="A2733" s="2">
        <v>43373</v>
      </c>
      <c r="B2733" s="5" t="s">
        <v>488</v>
      </c>
      <c r="C2733" s="5" t="s">
        <v>648</v>
      </c>
      <c r="D2733" s="5" t="s">
        <v>70</v>
      </c>
      <c r="E2733" s="3" t="s">
        <v>63</v>
      </c>
      <c r="F2733" s="3" t="s">
        <v>659</v>
      </c>
      <c r="G2733" s="3">
        <v>0</v>
      </c>
      <c r="H2733" s="3"/>
      <c r="I2733" s="3"/>
      <c r="J2733" s="3"/>
      <c r="K2733" s="3"/>
      <c r="L2733" s="3"/>
      <c r="M2733" s="5"/>
      <c r="AZ2733"/>
      <c r="BA2733"/>
      <c r="BB2733"/>
      <c r="BC2733"/>
      <c r="BD2733"/>
      <c r="BE2733"/>
      <c r="BF2733" s="3"/>
      <c r="BG2733" s="3"/>
      <c r="CK2733"/>
    </row>
    <row r="2734" spans="1:89" x14ac:dyDescent="0.25">
      <c r="A2734" s="2">
        <v>43373</v>
      </c>
      <c r="B2734" s="5" t="s">
        <v>488</v>
      </c>
      <c r="C2734" s="5" t="s">
        <v>648</v>
      </c>
      <c r="D2734" s="5" t="s">
        <v>70</v>
      </c>
      <c r="E2734" s="3" t="s">
        <v>62</v>
      </c>
      <c r="F2734" s="3" t="s">
        <v>660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/>
      <c r="M2734" s="5"/>
      <c r="AZ2734"/>
      <c r="BA2734"/>
      <c r="BB2734"/>
      <c r="BC2734"/>
      <c r="BD2734"/>
      <c r="BE2734"/>
      <c r="BF2734" s="3"/>
      <c r="BG2734" s="3"/>
      <c r="CK2734"/>
    </row>
    <row r="2735" spans="1:89" x14ac:dyDescent="0.25">
      <c r="A2735" s="2">
        <v>43373</v>
      </c>
      <c r="B2735" s="5" t="s">
        <v>488</v>
      </c>
      <c r="C2735" s="5" t="s">
        <v>648</v>
      </c>
      <c r="D2735" s="5" t="s">
        <v>70</v>
      </c>
      <c r="E2735" s="3" t="s">
        <v>258</v>
      </c>
      <c r="F2735" s="3" t="s">
        <v>661</v>
      </c>
      <c r="G2735" s="3">
        <v>50896081634.660004</v>
      </c>
      <c r="H2735" s="3">
        <v>45919112052.660004</v>
      </c>
      <c r="I2735" s="3">
        <v>0</v>
      </c>
      <c r="J2735" s="3">
        <v>4834701948</v>
      </c>
      <c r="K2735" s="3">
        <v>142267634</v>
      </c>
      <c r="L2735" s="3"/>
      <c r="M2735" s="5"/>
      <c r="AZ2735"/>
      <c r="BA2735"/>
      <c r="BB2735"/>
      <c r="BC2735"/>
      <c r="BD2735"/>
      <c r="BE2735"/>
      <c r="BF2735" s="3"/>
      <c r="BG2735" s="3"/>
      <c r="CK2735"/>
    </row>
    <row r="2736" spans="1:89" x14ac:dyDescent="0.25">
      <c r="A2736" s="2">
        <v>43373</v>
      </c>
      <c r="B2736" s="5" t="s">
        <v>488</v>
      </c>
      <c r="C2736" s="5" t="s">
        <v>648</v>
      </c>
      <c r="D2736" s="5" t="s">
        <v>70</v>
      </c>
      <c r="E2736" s="3" t="s">
        <v>60</v>
      </c>
      <c r="F2736" s="3" t="s">
        <v>662</v>
      </c>
      <c r="G2736" s="3">
        <v>0</v>
      </c>
      <c r="H2736" s="3"/>
      <c r="I2736" s="3"/>
      <c r="J2736" s="3">
        <v>0</v>
      </c>
      <c r="K2736" s="3"/>
      <c r="L2736" s="3"/>
      <c r="M2736" s="5"/>
      <c r="AZ2736"/>
      <c r="BA2736"/>
      <c r="BB2736"/>
      <c r="BC2736"/>
      <c r="BD2736"/>
      <c r="BE2736"/>
      <c r="BF2736" s="3"/>
      <c r="BG2736" s="3"/>
      <c r="CK2736"/>
    </row>
    <row r="2737" spans="1:89" x14ac:dyDescent="0.25">
      <c r="A2737" s="2">
        <v>43373</v>
      </c>
      <c r="B2737" s="5" t="s">
        <v>488</v>
      </c>
      <c r="C2737" s="5" t="s">
        <v>648</v>
      </c>
      <c r="D2737" s="5" t="s">
        <v>70</v>
      </c>
      <c r="E2737" s="3" t="s">
        <v>59</v>
      </c>
      <c r="F2737" s="3" t="s">
        <v>663</v>
      </c>
      <c r="G2737" s="3">
        <v>0</v>
      </c>
      <c r="H2737" s="3"/>
      <c r="I2737" s="3"/>
      <c r="J2737" s="3">
        <v>0</v>
      </c>
      <c r="K2737" s="3"/>
      <c r="L2737" s="3"/>
      <c r="M2737" s="5"/>
      <c r="AZ2737"/>
      <c r="BA2737"/>
      <c r="BB2737"/>
      <c r="BC2737"/>
      <c r="BD2737"/>
      <c r="BE2737"/>
      <c r="BF2737" s="3"/>
      <c r="BG2737" s="3"/>
      <c r="CK2737"/>
    </row>
    <row r="2738" spans="1:89" x14ac:dyDescent="0.25">
      <c r="A2738" s="2">
        <v>43373</v>
      </c>
      <c r="B2738" s="5" t="s">
        <v>488</v>
      </c>
      <c r="C2738" s="5" t="s">
        <v>648</v>
      </c>
      <c r="D2738" s="5" t="s">
        <v>70</v>
      </c>
      <c r="E2738" s="3" t="s">
        <v>58</v>
      </c>
      <c r="F2738" s="3" t="s">
        <v>664</v>
      </c>
      <c r="G2738" s="3">
        <v>0</v>
      </c>
      <c r="H2738" s="3"/>
      <c r="I2738" s="3"/>
      <c r="J2738" s="3">
        <v>0</v>
      </c>
      <c r="K2738" s="3">
        <v>0</v>
      </c>
      <c r="L2738" s="3"/>
      <c r="M2738" s="5"/>
      <c r="AZ2738"/>
      <c r="BA2738"/>
      <c r="BB2738"/>
      <c r="BC2738"/>
      <c r="BD2738"/>
      <c r="BE2738"/>
      <c r="BF2738" s="3"/>
      <c r="BG2738" s="3"/>
      <c r="CK2738"/>
    </row>
    <row r="2739" spans="1:89" x14ac:dyDescent="0.25">
      <c r="A2739" s="2">
        <v>43373</v>
      </c>
      <c r="B2739" s="5" t="s">
        <v>488</v>
      </c>
      <c r="C2739" s="5" t="s">
        <v>648</v>
      </c>
      <c r="D2739" s="5" t="s">
        <v>70</v>
      </c>
      <c r="E2739" s="3" t="s">
        <v>57</v>
      </c>
      <c r="F2739" s="3" t="s">
        <v>665</v>
      </c>
      <c r="G2739" s="3">
        <v>0</v>
      </c>
      <c r="H2739" s="3"/>
      <c r="I2739" s="3"/>
      <c r="J2739" s="3">
        <v>0</v>
      </c>
      <c r="K2739" s="3">
        <v>0</v>
      </c>
      <c r="L2739" s="3"/>
      <c r="M2739" s="5"/>
      <c r="AZ2739"/>
      <c r="BA2739"/>
      <c r="BB2739"/>
      <c r="BC2739"/>
      <c r="BD2739"/>
      <c r="BE2739"/>
      <c r="BF2739" s="3"/>
      <c r="BG2739" s="3"/>
      <c r="CK2739"/>
    </row>
    <row r="2740" spans="1:89" x14ac:dyDescent="0.25">
      <c r="A2740" s="2">
        <v>43373</v>
      </c>
      <c r="B2740" s="5" t="s">
        <v>488</v>
      </c>
      <c r="C2740" s="5" t="s">
        <v>648</v>
      </c>
      <c r="D2740" s="5" t="s">
        <v>70</v>
      </c>
      <c r="E2740" s="3" t="s">
        <v>56</v>
      </c>
      <c r="F2740" s="3" t="s">
        <v>666</v>
      </c>
      <c r="G2740" s="3">
        <v>0</v>
      </c>
      <c r="H2740" s="3"/>
      <c r="I2740" s="3"/>
      <c r="J2740" s="3">
        <v>0</v>
      </c>
      <c r="K2740" s="3"/>
      <c r="L2740" s="3"/>
      <c r="M2740" s="5"/>
      <c r="AZ2740"/>
      <c r="BA2740"/>
      <c r="BB2740"/>
      <c r="BC2740"/>
      <c r="BD2740"/>
      <c r="BE2740"/>
      <c r="BF2740" s="3"/>
      <c r="BG2740" s="3"/>
      <c r="CK2740"/>
    </row>
    <row r="2741" spans="1:89" x14ac:dyDescent="0.25">
      <c r="A2741" s="2">
        <v>43373</v>
      </c>
      <c r="B2741" s="5" t="s">
        <v>488</v>
      </c>
      <c r="C2741" s="5" t="s">
        <v>648</v>
      </c>
      <c r="D2741" s="5" t="s">
        <v>70</v>
      </c>
      <c r="E2741" s="3" t="s">
        <v>259</v>
      </c>
      <c r="F2741" s="3" t="s">
        <v>667</v>
      </c>
      <c r="G2741" s="3">
        <v>0</v>
      </c>
      <c r="H2741" s="3"/>
      <c r="I2741" s="3"/>
      <c r="J2741" s="3">
        <v>0</v>
      </c>
      <c r="K2741" s="3">
        <v>0</v>
      </c>
      <c r="L2741" s="3"/>
      <c r="M2741" s="5"/>
      <c r="AZ2741"/>
      <c r="BA2741"/>
      <c r="BB2741"/>
      <c r="BC2741"/>
      <c r="BD2741"/>
      <c r="BE2741"/>
      <c r="BF2741" s="3"/>
      <c r="BG2741" s="3"/>
      <c r="CK2741"/>
    </row>
    <row r="2742" spans="1:89" x14ac:dyDescent="0.25">
      <c r="A2742" s="2">
        <v>43373</v>
      </c>
      <c r="B2742" s="5" t="s">
        <v>488</v>
      </c>
      <c r="C2742" s="5" t="s">
        <v>648</v>
      </c>
      <c r="D2742" s="5" t="s">
        <v>70</v>
      </c>
      <c r="E2742" s="3" t="s">
        <v>260</v>
      </c>
      <c r="F2742" s="3" t="s">
        <v>668</v>
      </c>
      <c r="G2742" s="3">
        <v>0</v>
      </c>
      <c r="H2742" s="3"/>
      <c r="I2742" s="3"/>
      <c r="J2742" s="3">
        <v>0</v>
      </c>
      <c r="K2742" s="3"/>
      <c r="L2742" s="3"/>
      <c r="M2742" s="5"/>
      <c r="AZ2742"/>
      <c r="BA2742"/>
      <c r="BB2742"/>
      <c r="BC2742"/>
      <c r="BD2742"/>
      <c r="BE2742"/>
      <c r="BF2742" s="3"/>
      <c r="BG2742" s="3"/>
      <c r="CK2742"/>
    </row>
    <row r="2743" spans="1:89" x14ac:dyDescent="0.25">
      <c r="A2743" s="2">
        <v>43373</v>
      </c>
      <c r="B2743" s="5" t="s">
        <v>488</v>
      </c>
      <c r="C2743" s="5" t="s">
        <v>648</v>
      </c>
      <c r="D2743" s="5" t="s">
        <v>70</v>
      </c>
      <c r="E2743" s="3" t="s">
        <v>261</v>
      </c>
      <c r="F2743" s="3" t="s">
        <v>669</v>
      </c>
      <c r="G2743" s="3">
        <v>0</v>
      </c>
      <c r="H2743" s="3"/>
      <c r="I2743" s="3"/>
      <c r="J2743" s="3">
        <v>0</v>
      </c>
      <c r="K2743" s="3">
        <v>0</v>
      </c>
      <c r="L2743" s="3"/>
      <c r="M2743" s="5"/>
      <c r="AZ2743"/>
      <c r="BA2743"/>
      <c r="BB2743"/>
      <c r="BC2743"/>
      <c r="BD2743"/>
      <c r="BE2743"/>
      <c r="BF2743" s="3"/>
      <c r="BG2743" s="3"/>
      <c r="CK2743"/>
    </row>
    <row r="2744" spans="1:89" x14ac:dyDescent="0.25">
      <c r="A2744" s="2">
        <v>43373</v>
      </c>
      <c r="B2744" s="5" t="s">
        <v>488</v>
      </c>
      <c r="C2744" s="5" t="s">
        <v>648</v>
      </c>
      <c r="D2744" s="5" t="s">
        <v>70</v>
      </c>
      <c r="E2744" s="3" t="s">
        <v>263</v>
      </c>
      <c r="F2744" s="3" t="s">
        <v>670</v>
      </c>
      <c r="G2744" s="3">
        <v>0</v>
      </c>
      <c r="H2744" s="3"/>
      <c r="I2744" s="3"/>
      <c r="J2744" s="3">
        <v>0</v>
      </c>
      <c r="K2744" s="3">
        <v>0</v>
      </c>
      <c r="L2744" s="3"/>
      <c r="M2744" s="5"/>
      <c r="AZ2744"/>
      <c r="BA2744"/>
      <c r="BB2744"/>
      <c r="BC2744"/>
      <c r="BD2744"/>
      <c r="BE2744"/>
      <c r="BF2744" s="3"/>
      <c r="BG2744" s="3"/>
      <c r="CK2744"/>
    </row>
    <row r="2745" spans="1:89" x14ac:dyDescent="0.25">
      <c r="A2745" s="2">
        <v>43373</v>
      </c>
      <c r="B2745" s="5" t="s">
        <v>488</v>
      </c>
      <c r="C2745" s="5" t="s">
        <v>648</v>
      </c>
      <c r="D2745" s="5" t="s">
        <v>70</v>
      </c>
      <c r="E2745" s="3" t="s">
        <v>55</v>
      </c>
      <c r="F2745" s="3" t="s">
        <v>671</v>
      </c>
      <c r="G2745" s="3">
        <v>0</v>
      </c>
      <c r="H2745" s="3"/>
      <c r="I2745" s="3"/>
      <c r="J2745" s="3">
        <v>0</v>
      </c>
      <c r="K2745" s="3">
        <v>0</v>
      </c>
      <c r="L2745" s="3"/>
      <c r="M2745" s="5"/>
      <c r="AZ2745"/>
      <c r="BA2745"/>
      <c r="BB2745"/>
      <c r="BC2745"/>
      <c r="BD2745"/>
      <c r="BE2745"/>
      <c r="BF2745" s="3"/>
      <c r="BG2745" s="3"/>
      <c r="CK2745"/>
    </row>
    <row r="2746" spans="1:89" x14ac:dyDescent="0.25">
      <c r="A2746" s="2">
        <v>43373</v>
      </c>
      <c r="B2746" s="5" t="s">
        <v>488</v>
      </c>
      <c r="C2746" s="5" t="s">
        <v>648</v>
      </c>
      <c r="D2746" s="5" t="s">
        <v>70</v>
      </c>
      <c r="E2746" s="3" t="s">
        <v>50</v>
      </c>
      <c r="F2746" s="3" t="s">
        <v>672</v>
      </c>
      <c r="G2746" s="3">
        <v>50896081634.660004</v>
      </c>
      <c r="H2746" s="3">
        <v>45919112052.660004</v>
      </c>
      <c r="I2746" s="3">
        <v>0</v>
      </c>
      <c r="J2746" s="3">
        <v>4834701948</v>
      </c>
      <c r="K2746" s="3">
        <v>142267634</v>
      </c>
      <c r="L2746" s="3"/>
      <c r="M2746" s="5"/>
      <c r="AZ2746"/>
      <c r="BA2746"/>
      <c r="BB2746"/>
      <c r="BC2746"/>
      <c r="BD2746"/>
      <c r="BE2746"/>
      <c r="BF2746" s="3"/>
      <c r="BG2746" s="3"/>
      <c r="CK2746"/>
    </row>
    <row r="2747" spans="1:89" x14ac:dyDescent="0.25">
      <c r="A2747" s="2">
        <v>43373</v>
      </c>
      <c r="B2747" s="5" t="s">
        <v>488</v>
      </c>
      <c r="C2747" s="5" t="s">
        <v>648</v>
      </c>
      <c r="D2747" s="5" t="s">
        <v>70</v>
      </c>
      <c r="E2747" s="3" t="s">
        <v>264</v>
      </c>
      <c r="F2747" s="3" t="s">
        <v>673</v>
      </c>
      <c r="G2747" s="3">
        <v>50753814000.660004</v>
      </c>
      <c r="H2747" s="3">
        <v>45919112052.660004</v>
      </c>
      <c r="I2747" s="3">
        <v>0</v>
      </c>
      <c r="J2747" s="3">
        <v>4834701948</v>
      </c>
      <c r="K2747" s="3"/>
      <c r="L2747" s="3"/>
      <c r="M2747" s="5"/>
      <c r="AZ2747"/>
      <c r="BA2747"/>
      <c r="BB2747"/>
      <c r="BC2747"/>
      <c r="BD2747"/>
      <c r="BE2747"/>
      <c r="BF2747" s="3"/>
      <c r="BG2747" s="3"/>
      <c r="CK2747"/>
    </row>
    <row r="2748" spans="1:89" x14ac:dyDescent="0.25">
      <c r="A2748" s="2">
        <v>43373</v>
      </c>
      <c r="B2748" s="5" t="s">
        <v>488</v>
      </c>
      <c r="C2748" s="5" t="s">
        <v>648</v>
      </c>
      <c r="D2748" s="5" t="s">
        <v>70</v>
      </c>
      <c r="E2748" s="3" t="s">
        <v>267</v>
      </c>
      <c r="F2748" s="3" t="s">
        <v>674</v>
      </c>
      <c r="G2748" s="3">
        <v>50896081634.660004</v>
      </c>
      <c r="H2748" s="3">
        <v>45919112052.660004</v>
      </c>
      <c r="I2748" s="3">
        <v>0</v>
      </c>
      <c r="J2748" s="3">
        <v>4834701948</v>
      </c>
      <c r="K2748" s="3">
        <v>142267634</v>
      </c>
      <c r="L2748" s="3"/>
      <c r="M2748" s="5"/>
      <c r="AZ2748"/>
      <c r="BA2748"/>
      <c r="BB2748"/>
      <c r="BC2748"/>
      <c r="BD2748"/>
      <c r="BE2748"/>
      <c r="BF2748" s="3"/>
      <c r="BG2748" s="3"/>
      <c r="CK2748"/>
    </row>
    <row r="2749" spans="1:89" x14ac:dyDescent="0.25">
      <c r="A2749" s="2">
        <v>43373</v>
      </c>
      <c r="B2749" s="5" t="s">
        <v>488</v>
      </c>
      <c r="C2749" s="5" t="s">
        <v>648</v>
      </c>
      <c r="D2749" s="5" t="s">
        <v>70</v>
      </c>
      <c r="E2749" s="3" t="s">
        <v>37</v>
      </c>
      <c r="F2749" s="3" t="s">
        <v>675</v>
      </c>
      <c r="G2749" s="3">
        <v>47371851251.779999</v>
      </c>
      <c r="H2749" s="3">
        <v>45919112052.660004</v>
      </c>
      <c r="I2749" s="3">
        <v>0</v>
      </c>
      <c r="J2749" s="3">
        <v>1452739199.1199999</v>
      </c>
      <c r="K2749" s="3"/>
      <c r="L2749" s="3"/>
      <c r="M2749" s="5"/>
      <c r="AZ2749"/>
      <c r="BA2749"/>
      <c r="BB2749"/>
      <c r="BC2749"/>
      <c r="BD2749"/>
      <c r="BE2749"/>
      <c r="BF2749" s="3"/>
      <c r="BG2749" s="3"/>
      <c r="CK2749"/>
    </row>
    <row r="2750" spans="1:89" x14ac:dyDescent="0.25">
      <c r="A2750" s="2">
        <v>43373</v>
      </c>
      <c r="B2750" s="5" t="s">
        <v>488</v>
      </c>
      <c r="C2750" s="5" t="s">
        <v>648</v>
      </c>
      <c r="D2750" s="5" t="s">
        <v>70</v>
      </c>
      <c r="E2750" s="3" t="s">
        <v>270</v>
      </c>
      <c r="F2750" s="3" t="s">
        <v>676</v>
      </c>
      <c r="G2750" s="3">
        <v>32866403259.169998</v>
      </c>
      <c r="H2750" s="3"/>
      <c r="I2750" s="3"/>
      <c r="J2750" s="3"/>
      <c r="K2750" s="3"/>
      <c r="L2750" s="3"/>
      <c r="M2750" s="5"/>
      <c r="AZ2750"/>
      <c r="BA2750"/>
      <c r="BB2750"/>
      <c r="BC2750"/>
      <c r="BD2750"/>
      <c r="BE2750"/>
      <c r="BF2750" s="3"/>
      <c r="BG2750" s="3"/>
      <c r="CK2750"/>
    </row>
    <row r="2751" spans="1:89" x14ac:dyDescent="0.25">
      <c r="A2751" s="2">
        <v>43373</v>
      </c>
      <c r="B2751" s="5" t="s">
        <v>488</v>
      </c>
      <c r="C2751" s="5" t="s">
        <v>648</v>
      </c>
      <c r="D2751" s="5" t="s">
        <v>70</v>
      </c>
      <c r="E2751" s="3" t="s">
        <v>272</v>
      </c>
      <c r="F2751" s="3" t="s">
        <v>677</v>
      </c>
      <c r="G2751" s="3">
        <v>12273841220.91</v>
      </c>
      <c r="H2751" s="3"/>
      <c r="I2751" s="3"/>
      <c r="J2751" s="3"/>
      <c r="K2751" s="3"/>
      <c r="L2751" s="3"/>
      <c r="M2751" s="5"/>
      <c r="AZ2751"/>
      <c r="BA2751"/>
      <c r="BB2751"/>
      <c r="BC2751"/>
      <c r="BD2751"/>
      <c r="BE2751"/>
      <c r="BF2751" s="3"/>
      <c r="BG2751" s="3"/>
      <c r="CK2751"/>
    </row>
    <row r="2752" spans="1:89" x14ac:dyDescent="0.25">
      <c r="A2752" s="2">
        <v>43373</v>
      </c>
      <c r="B2752" s="5" t="s">
        <v>488</v>
      </c>
      <c r="C2752" s="5" t="s">
        <v>648</v>
      </c>
      <c r="D2752" s="5" t="s">
        <v>70</v>
      </c>
      <c r="E2752" s="3" t="s">
        <v>116</v>
      </c>
      <c r="F2752" s="3" t="s">
        <v>678</v>
      </c>
      <c r="G2752" s="3">
        <v>614.99</v>
      </c>
      <c r="H2752" s="3"/>
      <c r="I2752" s="3"/>
      <c r="J2752" s="3"/>
      <c r="K2752" s="3"/>
      <c r="L2752" s="3"/>
      <c r="M2752" s="5"/>
      <c r="AZ2752"/>
      <c r="BA2752"/>
      <c r="BB2752"/>
      <c r="BC2752"/>
      <c r="BD2752"/>
      <c r="BE2752"/>
      <c r="BF2752" s="3"/>
      <c r="BG2752" s="3"/>
      <c r="CK2752"/>
    </row>
    <row r="2753" spans="1:89" x14ac:dyDescent="0.25">
      <c r="A2753" s="2">
        <v>43373</v>
      </c>
      <c r="B2753" s="5" t="s">
        <v>488</v>
      </c>
      <c r="C2753" s="5" t="s">
        <v>648</v>
      </c>
      <c r="D2753" s="5" t="s">
        <v>70</v>
      </c>
      <c r="E2753" s="3" t="s">
        <v>118</v>
      </c>
      <c r="F2753" s="3" t="s">
        <v>679</v>
      </c>
      <c r="G2753" s="3">
        <v>1523.35</v>
      </c>
      <c r="H2753" s="3"/>
      <c r="I2753" s="3"/>
      <c r="J2753" s="3"/>
      <c r="K2753" s="3"/>
      <c r="L2753" s="3"/>
      <c r="M2753" s="5"/>
      <c r="AZ2753"/>
      <c r="BA2753"/>
      <c r="BB2753"/>
      <c r="BC2753"/>
      <c r="BD2753"/>
      <c r="BE2753"/>
      <c r="BF2753" s="3"/>
      <c r="BG2753" s="3"/>
      <c r="CK2753"/>
    </row>
    <row r="2754" spans="1:89" x14ac:dyDescent="0.25">
      <c r="A2754" s="2">
        <v>43465</v>
      </c>
      <c r="B2754" s="5" t="s">
        <v>487</v>
      </c>
      <c r="C2754" s="5" t="s">
        <v>330</v>
      </c>
      <c r="D2754" s="5" t="s">
        <v>70</v>
      </c>
      <c r="E2754" s="3" t="s">
        <v>241</v>
      </c>
      <c r="F2754" s="3" t="s">
        <v>331</v>
      </c>
      <c r="G2754" s="3">
        <v>0</v>
      </c>
      <c r="H2754" s="3"/>
      <c r="I2754" s="3"/>
      <c r="J2754" s="3"/>
      <c r="K2754" s="3"/>
      <c r="L2754" s="3"/>
      <c r="M2754" s="5"/>
      <c r="AZ2754"/>
      <c r="BA2754"/>
      <c r="BB2754"/>
      <c r="BC2754"/>
      <c r="BD2754"/>
      <c r="BE2754"/>
      <c r="BF2754" s="3"/>
      <c r="BG2754" s="3"/>
      <c r="CK2754"/>
    </row>
    <row r="2755" spans="1:89" x14ac:dyDescent="0.25">
      <c r="A2755" s="2">
        <v>43465</v>
      </c>
      <c r="B2755" s="5" t="s">
        <v>487</v>
      </c>
      <c r="C2755" s="5" t="s">
        <v>330</v>
      </c>
      <c r="D2755" s="5" t="s">
        <v>70</v>
      </c>
      <c r="E2755" s="3" t="s">
        <v>242</v>
      </c>
      <c r="F2755" s="3" t="s">
        <v>332</v>
      </c>
      <c r="G2755" s="3">
        <v>12826792</v>
      </c>
      <c r="H2755" s="3"/>
      <c r="I2755" s="3"/>
      <c r="J2755" s="3"/>
      <c r="K2755" s="3"/>
      <c r="L2755" s="3"/>
      <c r="M2755" s="5"/>
      <c r="AZ2755"/>
      <c r="BA2755"/>
      <c r="BB2755"/>
      <c r="BC2755"/>
      <c r="BD2755"/>
      <c r="BE2755"/>
      <c r="BF2755" s="3"/>
      <c r="BG2755" s="3"/>
      <c r="CK2755"/>
    </row>
    <row r="2756" spans="1:89" x14ac:dyDescent="0.25">
      <c r="A2756" s="2">
        <v>43465</v>
      </c>
      <c r="B2756" s="5" t="s">
        <v>487</v>
      </c>
      <c r="C2756" s="5" t="s">
        <v>330</v>
      </c>
      <c r="D2756" s="5" t="s">
        <v>70</v>
      </c>
      <c r="E2756" s="3" t="s">
        <v>243</v>
      </c>
      <c r="F2756" s="3" t="s">
        <v>333</v>
      </c>
      <c r="G2756" s="3">
        <v>0</v>
      </c>
      <c r="H2756" s="3"/>
      <c r="I2756" s="3"/>
      <c r="J2756" s="3"/>
      <c r="K2756" s="3"/>
      <c r="L2756" s="3"/>
      <c r="M2756" s="5"/>
      <c r="AZ2756"/>
      <c r="BA2756"/>
      <c r="BB2756"/>
      <c r="BC2756"/>
      <c r="BD2756"/>
      <c r="BE2756"/>
      <c r="BF2756" s="3"/>
      <c r="BG2756" s="3"/>
      <c r="CK2756"/>
    </row>
    <row r="2757" spans="1:89" x14ac:dyDescent="0.25">
      <c r="A2757" s="2">
        <v>43465</v>
      </c>
      <c r="B2757" s="5" t="s">
        <v>487</v>
      </c>
      <c r="C2757" s="5" t="s">
        <v>330</v>
      </c>
      <c r="D2757" s="5" t="s">
        <v>70</v>
      </c>
      <c r="E2757" s="3" t="s">
        <v>244</v>
      </c>
      <c r="F2757" s="3" t="s">
        <v>349</v>
      </c>
      <c r="G2757" s="3">
        <v>4882492</v>
      </c>
      <c r="H2757" s="3"/>
      <c r="I2757" s="3"/>
      <c r="J2757" s="3"/>
      <c r="K2757" s="3"/>
      <c r="L2757" s="3"/>
      <c r="M2757" s="5"/>
      <c r="AZ2757"/>
      <c r="BA2757"/>
      <c r="BB2757"/>
      <c r="BC2757"/>
      <c r="BD2757"/>
      <c r="BE2757"/>
      <c r="BF2757" s="3"/>
      <c r="BG2757" s="3"/>
      <c r="CK2757"/>
    </row>
    <row r="2758" spans="1:89" x14ac:dyDescent="0.25">
      <c r="A2758" s="2">
        <v>43465</v>
      </c>
      <c r="B2758" s="5" t="s">
        <v>487</v>
      </c>
      <c r="C2758" s="5" t="s">
        <v>330</v>
      </c>
      <c r="D2758" s="5" t="s">
        <v>70</v>
      </c>
      <c r="E2758" s="3" t="s">
        <v>245</v>
      </c>
      <c r="F2758" s="3" t="s">
        <v>334</v>
      </c>
      <c r="G2758" s="3">
        <v>9518050634.0799999</v>
      </c>
      <c r="H2758" s="3"/>
      <c r="I2758" s="3"/>
      <c r="J2758" s="3"/>
      <c r="K2758" s="3"/>
      <c r="L2758" s="3"/>
      <c r="M2758" s="5"/>
      <c r="AZ2758"/>
      <c r="BA2758"/>
      <c r="BB2758"/>
      <c r="BC2758"/>
      <c r="BD2758"/>
      <c r="BE2758"/>
      <c r="BF2758" s="3"/>
      <c r="BG2758" s="3"/>
      <c r="CK2758"/>
    </row>
    <row r="2759" spans="1:89" x14ac:dyDescent="0.25">
      <c r="A2759" s="2">
        <v>43465</v>
      </c>
      <c r="B2759" s="5" t="s">
        <v>487</v>
      </c>
      <c r="C2759" s="5" t="s">
        <v>330</v>
      </c>
      <c r="D2759" s="5" t="s">
        <v>70</v>
      </c>
      <c r="E2759" s="3" t="s">
        <v>246</v>
      </c>
      <c r="F2759" s="3" t="s">
        <v>335</v>
      </c>
      <c r="G2759" s="3">
        <v>0</v>
      </c>
      <c r="H2759" s="3"/>
      <c r="I2759" s="3"/>
      <c r="J2759" s="3"/>
      <c r="K2759" s="3"/>
      <c r="L2759" s="3"/>
      <c r="M2759" s="5"/>
      <c r="AZ2759"/>
      <c r="BA2759"/>
      <c r="BB2759"/>
      <c r="BC2759"/>
      <c r="BD2759"/>
      <c r="BE2759"/>
      <c r="BF2759" s="3"/>
      <c r="BG2759" s="3"/>
      <c r="CK2759"/>
    </row>
    <row r="2760" spans="1:89" x14ac:dyDescent="0.25">
      <c r="A2760" s="2">
        <v>43465</v>
      </c>
      <c r="B2760" s="5" t="s">
        <v>487</v>
      </c>
      <c r="C2760" s="5" t="s">
        <v>330</v>
      </c>
      <c r="D2760" s="5" t="s">
        <v>70</v>
      </c>
      <c r="E2760" s="3" t="s">
        <v>247</v>
      </c>
      <c r="F2760" s="3" t="s">
        <v>336</v>
      </c>
      <c r="G2760" s="3">
        <v>83700000</v>
      </c>
      <c r="H2760" s="3"/>
      <c r="I2760" s="3"/>
      <c r="J2760" s="3"/>
      <c r="K2760" s="3"/>
      <c r="L2760" s="3"/>
      <c r="M2760" s="5"/>
      <c r="AZ2760"/>
      <c r="BA2760"/>
      <c r="BB2760"/>
      <c r="BC2760"/>
      <c r="BD2760"/>
      <c r="BE2760"/>
      <c r="BF2760" s="3"/>
      <c r="BG2760" s="3"/>
      <c r="CK2760"/>
    </row>
    <row r="2761" spans="1:89" x14ac:dyDescent="0.25">
      <c r="A2761" s="2">
        <v>43465</v>
      </c>
      <c r="B2761" s="5" t="s">
        <v>487</v>
      </c>
      <c r="C2761" s="5" t="s">
        <v>330</v>
      </c>
      <c r="D2761" s="5" t="s">
        <v>70</v>
      </c>
      <c r="E2761" s="3" t="s">
        <v>248</v>
      </c>
      <c r="F2761" s="3" t="s">
        <v>337</v>
      </c>
      <c r="G2761" s="3">
        <v>276049478.24000001</v>
      </c>
      <c r="H2761" s="3"/>
      <c r="I2761" s="3"/>
      <c r="J2761" s="3"/>
      <c r="K2761" s="3"/>
      <c r="L2761" s="3"/>
      <c r="M2761" s="5"/>
      <c r="AZ2761"/>
      <c r="BA2761"/>
      <c r="BB2761"/>
      <c r="BC2761"/>
      <c r="BD2761"/>
      <c r="BE2761"/>
      <c r="BF2761" s="3"/>
      <c r="BG2761" s="3"/>
      <c r="CK2761"/>
    </row>
    <row r="2762" spans="1:89" x14ac:dyDescent="0.25">
      <c r="A2762" s="2">
        <v>43465</v>
      </c>
      <c r="B2762" s="5" t="s">
        <v>487</v>
      </c>
      <c r="C2762" s="5" t="s">
        <v>330</v>
      </c>
      <c r="D2762" s="5" t="s">
        <v>70</v>
      </c>
      <c r="E2762" s="3" t="s">
        <v>69</v>
      </c>
      <c r="F2762" s="3" t="s">
        <v>338</v>
      </c>
      <c r="G2762" s="3">
        <v>272626370.24000001</v>
      </c>
      <c r="H2762" s="3"/>
      <c r="I2762" s="3"/>
      <c r="J2762" s="3"/>
      <c r="K2762" s="3"/>
      <c r="L2762" s="3"/>
      <c r="M2762" s="5"/>
      <c r="AZ2762"/>
      <c r="BA2762"/>
      <c r="BB2762"/>
      <c r="BC2762"/>
      <c r="BD2762"/>
      <c r="BE2762"/>
      <c r="BF2762" s="3"/>
      <c r="BG2762" s="3"/>
      <c r="CK2762"/>
    </row>
    <row r="2763" spans="1:89" x14ac:dyDescent="0.25">
      <c r="A2763" s="2">
        <v>43465</v>
      </c>
      <c r="B2763" s="5" t="s">
        <v>487</v>
      </c>
      <c r="C2763" s="5" t="s">
        <v>330</v>
      </c>
      <c r="D2763" s="5" t="s">
        <v>70</v>
      </c>
      <c r="E2763" s="3" t="s">
        <v>68</v>
      </c>
      <c r="F2763" s="3" t="s">
        <v>339</v>
      </c>
      <c r="G2763" s="3">
        <v>3423108</v>
      </c>
      <c r="H2763" s="3"/>
      <c r="I2763" s="3"/>
      <c r="J2763" s="3"/>
      <c r="K2763" s="3"/>
      <c r="L2763" s="3"/>
      <c r="M2763" s="5"/>
      <c r="AZ2763"/>
      <c r="BA2763"/>
      <c r="BB2763"/>
      <c r="BC2763"/>
      <c r="BD2763"/>
      <c r="BE2763"/>
      <c r="BF2763" s="3"/>
      <c r="BG2763" s="3"/>
      <c r="CK2763"/>
    </row>
    <row r="2764" spans="1:89" x14ac:dyDescent="0.25">
      <c r="A2764" s="2">
        <v>43465</v>
      </c>
      <c r="B2764" s="5" t="s">
        <v>487</v>
      </c>
      <c r="C2764" s="5" t="s">
        <v>330</v>
      </c>
      <c r="D2764" s="5" t="s">
        <v>70</v>
      </c>
      <c r="E2764" s="3" t="s">
        <v>67</v>
      </c>
      <c r="F2764" s="3" t="s">
        <v>340</v>
      </c>
      <c r="G2764" s="3">
        <v>7666550894.0200005</v>
      </c>
      <c r="H2764" s="3"/>
      <c r="I2764" s="3"/>
      <c r="J2764" s="3"/>
      <c r="K2764" s="3"/>
      <c r="L2764" s="3"/>
      <c r="M2764" s="5"/>
      <c r="AZ2764"/>
      <c r="BA2764"/>
      <c r="BB2764"/>
      <c r="BC2764"/>
      <c r="BD2764"/>
      <c r="BE2764"/>
      <c r="BF2764" s="3"/>
      <c r="BG2764" s="3"/>
      <c r="CK2764"/>
    </row>
    <row r="2765" spans="1:89" x14ac:dyDescent="0.25">
      <c r="A2765" s="2">
        <v>43465</v>
      </c>
      <c r="B2765" s="5" t="s">
        <v>487</v>
      </c>
      <c r="C2765" s="5" t="s">
        <v>330</v>
      </c>
      <c r="D2765" s="5" t="s">
        <v>70</v>
      </c>
      <c r="E2765" s="3" t="s">
        <v>66</v>
      </c>
      <c r="F2765" s="3" t="s">
        <v>341</v>
      </c>
      <c r="G2765" s="3">
        <v>5491884113.1599998</v>
      </c>
      <c r="H2765" s="3"/>
      <c r="I2765" s="3"/>
      <c r="J2765" s="3"/>
      <c r="K2765" s="3"/>
      <c r="L2765" s="3"/>
      <c r="M2765" s="5"/>
      <c r="AZ2765"/>
      <c r="BA2765"/>
      <c r="BB2765"/>
      <c r="BC2765"/>
      <c r="BD2765"/>
      <c r="BE2765"/>
      <c r="BF2765" s="3"/>
      <c r="BG2765" s="3"/>
      <c r="CK2765"/>
    </row>
    <row r="2766" spans="1:89" x14ac:dyDescent="0.25">
      <c r="A2766" s="2">
        <v>43465</v>
      </c>
      <c r="B2766" s="5" t="s">
        <v>487</v>
      </c>
      <c r="C2766" s="5" t="s">
        <v>330</v>
      </c>
      <c r="D2766" s="5" t="s">
        <v>70</v>
      </c>
      <c r="E2766" s="3" t="s">
        <v>249</v>
      </c>
      <c r="F2766" s="3" t="s">
        <v>342</v>
      </c>
      <c r="G2766" s="3">
        <v>2174666780.8600001</v>
      </c>
      <c r="H2766" s="3"/>
      <c r="I2766" s="3"/>
      <c r="J2766" s="3"/>
      <c r="K2766" s="3"/>
      <c r="L2766" s="3"/>
      <c r="M2766" s="5"/>
      <c r="AZ2766"/>
      <c r="BA2766"/>
      <c r="BB2766"/>
      <c r="BC2766"/>
      <c r="BD2766"/>
      <c r="BE2766"/>
      <c r="BF2766" s="3"/>
      <c r="BG2766" s="3"/>
      <c r="CK2766"/>
    </row>
    <row r="2767" spans="1:89" x14ac:dyDescent="0.25">
      <c r="A2767" s="2">
        <v>43465</v>
      </c>
      <c r="B2767" s="5" t="s">
        <v>487</v>
      </c>
      <c r="C2767" s="5" t="s">
        <v>330</v>
      </c>
      <c r="D2767" s="5" t="s">
        <v>70</v>
      </c>
      <c r="E2767" s="3" t="s">
        <v>250</v>
      </c>
      <c r="F2767" s="3" t="s">
        <v>343</v>
      </c>
      <c r="G2767" s="3">
        <v>0</v>
      </c>
      <c r="H2767" s="3"/>
      <c r="I2767" s="3"/>
      <c r="J2767" s="3"/>
      <c r="K2767" s="3"/>
      <c r="L2767" s="3"/>
      <c r="M2767" s="5"/>
      <c r="AZ2767"/>
      <c r="BA2767"/>
      <c r="BB2767"/>
      <c r="BC2767"/>
      <c r="BD2767"/>
      <c r="BE2767"/>
      <c r="BF2767" s="3"/>
      <c r="BG2767" s="3"/>
      <c r="CK2767"/>
    </row>
    <row r="2768" spans="1:89" x14ac:dyDescent="0.25">
      <c r="A2768" s="2">
        <v>43465</v>
      </c>
      <c r="B2768" s="5" t="s">
        <v>487</v>
      </c>
      <c r="C2768" s="5" t="s">
        <v>330</v>
      </c>
      <c r="D2768" s="5" t="s">
        <v>70</v>
      </c>
      <c r="E2768" s="3" t="s">
        <v>251</v>
      </c>
      <c r="F2768" s="3" t="s">
        <v>344</v>
      </c>
      <c r="G2768" s="3">
        <v>0</v>
      </c>
      <c r="H2768" s="3"/>
      <c r="I2768" s="3"/>
      <c r="J2768" s="3"/>
      <c r="K2768" s="3"/>
      <c r="L2768" s="3"/>
      <c r="M2768" s="5"/>
      <c r="AZ2768"/>
      <c r="BA2768"/>
      <c r="BB2768"/>
      <c r="BC2768"/>
      <c r="BD2768"/>
      <c r="BE2768"/>
      <c r="BF2768" s="3"/>
      <c r="BG2768" s="3"/>
      <c r="CK2768"/>
    </row>
    <row r="2769" spans="1:89" x14ac:dyDescent="0.25">
      <c r="A2769" s="2">
        <v>43465</v>
      </c>
      <c r="B2769" s="5" t="s">
        <v>487</v>
      </c>
      <c r="C2769" s="5" t="s">
        <v>330</v>
      </c>
      <c r="D2769" s="5" t="s">
        <v>70</v>
      </c>
      <c r="E2769" s="3" t="s">
        <v>252</v>
      </c>
      <c r="F2769" s="3" t="s">
        <v>345</v>
      </c>
      <c r="G2769" s="3">
        <v>1491750261.8199999</v>
      </c>
      <c r="H2769" s="3"/>
      <c r="I2769" s="3"/>
      <c r="J2769" s="3"/>
      <c r="K2769" s="3"/>
      <c r="L2769" s="3"/>
      <c r="M2769" s="5"/>
      <c r="AZ2769"/>
      <c r="BA2769"/>
      <c r="BB2769"/>
      <c r="BC2769"/>
      <c r="BD2769"/>
      <c r="BE2769"/>
      <c r="BF2769" s="3"/>
      <c r="BG2769" s="3"/>
      <c r="CK2769"/>
    </row>
    <row r="2770" spans="1:89" x14ac:dyDescent="0.25">
      <c r="A2770" s="2">
        <v>43465</v>
      </c>
      <c r="B2770" s="5" t="s">
        <v>487</v>
      </c>
      <c r="C2770" s="5" t="s">
        <v>330</v>
      </c>
      <c r="D2770" s="5" t="s">
        <v>70</v>
      </c>
      <c r="E2770" s="3" t="s">
        <v>253</v>
      </c>
      <c r="F2770" s="3" t="s">
        <v>346</v>
      </c>
      <c r="G2770" s="3">
        <v>0</v>
      </c>
      <c r="H2770" s="3"/>
      <c r="I2770" s="3"/>
      <c r="J2770" s="3"/>
      <c r="K2770" s="3"/>
      <c r="L2770" s="3"/>
      <c r="M2770" s="5"/>
      <c r="AZ2770"/>
      <c r="BA2770"/>
      <c r="BB2770"/>
      <c r="BC2770"/>
      <c r="BD2770"/>
      <c r="BE2770"/>
      <c r="BF2770" s="3"/>
      <c r="BG2770" s="3"/>
      <c r="CK2770"/>
    </row>
    <row r="2771" spans="1:89" x14ac:dyDescent="0.25">
      <c r="A2771" s="2">
        <v>43465</v>
      </c>
      <c r="B2771" s="5" t="s">
        <v>487</v>
      </c>
      <c r="C2771" s="5" t="s">
        <v>330</v>
      </c>
      <c r="D2771" s="5" t="s">
        <v>70</v>
      </c>
      <c r="E2771" s="3" t="s">
        <v>65</v>
      </c>
      <c r="F2771" s="3" t="s">
        <v>347</v>
      </c>
      <c r="G2771" s="3">
        <v>0</v>
      </c>
      <c r="H2771" s="3"/>
      <c r="I2771" s="3"/>
      <c r="J2771" s="3"/>
      <c r="K2771" s="3"/>
      <c r="L2771" s="3"/>
      <c r="M2771" s="5"/>
      <c r="AZ2771"/>
      <c r="BA2771"/>
      <c r="BB2771"/>
      <c r="BC2771"/>
      <c r="BD2771"/>
      <c r="BE2771"/>
      <c r="BF2771" s="3"/>
      <c r="BG2771" s="3"/>
      <c r="CK2771"/>
    </row>
    <row r="2772" spans="1:89" x14ac:dyDescent="0.25">
      <c r="A2772" s="2">
        <v>43465</v>
      </c>
      <c r="B2772" s="5" t="s">
        <v>487</v>
      </c>
      <c r="C2772" s="5" t="s">
        <v>330</v>
      </c>
      <c r="D2772" s="5" t="s">
        <v>70</v>
      </c>
      <c r="E2772" s="3" t="s">
        <v>64</v>
      </c>
      <c r="F2772" s="3" t="s">
        <v>348</v>
      </c>
      <c r="G2772" s="3">
        <v>0</v>
      </c>
      <c r="H2772" s="3"/>
      <c r="I2772" s="3"/>
      <c r="J2772" s="3"/>
      <c r="K2772" s="3"/>
      <c r="L2772" s="3"/>
      <c r="M2772" s="5"/>
      <c r="AZ2772"/>
      <c r="BA2772"/>
      <c r="BB2772"/>
      <c r="BC2772"/>
      <c r="BD2772"/>
      <c r="BE2772"/>
      <c r="BF2772" s="3"/>
      <c r="BG2772" s="3"/>
      <c r="CK2772"/>
    </row>
    <row r="2773" spans="1:89" x14ac:dyDescent="0.25">
      <c r="A2773" s="2">
        <v>43465</v>
      </c>
      <c r="B2773" s="5" t="s">
        <v>487</v>
      </c>
      <c r="C2773" s="5" t="s">
        <v>330</v>
      </c>
      <c r="D2773" s="5" t="s">
        <v>70</v>
      </c>
      <c r="E2773" s="3" t="s">
        <v>63</v>
      </c>
      <c r="F2773" s="3" t="s">
        <v>350</v>
      </c>
      <c r="G2773" s="3">
        <v>6088651331.3500004</v>
      </c>
      <c r="H2773" s="3"/>
      <c r="I2773" s="3"/>
      <c r="J2773" s="3"/>
      <c r="K2773" s="3"/>
      <c r="L2773" s="3"/>
      <c r="M2773" s="5"/>
      <c r="AZ2773"/>
      <c r="BA2773"/>
      <c r="BB2773"/>
      <c r="BC2773"/>
      <c r="BD2773"/>
      <c r="BE2773"/>
      <c r="BF2773" s="3"/>
      <c r="BG2773" s="3"/>
      <c r="CK2773"/>
    </row>
    <row r="2774" spans="1:89" x14ac:dyDescent="0.25">
      <c r="A2774" s="2">
        <v>43465</v>
      </c>
      <c r="B2774" s="5" t="s">
        <v>487</v>
      </c>
      <c r="C2774" s="5" t="s">
        <v>330</v>
      </c>
      <c r="D2774" s="5" t="s">
        <v>70</v>
      </c>
      <c r="E2774" s="3" t="s">
        <v>62</v>
      </c>
      <c r="F2774" s="3" t="s">
        <v>351</v>
      </c>
      <c r="G2774" s="3">
        <v>0</v>
      </c>
      <c r="H2774" s="3"/>
      <c r="I2774" s="3"/>
      <c r="J2774" s="3"/>
      <c r="K2774" s="3"/>
      <c r="L2774" s="3"/>
      <c r="M2774" s="5"/>
      <c r="AZ2774"/>
      <c r="BA2774"/>
      <c r="BB2774"/>
      <c r="BC2774"/>
      <c r="BD2774"/>
      <c r="BE2774"/>
      <c r="BF2774" s="3"/>
      <c r="BG2774" s="3"/>
      <c r="CK2774"/>
    </row>
    <row r="2775" spans="1:89" x14ac:dyDescent="0.25">
      <c r="A2775" s="2">
        <v>43465</v>
      </c>
      <c r="B2775" s="5" t="s">
        <v>487</v>
      </c>
      <c r="C2775" s="5" t="s">
        <v>330</v>
      </c>
      <c r="D2775" s="5" t="s">
        <v>70</v>
      </c>
      <c r="E2775" s="3" t="s">
        <v>61</v>
      </c>
      <c r="F2775" s="3" t="s">
        <v>353</v>
      </c>
      <c r="G2775" s="3">
        <v>0</v>
      </c>
      <c r="H2775" s="3"/>
      <c r="I2775" s="3"/>
      <c r="J2775" s="3"/>
      <c r="K2775" s="3"/>
      <c r="L2775" s="3"/>
      <c r="M2775" s="5"/>
      <c r="AZ2775"/>
      <c r="BA2775"/>
      <c r="BB2775"/>
      <c r="BC2775"/>
      <c r="BD2775"/>
      <c r="BE2775"/>
      <c r="BF2775" s="3"/>
      <c r="BG2775" s="3"/>
      <c r="CK2775"/>
    </row>
    <row r="2776" spans="1:89" x14ac:dyDescent="0.25">
      <c r="A2776" s="2">
        <v>43465</v>
      </c>
      <c r="B2776" s="5" t="s">
        <v>487</v>
      </c>
      <c r="C2776" s="5" t="s">
        <v>330</v>
      </c>
      <c r="D2776" s="5" t="s">
        <v>70</v>
      </c>
      <c r="E2776" s="3" t="s">
        <v>254</v>
      </c>
      <c r="F2776" s="3" t="s">
        <v>370</v>
      </c>
      <c r="G2776" s="3">
        <v>0</v>
      </c>
      <c r="H2776" s="3"/>
      <c r="I2776" s="3"/>
      <c r="J2776" s="3"/>
      <c r="K2776" s="3"/>
      <c r="L2776" s="3"/>
      <c r="M2776" s="5"/>
      <c r="AZ2776"/>
      <c r="BA2776"/>
      <c r="BB2776"/>
      <c r="BC2776"/>
      <c r="BD2776"/>
      <c r="BE2776"/>
      <c r="BF2776" s="3"/>
      <c r="BG2776" s="3"/>
      <c r="CK2776"/>
    </row>
    <row r="2777" spans="1:89" x14ac:dyDescent="0.25">
      <c r="A2777" s="2">
        <v>43465</v>
      </c>
      <c r="B2777" s="5" t="s">
        <v>487</v>
      </c>
      <c r="C2777" s="5" t="s">
        <v>330</v>
      </c>
      <c r="D2777" s="5" t="s">
        <v>70</v>
      </c>
      <c r="E2777" s="3" t="s">
        <v>255</v>
      </c>
      <c r="F2777" s="3" t="s">
        <v>352</v>
      </c>
      <c r="G2777" s="3">
        <v>0</v>
      </c>
      <c r="H2777" s="3"/>
      <c r="I2777" s="3"/>
      <c r="J2777" s="3"/>
      <c r="K2777" s="3"/>
      <c r="L2777" s="3"/>
      <c r="M2777" s="5"/>
      <c r="AZ2777"/>
      <c r="BA2777"/>
      <c r="BB2777"/>
      <c r="BC2777"/>
      <c r="BD2777"/>
      <c r="BE2777"/>
      <c r="BF2777" s="3"/>
      <c r="BG2777" s="3"/>
      <c r="CK2777"/>
    </row>
    <row r="2778" spans="1:89" x14ac:dyDescent="0.25">
      <c r="A2778" s="2">
        <v>43465</v>
      </c>
      <c r="B2778" s="5" t="s">
        <v>487</v>
      </c>
      <c r="C2778" s="5" t="s">
        <v>330</v>
      </c>
      <c r="D2778" s="5" t="s">
        <v>70</v>
      </c>
      <c r="E2778" s="3" t="s">
        <v>256</v>
      </c>
      <c r="F2778" s="3" t="s">
        <v>354</v>
      </c>
      <c r="G2778" s="3">
        <v>683257688</v>
      </c>
      <c r="H2778" s="3"/>
      <c r="I2778" s="3"/>
      <c r="J2778" s="3"/>
      <c r="K2778" s="3"/>
      <c r="L2778" s="3"/>
      <c r="M2778" s="5"/>
      <c r="AZ2778"/>
      <c r="BA2778"/>
      <c r="BB2778"/>
      <c r="BC2778"/>
      <c r="BD2778"/>
      <c r="BE2778"/>
      <c r="BF2778" s="3"/>
      <c r="BG2778" s="3"/>
      <c r="CK2778"/>
    </row>
    <row r="2779" spans="1:89" x14ac:dyDescent="0.25">
      <c r="A2779" s="2">
        <v>43465</v>
      </c>
      <c r="B2779" s="5" t="s">
        <v>487</v>
      </c>
      <c r="C2779" s="5" t="s">
        <v>330</v>
      </c>
      <c r="D2779" s="5" t="s">
        <v>70</v>
      </c>
      <c r="E2779" s="3" t="s">
        <v>257</v>
      </c>
      <c r="F2779" s="3" t="s">
        <v>372</v>
      </c>
      <c r="G2779" s="3">
        <v>27764356</v>
      </c>
      <c r="H2779" s="3"/>
      <c r="I2779" s="3"/>
      <c r="J2779" s="3"/>
      <c r="K2779" s="3"/>
      <c r="L2779" s="3"/>
      <c r="M2779" s="5"/>
      <c r="AZ2779"/>
      <c r="BA2779"/>
      <c r="BB2779"/>
      <c r="BC2779"/>
      <c r="BD2779"/>
      <c r="BE2779"/>
      <c r="BF2779" s="3"/>
      <c r="BG2779" s="3"/>
      <c r="CK2779"/>
    </row>
    <row r="2780" spans="1:89" x14ac:dyDescent="0.25">
      <c r="A2780" s="2">
        <v>43465</v>
      </c>
      <c r="B2780" s="5" t="s">
        <v>487</v>
      </c>
      <c r="C2780" s="5" t="s">
        <v>330</v>
      </c>
      <c r="D2780" s="5" t="s">
        <v>70</v>
      </c>
      <c r="E2780" s="3" t="s">
        <v>258</v>
      </c>
      <c r="F2780" s="3" t="s">
        <v>355</v>
      </c>
      <c r="G2780" s="3">
        <v>0</v>
      </c>
      <c r="H2780" s="3"/>
      <c r="I2780" s="3"/>
      <c r="J2780" s="3"/>
      <c r="K2780" s="3"/>
      <c r="L2780" s="3"/>
      <c r="M2780" s="5"/>
      <c r="AZ2780"/>
      <c r="BA2780"/>
      <c r="BB2780"/>
      <c r="BC2780"/>
      <c r="BD2780"/>
      <c r="BE2780"/>
      <c r="BF2780" s="3"/>
      <c r="BG2780" s="3"/>
      <c r="CK2780"/>
    </row>
    <row r="2781" spans="1:89" x14ac:dyDescent="0.25">
      <c r="A2781" s="2">
        <v>43465</v>
      </c>
      <c r="B2781" s="5" t="s">
        <v>487</v>
      </c>
      <c r="C2781" s="5" t="s">
        <v>330</v>
      </c>
      <c r="D2781" s="5" t="s">
        <v>70</v>
      </c>
      <c r="E2781" s="3" t="s">
        <v>60</v>
      </c>
      <c r="F2781" s="3" t="s">
        <v>356</v>
      </c>
      <c r="G2781" s="3">
        <v>27764356</v>
      </c>
      <c r="H2781" s="3"/>
      <c r="I2781" s="3"/>
      <c r="J2781" s="3"/>
      <c r="K2781" s="3"/>
      <c r="L2781" s="3"/>
      <c r="M2781" s="5"/>
      <c r="AZ2781"/>
      <c r="BA2781"/>
      <c r="BB2781"/>
      <c r="BC2781"/>
      <c r="BD2781"/>
      <c r="BE2781"/>
      <c r="BF2781" s="3"/>
      <c r="BG2781" s="3"/>
      <c r="CK2781"/>
    </row>
    <row r="2782" spans="1:89" x14ac:dyDescent="0.25">
      <c r="A2782" s="2">
        <v>43465</v>
      </c>
      <c r="B2782" s="5" t="s">
        <v>487</v>
      </c>
      <c r="C2782" s="5" t="s">
        <v>330</v>
      </c>
      <c r="D2782" s="5" t="s">
        <v>70</v>
      </c>
      <c r="E2782" s="3" t="s">
        <v>59</v>
      </c>
      <c r="F2782" s="3" t="s">
        <v>357</v>
      </c>
      <c r="G2782" s="3">
        <v>655493332</v>
      </c>
      <c r="H2782" s="3"/>
      <c r="I2782" s="3"/>
      <c r="J2782" s="3"/>
      <c r="K2782" s="3"/>
      <c r="L2782" s="3"/>
      <c r="M2782" s="5"/>
      <c r="AZ2782"/>
      <c r="BA2782"/>
      <c r="BB2782"/>
      <c r="BC2782"/>
      <c r="BD2782"/>
      <c r="BE2782"/>
      <c r="BF2782" s="3"/>
      <c r="BG2782" s="3"/>
      <c r="CK2782"/>
    </row>
    <row r="2783" spans="1:89" x14ac:dyDescent="0.25">
      <c r="A2783" s="2">
        <v>43465</v>
      </c>
      <c r="B2783" s="5" t="s">
        <v>487</v>
      </c>
      <c r="C2783" s="5" t="s">
        <v>330</v>
      </c>
      <c r="D2783" s="5" t="s">
        <v>70</v>
      </c>
      <c r="E2783" s="3" t="s">
        <v>58</v>
      </c>
      <c r="F2783" s="3" t="s">
        <v>358</v>
      </c>
      <c r="G2783" s="3">
        <v>521975472</v>
      </c>
      <c r="H2783" s="3"/>
      <c r="I2783" s="3"/>
      <c r="J2783" s="3"/>
      <c r="K2783" s="3"/>
      <c r="L2783" s="3"/>
      <c r="M2783" s="5"/>
      <c r="AZ2783"/>
      <c r="BA2783"/>
      <c r="BB2783"/>
      <c r="BC2783"/>
      <c r="BD2783"/>
      <c r="BE2783"/>
      <c r="BF2783" s="3"/>
      <c r="BG2783" s="3"/>
      <c r="CK2783"/>
    </row>
    <row r="2784" spans="1:89" x14ac:dyDescent="0.25">
      <c r="A2784" s="2">
        <v>43465</v>
      </c>
      <c r="B2784" s="5" t="s">
        <v>487</v>
      </c>
      <c r="C2784" s="5" t="s">
        <v>330</v>
      </c>
      <c r="D2784" s="5" t="s">
        <v>70</v>
      </c>
      <c r="E2784" s="3" t="s">
        <v>57</v>
      </c>
      <c r="F2784" s="3" t="s">
        <v>359</v>
      </c>
      <c r="G2784" s="3">
        <v>133517860</v>
      </c>
      <c r="H2784" s="3"/>
      <c r="I2784" s="3"/>
      <c r="J2784" s="3"/>
      <c r="K2784" s="3"/>
      <c r="L2784" s="3"/>
      <c r="M2784" s="5"/>
      <c r="AZ2784"/>
      <c r="BA2784"/>
      <c r="BB2784"/>
      <c r="BC2784"/>
      <c r="BD2784"/>
      <c r="BE2784"/>
      <c r="BF2784" s="3"/>
      <c r="BG2784" s="3"/>
      <c r="CK2784"/>
    </row>
    <row r="2785" spans="1:89" x14ac:dyDescent="0.25">
      <c r="A2785" s="2">
        <v>43465</v>
      </c>
      <c r="B2785" s="5" t="s">
        <v>487</v>
      </c>
      <c r="C2785" s="5" t="s">
        <v>330</v>
      </c>
      <c r="D2785" s="5" t="s">
        <v>70</v>
      </c>
      <c r="E2785" s="3" t="s">
        <v>56</v>
      </c>
      <c r="F2785" s="3" t="s">
        <v>360</v>
      </c>
      <c r="G2785" s="3">
        <v>0</v>
      </c>
      <c r="H2785" s="3"/>
      <c r="I2785" s="3"/>
      <c r="J2785" s="3"/>
      <c r="K2785" s="3"/>
      <c r="L2785" s="3"/>
      <c r="M2785" s="5"/>
      <c r="AZ2785"/>
      <c r="BA2785"/>
      <c r="BB2785"/>
      <c r="BC2785"/>
      <c r="BD2785"/>
      <c r="BE2785"/>
      <c r="BF2785" s="3"/>
      <c r="BG2785" s="3"/>
      <c r="CK2785"/>
    </row>
    <row r="2786" spans="1:89" x14ac:dyDescent="0.25">
      <c r="A2786" s="2">
        <v>43465</v>
      </c>
      <c r="B2786" s="5" t="s">
        <v>487</v>
      </c>
      <c r="C2786" s="5" t="s">
        <v>330</v>
      </c>
      <c r="D2786" s="5" t="s">
        <v>70</v>
      </c>
      <c r="E2786" s="3" t="s">
        <v>259</v>
      </c>
      <c r="F2786" s="3" t="s">
        <v>361</v>
      </c>
      <c r="G2786" s="3">
        <v>0</v>
      </c>
      <c r="H2786" s="3"/>
      <c r="I2786" s="3"/>
      <c r="J2786" s="3"/>
      <c r="K2786" s="3"/>
      <c r="L2786" s="3"/>
      <c r="M2786" s="5"/>
      <c r="AZ2786"/>
      <c r="BA2786"/>
      <c r="BB2786"/>
      <c r="BC2786"/>
      <c r="BD2786"/>
      <c r="BE2786"/>
      <c r="BF2786" s="3"/>
      <c r="BG2786" s="3"/>
      <c r="CK2786"/>
    </row>
    <row r="2787" spans="1:89" x14ac:dyDescent="0.25">
      <c r="A2787" s="2">
        <v>43465</v>
      </c>
      <c r="B2787" s="5" t="s">
        <v>487</v>
      </c>
      <c r="C2787" s="5" t="s">
        <v>330</v>
      </c>
      <c r="D2787" s="5" t="s">
        <v>70</v>
      </c>
      <c r="E2787" s="3" t="s">
        <v>260</v>
      </c>
      <c r="F2787" s="3" t="s">
        <v>362</v>
      </c>
      <c r="G2787" s="3">
        <v>1475599466</v>
      </c>
      <c r="H2787" s="3"/>
      <c r="I2787" s="3"/>
      <c r="J2787" s="3"/>
      <c r="K2787" s="3"/>
      <c r="L2787" s="3"/>
      <c r="M2787" s="5"/>
      <c r="AZ2787"/>
      <c r="BA2787"/>
      <c r="BB2787"/>
      <c r="BC2787"/>
      <c r="BD2787"/>
      <c r="BE2787"/>
      <c r="BF2787" s="3"/>
      <c r="BG2787" s="3"/>
      <c r="CK2787"/>
    </row>
    <row r="2788" spans="1:89" x14ac:dyDescent="0.25">
      <c r="A2788" s="2">
        <v>43465</v>
      </c>
      <c r="B2788" s="5" t="s">
        <v>487</v>
      </c>
      <c r="C2788" s="5" t="s">
        <v>330</v>
      </c>
      <c r="D2788" s="5" t="s">
        <v>70</v>
      </c>
      <c r="E2788" s="3" t="s">
        <v>261</v>
      </c>
      <c r="F2788" s="3" t="s">
        <v>363</v>
      </c>
      <c r="G2788" s="3">
        <v>41312824</v>
      </c>
      <c r="H2788" s="3"/>
      <c r="I2788" s="3"/>
      <c r="J2788" s="3"/>
      <c r="K2788" s="3"/>
      <c r="L2788" s="3"/>
      <c r="M2788" s="5"/>
      <c r="AZ2788"/>
      <c r="BA2788"/>
      <c r="BB2788"/>
      <c r="BC2788"/>
      <c r="BD2788"/>
      <c r="BE2788"/>
      <c r="BF2788" s="3"/>
      <c r="BG2788" s="3"/>
      <c r="CK2788"/>
    </row>
    <row r="2789" spans="1:89" x14ac:dyDescent="0.25">
      <c r="A2789" s="2">
        <v>43465</v>
      </c>
      <c r="B2789" s="5" t="s">
        <v>487</v>
      </c>
      <c r="C2789" s="5" t="s">
        <v>330</v>
      </c>
      <c r="D2789" s="5" t="s">
        <v>70</v>
      </c>
      <c r="E2789" s="3" t="s">
        <v>262</v>
      </c>
      <c r="F2789" s="3" t="s">
        <v>364</v>
      </c>
      <c r="G2789" s="3">
        <v>6634381</v>
      </c>
      <c r="H2789" s="3"/>
      <c r="I2789" s="3"/>
      <c r="J2789" s="3"/>
      <c r="K2789" s="3"/>
      <c r="L2789" s="3"/>
      <c r="M2789" s="5"/>
      <c r="AZ2789"/>
      <c r="BA2789"/>
      <c r="BB2789"/>
      <c r="BC2789"/>
      <c r="BD2789"/>
      <c r="BE2789"/>
      <c r="BF2789" s="3"/>
      <c r="BG2789" s="3"/>
      <c r="CK2789"/>
    </row>
    <row r="2790" spans="1:89" x14ac:dyDescent="0.25">
      <c r="A2790" s="2">
        <v>43465</v>
      </c>
      <c r="B2790" s="5" t="s">
        <v>487</v>
      </c>
      <c r="C2790" s="5" t="s">
        <v>330</v>
      </c>
      <c r="D2790" s="5" t="s">
        <v>70</v>
      </c>
      <c r="E2790" s="3" t="s">
        <v>263</v>
      </c>
      <c r="F2790" s="3" t="s">
        <v>365</v>
      </c>
      <c r="G2790" s="3">
        <v>0</v>
      </c>
      <c r="H2790" s="3"/>
      <c r="I2790" s="3"/>
      <c r="J2790" s="3"/>
      <c r="K2790" s="3"/>
      <c r="L2790" s="3"/>
      <c r="M2790" s="5"/>
      <c r="AZ2790"/>
      <c r="BA2790"/>
      <c r="BB2790"/>
      <c r="BC2790"/>
      <c r="BD2790"/>
      <c r="BE2790"/>
      <c r="BF2790" s="3"/>
      <c r="BG2790" s="3"/>
      <c r="CK2790"/>
    </row>
    <row r="2791" spans="1:89" x14ac:dyDescent="0.25">
      <c r="A2791" s="2">
        <v>43465</v>
      </c>
      <c r="B2791" s="5" t="s">
        <v>487</v>
      </c>
      <c r="C2791" s="5" t="s">
        <v>330</v>
      </c>
      <c r="D2791" s="5" t="s">
        <v>70</v>
      </c>
      <c r="E2791" s="3" t="s">
        <v>55</v>
      </c>
      <c r="F2791" s="3" t="s">
        <v>366</v>
      </c>
      <c r="G2791" s="3">
        <v>0</v>
      </c>
      <c r="H2791" s="3"/>
      <c r="I2791" s="3"/>
      <c r="J2791" s="3"/>
      <c r="K2791" s="3"/>
      <c r="L2791" s="3"/>
      <c r="M2791" s="5"/>
      <c r="AZ2791"/>
      <c r="BA2791"/>
      <c r="BB2791"/>
      <c r="BC2791"/>
      <c r="BD2791"/>
      <c r="BE2791"/>
      <c r="BF2791" s="3"/>
      <c r="BG2791" s="3"/>
      <c r="CK2791"/>
    </row>
    <row r="2792" spans="1:89" x14ac:dyDescent="0.25">
      <c r="A2792" s="2">
        <v>43465</v>
      </c>
      <c r="B2792" s="5" t="s">
        <v>487</v>
      </c>
      <c r="C2792" s="5" t="s">
        <v>330</v>
      </c>
      <c r="D2792" s="5" t="s">
        <v>70</v>
      </c>
      <c r="E2792" s="3" t="s">
        <v>54</v>
      </c>
      <c r="F2792" s="3" t="s">
        <v>367</v>
      </c>
      <c r="G2792" s="3">
        <v>668682990.80999994</v>
      </c>
      <c r="H2792" s="3"/>
      <c r="I2792" s="3"/>
      <c r="J2792" s="3"/>
      <c r="K2792" s="3"/>
      <c r="L2792" s="3"/>
      <c r="M2792" s="5"/>
      <c r="AZ2792"/>
      <c r="BA2792"/>
      <c r="BB2792"/>
      <c r="BC2792"/>
      <c r="BD2792"/>
      <c r="BE2792"/>
      <c r="BF2792" s="3"/>
      <c r="BG2792" s="3"/>
      <c r="CK2792"/>
    </row>
    <row r="2793" spans="1:89" x14ac:dyDescent="0.25">
      <c r="A2793" s="2">
        <v>43465</v>
      </c>
      <c r="B2793" s="5" t="s">
        <v>487</v>
      </c>
      <c r="C2793" s="5" t="s">
        <v>330</v>
      </c>
      <c r="D2793" s="5" t="s">
        <v>70</v>
      </c>
      <c r="E2793" s="3" t="s">
        <v>53</v>
      </c>
      <c r="F2793" s="3" t="s">
        <v>368</v>
      </c>
      <c r="G2793" s="3">
        <v>4643019.96</v>
      </c>
      <c r="H2793" s="3"/>
      <c r="I2793" s="3"/>
      <c r="J2793" s="3"/>
      <c r="K2793" s="3"/>
      <c r="L2793" s="3"/>
      <c r="M2793" s="5"/>
      <c r="AZ2793"/>
      <c r="BA2793"/>
      <c r="BB2793"/>
      <c r="BC2793"/>
      <c r="BD2793"/>
      <c r="BE2793"/>
      <c r="BF2793" s="3"/>
      <c r="BG2793" s="3"/>
      <c r="CK2793"/>
    </row>
    <row r="2794" spans="1:89" x14ac:dyDescent="0.25">
      <c r="A2794" s="2">
        <v>43465</v>
      </c>
      <c r="B2794" s="5" t="s">
        <v>487</v>
      </c>
      <c r="C2794" s="5" t="s">
        <v>330</v>
      </c>
      <c r="D2794" s="5" t="s">
        <v>70</v>
      </c>
      <c r="E2794" s="3" t="s">
        <v>50</v>
      </c>
      <c r="F2794" s="3" t="s">
        <v>369</v>
      </c>
      <c r="G2794" s="3">
        <v>18504541619.200001</v>
      </c>
      <c r="H2794" s="3"/>
      <c r="I2794" s="3"/>
      <c r="J2794" s="3"/>
      <c r="K2794" s="3"/>
      <c r="L2794" s="3"/>
      <c r="M2794" s="5"/>
      <c r="AZ2794"/>
      <c r="BA2794"/>
      <c r="BB2794"/>
      <c r="BC2794"/>
      <c r="BD2794"/>
      <c r="BE2794"/>
      <c r="BF2794" s="3"/>
      <c r="BG2794" s="3"/>
      <c r="CK2794"/>
    </row>
    <row r="2795" spans="1:89" x14ac:dyDescent="0.25">
      <c r="A2795" s="2">
        <v>43465</v>
      </c>
      <c r="B2795" s="5" t="s">
        <v>487</v>
      </c>
      <c r="C2795" s="5" t="s">
        <v>330</v>
      </c>
      <c r="D2795" s="5" t="s">
        <v>70</v>
      </c>
      <c r="E2795" s="3" t="s">
        <v>264</v>
      </c>
      <c r="F2795" s="3" t="s">
        <v>371</v>
      </c>
      <c r="G2795" s="3">
        <v>129632785</v>
      </c>
      <c r="H2795" s="3"/>
      <c r="I2795" s="3"/>
      <c r="J2795" s="3"/>
      <c r="K2795" s="3"/>
      <c r="L2795" s="3"/>
      <c r="M2795" s="5"/>
      <c r="AZ2795"/>
      <c r="BA2795"/>
      <c r="BB2795"/>
      <c r="BC2795"/>
      <c r="BD2795"/>
      <c r="BE2795"/>
      <c r="BF2795" s="3"/>
      <c r="BG2795" s="3"/>
      <c r="CK2795"/>
    </row>
    <row r="2796" spans="1:89" x14ac:dyDescent="0.25">
      <c r="A2796" s="2">
        <v>43465</v>
      </c>
      <c r="B2796" s="5" t="s">
        <v>487</v>
      </c>
      <c r="C2796" s="5" t="s">
        <v>330</v>
      </c>
      <c r="D2796" s="5" t="s">
        <v>70</v>
      </c>
      <c r="E2796" s="3" t="s">
        <v>265</v>
      </c>
      <c r="F2796" s="3" t="s">
        <v>377</v>
      </c>
      <c r="G2796" s="3">
        <v>0</v>
      </c>
      <c r="H2796" s="3"/>
      <c r="I2796" s="3"/>
      <c r="J2796" s="3"/>
      <c r="K2796" s="3"/>
      <c r="L2796" s="3"/>
      <c r="M2796" s="5"/>
      <c r="AZ2796"/>
      <c r="BA2796"/>
      <c r="BB2796"/>
      <c r="BC2796"/>
      <c r="BD2796"/>
      <c r="BE2796"/>
      <c r="BF2796" s="3"/>
      <c r="BG2796" s="3"/>
      <c r="CK2796"/>
    </row>
    <row r="2797" spans="1:89" x14ac:dyDescent="0.25">
      <c r="A2797" s="2">
        <v>43465</v>
      </c>
      <c r="B2797" s="5" t="s">
        <v>487</v>
      </c>
      <c r="C2797" s="5" t="s">
        <v>330</v>
      </c>
      <c r="D2797" s="5" t="s">
        <v>70</v>
      </c>
      <c r="E2797" s="3" t="s">
        <v>266</v>
      </c>
      <c r="F2797" s="3" t="s">
        <v>373</v>
      </c>
      <c r="G2797" s="3">
        <v>0</v>
      </c>
      <c r="H2797" s="3"/>
      <c r="I2797" s="3"/>
      <c r="J2797" s="3"/>
      <c r="K2797" s="3"/>
      <c r="L2797" s="3"/>
      <c r="M2797" s="5"/>
      <c r="AZ2797"/>
      <c r="BA2797"/>
      <c r="BB2797"/>
      <c r="BC2797"/>
      <c r="BD2797"/>
      <c r="BE2797"/>
      <c r="BF2797" s="3"/>
      <c r="BG2797" s="3"/>
      <c r="CK2797"/>
    </row>
    <row r="2798" spans="1:89" x14ac:dyDescent="0.25">
      <c r="A2798" s="2">
        <v>43465</v>
      </c>
      <c r="B2798" s="5" t="s">
        <v>487</v>
      </c>
      <c r="C2798" s="5" t="s">
        <v>330</v>
      </c>
      <c r="D2798" s="5" t="s">
        <v>70</v>
      </c>
      <c r="E2798" s="3" t="s">
        <v>267</v>
      </c>
      <c r="F2798" s="3" t="s">
        <v>374</v>
      </c>
      <c r="G2798" s="3">
        <v>0</v>
      </c>
      <c r="H2798" s="3"/>
      <c r="I2798" s="3"/>
      <c r="J2798" s="3"/>
      <c r="K2798" s="3"/>
      <c r="L2798" s="3"/>
      <c r="M2798" s="5"/>
      <c r="AZ2798"/>
      <c r="BA2798"/>
      <c r="BB2798"/>
      <c r="BC2798"/>
      <c r="BD2798"/>
      <c r="BE2798"/>
      <c r="BF2798" s="3"/>
      <c r="BG2798" s="3"/>
      <c r="CK2798"/>
    </row>
    <row r="2799" spans="1:89" x14ac:dyDescent="0.25">
      <c r="A2799" s="2">
        <v>43465</v>
      </c>
      <c r="B2799" s="5" t="s">
        <v>487</v>
      </c>
      <c r="C2799" s="5" t="s">
        <v>330</v>
      </c>
      <c r="D2799" s="5" t="s">
        <v>70</v>
      </c>
      <c r="E2799" s="3" t="s">
        <v>37</v>
      </c>
      <c r="F2799" s="3" t="s">
        <v>375</v>
      </c>
      <c r="G2799" s="3">
        <v>0</v>
      </c>
      <c r="H2799" s="3"/>
      <c r="I2799" s="3"/>
      <c r="J2799" s="3"/>
      <c r="K2799" s="3"/>
      <c r="L2799" s="3"/>
      <c r="M2799" s="5"/>
      <c r="AZ2799"/>
      <c r="BA2799"/>
      <c r="BB2799"/>
      <c r="BC2799"/>
      <c r="BD2799"/>
      <c r="BE2799"/>
      <c r="BF2799" s="3"/>
      <c r="BG2799" s="3"/>
      <c r="CK2799"/>
    </row>
    <row r="2800" spans="1:89" x14ac:dyDescent="0.25">
      <c r="A2800" s="2">
        <v>43465</v>
      </c>
      <c r="B2800" s="5" t="s">
        <v>487</v>
      </c>
      <c r="C2800" s="5" t="s">
        <v>330</v>
      </c>
      <c r="D2800" s="5" t="s">
        <v>70</v>
      </c>
      <c r="E2800" s="3" t="s">
        <v>268</v>
      </c>
      <c r="F2800" s="3" t="s">
        <v>376</v>
      </c>
      <c r="G2800" s="3">
        <v>129632785</v>
      </c>
      <c r="H2800" s="3"/>
      <c r="I2800" s="3"/>
      <c r="J2800" s="3"/>
      <c r="K2800" s="3"/>
      <c r="L2800" s="3"/>
      <c r="M2800" s="5"/>
      <c r="AZ2800"/>
      <c r="BA2800"/>
      <c r="BB2800"/>
      <c r="BC2800"/>
      <c r="BD2800"/>
      <c r="BE2800"/>
      <c r="BF2800" s="3"/>
      <c r="BG2800" s="3"/>
      <c r="CK2800"/>
    </row>
    <row r="2801" spans="1:89" x14ac:dyDescent="0.25">
      <c r="A2801" s="2">
        <v>43465</v>
      </c>
      <c r="B2801" s="5" t="s">
        <v>487</v>
      </c>
      <c r="C2801" s="5" t="s">
        <v>330</v>
      </c>
      <c r="D2801" s="5" t="s">
        <v>70</v>
      </c>
      <c r="E2801" s="3" t="s">
        <v>269</v>
      </c>
      <c r="F2801" s="3" t="s">
        <v>373</v>
      </c>
      <c r="G2801" s="3">
        <v>0</v>
      </c>
      <c r="H2801" s="3"/>
      <c r="I2801" s="3"/>
      <c r="J2801" s="3"/>
      <c r="K2801" s="3"/>
      <c r="L2801" s="3"/>
      <c r="M2801" s="5"/>
      <c r="AZ2801"/>
      <c r="BA2801"/>
      <c r="BB2801"/>
      <c r="BC2801"/>
      <c r="BD2801"/>
      <c r="BE2801"/>
      <c r="BF2801" s="3"/>
      <c r="BG2801" s="3"/>
      <c r="CK2801"/>
    </row>
    <row r="2802" spans="1:89" x14ac:dyDescent="0.25">
      <c r="A2802" s="2">
        <v>43465</v>
      </c>
      <c r="B2802" s="5" t="s">
        <v>487</v>
      </c>
      <c r="C2802" s="5" t="s">
        <v>330</v>
      </c>
      <c r="D2802" s="5" t="s">
        <v>70</v>
      </c>
      <c r="E2802" s="3" t="s">
        <v>270</v>
      </c>
      <c r="F2802" s="3" t="s">
        <v>374</v>
      </c>
      <c r="G2802" s="3">
        <v>122570606</v>
      </c>
      <c r="H2802" s="3"/>
      <c r="I2802" s="3"/>
      <c r="J2802" s="3"/>
      <c r="K2802" s="3"/>
      <c r="L2802" s="3"/>
      <c r="M2802" s="5"/>
      <c r="AZ2802"/>
      <c r="BA2802"/>
      <c r="BB2802"/>
      <c r="BC2802"/>
      <c r="BD2802"/>
      <c r="BE2802"/>
      <c r="BF2802" s="3"/>
      <c r="BG2802" s="3"/>
      <c r="CK2802"/>
    </row>
    <row r="2803" spans="1:89" x14ac:dyDescent="0.25">
      <c r="A2803" s="2">
        <v>43465</v>
      </c>
      <c r="B2803" s="5" t="s">
        <v>487</v>
      </c>
      <c r="C2803" s="5" t="s">
        <v>330</v>
      </c>
      <c r="D2803" s="5" t="s">
        <v>70</v>
      </c>
      <c r="E2803" s="3" t="s">
        <v>271</v>
      </c>
      <c r="F2803" s="3" t="s">
        <v>375</v>
      </c>
      <c r="G2803" s="3">
        <v>7062179</v>
      </c>
      <c r="H2803" s="3"/>
      <c r="I2803" s="3"/>
      <c r="J2803" s="3"/>
      <c r="K2803" s="3"/>
      <c r="L2803" s="3"/>
      <c r="M2803" s="5"/>
      <c r="AZ2803"/>
      <c r="BA2803"/>
      <c r="BB2803"/>
      <c r="BC2803"/>
      <c r="BD2803"/>
      <c r="BE2803"/>
      <c r="BF2803" s="3"/>
      <c r="BG2803" s="3"/>
      <c r="CK2803"/>
    </row>
    <row r="2804" spans="1:89" x14ac:dyDescent="0.25">
      <c r="A2804" s="2">
        <v>43465</v>
      </c>
      <c r="B2804" s="5" t="s">
        <v>487</v>
      </c>
      <c r="C2804" s="5" t="s">
        <v>330</v>
      </c>
      <c r="D2804" s="5" t="s">
        <v>70</v>
      </c>
      <c r="E2804" s="3" t="s">
        <v>272</v>
      </c>
      <c r="F2804" s="3" t="s">
        <v>378</v>
      </c>
      <c r="G2804" s="3">
        <v>4329976244.8800001</v>
      </c>
      <c r="H2804" s="3"/>
      <c r="I2804" s="3"/>
      <c r="J2804" s="3"/>
      <c r="K2804" s="3"/>
      <c r="L2804" s="3"/>
      <c r="M2804" s="5"/>
      <c r="AZ2804"/>
      <c r="BA2804"/>
      <c r="BB2804"/>
      <c r="BC2804"/>
      <c r="BD2804"/>
      <c r="BE2804"/>
      <c r="BF2804" s="3"/>
      <c r="BG2804" s="3"/>
      <c r="CK2804"/>
    </row>
    <row r="2805" spans="1:89" x14ac:dyDescent="0.25">
      <c r="A2805" s="2">
        <v>43465</v>
      </c>
      <c r="B2805" s="5" t="s">
        <v>487</v>
      </c>
      <c r="C2805" s="5" t="s">
        <v>330</v>
      </c>
      <c r="D2805" s="5" t="s">
        <v>70</v>
      </c>
      <c r="E2805" s="3" t="s">
        <v>131</v>
      </c>
      <c r="F2805" s="3" t="s">
        <v>379</v>
      </c>
      <c r="G2805" s="3">
        <v>2887564455.8099999</v>
      </c>
      <c r="H2805" s="3"/>
      <c r="I2805" s="3"/>
      <c r="J2805" s="3"/>
      <c r="K2805" s="3"/>
      <c r="L2805" s="3"/>
      <c r="M2805" s="5"/>
      <c r="AZ2805"/>
      <c r="BA2805"/>
      <c r="BB2805"/>
      <c r="BC2805"/>
      <c r="BD2805"/>
      <c r="BE2805"/>
      <c r="BF2805" s="3"/>
      <c r="BG2805" s="3"/>
      <c r="CK2805"/>
    </row>
    <row r="2806" spans="1:89" x14ac:dyDescent="0.25">
      <c r="A2806" s="2">
        <v>43465</v>
      </c>
      <c r="B2806" s="5" t="s">
        <v>487</v>
      </c>
      <c r="C2806" s="5" t="s">
        <v>330</v>
      </c>
      <c r="D2806" s="5" t="s">
        <v>70</v>
      </c>
      <c r="E2806" s="3" t="s">
        <v>116</v>
      </c>
      <c r="F2806" s="3" t="s">
        <v>373</v>
      </c>
      <c r="G2806" s="3">
        <v>0</v>
      </c>
      <c r="H2806" s="3"/>
      <c r="I2806" s="3"/>
      <c r="J2806" s="3"/>
      <c r="K2806" s="3"/>
      <c r="L2806" s="3"/>
      <c r="M2806" s="5"/>
      <c r="AZ2806"/>
      <c r="BA2806"/>
      <c r="BB2806"/>
      <c r="BC2806"/>
      <c r="BD2806"/>
      <c r="BE2806"/>
      <c r="BF2806" s="3"/>
      <c r="BG2806" s="3"/>
      <c r="CK2806"/>
    </row>
    <row r="2807" spans="1:89" x14ac:dyDescent="0.25">
      <c r="A2807" s="2">
        <v>43465</v>
      </c>
      <c r="B2807" s="5" t="s">
        <v>487</v>
      </c>
      <c r="C2807" s="5" t="s">
        <v>330</v>
      </c>
      <c r="D2807" s="5" t="s">
        <v>70</v>
      </c>
      <c r="E2807" s="3" t="s">
        <v>117</v>
      </c>
      <c r="F2807" s="3" t="s">
        <v>374</v>
      </c>
      <c r="G2807" s="3">
        <v>2751685124</v>
      </c>
      <c r="H2807" s="3"/>
      <c r="I2807" s="3"/>
      <c r="J2807" s="3"/>
      <c r="K2807" s="3"/>
      <c r="L2807" s="3"/>
      <c r="M2807" s="5"/>
      <c r="AZ2807"/>
      <c r="BA2807"/>
      <c r="BB2807"/>
      <c r="BC2807"/>
      <c r="BD2807"/>
      <c r="BE2807"/>
      <c r="BF2807" s="3"/>
      <c r="BG2807" s="3"/>
      <c r="CK2807"/>
    </row>
    <row r="2808" spans="1:89" x14ac:dyDescent="0.25">
      <c r="A2808" s="2">
        <v>43465</v>
      </c>
      <c r="B2808" s="5" t="s">
        <v>487</v>
      </c>
      <c r="C2808" s="5" t="s">
        <v>330</v>
      </c>
      <c r="D2808" s="5" t="s">
        <v>70</v>
      </c>
      <c r="E2808" s="3" t="s">
        <v>118</v>
      </c>
      <c r="F2808" s="3" t="s">
        <v>375</v>
      </c>
      <c r="G2808" s="3">
        <v>135879331.81</v>
      </c>
      <c r="H2808" s="3"/>
      <c r="I2808" s="3"/>
      <c r="J2808" s="3"/>
      <c r="K2808" s="3"/>
      <c r="L2808" s="3"/>
      <c r="M2808" s="5"/>
      <c r="AZ2808"/>
      <c r="BA2808"/>
      <c r="BB2808"/>
      <c r="BC2808"/>
      <c r="BD2808"/>
      <c r="BE2808"/>
      <c r="BF2808" s="3"/>
      <c r="BG2808" s="3"/>
      <c r="CK2808"/>
    </row>
    <row r="2809" spans="1:89" x14ac:dyDescent="0.25">
      <c r="A2809" s="2">
        <v>43465</v>
      </c>
      <c r="B2809" s="5" t="s">
        <v>487</v>
      </c>
      <c r="C2809" s="5" t="s">
        <v>330</v>
      </c>
      <c r="D2809" s="5" t="s">
        <v>70</v>
      </c>
      <c r="E2809" s="3" t="s">
        <v>273</v>
      </c>
      <c r="F2809" s="3" t="s">
        <v>380</v>
      </c>
      <c r="G2809" s="3">
        <v>1442411789.0699999</v>
      </c>
      <c r="H2809" s="3"/>
      <c r="I2809" s="3"/>
      <c r="J2809" s="3"/>
      <c r="K2809" s="3"/>
      <c r="L2809" s="3"/>
      <c r="M2809" s="5"/>
      <c r="AZ2809"/>
      <c r="BA2809"/>
      <c r="BB2809"/>
      <c r="BC2809"/>
      <c r="BD2809"/>
      <c r="BE2809"/>
      <c r="BF2809" s="3"/>
      <c r="BG2809" s="3"/>
      <c r="CK2809"/>
    </row>
    <row r="2810" spans="1:89" x14ac:dyDescent="0.25">
      <c r="A2810" s="2">
        <v>43465</v>
      </c>
      <c r="B2810" s="5" t="s">
        <v>487</v>
      </c>
      <c r="C2810" s="5" t="s">
        <v>330</v>
      </c>
      <c r="D2810" s="5" t="s">
        <v>70</v>
      </c>
      <c r="E2810" s="3" t="s">
        <v>274</v>
      </c>
      <c r="F2810" s="3" t="s">
        <v>373</v>
      </c>
      <c r="G2810" s="3">
        <v>0</v>
      </c>
      <c r="H2810" s="3"/>
      <c r="I2810" s="3"/>
      <c r="J2810" s="3"/>
      <c r="K2810" s="3"/>
      <c r="L2810" s="3"/>
      <c r="M2810" s="5"/>
      <c r="AZ2810"/>
      <c r="BA2810"/>
      <c r="BB2810"/>
      <c r="BC2810"/>
      <c r="BD2810"/>
      <c r="BE2810"/>
      <c r="BF2810" s="3"/>
      <c r="BG2810" s="3"/>
      <c r="CK2810"/>
    </row>
    <row r="2811" spans="1:89" x14ac:dyDescent="0.25">
      <c r="A2811" s="2">
        <v>43465</v>
      </c>
      <c r="B2811" s="5" t="s">
        <v>487</v>
      </c>
      <c r="C2811" s="5" t="s">
        <v>330</v>
      </c>
      <c r="D2811" s="5" t="s">
        <v>70</v>
      </c>
      <c r="E2811" s="3" t="s">
        <v>275</v>
      </c>
      <c r="F2811" s="3" t="s">
        <v>374</v>
      </c>
      <c r="G2811" s="3">
        <v>1340613436.98</v>
      </c>
      <c r="H2811" s="3"/>
      <c r="I2811" s="3"/>
      <c r="J2811" s="3"/>
      <c r="K2811" s="3"/>
      <c r="L2811" s="3"/>
      <c r="M2811" s="5"/>
      <c r="AZ2811"/>
      <c r="BA2811"/>
      <c r="BB2811"/>
      <c r="BC2811"/>
      <c r="BD2811"/>
      <c r="BE2811"/>
      <c r="BF2811" s="3"/>
      <c r="BG2811" s="3"/>
      <c r="CK2811"/>
    </row>
    <row r="2812" spans="1:89" x14ac:dyDescent="0.25">
      <c r="A2812" s="2">
        <v>43465</v>
      </c>
      <c r="B2812" s="5" t="s">
        <v>487</v>
      </c>
      <c r="C2812" s="5" t="s">
        <v>330</v>
      </c>
      <c r="D2812" s="5" t="s">
        <v>70</v>
      </c>
      <c r="E2812" s="3" t="s">
        <v>276</v>
      </c>
      <c r="F2812" s="3" t="s">
        <v>375</v>
      </c>
      <c r="G2812" s="3">
        <v>101798352.09</v>
      </c>
      <c r="H2812" s="3"/>
      <c r="I2812" s="3"/>
      <c r="J2812" s="3"/>
      <c r="K2812" s="3"/>
      <c r="L2812" s="3"/>
      <c r="M2812" s="5"/>
      <c r="AZ2812"/>
      <c r="BA2812"/>
      <c r="BB2812"/>
      <c r="BC2812"/>
      <c r="BD2812"/>
      <c r="BE2812"/>
      <c r="BF2812" s="3"/>
      <c r="BG2812" s="3"/>
      <c r="CK2812"/>
    </row>
    <row r="2813" spans="1:89" x14ac:dyDescent="0.25">
      <c r="A2813" s="2">
        <v>43465</v>
      </c>
      <c r="B2813" s="5" t="s">
        <v>487</v>
      </c>
      <c r="C2813" s="5" t="s">
        <v>330</v>
      </c>
      <c r="D2813" s="5" t="s">
        <v>70</v>
      </c>
      <c r="E2813" s="3" t="s">
        <v>277</v>
      </c>
      <c r="F2813" s="3" t="s">
        <v>381</v>
      </c>
      <c r="G2813" s="3">
        <v>6088649998.04</v>
      </c>
      <c r="H2813" s="3"/>
      <c r="I2813" s="3"/>
      <c r="J2813" s="3"/>
      <c r="K2813" s="3"/>
      <c r="L2813" s="3"/>
      <c r="M2813" s="5"/>
      <c r="AZ2813"/>
      <c r="BA2813"/>
      <c r="BB2813"/>
      <c r="BC2813"/>
      <c r="BD2813"/>
      <c r="BE2813"/>
      <c r="BF2813" s="3"/>
      <c r="BG2813" s="3"/>
      <c r="CK2813"/>
    </row>
    <row r="2814" spans="1:89" x14ac:dyDescent="0.25">
      <c r="A2814" s="2">
        <v>43465</v>
      </c>
      <c r="B2814" s="5" t="s">
        <v>487</v>
      </c>
      <c r="C2814" s="5" t="s">
        <v>330</v>
      </c>
      <c r="D2814" s="5" t="s">
        <v>70</v>
      </c>
      <c r="E2814" s="3" t="s">
        <v>119</v>
      </c>
      <c r="F2814" s="3" t="s">
        <v>382</v>
      </c>
      <c r="G2814" s="3">
        <v>5219210284.04</v>
      </c>
      <c r="H2814" s="3"/>
      <c r="I2814" s="3"/>
      <c r="J2814" s="3"/>
      <c r="K2814" s="3"/>
      <c r="L2814" s="3"/>
      <c r="M2814" s="5"/>
      <c r="AZ2814"/>
      <c r="BA2814"/>
      <c r="BB2814"/>
      <c r="BC2814"/>
      <c r="BD2814"/>
      <c r="BE2814"/>
      <c r="BF2814" s="3"/>
      <c r="BG2814" s="3"/>
      <c r="CK2814"/>
    </row>
    <row r="2815" spans="1:89" x14ac:dyDescent="0.25">
      <c r="A2815" s="2">
        <v>43465</v>
      </c>
      <c r="B2815" s="5" t="s">
        <v>487</v>
      </c>
      <c r="C2815" s="5" t="s">
        <v>330</v>
      </c>
      <c r="D2815" s="5" t="s">
        <v>70</v>
      </c>
      <c r="E2815" s="3" t="s">
        <v>120</v>
      </c>
      <c r="F2815" s="3" t="s">
        <v>383</v>
      </c>
      <c r="G2815" s="3">
        <v>869439712</v>
      </c>
      <c r="H2815" s="3"/>
      <c r="I2815" s="3"/>
      <c r="J2815" s="3"/>
      <c r="K2815" s="3"/>
      <c r="L2815" s="3"/>
      <c r="M2815" s="5"/>
      <c r="AZ2815"/>
      <c r="BA2815"/>
      <c r="BB2815"/>
      <c r="BC2815"/>
      <c r="BD2815"/>
      <c r="BE2815"/>
      <c r="BF2815" s="3"/>
      <c r="BG2815" s="3"/>
      <c r="CK2815"/>
    </row>
    <row r="2816" spans="1:89" x14ac:dyDescent="0.25">
      <c r="A2816" s="2">
        <v>43465</v>
      </c>
      <c r="B2816" s="5" t="s">
        <v>487</v>
      </c>
      <c r="C2816" s="5" t="s">
        <v>330</v>
      </c>
      <c r="D2816" s="5" t="s">
        <v>70</v>
      </c>
      <c r="E2816" s="3" t="s">
        <v>121</v>
      </c>
      <c r="F2816" s="3" t="s">
        <v>384</v>
      </c>
      <c r="G2816" s="3">
        <v>2</v>
      </c>
      <c r="H2816" s="3"/>
      <c r="I2816" s="3"/>
      <c r="J2816" s="3"/>
      <c r="K2816" s="3"/>
      <c r="L2816" s="3"/>
      <c r="M2816" s="5"/>
      <c r="AZ2816"/>
      <c r="BA2816"/>
      <c r="BB2816"/>
      <c r="BC2816"/>
      <c r="BD2816"/>
      <c r="BE2816"/>
      <c r="BF2816" s="3"/>
      <c r="BG2816" s="3"/>
      <c r="CK2816"/>
    </row>
    <row r="2817" spans="1:89" x14ac:dyDescent="0.25">
      <c r="A2817" s="2">
        <v>43465</v>
      </c>
      <c r="B2817" s="5" t="s">
        <v>487</v>
      </c>
      <c r="C2817" s="5" t="s">
        <v>330</v>
      </c>
      <c r="D2817" s="5" t="s">
        <v>70</v>
      </c>
      <c r="E2817" s="3" t="s">
        <v>123</v>
      </c>
      <c r="F2817" s="3" t="s">
        <v>385</v>
      </c>
      <c r="G2817" s="3">
        <v>0</v>
      </c>
      <c r="H2817" s="3"/>
      <c r="I2817" s="3"/>
      <c r="J2817" s="3"/>
      <c r="K2817" s="3"/>
      <c r="L2817" s="3"/>
      <c r="M2817" s="5"/>
      <c r="AZ2817"/>
      <c r="BA2817"/>
      <c r="BB2817"/>
      <c r="BC2817"/>
      <c r="BD2817"/>
      <c r="BE2817"/>
      <c r="BF2817" s="3"/>
      <c r="BG2817" s="3"/>
      <c r="CK2817"/>
    </row>
    <row r="2818" spans="1:89" x14ac:dyDescent="0.25">
      <c r="A2818" s="2">
        <v>43465</v>
      </c>
      <c r="B2818" s="5" t="s">
        <v>487</v>
      </c>
      <c r="C2818" s="5" t="s">
        <v>330</v>
      </c>
      <c r="D2818" s="5" t="s">
        <v>70</v>
      </c>
      <c r="E2818" s="3" t="s">
        <v>278</v>
      </c>
      <c r="F2818" s="3" t="s">
        <v>386</v>
      </c>
      <c r="G2818" s="3">
        <v>0</v>
      </c>
      <c r="H2818" s="3"/>
      <c r="I2818" s="3"/>
      <c r="J2818" s="3"/>
      <c r="K2818" s="3"/>
      <c r="L2818" s="3"/>
      <c r="M2818" s="5"/>
      <c r="AZ2818"/>
      <c r="BA2818"/>
      <c r="BB2818"/>
      <c r="BC2818"/>
      <c r="BD2818"/>
      <c r="BE2818"/>
      <c r="BF2818" s="3"/>
      <c r="BG2818" s="3"/>
      <c r="CK2818"/>
    </row>
    <row r="2819" spans="1:89" x14ac:dyDescent="0.25">
      <c r="A2819" s="2">
        <v>43465</v>
      </c>
      <c r="B2819" s="5" t="s">
        <v>487</v>
      </c>
      <c r="C2819" s="5" t="s">
        <v>330</v>
      </c>
      <c r="D2819" s="5" t="s">
        <v>70</v>
      </c>
      <c r="E2819" s="3" t="s">
        <v>279</v>
      </c>
      <c r="F2819" s="3" t="s">
        <v>387</v>
      </c>
      <c r="G2819" s="3">
        <v>8661360</v>
      </c>
      <c r="H2819" s="3"/>
      <c r="I2819" s="3"/>
      <c r="J2819" s="3"/>
      <c r="K2819" s="3"/>
      <c r="L2819" s="3"/>
      <c r="M2819" s="5"/>
      <c r="AZ2819"/>
      <c r="BA2819"/>
      <c r="BB2819"/>
      <c r="BC2819"/>
      <c r="BD2819"/>
      <c r="BE2819"/>
      <c r="BF2819" s="3"/>
      <c r="BG2819" s="3"/>
      <c r="CK2819"/>
    </row>
    <row r="2820" spans="1:89" x14ac:dyDescent="0.25">
      <c r="A2820" s="2">
        <v>43465</v>
      </c>
      <c r="B2820" s="5" t="s">
        <v>487</v>
      </c>
      <c r="C2820" s="5" t="s">
        <v>330</v>
      </c>
      <c r="D2820" s="5" t="s">
        <v>70</v>
      </c>
      <c r="E2820" s="3" t="s">
        <v>280</v>
      </c>
      <c r="F2820" s="3" t="s">
        <v>388</v>
      </c>
      <c r="G2820" s="3">
        <v>0</v>
      </c>
      <c r="H2820" s="3"/>
      <c r="I2820" s="3"/>
      <c r="J2820" s="3"/>
      <c r="K2820" s="3"/>
      <c r="L2820" s="3"/>
      <c r="M2820" s="5"/>
      <c r="AZ2820"/>
      <c r="BA2820"/>
      <c r="BB2820"/>
      <c r="BC2820"/>
      <c r="BD2820"/>
      <c r="BE2820"/>
      <c r="BF2820" s="3"/>
      <c r="BG2820" s="3"/>
      <c r="CK2820"/>
    </row>
    <row r="2821" spans="1:89" x14ac:dyDescent="0.25">
      <c r="A2821" s="2">
        <v>43465</v>
      </c>
      <c r="B2821" s="5" t="s">
        <v>487</v>
      </c>
      <c r="C2821" s="5" t="s">
        <v>330</v>
      </c>
      <c r="D2821" s="5" t="s">
        <v>70</v>
      </c>
      <c r="E2821" s="3" t="s">
        <v>281</v>
      </c>
      <c r="F2821" s="3" t="s">
        <v>389</v>
      </c>
      <c r="G2821" s="3">
        <v>95189158</v>
      </c>
      <c r="H2821" s="3"/>
      <c r="I2821" s="3"/>
      <c r="J2821" s="3"/>
      <c r="K2821" s="3"/>
      <c r="L2821" s="3"/>
      <c r="M2821" s="5"/>
      <c r="AZ2821"/>
      <c r="BA2821"/>
      <c r="BB2821"/>
      <c r="BC2821"/>
      <c r="BD2821"/>
      <c r="BE2821"/>
      <c r="BF2821" s="3"/>
      <c r="BG2821" s="3"/>
      <c r="CK2821"/>
    </row>
    <row r="2822" spans="1:89" x14ac:dyDescent="0.25">
      <c r="A2822" s="2">
        <v>43465</v>
      </c>
      <c r="B2822" s="5" t="s">
        <v>487</v>
      </c>
      <c r="C2822" s="5" t="s">
        <v>330</v>
      </c>
      <c r="D2822" s="5" t="s">
        <v>70</v>
      </c>
      <c r="E2822" s="3" t="s">
        <v>282</v>
      </c>
      <c r="F2822" s="3" t="s">
        <v>183</v>
      </c>
      <c r="G2822" s="3">
        <v>0</v>
      </c>
      <c r="H2822" s="3"/>
      <c r="I2822" s="3"/>
      <c r="J2822" s="3"/>
      <c r="K2822" s="3"/>
      <c r="L2822" s="3"/>
      <c r="M2822" s="5"/>
      <c r="AZ2822"/>
      <c r="BA2822"/>
      <c r="BB2822"/>
      <c r="BC2822"/>
      <c r="BD2822"/>
      <c r="BE2822"/>
      <c r="BF2822" s="3"/>
      <c r="BG2822" s="3"/>
      <c r="CK2822"/>
    </row>
    <row r="2823" spans="1:89" x14ac:dyDescent="0.25">
      <c r="A2823" s="2">
        <v>43465</v>
      </c>
      <c r="B2823" s="5" t="s">
        <v>487</v>
      </c>
      <c r="C2823" s="5" t="s">
        <v>330</v>
      </c>
      <c r="D2823" s="5" t="s">
        <v>70</v>
      </c>
      <c r="E2823" s="3" t="s">
        <v>124</v>
      </c>
      <c r="F2823" s="3" t="s">
        <v>390</v>
      </c>
      <c r="G2823" s="3">
        <v>0</v>
      </c>
      <c r="H2823" s="3"/>
      <c r="I2823" s="3"/>
      <c r="J2823" s="3"/>
      <c r="K2823" s="3"/>
      <c r="L2823" s="3"/>
      <c r="M2823" s="5"/>
      <c r="AZ2823"/>
      <c r="BA2823"/>
      <c r="BB2823"/>
      <c r="BC2823"/>
      <c r="BD2823"/>
      <c r="BE2823"/>
      <c r="BF2823" s="3"/>
      <c r="BG2823" s="3"/>
      <c r="CK2823"/>
    </row>
    <row r="2824" spans="1:89" x14ac:dyDescent="0.25">
      <c r="A2824" s="2">
        <v>43465</v>
      </c>
      <c r="B2824" s="5" t="s">
        <v>487</v>
      </c>
      <c r="C2824" s="5" t="s">
        <v>330</v>
      </c>
      <c r="D2824" s="5" t="s">
        <v>70</v>
      </c>
      <c r="E2824" s="3" t="s">
        <v>125</v>
      </c>
      <c r="F2824" s="3" t="s">
        <v>391</v>
      </c>
      <c r="G2824" s="3">
        <v>0</v>
      </c>
      <c r="H2824" s="3"/>
      <c r="I2824" s="3"/>
      <c r="J2824" s="3"/>
      <c r="K2824" s="3"/>
      <c r="L2824" s="3"/>
      <c r="M2824" s="5"/>
      <c r="AZ2824"/>
      <c r="BA2824"/>
      <c r="BB2824"/>
      <c r="BC2824"/>
      <c r="BD2824"/>
      <c r="BE2824"/>
      <c r="BF2824" s="3"/>
      <c r="BG2824" s="3"/>
      <c r="CK2824"/>
    </row>
    <row r="2825" spans="1:89" x14ac:dyDescent="0.25">
      <c r="A2825" s="2">
        <v>43465</v>
      </c>
      <c r="B2825" s="5" t="s">
        <v>487</v>
      </c>
      <c r="C2825" s="5" t="s">
        <v>330</v>
      </c>
      <c r="D2825" s="5" t="s">
        <v>70</v>
      </c>
      <c r="E2825" s="3" t="s">
        <v>126</v>
      </c>
      <c r="F2825" s="3" t="s">
        <v>392</v>
      </c>
      <c r="G2825" s="3">
        <v>163814777</v>
      </c>
      <c r="H2825" s="3"/>
      <c r="I2825" s="3"/>
      <c r="J2825" s="3"/>
      <c r="K2825" s="3"/>
      <c r="L2825" s="3"/>
      <c r="M2825" s="5"/>
      <c r="AZ2825"/>
      <c r="BA2825"/>
      <c r="BB2825"/>
      <c r="BC2825"/>
      <c r="BD2825"/>
      <c r="BE2825"/>
      <c r="BF2825" s="3"/>
      <c r="BG2825" s="3"/>
      <c r="CK2825"/>
    </row>
    <row r="2826" spans="1:89" x14ac:dyDescent="0.25">
      <c r="A2826" s="2">
        <v>43465</v>
      </c>
      <c r="B2826" s="5" t="s">
        <v>487</v>
      </c>
      <c r="C2826" s="5" t="s">
        <v>330</v>
      </c>
      <c r="D2826" s="5" t="s">
        <v>70</v>
      </c>
      <c r="E2826" s="3" t="s">
        <v>127</v>
      </c>
      <c r="F2826" s="3" t="s">
        <v>393</v>
      </c>
      <c r="G2826" s="3">
        <v>114997726</v>
      </c>
      <c r="H2826" s="3"/>
      <c r="I2826" s="3"/>
      <c r="J2826" s="3"/>
      <c r="K2826" s="3"/>
      <c r="L2826" s="3"/>
      <c r="M2826" s="5"/>
      <c r="AZ2826"/>
      <c r="BA2826"/>
      <c r="BB2826"/>
      <c r="BC2826"/>
      <c r="BD2826"/>
      <c r="BE2826"/>
      <c r="BF2826" s="3"/>
      <c r="BG2826" s="3"/>
      <c r="CK2826"/>
    </row>
    <row r="2827" spans="1:89" x14ac:dyDescent="0.25">
      <c r="A2827" s="2">
        <v>43465</v>
      </c>
      <c r="B2827" s="5" t="s">
        <v>487</v>
      </c>
      <c r="C2827" s="5" t="s">
        <v>330</v>
      </c>
      <c r="D2827" s="5" t="s">
        <v>70</v>
      </c>
      <c r="E2827" s="3" t="s">
        <v>128</v>
      </c>
      <c r="F2827" s="3" t="s">
        <v>394</v>
      </c>
      <c r="G2827" s="3">
        <v>324757369</v>
      </c>
      <c r="H2827" s="3"/>
      <c r="I2827" s="3"/>
      <c r="J2827" s="3"/>
      <c r="K2827" s="3"/>
      <c r="L2827" s="3"/>
      <c r="M2827" s="5"/>
      <c r="AZ2827"/>
      <c r="BA2827"/>
      <c r="BB2827"/>
      <c r="BC2827"/>
      <c r="BD2827"/>
      <c r="BE2827"/>
      <c r="BF2827" s="3"/>
      <c r="BG2827" s="3"/>
      <c r="CK2827"/>
    </row>
    <row r="2828" spans="1:89" x14ac:dyDescent="0.25">
      <c r="A2828" s="2">
        <v>43465</v>
      </c>
      <c r="B2828" s="5" t="s">
        <v>487</v>
      </c>
      <c r="C2828" s="5" t="s">
        <v>330</v>
      </c>
      <c r="D2828" s="5" t="s">
        <v>70</v>
      </c>
      <c r="E2828" s="3" t="s">
        <v>283</v>
      </c>
      <c r="F2828" s="3" t="s">
        <v>395</v>
      </c>
      <c r="G2828" s="3">
        <v>0</v>
      </c>
      <c r="H2828" s="3"/>
      <c r="I2828" s="3"/>
      <c r="J2828" s="3"/>
      <c r="K2828" s="3"/>
      <c r="L2828" s="3"/>
      <c r="M2828" s="5"/>
      <c r="AZ2828"/>
      <c r="BA2828"/>
      <c r="BB2828"/>
      <c r="BC2828"/>
      <c r="BD2828"/>
      <c r="BE2828"/>
      <c r="BF2828" s="3"/>
      <c r="BG2828" s="3"/>
      <c r="CK2828"/>
    </row>
    <row r="2829" spans="1:89" x14ac:dyDescent="0.25">
      <c r="A2829" s="2">
        <v>43465</v>
      </c>
      <c r="B2829" s="5" t="s">
        <v>487</v>
      </c>
      <c r="C2829" s="5" t="s">
        <v>330</v>
      </c>
      <c r="D2829" s="5" t="s">
        <v>70</v>
      </c>
      <c r="E2829" s="3" t="s">
        <v>284</v>
      </c>
      <c r="F2829" s="3" t="s">
        <v>396</v>
      </c>
      <c r="G2829" s="3">
        <v>0</v>
      </c>
      <c r="H2829" s="3"/>
      <c r="I2829" s="3"/>
      <c r="J2829" s="3"/>
      <c r="K2829" s="3"/>
      <c r="L2829" s="3"/>
      <c r="M2829" s="5"/>
      <c r="AZ2829"/>
      <c r="BA2829"/>
      <c r="BB2829"/>
      <c r="BC2829"/>
      <c r="BD2829"/>
      <c r="BE2829"/>
      <c r="BF2829" s="3"/>
      <c r="BG2829" s="3"/>
      <c r="CK2829"/>
    </row>
    <row r="2830" spans="1:89" x14ac:dyDescent="0.25">
      <c r="A2830" s="2">
        <v>43465</v>
      </c>
      <c r="B2830" s="5" t="s">
        <v>487</v>
      </c>
      <c r="C2830" s="5" t="s">
        <v>330</v>
      </c>
      <c r="D2830" s="5" t="s">
        <v>70</v>
      </c>
      <c r="E2830" s="3" t="s">
        <v>285</v>
      </c>
      <c r="F2830" s="3" t="s">
        <v>397</v>
      </c>
      <c r="G2830" s="3">
        <v>0</v>
      </c>
      <c r="H2830" s="3"/>
      <c r="I2830" s="3"/>
      <c r="J2830" s="3"/>
      <c r="K2830" s="3"/>
      <c r="L2830" s="3"/>
      <c r="M2830" s="5"/>
      <c r="AZ2830"/>
      <c r="BA2830"/>
      <c r="BB2830"/>
      <c r="BC2830"/>
      <c r="BD2830"/>
      <c r="BE2830"/>
      <c r="BF2830" s="3"/>
      <c r="BG2830" s="3"/>
      <c r="CK2830"/>
    </row>
    <row r="2831" spans="1:89" x14ac:dyDescent="0.25">
      <c r="A2831" s="2">
        <v>43465</v>
      </c>
      <c r="B2831" s="5" t="s">
        <v>487</v>
      </c>
      <c r="C2831" s="5" t="s">
        <v>330</v>
      </c>
      <c r="D2831" s="5" t="s">
        <v>70</v>
      </c>
      <c r="E2831" s="3" t="s">
        <v>286</v>
      </c>
      <c r="F2831" s="3" t="s">
        <v>399</v>
      </c>
      <c r="G2831" s="3">
        <v>382505954</v>
      </c>
      <c r="H2831" s="3"/>
      <c r="I2831" s="3"/>
      <c r="J2831" s="3"/>
      <c r="K2831" s="3"/>
      <c r="L2831" s="3"/>
      <c r="M2831" s="5"/>
      <c r="AZ2831"/>
      <c r="BA2831"/>
      <c r="BB2831"/>
      <c r="BC2831"/>
      <c r="BD2831"/>
      <c r="BE2831"/>
      <c r="BF2831" s="3"/>
      <c r="BG2831" s="3"/>
      <c r="CK2831"/>
    </row>
    <row r="2832" spans="1:89" x14ac:dyDescent="0.25">
      <c r="A2832" s="2">
        <v>43465</v>
      </c>
      <c r="B2832" s="5" t="s">
        <v>487</v>
      </c>
      <c r="C2832" s="5" t="s">
        <v>330</v>
      </c>
      <c r="D2832" s="5" t="s">
        <v>70</v>
      </c>
      <c r="E2832" s="3" t="s">
        <v>129</v>
      </c>
      <c r="F2832" s="3" t="s">
        <v>400</v>
      </c>
      <c r="G2832" s="3">
        <v>11638185371.92</v>
      </c>
      <c r="H2832" s="3"/>
      <c r="I2832" s="3"/>
      <c r="J2832" s="3"/>
      <c r="K2832" s="3"/>
      <c r="L2832" s="3"/>
      <c r="M2832" s="5"/>
      <c r="AZ2832"/>
      <c r="BA2832"/>
      <c r="BB2832"/>
      <c r="BC2832"/>
      <c r="BD2832"/>
      <c r="BE2832"/>
      <c r="BF2832" s="3"/>
      <c r="BG2832" s="3"/>
      <c r="CK2832"/>
    </row>
    <row r="2833" spans="1:89" x14ac:dyDescent="0.25">
      <c r="A2833" s="2">
        <v>43465</v>
      </c>
      <c r="B2833" s="5" t="s">
        <v>487</v>
      </c>
      <c r="C2833" s="5" t="s">
        <v>330</v>
      </c>
      <c r="D2833" s="5" t="s">
        <v>70</v>
      </c>
      <c r="E2833" s="3" t="s">
        <v>130</v>
      </c>
      <c r="F2833" s="3" t="s">
        <v>398</v>
      </c>
      <c r="G2833" s="3">
        <v>6866356247.2799997</v>
      </c>
      <c r="H2833" s="3"/>
      <c r="I2833" s="3"/>
      <c r="J2833" s="3"/>
      <c r="K2833" s="3"/>
      <c r="L2833" s="3"/>
      <c r="M2833" s="5"/>
      <c r="AZ2833"/>
      <c r="BA2833"/>
      <c r="BB2833"/>
      <c r="BC2833"/>
      <c r="BD2833"/>
      <c r="BE2833"/>
      <c r="BF2833" s="3"/>
      <c r="BG2833" s="3"/>
      <c r="CK2833"/>
    </row>
    <row r="2834" spans="1:89" x14ac:dyDescent="0.25">
      <c r="A2834" s="2">
        <v>43465</v>
      </c>
      <c r="B2834" s="5" t="s">
        <v>487</v>
      </c>
      <c r="C2834" s="5" t="s">
        <v>401</v>
      </c>
      <c r="D2834" s="5" t="s">
        <v>70</v>
      </c>
      <c r="E2834" s="3" t="s">
        <v>69</v>
      </c>
      <c r="F2834" s="3" t="s">
        <v>107</v>
      </c>
      <c r="G2834" s="3">
        <v>0</v>
      </c>
      <c r="H2834" s="3">
        <v>108418925</v>
      </c>
      <c r="I2834" s="3">
        <v>6490497</v>
      </c>
      <c r="J2834" s="3">
        <v>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Z2834" s="3">
        <v>114909422</v>
      </c>
      <c r="AZ2834"/>
      <c r="BA2834"/>
      <c r="BB2834"/>
      <c r="BC2834"/>
      <c r="BD2834"/>
      <c r="BE2834"/>
      <c r="BF2834" s="3"/>
      <c r="BG2834" s="3"/>
      <c r="CK2834"/>
    </row>
    <row r="2835" spans="1:89" x14ac:dyDescent="0.25">
      <c r="A2835" s="2">
        <v>43465</v>
      </c>
      <c r="B2835" s="5" t="s">
        <v>487</v>
      </c>
      <c r="C2835" s="5" t="s">
        <v>401</v>
      </c>
      <c r="D2835" s="5" t="s">
        <v>70</v>
      </c>
      <c r="E2835" s="3" t="s">
        <v>68</v>
      </c>
      <c r="F2835" s="3" t="s">
        <v>108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Z2835" s="3">
        <v>0</v>
      </c>
      <c r="AZ2835"/>
      <c r="BA2835"/>
      <c r="BB2835"/>
      <c r="BC2835"/>
      <c r="BD2835"/>
      <c r="BE2835"/>
      <c r="BF2835" s="3"/>
      <c r="BG2835" s="3"/>
      <c r="CK2835"/>
    </row>
    <row r="2836" spans="1:89" x14ac:dyDescent="0.25">
      <c r="A2836" s="2">
        <v>43465</v>
      </c>
      <c r="B2836" s="5" t="s">
        <v>487</v>
      </c>
      <c r="C2836" s="5" t="s">
        <v>401</v>
      </c>
      <c r="D2836" s="5" t="s">
        <v>70</v>
      </c>
      <c r="E2836" s="3" t="s">
        <v>67</v>
      </c>
      <c r="F2836" s="3" t="s">
        <v>109</v>
      </c>
      <c r="G2836" s="3"/>
      <c r="H2836" s="3"/>
      <c r="I2836" s="3"/>
      <c r="J2836" s="3"/>
      <c r="K2836" s="3"/>
      <c r="L2836" s="3"/>
      <c r="M2836" s="5"/>
      <c r="S2836" s="5">
        <v>0</v>
      </c>
      <c r="T2836" s="5">
        <v>0</v>
      </c>
      <c r="U2836" s="5">
        <v>0</v>
      </c>
      <c r="V2836" s="5">
        <v>0</v>
      </c>
      <c r="Z2836" s="5">
        <v>0</v>
      </c>
      <c r="AZ2836"/>
      <c r="BA2836"/>
      <c r="BB2836"/>
      <c r="BC2836"/>
      <c r="BD2836"/>
      <c r="BE2836"/>
      <c r="BF2836" s="3"/>
      <c r="BG2836" s="3"/>
      <c r="CK2836"/>
    </row>
    <row r="2837" spans="1:89" x14ac:dyDescent="0.25">
      <c r="A2837" s="2">
        <v>43465</v>
      </c>
      <c r="B2837" s="5" t="s">
        <v>487</v>
      </c>
      <c r="C2837" s="5" t="s">
        <v>401</v>
      </c>
      <c r="D2837" s="5" t="s">
        <v>70</v>
      </c>
      <c r="E2837" s="3" t="s">
        <v>66</v>
      </c>
      <c r="F2837" s="3" t="s">
        <v>110</v>
      </c>
      <c r="G2837" s="3">
        <v>0</v>
      </c>
      <c r="H2837" s="3">
        <v>31234112</v>
      </c>
      <c r="I2837" s="3">
        <v>314962</v>
      </c>
      <c r="J2837" s="3">
        <v>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Z2837" s="3">
        <v>31549074</v>
      </c>
      <c r="AZ2837"/>
      <c r="BA2837"/>
      <c r="BB2837"/>
      <c r="BC2837"/>
      <c r="BD2837"/>
      <c r="BE2837"/>
      <c r="BF2837" s="3"/>
      <c r="BG2837" s="3"/>
      <c r="CK2837"/>
    </row>
    <row r="2838" spans="1:89" x14ac:dyDescent="0.25">
      <c r="A2838" s="2">
        <v>43465</v>
      </c>
      <c r="B2838" s="5" t="s">
        <v>487</v>
      </c>
      <c r="C2838" s="5" t="s">
        <v>401</v>
      </c>
      <c r="D2838" s="5" t="s">
        <v>70</v>
      </c>
      <c r="E2838" s="3" t="s">
        <v>65</v>
      </c>
      <c r="F2838" s="3" t="s">
        <v>111</v>
      </c>
      <c r="G2838" s="3">
        <v>0</v>
      </c>
      <c r="H2838" s="3">
        <v>77184813</v>
      </c>
      <c r="I2838" s="3">
        <v>6175535</v>
      </c>
      <c r="J2838" s="3">
        <v>0</v>
      </c>
      <c r="K2838" s="3">
        <v>0</v>
      </c>
      <c r="L2838" s="3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Z2838" s="3">
        <v>83360348</v>
      </c>
      <c r="AZ2838"/>
      <c r="BA2838"/>
      <c r="BB2838"/>
      <c r="BC2838"/>
      <c r="BD2838"/>
      <c r="BE2838"/>
      <c r="BF2838" s="3"/>
      <c r="BG2838" s="3"/>
      <c r="CK2838"/>
    </row>
    <row r="2839" spans="1:89" x14ac:dyDescent="0.25">
      <c r="A2839" s="2">
        <v>43465</v>
      </c>
      <c r="B2839" s="5" t="s">
        <v>487</v>
      </c>
      <c r="C2839" s="5" t="s">
        <v>401</v>
      </c>
      <c r="D2839" s="5" t="s">
        <v>70</v>
      </c>
      <c r="E2839" s="3" t="s">
        <v>64</v>
      </c>
      <c r="F2839" s="3" t="s">
        <v>107</v>
      </c>
      <c r="G2839" s="3">
        <v>0</v>
      </c>
      <c r="H2839" s="3">
        <v>97231939</v>
      </c>
      <c r="I2839" s="3">
        <v>6734853</v>
      </c>
      <c r="J2839" s="3">
        <v>0</v>
      </c>
      <c r="K2839" s="3">
        <v>0</v>
      </c>
      <c r="L2839" s="3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Z2839" s="3">
        <v>103966792</v>
      </c>
      <c r="AZ2839"/>
      <c r="BA2839"/>
      <c r="BB2839"/>
      <c r="BC2839"/>
      <c r="BD2839"/>
      <c r="BE2839"/>
      <c r="BF2839" s="3"/>
      <c r="BG2839" s="3"/>
      <c r="CK2839"/>
    </row>
    <row r="2840" spans="1:89" x14ac:dyDescent="0.25">
      <c r="A2840" s="2">
        <v>43465</v>
      </c>
      <c r="B2840" s="5" t="s">
        <v>487</v>
      </c>
      <c r="C2840" s="5" t="s">
        <v>401</v>
      </c>
      <c r="D2840" s="5" t="s">
        <v>70</v>
      </c>
      <c r="E2840" s="3" t="s">
        <v>63</v>
      </c>
      <c r="F2840" s="3" t="s">
        <v>108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Z2840" s="3">
        <v>0</v>
      </c>
      <c r="AZ2840"/>
      <c r="BA2840"/>
      <c r="BB2840"/>
      <c r="BC2840"/>
      <c r="BD2840"/>
      <c r="BE2840"/>
      <c r="BF2840" s="3"/>
      <c r="BG2840" s="3"/>
      <c r="CK2840"/>
    </row>
    <row r="2841" spans="1:89" x14ac:dyDescent="0.25">
      <c r="A2841" s="2">
        <v>43465</v>
      </c>
      <c r="B2841" s="5" t="s">
        <v>487</v>
      </c>
      <c r="C2841" s="5" t="s">
        <v>401</v>
      </c>
      <c r="D2841" s="5" t="s">
        <v>70</v>
      </c>
      <c r="E2841" s="3" t="s">
        <v>62</v>
      </c>
      <c r="F2841" s="3" t="s">
        <v>109</v>
      </c>
      <c r="G2841" s="3"/>
      <c r="H2841" s="3"/>
      <c r="I2841" s="3"/>
      <c r="J2841" s="3"/>
      <c r="K2841" s="3"/>
      <c r="L2841" s="3"/>
      <c r="M2841" s="5"/>
      <c r="S2841" s="5">
        <v>0</v>
      </c>
      <c r="T2841" s="5">
        <v>0</v>
      </c>
      <c r="U2841" s="5">
        <v>0</v>
      </c>
      <c r="V2841" s="5">
        <v>0</v>
      </c>
      <c r="Z2841" s="5">
        <v>0</v>
      </c>
      <c r="AZ2841"/>
      <c r="BA2841"/>
      <c r="BB2841"/>
      <c r="BC2841"/>
      <c r="BD2841"/>
      <c r="BE2841"/>
      <c r="BF2841" s="3"/>
      <c r="BG2841" s="3"/>
      <c r="CK2841"/>
    </row>
    <row r="2842" spans="1:89" x14ac:dyDescent="0.25">
      <c r="A2842" s="2">
        <v>43465</v>
      </c>
      <c r="B2842" s="5" t="s">
        <v>487</v>
      </c>
      <c r="C2842" s="5" t="s">
        <v>401</v>
      </c>
      <c r="D2842" s="5" t="s">
        <v>70</v>
      </c>
      <c r="E2842" s="3" t="s">
        <v>61</v>
      </c>
      <c r="F2842" s="3" t="s">
        <v>110</v>
      </c>
      <c r="G2842" s="3">
        <v>0</v>
      </c>
      <c r="H2842" s="3">
        <v>30430745</v>
      </c>
      <c r="I2842" s="3">
        <v>314962</v>
      </c>
      <c r="J2842" s="3">
        <v>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Z2842" s="3">
        <v>30745707</v>
      </c>
      <c r="AZ2842"/>
      <c r="BA2842"/>
      <c r="BB2842"/>
      <c r="BC2842"/>
      <c r="BD2842"/>
      <c r="BE2842"/>
      <c r="BF2842" s="3"/>
      <c r="BG2842" s="3"/>
      <c r="CK2842"/>
    </row>
    <row r="2843" spans="1:89" x14ac:dyDescent="0.25">
      <c r="A2843" s="2">
        <v>43465</v>
      </c>
      <c r="B2843" s="5" t="s">
        <v>487</v>
      </c>
      <c r="C2843" s="5" t="s">
        <v>401</v>
      </c>
      <c r="D2843" s="5" t="s">
        <v>70</v>
      </c>
      <c r="E2843" s="3" t="s">
        <v>60</v>
      </c>
      <c r="F2843" s="3" t="s">
        <v>111</v>
      </c>
      <c r="G2843" s="3">
        <v>0</v>
      </c>
      <c r="H2843" s="3">
        <v>66801194</v>
      </c>
      <c r="I2843" s="3">
        <v>6419891</v>
      </c>
      <c r="J2843" s="3">
        <v>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Z2843" s="3">
        <v>73221085</v>
      </c>
      <c r="AZ2843"/>
      <c r="BA2843"/>
      <c r="BB2843"/>
      <c r="BC2843"/>
      <c r="BD2843"/>
      <c r="BE2843"/>
      <c r="BF2843" s="3"/>
      <c r="BG2843" s="3"/>
      <c r="CK2843"/>
    </row>
    <row r="2844" spans="1:89" x14ac:dyDescent="0.25">
      <c r="A2844" s="2">
        <v>43465</v>
      </c>
      <c r="B2844" s="5" t="s">
        <v>487</v>
      </c>
      <c r="C2844" s="5" t="s">
        <v>401</v>
      </c>
      <c r="D2844" s="5" t="s">
        <v>70</v>
      </c>
      <c r="E2844" s="3" t="s">
        <v>59</v>
      </c>
      <c r="F2844" s="3" t="s">
        <v>107</v>
      </c>
      <c r="G2844" s="3">
        <v>0</v>
      </c>
      <c r="H2844" s="3">
        <v>11766709</v>
      </c>
      <c r="I2844" s="3">
        <v>14836750</v>
      </c>
      <c r="J2844" s="3">
        <v>0</v>
      </c>
      <c r="K2844" s="3">
        <v>0</v>
      </c>
      <c r="L2844" s="3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Z2844" s="3">
        <v>26603459</v>
      </c>
      <c r="AZ2844"/>
      <c r="BA2844"/>
      <c r="BB2844"/>
      <c r="BC2844"/>
      <c r="BD2844"/>
      <c r="BE2844"/>
      <c r="BF2844" s="3"/>
      <c r="BG2844" s="3"/>
      <c r="CK2844"/>
    </row>
    <row r="2845" spans="1:89" x14ac:dyDescent="0.25">
      <c r="A2845" s="2">
        <v>43465</v>
      </c>
      <c r="B2845" s="5" t="s">
        <v>487</v>
      </c>
      <c r="C2845" s="5" t="s">
        <v>401</v>
      </c>
      <c r="D2845" s="5" t="s">
        <v>70</v>
      </c>
      <c r="E2845" s="3" t="s">
        <v>58</v>
      </c>
      <c r="F2845" s="3" t="s">
        <v>108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Z2845" s="3">
        <v>0</v>
      </c>
      <c r="AZ2845"/>
      <c r="BA2845"/>
      <c r="BB2845"/>
      <c r="BC2845"/>
      <c r="BD2845"/>
      <c r="BE2845"/>
      <c r="BF2845" s="3"/>
      <c r="BG2845" s="3"/>
      <c r="CK2845"/>
    </row>
    <row r="2846" spans="1:89" x14ac:dyDescent="0.25">
      <c r="A2846" s="2">
        <v>43465</v>
      </c>
      <c r="B2846" s="5" t="s">
        <v>487</v>
      </c>
      <c r="C2846" s="5" t="s">
        <v>401</v>
      </c>
      <c r="D2846" s="5" t="s">
        <v>70</v>
      </c>
      <c r="E2846" s="3" t="s">
        <v>57</v>
      </c>
      <c r="F2846" s="3" t="s">
        <v>109</v>
      </c>
      <c r="G2846" s="3"/>
      <c r="H2846" s="3"/>
      <c r="I2846" s="3"/>
      <c r="J2846" s="3"/>
      <c r="K2846" s="3"/>
      <c r="L2846" s="3"/>
      <c r="M2846" s="5"/>
      <c r="S2846" s="5">
        <v>0</v>
      </c>
      <c r="T2846" s="5">
        <v>0</v>
      </c>
      <c r="U2846" s="5">
        <v>0</v>
      </c>
      <c r="V2846" s="5">
        <v>0</v>
      </c>
      <c r="Z2846" s="5">
        <v>0</v>
      </c>
      <c r="AZ2846"/>
      <c r="BA2846"/>
      <c r="BB2846"/>
      <c r="BC2846"/>
      <c r="BD2846"/>
      <c r="BE2846"/>
      <c r="BF2846" s="3"/>
      <c r="BG2846" s="3"/>
      <c r="CK2846"/>
    </row>
    <row r="2847" spans="1:89" x14ac:dyDescent="0.25">
      <c r="A2847" s="2">
        <v>43465</v>
      </c>
      <c r="B2847" s="5" t="s">
        <v>487</v>
      </c>
      <c r="C2847" s="5" t="s">
        <v>401</v>
      </c>
      <c r="D2847" s="5" t="s">
        <v>70</v>
      </c>
      <c r="E2847" s="3" t="s">
        <v>56</v>
      </c>
      <c r="F2847" s="3" t="s">
        <v>110</v>
      </c>
      <c r="G2847" s="3">
        <v>0</v>
      </c>
      <c r="H2847" s="3">
        <v>7259040</v>
      </c>
      <c r="I2847" s="3">
        <v>0</v>
      </c>
      <c r="J2847" s="3">
        <v>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Z2847" s="3">
        <v>7259040</v>
      </c>
      <c r="AZ2847"/>
      <c r="BA2847"/>
      <c r="BB2847"/>
      <c r="BC2847"/>
      <c r="BD2847"/>
      <c r="BE2847"/>
      <c r="BF2847" s="3"/>
      <c r="BG2847" s="3"/>
      <c r="CK2847"/>
    </row>
    <row r="2848" spans="1:89" x14ac:dyDescent="0.25">
      <c r="A2848" s="2">
        <v>43465</v>
      </c>
      <c r="B2848" s="5" t="s">
        <v>487</v>
      </c>
      <c r="C2848" s="5" t="s">
        <v>401</v>
      </c>
      <c r="D2848" s="5" t="s">
        <v>70</v>
      </c>
      <c r="E2848" s="3" t="s">
        <v>55</v>
      </c>
      <c r="F2848" s="3" t="s">
        <v>111</v>
      </c>
      <c r="G2848" s="3">
        <v>0</v>
      </c>
      <c r="H2848" s="3">
        <v>4507669</v>
      </c>
      <c r="I2848" s="3">
        <v>14836750</v>
      </c>
      <c r="J2848" s="3">
        <v>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Z2848" s="3">
        <v>19344419</v>
      </c>
      <c r="AZ2848"/>
      <c r="BA2848"/>
      <c r="BB2848"/>
      <c r="BC2848"/>
      <c r="BD2848"/>
      <c r="BE2848"/>
      <c r="BF2848" s="3"/>
      <c r="BG2848" s="3"/>
      <c r="CK2848"/>
    </row>
    <row r="2849" spans="1:89" x14ac:dyDescent="0.25">
      <c r="A2849" s="2">
        <v>43465</v>
      </c>
      <c r="B2849" s="5" t="s">
        <v>487</v>
      </c>
      <c r="C2849" s="5" t="s">
        <v>401</v>
      </c>
      <c r="D2849" s="5" t="s">
        <v>70</v>
      </c>
      <c r="E2849" s="3" t="s">
        <v>54</v>
      </c>
      <c r="F2849" s="3" t="s">
        <v>107</v>
      </c>
      <c r="G2849" s="3">
        <v>0</v>
      </c>
      <c r="H2849" s="3">
        <v>-87293977</v>
      </c>
      <c r="I2849" s="3">
        <v>0</v>
      </c>
      <c r="J2849" s="3">
        <v>0</v>
      </c>
      <c r="K2849" s="3">
        <v>0</v>
      </c>
      <c r="L2849" s="3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Z2849" s="3">
        <v>-87293977</v>
      </c>
      <c r="AZ2849"/>
      <c r="BA2849"/>
      <c r="BB2849"/>
      <c r="BC2849"/>
      <c r="BD2849"/>
      <c r="BE2849"/>
      <c r="BF2849" s="3"/>
      <c r="BG2849" s="3"/>
      <c r="CK2849"/>
    </row>
    <row r="2850" spans="1:89" x14ac:dyDescent="0.25">
      <c r="A2850" s="2">
        <v>43465</v>
      </c>
      <c r="B2850" s="5" t="s">
        <v>487</v>
      </c>
      <c r="C2850" s="5" t="s">
        <v>401</v>
      </c>
      <c r="D2850" s="5" t="s">
        <v>70</v>
      </c>
      <c r="E2850" s="3" t="s">
        <v>53</v>
      </c>
      <c r="F2850" s="3" t="s">
        <v>108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Z2850" s="5">
        <v>0</v>
      </c>
      <c r="AZ2850"/>
      <c r="BA2850"/>
      <c r="BB2850"/>
      <c r="BC2850"/>
      <c r="BD2850"/>
      <c r="BE2850"/>
      <c r="BF2850" s="3"/>
      <c r="BG2850" s="3"/>
      <c r="CK2850"/>
    </row>
    <row r="2851" spans="1:89" x14ac:dyDescent="0.25">
      <c r="A2851" s="2">
        <v>43465</v>
      </c>
      <c r="B2851" s="5" t="s">
        <v>487</v>
      </c>
      <c r="C2851" s="5" t="s">
        <v>401</v>
      </c>
      <c r="D2851" s="5" t="s">
        <v>70</v>
      </c>
      <c r="E2851" s="3" t="s">
        <v>52</v>
      </c>
      <c r="F2851" s="3" t="s">
        <v>109</v>
      </c>
      <c r="G2851" s="3"/>
      <c r="H2851" s="3"/>
      <c r="I2851" s="3"/>
      <c r="J2851" s="3"/>
      <c r="K2851" s="3"/>
      <c r="L2851" s="3"/>
      <c r="M2851" s="5"/>
      <c r="S2851" s="5">
        <v>0</v>
      </c>
      <c r="T2851" s="5">
        <v>0</v>
      </c>
      <c r="U2851" s="5">
        <v>0</v>
      </c>
      <c r="V2851" s="5">
        <v>0</v>
      </c>
      <c r="Z2851" s="5">
        <v>0</v>
      </c>
      <c r="AZ2851"/>
      <c r="BA2851"/>
      <c r="BB2851"/>
      <c r="BC2851"/>
      <c r="BD2851"/>
      <c r="BE2851"/>
      <c r="BF2851" s="3"/>
      <c r="BG2851" s="3"/>
      <c r="CK2851"/>
    </row>
    <row r="2852" spans="1:89" x14ac:dyDescent="0.25">
      <c r="A2852" s="2">
        <v>43465</v>
      </c>
      <c r="B2852" s="5" t="s">
        <v>487</v>
      </c>
      <c r="C2852" s="5" t="s">
        <v>401</v>
      </c>
      <c r="D2852" s="5" t="s">
        <v>70</v>
      </c>
      <c r="E2852" s="3" t="s">
        <v>51</v>
      </c>
      <c r="F2852" s="3" t="s">
        <v>110</v>
      </c>
      <c r="G2852" s="3">
        <v>0</v>
      </c>
      <c r="H2852" s="3">
        <v>-18526105</v>
      </c>
      <c r="I2852" s="3">
        <v>0</v>
      </c>
      <c r="J2852" s="3">
        <v>0</v>
      </c>
      <c r="K2852" s="3">
        <v>0</v>
      </c>
      <c r="L2852" s="3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Z2852" s="3">
        <v>-18526105</v>
      </c>
      <c r="AZ2852"/>
      <c r="BA2852"/>
      <c r="BB2852"/>
      <c r="BC2852"/>
      <c r="BD2852"/>
      <c r="BE2852"/>
      <c r="BF2852" s="3"/>
      <c r="BG2852" s="3"/>
      <c r="CK2852"/>
    </row>
    <row r="2853" spans="1:89" x14ac:dyDescent="0.25">
      <c r="A2853" s="2">
        <v>43465</v>
      </c>
      <c r="B2853" s="5" t="s">
        <v>487</v>
      </c>
      <c r="C2853" s="5" t="s">
        <v>401</v>
      </c>
      <c r="D2853" s="5" t="s">
        <v>70</v>
      </c>
      <c r="E2853" s="3" t="s">
        <v>50</v>
      </c>
      <c r="F2853" s="3" t="s">
        <v>111</v>
      </c>
      <c r="G2853" s="3">
        <v>0</v>
      </c>
      <c r="H2853" s="3">
        <v>-68767872</v>
      </c>
      <c r="I2853" s="3">
        <v>0</v>
      </c>
      <c r="J2853" s="3">
        <v>0</v>
      </c>
      <c r="K2853" s="3">
        <v>0</v>
      </c>
      <c r="L2853" s="3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Z2853" s="3">
        <v>-68767872</v>
      </c>
      <c r="AZ2853"/>
      <c r="BA2853"/>
      <c r="BB2853"/>
      <c r="BC2853"/>
      <c r="BD2853"/>
      <c r="BE2853"/>
      <c r="BF2853" s="3"/>
      <c r="BG2853" s="3"/>
      <c r="CK2853"/>
    </row>
    <row r="2854" spans="1:89" x14ac:dyDescent="0.25">
      <c r="A2854" s="2">
        <v>43465</v>
      </c>
      <c r="B2854" s="5" t="s">
        <v>487</v>
      </c>
      <c r="C2854" s="5" t="s">
        <v>401</v>
      </c>
      <c r="D2854" s="5" t="s">
        <v>70</v>
      </c>
      <c r="E2854" s="3" t="s">
        <v>37</v>
      </c>
      <c r="F2854" s="3" t="s">
        <v>112</v>
      </c>
      <c r="G2854" s="3">
        <v>0</v>
      </c>
      <c r="H2854" s="3">
        <v>4667746</v>
      </c>
      <c r="I2854" s="3">
        <v>6520433</v>
      </c>
      <c r="J2854" s="3">
        <v>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Z2854" s="3">
        <v>11188179</v>
      </c>
      <c r="AZ2854"/>
      <c r="BA2854"/>
      <c r="BB2854"/>
      <c r="BC2854"/>
      <c r="BD2854"/>
      <c r="BE2854"/>
      <c r="BF2854" s="3"/>
      <c r="BG2854" s="3"/>
      <c r="CK2854"/>
    </row>
    <row r="2855" spans="1:89" x14ac:dyDescent="0.25">
      <c r="A2855" s="2">
        <v>43465</v>
      </c>
      <c r="B2855" s="5" t="s">
        <v>487</v>
      </c>
      <c r="C2855" s="5" t="s">
        <v>401</v>
      </c>
      <c r="D2855" s="5" t="s">
        <v>70</v>
      </c>
      <c r="E2855" s="3" t="s">
        <v>36</v>
      </c>
      <c r="F2855" s="3" t="s">
        <v>113</v>
      </c>
      <c r="G2855" s="3"/>
      <c r="H2855" s="3"/>
      <c r="I2855" s="3"/>
      <c r="J2855" s="3"/>
      <c r="K2855" s="3"/>
      <c r="L2855" s="3"/>
      <c r="M2855" s="5"/>
      <c r="Z2855" s="3">
        <v>0</v>
      </c>
      <c r="AZ2855"/>
      <c r="BA2855"/>
      <c r="BB2855"/>
      <c r="BC2855"/>
      <c r="BD2855"/>
      <c r="BE2855"/>
      <c r="BF2855" s="3"/>
      <c r="BG2855" s="3"/>
      <c r="CK2855"/>
    </row>
    <row r="2856" spans="1:89" x14ac:dyDescent="0.25">
      <c r="A2856" s="2">
        <v>43465</v>
      </c>
      <c r="B2856" s="5" t="s">
        <v>487</v>
      </c>
      <c r="C2856" s="5" t="s">
        <v>401</v>
      </c>
      <c r="D2856" s="5" t="s">
        <v>70</v>
      </c>
      <c r="E2856" s="3" t="s">
        <v>35</v>
      </c>
      <c r="F2856" s="3" t="s">
        <v>114</v>
      </c>
      <c r="G2856" s="3"/>
      <c r="H2856" s="3"/>
      <c r="I2856" s="3"/>
      <c r="J2856" s="3"/>
      <c r="K2856" s="3"/>
      <c r="L2856" s="3"/>
      <c r="M2856" s="5"/>
      <c r="Z2856" s="3">
        <v>11188179</v>
      </c>
      <c r="AZ2856"/>
      <c r="BA2856"/>
      <c r="BB2856"/>
      <c r="BC2856"/>
      <c r="BD2856"/>
      <c r="BE2856"/>
      <c r="BF2856" s="3"/>
      <c r="BG2856" s="3"/>
      <c r="CK2856"/>
    </row>
    <row r="2857" spans="1:89" x14ac:dyDescent="0.25">
      <c r="A2857" s="2">
        <v>43465</v>
      </c>
      <c r="B2857" s="5" t="s">
        <v>487</v>
      </c>
      <c r="C2857" s="5" t="s">
        <v>420</v>
      </c>
      <c r="D2857" s="5" t="s">
        <v>70</v>
      </c>
      <c r="E2857" s="3" t="s">
        <v>49</v>
      </c>
      <c r="F2857" s="3" t="s">
        <v>115</v>
      </c>
      <c r="G2857" s="3"/>
      <c r="H2857" s="3"/>
      <c r="I2857" s="3"/>
      <c r="J2857" s="3"/>
      <c r="K2857" s="3"/>
      <c r="L2857" s="3"/>
      <c r="M2857" s="5"/>
      <c r="Z2857" s="3"/>
      <c r="AA2857" s="3">
        <v>3363270609</v>
      </c>
      <c r="AB2857" s="5">
        <v>0</v>
      </c>
      <c r="AC2857" s="3">
        <v>22798482</v>
      </c>
      <c r="AD2857" s="3">
        <v>2451337106</v>
      </c>
      <c r="AE2857" s="5">
        <v>0</v>
      </c>
      <c r="AF2857" s="5">
        <v>0</v>
      </c>
      <c r="AG2857" s="5">
        <v>0</v>
      </c>
      <c r="AH2857" s="5">
        <v>0</v>
      </c>
      <c r="AI2857" s="3">
        <v>5837406197</v>
      </c>
      <c r="AZ2857"/>
      <c r="BA2857"/>
      <c r="BB2857"/>
      <c r="BC2857"/>
      <c r="BD2857"/>
      <c r="BE2857"/>
      <c r="BF2857" s="3"/>
      <c r="BG2857" s="3"/>
      <c r="CK2857"/>
    </row>
    <row r="2858" spans="1:89" x14ac:dyDescent="0.25">
      <c r="A2858" s="2">
        <v>43465</v>
      </c>
      <c r="B2858" s="5" t="s">
        <v>487</v>
      </c>
      <c r="C2858" s="5" t="s">
        <v>420</v>
      </c>
      <c r="D2858" s="5" t="s">
        <v>70</v>
      </c>
      <c r="E2858" s="3" t="s">
        <v>48</v>
      </c>
      <c r="F2858" s="3" t="s">
        <v>110</v>
      </c>
      <c r="G2858" s="3"/>
      <c r="H2858" s="3"/>
      <c r="I2858" s="3"/>
      <c r="J2858" s="3"/>
      <c r="K2858" s="3"/>
      <c r="L2858" s="3"/>
      <c r="M2858" s="5"/>
      <c r="AA2858" s="3">
        <v>594129077</v>
      </c>
      <c r="AB2858" s="5">
        <v>0</v>
      </c>
      <c r="AC2858" s="3">
        <v>0</v>
      </c>
      <c r="AD2858" s="3">
        <v>281976361</v>
      </c>
      <c r="AE2858" s="5">
        <v>0</v>
      </c>
      <c r="AF2858" s="5">
        <v>0</v>
      </c>
      <c r="AG2858" s="5">
        <v>0</v>
      </c>
      <c r="AH2858" s="5">
        <v>0</v>
      </c>
      <c r="AI2858" s="3">
        <v>876105438</v>
      </c>
      <c r="AZ2858"/>
      <c r="BA2858"/>
      <c r="BB2858"/>
      <c r="BC2858"/>
      <c r="BD2858"/>
      <c r="BE2858"/>
      <c r="BF2858" s="3"/>
      <c r="BG2858" s="3"/>
      <c r="CK2858"/>
    </row>
    <row r="2859" spans="1:89" x14ac:dyDescent="0.25">
      <c r="A2859" s="2">
        <v>43465</v>
      </c>
      <c r="B2859" s="5" t="s">
        <v>487</v>
      </c>
      <c r="C2859" s="5" t="s">
        <v>420</v>
      </c>
      <c r="D2859" s="5" t="s">
        <v>70</v>
      </c>
      <c r="E2859" s="3" t="s">
        <v>47</v>
      </c>
      <c r="F2859" s="3" t="s">
        <v>111</v>
      </c>
      <c r="G2859" s="3"/>
      <c r="H2859" s="3"/>
      <c r="I2859" s="3"/>
      <c r="J2859" s="3"/>
      <c r="K2859" s="3"/>
      <c r="L2859" s="3"/>
      <c r="M2859" s="5"/>
      <c r="AA2859" s="3">
        <v>2769141532</v>
      </c>
      <c r="AB2859" s="5">
        <v>0</v>
      </c>
      <c r="AC2859" s="3">
        <v>22798482</v>
      </c>
      <c r="AD2859" s="3">
        <v>2169360745</v>
      </c>
      <c r="AE2859" s="5">
        <v>0</v>
      </c>
      <c r="AF2859" s="5">
        <v>0</v>
      </c>
      <c r="AG2859" s="5">
        <v>0</v>
      </c>
      <c r="AH2859" s="5">
        <v>0</v>
      </c>
      <c r="AI2859" s="3">
        <v>4961300759</v>
      </c>
      <c r="AZ2859"/>
      <c r="BA2859"/>
      <c r="BB2859"/>
      <c r="BC2859"/>
      <c r="BD2859"/>
      <c r="BE2859"/>
      <c r="BF2859" s="3"/>
      <c r="BG2859" s="3"/>
      <c r="CK2859"/>
    </row>
    <row r="2860" spans="1:89" x14ac:dyDescent="0.25">
      <c r="A2860" s="2">
        <v>43465</v>
      </c>
      <c r="B2860" s="5" t="s">
        <v>487</v>
      </c>
      <c r="C2860" s="5" t="s">
        <v>420</v>
      </c>
      <c r="D2860" s="5" t="s">
        <v>70</v>
      </c>
      <c r="E2860" s="3" t="s">
        <v>46</v>
      </c>
      <c r="F2860" s="3" t="s">
        <v>115</v>
      </c>
      <c r="G2860" s="3"/>
      <c r="H2860" s="3"/>
      <c r="I2860" s="3"/>
      <c r="J2860" s="3"/>
      <c r="K2860" s="3"/>
      <c r="L2860" s="3"/>
      <c r="M2860" s="5"/>
      <c r="AA2860" s="3">
        <v>3279144478.3200002</v>
      </c>
      <c r="AB2860" s="5">
        <v>0</v>
      </c>
      <c r="AC2860" s="3">
        <v>17246772</v>
      </c>
      <c r="AD2860" s="3">
        <v>2380244887.7800002</v>
      </c>
      <c r="AE2860" s="5">
        <v>0</v>
      </c>
      <c r="AF2860" s="5">
        <v>0</v>
      </c>
      <c r="AG2860" s="5">
        <v>0</v>
      </c>
      <c r="AH2860" s="5">
        <v>0</v>
      </c>
      <c r="AI2860" s="3">
        <v>5676636138.1000004</v>
      </c>
      <c r="AZ2860"/>
      <c r="BA2860"/>
      <c r="BB2860"/>
      <c r="BC2860"/>
      <c r="BD2860"/>
      <c r="BE2860"/>
      <c r="BF2860" s="3"/>
      <c r="BG2860" s="3"/>
      <c r="CK2860"/>
    </row>
    <row r="2861" spans="1:89" x14ac:dyDescent="0.25">
      <c r="A2861" s="2">
        <v>43465</v>
      </c>
      <c r="B2861" s="5" t="s">
        <v>487</v>
      </c>
      <c r="C2861" s="5" t="s">
        <v>420</v>
      </c>
      <c r="D2861" s="5" t="s">
        <v>70</v>
      </c>
      <c r="E2861" s="3" t="s">
        <v>45</v>
      </c>
      <c r="F2861" s="3" t="s">
        <v>110</v>
      </c>
      <c r="G2861" s="3"/>
      <c r="H2861" s="3"/>
      <c r="I2861" s="3"/>
      <c r="J2861" s="3"/>
      <c r="K2861" s="3"/>
      <c r="L2861" s="3"/>
      <c r="M2861" s="5"/>
      <c r="AA2861" s="3">
        <v>589894326</v>
      </c>
      <c r="AB2861" s="5">
        <v>0</v>
      </c>
      <c r="AC2861" s="3">
        <v>0</v>
      </c>
      <c r="AD2861" s="3">
        <v>279941205</v>
      </c>
      <c r="AE2861" s="5">
        <v>0</v>
      </c>
      <c r="AF2861" s="5">
        <v>0</v>
      </c>
      <c r="AG2861" s="5">
        <v>0</v>
      </c>
      <c r="AH2861" s="5">
        <v>0</v>
      </c>
      <c r="AI2861" s="3">
        <v>869835531</v>
      </c>
      <c r="AZ2861"/>
      <c r="BA2861"/>
      <c r="BB2861"/>
      <c r="BC2861"/>
      <c r="BD2861"/>
      <c r="BE2861"/>
      <c r="BF2861" s="3"/>
      <c r="BG2861" s="3"/>
      <c r="CK2861"/>
    </row>
    <row r="2862" spans="1:89" x14ac:dyDescent="0.25">
      <c r="A2862" s="2">
        <v>43465</v>
      </c>
      <c r="B2862" s="5" t="s">
        <v>487</v>
      </c>
      <c r="C2862" s="5" t="s">
        <v>420</v>
      </c>
      <c r="D2862" s="5" t="s">
        <v>70</v>
      </c>
      <c r="E2862" s="3" t="s">
        <v>44</v>
      </c>
      <c r="F2862" s="3" t="s">
        <v>111</v>
      </c>
      <c r="G2862" s="3"/>
      <c r="H2862" s="3"/>
      <c r="I2862" s="3"/>
      <c r="J2862" s="3"/>
      <c r="K2862" s="3"/>
      <c r="L2862" s="3"/>
      <c r="M2862" s="5"/>
      <c r="AA2862" s="3">
        <v>2689250152.3200002</v>
      </c>
      <c r="AB2862" s="5">
        <v>0</v>
      </c>
      <c r="AC2862" s="3">
        <v>17246772</v>
      </c>
      <c r="AD2862" s="3">
        <v>2100303682.78</v>
      </c>
      <c r="AE2862" s="5">
        <v>0</v>
      </c>
      <c r="AF2862" s="5">
        <v>0</v>
      </c>
      <c r="AG2862" s="5">
        <v>0</v>
      </c>
      <c r="AH2862" s="5">
        <v>0</v>
      </c>
      <c r="AI2862" s="3">
        <v>4806800607.1000004</v>
      </c>
      <c r="AZ2862"/>
      <c r="BA2862"/>
      <c r="BB2862"/>
      <c r="BC2862"/>
      <c r="BD2862"/>
      <c r="BE2862"/>
      <c r="BF2862" s="3"/>
      <c r="BG2862" s="3"/>
      <c r="CK2862"/>
    </row>
    <row r="2863" spans="1:89" x14ac:dyDescent="0.25">
      <c r="A2863" s="2">
        <v>43465</v>
      </c>
      <c r="B2863" s="5" t="s">
        <v>487</v>
      </c>
      <c r="C2863" s="5" t="s">
        <v>420</v>
      </c>
      <c r="D2863" s="5" t="s">
        <v>70</v>
      </c>
      <c r="E2863" s="3" t="s">
        <v>43</v>
      </c>
      <c r="F2863" s="3" t="s">
        <v>115</v>
      </c>
      <c r="G2863" s="3"/>
      <c r="H2863" s="3"/>
      <c r="I2863" s="3"/>
      <c r="J2863" s="3"/>
      <c r="K2863" s="3"/>
      <c r="L2863" s="3"/>
      <c r="M2863" s="5"/>
      <c r="AA2863" s="3">
        <v>1046813810</v>
      </c>
      <c r="AB2863" s="5">
        <v>0</v>
      </c>
      <c r="AC2863" s="3">
        <v>0</v>
      </c>
      <c r="AD2863" s="3">
        <v>704862745</v>
      </c>
      <c r="AE2863" s="5">
        <v>0</v>
      </c>
      <c r="AF2863" s="5">
        <v>0</v>
      </c>
      <c r="AG2863" s="5">
        <v>0</v>
      </c>
      <c r="AH2863" s="5">
        <v>0</v>
      </c>
      <c r="AI2863" s="3">
        <v>1751676555</v>
      </c>
      <c r="AZ2863"/>
      <c r="BA2863"/>
      <c r="BB2863"/>
      <c r="BC2863"/>
      <c r="BD2863"/>
      <c r="BE2863"/>
      <c r="BF2863" s="3"/>
      <c r="BG2863" s="3"/>
      <c r="CK2863"/>
    </row>
    <row r="2864" spans="1:89" x14ac:dyDescent="0.25">
      <c r="A2864" s="2">
        <v>43465</v>
      </c>
      <c r="B2864" s="5" t="s">
        <v>487</v>
      </c>
      <c r="C2864" s="5" t="s">
        <v>420</v>
      </c>
      <c r="D2864" s="5" t="s">
        <v>70</v>
      </c>
      <c r="E2864" s="3" t="s">
        <v>42</v>
      </c>
      <c r="F2864" s="3" t="s">
        <v>110</v>
      </c>
      <c r="G2864" s="3"/>
      <c r="H2864" s="3"/>
      <c r="I2864" s="3"/>
      <c r="J2864" s="3"/>
      <c r="K2864" s="3"/>
      <c r="L2864" s="3"/>
      <c r="M2864" s="5"/>
      <c r="AA2864" s="3">
        <v>322731193</v>
      </c>
      <c r="AB2864" s="5">
        <v>0</v>
      </c>
      <c r="AC2864" s="5">
        <v>0</v>
      </c>
      <c r="AD2864" s="3">
        <v>140313509</v>
      </c>
      <c r="AE2864" s="5">
        <v>0</v>
      </c>
      <c r="AF2864" s="5">
        <v>0</v>
      </c>
      <c r="AG2864" s="5">
        <v>0</v>
      </c>
      <c r="AH2864" s="5">
        <v>0</v>
      </c>
      <c r="AI2864" s="3">
        <v>463044702</v>
      </c>
      <c r="AZ2864"/>
      <c r="BA2864"/>
      <c r="BB2864"/>
      <c r="BC2864"/>
      <c r="BD2864"/>
      <c r="BE2864"/>
      <c r="BF2864" s="3"/>
      <c r="BG2864" s="3"/>
      <c r="CK2864"/>
    </row>
    <row r="2865" spans="1:89" x14ac:dyDescent="0.25">
      <c r="A2865" s="2">
        <v>43465</v>
      </c>
      <c r="B2865" s="5" t="s">
        <v>487</v>
      </c>
      <c r="C2865" s="5" t="s">
        <v>420</v>
      </c>
      <c r="D2865" s="5" t="s">
        <v>70</v>
      </c>
      <c r="E2865" s="3" t="s">
        <v>41</v>
      </c>
      <c r="F2865" s="3" t="s">
        <v>111</v>
      </c>
      <c r="G2865" s="3"/>
      <c r="H2865" s="3"/>
      <c r="I2865" s="3"/>
      <c r="J2865" s="3"/>
      <c r="K2865" s="3"/>
      <c r="L2865" s="3"/>
      <c r="M2865" s="5"/>
      <c r="AA2865" s="3">
        <v>724082617</v>
      </c>
      <c r="AB2865" s="5">
        <v>0</v>
      </c>
      <c r="AC2865" s="5">
        <v>0</v>
      </c>
      <c r="AD2865" s="3">
        <v>564549236</v>
      </c>
      <c r="AE2865" s="5">
        <v>0</v>
      </c>
      <c r="AF2865" s="5">
        <v>0</v>
      </c>
      <c r="AG2865" s="5">
        <v>0</v>
      </c>
      <c r="AH2865" s="5">
        <v>0</v>
      </c>
      <c r="AI2865" s="3">
        <v>1288631853</v>
      </c>
      <c r="AZ2865"/>
      <c r="BA2865"/>
      <c r="BB2865"/>
      <c r="BC2865"/>
      <c r="BD2865"/>
      <c r="BE2865"/>
      <c r="BF2865" s="3"/>
      <c r="BG2865" s="3"/>
      <c r="CK2865"/>
    </row>
    <row r="2866" spans="1:89" x14ac:dyDescent="0.25">
      <c r="A2866" s="2">
        <v>43465</v>
      </c>
      <c r="B2866" s="5" t="s">
        <v>487</v>
      </c>
      <c r="C2866" s="5" t="s">
        <v>420</v>
      </c>
      <c r="D2866" s="5" t="s">
        <v>70</v>
      </c>
      <c r="E2866" s="3" t="s">
        <v>40</v>
      </c>
      <c r="F2866" s="3" t="s">
        <v>115</v>
      </c>
      <c r="G2866" s="3"/>
      <c r="H2866" s="3"/>
      <c r="I2866" s="3"/>
      <c r="J2866" s="3"/>
      <c r="K2866" s="3"/>
      <c r="L2866" s="3"/>
      <c r="M2866" s="5"/>
      <c r="AA2866" s="3">
        <v>67714571</v>
      </c>
      <c r="AB2866" s="5">
        <v>0</v>
      </c>
      <c r="AC2866" s="5">
        <v>0</v>
      </c>
      <c r="AD2866" s="3">
        <v>-7354569</v>
      </c>
      <c r="AE2866" s="5">
        <v>0</v>
      </c>
      <c r="AF2866" s="5">
        <v>0</v>
      </c>
      <c r="AG2866" s="5">
        <v>0</v>
      </c>
      <c r="AH2866" s="5">
        <v>0</v>
      </c>
      <c r="AI2866" s="3">
        <v>60360002</v>
      </c>
      <c r="AZ2866"/>
      <c r="BA2866"/>
      <c r="BB2866"/>
      <c r="BC2866"/>
      <c r="BD2866"/>
      <c r="BE2866"/>
      <c r="BF2866" s="3"/>
      <c r="BG2866" s="3"/>
      <c r="CK2866"/>
    </row>
    <row r="2867" spans="1:89" x14ac:dyDescent="0.25">
      <c r="A2867" s="2">
        <v>43465</v>
      </c>
      <c r="B2867" s="5" t="s">
        <v>487</v>
      </c>
      <c r="C2867" s="5" t="s">
        <v>420</v>
      </c>
      <c r="D2867" s="5" t="s">
        <v>70</v>
      </c>
      <c r="E2867" s="3" t="s">
        <v>39</v>
      </c>
      <c r="F2867" s="3" t="s">
        <v>110</v>
      </c>
      <c r="G2867" s="3"/>
      <c r="H2867" s="3"/>
      <c r="I2867" s="3"/>
      <c r="J2867" s="3"/>
      <c r="K2867" s="3"/>
      <c r="L2867" s="3"/>
      <c r="M2867" s="5"/>
      <c r="AA2867" s="3">
        <v>12979514</v>
      </c>
      <c r="AB2867" s="5">
        <v>0</v>
      </c>
      <c r="AC2867" s="5">
        <v>0</v>
      </c>
      <c r="AD2867" s="3">
        <v>5850600</v>
      </c>
      <c r="AE2867" s="5">
        <v>0</v>
      </c>
      <c r="AF2867" s="5">
        <v>0</v>
      </c>
      <c r="AG2867" s="5">
        <v>0</v>
      </c>
      <c r="AH2867" s="5">
        <v>0</v>
      </c>
      <c r="AI2867" s="3">
        <v>18830114</v>
      </c>
      <c r="AZ2867"/>
      <c r="BA2867"/>
      <c r="BB2867"/>
      <c r="BC2867"/>
      <c r="BD2867"/>
      <c r="BE2867"/>
      <c r="BF2867" s="3"/>
      <c r="BG2867" s="3"/>
      <c r="CK2867"/>
    </row>
    <row r="2868" spans="1:89" x14ac:dyDescent="0.25">
      <c r="A2868" s="2">
        <v>43465</v>
      </c>
      <c r="B2868" s="5" t="s">
        <v>487</v>
      </c>
      <c r="C2868" s="5" t="s">
        <v>420</v>
      </c>
      <c r="D2868" s="5" t="s">
        <v>70</v>
      </c>
      <c r="E2868" s="3" t="s">
        <v>38</v>
      </c>
      <c r="F2868" s="3" t="s">
        <v>111</v>
      </c>
      <c r="G2868" s="3"/>
      <c r="H2868" s="3"/>
      <c r="I2868" s="3"/>
      <c r="J2868" s="3"/>
      <c r="K2868" s="3"/>
      <c r="L2868" s="3"/>
      <c r="M2868" s="5"/>
      <c r="AA2868" s="3">
        <v>54735057</v>
      </c>
      <c r="AB2868" s="5">
        <v>0</v>
      </c>
      <c r="AC2868" s="5">
        <v>0</v>
      </c>
      <c r="AD2868" s="3">
        <v>-13205169</v>
      </c>
      <c r="AE2868" s="5">
        <v>0</v>
      </c>
      <c r="AF2868" s="5">
        <v>0</v>
      </c>
      <c r="AG2868" s="5">
        <v>0</v>
      </c>
      <c r="AH2868" s="5">
        <v>0</v>
      </c>
      <c r="AI2868" s="3">
        <v>41529888</v>
      </c>
      <c r="AZ2868"/>
      <c r="BA2868"/>
      <c r="BB2868"/>
      <c r="BC2868"/>
      <c r="BD2868"/>
      <c r="BE2868"/>
      <c r="BF2868" s="3"/>
      <c r="BG2868" s="3"/>
      <c r="CK2868"/>
    </row>
    <row r="2869" spans="1:89" x14ac:dyDescent="0.25">
      <c r="A2869" s="2">
        <v>43465</v>
      </c>
      <c r="B2869" s="5" t="s">
        <v>487</v>
      </c>
      <c r="C2869" s="5" t="s">
        <v>420</v>
      </c>
      <c r="D2869" s="5" t="s">
        <v>70</v>
      </c>
      <c r="E2869" s="3" t="s">
        <v>34</v>
      </c>
      <c r="F2869" s="3" t="s">
        <v>112</v>
      </c>
      <c r="G2869" s="3"/>
      <c r="H2869" s="3"/>
      <c r="I2869" s="3"/>
      <c r="J2869" s="3"/>
      <c r="K2869" s="3"/>
      <c r="L2869" s="3"/>
      <c r="M2869" s="5"/>
      <c r="AA2869" s="3">
        <v>891701120.10000002</v>
      </c>
      <c r="AB2869" s="5">
        <v>0</v>
      </c>
      <c r="AC2869" s="3">
        <v>8493148</v>
      </c>
      <c r="AD2869" s="3">
        <v>578211522.82000005</v>
      </c>
      <c r="AE2869" s="5">
        <v>0</v>
      </c>
      <c r="AF2869" s="5">
        <v>0</v>
      </c>
      <c r="AG2869" s="5">
        <v>0</v>
      </c>
      <c r="AH2869" s="5">
        <v>0</v>
      </c>
      <c r="AI2869" s="3">
        <v>1478405790.9200001</v>
      </c>
      <c r="AZ2869"/>
      <c r="BA2869"/>
      <c r="BB2869"/>
      <c r="BC2869"/>
      <c r="BD2869"/>
      <c r="BE2869"/>
      <c r="BF2869" s="3"/>
      <c r="BG2869" s="3"/>
      <c r="CK2869"/>
    </row>
    <row r="2870" spans="1:89" x14ac:dyDescent="0.25">
      <c r="A2870" s="2">
        <v>43465</v>
      </c>
      <c r="B2870" s="5" t="s">
        <v>487</v>
      </c>
      <c r="C2870" s="5" t="s">
        <v>420</v>
      </c>
      <c r="D2870" s="5" t="s">
        <v>70</v>
      </c>
      <c r="E2870" s="3" t="s">
        <v>33</v>
      </c>
      <c r="F2870" s="3" t="s">
        <v>113</v>
      </c>
      <c r="G2870" s="3"/>
      <c r="H2870" s="3"/>
      <c r="I2870" s="3"/>
      <c r="J2870" s="3"/>
      <c r="K2870" s="3"/>
      <c r="L2870" s="3"/>
      <c r="M2870" s="5"/>
      <c r="AA2870" s="3"/>
      <c r="AC2870" s="3"/>
      <c r="AD2870" s="3"/>
      <c r="AI2870" s="3">
        <v>53883364.600000001</v>
      </c>
      <c r="AZ2870"/>
      <c r="BA2870"/>
      <c r="BB2870"/>
      <c r="BC2870"/>
      <c r="BD2870"/>
      <c r="BE2870"/>
      <c r="BF2870" s="3"/>
      <c r="BG2870" s="3"/>
      <c r="CK2870"/>
    </row>
    <row r="2871" spans="1:89" x14ac:dyDescent="0.25">
      <c r="A2871" s="2">
        <v>43465</v>
      </c>
      <c r="B2871" s="5" t="s">
        <v>487</v>
      </c>
      <c r="C2871" s="5" t="s">
        <v>420</v>
      </c>
      <c r="D2871" s="5" t="s">
        <v>70</v>
      </c>
      <c r="E2871" s="3" t="s">
        <v>32</v>
      </c>
      <c r="F2871" s="3" t="s">
        <v>114</v>
      </c>
      <c r="G2871" s="3"/>
      <c r="H2871" s="3"/>
      <c r="I2871" s="3"/>
      <c r="J2871" s="3"/>
      <c r="K2871" s="3"/>
      <c r="L2871" s="3"/>
      <c r="M2871" s="5"/>
      <c r="AI2871" s="3">
        <v>1532289155.52</v>
      </c>
      <c r="AZ2871"/>
      <c r="BA2871"/>
      <c r="BB2871"/>
      <c r="BC2871"/>
      <c r="BD2871"/>
      <c r="BE2871"/>
      <c r="BF2871" s="3"/>
      <c r="BG2871" s="3"/>
      <c r="CK2871"/>
    </row>
    <row r="2872" spans="1:89" x14ac:dyDescent="0.25">
      <c r="A2872" s="2">
        <v>43465</v>
      </c>
      <c r="B2872" s="5" t="s">
        <v>487</v>
      </c>
      <c r="C2872" s="5" t="s">
        <v>402</v>
      </c>
      <c r="D2872" s="5" t="s">
        <v>70</v>
      </c>
      <c r="E2872" s="3" t="s">
        <v>106</v>
      </c>
      <c r="F2872" s="3" t="s">
        <v>403</v>
      </c>
      <c r="G2872" s="3"/>
      <c r="H2872" s="3">
        <v>0</v>
      </c>
      <c r="I2872" s="3">
        <v>5219210284.04</v>
      </c>
      <c r="J2872" s="3"/>
      <c r="K2872" s="3"/>
      <c r="L2872" s="3">
        <v>0</v>
      </c>
      <c r="M2872" s="5"/>
      <c r="O2872" s="5">
        <v>0</v>
      </c>
      <c r="P2872" s="5">
        <v>0</v>
      </c>
      <c r="U2872" s="3">
        <v>5219210284.04</v>
      </c>
      <c r="V2872" s="5">
        <v>0</v>
      </c>
      <c r="Y2872" s="5">
        <v>0</v>
      </c>
      <c r="Z2872" s="5">
        <v>0</v>
      </c>
      <c r="AA2872" s="5">
        <v>0</v>
      </c>
      <c r="AI2872" s="3"/>
      <c r="AZ2872"/>
      <c r="BA2872"/>
      <c r="BB2872"/>
      <c r="BC2872"/>
      <c r="BD2872"/>
      <c r="BE2872"/>
      <c r="BF2872" s="3"/>
      <c r="BG2872" s="3"/>
      <c r="CK2872"/>
    </row>
    <row r="2873" spans="1:89" x14ac:dyDescent="0.25">
      <c r="A2873" s="2">
        <v>43465</v>
      </c>
      <c r="B2873" s="5" t="s">
        <v>487</v>
      </c>
      <c r="C2873" s="5" t="s">
        <v>402</v>
      </c>
      <c r="D2873" s="5" t="s">
        <v>70</v>
      </c>
      <c r="E2873" s="3" t="s">
        <v>240</v>
      </c>
      <c r="F2873" s="3" t="s">
        <v>404</v>
      </c>
      <c r="G2873" s="3"/>
      <c r="H2873" s="3">
        <v>0</v>
      </c>
      <c r="I2873" s="3">
        <v>0</v>
      </c>
      <c r="J2873" s="3"/>
      <c r="K2873" s="3"/>
      <c r="L2873" s="3">
        <v>0</v>
      </c>
      <c r="M2873" s="5"/>
      <c r="O2873" s="5">
        <v>0</v>
      </c>
      <c r="P2873" s="5">
        <v>0</v>
      </c>
      <c r="U2873" s="3">
        <v>0</v>
      </c>
      <c r="V2873" s="5">
        <v>0</v>
      </c>
      <c r="Y2873" s="5">
        <v>0</v>
      </c>
      <c r="Z2873" s="5">
        <v>0</v>
      </c>
      <c r="AA2873" s="5">
        <v>0</v>
      </c>
      <c r="AZ2873"/>
      <c r="BA2873"/>
      <c r="BB2873"/>
      <c r="BC2873"/>
      <c r="BD2873"/>
      <c r="BE2873"/>
      <c r="BF2873" s="3"/>
      <c r="BG2873" s="3"/>
      <c r="CK2873"/>
    </row>
    <row r="2874" spans="1:89" x14ac:dyDescent="0.25">
      <c r="A2874" s="2">
        <v>43465</v>
      </c>
      <c r="B2874" s="5" t="s">
        <v>487</v>
      </c>
      <c r="C2874" s="5" t="s">
        <v>402</v>
      </c>
      <c r="D2874" s="5" t="s">
        <v>70</v>
      </c>
      <c r="E2874" s="3" t="s">
        <v>241</v>
      </c>
      <c r="F2874" s="3" t="s">
        <v>405</v>
      </c>
      <c r="G2874" s="3"/>
      <c r="H2874" s="3">
        <v>0</v>
      </c>
      <c r="I2874" s="3"/>
      <c r="J2874" s="3">
        <v>869439713</v>
      </c>
      <c r="K2874" s="3">
        <v>0</v>
      </c>
      <c r="L2874" s="3"/>
      <c r="M2874" s="3">
        <v>1340613436.98</v>
      </c>
      <c r="N2874" s="5">
        <v>0</v>
      </c>
      <c r="O2874" s="5">
        <v>0</v>
      </c>
      <c r="P2874" s="5">
        <v>0</v>
      </c>
      <c r="U2874" s="3">
        <v>2210053149.98</v>
      </c>
      <c r="W2874" s="3">
        <v>2751685124</v>
      </c>
      <c r="X2874" s="5">
        <v>0</v>
      </c>
      <c r="Y2874" s="5">
        <v>0</v>
      </c>
      <c r="Z2874" s="5">
        <v>0</v>
      </c>
      <c r="AA2874" s="3">
        <v>2751685124</v>
      </c>
      <c r="AZ2874"/>
      <c r="BA2874"/>
      <c r="BB2874"/>
      <c r="BC2874"/>
      <c r="BD2874"/>
      <c r="BE2874"/>
      <c r="BF2874" s="3"/>
      <c r="BG2874" s="3"/>
      <c r="CK2874"/>
    </row>
    <row r="2875" spans="1:89" x14ac:dyDescent="0.25">
      <c r="A2875" s="2">
        <v>43465</v>
      </c>
      <c r="B2875" s="5" t="s">
        <v>487</v>
      </c>
      <c r="C2875" s="5" t="s">
        <v>402</v>
      </c>
      <c r="D2875" s="5" t="s">
        <v>70</v>
      </c>
      <c r="E2875" s="3" t="s">
        <v>246</v>
      </c>
      <c r="F2875" s="3" t="s">
        <v>406</v>
      </c>
      <c r="G2875" s="3"/>
      <c r="H2875" s="3">
        <v>0</v>
      </c>
      <c r="I2875" s="3"/>
      <c r="J2875" s="3">
        <v>0</v>
      </c>
      <c r="K2875" s="3">
        <v>0</v>
      </c>
      <c r="L2875" s="3"/>
      <c r="M2875" s="3">
        <v>133517860</v>
      </c>
      <c r="N2875" s="5">
        <v>0</v>
      </c>
      <c r="O2875" s="5">
        <v>0</v>
      </c>
      <c r="P2875" s="5">
        <v>0</v>
      </c>
      <c r="U2875" s="3">
        <v>133517860</v>
      </c>
      <c r="W2875" s="3">
        <v>521975472</v>
      </c>
      <c r="X2875" s="5">
        <v>0</v>
      </c>
      <c r="Y2875" s="5">
        <v>0</v>
      </c>
      <c r="Z2875" s="5">
        <v>0</v>
      </c>
      <c r="AA2875" s="3">
        <v>521975472</v>
      </c>
      <c r="AZ2875"/>
      <c r="BA2875"/>
      <c r="BB2875"/>
      <c r="BC2875"/>
      <c r="BD2875"/>
      <c r="BE2875"/>
      <c r="BF2875" s="3"/>
      <c r="BG2875" s="3"/>
      <c r="CK2875"/>
    </row>
    <row r="2876" spans="1:89" x14ac:dyDescent="0.25">
      <c r="A2876" s="2">
        <v>43465</v>
      </c>
      <c r="B2876" s="5" t="s">
        <v>487</v>
      </c>
      <c r="C2876" s="5" t="s">
        <v>402</v>
      </c>
      <c r="D2876" s="5" t="s">
        <v>70</v>
      </c>
      <c r="E2876" s="3" t="s">
        <v>247</v>
      </c>
      <c r="F2876" s="3" t="s">
        <v>407</v>
      </c>
      <c r="G2876" s="3"/>
      <c r="H2876" s="3">
        <v>0</v>
      </c>
      <c r="I2876" s="3"/>
      <c r="J2876" s="3">
        <v>869439713</v>
      </c>
      <c r="K2876" s="3">
        <v>0</v>
      </c>
      <c r="L2876" s="3"/>
      <c r="M2876" s="3">
        <v>1207095576.98</v>
      </c>
      <c r="N2876" s="5">
        <v>0</v>
      </c>
      <c r="O2876" s="5">
        <v>0</v>
      </c>
      <c r="P2876" s="5">
        <v>0</v>
      </c>
      <c r="U2876" s="3">
        <v>2076535289.98</v>
      </c>
      <c r="W2876" s="3">
        <v>2229709652</v>
      </c>
      <c r="X2876" s="5">
        <v>0</v>
      </c>
      <c r="Y2876" s="5">
        <v>0</v>
      </c>
      <c r="Z2876" s="5">
        <v>0</v>
      </c>
      <c r="AA2876" s="3">
        <v>2229709652</v>
      </c>
      <c r="AZ2876"/>
      <c r="BA2876"/>
      <c r="BB2876"/>
      <c r="BC2876"/>
      <c r="BD2876"/>
      <c r="BE2876"/>
      <c r="BF2876" s="3"/>
      <c r="BG2876" s="3"/>
      <c r="CK2876"/>
    </row>
    <row r="2877" spans="1:89" x14ac:dyDescent="0.25">
      <c r="A2877" s="2">
        <v>43465</v>
      </c>
      <c r="B2877" s="5" t="s">
        <v>487</v>
      </c>
      <c r="C2877" s="5" t="s">
        <v>402</v>
      </c>
      <c r="D2877" s="5" t="s">
        <v>70</v>
      </c>
      <c r="E2877" s="3" t="s">
        <v>248</v>
      </c>
      <c r="F2877" s="3" t="s">
        <v>408</v>
      </c>
      <c r="G2877" s="3"/>
      <c r="H2877" s="3">
        <v>0</v>
      </c>
      <c r="I2877" s="3">
        <v>1</v>
      </c>
      <c r="J2877" s="3"/>
      <c r="K2877" s="3"/>
      <c r="L2877" s="3">
        <v>101798352.09</v>
      </c>
      <c r="M2877" s="3"/>
      <c r="O2877" s="5">
        <v>0</v>
      </c>
      <c r="P2877" s="5">
        <v>0</v>
      </c>
      <c r="U2877" s="3">
        <v>101798353.09</v>
      </c>
      <c r="V2877" s="3">
        <v>135879331.81</v>
      </c>
      <c r="W2877" s="3"/>
      <c r="Y2877" s="5">
        <v>0</v>
      </c>
      <c r="Z2877" s="5">
        <v>0</v>
      </c>
      <c r="AA2877" s="3">
        <v>135879331.81</v>
      </c>
      <c r="AZ2877"/>
      <c r="BA2877"/>
      <c r="BB2877"/>
      <c r="BC2877"/>
      <c r="BD2877"/>
      <c r="BE2877"/>
      <c r="BF2877" s="3"/>
      <c r="BG2877" s="3"/>
      <c r="CK2877"/>
    </row>
    <row r="2878" spans="1:89" x14ac:dyDescent="0.25">
      <c r="A2878" s="2">
        <v>43465</v>
      </c>
      <c r="B2878" s="5" t="s">
        <v>487</v>
      </c>
      <c r="C2878" s="5" t="s">
        <v>402</v>
      </c>
      <c r="D2878" s="5" t="s">
        <v>70</v>
      </c>
      <c r="E2878" s="3" t="s">
        <v>69</v>
      </c>
      <c r="F2878" s="3" t="s">
        <v>382</v>
      </c>
      <c r="G2878" s="3"/>
      <c r="H2878" s="3">
        <v>0</v>
      </c>
      <c r="I2878" s="3">
        <v>0</v>
      </c>
      <c r="J2878" s="3"/>
      <c r="K2878" s="3"/>
      <c r="L2878" s="3">
        <v>0</v>
      </c>
      <c r="M2878" s="5"/>
      <c r="O2878" s="5">
        <v>0</v>
      </c>
      <c r="P2878" s="5">
        <v>0</v>
      </c>
      <c r="U2878" s="3">
        <v>0</v>
      </c>
      <c r="V2878" s="3">
        <v>0</v>
      </c>
      <c r="Y2878" s="5">
        <v>0</v>
      </c>
      <c r="Z2878" s="5">
        <v>0</v>
      </c>
      <c r="AA2878" s="3">
        <v>0</v>
      </c>
      <c r="AZ2878"/>
      <c r="BA2878"/>
      <c r="BB2878"/>
      <c r="BC2878"/>
      <c r="BD2878"/>
      <c r="BE2878"/>
      <c r="BF2878" s="3"/>
      <c r="BG2878" s="3"/>
      <c r="CK2878"/>
    </row>
    <row r="2879" spans="1:89" x14ac:dyDescent="0.25">
      <c r="A2879" s="2">
        <v>43465</v>
      </c>
      <c r="B2879" s="5" t="s">
        <v>487</v>
      </c>
      <c r="C2879" s="5" t="s">
        <v>402</v>
      </c>
      <c r="D2879" s="5" t="s">
        <v>70</v>
      </c>
      <c r="E2879" s="3" t="s">
        <v>68</v>
      </c>
      <c r="F2879" s="3" t="s">
        <v>383</v>
      </c>
      <c r="G2879" s="3"/>
      <c r="H2879" s="3">
        <v>0</v>
      </c>
      <c r="I2879" s="3"/>
      <c r="J2879" s="3">
        <v>0</v>
      </c>
      <c r="K2879" s="3">
        <v>0</v>
      </c>
      <c r="L2879" s="3"/>
      <c r="M2879" s="5">
        <v>0</v>
      </c>
      <c r="N2879" s="5">
        <v>0</v>
      </c>
      <c r="O2879" s="5">
        <v>0</v>
      </c>
      <c r="P2879" s="5">
        <v>0</v>
      </c>
      <c r="U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Z2879"/>
      <c r="BA2879"/>
      <c r="BB2879"/>
      <c r="BC2879"/>
      <c r="BD2879"/>
      <c r="BE2879"/>
      <c r="BF2879" s="3"/>
      <c r="BG2879" s="3"/>
      <c r="CK2879"/>
    </row>
    <row r="2880" spans="1:89" x14ac:dyDescent="0.25">
      <c r="A2880" s="2">
        <v>43465</v>
      </c>
      <c r="B2880" s="5" t="s">
        <v>487</v>
      </c>
      <c r="C2880" s="5" t="s">
        <v>402</v>
      </c>
      <c r="D2880" s="5" t="s">
        <v>70</v>
      </c>
      <c r="E2880" s="3" t="s">
        <v>67</v>
      </c>
      <c r="F2880" s="3" t="s">
        <v>384</v>
      </c>
      <c r="G2880" s="3"/>
      <c r="H2880" s="3">
        <v>0</v>
      </c>
      <c r="I2880" s="3">
        <v>0</v>
      </c>
      <c r="J2880" s="3"/>
      <c r="K2880" s="3"/>
      <c r="L2880" s="3">
        <v>0</v>
      </c>
      <c r="M2880" s="5"/>
      <c r="O2880" s="5">
        <v>0</v>
      </c>
      <c r="P2880" s="5">
        <v>0</v>
      </c>
      <c r="U2880" s="5">
        <v>0</v>
      </c>
      <c r="V2880" s="5">
        <v>0</v>
      </c>
      <c r="Y2880" s="5">
        <v>0</v>
      </c>
      <c r="Z2880" s="5">
        <v>0</v>
      </c>
      <c r="AA2880" s="5">
        <v>0</v>
      </c>
      <c r="AZ2880"/>
      <c r="BA2880"/>
      <c r="BB2880"/>
      <c r="BC2880"/>
      <c r="BD2880"/>
      <c r="BE2880"/>
      <c r="BF2880" s="3"/>
      <c r="BG2880" s="3"/>
      <c r="CK2880"/>
    </row>
    <row r="2881" spans="1:89" x14ac:dyDescent="0.25">
      <c r="A2881" s="2">
        <v>43465</v>
      </c>
      <c r="B2881" s="5" t="s">
        <v>487</v>
      </c>
      <c r="C2881" s="5" t="s">
        <v>402</v>
      </c>
      <c r="D2881" s="5" t="s">
        <v>70</v>
      </c>
      <c r="E2881" s="3" t="s">
        <v>65</v>
      </c>
      <c r="F2881" s="3" t="s">
        <v>409</v>
      </c>
      <c r="G2881" s="3"/>
      <c r="H2881" s="3">
        <v>0</v>
      </c>
      <c r="I2881" s="3">
        <v>6088649998.04</v>
      </c>
      <c r="J2881" s="3"/>
      <c r="K2881" s="3"/>
      <c r="L2881" s="3">
        <v>1442411789.0699999</v>
      </c>
      <c r="M2881" s="5"/>
      <c r="O2881" s="5">
        <v>0</v>
      </c>
      <c r="P2881" s="5">
        <v>0</v>
      </c>
      <c r="U2881" s="3">
        <v>7531061787.1099997</v>
      </c>
      <c r="V2881" s="3">
        <v>2887564455.8099999</v>
      </c>
      <c r="Y2881" s="5">
        <v>0</v>
      </c>
      <c r="Z2881" s="5">
        <v>0</v>
      </c>
      <c r="AA2881" s="3">
        <v>2887564455.8099999</v>
      </c>
      <c r="AZ2881"/>
      <c r="BA2881"/>
      <c r="BB2881"/>
      <c r="BC2881"/>
      <c r="BD2881"/>
      <c r="BE2881"/>
      <c r="BF2881" s="3"/>
      <c r="BG2881" s="3"/>
      <c r="CK2881"/>
    </row>
    <row r="2882" spans="1:89" x14ac:dyDescent="0.25">
      <c r="A2882" s="2">
        <v>43465</v>
      </c>
      <c r="B2882" s="5" t="s">
        <v>487</v>
      </c>
      <c r="C2882" s="5" t="s">
        <v>410</v>
      </c>
      <c r="D2882" s="5" t="s">
        <v>70</v>
      </c>
      <c r="E2882" s="3" t="s">
        <v>106</v>
      </c>
      <c r="F2882" s="3" t="s">
        <v>403</v>
      </c>
      <c r="G2882" s="3"/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3">
        <v>0</v>
      </c>
      <c r="V2882" s="3">
        <v>0</v>
      </c>
      <c r="W2882" s="5">
        <v>0</v>
      </c>
      <c r="X2882" s="5">
        <v>0</v>
      </c>
      <c r="AA2882" s="3"/>
      <c r="AZ2882"/>
      <c r="BA2882"/>
      <c r="BB2882"/>
      <c r="BC2882"/>
      <c r="BD2882"/>
      <c r="BE2882"/>
      <c r="BF2882" s="3"/>
      <c r="BG2882" s="3"/>
      <c r="CK2882"/>
    </row>
    <row r="2883" spans="1:89" x14ac:dyDescent="0.25">
      <c r="A2883" s="2">
        <v>43465</v>
      </c>
      <c r="B2883" s="5" t="s">
        <v>487</v>
      </c>
      <c r="C2883" s="5" t="s">
        <v>410</v>
      </c>
      <c r="D2883" s="5" t="s">
        <v>70</v>
      </c>
      <c r="E2883" s="3" t="s">
        <v>243</v>
      </c>
      <c r="F2883" s="3" t="s">
        <v>404</v>
      </c>
      <c r="G2883" s="3"/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AZ2883"/>
      <c r="BA2883"/>
      <c r="BB2883"/>
      <c r="BC2883"/>
      <c r="BD2883"/>
      <c r="BE2883"/>
      <c r="BF2883" s="3"/>
      <c r="BG2883" s="3"/>
      <c r="CK2883"/>
    </row>
    <row r="2884" spans="1:89" x14ac:dyDescent="0.25">
      <c r="A2884" s="2">
        <v>43465</v>
      </c>
      <c r="B2884" s="5" t="s">
        <v>487</v>
      </c>
      <c r="C2884" s="5" t="s">
        <v>410</v>
      </c>
      <c r="D2884" s="5" t="s">
        <v>70</v>
      </c>
      <c r="E2884" s="3" t="s">
        <v>244</v>
      </c>
      <c r="F2884" s="3" t="s">
        <v>411</v>
      </c>
      <c r="G2884" s="3"/>
      <c r="H2884" s="3">
        <v>0</v>
      </c>
      <c r="I2884" s="3">
        <v>31188276</v>
      </c>
      <c r="J2884" s="3">
        <v>2998149</v>
      </c>
      <c r="K2884" s="3">
        <v>0</v>
      </c>
      <c r="L2884" s="3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3">
        <v>34186425</v>
      </c>
      <c r="AZ2884"/>
      <c r="BA2884"/>
      <c r="BB2884"/>
      <c r="BC2884"/>
      <c r="BD2884"/>
      <c r="BE2884"/>
      <c r="BF2884" s="3"/>
      <c r="BG2884" s="3"/>
      <c r="CK2884"/>
    </row>
    <row r="2885" spans="1:89" x14ac:dyDescent="0.25">
      <c r="A2885" s="2">
        <v>43465</v>
      </c>
      <c r="B2885" s="5" t="s">
        <v>487</v>
      </c>
      <c r="C2885" s="5" t="s">
        <v>410</v>
      </c>
      <c r="D2885" s="5" t="s">
        <v>70</v>
      </c>
      <c r="E2885" s="3" t="s">
        <v>66</v>
      </c>
      <c r="F2885" s="3" t="s">
        <v>412</v>
      </c>
      <c r="G2885" s="3"/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3">
        <v>0</v>
      </c>
      <c r="AZ2885"/>
      <c r="BA2885"/>
      <c r="BB2885"/>
      <c r="BC2885"/>
      <c r="BD2885"/>
      <c r="BE2885"/>
      <c r="BF2885" s="3"/>
      <c r="BG2885" s="3"/>
      <c r="CK2885"/>
    </row>
    <row r="2886" spans="1:89" x14ac:dyDescent="0.25">
      <c r="A2886" s="2">
        <v>43465</v>
      </c>
      <c r="B2886" s="5" t="s">
        <v>487</v>
      </c>
      <c r="C2886" s="5" t="s">
        <v>410</v>
      </c>
      <c r="D2886" s="5" t="s">
        <v>70</v>
      </c>
      <c r="E2886" s="3" t="s">
        <v>249</v>
      </c>
      <c r="F2886" s="3" t="s">
        <v>413</v>
      </c>
      <c r="G2886" s="3"/>
      <c r="H2886" s="3">
        <v>0</v>
      </c>
      <c r="I2886" s="3">
        <v>31188276</v>
      </c>
      <c r="J2886" s="3">
        <v>2998149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3">
        <v>34186425</v>
      </c>
      <c r="AZ2886"/>
      <c r="BA2886"/>
      <c r="BB2886"/>
      <c r="BC2886"/>
      <c r="BD2886"/>
      <c r="BE2886"/>
      <c r="BF2886" s="3"/>
      <c r="BG2886" s="3"/>
      <c r="CK2886"/>
    </row>
    <row r="2887" spans="1:89" x14ac:dyDescent="0.25">
      <c r="A2887" s="2">
        <v>43465</v>
      </c>
      <c r="B2887" s="5" t="s">
        <v>487</v>
      </c>
      <c r="C2887" s="5" t="s">
        <v>410</v>
      </c>
      <c r="D2887" s="5" t="s">
        <v>70</v>
      </c>
      <c r="E2887" s="3" t="s">
        <v>250</v>
      </c>
      <c r="F2887" s="3" t="s">
        <v>411</v>
      </c>
      <c r="G2887" s="3"/>
      <c r="H2887" s="3">
        <v>0</v>
      </c>
      <c r="I2887" s="3">
        <v>80632888</v>
      </c>
      <c r="J2887" s="3">
        <v>7751293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3">
        <v>88384181</v>
      </c>
      <c r="AZ2887"/>
      <c r="BA2887"/>
      <c r="BB2887"/>
      <c r="BC2887"/>
      <c r="BD2887"/>
      <c r="BE2887"/>
      <c r="BF2887" s="3"/>
      <c r="BG2887" s="3"/>
      <c r="CK2887"/>
    </row>
    <row r="2888" spans="1:89" x14ac:dyDescent="0.25">
      <c r="A2888" s="2">
        <v>43465</v>
      </c>
      <c r="B2888" s="5" t="s">
        <v>487</v>
      </c>
      <c r="C2888" s="5" t="s">
        <v>410</v>
      </c>
      <c r="D2888" s="5" t="s">
        <v>70</v>
      </c>
      <c r="E2888" s="3" t="s">
        <v>61</v>
      </c>
      <c r="F2888" s="3" t="s">
        <v>412</v>
      </c>
      <c r="G2888" s="3"/>
      <c r="H2888" s="3">
        <v>0</v>
      </c>
      <c r="I2888" s="3">
        <v>25329423</v>
      </c>
      <c r="J2888" s="3">
        <v>2434933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3">
        <v>27764356</v>
      </c>
      <c r="AZ2888"/>
      <c r="BA2888"/>
      <c r="BB2888"/>
      <c r="BC2888"/>
      <c r="BD2888"/>
      <c r="BE2888"/>
      <c r="BF2888" s="3"/>
      <c r="BG2888" s="3"/>
      <c r="CK2888"/>
    </row>
    <row r="2889" spans="1:89" x14ac:dyDescent="0.25">
      <c r="A2889" s="2">
        <v>43465</v>
      </c>
      <c r="B2889" s="5" t="s">
        <v>487</v>
      </c>
      <c r="C2889" s="5" t="s">
        <v>410</v>
      </c>
      <c r="D2889" s="5" t="s">
        <v>70</v>
      </c>
      <c r="E2889" s="3" t="s">
        <v>254</v>
      </c>
      <c r="F2889" s="3" t="s">
        <v>414</v>
      </c>
      <c r="G2889" s="3"/>
      <c r="H2889" s="3">
        <v>0</v>
      </c>
      <c r="I2889" s="3">
        <v>55303465</v>
      </c>
      <c r="J2889" s="3">
        <v>5316360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3">
        <v>60619825</v>
      </c>
      <c r="AZ2889"/>
      <c r="BA2889"/>
      <c r="BB2889"/>
      <c r="BC2889"/>
      <c r="BD2889"/>
      <c r="BE2889"/>
      <c r="BF2889" s="3"/>
      <c r="BG2889" s="3"/>
      <c r="CK2889"/>
    </row>
    <row r="2890" spans="1:89" x14ac:dyDescent="0.25">
      <c r="A2890" s="2">
        <v>43465</v>
      </c>
      <c r="B2890" s="5" t="s">
        <v>487</v>
      </c>
      <c r="C2890" s="5" t="s">
        <v>410</v>
      </c>
      <c r="D2890" s="5" t="s">
        <v>70</v>
      </c>
      <c r="E2890" s="3" t="s">
        <v>255</v>
      </c>
      <c r="F2890" s="3" t="s">
        <v>415</v>
      </c>
      <c r="G2890" s="3"/>
      <c r="H2890" s="3">
        <v>0</v>
      </c>
      <c r="I2890" s="3">
        <v>111821164</v>
      </c>
      <c r="J2890" s="3">
        <v>10749442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3">
        <v>122570606</v>
      </c>
      <c r="AZ2890"/>
      <c r="BA2890"/>
      <c r="BB2890"/>
      <c r="BC2890"/>
      <c r="BD2890"/>
      <c r="BE2890"/>
      <c r="BF2890" s="3"/>
      <c r="BG2890" s="3"/>
      <c r="CK2890"/>
    </row>
    <row r="2891" spans="1:89" x14ac:dyDescent="0.25">
      <c r="A2891" s="2">
        <v>43465</v>
      </c>
      <c r="B2891" s="5" t="s">
        <v>487</v>
      </c>
      <c r="C2891" s="5" t="s">
        <v>410</v>
      </c>
      <c r="D2891" s="5" t="s">
        <v>70</v>
      </c>
      <c r="E2891" s="3" t="s">
        <v>256</v>
      </c>
      <c r="F2891" s="3" t="s">
        <v>416</v>
      </c>
      <c r="G2891" s="3"/>
      <c r="H2891" s="3">
        <v>0</v>
      </c>
      <c r="I2891" s="3">
        <v>86491741</v>
      </c>
      <c r="J2891" s="3">
        <v>8314509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3">
        <v>94806250</v>
      </c>
      <c r="AZ2891"/>
      <c r="BA2891"/>
      <c r="BB2891"/>
      <c r="BC2891"/>
      <c r="BD2891"/>
      <c r="BE2891"/>
      <c r="BF2891" s="3"/>
      <c r="BG2891" s="3"/>
      <c r="CK2891"/>
    </row>
    <row r="2892" spans="1:89" x14ac:dyDescent="0.25">
      <c r="A2892" s="2">
        <v>43465</v>
      </c>
      <c r="B2892" s="5" t="s">
        <v>487</v>
      </c>
      <c r="C2892" s="5" t="s">
        <v>410</v>
      </c>
      <c r="D2892" s="5" t="s">
        <v>70</v>
      </c>
      <c r="E2892" s="3" t="s">
        <v>257</v>
      </c>
      <c r="F2892" s="3" t="s">
        <v>408</v>
      </c>
      <c r="G2892" s="3"/>
      <c r="H2892" s="3">
        <v>0</v>
      </c>
      <c r="I2892" s="3">
        <v>6442826</v>
      </c>
      <c r="J2892" s="3">
        <v>619353</v>
      </c>
      <c r="K2892" s="3">
        <v>0</v>
      </c>
      <c r="L2892" s="3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3">
        <v>7062179</v>
      </c>
      <c r="AZ2892"/>
      <c r="BA2892"/>
      <c r="BB2892"/>
      <c r="BC2892"/>
      <c r="BD2892"/>
      <c r="BE2892"/>
      <c r="BF2892" s="3"/>
      <c r="BG2892" s="3"/>
      <c r="CK2892"/>
    </row>
    <row r="2893" spans="1:89" x14ac:dyDescent="0.25">
      <c r="A2893" s="2">
        <v>43465</v>
      </c>
      <c r="B2893" s="5" t="s">
        <v>487</v>
      </c>
      <c r="C2893" s="5" t="s">
        <v>410</v>
      </c>
      <c r="D2893" s="5" t="s">
        <v>70</v>
      </c>
      <c r="E2893" s="3" t="s">
        <v>258</v>
      </c>
      <c r="F2893" s="3" t="s">
        <v>382</v>
      </c>
      <c r="G2893" s="3"/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3">
        <v>0</v>
      </c>
      <c r="AZ2893"/>
      <c r="BA2893"/>
      <c r="BB2893"/>
      <c r="BC2893"/>
      <c r="BD2893"/>
      <c r="BE2893"/>
      <c r="BF2893" s="3"/>
      <c r="BG2893" s="3"/>
      <c r="CK2893"/>
    </row>
    <row r="2894" spans="1:89" x14ac:dyDescent="0.25">
      <c r="A2894" s="2">
        <v>43465</v>
      </c>
      <c r="B2894" s="5" t="s">
        <v>487</v>
      </c>
      <c r="C2894" s="5" t="s">
        <v>410</v>
      </c>
      <c r="D2894" s="5" t="s">
        <v>70</v>
      </c>
      <c r="E2894" s="3" t="s">
        <v>60</v>
      </c>
      <c r="F2894" s="3" t="s">
        <v>383</v>
      </c>
      <c r="G2894" s="3"/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AZ2894"/>
      <c r="BA2894"/>
      <c r="BB2894"/>
      <c r="BC2894"/>
      <c r="BD2894"/>
      <c r="BE2894"/>
      <c r="BF2894" s="3"/>
      <c r="BG2894" s="3"/>
      <c r="CK2894"/>
    </row>
    <row r="2895" spans="1:89" x14ac:dyDescent="0.25">
      <c r="A2895" s="2">
        <v>43465</v>
      </c>
      <c r="B2895" s="5" t="s">
        <v>487</v>
      </c>
      <c r="C2895" s="5" t="s">
        <v>410</v>
      </c>
      <c r="D2895" s="5" t="s">
        <v>70</v>
      </c>
      <c r="E2895" s="3" t="s">
        <v>59</v>
      </c>
      <c r="F2895" s="3" t="s">
        <v>384</v>
      </c>
      <c r="G2895" s="3"/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AZ2895"/>
      <c r="BA2895"/>
      <c r="BB2895"/>
      <c r="BC2895"/>
      <c r="BD2895"/>
      <c r="BE2895"/>
      <c r="BF2895" s="3"/>
      <c r="BG2895" s="3"/>
      <c r="CK2895"/>
    </row>
    <row r="2896" spans="1:89" x14ac:dyDescent="0.25">
      <c r="A2896" s="2">
        <v>43465</v>
      </c>
      <c r="B2896" s="5" t="s">
        <v>487</v>
      </c>
      <c r="C2896" s="5" t="s">
        <v>410</v>
      </c>
      <c r="D2896" s="5" t="s">
        <v>70</v>
      </c>
      <c r="E2896" s="3" t="s">
        <v>58</v>
      </c>
      <c r="F2896" s="3" t="s">
        <v>417</v>
      </c>
      <c r="G2896" s="3"/>
      <c r="H2896" s="3">
        <v>0</v>
      </c>
      <c r="I2896" s="3">
        <v>118263990</v>
      </c>
      <c r="J2896" s="3">
        <v>11368795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3">
        <v>129632785</v>
      </c>
      <c r="AZ2896"/>
      <c r="BA2896"/>
      <c r="BB2896"/>
      <c r="BC2896"/>
      <c r="BD2896"/>
      <c r="BE2896"/>
      <c r="BF2896" s="3"/>
      <c r="BG2896" s="3"/>
      <c r="CK2896"/>
    </row>
    <row r="2897" spans="1:89" x14ac:dyDescent="0.25">
      <c r="A2897" s="2">
        <v>43465</v>
      </c>
      <c r="B2897" s="5" t="s">
        <v>487</v>
      </c>
      <c r="C2897" s="5" t="s">
        <v>410</v>
      </c>
      <c r="D2897" s="5" t="s">
        <v>70</v>
      </c>
      <c r="E2897" s="3" t="s">
        <v>57</v>
      </c>
      <c r="F2897" s="3" t="s">
        <v>418</v>
      </c>
      <c r="G2897" s="3"/>
      <c r="H2897" s="3">
        <v>0</v>
      </c>
      <c r="I2897" s="3">
        <v>25329423</v>
      </c>
      <c r="J2897" s="3">
        <v>2434933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3">
        <v>27764356</v>
      </c>
      <c r="AZ2897"/>
      <c r="BA2897"/>
      <c r="BB2897"/>
      <c r="BC2897"/>
      <c r="BD2897"/>
      <c r="BE2897"/>
      <c r="BF2897" s="3"/>
      <c r="BG2897" s="3"/>
      <c r="CK2897"/>
    </row>
    <row r="2898" spans="1:89" x14ac:dyDescent="0.25">
      <c r="A2898" s="2">
        <v>43465</v>
      </c>
      <c r="B2898" s="5" t="s">
        <v>487</v>
      </c>
      <c r="C2898" s="5" t="s">
        <v>410</v>
      </c>
      <c r="D2898" s="5" t="s">
        <v>70</v>
      </c>
      <c r="E2898" s="3" t="s">
        <v>56</v>
      </c>
      <c r="F2898" s="3" t="s">
        <v>419</v>
      </c>
      <c r="G2898" s="3"/>
      <c r="H2898" s="3">
        <v>0</v>
      </c>
      <c r="I2898" s="3">
        <v>92934567</v>
      </c>
      <c r="J2898" s="3">
        <v>8933862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3">
        <v>101868429</v>
      </c>
      <c r="AZ2898"/>
      <c r="BA2898"/>
      <c r="BB2898"/>
      <c r="BC2898"/>
      <c r="BD2898"/>
      <c r="BE2898"/>
      <c r="BF2898" s="3"/>
      <c r="BG2898" s="3"/>
      <c r="CK2898"/>
    </row>
    <row r="2899" spans="1:89" x14ac:dyDescent="0.25">
      <c r="A2899" s="2">
        <v>43465</v>
      </c>
      <c r="B2899" s="5" t="s">
        <v>487</v>
      </c>
      <c r="C2899" s="5" t="s">
        <v>648</v>
      </c>
      <c r="D2899" s="5" t="s">
        <v>70</v>
      </c>
      <c r="E2899" s="3" t="s">
        <v>106</v>
      </c>
      <c r="F2899" s="3" t="s">
        <v>649</v>
      </c>
      <c r="G2899" s="3">
        <v>1592352000</v>
      </c>
      <c r="H2899" s="3">
        <v>1592352000</v>
      </c>
      <c r="I2899" s="3"/>
      <c r="J2899" s="3">
        <v>0</v>
      </c>
      <c r="K2899" s="3"/>
      <c r="L2899" s="3"/>
      <c r="M2899" s="5"/>
      <c r="X2899" s="3"/>
      <c r="AZ2899"/>
      <c r="BA2899"/>
      <c r="BB2899"/>
      <c r="BC2899"/>
      <c r="BD2899"/>
      <c r="BE2899"/>
      <c r="BF2899" s="3"/>
      <c r="BG2899" s="3"/>
      <c r="CK2899"/>
    </row>
    <row r="2900" spans="1:89" x14ac:dyDescent="0.25">
      <c r="A2900" s="2">
        <v>43465</v>
      </c>
      <c r="B2900" s="5" t="s">
        <v>487</v>
      </c>
      <c r="C2900" s="5" t="s">
        <v>648</v>
      </c>
      <c r="D2900" s="5" t="s">
        <v>70</v>
      </c>
      <c r="E2900" s="3" t="s">
        <v>241</v>
      </c>
      <c r="F2900" s="3" t="s">
        <v>650</v>
      </c>
      <c r="G2900" s="3">
        <v>128884263</v>
      </c>
      <c r="H2900" s="3">
        <v>128884263</v>
      </c>
      <c r="I2900" s="3"/>
      <c r="J2900" s="3">
        <v>0</v>
      </c>
      <c r="K2900" s="3"/>
      <c r="L2900" s="3"/>
      <c r="M2900" s="5"/>
      <c r="AZ2900"/>
      <c r="BA2900"/>
      <c r="BB2900"/>
      <c r="BC2900"/>
      <c r="BD2900"/>
      <c r="BE2900"/>
      <c r="BF2900" s="3"/>
      <c r="BG2900" s="3"/>
      <c r="CK2900"/>
    </row>
    <row r="2901" spans="1:89" x14ac:dyDescent="0.25">
      <c r="A2901" s="2">
        <v>43465</v>
      </c>
      <c r="B2901" s="5" t="s">
        <v>487</v>
      </c>
      <c r="C2901" s="5" t="s">
        <v>648</v>
      </c>
      <c r="D2901" s="5" t="s">
        <v>70</v>
      </c>
      <c r="E2901" s="3" t="s">
        <v>242</v>
      </c>
      <c r="F2901" s="3" t="s">
        <v>651</v>
      </c>
      <c r="G2901" s="3">
        <v>0</v>
      </c>
      <c r="H2901" s="3">
        <v>0</v>
      </c>
      <c r="I2901" s="3"/>
      <c r="J2901" s="3">
        <v>0</v>
      </c>
      <c r="K2901" s="3"/>
      <c r="L2901" s="3"/>
      <c r="M2901" s="5"/>
      <c r="AZ2901"/>
      <c r="BA2901"/>
      <c r="BB2901"/>
      <c r="BC2901"/>
      <c r="BD2901"/>
      <c r="BE2901"/>
      <c r="BF2901" s="3"/>
      <c r="BG2901" s="3"/>
      <c r="CK2901"/>
    </row>
    <row r="2902" spans="1:89" x14ac:dyDescent="0.25">
      <c r="A2902" s="2">
        <v>43465</v>
      </c>
      <c r="B2902" s="5" t="s">
        <v>487</v>
      </c>
      <c r="C2902" s="5" t="s">
        <v>648</v>
      </c>
      <c r="D2902" s="5" t="s">
        <v>70</v>
      </c>
      <c r="E2902" s="3" t="s">
        <v>243</v>
      </c>
      <c r="F2902" s="3" t="s">
        <v>652</v>
      </c>
      <c r="G2902" s="3">
        <v>0</v>
      </c>
      <c r="H2902" s="3"/>
      <c r="I2902" s="3">
        <v>0</v>
      </c>
      <c r="J2902" s="3">
        <v>0</v>
      </c>
      <c r="K2902" s="3">
        <v>0</v>
      </c>
      <c r="L2902" s="3"/>
      <c r="M2902" s="5"/>
      <c r="AZ2902"/>
      <c r="BA2902"/>
      <c r="BB2902"/>
      <c r="BC2902"/>
      <c r="BD2902"/>
      <c r="BE2902"/>
      <c r="BF2902" s="3"/>
      <c r="BG2902" s="3"/>
      <c r="CK2902"/>
    </row>
    <row r="2903" spans="1:89" x14ac:dyDescent="0.25">
      <c r="A2903" s="2">
        <v>43465</v>
      </c>
      <c r="B2903" s="5" t="s">
        <v>487</v>
      </c>
      <c r="C2903" s="5" t="s">
        <v>648</v>
      </c>
      <c r="D2903" s="5" t="s">
        <v>70</v>
      </c>
      <c r="E2903" s="3" t="s">
        <v>245</v>
      </c>
      <c r="F2903" s="3" t="s">
        <v>653</v>
      </c>
      <c r="G2903" s="3">
        <v>0</v>
      </c>
      <c r="H2903" s="3">
        <v>0</v>
      </c>
      <c r="I2903" s="3"/>
      <c r="J2903" s="3"/>
      <c r="K2903" s="3"/>
      <c r="L2903" s="3"/>
      <c r="M2903" s="5"/>
      <c r="AZ2903"/>
      <c r="BA2903"/>
      <c r="BB2903"/>
      <c r="BC2903"/>
      <c r="BD2903"/>
      <c r="BE2903"/>
      <c r="BF2903" s="3"/>
      <c r="BG2903" s="3"/>
      <c r="CK2903"/>
    </row>
    <row r="2904" spans="1:89" x14ac:dyDescent="0.25">
      <c r="A2904" s="2">
        <v>43465</v>
      </c>
      <c r="B2904" s="5" t="s">
        <v>487</v>
      </c>
      <c r="C2904" s="5" t="s">
        <v>648</v>
      </c>
      <c r="D2904" s="5" t="s">
        <v>70</v>
      </c>
      <c r="E2904" s="3" t="s">
        <v>247</v>
      </c>
      <c r="F2904" s="3" t="s">
        <v>654</v>
      </c>
      <c r="G2904" s="3">
        <v>0</v>
      </c>
      <c r="H2904" s="3"/>
      <c r="I2904" s="3">
        <v>0</v>
      </c>
      <c r="J2904" s="3">
        <v>0</v>
      </c>
      <c r="K2904" s="3">
        <v>0</v>
      </c>
      <c r="L2904" s="3"/>
      <c r="M2904" s="5"/>
      <c r="AZ2904"/>
      <c r="BA2904"/>
      <c r="BB2904"/>
      <c r="BC2904"/>
      <c r="BD2904"/>
      <c r="BE2904"/>
      <c r="BF2904" s="3"/>
      <c r="BG2904" s="3"/>
      <c r="CK2904"/>
    </row>
    <row r="2905" spans="1:89" x14ac:dyDescent="0.25">
      <c r="A2905" s="2">
        <v>43465</v>
      </c>
      <c r="B2905" s="5" t="s">
        <v>487</v>
      </c>
      <c r="C2905" s="5" t="s">
        <v>648</v>
      </c>
      <c r="D2905" s="5" t="s">
        <v>70</v>
      </c>
      <c r="E2905" s="3" t="s">
        <v>69</v>
      </c>
      <c r="F2905" s="3" t="s">
        <v>655</v>
      </c>
      <c r="G2905" s="3">
        <v>0</v>
      </c>
      <c r="H2905" s="3"/>
      <c r="I2905" s="3">
        <v>0</v>
      </c>
      <c r="J2905" s="3">
        <v>0</v>
      </c>
      <c r="K2905" s="3">
        <v>0</v>
      </c>
      <c r="L2905" s="3"/>
      <c r="M2905" s="5"/>
      <c r="AZ2905"/>
      <c r="BA2905"/>
      <c r="BB2905"/>
      <c r="BC2905"/>
      <c r="BD2905"/>
      <c r="BE2905"/>
      <c r="BF2905" s="3"/>
      <c r="BG2905" s="3"/>
      <c r="CK2905"/>
    </row>
    <row r="2906" spans="1:89" x14ac:dyDescent="0.25">
      <c r="A2906" s="2">
        <v>43465</v>
      </c>
      <c r="B2906" s="5" t="s">
        <v>487</v>
      </c>
      <c r="C2906" s="5" t="s">
        <v>648</v>
      </c>
      <c r="D2906" s="5" t="s">
        <v>70</v>
      </c>
      <c r="E2906" s="3" t="s">
        <v>67</v>
      </c>
      <c r="F2906" s="3" t="s">
        <v>656</v>
      </c>
      <c r="G2906" s="3">
        <v>3276897316.2800002</v>
      </c>
      <c r="H2906" s="3">
        <v>3276897316.2800002</v>
      </c>
      <c r="I2906" s="3"/>
      <c r="J2906" s="3"/>
      <c r="K2906" s="3"/>
      <c r="L2906" s="3"/>
      <c r="M2906" s="5"/>
      <c r="AZ2906"/>
      <c r="BA2906"/>
      <c r="BB2906"/>
      <c r="BC2906"/>
      <c r="BD2906"/>
      <c r="BE2906"/>
      <c r="BF2906" s="3"/>
      <c r="BG2906" s="3"/>
      <c r="CK2906"/>
    </row>
    <row r="2907" spans="1:89" x14ac:dyDescent="0.25">
      <c r="A2907" s="2">
        <v>43465</v>
      </c>
      <c r="B2907" s="5" t="s">
        <v>487</v>
      </c>
      <c r="C2907" s="5" t="s">
        <v>648</v>
      </c>
      <c r="D2907" s="5" t="s">
        <v>70</v>
      </c>
      <c r="E2907" s="3" t="s">
        <v>66</v>
      </c>
      <c r="F2907" s="3" t="s">
        <v>395</v>
      </c>
      <c r="G2907" s="3">
        <v>0</v>
      </c>
      <c r="H2907" s="3"/>
      <c r="I2907" s="3">
        <v>0</v>
      </c>
      <c r="J2907" s="3">
        <v>0</v>
      </c>
      <c r="K2907" s="3">
        <v>0</v>
      </c>
      <c r="L2907" s="3"/>
      <c r="M2907" s="5"/>
      <c r="AZ2907"/>
      <c r="BA2907"/>
      <c r="BB2907"/>
      <c r="BC2907"/>
      <c r="BD2907"/>
      <c r="BE2907"/>
      <c r="BF2907" s="3"/>
      <c r="BG2907" s="3"/>
      <c r="CK2907"/>
    </row>
    <row r="2908" spans="1:89" x14ac:dyDescent="0.25">
      <c r="A2908" s="2">
        <v>43465</v>
      </c>
      <c r="B2908" s="5" t="s">
        <v>487</v>
      </c>
      <c r="C2908" s="5" t="s">
        <v>648</v>
      </c>
      <c r="D2908" s="5" t="s">
        <v>70</v>
      </c>
      <c r="E2908" s="3" t="s">
        <v>250</v>
      </c>
      <c r="F2908" s="3" t="s">
        <v>657</v>
      </c>
      <c r="G2908" s="3">
        <v>4101668</v>
      </c>
      <c r="H2908" s="3"/>
      <c r="I2908" s="3"/>
      <c r="J2908" s="3"/>
      <c r="K2908" s="3">
        <v>4101668</v>
      </c>
      <c r="L2908" s="3"/>
      <c r="M2908" s="5"/>
      <c r="AZ2908"/>
      <c r="BA2908"/>
      <c r="BB2908"/>
      <c r="BC2908"/>
      <c r="BD2908"/>
      <c r="BE2908"/>
      <c r="BF2908" s="3"/>
      <c r="BG2908" s="3"/>
      <c r="CK2908"/>
    </row>
    <row r="2909" spans="1:89" x14ac:dyDescent="0.25">
      <c r="A2909" s="2">
        <v>43465</v>
      </c>
      <c r="B2909" s="5" t="s">
        <v>487</v>
      </c>
      <c r="C2909" s="5" t="s">
        <v>648</v>
      </c>
      <c r="D2909" s="5" t="s">
        <v>70</v>
      </c>
      <c r="E2909" s="3" t="s">
        <v>252</v>
      </c>
      <c r="F2909" s="3" t="s">
        <v>658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/>
      <c r="M2909" s="5"/>
      <c r="AZ2909"/>
      <c r="BA2909"/>
      <c r="BB2909"/>
      <c r="BC2909"/>
      <c r="BD2909"/>
      <c r="BE2909"/>
      <c r="BF2909" s="3"/>
      <c r="BG2909" s="3"/>
      <c r="CK2909"/>
    </row>
    <row r="2910" spans="1:89" x14ac:dyDescent="0.25">
      <c r="A2910" s="2">
        <v>43465</v>
      </c>
      <c r="B2910" s="5" t="s">
        <v>487</v>
      </c>
      <c r="C2910" s="5" t="s">
        <v>648</v>
      </c>
      <c r="D2910" s="5" t="s">
        <v>70</v>
      </c>
      <c r="E2910" s="3" t="s">
        <v>63</v>
      </c>
      <c r="F2910" s="3" t="s">
        <v>659</v>
      </c>
      <c r="G2910" s="3">
        <v>0</v>
      </c>
      <c r="H2910" s="3"/>
      <c r="I2910" s="3"/>
      <c r="J2910" s="3"/>
      <c r="K2910" s="3"/>
      <c r="L2910" s="3"/>
      <c r="M2910" s="5"/>
      <c r="AZ2910"/>
      <c r="BA2910"/>
      <c r="BB2910"/>
      <c r="BC2910"/>
      <c r="BD2910"/>
      <c r="BE2910"/>
      <c r="BF2910" s="3"/>
      <c r="BG2910" s="3"/>
      <c r="CK2910"/>
    </row>
    <row r="2911" spans="1:89" x14ac:dyDescent="0.25">
      <c r="A2911" s="2">
        <v>43465</v>
      </c>
      <c r="B2911" s="5" t="s">
        <v>487</v>
      </c>
      <c r="C2911" s="5" t="s">
        <v>648</v>
      </c>
      <c r="D2911" s="5" t="s">
        <v>70</v>
      </c>
      <c r="E2911" s="3" t="s">
        <v>62</v>
      </c>
      <c r="F2911" s="3" t="s">
        <v>660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/>
      <c r="M2911" s="5"/>
      <c r="AZ2911"/>
      <c r="BA2911"/>
      <c r="BB2911"/>
      <c r="BC2911"/>
      <c r="BD2911"/>
      <c r="BE2911"/>
      <c r="BF2911" s="3"/>
      <c r="BG2911" s="3"/>
      <c r="CK2911"/>
    </row>
    <row r="2912" spans="1:89" x14ac:dyDescent="0.25">
      <c r="A2912" s="2">
        <v>43465</v>
      </c>
      <c r="B2912" s="5" t="s">
        <v>487</v>
      </c>
      <c r="C2912" s="5" t="s">
        <v>648</v>
      </c>
      <c r="D2912" s="5" t="s">
        <v>70</v>
      </c>
      <c r="E2912" s="3" t="s">
        <v>258</v>
      </c>
      <c r="F2912" s="3" t="s">
        <v>661</v>
      </c>
      <c r="G2912" s="3">
        <v>5002235247.2799997</v>
      </c>
      <c r="H2912" s="3">
        <v>4998133579.2799997</v>
      </c>
      <c r="I2912" s="3">
        <v>0</v>
      </c>
      <c r="J2912" s="3">
        <v>0</v>
      </c>
      <c r="K2912" s="3">
        <v>4101668</v>
      </c>
      <c r="L2912" s="3"/>
      <c r="M2912" s="5"/>
      <c r="AZ2912"/>
      <c r="BA2912"/>
      <c r="BB2912"/>
      <c r="BC2912"/>
      <c r="BD2912"/>
      <c r="BE2912"/>
      <c r="BF2912" s="3"/>
      <c r="BG2912" s="3"/>
      <c r="CK2912"/>
    </row>
    <row r="2913" spans="1:89" x14ac:dyDescent="0.25">
      <c r="A2913" s="2">
        <v>43465</v>
      </c>
      <c r="B2913" s="5" t="s">
        <v>487</v>
      </c>
      <c r="C2913" s="5" t="s">
        <v>648</v>
      </c>
      <c r="D2913" s="5" t="s">
        <v>70</v>
      </c>
      <c r="E2913" s="3" t="s">
        <v>60</v>
      </c>
      <c r="F2913" s="3" t="s">
        <v>662</v>
      </c>
      <c r="G2913" s="3">
        <v>0</v>
      </c>
      <c r="H2913" s="3"/>
      <c r="I2913" s="3"/>
      <c r="J2913" s="3">
        <v>0</v>
      </c>
      <c r="K2913" s="3"/>
      <c r="L2913" s="3"/>
      <c r="M2913" s="5"/>
      <c r="AZ2913"/>
      <c r="BA2913"/>
      <c r="BB2913"/>
      <c r="BC2913"/>
      <c r="BD2913"/>
      <c r="BE2913"/>
      <c r="BF2913" s="3"/>
      <c r="BG2913" s="3"/>
      <c r="CK2913"/>
    </row>
    <row r="2914" spans="1:89" x14ac:dyDescent="0.25">
      <c r="A2914" s="2">
        <v>43465</v>
      </c>
      <c r="B2914" s="5" t="s">
        <v>487</v>
      </c>
      <c r="C2914" s="5" t="s">
        <v>648</v>
      </c>
      <c r="D2914" s="5" t="s">
        <v>70</v>
      </c>
      <c r="E2914" s="3" t="s">
        <v>59</v>
      </c>
      <c r="F2914" s="3" t="s">
        <v>663</v>
      </c>
      <c r="G2914" s="3">
        <v>0</v>
      </c>
      <c r="H2914" s="3"/>
      <c r="I2914" s="3"/>
      <c r="J2914" s="3">
        <v>0</v>
      </c>
      <c r="K2914" s="3"/>
      <c r="L2914" s="3"/>
      <c r="M2914" s="5"/>
      <c r="AZ2914"/>
      <c r="BA2914"/>
      <c r="BB2914"/>
      <c r="BC2914"/>
      <c r="BD2914"/>
      <c r="BE2914"/>
      <c r="BF2914" s="3"/>
      <c r="BG2914" s="3"/>
      <c r="CK2914"/>
    </row>
    <row r="2915" spans="1:89" x14ac:dyDescent="0.25">
      <c r="A2915" s="2">
        <v>43465</v>
      </c>
      <c r="B2915" s="5" t="s">
        <v>487</v>
      </c>
      <c r="C2915" s="5" t="s">
        <v>648</v>
      </c>
      <c r="D2915" s="5" t="s">
        <v>70</v>
      </c>
      <c r="E2915" s="3" t="s">
        <v>58</v>
      </c>
      <c r="F2915" s="3" t="s">
        <v>664</v>
      </c>
      <c r="G2915" s="3">
        <v>0</v>
      </c>
      <c r="H2915" s="3"/>
      <c r="I2915" s="3"/>
      <c r="J2915" s="3">
        <v>0</v>
      </c>
      <c r="K2915" s="3">
        <v>0</v>
      </c>
      <c r="L2915" s="3"/>
      <c r="M2915" s="5"/>
      <c r="AZ2915"/>
      <c r="BA2915"/>
      <c r="BB2915"/>
      <c r="BC2915"/>
      <c r="BD2915"/>
      <c r="BE2915"/>
      <c r="BF2915" s="3"/>
      <c r="BG2915" s="3"/>
      <c r="CK2915"/>
    </row>
    <row r="2916" spans="1:89" x14ac:dyDescent="0.25">
      <c r="A2916" s="2">
        <v>43465</v>
      </c>
      <c r="B2916" s="5" t="s">
        <v>487</v>
      </c>
      <c r="C2916" s="5" t="s">
        <v>648</v>
      </c>
      <c r="D2916" s="5" t="s">
        <v>70</v>
      </c>
      <c r="E2916" s="3" t="s">
        <v>57</v>
      </c>
      <c r="F2916" s="3" t="s">
        <v>665</v>
      </c>
      <c r="G2916" s="3">
        <v>0</v>
      </c>
      <c r="H2916" s="3"/>
      <c r="I2916" s="3"/>
      <c r="J2916" s="3">
        <v>0</v>
      </c>
      <c r="K2916" s="3">
        <v>0</v>
      </c>
      <c r="L2916" s="3"/>
      <c r="M2916" s="5"/>
      <c r="AZ2916"/>
      <c r="BA2916"/>
      <c r="BB2916"/>
      <c r="BC2916"/>
      <c r="BD2916"/>
      <c r="BE2916"/>
      <c r="BF2916" s="3"/>
      <c r="BG2916" s="3"/>
      <c r="CK2916"/>
    </row>
    <row r="2917" spans="1:89" x14ac:dyDescent="0.25">
      <c r="A2917" s="2">
        <v>43465</v>
      </c>
      <c r="B2917" s="5" t="s">
        <v>487</v>
      </c>
      <c r="C2917" s="5" t="s">
        <v>648</v>
      </c>
      <c r="D2917" s="5" t="s">
        <v>70</v>
      </c>
      <c r="E2917" s="3" t="s">
        <v>56</v>
      </c>
      <c r="F2917" s="3" t="s">
        <v>666</v>
      </c>
      <c r="G2917" s="3">
        <v>0</v>
      </c>
      <c r="H2917" s="3"/>
      <c r="I2917" s="3"/>
      <c r="J2917" s="3">
        <v>0</v>
      </c>
      <c r="K2917" s="3"/>
      <c r="L2917" s="3"/>
      <c r="M2917" s="5"/>
      <c r="AZ2917"/>
      <c r="BA2917"/>
      <c r="BB2917"/>
      <c r="BC2917"/>
      <c r="BD2917"/>
      <c r="BE2917"/>
      <c r="BF2917" s="3"/>
      <c r="BG2917" s="3"/>
      <c r="CK2917"/>
    </row>
    <row r="2918" spans="1:89" x14ac:dyDescent="0.25">
      <c r="A2918" s="2">
        <v>43465</v>
      </c>
      <c r="B2918" s="5" t="s">
        <v>487</v>
      </c>
      <c r="C2918" s="5" t="s">
        <v>648</v>
      </c>
      <c r="D2918" s="5" t="s">
        <v>70</v>
      </c>
      <c r="E2918" s="3" t="s">
        <v>259</v>
      </c>
      <c r="F2918" s="3" t="s">
        <v>667</v>
      </c>
      <c r="G2918" s="3">
        <v>0</v>
      </c>
      <c r="H2918" s="3"/>
      <c r="I2918" s="3"/>
      <c r="J2918" s="3">
        <v>0</v>
      </c>
      <c r="K2918" s="3">
        <v>0</v>
      </c>
      <c r="L2918" s="3"/>
      <c r="M2918" s="5"/>
      <c r="AZ2918"/>
      <c r="BA2918"/>
      <c r="BB2918"/>
      <c r="BC2918"/>
      <c r="BD2918"/>
      <c r="BE2918"/>
      <c r="BF2918" s="3"/>
      <c r="BG2918" s="3"/>
      <c r="CK2918"/>
    </row>
    <row r="2919" spans="1:89" x14ac:dyDescent="0.25">
      <c r="A2919" s="2">
        <v>43465</v>
      </c>
      <c r="B2919" s="5" t="s">
        <v>487</v>
      </c>
      <c r="C2919" s="5" t="s">
        <v>648</v>
      </c>
      <c r="D2919" s="5" t="s">
        <v>70</v>
      </c>
      <c r="E2919" s="3" t="s">
        <v>260</v>
      </c>
      <c r="F2919" s="3" t="s">
        <v>668</v>
      </c>
      <c r="G2919" s="3">
        <v>0</v>
      </c>
      <c r="H2919" s="3"/>
      <c r="I2919" s="3"/>
      <c r="J2919" s="3">
        <v>0</v>
      </c>
      <c r="K2919" s="3"/>
      <c r="L2919" s="3"/>
      <c r="M2919" s="5"/>
      <c r="AZ2919"/>
      <c r="BA2919"/>
      <c r="BB2919"/>
      <c r="BC2919"/>
      <c r="BD2919"/>
      <c r="BE2919"/>
      <c r="BF2919" s="3"/>
      <c r="BG2919" s="3"/>
      <c r="CK2919"/>
    </row>
    <row r="2920" spans="1:89" x14ac:dyDescent="0.25">
      <c r="A2920" s="2">
        <v>43465</v>
      </c>
      <c r="B2920" s="5" t="s">
        <v>487</v>
      </c>
      <c r="C2920" s="5" t="s">
        <v>648</v>
      </c>
      <c r="D2920" s="5" t="s">
        <v>70</v>
      </c>
      <c r="E2920" s="3" t="s">
        <v>261</v>
      </c>
      <c r="F2920" s="3" t="s">
        <v>669</v>
      </c>
      <c r="G2920" s="3">
        <v>0</v>
      </c>
      <c r="H2920" s="3"/>
      <c r="I2920" s="3"/>
      <c r="J2920" s="3">
        <v>0</v>
      </c>
      <c r="K2920" s="3">
        <v>0</v>
      </c>
      <c r="L2920" s="3"/>
      <c r="M2920" s="5"/>
      <c r="AZ2920"/>
      <c r="BA2920"/>
      <c r="BB2920"/>
      <c r="BC2920"/>
      <c r="BD2920"/>
      <c r="BE2920"/>
      <c r="BF2920" s="3"/>
      <c r="BG2920" s="3"/>
      <c r="CK2920"/>
    </row>
    <row r="2921" spans="1:89" x14ac:dyDescent="0.25">
      <c r="A2921" s="2">
        <v>43465</v>
      </c>
      <c r="B2921" s="5" t="s">
        <v>487</v>
      </c>
      <c r="C2921" s="5" t="s">
        <v>648</v>
      </c>
      <c r="D2921" s="5" t="s">
        <v>70</v>
      </c>
      <c r="E2921" s="3" t="s">
        <v>263</v>
      </c>
      <c r="F2921" s="3" t="s">
        <v>670</v>
      </c>
      <c r="G2921" s="3">
        <v>0</v>
      </c>
      <c r="H2921" s="3"/>
      <c r="I2921" s="3"/>
      <c r="J2921" s="3">
        <v>0</v>
      </c>
      <c r="K2921" s="3">
        <v>0</v>
      </c>
      <c r="L2921" s="3"/>
      <c r="M2921" s="5"/>
      <c r="AZ2921"/>
      <c r="BA2921"/>
      <c r="BB2921"/>
      <c r="BC2921"/>
      <c r="BD2921"/>
      <c r="BE2921"/>
      <c r="BF2921" s="3"/>
      <c r="BG2921" s="3"/>
      <c r="CK2921"/>
    </row>
    <row r="2922" spans="1:89" x14ac:dyDescent="0.25">
      <c r="A2922" s="2">
        <v>43465</v>
      </c>
      <c r="B2922" s="5" t="s">
        <v>487</v>
      </c>
      <c r="C2922" s="5" t="s">
        <v>648</v>
      </c>
      <c r="D2922" s="5" t="s">
        <v>70</v>
      </c>
      <c r="E2922" s="3" t="s">
        <v>55</v>
      </c>
      <c r="F2922" s="3" t="s">
        <v>671</v>
      </c>
      <c r="G2922" s="3">
        <v>0</v>
      </c>
      <c r="H2922" s="3"/>
      <c r="I2922" s="3"/>
      <c r="J2922" s="3">
        <v>0</v>
      </c>
      <c r="K2922" s="3">
        <v>0</v>
      </c>
      <c r="L2922" s="3"/>
      <c r="M2922" s="5"/>
      <c r="AZ2922"/>
      <c r="BA2922"/>
      <c r="BB2922"/>
      <c r="BC2922"/>
      <c r="BD2922"/>
      <c r="BE2922"/>
      <c r="BF2922" s="3"/>
      <c r="BG2922" s="3"/>
      <c r="CK2922"/>
    </row>
    <row r="2923" spans="1:89" x14ac:dyDescent="0.25">
      <c r="A2923" s="2">
        <v>43465</v>
      </c>
      <c r="B2923" s="5" t="s">
        <v>487</v>
      </c>
      <c r="C2923" s="5" t="s">
        <v>648</v>
      </c>
      <c r="D2923" s="5" t="s">
        <v>70</v>
      </c>
      <c r="E2923" s="3" t="s">
        <v>50</v>
      </c>
      <c r="F2923" s="3" t="s">
        <v>672</v>
      </c>
      <c r="G2923" s="3">
        <v>5002235247.2799997</v>
      </c>
      <c r="H2923" s="3">
        <v>4998133579.2799997</v>
      </c>
      <c r="I2923" s="3">
        <v>0</v>
      </c>
      <c r="J2923" s="3">
        <v>0</v>
      </c>
      <c r="K2923" s="3">
        <v>4101668</v>
      </c>
      <c r="L2923" s="3"/>
      <c r="M2923" s="5"/>
      <c r="AZ2923"/>
      <c r="BA2923"/>
      <c r="BB2923"/>
      <c r="BC2923"/>
      <c r="BD2923"/>
      <c r="BE2923"/>
      <c r="BF2923" s="3"/>
      <c r="BG2923" s="3"/>
      <c r="CK2923"/>
    </row>
    <row r="2924" spans="1:89" x14ac:dyDescent="0.25">
      <c r="A2924" s="2">
        <v>43465</v>
      </c>
      <c r="B2924" s="5" t="s">
        <v>487</v>
      </c>
      <c r="C2924" s="5" t="s">
        <v>648</v>
      </c>
      <c r="D2924" s="5" t="s">
        <v>70</v>
      </c>
      <c r="E2924" s="3" t="s">
        <v>264</v>
      </c>
      <c r="F2924" s="3" t="s">
        <v>673</v>
      </c>
      <c r="G2924" s="3">
        <v>4998133579.2799997</v>
      </c>
      <c r="H2924" s="3">
        <v>4998133579.2799997</v>
      </c>
      <c r="I2924" s="3">
        <v>0</v>
      </c>
      <c r="J2924" s="3">
        <v>0</v>
      </c>
      <c r="K2924" s="3"/>
      <c r="L2924" s="3"/>
      <c r="M2924" s="5"/>
      <c r="AZ2924"/>
      <c r="BA2924"/>
      <c r="BB2924"/>
      <c r="BC2924"/>
      <c r="BD2924"/>
      <c r="BE2924"/>
      <c r="BF2924" s="3"/>
      <c r="BG2924" s="3"/>
      <c r="CK2924"/>
    </row>
    <row r="2925" spans="1:89" x14ac:dyDescent="0.25">
      <c r="A2925" s="2">
        <v>43465</v>
      </c>
      <c r="B2925" s="5" t="s">
        <v>487</v>
      </c>
      <c r="C2925" s="5" t="s">
        <v>648</v>
      </c>
      <c r="D2925" s="5" t="s">
        <v>70</v>
      </c>
      <c r="E2925" s="3" t="s">
        <v>267</v>
      </c>
      <c r="F2925" s="3" t="s">
        <v>674</v>
      </c>
      <c r="G2925" s="3">
        <v>5002235247.2799997</v>
      </c>
      <c r="H2925" s="3">
        <v>4998133579.2799997</v>
      </c>
      <c r="I2925" s="3">
        <v>0</v>
      </c>
      <c r="J2925" s="3">
        <v>0</v>
      </c>
      <c r="K2925" s="3">
        <v>4101668</v>
      </c>
      <c r="L2925" s="3"/>
      <c r="M2925" s="5"/>
      <c r="AZ2925"/>
      <c r="BA2925"/>
      <c r="BB2925"/>
      <c r="BC2925"/>
      <c r="BD2925"/>
      <c r="BE2925"/>
      <c r="BF2925" s="3"/>
      <c r="BG2925" s="3"/>
      <c r="CK2925"/>
    </row>
    <row r="2926" spans="1:89" x14ac:dyDescent="0.25">
      <c r="A2926" s="2">
        <v>43465</v>
      </c>
      <c r="B2926" s="5" t="s">
        <v>487</v>
      </c>
      <c r="C2926" s="5" t="s">
        <v>648</v>
      </c>
      <c r="D2926" s="5" t="s">
        <v>70</v>
      </c>
      <c r="E2926" s="3" t="s">
        <v>37</v>
      </c>
      <c r="F2926" s="3" t="s">
        <v>675</v>
      </c>
      <c r="G2926" s="3">
        <v>4998133579.2799997</v>
      </c>
      <c r="H2926" s="3">
        <v>4998133579.2799997</v>
      </c>
      <c r="I2926" s="3">
        <v>0</v>
      </c>
      <c r="J2926" s="3">
        <v>0</v>
      </c>
      <c r="K2926" s="3"/>
      <c r="L2926" s="3"/>
      <c r="M2926" s="5"/>
      <c r="AZ2926"/>
      <c r="BA2926"/>
      <c r="BB2926"/>
      <c r="BC2926"/>
      <c r="BD2926"/>
      <c r="BE2926"/>
      <c r="BF2926" s="3"/>
      <c r="BG2926" s="3"/>
      <c r="CK2926"/>
    </row>
    <row r="2927" spans="1:89" x14ac:dyDescent="0.25">
      <c r="A2927" s="2">
        <v>43465</v>
      </c>
      <c r="B2927" s="5" t="s">
        <v>487</v>
      </c>
      <c r="C2927" s="5" t="s">
        <v>648</v>
      </c>
      <c r="D2927" s="5" t="s">
        <v>70</v>
      </c>
      <c r="E2927" s="3" t="s">
        <v>270</v>
      </c>
      <c r="F2927" s="3" t="s">
        <v>676</v>
      </c>
      <c r="G2927" s="3">
        <v>2262987743.3600001</v>
      </c>
      <c r="H2927" s="3"/>
      <c r="I2927" s="3"/>
      <c r="J2927" s="3"/>
      <c r="K2927" s="3"/>
      <c r="L2927" s="3"/>
      <c r="M2927" s="5"/>
      <c r="AZ2927"/>
      <c r="BA2927"/>
      <c r="BB2927"/>
      <c r="BC2927"/>
      <c r="BD2927"/>
      <c r="BE2927"/>
      <c r="BF2927" s="3"/>
      <c r="BG2927" s="3"/>
      <c r="CK2927"/>
    </row>
    <row r="2928" spans="1:89" x14ac:dyDescent="0.25">
      <c r="A2928" s="2">
        <v>43465</v>
      </c>
      <c r="B2928" s="5" t="s">
        <v>487</v>
      </c>
      <c r="C2928" s="5" t="s">
        <v>648</v>
      </c>
      <c r="D2928" s="5" t="s">
        <v>70</v>
      </c>
      <c r="E2928" s="3" t="s">
        <v>272</v>
      </c>
      <c r="F2928" s="3" t="s">
        <v>677</v>
      </c>
      <c r="G2928" s="3">
        <v>2043584000</v>
      </c>
      <c r="H2928" s="3"/>
      <c r="I2928" s="3"/>
      <c r="J2928" s="3"/>
      <c r="K2928" s="3"/>
      <c r="L2928" s="3"/>
      <c r="M2928" s="5"/>
      <c r="AZ2928"/>
      <c r="BA2928"/>
      <c r="BB2928"/>
      <c r="BC2928"/>
      <c r="BD2928"/>
      <c r="BE2928"/>
      <c r="BF2928" s="3"/>
      <c r="BG2928" s="3"/>
      <c r="CK2928"/>
    </row>
    <row r="2929" spans="1:89" x14ac:dyDescent="0.25">
      <c r="A2929" s="2">
        <v>43465</v>
      </c>
      <c r="B2929" s="5" t="s">
        <v>487</v>
      </c>
      <c r="C2929" s="5" t="s">
        <v>648</v>
      </c>
      <c r="D2929" s="5" t="s">
        <v>70</v>
      </c>
      <c r="E2929" s="3" t="s">
        <v>116</v>
      </c>
      <c r="F2929" s="3" t="s">
        <v>678</v>
      </c>
      <c r="G2929" s="3">
        <v>975.12</v>
      </c>
      <c r="H2929" s="3"/>
      <c r="I2929" s="3"/>
      <c r="J2929" s="3"/>
      <c r="K2929" s="3"/>
      <c r="L2929" s="3"/>
      <c r="M2929" s="5"/>
      <c r="AZ2929"/>
      <c r="BA2929"/>
      <c r="BB2929"/>
      <c r="BC2929"/>
      <c r="BD2929"/>
      <c r="BE2929"/>
      <c r="BF2929" s="3"/>
      <c r="BG2929" s="3"/>
      <c r="CK2929"/>
    </row>
    <row r="2930" spans="1:89" x14ac:dyDescent="0.25">
      <c r="A2930" s="2">
        <v>43465</v>
      </c>
      <c r="B2930" s="5" t="s">
        <v>487</v>
      </c>
      <c r="C2930" s="5" t="s">
        <v>648</v>
      </c>
      <c r="D2930" s="5" t="s">
        <v>70</v>
      </c>
      <c r="E2930" s="3" t="s">
        <v>118</v>
      </c>
      <c r="F2930" s="3" t="s">
        <v>679</v>
      </c>
      <c r="G2930" s="3">
        <v>978.31</v>
      </c>
      <c r="H2930" s="3"/>
      <c r="I2930" s="3"/>
      <c r="J2930" s="3"/>
      <c r="K2930" s="3"/>
      <c r="L2930" s="3"/>
      <c r="M2930" s="5"/>
      <c r="AZ2930"/>
      <c r="BA2930"/>
      <c r="BB2930"/>
      <c r="BC2930"/>
      <c r="BD2930"/>
      <c r="BE2930"/>
      <c r="BF2930" s="3"/>
      <c r="BG2930" s="3"/>
      <c r="CK2930"/>
    </row>
    <row r="2931" spans="1:89" x14ac:dyDescent="0.25">
      <c r="A2931" s="2">
        <v>43465</v>
      </c>
      <c r="B2931" s="5" t="s">
        <v>488</v>
      </c>
      <c r="C2931" s="5" t="s">
        <v>330</v>
      </c>
      <c r="D2931" s="5" t="s">
        <v>70</v>
      </c>
      <c r="E2931" s="3" t="s">
        <v>241</v>
      </c>
      <c r="F2931" s="3" t="s">
        <v>331</v>
      </c>
      <c r="G2931" s="3">
        <v>0</v>
      </c>
      <c r="H2931" s="3"/>
      <c r="I2931" s="3"/>
      <c r="J2931" s="3"/>
      <c r="K2931" s="3"/>
      <c r="L2931" s="3"/>
      <c r="M2931" s="5"/>
      <c r="AZ2931"/>
      <c r="BA2931"/>
      <c r="BB2931"/>
      <c r="BC2931"/>
      <c r="BD2931"/>
      <c r="BE2931"/>
      <c r="BF2931" s="3"/>
      <c r="BG2931" s="3"/>
      <c r="CK2931"/>
    </row>
    <row r="2932" spans="1:89" x14ac:dyDescent="0.25">
      <c r="A2932" s="2">
        <v>43465</v>
      </c>
      <c r="B2932" s="5" t="s">
        <v>488</v>
      </c>
      <c r="C2932" s="5" t="s">
        <v>330</v>
      </c>
      <c r="D2932" s="5" t="s">
        <v>70</v>
      </c>
      <c r="E2932" s="3" t="s">
        <v>242</v>
      </c>
      <c r="F2932" s="3" t="s">
        <v>332</v>
      </c>
      <c r="G2932" s="3">
        <v>198156723</v>
      </c>
      <c r="H2932" s="3"/>
      <c r="I2932" s="3"/>
      <c r="J2932" s="3"/>
      <c r="K2932" s="3"/>
      <c r="L2932" s="3"/>
      <c r="M2932" s="5"/>
      <c r="AZ2932"/>
      <c r="BA2932"/>
      <c r="BB2932"/>
      <c r="BC2932"/>
      <c r="BD2932"/>
      <c r="BE2932"/>
      <c r="BF2932" s="3"/>
      <c r="BG2932" s="3"/>
      <c r="CK2932"/>
    </row>
    <row r="2933" spans="1:89" x14ac:dyDescent="0.25">
      <c r="A2933" s="2">
        <v>43465</v>
      </c>
      <c r="B2933" s="5" t="s">
        <v>488</v>
      </c>
      <c r="C2933" s="5" t="s">
        <v>330</v>
      </c>
      <c r="D2933" s="5" t="s">
        <v>70</v>
      </c>
      <c r="E2933" s="3" t="s">
        <v>243</v>
      </c>
      <c r="F2933" s="3" t="s">
        <v>333</v>
      </c>
      <c r="G2933" s="3">
        <v>0</v>
      </c>
      <c r="H2933" s="3"/>
      <c r="I2933" s="3"/>
      <c r="J2933" s="3"/>
      <c r="K2933" s="3"/>
      <c r="L2933" s="3"/>
      <c r="M2933" s="5"/>
      <c r="AZ2933"/>
      <c r="BA2933"/>
      <c r="BB2933"/>
      <c r="BC2933"/>
      <c r="BD2933"/>
      <c r="BE2933"/>
      <c r="BF2933" s="3"/>
      <c r="BG2933" s="3"/>
      <c r="CK2933"/>
    </row>
    <row r="2934" spans="1:89" x14ac:dyDescent="0.25">
      <c r="A2934" s="2">
        <v>43465</v>
      </c>
      <c r="B2934" s="5" t="s">
        <v>488</v>
      </c>
      <c r="C2934" s="5" t="s">
        <v>330</v>
      </c>
      <c r="D2934" s="5" t="s">
        <v>70</v>
      </c>
      <c r="E2934" s="3" t="s">
        <v>244</v>
      </c>
      <c r="F2934" s="3" t="s">
        <v>349</v>
      </c>
      <c r="G2934" s="3">
        <v>1734399514</v>
      </c>
      <c r="H2934" s="3"/>
      <c r="I2934" s="3"/>
      <c r="J2934" s="3"/>
      <c r="K2934" s="3"/>
      <c r="L2934" s="3"/>
      <c r="M2934" s="5"/>
      <c r="AZ2934"/>
      <c r="BA2934"/>
      <c r="BB2934"/>
      <c r="BC2934"/>
      <c r="BD2934"/>
      <c r="BE2934"/>
      <c r="BF2934" s="3"/>
      <c r="BG2934" s="3"/>
      <c r="CK2934"/>
    </row>
    <row r="2935" spans="1:89" x14ac:dyDescent="0.25">
      <c r="A2935" s="2">
        <v>43465</v>
      </c>
      <c r="B2935" s="5" t="s">
        <v>488</v>
      </c>
      <c r="C2935" s="5" t="s">
        <v>330</v>
      </c>
      <c r="D2935" s="5" t="s">
        <v>70</v>
      </c>
      <c r="E2935" s="3" t="s">
        <v>245</v>
      </c>
      <c r="F2935" s="3" t="s">
        <v>334</v>
      </c>
      <c r="G2935" s="3">
        <v>103867672950.72</v>
      </c>
      <c r="H2935" s="3"/>
      <c r="I2935" s="3"/>
      <c r="J2935" s="3"/>
      <c r="K2935" s="3"/>
      <c r="L2935" s="3"/>
      <c r="M2935" s="5"/>
      <c r="AZ2935"/>
      <c r="BA2935"/>
      <c r="BB2935"/>
      <c r="BC2935"/>
      <c r="BD2935"/>
      <c r="BE2935"/>
      <c r="BF2935" s="3"/>
      <c r="BG2935" s="3"/>
      <c r="CK2935"/>
    </row>
    <row r="2936" spans="1:89" x14ac:dyDescent="0.25">
      <c r="A2936" s="2">
        <v>43465</v>
      </c>
      <c r="B2936" s="5" t="s">
        <v>488</v>
      </c>
      <c r="C2936" s="5" t="s">
        <v>330</v>
      </c>
      <c r="D2936" s="5" t="s">
        <v>70</v>
      </c>
      <c r="E2936" s="3" t="s">
        <v>246</v>
      </c>
      <c r="F2936" s="3" t="s">
        <v>335</v>
      </c>
      <c r="G2936" s="3">
        <v>0</v>
      </c>
      <c r="H2936" s="3"/>
      <c r="I2936" s="3"/>
      <c r="J2936" s="3"/>
      <c r="K2936" s="3"/>
      <c r="L2936" s="3"/>
      <c r="M2936" s="5"/>
      <c r="AZ2936"/>
      <c r="BA2936"/>
      <c r="BB2936"/>
      <c r="BC2936"/>
      <c r="BD2936"/>
      <c r="BE2936"/>
      <c r="BF2936" s="3"/>
      <c r="BG2936" s="3"/>
      <c r="CK2936"/>
    </row>
    <row r="2937" spans="1:89" x14ac:dyDescent="0.25">
      <c r="A2937" s="2">
        <v>43465</v>
      </c>
      <c r="B2937" s="5" t="s">
        <v>488</v>
      </c>
      <c r="C2937" s="5" t="s">
        <v>330</v>
      </c>
      <c r="D2937" s="5" t="s">
        <v>70</v>
      </c>
      <c r="E2937" s="3" t="s">
        <v>247</v>
      </c>
      <c r="F2937" s="3" t="s">
        <v>336</v>
      </c>
      <c r="G2937" s="3">
        <v>10343625891</v>
      </c>
      <c r="H2937" s="3"/>
      <c r="I2937" s="3"/>
      <c r="J2937" s="3"/>
      <c r="K2937" s="3"/>
      <c r="L2937" s="3"/>
      <c r="M2937" s="5"/>
      <c r="AZ2937"/>
      <c r="BA2937"/>
      <c r="BB2937"/>
      <c r="BC2937"/>
      <c r="BD2937"/>
      <c r="BE2937"/>
      <c r="BF2937" s="3"/>
      <c r="BG2937" s="3"/>
      <c r="CK2937"/>
    </row>
    <row r="2938" spans="1:89" x14ac:dyDescent="0.25">
      <c r="A2938" s="2">
        <v>43465</v>
      </c>
      <c r="B2938" s="5" t="s">
        <v>488</v>
      </c>
      <c r="C2938" s="5" t="s">
        <v>330</v>
      </c>
      <c r="D2938" s="5" t="s">
        <v>70</v>
      </c>
      <c r="E2938" s="3" t="s">
        <v>248</v>
      </c>
      <c r="F2938" s="3" t="s">
        <v>337</v>
      </c>
      <c r="G2938" s="3">
        <v>23265613744.5</v>
      </c>
      <c r="H2938" s="3"/>
      <c r="I2938" s="3"/>
      <c r="J2938" s="3"/>
      <c r="K2938" s="3"/>
      <c r="L2938" s="3"/>
      <c r="M2938" s="5"/>
      <c r="AZ2938"/>
      <c r="BA2938"/>
      <c r="BB2938"/>
      <c r="BC2938"/>
      <c r="BD2938"/>
      <c r="BE2938"/>
      <c r="BF2938" s="3"/>
      <c r="BG2938" s="3"/>
      <c r="CK2938"/>
    </row>
    <row r="2939" spans="1:89" x14ac:dyDescent="0.25">
      <c r="A2939" s="2">
        <v>43465</v>
      </c>
      <c r="B2939" s="5" t="s">
        <v>488</v>
      </c>
      <c r="C2939" s="5" t="s">
        <v>330</v>
      </c>
      <c r="D2939" s="5" t="s">
        <v>70</v>
      </c>
      <c r="E2939" s="3" t="s">
        <v>69</v>
      </c>
      <c r="F2939" s="3" t="s">
        <v>338</v>
      </c>
      <c r="G2939" s="3">
        <v>18476092881.5</v>
      </c>
      <c r="H2939" s="3"/>
      <c r="I2939" s="3"/>
      <c r="J2939" s="3"/>
      <c r="K2939" s="3"/>
      <c r="L2939" s="3"/>
      <c r="M2939" s="5"/>
      <c r="AZ2939"/>
      <c r="BA2939"/>
      <c r="BB2939"/>
      <c r="BC2939"/>
      <c r="BD2939"/>
      <c r="BE2939"/>
      <c r="BF2939" s="3"/>
      <c r="BG2939" s="3"/>
      <c r="CK2939"/>
    </row>
    <row r="2940" spans="1:89" x14ac:dyDescent="0.25">
      <c r="A2940" s="2">
        <v>43465</v>
      </c>
      <c r="B2940" s="5" t="s">
        <v>488</v>
      </c>
      <c r="C2940" s="5" t="s">
        <v>330</v>
      </c>
      <c r="D2940" s="5" t="s">
        <v>70</v>
      </c>
      <c r="E2940" s="3" t="s">
        <v>68</v>
      </c>
      <c r="F2940" s="3" t="s">
        <v>339</v>
      </c>
      <c r="G2940" s="3">
        <v>4789520863</v>
      </c>
      <c r="H2940" s="3"/>
      <c r="I2940" s="3"/>
      <c r="J2940" s="3"/>
      <c r="K2940" s="3"/>
      <c r="L2940" s="3"/>
      <c r="M2940" s="5"/>
      <c r="AZ2940"/>
      <c r="BA2940"/>
      <c r="BB2940"/>
      <c r="BC2940"/>
      <c r="BD2940"/>
      <c r="BE2940"/>
      <c r="BF2940" s="3"/>
      <c r="BG2940" s="3"/>
      <c r="CK2940"/>
    </row>
    <row r="2941" spans="1:89" x14ac:dyDescent="0.25">
      <c r="A2941" s="2">
        <v>43465</v>
      </c>
      <c r="B2941" s="5" t="s">
        <v>488</v>
      </c>
      <c r="C2941" s="5" t="s">
        <v>330</v>
      </c>
      <c r="D2941" s="5" t="s">
        <v>70</v>
      </c>
      <c r="E2941" s="3" t="s">
        <v>67</v>
      </c>
      <c r="F2941" s="3" t="s">
        <v>340</v>
      </c>
      <c r="G2941" s="3">
        <v>46800919516.389999</v>
      </c>
      <c r="H2941" s="3"/>
      <c r="I2941" s="3"/>
      <c r="J2941" s="3"/>
      <c r="K2941" s="3"/>
      <c r="L2941" s="3"/>
      <c r="M2941" s="5"/>
      <c r="AZ2941"/>
      <c r="BA2941"/>
      <c r="BB2941"/>
      <c r="BC2941"/>
      <c r="BD2941"/>
      <c r="BE2941"/>
      <c r="BF2941" s="3"/>
      <c r="BG2941" s="3"/>
      <c r="CK2941"/>
    </row>
    <row r="2942" spans="1:89" x14ac:dyDescent="0.25">
      <c r="A2942" s="2">
        <v>43465</v>
      </c>
      <c r="B2942" s="5" t="s">
        <v>488</v>
      </c>
      <c r="C2942" s="5" t="s">
        <v>330</v>
      </c>
      <c r="D2942" s="5" t="s">
        <v>70</v>
      </c>
      <c r="E2942" s="3" t="s">
        <v>66</v>
      </c>
      <c r="F2942" s="3" t="s">
        <v>341</v>
      </c>
      <c r="G2942" s="3">
        <v>26086040456.919998</v>
      </c>
      <c r="H2942" s="3"/>
      <c r="I2942" s="3"/>
      <c r="J2942" s="3"/>
      <c r="K2942" s="3"/>
      <c r="L2942" s="3"/>
      <c r="M2942" s="5"/>
      <c r="AZ2942"/>
      <c r="BA2942"/>
      <c r="BB2942"/>
      <c r="BC2942"/>
      <c r="BD2942"/>
      <c r="BE2942"/>
      <c r="BF2942" s="3"/>
      <c r="BG2942" s="3"/>
      <c r="CK2942"/>
    </row>
    <row r="2943" spans="1:89" x14ac:dyDescent="0.25">
      <c r="A2943" s="2">
        <v>43465</v>
      </c>
      <c r="B2943" s="5" t="s">
        <v>488</v>
      </c>
      <c r="C2943" s="5" t="s">
        <v>330</v>
      </c>
      <c r="D2943" s="5" t="s">
        <v>70</v>
      </c>
      <c r="E2943" s="3" t="s">
        <v>249</v>
      </c>
      <c r="F2943" s="3" t="s">
        <v>342</v>
      </c>
      <c r="G2943" s="3">
        <v>20601435197.48</v>
      </c>
      <c r="H2943" s="3"/>
      <c r="I2943" s="3"/>
      <c r="J2943" s="3"/>
      <c r="K2943" s="3"/>
      <c r="L2943" s="3"/>
      <c r="M2943" s="5"/>
      <c r="AZ2943"/>
      <c r="BA2943"/>
      <c r="BB2943"/>
      <c r="BC2943"/>
      <c r="BD2943"/>
      <c r="BE2943"/>
      <c r="BF2943" s="3"/>
      <c r="BG2943" s="3"/>
      <c r="CK2943"/>
    </row>
    <row r="2944" spans="1:89" x14ac:dyDescent="0.25">
      <c r="A2944" s="2">
        <v>43465</v>
      </c>
      <c r="B2944" s="5" t="s">
        <v>488</v>
      </c>
      <c r="C2944" s="5" t="s">
        <v>330</v>
      </c>
      <c r="D2944" s="5" t="s">
        <v>70</v>
      </c>
      <c r="E2944" s="3" t="s">
        <v>250</v>
      </c>
      <c r="F2944" s="3" t="s">
        <v>343</v>
      </c>
      <c r="G2944" s="3">
        <v>0</v>
      </c>
      <c r="H2944" s="3"/>
      <c r="I2944" s="3"/>
      <c r="J2944" s="3"/>
      <c r="K2944" s="3"/>
      <c r="L2944" s="3"/>
      <c r="M2944" s="5"/>
      <c r="AZ2944"/>
      <c r="BA2944"/>
      <c r="BB2944"/>
      <c r="BC2944"/>
      <c r="BD2944"/>
      <c r="BE2944"/>
      <c r="BF2944" s="3"/>
      <c r="BG2944" s="3"/>
      <c r="CK2944"/>
    </row>
    <row r="2945" spans="1:89" x14ac:dyDescent="0.25">
      <c r="A2945" s="2">
        <v>43465</v>
      </c>
      <c r="B2945" s="5" t="s">
        <v>488</v>
      </c>
      <c r="C2945" s="5" t="s">
        <v>330</v>
      </c>
      <c r="D2945" s="5" t="s">
        <v>70</v>
      </c>
      <c r="E2945" s="3" t="s">
        <v>251</v>
      </c>
      <c r="F2945" s="3" t="s">
        <v>344</v>
      </c>
      <c r="G2945" s="3">
        <v>113443862</v>
      </c>
      <c r="H2945" s="3"/>
      <c r="I2945" s="3"/>
      <c r="J2945" s="3"/>
      <c r="K2945" s="3"/>
      <c r="L2945" s="3"/>
      <c r="M2945" s="5"/>
      <c r="AZ2945"/>
      <c r="BA2945"/>
      <c r="BB2945"/>
      <c r="BC2945"/>
      <c r="BD2945"/>
      <c r="BE2945"/>
      <c r="BF2945" s="3"/>
      <c r="BG2945" s="3"/>
      <c r="CK2945"/>
    </row>
    <row r="2946" spans="1:89" x14ac:dyDescent="0.25">
      <c r="A2946" s="2">
        <v>43465</v>
      </c>
      <c r="B2946" s="5" t="s">
        <v>488</v>
      </c>
      <c r="C2946" s="5" t="s">
        <v>330</v>
      </c>
      <c r="D2946" s="5" t="s">
        <v>70</v>
      </c>
      <c r="E2946" s="3" t="s">
        <v>252</v>
      </c>
      <c r="F2946" s="3" t="s">
        <v>345</v>
      </c>
      <c r="G2946" s="3">
        <v>22109380151.369999</v>
      </c>
      <c r="H2946" s="3"/>
      <c r="I2946" s="3"/>
      <c r="J2946" s="3"/>
      <c r="K2946" s="3"/>
      <c r="L2946" s="3"/>
      <c r="M2946" s="5"/>
      <c r="AZ2946"/>
      <c r="BA2946"/>
      <c r="BB2946"/>
      <c r="BC2946"/>
      <c r="BD2946"/>
      <c r="BE2946"/>
      <c r="BF2946" s="3"/>
      <c r="BG2946" s="3"/>
      <c r="CK2946"/>
    </row>
    <row r="2947" spans="1:89" x14ac:dyDescent="0.25">
      <c r="A2947" s="2">
        <v>43465</v>
      </c>
      <c r="B2947" s="5" t="s">
        <v>488</v>
      </c>
      <c r="C2947" s="5" t="s">
        <v>330</v>
      </c>
      <c r="D2947" s="5" t="s">
        <v>70</v>
      </c>
      <c r="E2947" s="3" t="s">
        <v>253</v>
      </c>
      <c r="F2947" s="3" t="s">
        <v>346</v>
      </c>
      <c r="G2947" s="3">
        <v>13055000</v>
      </c>
      <c r="H2947" s="3"/>
      <c r="I2947" s="3"/>
      <c r="J2947" s="3"/>
      <c r="K2947" s="3"/>
      <c r="L2947" s="3"/>
      <c r="M2947" s="5"/>
      <c r="AZ2947"/>
      <c r="BA2947"/>
      <c r="BB2947"/>
      <c r="BC2947"/>
      <c r="BD2947"/>
      <c r="BE2947"/>
      <c r="BF2947" s="3"/>
      <c r="BG2947" s="3"/>
      <c r="CK2947"/>
    </row>
    <row r="2948" spans="1:89" x14ac:dyDescent="0.25">
      <c r="A2948" s="2">
        <v>43465</v>
      </c>
      <c r="B2948" s="5" t="s">
        <v>488</v>
      </c>
      <c r="C2948" s="5" t="s">
        <v>330</v>
      </c>
      <c r="D2948" s="5" t="s">
        <v>70</v>
      </c>
      <c r="E2948" s="3" t="s">
        <v>65</v>
      </c>
      <c r="F2948" s="3" t="s">
        <v>347</v>
      </c>
      <c r="G2948" s="3">
        <v>1335078647.45</v>
      </c>
      <c r="H2948" s="3"/>
      <c r="I2948" s="3"/>
      <c r="J2948" s="3"/>
      <c r="K2948" s="3"/>
      <c r="L2948" s="3"/>
      <c r="M2948" s="5"/>
      <c r="AZ2948"/>
      <c r="BA2948"/>
      <c r="BB2948"/>
      <c r="BC2948"/>
      <c r="BD2948"/>
      <c r="BE2948"/>
      <c r="BF2948" s="3"/>
      <c r="BG2948" s="3"/>
      <c r="CK2948"/>
    </row>
    <row r="2949" spans="1:89" x14ac:dyDescent="0.25">
      <c r="A2949" s="2">
        <v>43465</v>
      </c>
      <c r="B2949" s="5" t="s">
        <v>488</v>
      </c>
      <c r="C2949" s="5" t="s">
        <v>330</v>
      </c>
      <c r="D2949" s="5" t="s">
        <v>70</v>
      </c>
      <c r="E2949" s="3" t="s">
        <v>64</v>
      </c>
      <c r="F2949" s="3" t="s">
        <v>348</v>
      </c>
      <c r="G2949" s="3">
        <v>0</v>
      </c>
      <c r="H2949" s="3"/>
      <c r="I2949" s="3"/>
      <c r="J2949" s="3"/>
      <c r="K2949" s="3"/>
      <c r="L2949" s="3"/>
      <c r="M2949" s="5"/>
      <c r="AZ2949"/>
      <c r="BA2949"/>
      <c r="BB2949"/>
      <c r="BC2949"/>
      <c r="BD2949"/>
      <c r="BE2949"/>
      <c r="BF2949" s="3"/>
      <c r="BG2949" s="3"/>
      <c r="CK2949"/>
    </row>
    <row r="2950" spans="1:89" x14ac:dyDescent="0.25">
      <c r="A2950" s="2">
        <v>43465</v>
      </c>
      <c r="B2950" s="5" t="s">
        <v>488</v>
      </c>
      <c r="C2950" s="5" t="s">
        <v>330</v>
      </c>
      <c r="D2950" s="5" t="s">
        <v>70</v>
      </c>
      <c r="E2950" s="3" t="s">
        <v>63</v>
      </c>
      <c r="F2950" s="3" t="s">
        <v>350</v>
      </c>
      <c r="G2950" s="3">
        <v>0</v>
      </c>
      <c r="H2950" s="3"/>
      <c r="I2950" s="3"/>
      <c r="J2950" s="3"/>
      <c r="K2950" s="3"/>
      <c r="L2950" s="3"/>
      <c r="M2950" s="5"/>
      <c r="AZ2950"/>
      <c r="BA2950"/>
      <c r="BB2950"/>
      <c r="BC2950"/>
      <c r="BD2950"/>
      <c r="BE2950"/>
      <c r="BF2950" s="3"/>
      <c r="BG2950" s="3"/>
      <c r="CK2950"/>
    </row>
    <row r="2951" spans="1:89" x14ac:dyDescent="0.25">
      <c r="A2951" s="2">
        <v>43465</v>
      </c>
      <c r="B2951" s="5" t="s">
        <v>488</v>
      </c>
      <c r="C2951" s="5" t="s">
        <v>330</v>
      </c>
      <c r="D2951" s="5" t="s">
        <v>70</v>
      </c>
      <c r="E2951" s="3" t="s">
        <v>62</v>
      </c>
      <c r="F2951" s="3" t="s">
        <v>351</v>
      </c>
      <c r="G2951" s="3">
        <v>2817456706</v>
      </c>
      <c r="H2951" s="3"/>
      <c r="I2951" s="3"/>
      <c r="J2951" s="3"/>
      <c r="K2951" s="3"/>
      <c r="L2951" s="3"/>
      <c r="M2951" s="5"/>
      <c r="AZ2951"/>
      <c r="BA2951"/>
      <c r="BB2951"/>
      <c r="BC2951"/>
      <c r="BD2951"/>
      <c r="BE2951"/>
      <c r="BF2951" s="3"/>
      <c r="BG2951" s="3"/>
      <c r="CK2951"/>
    </row>
    <row r="2952" spans="1:89" x14ac:dyDescent="0.25">
      <c r="A2952" s="2">
        <v>43465</v>
      </c>
      <c r="B2952" s="5" t="s">
        <v>488</v>
      </c>
      <c r="C2952" s="5" t="s">
        <v>330</v>
      </c>
      <c r="D2952" s="5" t="s">
        <v>70</v>
      </c>
      <c r="E2952" s="3" t="s">
        <v>61</v>
      </c>
      <c r="F2952" s="3" t="s">
        <v>353</v>
      </c>
      <c r="G2952" s="3">
        <v>0</v>
      </c>
      <c r="H2952" s="3"/>
      <c r="I2952" s="3"/>
      <c r="J2952" s="3"/>
      <c r="K2952" s="3"/>
      <c r="L2952" s="3"/>
      <c r="M2952" s="5"/>
      <c r="AZ2952"/>
      <c r="BA2952"/>
      <c r="BB2952"/>
      <c r="BC2952"/>
      <c r="BD2952"/>
      <c r="BE2952"/>
      <c r="BF2952" s="3"/>
      <c r="BG2952" s="3"/>
      <c r="CK2952"/>
    </row>
    <row r="2953" spans="1:89" x14ac:dyDescent="0.25">
      <c r="A2953" s="2">
        <v>43465</v>
      </c>
      <c r="B2953" s="5" t="s">
        <v>488</v>
      </c>
      <c r="C2953" s="5" t="s">
        <v>330</v>
      </c>
      <c r="D2953" s="5" t="s">
        <v>70</v>
      </c>
      <c r="E2953" s="3" t="s">
        <v>254</v>
      </c>
      <c r="F2953" s="3" t="s">
        <v>370</v>
      </c>
      <c r="G2953" s="3">
        <v>1053649646</v>
      </c>
      <c r="H2953" s="3"/>
      <c r="I2953" s="3"/>
      <c r="J2953" s="3"/>
      <c r="K2953" s="3"/>
      <c r="L2953" s="3"/>
      <c r="M2953" s="5"/>
      <c r="AZ2953"/>
      <c r="BA2953"/>
      <c r="BB2953"/>
      <c r="BC2953"/>
      <c r="BD2953"/>
      <c r="BE2953"/>
      <c r="BF2953" s="3"/>
      <c r="BG2953" s="3"/>
      <c r="CK2953"/>
    </row>
    <row r="2954" spans="1:89" x14ac:dyDescent="0.25">
      <c r="A2954" s="2">
        <v>43465</v>
      </c>
      <c r="B2954" s="5" t="s">
        <v>488</v>
      </c>
      <c r="C2954" s="5" t="s">
        <v>330</v>
      </c>
      <c r="D2954" s="5" t="s">
        <v>70</v>
      </c>
      <c r="E2954" s="3" t="s">
        <v>255</v>
      </c>
      <c r="F2954" s="3" t="s">
        <v>352</v>
      </c>
      <c r="G2954" s="3">
        <v>1763807060</v>
      </c>
      <c r="H2954" s="3"/>
      <c r="I2954" s="3"/>
      <c r="J2954" s="3"/>
      <c r="K2954" s="3"/>
      <c r="L2954" s="3"/>
      <c r="M2954" s="5"/>
      <c r="AZ2954"/>
      <c r="BA2954"/>
      <c r="BB2954"/>
      <c r="BC2954"/>
      <c r="BD2954"/>
      <c r="BE2954"/>
      <c r="BF2954" s="3"/>
      <c r="BG2954" s="3"/>
      <c r="CK2954"/>
    </row>
    <row r="2955" spans="1:89" x14ac:dyDescent="0.25">
      <c r="A2955" s="2">
        <v>43465</v>
      </c>
      <c r="B2955" s="5" t="s">
        <v>488</v>
      </c>
      <c r="C2955" s="5" t="s">
        <v>330</v>
      </c>
      <c r="D2955" s="5" t="s">
        <v>70</v>
      </c>
      <c r="E2955" s="3" t="s">
        <v>256</v>
      </c>
      <c r="F2955" s="3" t="s">
        <v>354</v>
      </c>
      <c r="G2955" s="3">
        <v>2582779674.6399999</v>
      </c>
      <c r="H2955" s="3"/>
      <c r="I2955" s="3"/>
      <c r="J2955" s="3"/>
      <c r="K2955" s="3"/>
      <c r="L2955" s="3"/>
      <c r="M2955" s="5"/>
      <c r="AZ2955"/>
      <c r="BA2955"/>
      <c r="BB2955"/>
      <c r="BC2955"/>
      <c r="BD2955"/>
      <c r="BE2955"/>
      <c r="BF2955" s="3"/>
      <c r="BG2955" s="3"/>
      <c r="CK2955"/>
    </row>
    <row r="2956" spans="1:89" x14ac:dyDescent="0.25">
      <c r="A2956" s="2">
        <v>43465</v>
      </c>
      <c r="B2956" s="5" t="s">
        <v>488</v>
      </c>
      <c r="C2956" s="5" t="s">
        <v>330</v>
      </c>
      <c r="D2956" s="5" t="s">
        <v>70</v>
      </c>
      <c r="E2956" s="3" t="s">
        <v>257</v>
      </c>
      <c r="F2956" s="3" t="s">
        <v>372</v>
      </c>
      <c r="G2956" s="3">
        <v>2582779674.6399999</v>
      </c>
      <c r="H2956" s="3"/>
      <c r="I2956" s="3"/>
      <c r="J2956" s="3"/>
      <c r="K2956" s="3"/>
      <c r="L2956" s="3"/>
      <c r="M2956" s="5"/>
      <c r="AZ2956"/>
      <c r="BA2956"/>
      <c r="BB2956"/>
      <c r="BC2956"/>
      <c r="BD2956"/>
      <c r="BE2956"/>
      <c r="BF2956" s="3"/>
      <c r="BG2956" s="3"/>
      <c r="CK2956"/>
    </row>
    <row r="2957" spans="1:89" x14ac:dyDescent="0.25">
      <c r="A2957" s="2">
        <v>43465</v>
      </c>
      <c r="B2957" s="5" t="s">
        <v>488</v>
      </c>
      <c r="C2957" s="5" t="s">
        <v>330</v>
      </c>
      <c r="D2957" s="5" t="s">
        <v>70</v>
      </c>
      <c r="E2957" s="3" t="s">
        <v>258</v>
      </c>
      <c r="F2957" s="3" t="s">
        <v>355</v>
      </c>
      <c r="G2957" s="3">
        <v>2546811250.6399999</v>
      </c>
      <c r="H2957" s="3"/>
      <c r="I2957" s="3"/>
      <c r="J2957" s="3"/>
      <c r="K2957" s="3"/>
      <c r="L2957" s="3"/>
      <c r="M2957" s="5"/>
      <c r="AZ2957"/>
      <c r="BA2957"/>
      <c r="BB2957"/>
      <c r="BC2957"/>
      <c r="BD2957"/>
      <c r="BE2957"/>
      <c r="BF2957" s="3"/>
      <c r="BG2957" s="3"/>
      <c r="CK2957"/>
    </row>
    <row r="2958" spans="1:89" x14ac:dyDescent="0.25">
      <c r="A2958" s="2">
        <v>43465</v>
      </c>
      <c r="B2958" s="5" t="s">
        <v>488</v>
      </c>
      <c r="C2958" s="5" t="s">
        <v>330</v>
      </c>
      <c r="D2958" s="5" t="s">
        <v>70</v>
      </c>
      <c r="E2958" s="3" t="s">
        <v>60</v>
      </c>
      <c r="F2958" s="3" t="s">
        <v>356</v>
      </c>
      <c r="G2958" s="3">
        <v>35968424</v>
      </c>
      <c r="H2958" s="3"/>
      <c r="I2958" s="3"/>
      <c r="J2958" s="3"/>
      <c r="K2958" s="3"/>
      <c r="L2958" s="3"/>
      <c r="M2958" s="5"/>
      <c r="AZ2958"/>
      <c r="BA2958"/>
      <c r="BB2958"/>
      <c r="BC2958"/>
      <c r="BD2958"/>
      <c r="BE2958"/>
      <c r="BF2958" s="3"/>
      <c r="BG2958" s="3"/>
      <c r="CK2958"/>
    </row>
    <row r="2959" spans="1:89" x14ac:dyDescent="0.25">
      <c r="A2959" s="2">
        <v>43465</v>
      </c>
      <c r="B2959" s="5" t="s">
        <v>488</v>
      </c>
      <c r="C2959" s="5" t="s">
        <v>330</v>
      </c>
      <c r="D2959" s="5" t="s">
        <v>70</v>
      </c>
      <c r="E2959" s="3" t="s">
        <v>59</v>
      </c>
      <c r="F2959" s="3" t="s">
        <v>357</v>
      </c>
      <c r="G2959" s="3">
        <v>0</v>
      </c>
      <c r="H2959" s="3"/>
      <c r="I2959" s="3"/>
      <c r="J2959" s="3"/>
      <c r="K2959" s="3"/>
      <c r="L2959" s="3"/>
      <c r="M2959" s="5"/>
      <c r="AZ2959"/>
      <c r="BA2959"/>
      <c r="BB2959"/>
      <c r="BC2959"/>
      <c r="BD2959"/>
      <c r="BE2959"/>
      <c r="BF2959" s="3"/>
      <c r="BG2959" s="3"/>
      <c r="CK2959"/>
    </row>
    <row r="2960" spans="1:89" x14ac:dyDescent="0.25">
      <c r="A2960" s="2">
        <v>43465</v>
      </c>
      <c r="B2960" s="5" t="s">
        <v>488</v>
      </c>
      <c r="C2960" s="5" t="s">
        <v>330</v>
      </c>
      <c r="D2960" s="5" t="s">
        <v>70</v>
      </c>
      <c r="E2960" s="3" t="s">
        <v>58</v>
      </c>
      <c r="F2960" s="3" t="s">
        <v>358</v>
      </c>
      <c r="G2960" s="3">
        <v>0</v>
      </c>
      <c r="H2960" s="3"/>
      <c r="I2960" s="3"/>
      <c r="J2960" s="3"/>
      <c r="K2960" s="3"/>
      <c r="L2960" s="3"/>
      <c r="M2960" s="5"/>
      <c r="AZ2960"/>
      <c r="BA2960"/>
      <c r="BB2960"/>
      <c r="BC2960"/>
      <c r="BD2960"/>
      <c r="BE2960"/>
      <c r="BF2960" s="3"/>
      <c r="BG2960" s="3"/>
      <c r="CK2960"/>
    </row>
    <row r="2961" spans="1:89" x14ac:dyDescent="0.25">
      <c r="A2961" s="2">
        <v>43465</v>
      </c>
      <c r="B2961" s="5" t="s">
        <v>488</v>
      </c>
      <c r="C2961" s="5" t="s">
        <v>330</v>
      </c>
      <c r="D2961" s="5" t="s">
        <v>70</v>
      </c>
      <c r="E2961" s="3" t="s">
        <v>57</v>
      </c>
      <c r="F2961" s="3" t="s">
        <v>359</v>
      </c>
      <c r="G2961" s="3">
        <v>0</v>
      </c>
      <c r="H2961" s="3"/>
      <c r="I2961" s="3"/>
      <c r="J2961" s="3"/>
      <c r="K2961" s="3"/>
      <c r="L2961" s="3"/>
      <c r="M2961" s="5"/>
      <c r="AZ2961"/>
      <c r="BA2961"/>
      <c r="BB2961"/>
      <c r="BC2961"/>
      <c r="BD2961"/>
      <c r="BE2961"/>
      <c r="BF2961" s="3"/>
      <c r="BG2961" s="3"/>
      <c r="CK2961"/>
    </row>
    <row r="2962" spans="1:89" x14ac:dyDescent="0.25">
      <c r="A2962" s="2">
        <v>43465</v>
      </c>
      <c r="B2962" s="5" t="s">
        <v>488</v>
      </c>
      <c r="C2962" s="5" t="s">
        <v>330</v>
      </c>
      <c r="D2962" s="5" t="s">
        <v>70</v>
      </c>
      <c r="E2962" s="3" t="s">
        <v>56</v>
      </c>
      <c r="F2962" s="3" t="s">
        <v>360</v>
      </c>
      <c r="G2962" s="3">
        <v>0</v>
      </c>
      <c r="H2962" s="3"/>
      <c r="I2962" s="3"/>
      <c r="J2962" s="3"/>
      <c r="K2962" s="3"/>
      <c r="L2962" s="3"/>
      <c r="M2962" s="5"/>
      <c r="AZ2962"/>
      <c r="BA2962"/>
      <c r="BB2962"/>
      <c r="BC2962"/>
      <c r="BD2962"/>
      <c r="BE2962"/>
      <c r="BF2962" s="3"/>
      <c r="BG2962" s="3"/>
      <c r="CK2962"/>
    </row>
    <row r="2963" spans="1:89" x14ac:dyDescent="0.25">
      <c r="A2963" s="2">
        <v>43465</v>
      </c>
      <c r="B2963" s="5" t="s">
        <v>488</v>
      </c>
      <c r="C2963" s="5" t="s">
        <v>330</v>
      </c>
      <c r="D2963" s="5" t="s">
        <v>70</v>
      </c>
      <c r="E2963" s="3" t="s">
        <v>259</v>
      </c>
      <c r="F2963" s="3" t="s">
        <v>361</v>
      </c>
      <c r="G2963" s="3">
        <v>0</v>
      </c>
      <c r="H2963" s="3"/>
      <c r="I2963" s="3"/>
      <c r="J2963" s="3"/>
      <c r="K2963" s="3"/>
      <c r="L2963" s="3"/>
      <c r="M2963" s="5"/>
      <c r="AZ2963"/>
      <c r="BA2963"/>
      <c r="BB2963"/>
      <c r="BC2963"/>
      <c r="BD2963"/>
      <c r="BE2963"/>
      <c r="BF2963" s="3"/>
      <c r="BG2963" s="3"/>
      <c r="CK2963"/>
    </row>
    <row r="2964" spans="1:89" x14ac:dyDescent="0.25">
      <c r="A2964" s="2">
        <v>43465</v>
      </c>
      <c r="B2964" s="5" t="s">
        <v>488</v>
      </c>
      <c r="C2964" s="5" t="s">
        <v>330</v>
      </c>
      <c r="D2964" s="5" t="s">
        <v>70</v>
      </c>
      <c r="E2964" s="3" t="s">
        <v>260</v>
      </c>
      <c r="F2964" s="3" t="s">
        <v>362</v>
      </c>
      <c r="G2964" s="3">
        <v>17314954087</v>
      </c>
      <c r="H2964" s="3"/>
      <c r="I2964" s="3"/>
      <c r="J2964" s="3"/>
      <c r="K2964" s="3"/>
      <c r="L2964" s="3"/>
      <c r="M2964" s="5"/>
      <c r="AZ2964"/>
      <c r="BA2964"/>
      <c r="BB2964"/>
      <c r="BC2964"/>
      <c r="BD2964"/>
      <c r="BE2964"/>
      <c r="BF2964" s="3"/>
      <c r="BG2964" s="3"/>
      <c r="CK2964"/>
    </row>
    <row r="2965" spans="1:89" x14ac:dyDescent="0.25">
      <c r="A2965" s="2">
        <v>43465</v>
      </c>
      <c r="B2965" s="5" t="s">
        <v>488</v>
      </c>
      <c r="C2965" s="5" t="s">
        <v>330</v>
      </c>
      <c r="D2965" s="5" t="s">
        <v>70</v>
      </c>
      <c r="E2965" s="3" t="s">
        <v>261</v>
      </c>
      <c r="F2965" s="3" t="s">
        <v>363</v>
      </c>
      <c r="G2965" s="3">
        <v>89160738</v>
      </c>
      <c r="H2965" s="3"/>
      <c r="I2965" s="3"/>
      <c r="J2965" s="3"/>
      <c r="K2965" s="3"/>
      <c r="L2965" s="3"/>
      <c r="M2965" s="5"/>
      <c r="AZ2965"/>
      <c r="BA2965"/>
      <c r="BB2965"/>
      <c r="BC2965"/>
      <c r="BD2965"/>
      <c r="BE2965"/>
      <c r="BF2965" s="3"/>
      <c r="BG2965" s="3"/>
      <c r="CK2965"/>
    </row>
    <row r="2966" spans="1:89" x14ac:dyDescent="0.25">
      <c r="A2966" s="2">
        <v>43465</v>
      </c>
      <c r="B2966" s="5" t="s">
        <v>488</v>
      </c>
      <c r="C2966" s="5" t="s">
        <v>330</v>
      </c>
      <c r="D2966" s="5" t="s">
        <v>70</v>
      </c>
      <c r="E2966" s="3" t="s">
        <v>262</v>
      </c>
      <c r="F2966" s="3" t="s">
        <v>364</v>
      </c>
      <c r="G2966" s="3">
        <v>483866703</v>
      </c>
      <c r="H2966" s="3"/>
      <c r="I2966" s="3"/>
      <c r="J2966" s="3"/>
      <c r="K2966" s="3"/>
      <c r="L2966" s="3"/>
      <c r="M2966" s="5"/>
      <c r="AZ2966"/>
      <c r="BA2966"/>
      <c r="BB2966"/>
      <c r="BC2966"/>
      <c r="BD2966"/>
      <c r="BE2966"/>
      <c r="BF2966" s="3"/>
      <c r="BG2966" s="3"/>
      <c r="CK2966"/>
    </row>
    <row r="2967" spans="1:89" x14ac:dyDescent="0.25">
      <c r="A2967" s="2">
        <v>43465</v>
      </c>
      <c r="B2967" s="5" t="s">
        <v>488</v>
      </c>
      <c r="C2967" s="5" t="s">
        <v>330</v>
      </c>
      <c r="D2967" s="5" t="s">
        <v>70</v>
      </c>
      <c r="E2967" s="3" t="s">
        <v>263</v>
      </c>
      <c r="F2967" s="3" t="s">
        <v>365</v>
      </c>
      <c r="G2967" s="3">
        <v>954764732</v>
      </c>
      <c r="H2967" s="3"/>
      <c r="I2967" s="3"/>
      <c r="J2967" s="3"/>
      <c r="K2967" s="3"/>
      <c r="L2967" s="3"/>
      <c r="M2967" s="5"/>
      <c r="AZ2967"/>
      <c r="BA2967"/>
      <c r="BB2967"/>
      <c r="BC2967"/>
      <c r="BD2967"/>
      <c r="BE2967"/>
      <c r="BF2967" s="3"/>
      <c r="BG2967" s="3"/>
      <c r="CK2967"/>
    </row>
    <row r="2968" spans="1:89" x14ac:dyDescent="0.25">
      <c r="A2968" s="2">
        <v>43465</v>
      </c>
      <c r="B2968" s="5" t="s">
        <v>488</v>
      </c>
      <c r="C2968" s="5" t="s">
        <v>330</v>
      </c>
      <c r="D2968" s="5" t="s">
        <v>70</v>
      </c>
      <c r="E2968" s="3" t="s">
        <v>55</v>
      </c>
      <c r="F2968" s="3" t="s">
        <v>366</v>
      </c>
      <c r="G2968" s="3">
        <v>0</v>
      </c>
      <c r="H2968" s="3"/>
      <c r="I2968" s="3"/>
      <c r="J2968" s="3"/>
      <c r="K2968" s="3"/>
      <c r="L2968" s="3"/>
      <c r="M2968" s="5"/>
      <c r="AZ2968"/>
      <c r="BA2968"/>
      <c r="BB2968"/>
      <c r="BC2968"/>
      <c r="BD2968"/>
      <c r="BE2968"/>
      <c r="BF2968" s="3"/>
      <c r="BG2968" s="3"/>
      <c r="CK2968"/>
    </row>
    <row r="2969" spans="1:89" x14ac:dyDescent="0.25">
      <c r="A2969" s="2">
        <v>43465</v>
      </c>
      <c r="B2969" s="5" t="s">
        <v>488</v>
      </c>
      <c r="C2969" s="5" t="s">
        <v>330</v>
      </c>
      <c r="D2969" s="5" t="s">
        <v>70</v>
      </c>
      <c r="E2969" s="3" t="s">
        <v>54</v>
      </c>
      <c r="F2969" s="3" t="s">
        <v>367</v>
      </c>
      <c r="G2969" s="3">
        <v>4475279752.6499996</v>
      </c>
      <c r="H2969" s="3"/>
      <c r="I2969" s="3"/>
      <c r="J2969" s="3"/>
      <c r="K2969" s="3"/>
      <c r="L2969" s="3"/>
      <c r="M2969" s="5"/>
      <c r="AZ2969"/>
      <c r="BA2969"/>
      <c r="BB2969"/>
      <c r="BC2969"/>
      <c r="BD2969"/>
      <c r="BE2969"/>
      <c r="BF2969" s="3"/>
      <c r="BG2969" s="3"/>
      <c r="CK2969"/>
    </row>
    <row r="2970" spans="1:89" x14ac:dyDescent="0.25">
      <c r="A2970" s="2">
        <v>43465</v>
      </c>
      <c r="B2970" s="5" t="s">
        <v>488</v>
      </c>
      <c r="C2970" s="5" t="s">
        <v>330</v>
      </c>
      <c r="D2970" s="5" t="s">
        <v>70</v>
      </c>
      <c r="E2970" s="3" t="s">
        <v>53</v>
      </c>
      <c r="F2970" s="3" t="s">
        <v>368</v>
      </c>
      <c r="G2970" s="3">
        <v>763473141.25999999</v>
      </c>
      <c r="H2970" s="3"/>
      <c r="I2970" s="3"/>
      <c r="J2970" s="3"/>
      <c r="K2970" s="3"/>
      <c r="L2970" s="3"/>
      <c r="M2970" s="5"/>
      <c r="AZ2970"/>
      <c r="BA2970"/>
      <c r="BB2970"/>
      <c r="BC2970"/>
      <c r="BD2970"/>
      <c r="BE2970"/>
      <c r="BF2970" s="3"/>
      <c r="BG2970" s="3"/>
      <c r="CK2970"/>
    </row>
    <row r="2971" spans="1:89" x14ac:dyDescent="0.25">
      <c r="A2971" s="2">
        <v>43465</v>
      </c>
      <c r="B2971" s="5" t="s">
        <v>488</v>
      </c>
      <c r="C2971" s="5" t="s">
        <v>330</v>
      </c>
      <c r="D2971" s="5" t="s">
        <v>70</v>
      </c>
      <c r="E2971" s="3" t="s">
        <v>50</v>
      </c>
      <c r="F2971" s="3" t="s">
        <v>369</v>
      </c>
      <c r="G2971" s="3">
        <v>135281964722.27</v>
      </c>
      <c r="H2971" s="3"/>
      <c r="I2971" s="3"/>
      <c r="J2971" s="3"/>
      <c r="K2971" s="3"/>
      <c r="L2971" s="3"/>
      <c r="M2971" s="5"/>
      <c r="AZ2971"/>
      <c r="BA2971"/>
      <c r="BB2971"/>
      <c r="BC2971"/>
      <c r="BD2971"/>
      <c r="BE2971"/>
      <c r="BF2971" s="3"/>
      <c r="BG2971" s="3"/>
      <c r="CK2971"/>
    </row>
    <row r="2972" spans="1:89" x14ac:dyDescent="0.25">
      <c r="A2972" s="2">
        <v>43465</v>
      </c>
      <c r="B2972" s="5" t="s">
        <v>488</v>
      </c>
      <c r="C2972" s="5" t="s">
        <v>330</v>
      </c>
      <c r="D2972" s="5" t="s">
        <v>70</v>
      </c>
      <c r="E2972" s="3" t="s">
        <v>264</v>
      </c>
      <c r="F2972" s="3" t="s">
        <v>371</v>
      </c>
      <c r="G2972" s="3">
        <v>76877354473.490005</v>
      </c>
      <c r="H2972" s="3"/>
      <c r="I2972" s="3"/>
      <c r="J2972" s="3"/>
      <c r="K2972" s="3"/>
      <c r="L2972" s="3"/>
      <c r="M2972" s="5"/>
      <c r="AZ2972"/>
      <c r="BA2972"/>
      <c r="BB2972"/>
      <c r="BC2972"/>
      <c r="BD2972"/>
      <c r="BE2972"/>
      <c r="BF2972" s="3"/>
      <c r="BG2972" s="3"/>
      <c r="CK2972"/>
    </row>
    <row r="2973" spans="1:89" x14ac:dyDescent="0.25">
      <c r="A2973" s="2">
        <v>43465</v>
      </c>
      <c r="B2973" s="5" t="s">
        <v>488</v>
      </c>
      <c r="C2973" s="5" t="s">
        <v>330</v>
      </c>
      <c r="D2973" s="5" t="s">
        <v>70</v>
      </c>
      <c r="E2973" s="3" t="s">
        <v>265</v>
      </c>
      <c r="F2973" s="3" t="s">
        <v>377</v>
      </c>
      <c r="G2973" s="3">
        <v>65113896748.690002</v>
      </c>
      <c r="H2973" s="3"/>
      <c r="I2973" s="3"/>
      <c r="J2973" s="3"/>
      <c r="K2973" s="3"/>
      <c r="L2973" s="3"/>
      <c r="M2973" s="5"/>
      <c r="AZ2973"/>
      <c r="BA2973"/>
      <c r="BB2973"/>
      <c r="BC2973"/>
      <c r="BD2973"/>
      <c r="BE2973"/>
      <c r="BF2973" s="3"/>
      <c r="BG2973" s="3"/>
      <c r="CK2973"/>
    </row>
    <row r="2974" spans="1:89" x14ac:dyDescent="0.25">
      <c r="A2974" s="2">
        <v>43465</v>
      </c>
      <c r="B2974" s="5" t="s">
        <v>488</v>
      </c>
      <c r="C2974" s="5" t="s">
        <v>330</v>
      </c>
      <c r="D2974" s="5" t="s">
        <v>70</v>
      </c>
      <c r="E2974" s="3" t="s">
        <v>266</v>
      </c>
      <c r="F2974" s="3" t="s">
        <v>373</v>
      </c>
      <c r="G2974" s="3">
        <v>0</v>
      </c>
      <c r="H2974" s="3"/>
      <c r="I2974" s="3"/>
      <c r="J2974" s="3"/>
      <c r="K2974" s="3"/>
      <c r="L2974" s="3"/>
      <c r="M2974" s="5"/>
      <c r="AZ2974"/>
      <c r="BA2974"/>
      <c r="BB2974"/>
      <c r="BC2974"/>
      <c r="BD2974"/>
      <c r="BE2974"/>
      <c r="BF2974" s="3"/>
      <c r="BG2974" s="3"/>
      <c r="CK2974"/>
    </row>
    <row r="2975" spans="1:89" x14ac:dyDescent="0.25">
      <c r="A2975" s="2">
        <v>43465</v>
      </c>
      <c r="B2975" s="5" t="s">
        <v>488</v>
      </c>
      <c r="C2975" s="5" t="s">
        <v>330</v>
      </c>
      <c r="D2975" s="5" t="s">
        <v>70</v>
      </c>
      <c r="E2975" s="3" t="s">
        <v>267</v>
      </c>
      <c r="F2975" s="3" t="s">
        <v>374</v>
      </c>
      <c r="G2975" s="3">
        <v>62954948935.349998</v>
      </c>
      <c r="H2975" s="3"/>
      <c r="I2975" s="3"/>
      <c r="J2975" s="3"/>
      <c r="K2975" s="3"/>
      <c r="L2975" s="3"/>
      <c r="M2975" s="5"/>
      <c r="AZ2975"/>
      <c r="BA2975"/>
      <c r="BB2975"/>
      <c r="BC2975"/>
      <c r="BD2975"/>
      <c r="BE2975"/>
      <c r="BF2975" s="3"/>
      <c r="BG2975" s="3"/>
      <c r="CK2975"/>
    </row>
    <row r="2976" spans="1:89" x14ac:dyDescent="0.25">
      <c r="A2976" s="2">
        <v>43465</v>
      </c>
      <c r="B2976" s="5" t="s">
        <v>488</v>
      </c>
      <c r="C2976" s="5" t="s">
        <v>330</v>
      </c>
      <c r="D2976" s="5" t="s">
        <v>70</v>
      </c>
      <c r="E2976" s="3" t="s">
        <v>37</v>
      </c>
      <c r="F2976" s="3" t="s">
        <v>375</v>
      </c>
      <c r="G2976" s="3">
        <v>2158947813.3400002</v>
      </c>
      <c r="H2976" s="3"/>
      <c r="I2976" s="3"/>
      <c r="J2976" s="3"/>
      <c r="K2976" s="3"/>
      <c r="L2976" s="3"/>
      <c r="M2976" s="5"/>
      <c r="AZ2976"/>
      <c r="BA2976"/>
      <c r="BB2976"/>
      <c r="BC2976"/>
      <c r="BD2976"/>
      <c r="BE2976"/>
      <c r="BF2976" s="3"/>
      <c r="BG2976" s="3"/>
      <c r="CK2976"/>
    </row>
    <row r="2977" spans="1:89" x14ac:dyDescent="0.25">
      <c r="A2977" s="2">
        <v>43465</v>
      </c>
      <c r="B2977" s="5" t="s">
        <v>488</v>
      </c>
      <c r="C2977" s="5" t="s">
        <v>330</v>
      </c>
      <c r="D2977" s="5" t="s">
        <v>70</v>
      </c>
      <c r="E2977" s="3" t="s">
        <v>268</v>
      </c>
      <c r="F2977" s="3" t="s">
        <v>376</v>
      </c>
      <c r="G2977" s="3">
        <v>11763457724.799999</v>
      </c>
      <c r="H2977" s="3"/>
      <c r="I2977" s="3"/>
      <c r="J2977" s="3"/>
      <c r="K2977" s="3"/>
      <c r="L2977" s="3"/>
      <c r="M2977" s="5"/>
      <c r="AZ2977"/>
      <c r="BA2977"/>
      <c r="BB2977"/>
      <c r="BC2977"/>
      <c r="BD2977"/>
      <c r="BE2977"/>
      <c r="BF2977" s="3"/>
      <c r="BG2977" s="3"/>
      <c r="CK2977"/>
    </row>
    <row r="2978" spans="1:89" x14ac:dyDescent="0.25">
      <c r="A2978" s="2">
        <v>43465</v>
      </c>
      <c r="B2978" s="5" t="s">
        <v>488</v>
      </c>
      <c r="C2978" s="5" t="s">
        <v>330</v>
      </c>
      <c r="D2978" s="5" t="s">
        <v>70</v>
      </c>
      <c r="E2978" s="3" t="s">
        <v>269</v>
      </c>
      <c r="F2978" s="3" t="s">
        <v>373</v>
      </c>
      <c r="G2978" s="3">
        <v>0</v>
      </c>
      <c r="H2978" s="3"/>
      <c r="I2978" s="3"/>
      <c r="J2978" s="3"/>
      <c r="K2978" s="3"/>
      <c r="L2978" s="3"/>
      <c r="M2978" s="5"/>
      <c r="AZ2978"/>
      <c r="BA2978"/>
      <c r="BB2978"/>
      <c r="BC2978"/>
      <c r="BD2978"/>
      <c r="BE2978"/>
      <c r="BF2978" s="3"/>
      <c r="BG2978" s="3"/>
      <c r="CK2978"/>
    </row>
    <row r="2979" spans="1:89" x14ac:dyDescent="0.25">
      <c r="A2979" s="2">
        <v>43465</v>
      </c>
      <c r="B2979" s="5" t="s">
        <v>488</v>
      </c>
      <c r="C2979" s="5" t="s">
        <v>330</v>
      </c>
      <c r="D2979" s="5" t="s">
        <v>70</v>
      </c>
      <c r="E2979" s="3" t="s">
        <v>270</v>
      </c>
      <c r="F2979" s="3" t="s">
        <v>374</v>
      </c>
      <c r="G2979" s="3">
        <v>11249160288.34</v>
      </c>
      <c r="H2979" s="3"/>
      <c r="I2979" s="3"/>
      <c r="J2979" s="3"/>
      <c r="K2979" s="3"/>
      <c r="L2979" s="3"/>
      <c r="M2979" s="5"/>
      <c r="AZ2979"/>
      <c r="BA2979"/>
      <c r="BB2979"/>
      <c r="BC2979"/>
      <c r="BD2979"/>
      <c r="BE2979"/>
      <c r="BF2979" s="3"/>
      <c r="BG2979" s="3"/>
      <c r="CK2979"/>
    </row>
    <row r="2980" spans="1:89" x14ac:dyDescent="0.25">
      <c r="A2980" s="2">
        <v>43465</v>
      </c>
      <c r="B2980" s="5" t="s">
        <v>488</v>
      </c>
      <c r="C2980" s="5" t="s">
        <v>330</v>
      </c>
      <c r="D2980" s="5" t="s">
        <v>70</v>
      </c>
      <c r="E2980" s="3" t="s">
        <v>271</v>
      </c>
      <c r="F2980" s="3" t="s">
        <v>375</v>
      </c>
      <c r="G2980" s="3">
        <v>514297436.45999998</v>
      </c>
      <c r="H2980" s="3"/>
      <c r="I2980" s="3"/>
      <c r="J2980" s="3"/>
      <c r="K2980" s="3"/>
      <c r="L2980" s="3"/>
      <c r="M2980" s="5"/>
      <c r="AZ2980"/>
      <c r="BA2980"/>
      <c r="BB2980"/>
      <c r="BC2980"/>
      <c r="BD2980"/>
      <c r="BE2980"/>
      <c r="BF2980" s="3"/>
      <c r="BG2980" s="3"/>
      <c r="CK2980"/>
    </row>
    <row r="2981" spans="1:89" x14ac:dyDescent="0.25">
      <c r="A2981" s="2">
        <v>43465</v>
      </c>
      <c r="B2981" s="5" t="s">
        <v>488</v>
      </c>
      <c r="C2981" s="5" t="s">
        <v>330</v>
      </c>
      <c r="D2981" s="5" t="s">
        <v>70</v>
      </c>
      <c r="E2981" s="3" t="s">
        <v>272</v>
      </c>
      <c r="F2981" s="3" t="s">
        <v>378</v>
      </c>
      <c r="G2981" s="3">
        <v>0</v>
      </c>
      <c r="H2981" s="3"/>
      <c r="I2981" s="3"/>
      <c r="J2981" s="3"/>
      <c r="K2981" s="3"/>
      <c r="L2981" s="3"/>
      <c r="M2981" s="5"/>
      <c r="AZ2981"/>
      <c r="BA2981"/>
      <c r="BB2981"/>
      <c r="BC2981"/>
      <c r="BD2981"/>
      <c r="BE2981"/>
      <c r="BF2981" s="3"/>
      <c r="BG2981" s="3"/>
      <c r="CK2981"/>
    </row>
    <row r="2982" spans="1:89" x14ac:dyDescent="0.25">
      <c r="A2982" s="2">
        <v>43465</v>
      </c>
      <c r="B2982" s="5" t="s">
        <v>488</v>
      </c>
      <c r="C2982" s="5" t="s">
        <v>330</v>
      </c>
      <c r="D2982" s="5" t="s">
        <v>70</v>
      </c>
      <c r="E2982" s="3" t="s">
        <v>131</v>
      </c>
      <c r="F2982" s="3" t="s">
        <v>379</v>
      </c>
      <c r="G2982" s="3">
        <v>0</v>
      </c>
      <c r="H2982" s="3"/>
      <c r="I2982" s="3"/>
      <c r="J2982" s="3"/>
      <c r="K2982" s="3"/>
      <c r="L2982" s="3"/>
      <c r="M2982" s="5"/>
      <c r="AZ2982"/>
      <c r="BA2982"/>
      <c r="BB2982"/>
      <c r="BC2982"/>
      <c r="BD2982"/>
      <c r="BE2982"/>
      <c r="BF2982" s="3"/>
      <c r="BG2982" s="3"/>
      <c r="CK2982"/>
    </row>
    <row r="2983" spans="1:89" x14ac:dyDescent="0.25">
      <c r="A2983" s="2">
        <v>43465</v>
      </c>
      <c r="B2983" s="5" t="s">
        <v>488</v>
      </c>
      <c r="C2983" s="5" t="s">
        <v>330</v>
      </c>
      <c r="D2983" s="5" t="s">
        <v>70</v>
      </c>
      <c r="E2983" s="3" t="s">
        <v>116</v>
      </c>
      <c r="F2983" s="3" t="s">
        <v>373</v>
      </c>
      <c r="G2983" s="3">
        <v>0</v>
      </c>
      <c r="H2983" s="3"/>
      <c r="I2983" s="3"/>
      <c r="J2983" s="3"/>
      <c r="K2983" s="3"/>
      <c r="L2983" s="3"/>
      <c r="M2983" s="5"/>
      <c r="AZ2983"/>
      <c r="BA2983"/>
      <c r="BB2983"/>
      <c r="BC2983"/>
      <c r="BD2983"/>
      <c r="BE2983"/>
      <c r="BF2983" s="3"/>
      <c r="BG2983" s="3"/>
      <c r="CK2983"/>
    </row>
    <row r="2984" spans="1:89" x14ac:dyDescent="0.25">
      <c r="A2984" s="2">
        <v>43465</v>
      </c>
      <c r="B2984" s="5" t="s">
        <v>488</v>
      </c>
      <c r="C2984" s="5" t="s">
        <v>330</v>
      </c>
      <c r="D2984" s="5" t="s">
        <v>70</v>
      </c>
      <c r="E2984" s="3" t="s">
        <v>117</v>
      </c>
      <c r="F2984" s="3" t="s">
        <v>374</v>
      </c>
      <c r="G2984" s="3">
        <v>0</v>
      </c>
      <c r="H2984" s="3"/>
      <c r="I2984" s="3"/>
      <c r="J2984" s="3"/>
      <c r="K2984" s="3"/>
      <c r="L2984" s="3"/>
      <c r="M2984" s="5"/>
      <c r="AZ2984"/>
      <c r="BA2984"/>
      <c r="BB2984"/>
      <c r="BC2984"/>
      <c r="BD2984"/>
      <c r="BE2984"/>
      <c r="BF2984" s="3"/>
      <c r="BG2984" s="3"/>
      <c r="CK2984"/>
    </row>
    <row r="2985" spans="1:89" x14ac:dyDescent="0.25">
      <c r="A2985" s="2">
        <v>43465</v>
      </c>
      <c r="B2985" s="5" t="s">
        <v>488</v>
      </c>
      <c r="C2985" s="5" t="s">
        <v>330</v>
      </c>
      <c r="D2985" s="5" t="s">
        <v>70</v>
      </c>
      <c r="E2985" s="3" t="s">
        <v>118</v>
      </c>
      <c r="F2985" s="3" t="s">
        <v>375</v>
      </c>
      <c r="G2985" s="3">
        <v>0</v>
      </c>
      <c r="H2985" s="3"/>
      <c r="I2985" s="3"/>
      <c r="J2985" s="3"/>
      <c r="K2985" s="3"/>
      <c r="L2985" s="3"/>
      <c r="M2985" s="5"/>
      <c r="AZ2985"/>
      <c r="BA2985"/>
      <c r="BB2985"/>
      <c r="BC2985"/>
      <c r="BD2985"/>
      <c r="BE2985"/>
      <c r="BF2985" s="3"/>
      <c r="BG2985" s="3"/>
      <c r="CK2985"/>
    </row>
    <row r="2986" spans="1:89" x14ac:dyDescent="0.25">
      <c r="A2986" s="2">
        <v>43465</v>
      </c>
      <c r="B2986" s="5" t="s">
        <v>488</v>
      </c>
      <c r="C2986" s="5" t="s">
        <v>330</v>
      </c>
      <c r="D2986" s="5" t="s">
        <v>70</v>
      </c>
      <c r="E2986" s="3" t="s">
        <v>273</v>
      </c>
      <c r="F2986" s="3" t="s">
        <v>380</v>
      </c>
      <c r="G2986" s="3">
        <v>0</v>
      </c>
      <c r="H2986" s="3"/>
      <c r="I2986" s="3"/>
      <c r="J2986" s="3"/>
      <c r="K2986" s="3"/>
      <c r="L2986" s="3"/>
      <c r="M2986" s="5"/>
      <c r="AZ2986"/>
      <c r="BA2986"/>
      <c r="BB2986"/>
      <c r="BC2986"/>
      <c r="BD2986"/>
      <c r="BE2986"/>
      <c r="BF2986" s="3"/>
      <c r="BG2986" s="3"/>
      <c r="CK2986"/>
    </row>
    <row r="2987" spans="1:89" x14ac:dyDescent="0.25">
      <c r="A2987" s="2">
        <v>43465</v>
      </c>
      <c r="B2987" s="5" t="s">
        <v>488</v>
      </c>
      <c r="C2987" s="5" t="s">
        <v>330</v>
      </c>
      <c r="D2987" s="5" t="s">
        <v>70</v>
      </c>
      <c r="E2987" s="3" t="s">
        <v>274</v>
      </c>
      <c r="F2987" s="3" t="s">
        <v>373</v>
      </c>
      <c r="G2987" s="3">
        <v>0</v>
      </c>
      <c r="H2987" s="3"/>
      <c r="I2987" s="3"/>
      <c r="J2987" s="3"/>
      <c r="K2987" s="3"/>
      <c r="L2987" s="3"/>
      <c r="M2987" s="5"/>
      <c r="AZ2987"/>
      <c r="BA2987"/>
      <c r="BB2987"/>
      <c r="BC2987"/>
      <c r="BD2987"/>
      <c r="BE2987"/>
      <c r="BF2987" s="3"/>
      <c r="BG2987" s="3"/>
      <c r="CK2987"/>
    </row>
    <row r="2988" spans="1:89" x14ac:dyDescent="0.25">
      <c r="A2988" s="2">
        <v>43465</v>
      </c>
      <c r="B2988" s="5" t="s">
        <v>488</v>
      </c>
      <c r="C2988" s="5" t="s">
        <v>330</v>
      </c>
      <c r="D2988" s="5" t="s">
        <v>70</v>
      </c>
      <c r="E2988" s="3" t="s">
        <v>275</v>
      </c>
      <c r="F2988" s="3" t="s">
        <v>374</v>
      </c>
      <c r="G2988" s="3">
        <v>0</v>
      </c>
      <c r="H2988" s="3"/>
      <c r="I2988" s="3"/>
      <c r="J2988" s="3"/>
      <c r="K2988" s="3"/>
      <c r="L2988" s="3"/>
      <c r="M2988" s="5"/>
      <c r="AZ2988"/>
      <c r="BA2988"/>
      <c r="BB2988"/>
      <c r="BC2988"/>
      <c r="BD2988"/>
      <c r="BE2988"/>
      <c r="BF2988" s="3"/>
      <c r="BG2988" s="3"/>
      <c r="CK2988"/>
    </row>
    <row r="2989" spans="1:89" x14ac:dyDescent="0.25">
      <c r="A2989" s="2">
        <v>43465</v>
      </c>
      <c r="B2989" s="5" t="s">
        <v>488</v>
      </c>
      <c r="C2989" s="5" t="s">
        <v>330</v>
      </c>
      <c r="D2989" s="5" t="s">
        <v>70</v>
      </c>
      <c r="E2989" s="3" t="s">
        <v>276</v>
      </c>
      <c r="F2989" s="3" t="s">
        <v>375</v>
      </c>
      <c r="G2989" s="3">
        <v>0</v>
      </c>
      <c r="H2989" s="3"/>
      <c r="I2989" s="3"/>
      <c r="J2989" s="3"/>
      <c r="K2989" s="3"/>
      <c r="L2989" s="3"/>
      <c r="M2989" s="5"/>
      <c r="AZ2989"/>
      <c r="BA2989"/>
      <c r="BB2989"/>
      <c r="BC2989"/>
      <c r="BD2989"/>
      <c r="BE2989"/>
      <c r="BF2989" s="3"/>
      <c r="BG2989" s="3"/>
      <c r="CK2989"/>
    </row>
    <row r="2990" spans="1:89" x14ac:dyDescent="0.25">
      <c r="A2990" s="2">
        <v>43465</v>
      </c>
      <c r="B2990" s="5" t="s">
        <v>488</v>
      </c>
      <c r="C2990" s="5" t="s">
        <v>330</v>
      </c>
      <c r="D2990" s="5" t="s">
        <v>70</v>
      </c>
      <c r="E2990" s="3" t="s">
        <v>277</v>
      </c>
      <c r="F2990" s="3" t="s">
        <v>381</v>
      </c>
      <c r="G2990" s="3">
        <v>0</v>
      </c>
      <c r="H2990" s="3"/>
      <c r="I2990" s="3"/>
      <c r="J2990" s="3"/>
      <c r="K2990" s="3"/>
      <c r="L2990" s="3"/>
      <c r="M2990" s="5"/>
      <c r="AZ2990"/>
      <c r="BA2990"/>
      <c r="BB2990"/>
      <c r="BC2990"/>
      <c r="BD2990"/>
      <c r="BE2990"/>
      <c r="BF2990" s="3"/>
      <c r="BG2990" s="3"/>
      <c r="CK2990"/>
    </row>
    <row r="2991" spans="1:89" x14ac:dyDescent="0.25">
      <c r="A2991" s="2">
        <v>43465</v>
      </c>
      <c r="B2991" s="5" t="s">
        <v>488</v>
      </c>
      <c r="C2991" s="5" t="s">
        <v>330</v>
      </c>
      <c r="D2991" s="5" t="s">
        <v>70</v>
      </c>
      <c r="E2991" s="3" t="s">
        <v>119</v>
      </c>
      <c r="F2991" s="3" t="s">
        <v>382</v>
      </c>
      <c r="G2991" s="3">
        <v>0</v>
      </c>
      <c r="H2991" s="3"/>
      <c r="I2991" s="3"/>
      <c r="J2991" s="3"/>
      <c r="K2991" s="3"/>
      <c r="L2991" s="3"/>
      <c r="M2991" s="5"/>
      <c r="AZ2991"/>
      <c r="BA2991"/>
      <c r="BB2991"/>
      <c r="BC2991"/>
      <c r="BD2991"/>
      <c r="BE2991"/>
      <c r="BF2991" s="3"/>
      <c r="BG2991" s="3"/>
      <c r="CK2991"/>
    </row>
    <row r="2992" spans="1:89" x14ac:dyDescent="0.25">
      <c r="A2992" s="2">
        <v>43465</v>
      </c>
      <c r="B2992" s="5" t="s">
        <v>488</v>
      </c>
      <c r="C2992" s="5" t="s">
        <v>330</v>
      </c>
      <c r="D2992" s="5" t="s">
        <v>70</v>
      </c>
      <c r="E2992" s="3" t="s">
        <v>120</v>
      </c>
      <c r="F2992" s="3" t="s">
        <v>383</v>
      </c>
      <c r="G2992" s="3">
        <v>0</v>
      </c>
      <c r="H2992" s="3"/>
      <c r="I2992" s="3"/>
      <c r="J2992" s="3"/>
      <c r="K2992" s="3"/>
      <c r="L2992" s="3"/>
      <c r="M2992" s="5"/>
      <c r="AZ2992"/>
      <c r="BA2992"/>
      <c r="BB2992"/>
      <c r="BC2992"/>
      <c r="BD2992"/>
      <c r="BE2992"/>
      <c r="BF2992" s="3"/>
      <c r="BG2992" s="3"/>
      <c r="CK2992"/>
    </row>
    <row r="2993" spans="1:89" x14ac:dyDescent="0.25">
      <c r="A2993" s="2">
        <v>43465</v>
      </c>
      <c r="B2993" s="5" t="s">
        <v>488</v>
      </c>
      <c r="C2993" s="5" t="s">
        <v>330</v>
      </c>
      <c r="D2993" s="5" t="s">
        <v>70</v>
      </c>
      <c r="E2993" s="3" t="s">
        <v>121</v>
      </c>
      <c r="F2993" s="3" t="s">
        <v>384</v>
      </c>
      <c r="G2993" s="3">
        <v>0</v>
      </c>
      <c r="H2993" s="3"/>
      <c r="I2993" s="3"/>
      <c r="J2993" s="3"/>
      <c r="K2993" s="3"/>
      <c r="L2993" s="3"/>
      <c r="M2993" s="5"/>
      <c r="AZ2993"/>
      <c r="BA2993"/>
      <c r="BB2993"/>
      <c r="BC2993"/>
      <c r="BD2993"/>
      <c r="BE2993"/>
      <c r="BF2993" s="3"/>
      <c r="BG2993" s="3"/>
      <c r="CK2993"/>
    </row>
    <row r="2994" spans="1:89" x14ac:dyDescent="0.25">
      <c r="A2994" s="2">
        <v>43465</v>
      </c>
      <c r="B2994" s="5" t="s">
        <v>488</v>
      </c>
      <c r="C2994" s="5" t="s">
        <v>330</v>
      </c>
      <c r="D2994" s="5" t="s">
        <v>70</v>
      </c>
      <c r="E2994" s="3" t="s">
        <v>123</v>
      </c>
      <c r="F2994" s="3" t="s">
        <v>385</v>
      </c>
      <c r="G2994" s="3">
        <v>0</v>
      </c>
      <c r="H2994" s="3"/>
      <c r="I2994" s="3"/>
      <c r="J2994" s="3"/>
      <c r="K2994" s="3"/>
      <c r="L2994" s="3"/>
      <c r="M2994" s="5"/>
      <c r="AZ2994"/>
      <c r="BA2994"/>
      <c r="BB2994"/>
      <c r="BC2994"/>
      <c r="BD2994"/>
      <c r="BE2994"/>
      <c r="BF2994" s="3"/>
      <c r="BG2994" s="3"/>
      <c r="CK2994"/>
    </row>
    <row r="2995" spans="1:89" x14ac:dyDescent="0.25">
      <c r="A2995" s="2">
        <v>43465</v>
      </c>
      <c r="B2995" s="5" t="s">
        <v>488</v>
      </c>
      <c r="C2995" s="5" t="s">
        <v>330</v>
      </c>
      <c r="D2995" s="5" t="s">
        <v>70</v>
      </c>
      <c r="E2995" s="3" t="s">
        <v>278</v>
      </c>
      <c r="F2995" s="3" t="s">
        <v>386</v>
      </c>
      <c r="G2995" s="3">
        <v>482588263</v>
      </c>
      <c r="H2995" s="3"/>
      <c r="I2995" s="3"/>
      <c r="J2995" s="3"/>
      <c r="K2995" s="3"/>
      <c r="L2995" s="3"/>
      <c r="M2995" s="5"/>
      <c r="AZ2995"/>
      <c r="BA2995"/>
      <c r="BB2995"/>
      <c r="BC2995"/>
      <c r="BD2995"/>
      <c r="BE2995"/>
      <c r="BF2995" s="3"/>
      <c r="BG2995" s="3"/>
      <c r="CK2995"/>
    </row>
    <row r="2996" spans="1:89" x14ac:dyDescent="0.25">
      <c r="A2996" s="2">
        <v>43465</v>
      </c>
      <c r="B2996" s="5" t="s">
        <v>488</v>
      </c>
      <c r="C2996" s="5" t="s">
        <v>330</v>
      </c>
      <c r="D2996" s="5" t="s">
        <v>70</v>
      </c>
      <c r="E2996" s="3" t="s">
        <v>279</v>
      </c>
      <c r="F2996" s="3" t="s">
        <v>387</v>
      </c>
      <c r="G2996" s="3">
        <v>0</v>
      </c>
      <c r="H2996" s="3"/>
      <c r="I2996" s="3"/>
      <c r="J2996" s="3"/>
      <c r="K2996" s="3"/>
      <c r="L2996" s="3"/>
      <c r="M2996" s="5"/>
      <c r="AZ2996"/>
      <c r="BA2996"/>
      <c r="BB2996"/>
      <c r="BC2996"/>
      <c r="BD2996"/>
      <c r="BE2996"/>
      <c r="BF2996" s="3"/>
      <c r="BG2996" s="3"/>
      <c r="CK2996"/>
    </row>
    <row r="2997" spans="1:89" x14ac:dyDescent="0.25">
      <c r="A2997" s="2">
        <v>43465</v>
      </c>
      <c r="B2997" s="5" t="s">
        <v>488</v>
      </c>
      <c r="C2997" s="5" t="s">
        <v>330</v>
      </c>
      <c r="D2997" s="5" t="s">
        <v>70</v>
      </c>
      <c r="E2997" s="3" t="s">
        <v>280</v>
      </c>
      <c r="F2997" s="3" t="s">
        <v>388</v>
      </c>
      <c r="G2997" s="3">
        <v>0</v>
      </c>
      <c r="H2997" s="3"/>
      <c r="I2997" s="3"/>
      <c r="J2997" s="3"/>
      <c r="K2997" s="3"/>
      <c r="L2997" s="3"/>
      <c r="M2997" s="5"/>
      <c r="AZ2997"/>
      <c r="BA2997"/>
      <c r="BB2997"/>
      <c r="BC2997"/>
      <c r="BD2997"/>
      <c r="BE2997"/>
      <c r="BF2997" s="3"/>
      <c r="BG2997" s="3"/>
      <c r="CK2997"/>
    </row>
    <row r="2998" spans="1:89" x14ac:dyDescent="0.25">
      <c r="A2998" s="2">
        <v>43465</v>
      </c>
      <c r="B2998" s="5" t="s">
        <v>488</v>
      </c>
      <c r="C2998" s="5" t="s">
        <v>330</v>
      </c>
      <c r="D2998" s="5" t="s">
        <v>70</v>
      </c>
      <c r="E2998" s="3" t="s">
        <v>281</v>
      </c>
      <c r="F2998" s="3" t="s">
        <v>389</v>
      </c>
      <c r="G2998" s="3">
        <v>66475319.619999997</v>
      </c>
      <c r="H2998" s="3"/>
      <c r="I2998" s="3"/>
      <c r="J2998" s="3"/>
      <c r="K2998" s="3"/>
      <c r="L2998" s="3"/>
      <c r="M2998" s="5"/>
      <c r="AZ2998"/>
      <c r="BA2998"/>
      <c r="BB2998"/>
      <c r="BC2998"/>
      <c r="BD2998"/>
      <c r="BE2998"/>
      <c r="BF2998" s="3"/>
      <c r="BG2998" s="3"/>
      <c r="CK2998"/>
    </row>
    <row r="2999" spans="1:89" x14ac:dyDescent="0.25">
      <c r="A2999" s="2">
        <v>43465</v>
      </c>
      <c r="B2999" s="5" t="s">
        <v>488</v>
      </c>
      <c r="C2999" s="5" t="s">
        <v>330</v>
      </c>
      <c r="D2999" s="5" t="s">
        <v>70</v>
      </c>
      <c r="E2999" s="3" t="s">
        <v>282</v>
      </c>
      <c r="F2999" s="3" t="s">
        <v>183</v>
      </c>
      <c r="G2999" s="3">
        <v>0</v>
      </c>
      <c r="H2999" s="3"/>
      <c r="I2999" s="3"/>
      <c r="J2999" s="3"/>
      <c r="K2999" s="3"/>
      <c r="L2999" s="3"/>
      <c r="M2999" s="5"/>
      <c r="AZ2999"/>
      <c r="BA2999"/>
      <c r="BB2999"/>
      <c r="BC2999"/>
      <c r="BD2999"/>
      <c r="BE2999"/>
      <c r="BF2999" s="3"/>
      <c r="BG2999" s="3"/>
      <c r="CK2999"/>
    </row>
    <row r="3000" spans="1:89" x14ac:dyDescent="0.25">
      <c r="A3000" s="2">
        <v>43465</v>
      </c>
      <c r="B3000" s="5" t="s">
        <v>488</v>
      </c>
      <c r="C3000" s="5" t="s">
        <v>330</v>
      </c>
      <c r="D3000" s="5" t="s">
        <v>70</v>
      </c>
      <c r="E3000" s="3" t="s">
        <v>124</v>
      </c>
      <c r="F3000" s="3" t="s">
        <v>390</v>
      </c>
      <c r="G3000" s="3">
        <v>0</v>
      </c>
      <c r="H3000" s="3"/>
      <c r="I3000" s="3"/>
      <c r="J3000" s="3"/>
      <c r="K3000" s="3"/>
      <c r="L3000" s="3"/>
      <c r="M3000" s="5"/>
      <c r="AZ3000"/>
      <c r="BA3000"/>
      <c r="BB3000"/>
      <c r="BC3000"/>
      <c r="BD3000"/>
      <c r="BE3000"/>
      <c r="BF3000" s="3"/>
      <c r="BG3000" s="3"/>
      <c r="CK3000"/>
    </row>
    <row r="3001" spans="1:89" x14ac:dyDescent="0.25">
      <c r="A3001" s="2">
        <v>43465</v>
      </c>
      <c r="B3001" s="5" t="s">
        <v>488</v>
      </c>
      <c r="C3001" s="5" t="s">
        <v>330</v>
      </c>
      <c r="D3001" s="5" t="s">
        <v>70</v>
      </c>
      <c r="E3001" s="3" t="s">
        <v>125</v>
      </c>
      <c r="F3001" s="3" t="s">
        <v>391</v>
      </c>
      <c r="G3001" s="3">
        <v>0</v>
      </c>
      <c r="H3001" s="3"/>
      <c r="I3001" s="3"/>
      <c r="J3001" s="3"/>
      <c r="K3001" s="3"/>
      <c r="L3001" s="3"/>
      <c r="M3001" s="5"/>
      <c r="AZ3001"/>
      <c r="BA3001"/>
      <c r="BB3001"/>
      <c r="BC3001"/>
      <c r="BD3001"/>
      <c r="BE3001"/>
      <c r="BF3001" s="3"/>
      <c r="BG3001" s="3"/>
      <c r="CK3001"/>
    </row>
    <row r="3002" spans="1:89" x14ac:dyDescent="0.25">
      <c r="A3002" s="2">
        <v>43465</v>
      </c>
      <c r="B3002" s="5" t="s">
        <v>488</v>
      </c>
      <c r="C3002" s="5" t="s">
        <v>330</v>
      </c>
      <c r="D3002" s="5" t="s">
        <v>70</v>
      </c>
      <c r="E3002" s="3" t="s">
        <v>126</v>
      </c>
      <c r="F3002" s="3" t="s">
        <v>392</v>
      </c>
      <c r="G3002" s="3">
        <v>2306673829</v>
      </c>
      <c r="H3002" s="3"/>
      <c r="I3002" s="3"/>
      <c r="J3002" s="3"/>
      <c r="K3002" s="3"/>
      <c r="L3002" s="3"/>
      <c r="M3002" s="5"/>
      <c r="AZ3002"/>
      <c r="BA3002"/>
      <c r="BB3002"/>
      <c r="BC3002"/>
      <c r="BD3002"/>
      <c r="BE3002"/>
      <c r="BF3002" s="3"/>
      <c r="BG3002" s="3"/>
      <c r="CK3002"/>
    </row>
    <row r="3003" spans="1:89" x14ac:dyDescent="0.25">
      <c r="A3003" s="2">
        <v>43465</v>
      </c>
      <c r="B3003" s="5" t="s">
        <v>488</v>
      </c>
      <c r="C3003" s="5" t="s">
        <v>330</v>
      </c>
      <c r="D3003" s="5" t="s">
        <v>70</v>
      </c>
      <c r="E3003" s="3" t="s">
        <v>127</v>
      </c>
      <c r="F3003" s="3" t="s">
        <v>393</v>
      </c>
      <c r="G3003" s="3">
        <v>128169836</v>
      </c>
      <c r="H3003" s="3"/>
      <c r="I3003" s="3"/>
      <c r="J3003" s="3"/>
      <c r="K3003" s="3"/>
      <c r="L3003" s="3"/>
      <c r="M3003" s="5"/>
      <c r="AZ3003"/>
      <c r="BA3003"/>
      <c r="BB3003"/>
      <c r="BC3003"/>
      <c r="BD3003"/>
      <c r="BE3003"/>
      <c r="BF3003" s="3"/>
      <c r="BG3003" s="3"/>
      <c r="CK3003"/>
    </row>
    <row r="3004" spans="1:89" x14ac:dyDescent="0.25">
      <c r="A3004" s="2">
        <v>43465</v>
      </c>
      <c r="B3004" s="5" t="s">
        <v>488</v>
      </c>
      <c r="C3004" s="5" t="s">
        <v>330</v>
      </c>
      <c r="D3004" s="5" t="s">
        <v>70</v>
      </c>
      <c r="E3004" s="3" t="s">
        <v>128</v>
      </c>
      <c r="F3004" s="3" t="s">
        <v>394</v>
      </c>
      <c r="G3004" s="3">
        <v>897631305</v>
      </c>
      <c r="H3004" s="3"/>
      <c r="I3004" s="3"/>
      <c r="J3004" s="3"/>
      <c r="K3004" s="3"/>
      <c r="L3004" s="3"/>
      <c r="M3004" s="5"/>
      <c r="AZ3004"/>
      <c r="BA3004"/>
      <c r="BB3004"/>
      <c r="BC3004"/>
      <c r="BD3004"/>
      <c r="BE3004"/>
      <c r="BF3004" s="3"/>
      <c r="BG3004" s="3"/>
      <c r="CK3004"/>
    </row>
    <row r="3005" spans="1:89" x14ac:dyDescent="0.25">
      <c r="A3005" s="2">
        <v>43465</v>
      </c>
      <c r="B3005" s="5" t="s">
        <v>488</v>
      </c>
      <c r="C3005" s="5" t="s">
        <v>330</v>
      </c>
      <c r="D3005" s="5" t="s">
        <v>70</v>
      </c>
      <c r="E3005" s="3" t="s">
        <v>283</v>
      </c>
      <c r="F3005" s="3" t="s">
        <v>395</v>
      </c>
      <c r="G3005" s="3">
        <v>4887470008</v>
      </c>
      <c r="H3005" s="3"/>
      <c r="I3005" s="3"/>
      <c r="J3005" s="3"/>
      <c r="K3005" s="3"/>
      <c r="L3005" s="3"/>
      <c r="M3005" s="5"/>
      <c r="AZ3005"/>
      <c r="BA3005"/>
      <c r="BB3005"/>
      <c r="BC3005"/>
      <c r="BD3005"/>
      <c r="BE3005"/>
      <c r="BF3005" s="3"/>
      <c r="BG3005" s="3"/>
      <c r="CK3005"/>
    </row>
    <row r="3006" spans="1:89" x14ac:dyDescent="0.25">
      <c r="A3006" s="2">
        <v>43465</v>
      </c>
      <c r="B3006" s="5" t="s">
        <v>488</v>
      </c>
      <c r="C3006" s="5" t="s">
        <v>330</v>
      </c>
      <c r="D3006" s="5" t="s">
        <v>70</v>
      </c>
      <c r="E3006" s="3" t="s">
        <v>284</v>
      </c>
      <c r="F3006" s="3" t="s">
        <v>396</v>
      </c>
      <c r="G3006" s="3">
        <v>0</v>
      </c>
      <c r="H3006" s="3"/>
      <c r="I3006" s="3"/>
      <c r="J3006" s="3"/>
      <c r="K3006" s="3"/>
      <c r="L3006" s="3"/>
      <c r="M3006" s="5"/>
      <c r="AZ3006"/>
      <c r="BA3006"/>
      <c r="BB3006"/>
      <c r="BC3006"/>
      <c r="BD3006"/>
      <c r="BE3006"/>
      <c r="BF3006" s="3"/>
      <c r="BG3006" s="3"/>
      <c r="CK3006"/>
    </row>
    <row r="3007" spans="1:89" x14ac:dyDescent="0.25">
      <c r="A3007" s="2">
        <v>43465</v>
      </c>
      <c r="B3007" s="5" t="s">
        <v>488</v>
      </c>
      <c r="C3007" s="5" t="s">
        <v>330</v>
      </c>
      <c r="D3007" s="5" t="s">
        <v>70</v>
      </c>
      <c r="E3007" s="3" t="s">
        <v>285</v>
      </c>
      <c r="F3007" s="3" t="s">
        <v>397</v>
      </c>
      <c r="G3007" s="3">
        <v>4887470008</v>
      </c>
      <c r="H3007" s="3"/>
      <c r="I3007" s="3"/>
      <c r="J3007" s="3"/>
      <c r="K3007" s="3"/>
      <c r="L3007" s="3"/>
      <c r="M3007" s="5"/>
      <c r="AZ3007"/>
      <c r="BA3007"/>
      <c r="BB3007"/>
      <c r="BC3007"/>
      <c r="BD3007"/>
      <c r="BE3007"/>
      <c r="BF3007" s="3"/>
      <c r="BG3007" s="3"/>
      <c r="CK3007"/>
    </row>
    <row r="3008" spans="1:89" x14ac:dyDescent="0.25">
      <c r="A3008" s="2">
        <v>43465</v>
      </c>
      <c r="B3008" s="5" t="s">
        <v>488</v>
      </c>
      <c r="C3008" s="5" t="s">
        <v>330</v>
      </c>
      <c r="D3008" s="5" t="s">
        <v>70</v>
      </c>
      <c r="E3008" s="3" t="s">
        <v>286</v>
      </c>
      <c r="F3008" s="3" t="s">
        <v>399</v>
      </c>
      <c r="G3008" s="3">
        <v>1310992308</v>
      </c>
      <c r="H3008" s="3"/>
      <c r="I3008" s="3"/>
      <c r="J3008" s="3"/>
      <c r="K3008" s="3"/>
      <c r="L3008" s="3"/>
      <c r="M3008" s="5"/>
      <c r="AZ3008"/>
      <c r="BA3008"/>
      <c r="BB3008"/>
      <c r="BC3008"/>
      <c r="BD3008"/>
      <c r="BE3008"/>
      <c r="BF3008" s="3"/>
      <c r="BG3008" s="3"/>
      <c r="CK3008"/>
    </row>
    <row r="3009" spans="1:89" x14ac:dyDescent="0.25">
      <c r="A3009" s="2">
        <v>43465</v>
      </c>
      <c r="B3009" s="5" t="s">
        <v>488</v>
      </c>
      <c r="C3009" s="5" t="s">
        <v>330</v>
      </c>
      <c r="D3009" s="5" t="s">
        <v>70</v>
      </c>
      <c r="E3009" s="3" t="s">
        <v>129</v>
      </c>
      <c r="F3009" s="3" t="s">
        <v>400</v>
      </c>
      <c r="G3009" s="3">
        <v>86957355342.110001</v>
      </c>
      <c r="H3009" s="3"/>
      <c r="I3009" s="3"/>
      <c r="J3009" s="3"/>
      <c r="K3009" s="3"/>
      <c r="L3009" s="3"/>
      <c r="M3009" s="5"/>
      <c r="AZ3009"/>
      <c r="BA3009"/>
      <c r="BB3009"/>
      <c r="BC3009"/>
      <c r="BD3009"/>
      <c r="BE3009"/>
      <c r="BF3009" s="3"/>
      <c r="BG3009" s="3"/>
      <c r="CK3009"/>
    </row>
    <row r="3010" spans="1:89" x14ac:dyDescent="0.25">
      <c r="A3010" s="2">
        <v>43465</v>
      </c>
      <c r="B3010" s="5" t="s">
        <v>488</v>
      </c>
      <c r="C3010" s="5" t="s">
        <v>330</v>
      </c>
      <c r="D3010" s="5" t="s">
        <v>70</v>
      </c>
      <c r="E3010" s="3" t="s">
        <v>130</v>
      </c>
      <c r="F3010" s="3" t="s">
        <v>398</v>
      </c>
      <c r="G3010" s="3">
        <v>48324609380.160004</v>
      </c>
      <c r="H3010" s="3"/>
      <c r="I3010" s="3"/>
      <c r="J3010" s="3"/>
      <c r="K3010" s="3"/>
      <c r="L3010" s="3"/>
      <c r="M3010" s="5"/>
      <c r="AZ3010"/>
      <c r="BA3010"/>
      <c r="BB3010"/>
      <c r="BC3010"/>
      <c r="BD3010"/>
      <c r="BE3010"/>
      <c r="BF3010" s="3"/>
      <c r="BG3010" s="3"/>
      <c r="CK3010"/>
    </row>
    <row r="3011" spans="1:89" x14ac:dyDescent="0.25">
      <c r="A3011" s="2">
        <v>43465</v>
      </c>
      <c r="B3011" s="5" t="s">
        <v>488</v>
      </c>
      <c r="C3011" s="5" t="s">
        <v>401</v>
      </c>
      <c r="D3011" s="5" t="s">
        <v>70</v>
      </c>
      <c r="E3011" s="3" t="s">
        <v>69</v>
      </c>
      <c r="F3011" s="3" t="s">
        <v>107</v>
      </c>
      <c r="G3011" s="3">
        <v>49099332</v>
      </c>
      <c r="H3011" s="3">
        <v>3843808298</v>
      </c>
      <c r="I3011" s="3">
        <v>3066159448.6999998</v>
      </c>
      <c r="J3011" s="3">
        <v>24885548221</v>
      </c>
      <c r="K3011" s="3">
        <v>10956755040</v>
      </c>
      <c r="L3011" s="3">
        <v>2935760161.5700002</v>
      </c>
      <c r="M3011" s="3">
        <v>13698845298</v>
      </c>
      <c r="N3011" s="3">
        <v>3886885474</v>
      </c>
      <c r="O3011" s="3">
        <v>58706349</v>
      </c>
      <c r="P3011" s="5">
        <v>0</v>
      </c>
      <c r="Q3011" s="5">
        <v>0</v>
      </c>
      <c r="R3011" s="5">
        <v>0</v>
      </c>
      <c r="Z3011" s="3">
        <v>63381567622.269997</v>
      </c>
      <c r="AZ3011"/>
      <c r="BA3011"/>
      <c r="BB3011"/>
      <c r="BC3011"/>
      <c r="BD3011"/>
      <c r="BE3011"/>
      <c r="BF3011" s="3"/>
      <c r="BG3011" s="3"/>
      <c r="CK3011"/>
    </row>
    <row r="3012" spans="1:89" x14ac:dyDescent="0.25">
      <c r="A3012" s="2">
        <v>43465</v>
      </c>
      <c r="B3012" s="5" t="s">
        <v>488</v>
      </c>
      <c r="C3012" s="5" t="s">
        <v>401</v>
      </c>
      <c r="D3012" s="5" t="s">
        <v>70</v>
      </c>
      <c r="E3012" s="3" t="s">
        <v>68</v>
      </c>
      <c r="F3012" s="3" t="s">
        <v>108</v>
      </c>
      <c r="G3012" s="3">
        <v>0</v>
      </c>
      <c r="H3012" s="3">
        <v>19304243.579999998</v>
      </c>
      <c r="I3012" s="3">
        <v>0</v>
      </c>
      <c r="J3012" s="3">
        <v>0</v>
      </c>
      <c r="K3012" s="3">
        <v>0</v>
      </c>
      <c r="L3012" s="3">
        <v>314776056.63</v>
      </c>
      <c r="M3012" s="3">
        <v>773427694.12</v>
      </c>
      <c r="N3012" s="3">
        <v>86673447.579999998</v>
      </c>
      <c r="O3012" s="3">
        <v>0</v>
      </c>
      <c r="P3012" s="5">
        <v>0</v>
      </c>
      <c r="Q3012" s="5">
        <v>0</v>
      </c>
      <c r="R3012" s="5">
        <v>0</v>
      </c>
      <c r="Z3012" s="3">
        <v>1194181441.9100001</v>
      </c>
      <c r="AZ3012"/>
      <c r="BA3012"/>
      <c r="BB3012"/>
      <c r="BC3012"/>
      <c r="BD3012"/>
      <c r="BE3012"/>
      <c r="BF3012" s="3"/>
      <c r="BG3012" s="3"/>
      <c r="CK3012"/>
    </row>
    <row r="3013" spans="1:89" x14ac:dyDescent="0.25">
      <c r="A3013" s="2">
        <v>43465</v>
      </c>
      <c r="B3013" s="5" t="s">
        <v>488</v>
      </c>
      <c r="C3013" s="5" t="s">
        <v>401</v>
      </c>
      <c r="D3013" s="5" t="s">
        <v>70</v>
      </c>
      <c r="E3013" s="3" t="s">
        <v>67</v>
      </c>
      <c r="F3013" s="3" t="s">
        <v>109</v>
      </c>
      <c r="G3013" s="3"/>
      <c r="H3013" s="3"/>
      <c r="I3013" s="3"/>
      <c r="J3013" s="3"/>
      <c r="K3013" s="3"/>
      <c r="L3013" s="3"/>
      <c r="M3013" s="3"/>
      <c r="N3013" s="3"/>
      <c r="S3013" s="3">
        <v>33405433</v>
      </c>
      <c r="T3013" s="5">
        <v>0</v>
      </c>
      <c r="U3013" s="5">
        <v>0</v>
      </c>
      <c r="V3013" s="5">
        <v>0</v>
      </c>
      <c r="Z3013" s="3">
        <v>33405433</v>
      </c>
      <c r="AZ3013"/>
      <c r="BA3013"/>
      <c r="BB3013"/>
      <c r="BC3013"/>
      <c r="BD3013"/>
      <c r="BE3013"/>
      <c r="BF3013" s="3"/>
      <c r="BG3013" s="3"/>
      <c r="CK3013"/>
    </row>
    <row r="3014" spans="1:89" x14ac:dyDescent="0.25">
      <c r="A3014" s="2">
        <v>43465</v>
      </c>
      <c r="B3014" s="5" t="s">
        <v>488</v>
      </c>
      <c r="C3014" s="5" t="s">
        <v>401</v>
      </c>
      <c r="D3014" s="5" t="s">
        <v>70</v>
      </c>
      <c r="E3014" s="3" t="s">
        <v>66</v>
      </c>
      <c r="F3014" s="3" t="s">
        <v>110</v>
      </c>
      <c r="G3014" s="3">
        <v>13611</v>
      </c>
      <c r="H3014" s="3">
        <v>46475692</v>
      </c>
      <c r="I3014" s="3">
        <v>46044221</v>
      </c>
      <c r="J3014" s="3">
        <v>121085258</v>
      </c>
      <c r="K3014" s="3">
        <v>24170455</v>
      </c>
      <c r="L3014" s="3">
        <v>435544356.49000001</v>
      </c>
      <c r="M3014" s="3">
        <v>1014320049.1799999</v>
      </c>
      <c r="N3014" s="3">
        <v>239479823.25999999</v>
      </c>
      <c r="O3014" s="3">
        <v>32574125</v>
      </c>
      <c r="P3014" s="5">
        <v>0</v>
      </c>
      <c r="Q3014" s="5">
        <v>0</v>
      </c>
      <c r="R3014" s="5">
        <v>0</v>
      </c>
      <c r="S3014" s="3">
        <v>1248869</v>
      </c>
      <c r="T3014" s="5">
        <v>0</v>
      </c>
      <c r="U3014" s="5">
        <v>0</v>
      </c>
      <c r="V3014" s="5">
        <v>0</v>
      </c>
      <c r="Z3014" s="3">
        <v>1960956459.9300001</v>
      </c>
      <c r="AZ3014"/>
      <c r="BA3014"/>
      <c r="BB3014"/>
      <c r="BC3014"/>
      <c r="BD3014"/>
      <c r="BE3014"/>
      <c r="BF3014" s="3"/>
      <c r="BG3014" s="3"/>
      <c r="CK3014"/>
    </row>
    <row r="3015" spans="1:89" x14ac:dyDescent="0.25">
      <c r="A3015" s="2">
        <v>43465</v>
      </c>
      <c r="B3015" s="5" t="s">
        <v>488</v>
      </c>
      <c r="C3015" s="5" t="s">
        <v>401</v>
      </c>
      <c r="D3015" s="5" t="s">
        <v>70</v>
      </c>
      <c r="E3015" s="3" t="s">
        <v>65</v>
      </c>
      <c r="F3015" s="3" t="s">
        <v>111</v>
      </c>
      <c r="G3015" s="3">
        <v>49085721</v>
      </c>
      <c r="H3015" s="3">
        <v>3816636849.5799999</v>
      </c>
      <c r="I3015" s="3">
        <v>3020115227.6999998</v>
      </c>
      <c r="J3015" s="3">
        <v>24764462963</v>
      </c>
      <c r="K3015" s="3">
        <v>10932584585</v>
      </c>
      <c r="L3015" s="3">
        <v>2814991861.71</v>
      </c>
      <c r="M3015" s="3">
        <v>13457952942.940001</v>
      </c>
      <c r="N3015" s="3">
        <v>3734079098.3200002</v>
      </c>
      <c r="O3015" s="3">
        <v>26132224</v>
      </c>
      <c r="P3015" s="5">
        <v>0</v>
      </c>
      <c r="Q3015" s="5">
        <v>0</v>
      </c>
      <c r="R3015" s="5">
        <v>0</v>
      </c>
      <c r="S3015" s="3">
        <v>32156564</v>
      </c>
      <c r="T3015" s="5">
        <v>0</v>
      </c>
      <c r="U3015" s="5">
        <v>0</v>
      </c>
      <c r="V3015" s="5">
        <v>0</v>
      </c>
      <c r="Z3015" s="3">
        <v>62648198037.25</v>
      </c>
      <c r="AZ3015"/>
      <c r="BA3015"/>
      <c r="BB3015"/>
      <c r="BC3015"/>
      <c r="BD3015"/>
      <c r="BE3015"/>
      <c r="BF3015" s="3"/>
      <c r="BG3015" s="3"/>
      <c r="CK3015"/>
    </row>
    <row r="3016" spans="1:89" x14ac:dyDescent="0.25">
      <c r="A3016" s="2">
        <v>43465</v>
      </c>
      <c r="B3016" s="5" t="s">
        <v>488</v>
      </c>
      <c r="C3016" s="5" t="s">
        <v>401</v>
      </c>
      <c r="D3016" s="5" t="s">
        <v>70</v>
      </c>
      <c r="E3016" s="3" t="s">
        <v>64</v>
      </c>
      <c r="F3016" s="3" t="s">
        <v>107</v>
      </c>
      <c r="G3016" s="3">
        <v>47805470.350000001</v>
      </c>
      <c r="H3016" s="3">
        <v>3732131504.8400002</v>
      </c>
      <c r="I3016" s="3">
        <v>3014566789.0300002</v>
      </c>
      <c r="J3016" s="3">
        <v>23906461715.91</v>
      </c>
      <c r="K3016" s="3">
        <v>10556900147.77</v>
      </c>
      <c r="L3016" s="3">
        <v>3003792452.1100001</v>
      </c>
      <c r="M3016" s="3">
        <v>13078654098.66</v>
      </c>
      <c r="N3016" s="3">
        <v>3755831054.6700001</v>
      </c>
      <c r="O3016" s="3">
        <v>43050266.340000004</v>
      </c>
      <c r="P3016" s="5">
        <v>0</v>
      </c>
      <c r="Q3016" s="5">
        <v>0</v>
      </c>
      <c r="R3016" s="5">
        <v>0</v>
      </c>
      <c r="S3016" s="3"/>
      <c r="Z3016" s="3">
        <v>61139193499.68</v>
      </c>
      <c r="AZ3016"/>
      <c r="BA3016"/>
      <c r="BB3016"/>
      <c r="BC3016"/>
      <c r="BD3016"/>
      <c r="BE3016"/>
      <c r="BF3016" s="3"/>
      <c r="BG3016" s="3"/>
      <c r="CK3016"/>
    </row>
    <row r="3017" spans="1:89" x14ac:dyDescent="0.25">
      <c r="A3017" s="2">
        <v>43465</v>
      </c>
      <c r="B3017" s="5" t="s">
        <v>488</v>
      </c>
      <c r="C3017" s="5" t="s">
        <v>401</v>
      </c>
      <c r="D3017" s="5" t="s">
        <v>70</v>
      </c>
      <c r="E3017" s="3" t="s">
        <v>63</v>
      </c>
      <c r="F3017" s="3" t="s">
        <v>108</v>
      </c>
      <c r="G3017" s="3">
        <v>0</v>
      </c>
      <c r="H3017" s="3">
        <v>19583295.579999998</v>
      </c>
      <c r="I3017" s="3">
        <v>0</v>
      </c>
      <c r="J3017" s="3">
        <v>0</v>
      </c>
      <c r="K3017" s="3">
        <v>0</v>
      </c>
      <c r="L3017" s="3">
        <v>296490292.63</v>
      </c>
      <c r="M3017" s="3">
        <v>749494633.12</v>
      </c>
      <c r="N3017" s="3">
        <v>73665270.579999998</v>
      </c>
      <c r="O3017" s="3">
        <v>0</v>
      </c>
      <c r="P3017" s="5">
        <v>0</v>
      </c>
      <c r="Q3017" s="5">
        <v>0</v>
      </c>
      <c r="R3017" s="5">
        <v>0</v>
      </c>
      <c r="Z3017" s="3">
        <v>1139233491.9100001</v>
      </c>
      <c r="AZ3017"/>
      <c r="BA3017"/>
      <c r="BB3017"/>
      <c r="BC3017"/>
      <c r="BD3017"/>
      <c r="BE3017"/>
      <c r="BF3017" s="3"/>
      <c r="BG3017" s="3"/>
      <c r="CK3017"/>
    </row>
    <row r="3018" spans="1:89" x14ac:dyDescent="0.25">
      <c r="A3018" s="2">
        <v>43465</v>
      </c>
      <c r="B3018" s="5" t="s">
        <v>488</v>
      </c>
      <c r="C3018" s="5" t="s">
        <v>401</v>
      </c>
      <c r="D3018" s="5" t="s">
        <v>70</v>
      </c>
      <c r="E3018" s="3" t="s">
        <v>62</v>
      </c>
      <c r="F3018" s="3" t="s">
        <v>109</v>
      </c>
      <c r="G3018" s="3"/>
      <c r="H3018" s="3"/>
      <c r="I3018" s="3"/>
      <c r="J3018" s="3"/>
      <c r="K3018" s="3"/>
      <c r="L3018" s="3"/>
      <c r="M3018" s="3"/>
      <c r="N3018" s="3"/>
      <c r="S3018" s="3">
        <v>33422229</v>
      </c>
      <c r="T3018" s="5">
        <v>0</v>
      </c>
      <c r="U3018" s="5">
        <v>0</v>
      </c>
      <c r="V3018" s="5">
        <v>0</v>
      </c>
      <c r="Z3018" s="3">
        <v>33422229</v>
      </c>
      <c r="AZ3018"/>
      <c r="BA3018"/>
      <c r="BB3018"/>
      <c r="BC3018"/>
      <c r="BD3018"/>
      <c r="BE3018"/>
      <c r="BF3018" s="3"/>
      <c r="BG3018" s="3"/>
      <c r="CK3018"/>
    </row>
    <row r="3019" spans="1:89" x14ac:dyDescent="0.25">
      <c r="A3019" s="2">
        <v>43465</v>
      </c>
      <c r="B3019" s="5" t="s">
        <v>488</v>
      </c>
      <c r="C3019" s="5" t="s">
        <v>401</v>
      </c>
      <c r="D3019" s="5" t="s">
        <v>70</v>
      </c>
      <c r="E3019" s="3" t="s">
        <v>61</v>
      </c>
      <c r="F3019" s="3" t="s">
        <v>110</v>
      </c>
      <c r="G3019" s="3">
        <v>13611</v>
      </c>
      <c r="H3019" s="3">
        <v>46887377</v>
      </c>
      <c r="I3019" s="3">
        <v>46044925</v>
      </c>
      <c r="J3019" s="3">
        <v>121087188</v>
      </c>
      <c r="K3019" s="3">
        <v>24167907</v>
      </c>
      <c r="L3019" s="3">
        <v>436547692.89999998</v>
      </c>
      <c r="M3019" s="3">
        <v>1008588877.1799999</v>
      </c>
      <c r="N3019" s="3">
        <v>241650508.40000001</v>
      </c>
      <c r="O3019" s="3">
        <v>24826259.809999999</v>
      </c>
      <c r="P3019" s="5">
        <v>0</v>
      </c>
      <c r="Q3019" s="5">
        <v>0</v>
      </c>
      <c r="R3019" s="5">
        <v>0</v>
      </c>
      <c r="S3019" s="3">
        <v>1248869</v>
      </c>
      <c r="T3019" s="5">
        <v>0</v>
      </c>
      <c r="U3019" s="5">
        <v>0</v>
      </c>
      <c r="V3019" s="5">
        <v>0</v>
      </c>
      <c r="Z3019" s="3">
        <v>1951063215.29</v>
      </c>
      <c r="AZ3019"/>
      <c r="BA3019"/>
      <c r="BB3019"/>
      <c r="BC3019"/>
      <c r="BD3019"/>
      <c r="BE3019"/>
      <c r="BF3019" s="3"/>
      <c r="BG3019" s="3"/>
      <c r="CK3019"/>
    </row>
    <row r="3020" spans="1:89" x14ac:dyDescent="0.25">
      <c r="A3020" s="2">
        <v>43465</v>
      </c>
      <c r="B3020" s="5" t="s">
        <v>488</v>
      </c>
      <c r="C3020" s="5" t="s">
        <v>401</v>
      </c>
      <c r="D3020" s="5" t="s">
        <v>70</v>
      </c>
      <c r="E3020" s="3" t="s">
        <v>60</v>
      </c>
      <c r="F3020" s="3" t="s">
        <v>111</v>
      </c>
      <c r="G3020" s="3">
        <v>47791859.350000001</v>
      </c>
      <c r="H3020" s="3">
        <v>3704827423.4200001</v>
      </c>
      <c r="I3020" s="3">
        <v>2968521864.0300002</v>
      </c>
      <c r="J3020" s="3">
        <v>23785374527.91</v>
      </c>
      <c r="K3020" s="3">
        <v>10532732240.77</v>
      </c>
      <c r="L3020" s="3">
        <v>2863735051.8400002</v>
      </c>
      <c r="M3020" s="3">
        <v>12819559854.6</v>
      </c>
      <c r="N3020" s="3">
        <v>3587845816.8499999</v>
      </c>
      <c r="O3020" s="3">
        <v>18224006.530000001</v>
      </c>
      <c r="P3020" s="5">
        <v>0</v>
      </c>
      <c r="Q3020" s="5">
        <v>0</v>
      </c>
      <c r="R3020" s="5">
        <v>0</v>
      </c>
      <c r="S3020" s="3">
        <v>32173360</v>
      </c>
      <c r="T3020" s="5">
        <v>0</v>
      </c>
      <c r="U3020" s="5">
        <v>0</v>
      </c>
      <c r="V3020" s="5">
        <v>0</v>
      </c>
      <c r="Z3020" s="3">
        <v>60360786005.300003</v>
      </c>
      <c r="AZ3020"/>
      <c r="BA3020"/>
      <c r="BB3020"/>
      <c r="BC3020"/>
      <c r="BD3020"/>
      <c r="BE3020"/>
      <c r="BF3020" s="3"/>
      <c r="BG3020" s="3"/>
      <c r="CK3020"/>
    </row>
    <row r="3021" spans="1:89" x14ac:dyDescent="0.25">
      <c r="A3021" s="2">
        <v>43465</v>
      </c>
      <c r="B3021" s="5" t="s">
        <v>488</v>
      </c>
      <c r="C3021" s="5" t="s">
        <v>401</v>
      </c>
      <c r="D3021" s="5" t="s">
        <v>70</v>
      </c>
      <c r="E3021" s="3" t="s">
        <v>59</v>
      </c>
      <c r="F3021" s="3" t="s">
        <v>107</v>
      </c>
      <c r="G3021" s="3">
        <v>8561489</v>
      </c>
      <c r="H3021" s="3">
        <v>2537544623</v>
      </c>
      <c r="I3021" s="3">
        <v>2856440661</v>
      </c>
      <c r="J3021" s="3">
        <v>20920419454</v>
      </c>
      <c r="K3021" s="3">
        <v>7852586987</v>
      </c>
      <c r="L3021" s="3">
        <v>2280688535.46</v>
      </c>
      <c r="M3021" s="3">
        <v>11397183860.98</v>
      </c>
      <c r="N3021" s="3">
        <v>2615466703</v>
      </c>
      <c r="O3021" s="3">
        <v>-7108911</v>
      </c>
      <c r="P3021" s="5">
        <v>0</v>
      </c>
      <c r="Q3021" s="5">
        <v>0</v>
      </c>
      <c r="R3021" s="5">
        <v>0</v>
      </c>
      <c r="S3021" s="3"/>
      <c r="Z3021" s="3">
        <v>50461783402.440002</v>
      </c>
      <c r="AZ3021"/>
      <c r="BA3021"/>
      <c r="BB3021"/>
      <c r="BC3021"/>
      <c r="BD3021"/>
      <c r="BE3021"/>
      <c r="BF3021" s="3"/>
      <c r="BG3021" s="3"/>
      <c r="CK3021"/>
    </row>
    <row r="3022" spans="1:89" x14ac:dyDescent="0.25">
      <c r="A3022" s="2">
        <v>43465</v>
      </c>
      <c r="B3022" s="5" t="s">
        <v>488</v>
      </c>
      <c r="C3022" s="5" t="s">
        <v>401</v>
      </c>
      <c r="D3022" s="5" t="s">
        <v>70</v>
      </c>
      <c r="E3022" s="3" t="s">
        <v>58</v>
      </c>
      <c r="F3022" s="3" t="s">
        <v>108</v>
      </c>
      <c r="G3022" s="3">
        <v>0</v>
      </c>
      <c r="H3022" s="3">
        <v>28576825.379999999</v>
      </c>
      <c r="I3022" s="3">
        <v>0</v>
      </c>
      <c r="J3022" s="3">
        <v>0</v>
      </c>
      <c r="K3022" s="3">
        <v>0</v>
      </c>
      <c r="L3022" s="3">
        <v>320647577.41000003</v>
      </c>
      <c r="M3022" s="3">
        <v>690631507.38</v>
      </c>
      <c r="N3022" s="3">
        <v>43932090.32</v>
      </c>
      <c r="O3022" s="3">
        <v>0</v>
      </c>
      <c r="P3022" s="5">
        <v>0</v>
      </c>
      <c r="Q3022" s="5">
        <v>0</v>
      </c>
      <c r="R3022" s="5">
        <v>0</v>
      </c>
      <c r="Z3022" s="3">
        <v>1083788000.49</v>
      </c>
      <c r="AZ3022"/>
      <c r="BA3022"/>
      <c r="BB3022"/>
      <c r="BC3022"/>
      <c r="BD3022"/>
      <c r="BE3022"/>
      <c r="BF3022" s="3"/>
      <c r="BG3022" s="3"/>
      <c r="CK3022"/>
    </row>
    <row r="3023" spans="1:89" x14ac:dyDescent="0.25">
      <c r="A3023" s="2">
        <v>43465</v>
      </c>
      <c r="B3023" s="5" t="s">
        <v>488</v>
      </c>
      <c r="C3023" s="5" t="s">
        <v>401</v>
      </c>
      <c r="D3023" s="5" t="s">
        <v>70</v>
      </c>
      <c r="E3023" s="3" t="s">
        <v>57</v>
      </c>
      <c r="F3023" s="3" t="s">
        <v>109</v>
      </c>
      <c r="G3023" s="3"/>
      <c r="H3023" s="3"/>
      <c r="I3023" s="3"/>
      <c r="J3023" s="3"/>
      <c r="K3023" s="3"/>
      <c r="L3023" s="3"/>
      <c r="M3023" s="3"/>
      <c r="N3023" s="3"/>
      <c r="S3023" s="3">
        <v>-713055</v>
      </c>
      <c r="T3023" s="3">
        <v>298839.31</v>
      </c>
      <c r="U3023" s="3">
        <v>-38604729.490000002</v>
      </c>
      <c r="V3023" s="3">
        <v>-67684.34</v>
      </c>
      <c r="Z3023" s="3">
        <v>-39086629.520000003</v>
      </c>
      <c r="AZ3023"/>
      <c r="BA3023"/>
      <c r="BB3023"/>
      <c r="BC3023"/>
      <c r="BD3023"/>
      <c r="BE3023"/>
      <c r="BF3023" s="3"/>
      <c r="BG3023" s="3"/>
      <c r="CK3023"/>
    </row>
    <row r="3024" spans="1:89" x14ac:dyDescent="0.25">
      <c r="A3024" s="2">
        <v>43465</v>
      </c>
      <c r="B3024" s="5" t="s">
        <v>488</v>
      </c>
      <c r="C3024" s="5" t="s">
        <v>401</v>
      </c>
      <c r="D3024" s="5" t="s">
        <v>70</v>
      </c>
      <c r="E3024" s="3" t="s">
        <v>56</v>
      </c>
      <c r="F3024" s="3" t="s">
        <v>110</v>
      </c>
      <c r="G3024" s="3">
        <v>0</v>
      </c>
      <c r="H3024" s="3">
        <v>3698641</v>
      </c>
      <c r="I3024" s="3">
        <v>4351156</v>
      </c>
      <c r="J3024" s="3">
        <v>241742457</v>
      </c>
      <c r="K3024" s="3">
        <v>0</v>
      </c>
      <c r="L3024" s="3">
        <v>104120506</v>
      </c>
      <c r="M3024" s="3">
        <v>1760134624</v>
      </c>
      <c r="N3024" s="3">
        <v>-11451113</v>
      </c>
      <c r="O3024" s="3">
        <v>1800000</v>
      </c>
      <c r="P3024" s="5">
        <v>0</v>
      </c>
      <c r="Q3024" s="5">
        <v>0</v>
      </c>
      <c r="R3024" s="5">
        <v>0</v>
      </c>
      <c r="S3024" s="3">
        <v>0</v>
      </c>
      <c r="T3024" s="3">
        <v>0</v>
      </c>
      <c r="U3024" s="3">
        <v>0</v>
      </c>
      <c r="V3024" s="3">
        <v>0</v>
      </c>
      <c r="Z3024" s="3">
        <v>2104396271</v>
      </c>
      <c r="AZ3024"/>
      <c r="BA3024"/>
      <c r="BB3024"/>
      <c r="BC3024"/>
      <c r="BD3024"/>
      <c r="BE3024"/>
      <c r="BF3024" s="3"/>
      <c r="BG3024" s="3"/>
      <c r="CK3024"/>
    </row>
    <row r="3025" spans="1:89" x14ac:dyDescent="0.25">
      <c r="A3025" s="2">
        <v>43465</v>
      </c>
      <c r="B3025" s="5" t="s">
        <v>488</v>
      </c>
      <c r="C3025" s="5" t="s">
        <v>401</v>
      </c>
      <c r="D3025" s="5" t="s">
        <v>70</v>
      </c>
      <c r="E3025" s="3" t="s">
        <v>55</v>
      </c>
      <c r="F3025" s="3" t="s">
        <v>111</v>
      </c>
      <c r="G3025" s="3">
        <v>8561489</v>
      </c>
      <c r="H3025" s="3">
        <v>2562422807.3800001</v>
      </c>
      <c r="I3025" s="3">
        <v>2852089505</v>
      </c>
      <c r="J3025" s="3">
        <v>20678676997</v>
      </c>
      <c r="K3025" s="3">
        <v>7852586987</v>
      </c>
      <c r="L3025" s="3">
        <v>2497215606.8699999</v>
      </c>
      <c r="M3025" s="3">
        <v>10327680744.360001</v>
      </c>
      <c r="N3025" s="3">
        <v>2670849906.3200002</v>
      </c>
      <c r="O3025" s="3">
        <v>-8908911</v>
      </c>
      <c r="P3025" s="5">
        <v>0</v>
      </c>
      <c r="Q3025" s="5">
        <v>0</v>
      </c>
      <c r="R3025" s="5">
        <v>0</v>
      </c>
      <c r="S3025" s="3">
        <v>-713055</v>
      </c>
      <c r="T3025" s="3">
        <v>298839.31</v>
      </c>
      <c r="U3025" s="3">
        <v>-38604729.490000002</v>
      </c>
      <c r="V3025" s="3">
        <v>-67684.34</v>
      </c>
      <c r="Z3025" s="3">
        <v>49402088502.410004</v>
      </c>
      <c r="AZ3025"/>
      <c r="BA3025"/>
      <c r="BB3025"/>
      <c r="BC3025"/>
      <c r="BD3025"/>
      <c r="BE3025"/>
      <c r="BF3025" s="3"/>
      <c r="BG3025" s="3"/>
      <c r="CK3025"/>
    </row>
    <row r="3026" spans="1:89" x14ac:dyDescent="0.25">
      <c r="A3026" s="2">
        <v>43465</v>
      </c>
      <c r="B3026" s="5" t="s">
        <v>488</v>
      </c>
      <c r="C3026" s="5" t="s">
        <v>401</v>
      </c>
      <c r="D3026" s="5" t="s">
        <v>70</v>
      </c>
      <c r="E3026" s="3" t="s">
        <v>54</v>
      </c>
      <c r="F3026" s="3" t="s">
        <v>107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5">
        <v>0</v>
      </c>
      <c r="Q3026" s="5">
        <v>0</v>
      </c>
      <c r="R3026" s="5">
        <v>0</v>
      </c>
      <c r="S3026" s="3"/>
      <c r="T3026" s="3"/>
      <c r="U3026" s="3"/>
      <c r="V3026" s="3"/>
      <c r="Z3026" s="3">
        <v>0</v>
      </c>
      <c r="AZ3026"/>
      <c r="BA3026"/>
      <c r="BB3026"/>
      <c r="BC3026"/>
      <c r="BD3026"/>
      <c r="BE3026"/>
      <c r="BF3026" s="3"/>
      <c r="BG3026" s="3"/>
      <c r="CK3026"/>
    </row>
    <row r="3027" spans="1:89" x14ac:dyDescent="0.25">
      <c r="A3027" s="2">
        <v>43465</v>
      </c>
      <c r="B3027" s="5" t="s">
        <v>488</v>
      </c>
      <c r="C3027" s="5" t="s">
        <v>401</v>
      </c>
      <c r="D3027" s="5" t="s">
        <v>70</v>
      </c>
      <c r="E3027" s="3" t="s">
        <v>53</v>
      </c>
      <c r="F3027" s="3" t="s">
        <v>108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Z3027" s="5">
        <v>0</v>
      </c>
      <c r="AZ3027"/>
      <c r="BA3027"/>
      <c r="BB3027"/>
      <c r="BC3027"/>
      <c r="BD3027"/>
      <c r="BE3027"/>
      <c r="BF3027" s="3"/>
      <c r="BG3027" s="3"/>
      <c r="CK3027"/>
    </row>
    <row r="3028" spans="1:89" x14ac:dyDescent="0.25">
      <c r="A3028" s="2">
        <v>43465</v>
      </c>
      <c r="B3028" s="5" t="s">
        <v>488</v>
      </c>
      <c r="C3028" s="5" t="s">
        <v>401</v>
      </c>
      <c r="D3028" s="5" t="s">
        <v>70</v>
      </c>
      <c r="E3028" s="3" t="s">
        <v>52</v>
      </c>
      <c r="F3028" s="3" t="s">
        <v>109</v>
      </c>
      <c r="G3028" s="3"/>
      <c r="H3028" s="3"/>
      <c r="I3028" s="3"/>
      <c r="J3028" s="3"/>
      <c r="K3028" s="3"/>
      <c r="L3028" s="3"/>
      <c r="M3028" s="5"/>
      <c r="S3028" s="5">
        <v>0</v>
      </c>
      <c r="T3028" s="5">
        <v>0</v>
      </c>
      <c r="U3028" s="5">
        <v>0</v>
      </c>
      <c r="V3028" s="5">
        <v>0</v>
      </c>
      <c r="Z3028" s="5">
        <v>0</v>
      </c>
      <c r="AZ3028"/>
      <c r="BA3028"/>
      <c r="BB3028"/>
      <c r="BC3028"/>
      <c r="BD3028"/>
      <c r="BE3028"/>
      <c r="BF3028" s="3"/>
      <c r="BG3028" s="3"/>
      <c r="CK3028"/>
    </row>
    <row r="3029" spans="1:89" x14ac:dyDescent="0.25">
      <c r="A3029" s="2">
        <v>43465</v>
      </c>
      <c r="B3029" s="5" t="s">
        <v>488</v>
      </c>
      <c r="C3029" s="5" t="s">
        <v>401</v>
      </c>
      <c r="D3029" s="5" t="s">
        <v>70</v>
      </c>
      <c r="E3029" s="3" t="s">
        <v>51</v>
      </c>
      <c r="F3029" s="3" t="s">
        <v>110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Z3029" s="5">
        <v>0</v>
      </c>
      <c r="AZ3029"/>
      <c r="BA3029"/>
      <c r="BB3029"/>
      <c r="BC3029"/>
      <c r="BD3029"/>
      <c r="BE3029"/>
      <c r="BF3029" s="3"/>
      <c r="BG3029" s="3"/>
      <c r="CK3029"/>
    </row>
    <row r="3030" spans="1:89" x14ac:dyDescent="0.25">
      <c r="A3030" s="2">
        <v>43465</v>
      </c>
      <c r="B3030" s="5" t="s">
        <v>488</v>
      </c>
      <c r="C3030" s="5" t="s">
        <v>401</v>
      </c>
      <c r="D3030" s="5" t="s">
        <v>70</v>
      </c>
      <c r="E3030" s="3" t="s">
        <v>50</v>
      </c>
      <c r="F3030" s="3" t="s">
        <v>111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Z3030" s="5">
        <v>0</v>
      </c>
      <c r="AZ3030"/>
      <c r="BA3030"/>
      <c r="BB3030"/>
      <c r="BC3030"/>
      <c r="BD3030"/>
      <c r="BE3030"/>
      <c r="BF3030" s="3"/>
      <c r="BG3030" s="3"/>
      <c r="CK3030"/>
    </row>
    <row r="3031" spans="1:89" x14ac:dyDescent="0.25">
      <c r="A3031" s="2">
        <v>43465</v>
      </c>
      <c r="B3031" s="5" t="s">
        <v>488</v>
      </c>
      <c r="C3031" s="5" t="s">
        <v>401</v>
      </c>
      <c r="D3031" s="5" t="s">
        <v>70</v>
      </c>
      <c r="E3031" s="3" t="s">
        <v>37</v>
      </c>
      <c r="F3031" s="3" t="s">
        <v>112</v>
      </c>
      <c r="G3031" s="3">
        <v>8773806.8000000007</v>
      </c>
      <c r="H3031" s="3">
        <v>793468116.28999996</v>
      </c>
      <c r="I3031" s="3">
        <v>520568762.88999999</v>
      </c>
      <c r="J3031" s="3">
        <v>4697763978.5200005</v>
      </c>
      <c r="K3031" s="3">
        <v>2061213640.78</v>
      </c>
      <c r="L3031" s="3">
        <v>643884421.05999994</v>
      </c>
      <c r="M3031" s="3">
        <v>2969600458.27</v>
      </c>
      <c r="N3031" s="3">
        <v>737991765.36000001</v>
      </c>
      <c r="O3031" s="3">
        <v>4595544.13</v>
      </c>
      <c r="P3031" s="5">
        <v>0</v>
      </c>
      <c r="Q3031" s="5">
        <v>0</v>
      </c>
      <c r="R3031" s="5">
        <v>0</v>
      </c>
      <c r="S3031" s="3">
        <v>4634522</v>
      </c>
      <c r="T3031" s="5">
        <v>0</v>
      </c>
      <c r="U3031" s="3">
        <v>1847005</v>
      </c>
      <c r="V3031" s="3">
        <v>814206</v>
      </c>
      <c r="Z3031" s="3">
        <v>12445156227.1</v>
      </c>
      <c r="AZ3031"/>
      <c r="BA3031"/>
      <c r="BB3031"/>
      <c r="BC3031"/>
      <c r="BD3031"/>
      <c r="BE3031"/>
      <c r="BF3031" s="3"/>
      <c r="BG3031" s="3"/>
      <c r="CK3031"/>
    </row>
    <row r="3032" spans="1:89" x14ac:dyDescent="0.25">
      <c r="A3032" s="2">
        <v>43465</v>
      </c>
      <c r="B3032" s="5" t="s">
        <v>488</v>
      </c>
      <c r="C3032" s="5" t="s">
        <v>401</v>
      </c>
      <c r="D3032" s="5" t="s">
        <v>70</v>
      </c>
      <c r="E3032" s="3" t="s">
        <v>36</v>
      </c>
      <c r="F3032" s="3" t="s">
        <v>113</v>
      </c>
      <c r="G3032" s="3"/>
      <c r="H3032" s="3"/>
      <c r="I3032" s="3"/>
      <c r="J3032" s="3"/>
      <c r="K3032" s="3"/>
      <c r="L3032" s="3"/>
      <c r="M3032" s="3"/>
      <c r="N3032" s="3"/>
      <c r="O3032" s="3"/>
      <c r="S3032" s="3"/>
      <c r="U3032" s="3"/>
      <c r="V3032" s="3"/>
      <c r="Z3032" s="3">
        <v>689427459.95000005</v>
      </c>
      <c r="AZ3032"/>
      <c r="BA3032"/>
      <c r="BB3032"/>
      <c r="BC3032"/>
      <c r="BD3032"/>
      <c r="BE3032"/>
      <c r="BF3032" s="3"/>
      <c r="BG3032" s="3"/>
      <c r="CK3032"/>
    </row>
    <row r="3033" spans="1:89" x14ac:dyDescent="0.25">
      <c r="A3033" s="2">
        <v>43465</v>
      </c>
      <c r="B3033" s="5" t="s">
        <v>488</v>
      </c>
      <c r="C3033" s="5" t="s">
        <v>401</v>
      </c>
      <c r="D3033" s="5" t="s">
        <v>70</v>
      </c>
      <c r="E3033" s="3" t="s">
        <v>35</v>
      </c>
      <c r="F3033" s="3" t="s">
        <v>114</v>
      </c>
      <c r="G3033" s="3"/>
      <c r="H3033" s="3"/>
      <c r="I3033" s="3"/>
      <c r="J3033" s="3"/>
      <c r="K3033" s="3"/>
      <c r="L3033" s="3"/>
      <c r="M3033" s="5"/>
      <c r="Z3033" s="3">
        <v>13134583687.049999</v>
      </c>
      <c r="AZ3033"/>
      <c r="BA3033"/>
      <c r="BB3033"/>
      <c r="BC3033"/>
      <c r="BD3033"/>
      <c r="BE3033"/>
      <c r="BF3033" s="3"/>
      <c r="BG3033" s="3"/>
      <c r="CK3033"/>
    </row>
    <row r="3034" spans="1:89" x14ac:dyDescent="0.25">
      <c r="A3034" s="2">
        <v>43465</v>
      </c>
      <c r="B3034" s="5" t="s">
        <v>488</v>
      </c>
      <c r="C3034" s="5" t="s">
        <v>420</v>
      </c>
      <c r="D3034" s="5" t="s">
        <v>70</v>
      </c>
      <c r="E3034" s="3" t="s">
        <v>49</v>
      </c>
      <c r="F3034" s="3" t="s">
        <v>115</v>
      </c>
      <c r="G3034" s="3"/>
      <c r="H3034" s="3"/>
      <c r="I3034" s="3"/>
      <c r="J3034" s="3"/>
      <c r="K3034" s="3"/>
      <c r="L3034" s="3"/>
      <c r="M3034" s="5"/>
      <c r="Z3034" s="3"/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Z3034"/>
      <c r="BA3034"/>
      <c r="BB3034"/>
      <c r="BC3034"/>
      <c r="BD3034"/>
      <c r="BE3034"/>
      <c r="BF3034" s="3"/>
      <c r="BG3034" s="3"/>
      <c r="CK3034"/>
    </row>
    <row r="3035" spans="1:89" x14ac:dyDescent="0.25">
      <c r="A3035" s="2">
        <v>43465</v>
      </c>
      <c r="B3035" s="5" t="s">
        <v>488</v>
      </c>
      <c r="C3035" s="5" t="s">
        <v>420</v>
      </c>
      <c r="D3035" s="5" t="s">
        <v>70</v>
      </c>
      <c r="E3035" s="3" t="s">
        <v>48</v>
      </c>
      <c r="F3035" s="3" t="s">
        <v>110</v>
      </c>
      <c r="G3035" s="3"/>
      <c r="H3035" s="3"/>
      <c r="I3035" s="3"/>
      <c r="J3035" s="3"/>
      <c r="K3035" s="3"/>
      <c r="L3035" s="3"/>
      <c r="M3035" s="5"/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Z3035"/>
      <c r="BA3035"/>
      <c r="BB3035"/>
      <c r="BC3035"/>
      <c r="BD3035"/>
      <c r="BE3035"/>
      <c r="BF3035" s="3"/>
      <c r="BG3035" s="3"/>
      <c r="CK3035"/>
    </row>
    <row r="3036" spans="1:89" x14ac:dyDescent="0.25">
      <c r="A3036" s="2">
        <v>43465</v>
      </c>
      <c r="B3036" s="5" t="s">
        <v>488</v>
      </c>
      <c r="C3036" s="5" t="s">
        <v>420</v>
      </c>
      <c r="D3036" s="5" t="s">
        <v>70</v>
      </c>
      <c r="E3036" s="3" t="s">
        <v>47</v>
      </c>
      <c r="F3036" s="3" t="s">
        <v>111</v>
      </c>
      <c r="G3036" s="3"/>
      <c r="H3036" s="3"/>
      <c r="I3036" s="3"/>
      <c r="J3036" s="3"/>
      <c r="K3036" s="3"/>
      <c r="L3036" s="3"/>
      <c r="M3036" s="5"/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Z3036"/>
      <c r="BA3036"/>
      <c r="BB3036"/>
      <c r="BC3036"/>
      <c r="BD3036"/>
      <c r="BE3036"/>
      <c r="BF3036" s="3"/>
      <c r="BG3036" s="3"/>
      <c r="CK3036"/>
    </row>
    <row r="3037" spans="1:89" x14ac:dyDescent="0.25">
      <c r="A3037" s="2">
        <v>43465</v>
      </c>
      <c r="B3037" s="5" t="s">
        <v>488</v>
      </c>
      <c r="C3037" s="5" t="s">
        <v>420</v>
      </c>
      <c r="D3037" s="5" t="s">
        <v>70</v>
      </c>
      <c r="E3037" s="3" t="s">
        <v>46</v>
      </c>
      <c r="F3037" s="3" t="s">
        <v>115</v>
      </c>
      <c r="G3037" s="3"/>
      <c r="H3037" s="3"/>
      <c r="I3037" s="3"/>
      <c r="J3037" s="3"/>
      <c r="K3037" s="3"/>
      <c r="L3037" s="3"/>
      <c r="M3037" s="5"/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Z3037"/>
      <c r="BA3037"/>
      <c r="BB3037"/>
      <c r="BC3037"/>
      <c r="BD3037"/>
      <c r="BE3037"/>
      <c r="BF3037" s="3"/>
      <c r="BG3037" s="3"/>
      <c r="CK3037"/>
    </row>
    <row r="3038" spans="1:89" x14ac:dyDescent="0.25">
      <c r="A3038" s="2">
        <v>43465</v>
      </c>
      <c r="B3038" s="5" t="s">
        <v>488</v>
      </c>
      <c r="C3038" s="5" t="s">
        <v>420</v>
      </c>
      <c r="D3038" s="5" t="s">
        <v>70</v>
      </c>
      <c r="E3038" s="3" t="s">
        <v>45</v>
      </c>
      <c r="F3038" s="3" t="s">
        <v>110</v>
      </c>
      <c r="G3038" s="3"/>
      <c r="H3038" s="3"/>
      <c r="I3038" s="3"/>
      <c r="J3038" s="3"/>
      <c r="K3038" s="3"/>
      <c r="L3038" s="3"/>
      <c r="M3038" s="5"/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Z3038"/>
      <c r="BA3038"/>
      <c r="BB3038"/>
      <c r="BC3038"/>
      <c r="BD3038"/>
      <c r="BE3038"/>
      <c r="BF3038" s="3"/>
      <c r="BG3038" s="3"/>
      <c r="CK3038"/>
    </row>
    <row r="3039" spans="1:89" x14ac:dyDescent="0.25">
      <c r="A3039" s="2">
        <v>43465</v>
      </c>
      <c r="B3039" s="5" t="s">
        <v>488</v>
      </c>
      <c r="C3039" s="5" t="s">
        <v>420</v>
      </c>
      <c r="D3039" s="5" t="s">
        <v>70</v>
      </c>
      <c r="E3039" s="3" t="s">
        <v>44</v>
      </c>
      <c r="F3039" s="3" t="s">
        <v>111</v>
      </c>
      <c r="G3039" s="3"/>
      <c r="H3039" s="3"/>
      <c r="I3039" s="3"/>
      <c r="J3039" s="3"/>
      <c r="K3039" s="3"/>
      <c r="L3039" s="3"/>
      <c r="M3039" s="5"/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Z3039"/>
      <c r="BA3039"/>
      <c r="BB3039"/>
      <c r="BC3039"/>
      <c r="BD3039"/>
      <c r="BE3039"/>
      <c r="BF3039" s="3"/>
      <c r="BG3039" s="3"/>
      <c r="CK3039"/>
    </row>
    <row r="3040" spans="1:89" x14ac:dyDescent="0.25">
      <c r="A3040" s="2">
        <v>43465</v>
      </c>
      <c r="B3040" s="5" t="s">
        <v>488</v>
      </c>
      <c r="C3040" s="5" t="s">
        <v>420</v>
      </c>
      <c r="D3040" s="5" t="s">
        <v>70</v>
      </c>
      <c r="E3040" s="3" t="s">
        <v>43</v>
      </c>
      <c r="F3040" s="3" t="s">
        <v>115</v>
      </c>
      <c r="G3040" s="3"/>
      <c r="H3040" s="3"/>
      <c r="I3040" s="3"/>
      <c r="J3040" s="3"/>
      <c r="K3040" s="3"/>
      <c r="L3040" s="3"/>
      <c r="M3040" s="5"/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Z3040"/>
      <c r="BA3040"/>
      <c r="BB3040"/>
      <c r="BC3040"/>
      <c r="BD3040"/>
      <c r="BE3040"/>
      <c r="BF3040" s="3"/>
      <c r="BG3040" s="3"/>
      <c r="CK3040"/>
    </row>
    <row r="3041" spans="1:89" x14ac:dyDescent="0.25">
      <c r="A3041" s="2">
        <v>43465</v>
      </c>
      <c r="B3041" s="5" t="s">
        <v>488</v>
      </c>
      <c r="C3041" s="5" t="s">
        <v>420</v>
      </c>
      <c r="D3041" s="5" t="s">
        <v>70</v>
      </c>
      <c r="E3041" s="3" t="s">
        <v>42</v>
      </c>
      <c r="F3041" s="3" t="s">
        <v>110</v>
      </c>
      <c r="G3041" s="3"/>
      <c r="H3041" s="3"/>
      <c r="I3041" s="3"/>
      <c r="J3041" s="3"/>
      <c r="K3041" s="3"/>
      <c r="L3041" s="3"/>
      <c r="M3041" s="5"/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Z3041"/>
      <c r="BA3041"/>
      <c r="BB3041"/>
      <c r="BC3041"/>
      <c r="BD3041"/>
      <c r="BE3041"/>
      <c r="BF3041" s="3"/>
      <c r="BG3041" s="3"/>
      <c r="CK3041"/>
    </row>
    <row r="3042" spans="1:89" x14ac:dyDescent="0.25">
      <c r="A3042" s="2">
        <v>43465</v>
      </c>
      <c r="B3042" s="5" t="s">
        <v>488</v>
      </c>
      <c r="C3042" s="5" t="s">
        <v>420</v>
      </c>
      <c r="D3042" s="5" t="s">
        <v>70</v>
      </c>
      <c r="E3042" s="3" t="s">
        <v>41</v>
      </c>
      <c r="F3042" s="3" t="s">
        <v>111</v>
      </c>
      <c r="G3042" s="3"/>
      <c r="H3042" s="3"/>
      <c r="I3042" s="3"/>
      <c r="J3042" s="3"/>
      <c r="K3042" s="3"/>
      <c r="L3042" s="3"/>
      <c r="M3042" s="5"/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Z3042"/>
      <c r="BA3042"/>
      <c r="BB3042"/>
      <c r="BC3042"/>
      <c r="BD3042"/>
      <c r="BE3042"/>
      <c r="BF3042" s="3"/>
      <c r="BG3042" s="3"/>
      <c r="CK3042"/>
    </row>
    <row r="3043" spans="1:89" x14ac:dyDescent="0.25">
      <c r="A3043" s="2">
        <v>43465</v>
      </c>
      <c r="B3043" s="5" t="s">
        <v>488</v>
      </c>
      <c r="C3043" s="5" t="s">
        <v>420</v>
      </c>
      <c r="D3043" s="5" t="s">
        <v>70</v>
      </c>
      <c r="E3043" s="3" t="s">
        <v>40</v>
      </c>
      <c r="F3043" s="3" t="s">
        <v>115</v>
      </c>
      <c r="G3043" s="3"/>
      <c r="H3043" s="3"/>
      <c r="I3043" s="3"/>
      <c r="J3043" s="3"/>
      <c r="K3043" s="3"/>
      <c r="L3043" s="3"/>
      <c r="M3043" s="5"/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Z3043"/>
      <c r="BA3043"/>
      <c r="BB3043"/>
      <c r="BC3043"/>
      <c r="BD3043"/>
      <c r="BE3043"/>
      <c r="BF3043" s="3"/>
      <c r="BG3043" s="3"/>
      <c r="CK3043"/>
    </row>
    <row r="3044" spans="1:89" x14ac:dyDescent="0.25">
      <c r="A3044" s="2">
        <v>43465</v>
      </c>
      <c r="B3044" s="5" t="s">
        <v>488</v>
      </c>
      <c r="C3044" s="5" t="s">
        <v>420</v>
      </c>
      <c r="D3044" s="5" t="s">
        <v>70</v>
      </c>
      <c r="E3044" s="3" t="s">
        <v>39</v>
      </c>
      <c r="F3044" s="3" t="s">
        <v>110</v>
      </c>
      <c r="G3044" s="3"/>
      <c r="H3044" s="3"/>
      <c r="I3044" s="3"/>
      <c r="J3044" s="3"/>
      <c r="K3044" s="3"/>
      <c r="L3044" s="3"/>
      <c r="M3044" s="5"/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Z3044"/>
      <c r="BA3044"/>
      <c r="BB3044"/>
      <c r="BC3044"/>
      <c r="BD3044"/>
      <c r="BE3044"/>
      <c r="BF3044" s="3"/>
      <c r="BG3044" s="3"/>
      <c r="CK3044"/>
    </row>
    <row r="3045" spans="1:89" x14ac:dyDescent="0.25">
      <c r="A3045" s="2">
        <v>43465</v>
      </c>
      <c r="B3045" s="5" t="s">
        <v>488</v>
      </c>
      <c r="C3045" s="5" t="s">
        <v>420</v>
      </c>
      <c r="D3045" s="5" t="s">
        <v>70</v>
      </c>
      <c r="E3045" s="3" t="s">
        <v>38</v>
      </c>
      <c r="F3045" s="3" t="s">
        <v>111</v>
      </c>
      <c r="G3045" s="3"/>
      <c r="H3045" s="3"/>
      <c r="I3045" s="3"/>
      <c r="J3045" s="3"/>
      <c r="K3045" s="3"/>
      <c r="L3045" s="3"/>
      <c r="M3045" s="5"/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Z3045"/>
      <c r="BA3045"/>
      <c r="BB3045"/>
      <c r="BC3045"/>
      <c r="BD3045"/>
      <c r="BE3045"/>
      <c r="BF3045" s="3"/>
      <c r="BG3045" s="3"/>
      <c r="CK3045"/>
    </row>
    <row r="3046" spans="1:89" x14ac:dyDescent="0.25">
      <c r="A3046" s="2">
        <v>43465</v>
      </c>
      <c r="B3046" s="5" t="s">
        <v>488</v>
      </c>
      <c r="C3046" s="5" t="s">
        <v>420</v>
      </c>
      <c r="D3046" s="5" t="s">
        <v>70</v>
      </c>
      <c r="E3046" s="3" t="s">
        <v>34</v>
      </c>
      <c r="F3046" s="3" t="s">
        <v>112</v>
      </c>
      <c r="G3046" s="3"/>
      <c r="H3046" s="3"/>
      <c r="I3046" s="3"/>
      <c r="J3046" s="3"/>
      <c r="K3046" s="3"/>
      <c r="L3046" s="3"/>
      <c r="M3046" s="5"/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Z3046"/>
      <c r="BA3046"/>
      <c r="BB3046"/>
      <c r="BC3046"/>
      <c r="BD3046"/>
      <c r="BE3046"/>
      <c r="BF3046" s="3"/>
      <c r="BG3046" s="3"/>
      <c r="CK3046"/>
    </row>
    <row r="3047" spans="1:89" x14ac:dyDescent="0.25">
      <c r="A3047" s="2">
        <v>43465</v>
      </c>
      <c r="B3047" s="5" t="s">
        <v>488</v>
      </c>
      <c r="C3047" s="5" t="s">
        <v>420</v>
      </c>
      <c r="D3047" s="5" t="s">
        <v>70</v>
      </c>
      <c r="E3047" s="3" t="s">
        <v>33</v>
      </c>
      <c r="F3047" s="3" t="s">
        <v>113</v>
      </c>
      <c r="G3047" s="3"/>
      <c r="H3047" s="3"/>
      <c r="I3047" s="3"/>
      <c r="J3047" s="3"/>
      <c r="K3047" s="3"/>
      <c r="L3047" s="3"/>
      <c r="M3047" s="5"/>
      <c r="AI3047" s="5">
        <v>0</v>
      </c>
      <c r="AZ3047"/>
      <c r="BA3047"/>
      <c r="BB3047"/>
      <c r="BC3047"/>
      <c r="BD3047"/>
      <c r="BE3047"/>
      <c r="BF3047" s="3"/>
      <c r="BG3047" s="3"/>
      <c r="CK3047"/>
    </row>
    <row r="3048" spans="1:89" x14ac:dyDescent="0.25">
      <c r="A3048" s="2">
        <v>43465</v>
      </c>
      <c r="B3048" s="5" t="s">
        <v>488</v>
      </c>
      <c r="C3048" s="5" t="s">
        <v>420</v>
      </c>
      <c r="D3048" s="5" t="s">
        <v>70</v>
      </c>
      <c r="E3048" s="3" t="s">
        <v>32</v>
      </c>
      <c r="F3048" s="3" t="s">
        <v>114</v>
      </c>
      <c r="G3048" s="3"/>
      <c r="H3048" s="3"/>
      <c r="I3048" s="3"/>
      <c r="J3048" s="3"/>
      <c r="K3048" s="3"/>
      <c r="L3048" s="3"/>
      <c r="M3048" s="5"/>
      <c r="AI3048" s="5">
        <v>0</v>
      </c>
      <c r="AZ3048"/>
      <c r="BA3048"/>
      <c r="BB3048"/>
      <c r="BC3048"/>
      <c r="BD3048"/>
      <c r="BE3048"/>
      <c r="BF3048" s="3"/>
      <c r="BG3048" s="3"/>
      <c r="CK3048"/>
    </row>
    <row r="3049" spans="1:89" x14ac:dyDescent="0.25">
      <c r="A3049" s="2">
        <v>43465</v>
      </c>
      <c r="B3049" s="5" t="s">
        <v>488</v>
      </c>
      <c r="C3049" s="5" t="s">
        <v>410</v>
      </c>
      <c r="D3049" s="5" t="s">
        <v>70</v>
      </c>
      <c r="E3049" s="3" t="s">
        <v>106</v>
      </c>
      <c r="F3049" s="3" t="s">
        <v>403</v>
      </c>
      <c r="G3049" s="3"/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AZ3049"/>
      <c r="BA3049"/>
      <c r="BB3049"/>
      <c r="BC3049"/>
      <c r="BD3049"/>
      <c r="BE3049"/>
      <c r="BF3049" s="3"/>
      <c r="BG3049" s="3"/>
      <c r="CK3049"/>
    </row>
    <row r="3050" spans="1:89" x14ac:dyDescent="0.25">
      <c r="A3050" s="2">
        <v>43465</v>
      </c>
      <c r="B3050" s="5" t="s">
        <v>488</v>
      </c>
      <c r="C3050" s="5" t="s">
        <v>410</v>
      </c>
      <c r="D3050" s="5" t="s">
        <v>70</v>
      </c>
      <c r="E3050" s="3" t="s">
        <v>243</v>
      </c>
      <c r="F3050" s="3" t="s">
        <v>404</v>
      </c>
      <c r="G3050" s="3"/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AZ3050"/>
      <c r="BA3050"/>
      <c r="BB3050"/>
      <c r="BC3050"/>
      <c r="BD3050"/>
      <c r="BE3050"/>
      <c r="BF3050" s="3"/>
      <c r="BG3050" s="3"/>
      <c r="CK3050"/>
    </row>
    <row r="3051" spans="1:89" x14ac:dyDescent="0.25">
      <c r="A3051" s="2">
        <v>43465</v>
      </c>
      <c r="B3051" s="5" t="s">
        <v>488</v>
      </c>
      <c r="C3051" s="5" t="s">
        <v>410</v>
      </c>
      <c r="D3051" s="5" t="s">
        <v>70</v>
      </c>
      <c r="E3051" s="3" t="s">
        <v>244</v>
      </c>
      <c r="F3051" s="3" t="s">
        <v>411</v>
      </c>
      <c r="G3051" s="3"/>
      <c r="H3051" s="3">
        <v>9830596.4000000004</v>
      </c>
      <c r="I3051" s="3">
        <v>1080924418.73</v>
      </c>
      <c r="J3051" s="3">
        <v>408277452.22000003</v>
      </c>
      <c r="K3051" s="3">
        <v>9590893206.9899998</v>
      </c>
      <c r="L3051" s="3">
        <v>3576102724.0300002</v>
      </c>
      <c r="M3051" s="3">
        <v>495641912.20999998</v>
      </c>
      <c r="N3051" s="3">
        <v>4130523398.4299998</v>
      </c>
      <c r="O3051" s="3">
        <v>1034947772.53</v>
      </c>
      <c r="P3051" s="3">
        <v>23544233.23</v>
      </c>
      <c r="Q3051" s="5">
        <v>0</v>
      </c>
      <c r="R3051" s="5">
        <v>0</v>
      </c>
      <c r="S3051" s="5">
        <v>0</v>
      </c>
      <c r="T3051" s="3">
        <v>66312</v>
      </c>
      <c r="U3051" s="5">
        <v>0</v>
      </c>
      <c r="V3051" s="5">
        <v>0</v>
      </c>
      <c r="W3051" s="5">
        <v>0</v>
      </c>
      <c r="X3051" s="3">
        <v>20350752026.77</v>
      </c>
      <c r="AZ3051"/>
      <c r="BA3051"/>
      <c r="BB3051"/>
      <c r="BC3051"/>
      <c r="BD3051"/>
      <c r="BE3051"/>
      <c r="BF3051" s="3"/>
      <c r="BG3051" s="3"/>
      <c r="CK3051"/>
    </row>
    <row r="3052" spans="1:89" x14ac:dyDescent="0.25">
      <c r="A3052" s="2">
        <v>43465</v>
      </c>
      <c r="B3052" s="5" t="s">
        <v>488</v>
      </c>
      <c r="C3052" s="5" t="s">
        <v>410</v>
      </c>
      <c r="D3052" s="5" t="s">
        <v>70</v>
      </c>
      <c r="E3052" s="3" t="s">
        <v>66</v>
      </c>
      <c r="F3052" s="3" t="s">
        <v>412</v>
      </c>
      <c r="G3052" s="3"/>
      <c r="H3052" s="3">
        <v>0</v>
      </c>
      <c r="I3052" s="3">
        <v>5169128</v>
      </c>
      <c r="J3052" s="3">
        <v>-704</v>
      </c>
      <c r="K3052" s="3">
        <v>186452399</v>
      </c>
      <c r="L3052" s="3">
        <v>-76</v>
      </c>
      <c r="M3052" s="3">
        <v>11058748.59</v>
      </c>
      <c r="N3052" s="3">
        <v>445073479</v>
      </c>
      <c r="O3052" s="3">
        <v>15646720.859999999</v>
      </c>
      <c r="P3052" s="3">
        <v>8413599.1899999995</v>
      </c>
      <c r="Q3052" s="5">
        <v>0</v>
      </c>
      <c r="R3052" s="5">
        <v>0</v>
      </c>
      <c r="S3052" s="5">
        <v>0</v>
      </c>
      <c r="T3052" s="3">
        <v>0</v>
      </c>
      <c r="U3052" s="5">
        <v>0</v>
      </c>
      <c r="V3052" s="5">
        <v>0</v>
      </c>
      <c r="W3052" s="5">
        <v>0</v>
      </c>
      <c r="X3052" s="3">
        <v>671813294.63999999</v>
      </c>
      <c r="AZ3052"/>
      <c r="BA3052"/>
      <c r="BB3052"/>
      <c r="BC3052"/>
      <c r="BD3052"/>
      <c r="BE3052"/>
      <c r="BF3052" s="3"/>
      <c r="BG3052" s="3"/>
      <c r="CK3052"/>
    </row>
    <row r="3053" spans="1:89" x14ac:dyDescent="0.25">
      <c r="A3053" s="2">
        <v>43465</v>
      </c>
      <c r="B3053" s="5" t="s">
        <v>488</v>
      </c>
      <c r="C3053" s="5" t="s">
        <v>410</v>
      </c>
      <c r="D3053" s="5" t="s">
        <v>70</v>
      </c>
      <c r="E3053" s="3" t="s">
        <v>249</v>
      </c>
      <c r="F3053" s="3" t="s">
        <v>413</v>
      </c>
      <c r="G3053" s="3"/>
      <c r="H3053" s="3">
        <v>9830596.4000000004</v>
      </c>
      <c r="I3053" s="3">
        <v>1075755290.73</v>
      </c>
      <c r="J3053" s="3">
        <v>408278156.22000003</v>
      </c>
      <c r="K3053" s="3">
        <v>9404440807.9899998</v>
      </c>
      <c r="L3053" s="3">
        <v>3576102800.0300002</v>
      </c>
      <c r="M3053" s="3">
        <v>484583163.62</v>
      </c>
      <c r="N3053" s="3">
        <v>3685449919.4299998</v>
      </c>
      <c r="O3053" s="3">
        <v>1019301051.67</v>
      </c>
      <c r="P3053" s="3">
        <v>15130634.039999999</v>
      </c>
      <c r="Q3053" s="5">
        <v>0</v>
      </c>
      <c r="R3053" s="5">
        <v>0</v>
      </c>
      <c r="S3053" s="5">
        <v>0</v>
      </c>
      <c r="T3053" s="3">
        <v>66312</v>
      </c>
      <c r="U3053" s="5">
        <v>0</v>
      </c>
      <c r="V3053" s="5">
        <v>0</v>
      </c>
      <c r="W3053" s="5">
        <v>0</v>
      </c>
      <c r="X3053" s="3">
        <v>19678938732.130001</v>
      </c>
      <c r="AZ3053"/>
      <c r="BA3053"/>
      <c r="BB3053"/>
      <c r="BC3053"/>
      <c r="BD3053"/>
      <c r="BE3053"/>
      <c r="BF3053" s="3"/>
      <c r="BG3053" s="3"/>
      <c r="CK3053"/>
    </row>
    <row r="3054" spans="1:89" x14ac:dyDescent="0.25">
      <c r="A3054" s="2">
        <v>43465</v>
      </c>
      <c r="B3054" s="5" t="s">
        <v>488</v>
      </c>
      <c r="C3054" s="5" t="s">
        <v>410</v>
      </c>
      <c r="D3054" s="5" t="s">
        <v>70</v>
      </c>
      <c r="E3054" s="3" t="s">
        <v>250</v>
      </c>
      <c r="F3054" s="3" t="s">
        <v>411</v>
      </c>
      <c r="G3054" s="3"/>
      <c r="H3054" s="3">
        <v>23002717</v>
      </c>
      <c r="I3054" s="3">
        <v>3763461616</v>
      </c>
      <c r="J3054" s="3">
        <v>5906101757</v>
      </c>
      <c r="K3054" s="3">
        <v>27280724839</v>
      </c>
      <c r="L3054" s="3">
        <v>1632179241</v>
      </c>
      <c r="M3054" s="3">
        <v>1977496821.55</v>
      </c>
      <c r="N3054" s="3">
        <v>6543840307.3699999</v>
      </c>
      <c r="O3054" s="3">
        <v>6343468050</v>
      </c>
      <c r="P3054" s="3">
        <v>24613320</v>
      </c>
      <c r="Q3054" s="5">
        <v>0</v>
      </c>
      <c r="R3054" s="5">
        <v>0</v>
      </c>
      <c r="S3054" s="5">
        <v>0</v>
      </c>
      <c r="T3054" s="3">
        <v>57495419</v>
      </c>
      <c r="U3054" s="3">
        <v>324233</v>
      </c>
      <c r="V3054" s="3">
        <v>234284031</v>
      </c>
      <c r="W3054" s="3">
        <v>66364845</v>
      </c>
      <c r="X3054" s="3">
        <v>53853357196.919998</v>
      </c>
      <c r="AZ3054"/>
      <c r="BA3054"/>
      <c r="BB3054"/>
      <c r="BC3054"/>
      <c r="BD3054"/>
      <c r="BE3054"/>
      <c r="BF3054" s="3"/>
      <c r="BG3054" s="3"/>
      <c r="CK3054"/>
    </row>
    <row r="3055" spans="1:89" x14ac:dyDescent="0.25">
      <c r="A3055" s="2">
        <v>43465</v>
      </c>
      <c r="B3055" s="5" t="s">
        <v>488</v>
      </c>
      <c r="C3055" s="5" t="s">
        <v>410</v>
      </c>
      <c r="D3055" s="5" t="s">
        <v>70</v>
      </c>
      <c r="E3055" s="3" t="s">
        <v>61</v>
      </c>
      <c r="F3055" s="3" t="s">
        <v>412</v>
      </c>
      <c r="G3055" s="3"/>
      <c r="H3055" s="3">
        <v>0</v>
      </c>
      <c r="I3055" s="3">
        <v>0</v>
      </c>
      <c r="J3055" s="3">
        <v>30800000</v>
      </c>
      <c r="K3055" s="3">
        <v>146491406</v>
      </c>
      <c r="L3055" s="3">
        <v>-5600000</v>
      </c>
      <c r="M3055" s="3">
        <v>173362586</v>
      </c>
      <c r="N3055" s="3">
        <v>1483537146</v>
      </c>
      <c r="O3055" s="3">
        <v>82375242</v>
      </c>
      <c r="P3055" s="3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1910966380</v>
      </c>
      <c r="AZ3055"/>
      <c r="BA3055"/>
      <c r="BB3055"/>
      <c r="BC3055"/>
      <c r="BD3055"/>
      <c r="BE3055"/>
      <c r="BF3055" s="3"/>
      <c r="BG3055" s="3"/>
      <c r="CK3055"/>
    </row>
    <row r="3056" spans="1:89" x14ac:dyDescent="0.25">
      <c r="A3056" s="2">
        <v>43465</v>
      </c>
      <c r="B3056" s="5" t="s">
        <v>488</v>
      </c>
      <c r="C3056" s="5" t="s">
        <v>410</v>
      </c>
      <c r="D3056" s="5" t="s">
        <v>70</v>
      </c>
      <c r="E3056" s="3" t="s">
        <v>254</v>
      </c>
      <c r="F3056" s="3" t="s">
        <v>414</v>
      </c>
      <c r="G3056" s="3"/>
      <c r="H3056" s="3">
        <v>23002717</v>
      </c>
      <c r="I3056" s="3">
        <v>3763461616</v>
      </c>
      <c r="J3056" s="3">
        <v>5875301757</v>
      </c>
      <c r="K3056" s="3">
        <v>27134233433</v>
      </c>
      <c r="L3056" s="3">
        <v>1637779241</v>
      </c>
      <c r="M3056" s="3">
        <v>1804134235.55</v>
      </c>
      <c r="N3056" s="3">
        <v>5060303161.3699999</v>
      </c>
      <c r="O3056" s="3">
        <v>6261092808</v>
      </c>
      <c r="P3056" s="3">
        <v>24613320</v>
      </c>
      <c r="Q3056" s="5">
        <v>0</v>
      </c>
      <c r="R3056" s="5">
        <v>0</v>
      </c>
      <c r="S3056" s="5">
        <v>0</v>
      </c>
      <c r="T3056" s="3">
        <v>57495419</v>
      </c>
      <c r="U3056" s="3">
        <v>324233</v>
      </c>
      <c r="V3056" s="3">
        <v>234284031</v>
      </c>
      <c r="W3056" s="3">
        <v>66364845</v>
      </c>
      <c r="X3056" s="3">
        <v>51942390816.919998</v>
      </c>
      <c r="AZ3056"/>
      <c r="BA3056"/>
      <c r="BB3056"/>
      <c r="BC3056"/>
      <c r="BD3056"/>
      <c r="BE3056"/>
      <c r="BF3056" s="3"/>
      <c r="BG3056" s="3"/>
      <c r="CK3056"/>
    </row>
    <row r="3057" spans="1:89" x14ac:dyDescent="0.25">
      <c r="A3057" s="2">
        <v>43465</v>
      </c>
      <c r="B3057" s="5" t="s">
        <v>488</v>
      </c>
      <c r="C3057" s="5" t="s">
        <v>410</v>
      </c>
      <c r="D3057" s="5" t="s">
        <v>70</v>
      </c>
      <c r="E3057" s="3" t="s">
        <v>255</v>
      </c>
      <c r="F3057" s="3" t="s">
        <v>415</v>
      </c>
      <c r="G3057" s="3"/>
      <c r="H3057" s="3">
        <v>32833313.399999999</v>
      </c>
      <c r="I3057" s="3">
        <v>4844386034.7299995</v>
      </c>
      <c r="J3057" s="3">
        <v>6314379209.2200003</v>
      </c>
      <c r="K3057" s="3">
        <v>36871618045.989998</v>
      </c>
      <c r="L3057" s="3">
        <v>5208281965.0299997</v>
      </c>
      <c r="M3057" s="3">
        <v>2473138733.7600002</v>
      </c>
      <c r="N3057" s="3">
        <v>10674363705.799999</v>
      </c>
      <c r="O3057" s="3">
        <v>7378415822.5299997</v>
      </c>
      <c r="P3057" s="3">
        <v>48157553.229999997</v>
      </c>
      <c r="Q3057" s="5">
        <v>0</v>
      </c>
      <c r="R3057" s="5">
        <v>0</v>
      </c>
      <c r="S3057" s="5">
        <v>0</v>
      </c>
      <c r="T3057" s="3">
        <v>57561731</v>
      </c>
      <c r="U3057" s="3">
        <v>324233</v>
      </c>
      <c r="V3057" s="3">
        <v>234284031</v>
      </c>
      <c r="W3057" s="3">
        <v>66364845</v>
      </c>
      <c r="X3057" s="3">
        <v>74204109223.690002</v>
      </c>
      <c r="AZ3057"/>
      <c r="BA3057"/>
      <c r="BB3057"/>
      <c r="BC3057"/>
      <c r="BD3057"/>
      <c r="BE3057"/>
      <c r="BF3057" s="3"/>
      <c r="BG3057" s="3"/>
      <c r="CK3057"/>
    </row>
    <row r="3058" spans="1:89" x14ac:dyDescent="0.25">
      <c r="A3058" s="2">
        <v>43465</v>
      </c>
      <c r="B3058" s="5" t="s">
        <v>488</v>
      </c>
      <c r="C3058" s="5" t="s">
        <v>410</v>
      </c>
      <c r="D3058" s="5" t="s">
        <v>70</v>
      </c>
      <c r="E3058" s="3" t="s">
        <v>256</v>
      </c>
      <c r="F3058" s="3" t="s">
        <v>416</v>
      </c>
      <c r="G3058" s="3"/>
      <c r="H3058" s="3">
        <v>32833313.399999999</v>
      </c>
      <c r="I3058" s="3">
        <v>4839216906.7299995</v>
      </c>
      <c r="J3058" s="3">
        <v>6283579913.2200003</v>
      </c>
      <c r="K3058" s="3">
        <v>36538674240.989998</v>
      </c>
      <c r="L3058" s="3">
        <v>5213882041.0299997</v>
      </c>
      <c r="M3058" s="3">
        <v>2288717399.1700001</v>
      </c>
      <c r="N3058" s="3">
        <v>8745753080.7999992</v>
      </c>
      <c r="O3058" s="3">
        <v>7280393859.6700001</v>
      </c>
      <c r="P3058" s="3">
        <v>39743954.039999999</v>
      </c>
      <c r="Q3058" s="5">
        <v>0</v>
      </c>
      <c r="R3058" s="5">
        <v>0</v>
      </c>
      <c r="S3058" s="5">
        <v>0</v>
      </c>
      <c r="T3058" s="3">
        <v>57561731</v>
      </c>
      <c r="U3058" s="3">
        <v>324233</v>
      </c>
      <c r="V3058" s="3">
        <v>234284031</v>
      </c>
      <c r="W3058" s="3">
        <v>66364845</v>
      </c>
      <c r="X3058" s="3">
        <v>71621329549.050003</v>
      </c>
      <c r="AZ3058"/>
      <c r="BA3058"/>
      <c r="BB3058"/>
      <c r="BC3058"/>
      <c r="BD3058"/>
      <c r="BE3058"/>
      <c r="BF3058" s="3"/>
      <c r="BG3058" s="3"/>
      <c r="CK3058"/>
    </row>
    <row r="3059" spans="1:89" x14ac:dyDescent="0.25">
      <c r="A3059" s="2">
        <v>43465</v>
      </c>
      <c r="B3059" s="5" t="s">
        <v>488</v>
      </c>
      <c r="C3059" s="5" t="s">
        <v>410</v>
      </c>
      <c r="D3059" s="5" t="s">
        <v>70</v>
      </c>
      <c r="E3059" s="3" t="s">
        <v>257</v>
      </c>
      <c r="F3059" s="3" t="s">
        <v>408</v>
      </c>
      <c r="G3059" s="3"/>
      <c r="H3059" s="3">
        <v>14795571.5</v>
      </c>
      <c r="I3059" s="3">
        <v>196234791</v>
      </c>
      <c r="J3059" s="3">
        <v>299306556.29000002</v>
      </c>
      <c r="K3059" s="3">
        <v>1175662654.9100001</v>
      </c>
      <c r="L3059" s="3">
        <v>160198854.97999999</v>
      </c>
      <c r="M3059" s="3">
        <v>108269628</v>
      </c>
      <c r="N3059" s="3">
        <v>351199588</v>
      </c>
      <c r="O3059" s="3">
        <v>339979437</v>
      </c>
      <c r="P3059" s="3">
        <v>4006404.75</v>
      </c>
      <c r="Q3059" s="5">
        <v>0</v>
      </c>
      <c r="R3059" s="5">
        <v>0</v>
      </c>
      <c r="S3059" s="5">
        <v>0</v>
      </c>
      <c r="T3059" s="3">
        <v>3960517.67</v>
      </c>
      <c r="U3059" s="3">
        <v>16058.08</v>
      </c>
      <c r="V3059" s="3">
        <v>15610967.619999999</v>
      </c>
      <c r="W3059" s="3">
        <v>4004220</v>
      </c>
      <c r="X3059" s="3">
        <v>2673245249.8000002</v>
      </c>
      <c r="AZ3059"/>
      <c r="BA3059"/>
      <c r="BB3059"/>
      <c r="BC3059"/>
      <c r="BD3059"/>
      <c r="BE3059"/>
      <c r="BF3059" s="3"/>
      <c r="BG3059" s="3"/>
      <c r="CK3059"/>
    </row>
    <row r="3060" spans="1:89" x14ac:dyDescent="0.25">
      <c r="A3060" s="2">
        <v>43465</v>
      </c>
      <c r="B3060" s="5" t="s">
        <v>488</v>
      </c>
      <c r="C3060" s="5" t="s">
        <v>410</v>
      </c>
      <c r="D3060" s="5" t="s">
        <v>70</v>
      </c>
      <c r="E3060" s="3" t="s">
        <v>258</v>
      </c>
      <c r="F3060" s="3" t="s">
        <v>382</v>
      </c>
      <c r="G3060" s="3"/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AZ3060"/>
      <c r="BA3060"/>
      <c r="BB3060"/>
      <c r="BC3060"/>
      <c r="BD3060"/>
      <c r="BE3060"/>
      <c r="BF3060" s="3"/>
      <c r="BG3060" s="3"/>
      <c r="CK3060"/>
    </row>
    <row r="3061" spans="1:89" x14ac:dyDescent="0.25">
      <c r="A3061" s="2">
        <v>43465</v>
      </c>
      <c r="B3061" s="5" t="s">
        <v>488</v>
      </c>
      <c r="C3061" s="5" t="s">
        <v>410</v>
      </c>
      <c r="D3061" s="5" t="s">
        <v>70</v>
      </c>
      <c r="E3061" s="3" t="s">
        <v>60</v>
      </c>
      <c r="F3061" s="3" t="s">
        <v>383</v>
      </c>
      <c r="G3061" s="3"/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AZ3061"/>
      <c r="BA3061"/>
      <c r="BB3061"/>
      <c r="BC3061"/>
      <c r="BD3061"/>
      <c r="BE3061"/>
      <c r="BF3061" s="3"/>
      <c r="BG3061" s="3"/>
      <c r="CK3061"/>
    </row>
    <row r="3062" spans="1:89" x14ac:dyDescent="0.25">
      <c r="A3062" s="2">
        <v>43465</v>
      </c>
      <c r="B3062" s="5" t="s">
        <v>488</v>
      </c>
      <c r="C3062" s="5" t="s">
        <v>410</v>
      </c>
      <c r="D3062" s="5" t="s">
        <v>70</v>
      </c>
      <c r="E3062" s="3" t="s">
        <v>59</v>
      </c>
      <c r="F3062" s="3" t="s">
        <v>384</v>
      </c>
      <c r="G3062" s="3"/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AZ3062"/>
      <c r="BA3062"/>
      <c r="BB3062"/>
      <c r="BC3062"/>
      <c r="BD3062"/>
      <c r="BE3062"/>
      <c r="BF3062" s="3"/>
      <c r="BG3062" s="3"/>
      <c r="CK3062"/>
    </row>
    <row r="3063" spans="1:89" x14ac:dyDescent="0.25">
      <c r="A3063" s="2">
        <v>43465</v>
      </c>
      <c r="B3063" s="5" t="s">
        <v>488</v>
      </c>
      <c r="C3063" s="5" t="s">
        <v>410</v>
      </c>
      <c r="D3063" s="5" t="s">
        <v>70</v>
      </c>
      <c r="E3063" s="3" t="s">
        <v>58</v>
      </c>
      <c r="F3063" s="3" t="s">
        <v>417</v>
      </c>
      <c r="G3063" s="3"/>
      <c r="H3063" s="3">
        <v>47628884.899999999</v>
      </c>
      <c r="I3063" s="3">
        <v>5040620825.7299995</v>
      </c>
      <c r="J3063" s="3">
        <v>6613685765.5100002</v>
      </c>
      <c r="K3063" s="3">
        <v>38047280700.900002</v>
      </c>
      <c r="L3063" s="3">
        <v>5368480820.0100002</v>
      </c>
      <c r="M3063" s="3">
        <v>2581408361.7600002</v>
      </c>
      <c r="N3063" s="3">
        <v>11025563293.799999</v>
      </c>
      <c r="O3063" s="3">
        <v>7718395259.5299997</v>
      </c>
      <c r="P3063" s="3">
        <v>52163957.979999997</v>
      </c>
      <c r="Q3063" s="5">
        <v>0</v>
      </c>
      <c r="R3063" s="5">
        <v>0</v>
      </c>
      <c r="S3063" s="5">
        <v>0</v>
      </c>
      <c r="T3063" s="3">
        <v>61522248.670000002</v>
      </c>
      <c r="U3063" s="3">
        <v>340291.08</v>
      </c>
      <c r="V3063" s="3">
        <v>249894998.62</v>
      </c>
      <c r="W3063" s="3">
        <v>70369065</v>
      </c>
      <c r="X3063" s="3">
        <v>76877354473.490005</v>
      </c>
      <c r="AZ3063"/>
      <c r="BA3063"/>
      <c r="BB3063"/>
      <c r="BC3063"/>
      <c r="BD3063"/>
      <c r="BE3063"/>
      <c r="BF3063" s="3"/>
      <c r="BG3063" s="3"/>
      <c r="CK3063"/>
    </row>
    <row r="3064" spans="1:89" x14ac:dyDescent="0.25">
      <c r="A3064" s="2">
        <v>43465</v>
      </c>
      <c r="B3064" s="5" t="s">
        <v>488</v>
      </c>
      <c r="C3064" s="5" t="s">
        <v>410</v>
      </c>
      <c r="D3064" s="5" t="s">
        <v>70</v>
      </c>
      <c r="E3064" s="3" t="s">
        <v>57</v>
      </c>
      <c r="F3064" s="3" t="s">
        <v>418</v>
      </c>
      <c r="G3064" s="3"/>
      <c r="H3064" s="3">
        <v>0</v>
      </c>
      <c r="I3064" s="3">
        <v>5169128</v>
      </c>
      <c r="J3064" s="3">
        <v>30799296</v>
      </c>
      <c r="K3064" s="3">
        <v>332943805</v>
      </c>
      <c r="L3064" s="3">
        <v>-5600076</v>
      </c>
      <c r="M3064" s="3">
        <v>184421334.59</v>
      </c>
      <c r="N3064" s="3">
        <v>1928610625</v>
      </c>
      <c r="O3064" s="3">
        <v>98021962.859999999</v>
      </c>
      <c r="P3064" s="3">
        <v>8413599.1899999995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2582779674.6399999</v>
      </c>
      <c r="AZ3064"/>
      <c r="BA3064"/>
      <c r="BB3064"/>
      <c r="BC3064"/>
      <c r="BD3064"/>
      <c r="BE3064"/>
      <c r="BF3064" s="3"/>
      <c r="BG3064" s="3"/>
      <c r="CK3064"/>
    </row>
    <row r="3065" spans="1:89" x14ac:dyDescent="0.25">
      <c r="A3065" s="2">
        <v>43465</v>
      </c>
      <c r="B3065" s="5" t="s">
        <v>488</v>
      </c>
      <c r="C3065" s="5" t="s">
        <v>410</v>
      </c>
      <c r="D3065" s="5" t="s">
        <v>70</v>
      </c>
      <c r="E3065" s="3" t="s">
        <v>56</v>
      </c>
      <c r="F3065" s="3" t="s">
        <v>419</v>
      </c>
      <c r="G3065" s="3"/>
      <c r="H3065" s="3">
        <v>47628884.899999999</v>
      </c>
      <c r="I3065" s="3">
        <v>5035451697.7299995</v>
      </c>
      <c r="J3065" s="3">
        <v>6582886469.5100002</v>
      </c>
      <c r="K3065" s="3">
        <v>37714336895.900002</v>
      </c>
      <c r="L3065" s="3">
        <v>5374080896.0100002</v>
      </c>
      <c r="M3065" s="3">
        <v>2396987027.1700001</v>
      </c>
      <c r="N3065" s="3">
        <v>9096952668.7999992</v>
      </c>
      <c r="O3065" s="3">
        <v>7620373296.6700001</v>
      </c>
      <c r="P3065" s="3">
        <v>43750358.789999999</v>
      </c>
      <c r="Q3065" s="5">
        <v>0</v>
      </c>
      <c r="R3065" s="5">
        <v>0</v>
      </c>
      <c r="S3065" s="5">
        <v>0</v>
      </c>
      <c r="T3065" s="3">
        <v>61522248.670000002</v>
      </c>
      <c r="U3065" s="3">
        <v>340291.08</v>
      </c>
      <c r="V3065" s="3">
        <v>249894998.62</v>
      </c>
      <c r="W3065" s="3">
        <v>70369065</v>
      </c>
      <c r="X3065" s="3">
        <v>74294574798.850006</v>
      </c>
      <c r="AZ3065"/>
      <c r="BA3065"/>
      <c r="BB3065"/>
      <c r="BC3065"/>
      <c r="BD3065"/>
      <c r="BE3065"/>
      <c r="BF3065" s="3"/>
      <c r="BG3065" s="3"/>
      <c r="CK3065"/>
    </row>
    <row r="3066" spans="1:89" x14ac:dyDescent="0.25">
      <c r="A3066" s="2">
        <v>43465</v>
      </c>
      <c r="B3066" s="5" t="s">
        <v>488</v>
      </c>
      <c r="C3066" s="5" t="s">
        <v>648</v>
      </c>
      <c r="D3066" s="5" t="s">
        <v>70</v>
      </c>
      <c r="E3066" s="3" t="s">
        <v>106</v>
      </c>
      <c r="F3066" s="3" t="s">
        <v>649</v>
      </c>
      <c r="G3066" s="3">
        <v>5345193834</v>
      </c>
      <c r="H3066" s="3">
        <v>5345193834</v>
      </c>
      <c r="I3066" s="3"/>
      <c r="J3066" s="3">
        <v>0</v>
      </c>
      <c r="K3066" s="3"/>
      <c r="L3066" s="3"/>
      <c r="M3066" s="3"/>
      <c r="N3066" s="3"/>
      <c r="O3066" s="3"/>
      <c r="P3066" s="3"/>
      <c r="T3066" s="3"/>
      <c r="U3066" s="3"/>
      <c r="V3066" s="3"/>
      <c r="W3066" s="3"/>
      <c r="X3066" s="3"/>
      <c r="AZ3066"/>
      <c r="BA3066"/>
      <c r="BB3066"/>
      <c r="BC3066"/>
      <c r="BD3066"/>
      <c r="BE3066"/>
      <c r="BF3066" s="3"/>
      <c r="BG3066" s="3"/>
      <c r="CK3066"/>
    </row>
    <row r="3067" spans="1:89" x14ac:dyDescent="0.25">
      <c r="A3067" s="2">
        <v>43465</v>
      </c>
      <c r="B3067" s="5" t="s">
        <v>488</v>
      </c>
      <c r="C3067" s="5" t="s">
        <v>648</v>
      </c>
      <c r="D3067" s="5" t="s">
        <v>70</v>
      </c>
      <c r="E3067" s="3" t="s">
        <v>241</v>
      </c>
      <c r="F3067" s="3" t="s">
        <v>650</v>
      </c>
      <c r="G3067" s="3">
        <v>10586741098</v>
      </c>
      <c r="H3067" s="3">
        <v>10586741098</v>
      </c>
      <c r="I3067" s="3"/>
      <c r="J3067" s="3">
        <v>0</v>
      </c>
      <c r="K3067" s="3"/>
      <c r="L3067" s="3"/>
      <c r="M3067" s="5"/>
      <c r="AZ3067"/>
      <c r="BA3067"/>
      <c r="BB3067"/>
      <c r="BC3067"/>
      <c r="BD3067"/>
      <c r="BE3067"/>
      <c r="BF3067" s="3"/>
      <c r="BG3067" s="3"/>
      <c r="CK3067"/>
    </row>
    <row r="3068" spans="1:89" x14ac:dyDescent="0.25">
      <c r="A3068" s="2">
        <v>43465</v>
      </c>
      <c r="B3068" s="5" t="s">
        <v>488</v>
      </c>
      <c r="C3068" s="5" t="s">
        <v>648</v>
      </c>
      <c r="D3068" s="5" t="s">
        <v>70</v>
      </c>
      <c r="E3068" s="3" t="s">
        <v>242</v>
      </c>
      <c r="F3068" s="3" t="s">
        <v>651</v>
      </c>
      <c r="G3068" s="3">
        <v>0</v>
      </c>
      <c r="H3068" s="3">
        <v>0</v>
      </c>
      <c r="I3068" s="3"/>
      <c r="J3068" s="3">
        <v>0</v>
      </c>
      <c r="K3068" s="3"/>
      <c r="L3068" s="3"/>
      <c r="M3068" s="5"/>
      <c r="AZ3068"/>
      <c r="BA3068"/>
      <c r="BB3068"/>
      <c r="BC3068"/>
      <c r="BD3068"/>
      <c r="BE3068"/>
      <c r="BF3068" s="3"/>
      <c r="BG3068" s="3"/>
      <c r="CK3068"/>
    </row>
    <row r="3069" spans="1:89" x14ac:dyDescent="0.25">
      <c r="A3069" s="2">
        <v>43465</v>
      </c>
      <c r="B3069" s="5" t="s">
        <v>488</v>
      </c>
      <c r="C3069" s="5" t="s">
        <v>648</v>
      </c>
      <c r="D3069" s="5" t="s">
        <v>70</v>
      </c>
      <c r="E3069" s="3" t="s">
        <v>243</v>
      </c>
      <c r="F3069" s="3" t="s">
        <v>652</v>
      </c>
      <c r="G3069" s="3">
        <v>0</v>
      </c>
      <c r="H3069" s="3"/>
      <c r="I3069" s="3">
        <v>0</v>
      </c>
      <c r="J3069" s="3">
        <v>0</v>
      </c>
      <c r="K3069" s="3">
        <v>0</v>
      </c>
      <c r="L3069" s="3"/>
      <c r="M3069" s="5"/>
      <c r="AZ3069"/>
      <c r="BA3069"/>
      <c r="BB3069"/>
      <c r="BC3069"/>
      <c r="BD3069"/>
      <c r="BE3069"/>
      <c r="BF3069" s="3"/>
      <c r="BG3069" s="3"/>
      <c r="CK3069"/>
    </row>
    <row r="3070" spans="1:89" x14ac:dyDescent="0.25">
      <c r="A3070" s="2">
        <v>43465</v>
      </c>
      <c r="B3070" s="5" t="s">
        <v>488</v>
      </c>
      <c r="C3070" s="5" t="s">
        <v>648</v>
      </c>
      <c r="D3070" s="5" t="s">
        <v>70</v>
      </c>
      <c r="E3070" s="3" t="s">
        <v>245</v>
      </c>
      <c r="F3070" s="3" t="s">
        <v>653</v>
      </c>
      <c r="G3070" s="3">
        <v>0</v>
      </c>
      <c r="H3070" s="3">
        <v>0</v>
      </c>
      <c r="I3070" s="3"/>
      <c r="J3070" s="3"/>
      <c r="K3070" s="3"/>
      <c r="L3070" s="3"/>
      <c r="M3070" s="5"/>
      <c r="AZ3070"/>
      <c r="BA3070"/>
      <c r="BB3070"/>
      <c r="BC3070"/>
      <c r="BD3070"/>
      <c r="BE3070"/>
      <c r="BF3070" s="3"/>
      <c r="BG3070" s="3"/>
      <c r="CK3070"/>
    </row>
    <row r="3071" spans="1:89" x14ac:dyDescent="0.25">
      <c r="A3071" s="2">
        <v>43465</v>
      </c>
      <c r="B3071" s="5" t="s">
        <v>488</v>
      </c>
      <c r="C3071" s="5" t="s">
        <v>648</v>
      </c>
      <c r="D3071" s="5" t="s">
        <v>70</v>
      </c>
      <c r="E3071" s="3" t="s">
        <v>247</v>
      </c>
      <c r="F3071" s="3" t="s">
        <v>654</v>
      </c>
      <c r="G3071" s="3">
        <v>0</v>
      </c>
      <c r="H3071" s="3"/>
      <c r="I3071" s="3">
        <v>0</v>
      </c>
      <c r="J3071" s="3">
        <v>0</v>
      </c>
      <c r="K3071" s="3">
        <v>0</v>
      </c>
      <c r="L3071" s="3"/>
      <c r="M3071" s="5"/>
      <c r="AZ3071"/>
      <c r="BA3071"/>
      <c r="BB3071"/>
      <c r="BC3071"/>
      <c r="BD3071"/>
      <c r="BE3071"/>
      <c r="BF3071" s="3"/>
      <c r="BG3071" s="3"/>
      <c r="CK3071"/>
    </row>
    <row r="3072" spans="1:89" x14ac:dyDescent="0.25">
      <c r="A3072" s="2">
        <v>43465</v>
      </c>
      <c r="B3072" s="5" t="s">
        <v>488</v>
      </c>
      <c r="C3072" s="5" t="s">
        <v>648</v>
      </c>
      <c r="D3072" s="5" t="s">
        <v>70</v>
      </c>
      <c r="E3072" s="3" t="s">
        <v>69</v>
      </c>
      <c r="F3072" s="3" t="s">
        <v>655</v>
      </c>
      <c r="G3072" s="3">
        <v>0</v>
      </c>
      <c r="H3072" s="3"/>
      <c r="I3072" s="3">
        <v>0</v>
      </c>
      <c r="J3072" s="3">
        <v>0</v>
      </c>
      <c r="K3072" s="3">
        <v>0</v>
      </c>
      <c r="L3072" s="3"/>
      <c r="M3072" s="5"/>
      <c r="AZ3072"/>
      <c r="BA3072"/>
      <c r="BB3072"/>
      <c r="BC3072"/>
      <c r="BD3072"/>
      <c r="BE3072"/>
      <c r="BF3072" s="3"/>
      <c r="BG3072" s="3"/>
      <c r="CK3072"/>
    </row>
    <row r="3073" spans="1:89" x14ac:dyDescent="0.25">
      <c r="A3073" s="2">
        <v>43465</v>
      </c>
      <c r="B3073" s="5" t="s">
        <v>488</v>
      </c>
      <c r="C3073" s="5" t="s">
        <v>648</v>
      </c>
      <c r="D3073" s="5" t="s">
        <v>70</v>
      </c>
      <c r="E3073" s="3" t="s">
        <v>67</v>
      </c>
      <c r="F3073" s="3" t="s">
        <v>656</v>
      </c>
      <c r="G3073" s="3">
        <v>27394390037.959999</v>
      </c>
      <c r="H3073" s="3">
        <v>27394390037.959999</v>
      </c>
      <c r="I3073" s="3"/>
      <c r="J3073" s="3"/>
      <c r="K3073" s="3"/>
      <c r="L3073" s="3"/>
      <c r="M3073" s="5"/>
      <c r="AZ3073"/>
      <c r="BA3073"/>
      <c r="BB3073"/>
      <c r="BC3073"/>
      <c r="BD3073"/>
      <c r="BE3073"/>
      <c r="BF3073" s="3"/>
      <c r="BG3073" s="3"/>
      <c r="CK3073"/>
    </row>
    <row r="3074" spans="1:89" x14ac:dyDescent="0.25">
      <c r="A3074" s="2">
        <v>43465</v>
      </c>
      <c r="B3074" s="5" t="s">
        <v>488</v>
      </c>
      <c r="C3074" s="5" t="s">
        <v>648</v>
      </c>
      <c r="D3074" s="5" t="s">
        <v>70</v>
      </c>
      <c r="E3074" s="3" t="s">
        <v>66</v>
      </c>
      <c r="F3074" s="3" t="s">
        <v>395</v>
      </c>
      <c r="G3074" s="3">
        <v>4887470008</v>
      </c>
      <c r="H3074" s="3"/>
      <c r="I3074" s="3">
        <v>0</v>
      </c>
      <c r="J3074" s="3">
        <v>4887470008</v>
      </c>
      <c r="K3074" s="3">
        <v>0</v>
      </c>
      <c r="L3074" s="3"/>
      <c r="M3074" s="5"/>
      <c r="AZ3074"/>
      <c r="BA3074"/>
      <c r="BB3074"/>
      <c r="BC3074"/>
      <c r="BD3074"/>
      <c r="BE3074"/>
      <c r="BF3074" s="3"/>
      <c r="BG3074" s="3"/>
      <c r="CK3074"/>
    </row>
    <row r="3075" spans="1:89" x14ac:dyDescent="0.25">
      <c r="A3075" s="2">
        <v>43465</v>
      </c>
      <c r="B3075" s="5" t="s">
        <v>488</v>
      </c>
      <c r="C3075" s="5" t="s">
        <v>648</v>
      </c>
      <c r="D3075" s="5" t="s">
        <v>70</v>
      </c>
      <c r="E3075" s="3" t="s">
        <v>250</v>
      </c>
      <c r="F3075" s="3" t="s">
        <v>657</v>
      </c>
      <c r="G3075" s="3">
        <v>182658354</v>
      </c>
      <c r="H3075" s="3"/>
      <c r="I3075" s="3"/>
      <c r="J3075" s="3"/>
      <c r="K3075" s="3">
        <v>182658354</v>
      </c>
      <c r="L3075" s="3"/>
      <c r="M3075" s="5"/>
      <c r="AZ3075"/>
      <c r="BA3075"/>
      <c r="BB3075"/>
      <c r="BC3075"/>
      <c r="BD3075"/>
      <c r="BE3075"/>
      <c r="BF3075" s="3"/>
      <c r="BG3075" s="3"/>
      <c r="CK3075"/>
    </row>
    <row r="3076" spans="1:89" x14ac:dyDescent="0.25">
      <c r="A3076" s="2">
        <v>43465</v>
      </c>
      <c r="B3076" s="5" t="s">
        <v>488</v>
      </c>
      <c r="C3076" s="5" t="s">
        <v>648</v>
      </c>
      <c r="D3076" s="5" t="s">
        <v>70</v>
      </c>
      <c r="E3076" s="3" t="s">
        <v>252</v>
      </c>
      <c r="F3076" s="3" t="s">
        <v>658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/>
      <c r="M3076" s="5"/>
      <c r="AZ3076"/>
      <c r="BA3076"/>
      <c r="BB3076"/>
      <c r="BC3076"/>
      <c r="BD3076"/>
      <c r="BE3076"/>
      <c r="BF3076" s="3"/>
      <c r="BG3076" s="3"/>
      <c r="CK3076"/>
    </row>
    <row r="3077" spans="1:89" x14ac:dyDescent="0.25">
      <c r="A3077" s="2">
        <v>43465</v>
      </c>
      <c r="B3077" s="5" t="s">
        <v>488</v>
      </c>
      <c r="C3077" s="5" t="s">
        <v>648</v>
      </c>
      <c r="D3077" s="5" t="s">
        <v>70</v>
      </c>
      <c r="E3077" s="3" t="s">
        <v>63</v>
      </c>
      <c r="F3077" s="3" t="s">
        <v>659</v>
      </c>
      <c r="G3077" s="3">
        <v>0</v>
      </c>
      <c r="H3077" s="3"/>
      <c r="I3077" s="3"/>
      <c r="J3077" s="3"/>
      <c r="K3077" s="3"/>
      <c r="L3077" s="3"/>
      <c r="M3077" s="5"/>
      <c r="AZ3077"/>
      <c r="BA3077"/>
      <c r="BB3077"/>
      <c r="BC3077"/>
      <c r="BD3077"/>
      <c r="BE3077"/>
      <c r="BF3077" s="3"/>
      <c r="BG3077" s="3"/>
      <c r="CK3077"/>
    </row>
    <row r="3078" spans="1:89" x14ac:dyDescent="0.25">
      <c r="A3078" s="2">
        <v>43465</v>
      </c>
      <c r="B3078" s="5" t="s">
        <v>488</v>
      </c>
      <c r="C3078" s="5" t="s">
        <v>648</v>
      </c>
      <c r="D3078" s="5" t="s">
        <v>70</v>
      </c>
      <c r="E3078" s="3" t="s">
        <v>62</v>
      </c>
      <c r="F3078" s="3" t="s">
        <v>660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/>
      <c r="M3078" s="5"/>
      <c r="AZ3078"/>
      <c r="BA3078"/>
      <c r="BB3078"/>
      <c r="BC3078"/>
      <c r="BD3078"/>
      <c r="BE3078"/>
      <c r="BF3078" s="3"/>
      <c r="BG3078" s="3"/>
      <c r="CK3078"/>
    </row>
    <row r="3079" spans="1:89" x14ac:dyDescent="0.25">
      <c r="A3079" s="2">
        <v>43465</v>
      </c>
      <c r="B3079" s="5" t="s">
        <v>488</v>
      </c>
      <c r="C3079" s="5" t="s">
        <v>648</v>
      </c>
      <c r="D3079" s="5" t="s">
        <v>70</v>
      </c>
      <c r="E3079" s="3" t="s">
        <v>258</v>
      </c>
      <c r="F3079" s="3" t="s">
        <v>661</v>
      </c>
      <c r="G3079" s="3">
        <v>48396453331.959999</v>
      </c>
      <c r="H3079" s="3">
        <v>43326324969.959999</v>
      </c>
      <c r="I3079" s="3">
        <v>0</v>
      </c>
      <c r="J3079" s="3">
        <v>4887470008</v>
      </c>
      <c r="K3079" s="3">
        <v>182658354</v>
      </c>
      <c r="L3079" s="3"/>
      <c r="M3079" s="5"/>
      <c r="AZ3079"/>
      <c r="BA3079"/>
      <c r="BB3079"/>
      <c r="BC3079"/>
      <c r="BD3079"/>
      <c r="BE3079"/>
      <c r="BF3079" s="3"/>
      <c r="BG3079" s="3"/>
      <c r="CK3079"/>
    </row>
    <row r="3080" spans="1:89" x14ac:dyDescent="0.25">
      <c r="A3080" s="2">
        <v>43465</v>
      </c>
      <c r="B3080" s="5" t="s">
        <v>488</v>
      </c>
      <c r="C3080" s="5" t="s">
        <v>648</v>
      </c>
      <c r="D3080" s="5" t="s">
        <v>70</v>
      </c>
      <c r="E3080" s="3" t="s">
        <v>60</v>
      </c>
      <c r="F3080" s="3" t="s">
        <v>662</v>
      </c>
      <c r="G3080" s="3">
        <v>0</v>
      </c>
      <c r="H3080" s="3"/>
      <c r="I3080" s="3"/>
      <c r="J3080" s="3">
        <v>0</v>
      </c>
      <c r="K3080" s="3"/>
      <c r="L3080" s="3"/>
      <c r="M3080" s="5"/>
      <c r="AZ3080"/>
      <c r="BA3080"/>
      <c r="BB3080"/>
      <c r="BC3080"/>
      <c r="BD3080"/>
      <c r="BE3080"/>
      <c r="BF3080" s="3"/>
      <c r="BG3080" s="3"/>
      <c r="CK3080"/>
    </row>
    <row r="3081" spans="1:89" x14ac:dyDescent="0.25">
      <c r="A3081" s="2">
        <v>43465</v>
      </c>
      <c r="B3081" s="5" t="s">
        <v>488</v>
      </c>
      <c r="C3081" s="5" t="s">
        <v>648</v>
      </c>
      <c r="D3081" s="5" t="s">
        <v>70</v>
      </c>
      <c r="E3081" s="3" t="s">
        <v>59</v>
      </c>
      <c r="F3081" s="3" t="s">
        <v>663</v>
      </c>
      <c r="G3081" s="3">
        <v>0</v>
      </c>
      <c r="H3081" s="3"/>
      <c r="I3081" s="3"/>
      <c r="J3081" s="3">
        <v>0</v>
      </c>
      <c r="K3081" s="3"/>
      <c r="L3081" s="3"/>
      <c r="M3081" s="5"/>
      <c r="AZ3081"/>
      <c r="BA3081"/>
      <c r="BB3081"/>
      <c r="BC3081"/>
      <c r="BD3081"/>
      <c r="BE3081"/>
      <c r="BF3081" s="3"/>
      <c r="BG3081" s="3"/>
      <c r="CK3081"/>
    </row>
    <row r="3082" spans="1:89" x14ac:dyDescent="0.25">
      <c r="A3082" s="2">
        <v>43465</v>
      </c>
      <c r="B3082" s="5" t="s">
        <v>488</v>
      </c>
      <c r="C3082" s="5" t="s">
        <v>648</v>
      </c>
      <c r="D3082" s="5" t="s">
        <v>70</v>
      </c>
      <c r="E3082" s="3" t="s">
        <v>58</v>
      </c>
      <c r="F3082" s="3" t="s">
        <v>664</v>
      </c>
      <c r="G3082" s="3">
        <v>0</v>
      </c>
      <c r="H3082" s="3"/>
      <c r="I3082" s="3"/>
      <c r="J3082" s="3">
        <v>0</v>
      </c>
      <c r="K3082" s="3">
        <v>0</v>
      </c>
      <c r="L3082" s="3"/>
      <c r="M3082" s="5"/>
      <c r="AZ3082"/>
      <c r="BA3082"/>
      <c r="BB3082"/>
      <c r="BC3082"/>
      <c r="BD3082"/>
      <c r="BE3082"/>
      <c r="BF3082" s="3"/>
      <c r="BG3082" s="3"/>
      <c r="CK3082"/>
    </row>
    <row r="3083" spans="1:89" x14ac:dyDescent="0.25">
      <c r="A3083" s="2">
        <v>43465</v>
      </c>
      <c r="B3083" s="5" t="s">
        <v>488</v>
      </c>
      <c r="C3083" s="5" t="s">
        <v>648</v>
      </c>
      <c r="D3083" s="5" t="s">
        <v>70</v>
      </c>
      <c r="E3083" s="3" t="s">
        <v>57</v>
      </c>
      <c r="F3083" s="3" t="s">
        <v>665</v>
      </c>
      <c r="G3083" s="3">
        <v>0</v>
      </c>
      <c r="H3083" s="3"/>
      <c r="I3083" s="3"/>
      <c r="J3083" s="3">
        <v>0</v>
      </c>
      <c r="K3083" s="3">
        <v>0</v>
      </c>
      <c r="L3083" s="3"/>
      <c r="M3083" s="5"/>
      <c r="AZ3083"/>
      <c r="BA3083"/>
      <c r="BB3083"/>
      <c r="BC3083"/>
      <c r="BD3083"/>
      <c r="BE3083"/>
      <c r="BF3083" s="3"/>
      <c r="BG3083" s="3"/>
      <c r="CK3083"/>
    </row>
    <row r="3084" spans="1:89" x14ac:dyDescent="0.25">
      <c r="A3084" s="2">
        <v>43465</v>
      </c>
      <c r="B3084" s="5" t="s">
        <v>488</v>
      </c>
      <c r="C3084" s="5" t="s">
        <v>648</v>
      </c>
      <c r="D3084" s="5" t="s">
        <v>70</v>
      </c>
      <c r="E3084" s="3" t="s">
        <v>56</v>
      </c>
      <c r="F3084" s="3" t="s">
        <v>666</v>
      </c>
      <c r="G3084" s="3">
        <v>0</v>
      </c>
      <c r="H3084" s="3"/>
      <c r="I3084" s="3"/>
      <c r="J3084" s="3">
        <v>0</v>
      </c>
      <c r="K3084" s="3"/>
      <c r="L3084" s="3"/>
      <c r="M3084" s="5"/>
      <c r="AZ3084"/>
      <c r="BA3084"/>
      <c r="BB3084"/>
      <c r="BC3084"/>
      <c r="BD3084"/>
      <c r="BE3084"/>
      <c r="BF3084" s="3"/>
      <c r="BG3084" s="3"/>
      <c r="CK3084"/>
    </row>
    <row r="3085" spans="1:89" x14ac:dyDescent="0.25">
      <c r="A3085" s="2">
        <v>43465</v>
      </c>
      <c r="B3085" s="5" t="s">
        <v>488</v>
      </c>
      <c r="C3085" s="5" t="s">
        <v>648</v>
      </c>
      <c r="D3085" s="5" t="s">
        <v>70</v>
      </c>
      <c r="E3085" s="3" t="s">
        <v>259</v>
      </c>
      <c r="F3085" s="3" t="s">
        <v>667</v>
      </c>
      <c r="G3085" s="3">
        <v>0</v>
      </c>
      <c r="H3085" s="3"/>
      <c r="I3085" s="3"/>
      <c r="J3085" s="3">
        <v>0</v>
      </c>
      <c r="K3085" s="3">
        <v>0</v>
      </c>
      <c r="L3085" s="3"/>
      <c r="M3085" s="5"/>
      <c r="AZ3085"/>
      <c r="BA3085"/>
      <c r="BB3085"/>
      <c r="BC3085"/>
      <c r="BD3085"/>
      <c r="BE3085"/>
      <c r="BF3085" s="3"/>
      <c r="BG3085" s="3"/>
      <c r="CK3085"/>
    </row>
    <row r="3086" spans="1:89" x14ac:dyDescent="0.25">
      <c r="A3086" s="2">
        <v>43465</v>
      </c>
      <c r="B3086" s="5" t="s">
        <v>488</v>
      </c>
      <c r="C3086" s="5" t="s">
        <v>648</v>
      </c>
      <c r="D3086" s="5" t="s">
        <v>70</v>
      </c>
      <c r="E3086" s="3" t="s">
        <v>260</v>
      </c>
      <c r="F3086" s="3" t="s">
        <v>668</v>
      </c>
      <c r="G3086" s="3">
        <v>0</v>
      </c>
      <c r="H3086" s="3"/>
      <c r="I3086" s="3"/>
      <c r="J3086" s="3">
        <v>0</v>
      </c>
      <c r="K3086" s="3"/>
      <c r="L3086" s="3"/>
      <c r="M3086" s="5"/>
      <c r="AZ3086"/>
      <c r="BA3086"/>
      <c r="BB3086"/>
      <c r="BC3086"/>
      <c r="BD3086"/>
      <c r="BE3086"/>
      <c r="BF3086" s="3"/>
      <c r="BG3086" s="3"/>
      <c r="CK3086"/>
    </row>
    <row r="3087" spans="1:89" x14ac:dyDescent="0.25">
      <c r="A3087" s="2">
        <v>43465</v>
      </c>
      <c r="B3087" s="5" t="s">
        <v>488</v>
      </c>
      <c r="C3087" s="5" t="s">
        <v>648</v>
      </c>
      <c r="D3087" s="5" t="s">
        <v>70</v>
      </c>
      <c r="E3087" s="3" t="s">
        <v>261</v>
      </c>
      <c r="F3087" s="3" t="s">
        <v>669</v>
      </c>
      <c r="G3087" s="3">
        <v>0</v>
      </c>
      <c r="H3087" s="3"/>
      <c r="I3087" s="3"/>
      <c r="J3087" s="3">
        <v>0</v>
      </c>
      <c r="K3087" s="3">
        <v>0</v>
      </c>
      <c r="L3087" s="3"/>
      <c r="M3087" s="5"/>
      <c r="AZ3087"/>
      <c r="BA3087"/>
      <c r="BB3087"/>
      <c r="BC3087"/>
      <c r="BD3087"/>
      <c r="BE3087"/>
      <c r="BF3087" s="3"/>
      <c r="BG3087" s="3"/>
      <c r="CK3087"/>
    </row>
    <row r="3088" spans="1:89" x14ac:dyDescent="0.25">
      <c r="A3088" s="2">
        <v>43465</v>
      </c>
      <c r="B3088" s="5" t="s">
        <v>488</v>
      </c>
      <c r="C3088" s="5" t="s">
        <v>648</v>
      </c>
      <c r="D3088" s="5" t="s">
        <v>70</v>
      </c>
      <c r="E3088" s="3" t="s">
        <v>263</v>
      </c>
      <c r="F3088" s="3" t="s">
        <v>670</v>
      </c>
      <c r="G3088" s="3">
        <v>0</v>
      </c>
      <c r="H3088" s="3"/>
      <c r="I3088" s="3"/>
      <c r="J3088" s="3">
        <v>0</v>
      </c>
      <c r="K3088" s="3">
        <v>0</v>
      </c>
      <c r="L3088" s="3"/>
      <c r="M3088" s="5"/>
      <c r="AZ3088"/>
      <c r="BA3088"/>
      <c r="BB3088"/>
      <c r="BC3088"/>
      <c r="BD3088"/>
      <c r="BE3088"/>
      <c r="BF3088" s="3"/>
      <c r="BG3088" s="3"/>
      <c r="CK3088"/>
    </row>
    <row r="3089" spans="1:89" x14ac:dyDescent="0.25">
      <c r="A3089" s="2">
        <v>43465</v>
      </c>
      <c r="B3089" s="5" t="s">
        <v>488</v>
      </c>
      <c r="C3089" s="5" t="s">
        <v>648</v>
      </c>
      <c r="D3089" s="5" t="s">
        <v>70</v>
      </c>
      <c r="E3089" s="3" t="s">
        <v>55</v>
      </c>
      <c r="F3089" s="3" t="s">
        <v>671</v>
      </c>
      <c r="G3089" s="3">
        <v>0</v>
      </c>
      <c r="H3089" s="3"/>
      <c r="I3089" s="3"/>
      <c r="J3089" s="3">
        <v>0</v>
      </c>
      <c r="K3089" s="3">
        <v>0</v>
      </c>
      <c r="L3089" s="3"/>
      <c r="M3089" s="5"/>
      <c r="AZ3089"/>
      <c r="BA3089"/>
      <c r="BB3089"/>
      <c r="BC3089"/>
      <c r="BD3089"/>
      <c r="BE3089"/>
      <c r="BF3089" s="3"/>
      <c r="BG3089" s="3"/>
      <c r="CK3089"/>
    </row>
    <row r="3090" spans="1:89" x14ac:dyDescent="0.25">
      <c r="A3090" s="2">
        <v>43465</v>
      </c>
      <c r="B3090" s="5" t="s">
        <v>488</v>
      </c>
      <c r="C3090" s="5" t="s">
        <v>648</v>
      </c>
      <c r="D3090" s="5" t="s">
        <v>70</v>
      </c>
      <c r="E3090" s="3" t="s">
        <v>50</v>
      </c>
      <c r="F3090" s="3" t="s">
        <v>672</v>
      </c>
      <c r="G3090" s="3">
        <v>48396453331.959999</v>
      </c>
      <c r="H3090" s="3">
        <v>43326324969.959999</v>
      </c>
      <c r="I3090" s="3">
        <v>0</v>
      </c>
      <c r="J3090" s="3">
        <v>4887470008</v>
      </c>
      <c r="K3090" s="3">
        <v>182658354</v>
      </c>
      <c r="L3090" s="3"/>
      <c r="M3090" s="5"/>
      <c r="AZ3090"/>
      <c r="BA3090"/>
      <c r="BB3090"/>
      <c r="BC3090"/>
      <c r="BD3090"/>
      <c r="BE3090"/>
      <c r="BF3090" s="3"/>
      <c r="BG3090" s="3"/>
      <c r="CK3090"/>
    </row>
    <row r="3091" spans="1:89" x14ac:dyDescent="0.25">
      <c r="A3091" s="2">
        <v>43465</v>
      </c>
      <c r="B3091" s="5" t="s">
        <v>488</v>
      </c>
      <c r="C3091" s="5" t="s">
        <v>648</v>
      </c>
      <c r="D3091" s="5" t="s">
        <v>70</v>
      </c>
      <c r="E3091" s="3" t="s">
        <v>264</v>
      </c>
      <c r="F3091" s="3" t="s">
        <v>673</v>
      </c>
      <c r="G3091" s="3">
        <v>48213794977.959999</v>
      </c>
      <c r="H3091" s="3">
        <v>43326324969.959999</v>
      </c>
      <c r="I3091" s="3">
        <v>0</v>
      </c>
      <c r="J3091" s="3">
        <v>4887470008</v>
      </c>
      <c r="K3091" s="3"/>
      <c r="L3091" s="3"/>
      <c r="M3091" s="5"/>
      <c r="AZ3091"/>
      <c r="BA3091"/>
      <c r="BB3091"/>
      <c r="BC3091"/>
      <c r="BD3091"/>
      <c r="BE3091"/>
      <c r="BF3091" s="3"/>
      <c r="BG3091" s="3"/>
      <c r="CK3091"/>
    </row>
    <row r="3092" spans="1:89" x14ac:dyDescent="0.25">
      <c r="A3092" s="2">
        <v>43465</v>
      </c>
      <c r="B3092" s="5" t="s">
        <v>488</v>
      </c>
      <c r="C3092" s="5" t="s">
        <v>648</v>
      </c>
      <c r="D3092" s="5" t="s">
        <v>70</v>
      </c>
      <c r="E3092" s="3" t="s">
        <v>267</v>
      </c>
      <c r="F3092" s="3" t="s">
        <v>674</v>
      </c>
      <c r="G3092" s="3">
        <v>48396453331.959999</v>
      </c>
      <c r="H3092" s="3">
        <v>43326324969.959999</v>
      </c>
      <c r="I3092" s="3">
        <v>0</v>
      </c>
      <c r="J3092" s="3">
        <v>4887470008</v>
      </c>
      <c r="K3092" s="3">
        <v>182658354</v>
      </c>
      <c r="L3092" s="3"/>
      <c r="M3092" s="5"/>
      <c r="AZ3092"/>
      <c r="BA3092"/>
      <c r="BB3092"/>
      <c r="BC3092"/>
      <c r="BD3092"/>
      <c r="BE3092"/>
      <c r="BF3092" s="3"/>
      <c r="BG3092" s="3"/>
      <c r="CK3092"/>
    </row>
    <row r="3093" spans="1:89" x14ac:dyDescent="0.25">
      <c r="A3093" s="2">
        <v>43465</v>
      </c>
      <c r="B3093" s="5" t="s">
        <v>488</v>
      </c>
      <c r="C3093" s="5" t="s">
        <v>648</v>
      </c>
      <c r="D3093" s="5" t="s">
        <v>70</v>
      </c>
      <c r="E3093" s="3" t="s">
        <v>37</v>
      </c>
      <c r="F3093" s="3" t="s">
        <v>675</v>
      </c>
      <c r="G3093" s="3">
        <v>44747889310.059998</v>
      </c>
      <c r="H3093" s="3">
        <v>43326324969.959999</v>
      </c>
      <c r="I3093" s="3">
        <v>0</v>
      </c>
      <c r="J3093" s="3">
        <v>1421564340.0999999</v>
      </c>
      <c r="K3093" s="3"/>
      <c r="L3093" s="3"/>
      <c r="M3093" s="5"/>
      <c r="AZ3093"/>
      <c r="BA3093"/>
      <c r="BB3093"/>
      <c r="BC3093"/>
      <c r="BD3093"/>
      <c r="BE3093"/>
      <c r="BF3093" s="3"/>
      <c r="BG3093" s="3"/>
      <c r="CK3093"/>
    </row>
    <row r="3094" spans="1:89" x14ac:dyDescent="0.25">
      <c r="A3094" s="2">
        <v>43465</v>
      </c>
      <c r="B3094" s="5" t="s">
        <v>488</v>
      </c>
      <c r="C3094" s="5" t="s">
        <v>648</v>
      </c>
      <c r="D3094" s="5" t="s">
        <v>70</v>
      </c>
      <c r="E3094" s="3" t="s">
        <v>270</v>
      </c>
      <c r="F3094" s="3" t="s">
        <v>676</v>
      </c>
      <c r="G3094" s="3">
        <v>31699042440.139999</v>
      </c>
      <c r="H3094" s="3"/>
      <c r="I3094" s="3"/>
      <c r="J3094" s="3"/>
      <c r="K3094" s="3"/>
      <c r="L3094" s="3"/>
      <c r="M3094" s="5"/>
      <c r="AZ3094"/>
      <c r="BA3094"/>
      <c r="BB3094"/>
      <c r="BC3094"/>
      <c r="BD3094"/>
      <c r="BE3094"/>
      <c r="BF3094" s="3"/>
      <c r="BG3094" s="3"/>
      <c r="CK3094"/>
    </row>
    <row r="3095" spans="1:89" x14ac:dyDescent="0.25">
      <c r="A3095" s="2">
        <v>43465</v>
      </c>
      <c r="B3095" s="5" t="s">
        <v>488</v>
      </c>
      <c r="C3095" s="5" t="s">
        <v>648</v>
      </c>
      <c r="D3095" s="5" t="s">
        <v>70</v>
      </c>
      <c r="E3095" s="3" t="s">
        <v>272</v>
      </c>
      <c r="F3095" s="3" t="s">
        <v>677</v>
      </c>
      <c r="G3095" s="3">
        <v>12239397492.860001</v>
      </c>
      <c r="H3095" s="3"/>
      <c r="I3095" s="3"/>
      <c r="J3095" s="3"/>
      <c r="K3095" s="3"/>
      <c r="L3095" s="3"/>
      <c r="M3095" s="5"/>
      <c r="AZ3095"/>
      <c r="BA3095"/>
      <c r="BB3095"/>
      <c r="BC3095"/>
      <c r="BD3095"/>
      <c r="BE3095"/>
      <c r="BF3095" s="3"/>
      <c r="BG3095" s="3"/>
      <c r="CK3095"/>
    </row>
    <row r="3096" spans="1:89" x14ac:dyDescent="0.25">
      <c r="A3096" s="2">
        <v>43465</v>
      </c>
      <c r="B3096" s="5" t="s">
        <v>488</v>
      </c>
      <c r="C3096" s="5" t="s">
        <v>648</v>
      </c>
      <c r="D3096" s="5" t="s">
        <v>70</v>
      </c>
      <c r="E3096" s="3" t="s">
        <v>116</v>
      </c>
      <c r="F3096" s="3" t="s">
        <v>678</v>
      </c>
      <c r="G3096" s="3">
        <v>614.66</v>
      </c>
      <c r="H3096" s="3"/>
      <c r="I3096" s="3"/>
      <c r="J3096" s="3"/>
      <c r="K3096" s="3"/>
      <c r="L3096" s="3"/>
      <c r="M3096" s="5"/>
      <c r="AZ3096"/>
      <c r="BA3096"/>
      <c r="BB3096"/>
      <c r="BC3096"/>
      <c r="BD3096"/>
      <c r="BE3096"/>
      <c r="BF3096" s="3"/>
      <c r="BG3096" s="3"/>
      <c r="CK3096"/>
    </row>
    <row r="3097" spans="1:89" x14ac:dyDescent="0.25">
      <c r="A3097" s="2">
        <v>43465</v>
      </c>
      <c r="B3097" s="5" t="s">
        <v>488</v>
      </c>
      <c r="C3097" s="5" t="s">
        <v>648</v>
      </c>
      <c r="D3097" s="5" t="s">
        <v>70</v>
      </c>
      <c r="E3097" s="3" t="s">
        <v>118</v>
      </c>
      <c r="F3097" s="3" t="s">
        <v>679</v>
      </c>
      <c r="G3097" s="3">
        <v>1469.77</v>
      </c>
      <c r="H3097" s="3"/>
      <c r="I3097" s="3"/>
      <c r="J3097" s="3"/>
      <c r="K3097" s="3"/>
      <c r="L3097" s="3"/>
      <c r="M3097" s="5"/>
      <c r="AZ3097"/>
      <c r="BA3097"/>
      <c r="BB3097"/>
      <c r="BC3097"/>
      <c r="BD3097"/>
      <c r="BE3097"/>
      <c r="BF3097" s="3"/>
      <c r="BG3097" s="3"/>
      <c r="CK3097"/>
    </row>
    <row r="3098" spans="1:89" x14ac:dyDescent="0.25">
      <c r="A3098" s="2">
        <v>43555</v>
      </c>
      <c r="B3098" s="5" t="s">
        <v>487</v>
      </c>
      <c r="C3098" s="5" t="s">
        <v>330</v>
      </c>
      <c r="D3098" s="5" t="s">
        <v>70</v>
      </c>
      <c r="E3098" s="3" t="s">
        <v>241</v>
      </c>
      <c r="F3098" s="3" t="s">
        <v>331</v>
      </c>
      <c r="G3098" s="3">
        <v>0</v>
      </c>
      <c r="H3098" s="3"/>
      <c r="I3098" s="3"/>
      <c r="J3098" s="3"/>
      <c r="K3098" s="3"/>
      <c r="L3098" s="3"/>
      <c r="M3098" s="5"/>
      <c r="AZ3098"/>
      <c r="BA3098"/>
      <c r="BB3098"/>
      <c r="BC3098"/>
      <c r="BD3098"/>
      <c r="BE3098"/>
      <c r="BF3098" s="3"/>
      <c r="BG3098" s="3"/>
      <c r="CK3098"/>
    </row>
    <row r="3099" spans="1:89" x14ac:dyDescent="0.25">
      <c r="A3099" s="2">
        <v>43555</v>
      </c>
      <c r="B3099" s="5" t="s">
        <v>487</v>
      </c>
      <c r="C3099" s="5" t="s">
        <v>330</v>
      </c>
      <c r="D3099" s="5" t="s">
        <v>70</v>
      </c>
      <c r="E3099" s="3" t="s">
        <v>242</v>
      </c>
      <c r="F3099" s="3" t="s">
        <v>332</v>
      </c>
      <c r="G3099" s="3">
        <v>7315404</v>
      </c>
      <c r="H3099" s="3"/>
      <c r="I3099" s="3"/>
      <c r="J3099" s="3"/>
      <c r="K3099" s="3"/>
      <c r="L3099" s="3"/>
      <c r="M3099" s="5"/>
      <c r="AZ3099"/>
      <c r="BA3099"/>
      <c r="BB3099"/>
      <c r="BC3099"/>
      <c r="BD3099"/>
      <c r="BE3099"/>
      <c r="BF3099" s="3"/>
      <c r="BG3099" s="3"/>
      <c r="CK3099"/>
    </row>
    <row r="3100" spans="1:89" x14ac:dyDescent="0.25">
      <c r="A3100" s="2">
        <v>43555</v>
      </c>
      <c r="B3100" s="5" t="s">
        <v>487</v>
      </c>
      <c r="C3100" s="5" t="s">
        <v>330</v>
      </c>
      <c r="D3100" s="5" t="s">
        <v>70</v>
      </c>
      <c r="E3100" s="3" t="s">
        <v>243</v>
      </c>
      <c r="F3100" s="3" t="s">
        <v>333</v>
      </c>
      <c r="G3100" s="3">
        <v>0</v>
      </c>
      <c r="H3100" s="3"/>
      <c r="I3100" s="3"/>
      <c r="J3100" s="3"/>
      <c r="K3100" s="3"/>
      <c r="L3100" s="3"/>
      <c r="M3100" s="5"/>
      <c r="AZ3100"/>
      <c r="BA3100"/>
      <c r="BB3100"/>
      <c r="BC3100"/>
      <c r="BD3100"/>
      <c r="BE3100"/>
      <c r="BF3100" s="3"/>
      <c r="BG3100" s="3"/>
      <c r="CK3100"/>
    </row>
    <row r="3101" spans="1:89" x14ac:dyDescent="0.25">
      <c r="A3101" s="2">
        <v>43555</v>
      </c>
      <c r="B3101" s="5" t="s">
        <v>487</v>
      </c>
      <c r="C3101" s="5" t="s">
        <v>330</v>
      </c>
      <c r="D3101" s="5" t="s">
        <v>70</v>
      </c>
      <c r="E3101" s="3" t="s">
        <v>244</v>
      </c>
      <c r="F3101" s="3" t="s">
        <v>349</v>
      </c>
      <c r="G3101" s="3">
        <v>4332620</v>
      </c>
      <c r="H3101" s="3"/>
      <c r="I3101" s="3"/>
      <c r="J3101" s="3"/>
      <c r="K3101" s="3"/>
      <c r="L3101" s="3"/>
      <c r="M3101" s="5"/>
      <c r="AZ3101"/>
      <c r="BA3101"/>
      <c r="BB3101"/>
      <c r="BC3101"/>
      <c r="BD3101"/>
      <c r="BE3101"/>
      <c r="BF3101" s="3"/>
      <c r="BG3101" s="3"/>
      <c r="CK3101"/>
    </row>
    <row r="3102" spans="1:89" x14ac:dyDescent="0.25">
      <c r="A3102" s="2">
        <v>43555</v>
      </c>
      <c r="B3102" s="5" t="s">
        <v>487</v>
      </c>
      <c r="C3102" s="5" t="s">
        <v>330</v>
      </c>
      <c r="D3102" s="5" t="s">
        <v>70</v>
      </c>
      <c r="E3102" s="3" t="s">
        <v>245</v>
      </c>
      <c r="F3102" s="3" t="s">
        <v>334</v>
      </c>
      <c r="G3102" s="3">
        <v>8443194098.9499998</v>
      </c>
      <c r="H3102" s="3"/>
      <c r="I3102" s="3"/>
      <c r="J3102" s="3"/>
      <c r="K3102" s="3"/>
      <c r="L3102" s="3"/>
      <c r="M3102" s="5"/>
      <c r="AZ3102"/>
      <c r="BA3102"/>
      <c r="BB3102"/>
      <c r="BC3102"/>
      <c r="BD3102"/>
      <c r="BE3102"/>
      <c r="BF3102" s="3"/>
      <c r="BG3102" s="3"/>
      <c r="CK3102"/>
    </row>
    <row r="3103" spans="1:89" x14ac:dyDescent="0.25">
      <c r="A3103" s="2">
        <v>43555</v>
      </c>
      <c r="B3103" s="5" t="s">
        <v>487</v>
      </c>
      <c r="C3103" s="5" t="s">
        <v>330</v>
      </c>
      <c r="D3103" s="5" t="s">
        <v>70</v>
      </c>
      <c r="E3103" s="3" t="s">
        <v>246</v>
      </c>
      <c r="F3103" s="3" t="s">
        <v>335</v>
      </c>
      <c r="G3103" s="3">
        <v>0</v>
      </c>
      <c r="H3103" s="3"/>
      <c r="I3103" s="3"/>
      <c r="J3103" s="3"/>
      <c r="K3103" s="3"/>
      <c r="L3103" s="3"/>
      <c r="M3103" s="5"/>
      <c r="AZ3103"/>
      <c r="BA3103"/>
      <c r="BB3103"/>
      <c r="BC3103"/>
      <c r="BD3103"/>
      <c r="BE3103"/>
      <c r="BF3103" s="3"/>
      <c r="BG3103" s="3"/>
      <c r="CK3103"/>
    </row>
    <row r="3104" spans="1:89" x14ac:dyDescent="0.25">
      <c r="A3104" s="2">
        <v>43555</v>
      </c>
      <c r="B3104" s="5" t="s">
        <v>487</v>
      </c>
      <c r="C3104" s="5" t="s">
        <v>330</v>
      </c>
      <c r="D3104" s="5" t="s">
        <v>70</v>
      </c>
      <c r="E3104" s="3" t="s">
        <v>247</v>
      </c>
      <c r="F3104" s="3" t="s">
        <v>336</v>
      </c>
      <c r="G3104" s="3">
        <v>83700000</v>
      </c>
      <c r="H3104" s="3"/>
      <c r="I3104" s="3"/>
      <c r="J3104" s="3"/>
      <c r="K3104" s="3"/>
      <c r="L3104" s="3"/>
      <c r="M3104" s="5"/>
      <c r="AZ3104"/>
      <c r="BA3104"/>
      <c r="BB3104"/>
      <c r="BC3104"/>
      <c r="BD3104"/>
      <c r="BE3104"/>
      <c r="BF3104" s="3"/>
      <c r="BG3104" s="3"/>
      <c r="CK3104"/>
    </row>
    <row r="3105" spans="1:89" x14ac:dyDescent="0.25">
      <c r="A3105" s="2">
        <v>43555</v>
      </c>
      <c r="B3105" s="5" t="s">
        <v>487</v>
      </c>
      <c r="C3105" s="5" t="s">
        <v>330</v>
      </c>
      <c r="D3105" s="5" t="s">
        <v>70</v>
      </c>
      <c r="E3105" s="3" t="s">
        <v>248</v>
      </c>
      <c r="F3105" s="3" t="s">
        <v>337</v>
      </c>
      <c r="G3105" s="3">
        <v>292059029.08999997</v>
      </c>
      <c r="H3105" s="3"/>
      <c r="I3105" s="3"/>
      <c r="J3105" s="3"/>
      <c r="K3105" s="3"/>
      <c r="L3105" s="3"/>
      <c r="M3105" s="5"/>
      <c r="AZ3105"/>
      <c r="BA3105"/>
      <c r="BB3105"/>
      <c r="BC3105"/>
      <c r="BD3105"/>
      <c r="BE3105"/>
      <c r="BF3105" s="3"/>
      <c r="BG3105" s="3"/>
      <c r="CK3105"/>
    </row>
    <row r="3106" spans="1:89" x14ac:dyDescent="0.25">
      <c r="A3106" s="2">
        <v>43555</v>
      </c>
      <c r="B3106" s="5" t="s">
        <v>487</v>
      </c>
      <c r="C3106" s="5" t="s">
        <v>330</v>
      </c>
      <c r="D3106" s="5" t="s">
        <v>70</v>
      </c>
      <c r="E3106" s="3" t="s">
        <v>69</v>
      </c>
      <c r="F3106" s="3" t="s">
        <v>338</v>
      </c>
      <c r="G3106" s="3">
        <v>275209018.08999997</v>
      </c>
      <c r="H3106" s="3"/>
      <c r="I3106" s="3"/>
      <c r="J3106" s="3"/>
      <c r="K3106" s="3"/>
      <c r="L3106" s="3"/>
      <c r="M3106" s="5"/>
      <c r="AZ3106"/>
      <c r="BA3106"/>
      <c r="BB3106"/>
      <c r="BC3106"/>
      <c r="BD3106"/>
      <c r="BE3106"/>
      <c r="BF3106" s="3"/>
      <c r="BG3106" s="3"/>
      <c r="CK3106"/>
    </row>
    <row r="3107" spans="1:89" x14ac:dyDescent="0.25">
      <c r="A3107" s="2">
        <v>43555</v>
      </c>
      <c r="B3107" s="5" t="s">
        <v>487</v>
      </c>
      <c r="C3107" s="5" t="s">
        <v>330</v>
      </c>
      <c r="D3107" s="5" t="s">
        <v>70</v>
      </c>
      <c r="E3107" s="3" t="s">
        <v>68</v>
      </c>
      <c r="F3107" s="3" t="s">
        <v>339</v>
      </c>
      <c r="G3107" s="3">
        <v>16850011</v>
      </c>
      <c r="H3107" s="3"/>
      <c r="I3107" s="3"/>
      <c r="J3107" s="3"/>
      <c r="K3107" s="3"/>
      <c r="L3107" s="3"/>
      <c r="M3107" s="5"/>
      <c r="AZ3107"/>
      <c r="BA3107"/>
      <c r="BB3107"/>
      <c r="BC3107"/>
      <c r="BD3107"/>
      <c r="BE3107"/>
      <c r="BF3107" s="3"/>
      <c r="BG3107" s="3"/>
      <c r="CK3107"/>
    </row>
    <row r="3108" spans="1:89" x14ac:dyDescent="0.25">
      <c r="A3108" s="2">
        <v>43555</v>
      </c>
      <c r="B3108" s="5" t="s">
        <v>487</v>
      </c>
      <c r="C3108" s="5" t="s">
        <v>330</v>
      </c>
      <c r="D3108" s="5" t="s">
        <v>70</v>
      </c>
      <c r="E3108" s="3" t="s">
        <v>67</v>
      </c>
      <c r="F3108" s="3" t="s">
        <v>340</v>
      </c>
      <c r="G3108" s="3">
        <v>7308184424.9700003</v>
      </c>
      <c r="H3108" s="3"/>
      <c r="I3108" s="3"/>
      <c r="J3108" s="3"/>
      <c r="K3108" s="3"/>
      <c r="L3108" s="3"/>
      <c r="M3108" s="5"/>
      <c r="AZ3108"/>
      <c r="BA3108"/>
      <c r="BB3108"/>
      <c r="BC3108"/>
      <c r="BD3108"/>
      <c r="BE3108"/>
      <c r="BF3108" s="3"/>
      <c r="BG3108" s="3"/>
      <c r="CK3108"/>
    </row>
    <row r="3109" spans="1:89" x14ac:dyDescent="0.25">
      <c r="A3109" s="2">
        <v>43555</v>
      </c>
      <c r="B3109" s="5" t="s">
        <v>487</v>
      </c>
      <c r="C3109" s="5" t="s">
        <v>330</v>
      </c>
      <c r="D3109" s="5" t="s">
        <v>70</v>
      </c>
      <c r="E3109" s="3" t="s">
        <v>66</v>
      </c>
      <c r="F3109" s="3" t="s">
        <v>341</v>
      </c>
      <c r="G3109" s="3">
        <v>5131888996.6899996</v>
      </c>
      <c r="H3109" s="3"/>
      <c r="I3109" s="3"/>
      <c r="J3109" s="3"/>
      <c r="K3109" s="3"/>
      <c r="L3109" s="3"/>
      <c r="M3109" s="5"/>
      <c r="AZ3109"/>
      <c r="BA3109"/>
      <c r="BB3109"/>
      <c r="BC3109"/>
      <c r="BD3109"/>
      <c r="BE3109"/>
      <c r="BF3109" s="3"/>
      <c r="BG3109" s="3"/>
      <c r="CK3109"/>
    </row>
    <row r="3110" spans="1:89" x14ac:dyDescent="0.25">
      <c r="A3110" s="2">
        <v>43555</v>
      </c>
      <c r="B3110" s="5" t="s">
        <v>487</v>
      </c>
      <c r="C3110" s="5" t="s">
        <v>330</v>
      </c>
      <c r="D3110" s="5" t="s">
        <v>70</v>
      </c>
      <c r="E3110" s="3" t="s">
        <v>249</v>
      </c>
      <c r="F3110" s="3" t="s">
        <v>342</v>
      </c>
      <c r="G3110" s="3">
        <v>2176295428.27</v>
      </c>
      <c r="H3110" s="3"/>
      <c r="I3110" s="3"/>
      <c r="J3110" s="3"/>
      <c r="K3110" s="3"/>
      <c r="L3110" s="3"/>
      <c r="M3110" s="5"/>
      <c r="AZ3110"/>
      <c r="BA3110"/>
      <c r="BB3110"/>
      <c r="BC3110"/>
      <c r="BD3110"/>
      <c r="BE3110"/>
      <c r="BF3110" s="3"/>
      <c r="BG3110" s="3"/>
      <c r="CK3110"/>
    </row>
    <row r="3111" spans="1:89" x14ac:dyDescent="0.25">
      <c r="A3111" s="2">
        <v>43555</v>
      </c>
      <c r="B3111" s="5" t="s">
        <v>487</v>
      </c>
      <c r="C3111" s="5" t="s">
        <v>330</v>
      </c>
      <c r="D3111" s="5" t="s">
        <v>70</v>
      </c>
      <c r="E3111" s="3" t="s">
        <v>250</v>
      </c>
      <c r="F3111" s="3" t="s">
        <v>343</v>
      </c>
      <c r="G3111" s="3">
        <v>0</v>
      </c>
      <c r="H3111" s="3"/>
      <c r="I3111" s="3"/>
      <c r="J3111" s="3"/>
      <c r="K3111" s="3"/>
      <c r="L3111" s="3"/>
      <c r="M3111" s="5"/>
      <c r="AZ3111"/>
      <c r="BA3111"/>
      <c r="BB3111"/>
      <c r="BC3111"/>
      <c r="BD3111"/>
      <c r="BE3111"/>
      <c r="BF3111" s="3"/>
      <c r="BG3111" s="3"/>
      <c r="CK3111"/>
    </row>
    <row r="3112" spans="1:89" x14ac:dyDescent="0.25">
      <c r="A3112" s="2">
        <v>43555</v>
      </c>
      <c r="B3112" s="5" t="s">
        <v>487</v>
      </c>
      <c r="C3112" s="5" t="s">
        <v>330</v>
      </c>
      <c r="D3112" s="5" t="s">
        <v>70</v>
      </c>
      <c r="E3112" s="3" t="s">
        <v>251</v>
      </c>
      <c r="F3112" s="3" t="s">
        <v>344</v>
      </c>
      <c r="G3112" s="3">
        <v>0</v>
      </c>
      <c r="H3112" s="3"/>
      <c r="I3112" s="3"/>
      <c r="J3112" s="3"/>
      <c r="K3112" s="3"/>
      <c r="L3112" s="3"/>
      <c r="M3112" s="5"/>
      <c r="AZ3112"/>
      <c r="BA3112"/>
      <c r="BB3112"/>
      <c r="BC3112"/>
      <c r="BD3112"/>
      <c r="BE3112"/>
      <c r="BF3112" s="3"/>
      <c r="BG3112" s="3"/>
      <c r="CK3112"/>
    </row>
    <row r="3113" spans="1:89" x14ac:dyDescent="0.25">
      <c r="A3113" s="2">
        <v>43555</v>
      </c>
      <c r="B3113" s="5" t="s">
        <v>487</v>
      </c>
      <c r="C3113" s="5" t="s">
        <v>330</v>
      </c>
      <c r="D3113" s="5" t="s">
        <v>70</v>
      </c>
      <c r="E3113" s="3" t="s">
        <v>252</v>
      </c>
      <c r="F3113" s="3" t="s">
        <v>345</v>
      </c>
      <c r="G3113" s="3">
        <v>759250644.88999999</v>
      </c>
      <c r="H3113" s="3"/>
      <c r="I3113" s="3"/>
      <c r="J3113" s="3"/>
      <c r="K3113" s="3"/>
      <c r="L3113" s="3"/>
      <c r="M3113" s="5"/>
      <c r="AZ3113"/>
      <c r="BA3113"/>
      <c r="BB3113"/>
      <c r="BC3113"/>
      <c r="BD3113"/>
      <c r="BE3113"/>
      <c r="BF3113" s="3"/>
      <c r="BG3113" s="3"/>
      <c r="CK3113"/>
    </row>
    <row r="3114" spans="1:89" x14ac:dyDescent="0.25">
      <c r="A3114" s="2">
        <v>43555</v>
      </c>
      <c r="B3114" s="5" t="s">
        <v>487</v>
      </c>
      <c r="C3114" s="5" t="s">
        <v>330</v>
      </c>
      <c r="D3114" s="5" t="s">
        <v>70</v>
      </c>
      <c r="E3114" s="3" t="s">
        <v>253</v>
      </c>
      <c r="F3114" s="3" t="s">
        <v>346</v>
      </c>
      <c r="G3114" s="3">
        <v>0</v>
      </c>
      <c r="H3114" s="3"/>
      <c r="I3114" s="3"/>
      <c r="J3114" s="3"/>
      <c r="K3114" s="3"/>
      <c r="L3114" s="3"/>
      <c r="M3114" s="5"/>
      <c r="AZ3114"/>
      <c r="BA3114"/>
      <c r="BB3114"/>
      <c r="BC3114"/>
      <c r="BD3114"/>
      <c r="BE3114"/>
      <c r="BF3114" s="3"/>
      <c r="BG3114" s="3"/>
      <c r="CK3114"/>
    </row>
    <row r="3115" spans="1:89" x14ac:dyDescent="0.25">
      <c r="A3115" s="2">
        <v>43555</v>
      </c>
      <c r="B3115" s="5" t="s">
        <v>487</v>
      </c>
      <c r="C3115" s="5" t="s">
        <v>330</v>
      </c>
      <c r="D3115" s="5" t="s">
        <v>70</v>
      </c>
      <c r="E3115" s="3" t="s">
        <v>65</v>
      </c>
      <c r="F3115" s="3" t="s">
        <v>347</v>
      </c>
      <c r="G3115" s="3">
        <v>0</v>
      </c>
      <c r="H3115" s="3"/>
      <c r="I3115" s="3"/>
      <c r="J3115" s="3"/>
      <c r="K3115" s="3"/>
      <c r="L3115" s="3"/>
      <c r="M3115" s="5"/>
      <c r="AZ3115"/>
      <c r="BA3115"/>
      <c r="BB3115"/>
      <c r="BC3115"/>
      <c r="BD3115"/>
      <c r="BE3115"/>
      <c r="BF3115" s="3"/>
      <c r="BG3115" s="3"/>
      <c r="CK3115"/>
    </row>
    <row r="3116" spans="1:89" x14ac:dyDescent="0.25">
      <c r="A3116" s="2">
        <v>43555</v>
      </c>
      <c r="B3116" s="5" t="s">
        <v>487</v>
      </c>
      <c r="C3116" s="5" t="s">
        <v>330</v>
      </c>
      <c r="D3116" s="5" t="s">
        <v>70</v>
      </c>
      <c r="E3116" s="3" t="s">
        <v>64</v>
      </c>
      <c r="F3116" s="3" t="s">
        <v>348</v>
      </c>
      <c r="G3116" s="3">
        <v>0</v>
      </c>
      <c r="H3116" s="3"/>
      <c r="I3116" s="3"/>
      <c r="J3116" s="3"/>
      <c r="K3116" s="3"/>
      <c r="L3116" s="3"/>
      <c r="M3116" s="5"/>
      <c r="AZ3116"/>
      <c r="BA3116"/>
      <c r="BB3116"/>
      <c r="BC3116"/>
      <c r="BD3116"/>
      <c r="BE3116"/>
      <c r="BF3116" s="3"/>
      <c r="BG3116" s="3"/>
      <c r="CK3116"/>
    </row>
    <row r="3117" spans="1:89" x14ac:dyDescent="0.25">
      <c r="A3117" s="2">
        <v>43555</v>
      </c>
      <c r="B3117" s="5" t="s">
        <v>487</v>
      </c>
      <c r="C3117" s="5" t="s">
        <v>330</v>
      </c>
      <c r="D3117" s="5" t="s">
        <v>70</v>
      </c>
      <c r="E3117" s="3" t="s">
        <v>63</v>
      </c>
      <c r="F3117" s="3" t="s">
        <v>350</v>
      </c>
      <c r="G3117" s="3">
        <v>6697341193.7700005</v>
      </c>
      <c r="H3117" s="3"/>
      <c r="I3117" s="3"/>
      <c r="J3117" s="3"/>
      <c r="K3117" s="3"/>
      <c r="L3117" s="3"/>
      <c r="M3117" s="5"/>
      <c r="AZ3117"/>
      <c r="BA3117"/>
      <c r="BB3117"/>
      <c r="BC3117"/>
      <c r="BD3117"/>
      <c r="BE3117"/>
      <c r="BF3117" s="3"/>
      <c r="BG3117" s="3"/>
      <c r="CK3117"/>
    </row>
    <row r="3118" spans="1:89" x14ac:dyDescent="0.25">
      <c r="A3118" s="2">
        <v>43555</v>
      </c>
      <c r="B3118" s="5" t="s">
        <v>487</v>
      </c>
      <c r="C3118" s="5" t="s">
        <v>330</v>
      </c>
      <c r="D3118" s="5" t="s">
        <v>70</v>
      </c>
      <c r="E3118" s="3" t="s">
        <v>62</v>
      </c>
      <c r="F3118" s="3" t="s">
        <v>351</v>
      </c>
      <c r="G3118" s="3">
        <v>0</v>
      </c>
      <c r="H3118" s="3"/>
      <c r="I3118" s="3"/>
      <c r="J3118" s="3"/>
      <c r="K3118" s="3"/>
      <c r="L3118" s="3"/>
      <c r="M3118" s="5"/>
      <c r="AZ3118"/>
      <c r="BA3118"/>
      <c r="BB3118"/>
      <c r="BC3118"/>
      <c r="BD3118"/>
      <c r="BE3118"/>
      <c r="BF3118" s="3"/>
      <c r="BG3118" s="3"/>
      <c r="CK3118"/>
    </row>
    <row r="3119" spans="1:89" x14ac:dyDescent="0.25">
      <c r="A3119" s="2">
        <v>43555</v>
      </c>
      <c r="B3119" s="5" t="s">
        <v>487</v>
      </c>
      <c r="C3119" s="5" t="s">
        <v>330</v>
      </c>
      <c r="D3119" s="5" t="s">
        <v>70</v>
      </c>
      <c r="E3119" s="3" t="s">
        <v>61</v>
      </c>
      <c r="F3119" s="3" t="s">
        <v>353</v>
      </c>
      <c r="G3119" s="3">
        <v>0</v>
      </c>
      <c r="H3119" s="3"/>
      <c r="I3119" s="3"/>
      <c r="J3119" s="3"/>
      <c r="K3119" s="3"/>
      <c r="L3119" s="3"/>
      <c r="M3119" s="5"/>
      <c r="AZ3119"/>
      <c r="BA3119"/>
      <c r="BB3119"/>
      <c r="BC3119"/>
      <c r="BD3119"/>
      <c r="BE3119"/>
      <c r="BF3119" s="3"/>
      <c r="BG3119" s="3"/>
      <c r="CK3119"/>
    </row>
    <row r="3120" spans="1:89" x14ac:dyDescent="0.25">
      <c r="A3120" s="2">
        <v>43555</v>
      </c>
      <c r="B3120" s="5" t="s">
        <v>487</v>
      </c>
      <c r="C3120" s="5" t="s">
        <v>330</v>
      </c>
      <c r="D3120" s="5" t="s">
        <v>70</v>
      </c>
      <c r="E3120" s="3" t="s">
        <v>254</v>
      </c>
      <c r="F3120" s="3" t="s">
        <v>370</v>
      </c>
      <c r="G3120" s="3">
        <v>0</v>
      </c>
      <c r="H3120" s="3"/>
      <c r="I3120" s="3"/>
      <c r="J3120" s="3"/>
      <c r="K3120" s="3"/>
      <c r="L3120" s="3"/>
      <c r="M3120" s="5"/>
      <c r="AZ3120"/>
      <c r="BA3120"/>
      <c r="BB3120"/>
      <c r="BC3120"/>
      <c r="BD3120"/>
      <c r="BE3120"/>
      <c r="BF3120" s="3"/>
      <c r="BG3120" s="3"/>
      <c r="CK3120"/>
    </row>
    <row r="3121" spans="1:89" x14ac:dyDescent="0.25">
      <c r="A3121" s="2">
        <v>43555</v>
      </c>
      <c r="B3121" s="5" t="s">
        <v>487</v>
      </c>
      <c r="C3121" s="5" t="s">
        <v>330</v>
      </c>
      <c r="D3121" s="5" t="s">
        <v>70</v>
      </c>
      <c r="E3121" s="3" t="s">
        <v>255</v>
      </c>
      <c r="F3121" s="3" t="s">
        <v>352</v>
      </c>
      <c r="G3121" s="3">
        <v>0</v>
      </c>
      <c r="H3121" s="3"/>
      <c r="I3121" s="3"/>
      <c r="J3121" s="3"/>
      <c r="K3121" s="3"/>
      <c r="L3121" s="3"/>
      <c r="M3121" s="5"/>
      <c r="AZ3121"/>
      <c r="BA3121"/>
      <c r="BB3121"/>
      <c r="BC3121"/>
      <c r="BD3121"/>
      <c r="BE3121"/>
      <c r="BF3121" s="3"/>
      <c r="BG3121" s="3"/>
      <c r="CK3121"/>
    </row>
    <row r="3122" spans="1:89" x14ac:dyDescent="0.25">
      <c r="A3122" s="2">
        <v>43555</v>
      </c>
      <c r="B3122" s="5" t="s">
        <v>487</v>
      </c>
      <c r="C3122" s="5" t="s">
        <v>330</v>
      </c>
      <c r="D3122" s="5" t="s">
        <v>70</v>
      </c>
      <c r="E3122" s="3" t="s">
        <v>256</v>
      </c>
      <c r="F3122" s="3" t="s">
        <v>354</v>
      </c>
      <c r="G3122" s="3">
        <v>766240518</v>
      </c>
      <c r="H3122" s="3"/>
      <c r="I3122" s="3"/>
      <c r="J3122" s="3"/>
      <c r="K3122" s="3"/>
      <c r="L3122" s="3"/>
      <c r="M3122" s="5"/>
      <c r="AZ3122"/>
      <c r="BA3122"/>
      <c r="BB3122"/>
      <c r="BC3122"/>
      <c r="BD3122"/>
      <c r="BE3122"/>
      <c r="BF3122" s="3"/>
      <c r="BG3122" s="3"/>
      <c r="CK3122"/>
    </row>
    <row r="3123" spans="1:89" x14ac:dyDescent="0.25">
      <c r="A3123" s="2">
        <v>43555</v>
      </c>
      <c r="B3123" s="5" t="s">
        <v>487</v>
      </c>
      <c r="C3123" s="5" t="s">
        <v>330</v>
      </c>
      <c r="D3123" s="5" t="s">
        <v>70</v>
      </c>
      <c r="E3123" s="3" t="s">
        <v>257</v>
      </c>
      <c r="F3123" s="3" t="s">
        <v>372</v>
      </c>
      <c r="G3123" s="3">
        <v>26432601</v>
      </c>
      <c r="H3123" s="3"/>
      <c r="I3123" s="3"/>
      <c r="J3123" s="3"/>
      <c r="K3123" s="3"/>
      <c r="L3123" s="3"/>
      <c r="M3123" s="5"/>
      <c r="AZ3123"/>
      <c r="BA3123"/>
      <c r="BB3123"/>
      <c r="BC3123"/>
      <c r="BD3123"/>
      <c r="BE3123"/>
      <c r="BF3123" s="3"/>
      <c r="BG3123" s="3"/>
      <c r="CK3123"/>
    </row>
    <row r="3124" spans="1:89" x14ac:dyDescent="0.25">
      <c r="A3124" s="2">
        <v>43555</v>
      </c>
      <c r="B3124" s="5" t="s">
        <v>487</v>
      </c>
      <c r="C3124" s="5" t="s">
        <v>330</v>
      </c>
      <c r="D3124" s="5" t="s">
        <v>70</v>
      </c>
      <c r="E3124" s="3" t="s">
        <v>258</v>
      </c>
      <c r="F3124" s="3" t="s">
        <v>355</v>
      </c>
      <c r="G3124" s="3">
        <v>0</v>
      </c>
      <c r="H3124" s="3"/>
      <c r="I3124" s="3"/>
      <c r="J3124" s="3"/>
      <c r="K3124" s="3"/>
      <c r="L3124" s="3"/>
      <c r="M3124" s="5"/>
      <c r="AZ3124"/>
      <c r="BA3124"/>
      <c r="BB3124"/>
      <c r="BC3124"/>
      <c r="BD3124"/>
      <c r="BE3124"/>
      <c r="BF3124" s="3"/>
      <c r="BG3124" s="3"/>
      <c r="CK3124"/>
    </row>
    <row r="3125" spans="1:89" x14ac:dyDescent="0.25">
      <c r="A3125" s="2">
        <v>43555</v>
      </c>
      <c r="B3125" s="5" t="s">
        <v>487</v>
      </c>
      <c r="C3125" s="5" t="s">
        <v>330</v>
      </c>
      <c r="D3125" s="5" t="s">
        <v>70</v>
      </c>
      <c r="E3125" s="3" t="s">
        <v>60</v>
      </c>
      <c r="F3125" s="3" t="s">
        <v>356</v>
      </c>
      <c r="G3125" s="3">
        <v>26432601</v>
      </c>
      <c r="H3125" s="3"/>
      <c r="I3125" s="3"/>
      <c r="J3125" s="3"/>
      <c r="K3125" s="3"/>
      <c r="L3125" s="3"/>
      <c r="M3125" s="5"/>
      <c r="AZ3125"/>
      <c r="BA3125"/>
      <c r="BB3125"/>
      <c r="BC3125"/>
      <c r="BD3125"/>
      <c r="BE3125"/>
      <c r="BF3125" s="3"/>
      <c r="BG3125" s="3"/>
      <c r="CK3125"/>
    </row>
    <row r="3126" spans="1:89" x14ac:dyDescent="0.25">
      <c r="A3126" s="2">
        <v>43555</v>
      </c>
      <c r="B3126" s="5" t="s">
        <v>487</v>
      </c>
      <c r="C3126" s="5" t="s">
        <v>330</v>
      </c>
      <c r="D3126" s="5" t="s">
        <v>70</v>
      </c>
      <c r="E3126" s="3" t="s">
        <v>59</v>
      </c>
      <c r="F3126" s="3" t="s">
        <v>357</v>
      </c>
      <c r="G3126" s="3">
        <v>739807917</v>
      </c>
      <c r="H3126" s="3"/>
      <c r="I3126" s="3"/>
      <c r="J3126" s="3"/>
      <c r="K3126" s="3"/>
      <c r="L3126" s="3"/>
      <c r="M3126" s="5"/>
      <c r="AZ3126"/>
      <c r="BA3126"/>
      <c r="BB3126"/>
      <c r="BC3126"/>
      <c r="BD3126"/>
      <c r="BE3126"/>
      <c r="BF3126" s="3"/>
      <c r="BG3126" s="3"/>
      <c r="CK3126"/>
    </row>
    <row r="3127" spans="1:89" x14ac:dyDescent="0.25">
      <c r="A3127" s="2">
        <v>43555</v>
      </c>
      <c r="B3127" s="5" t="s">
        <v>487</v>
      </c>
      <c r="C3127" s="5" t="s">
        <v>330</v>
      </c>
      <c r="D3127" s="5" t="s">
        <v>70</v>
      </c>
      <c r="E3127" s="3" t="s">
        <v>58</v>
      </c>
      <c r="F3127" s="3" t="s">
        <v>358</v>
      </c>
      <c r="G3127" s="3">
        <v>565862870</v>
      </c>
      <c r="H3127" s="3"/>
      <c r="I3127" s="3"/>
      <c r="J3127" s="3"/>
      <c r="K3127" s="3"/>
      <c r="L3127" s="3"/>
      <c r="M3127" s="5"/>
      <c r="AZ3127"/>
      <c r="BA3127"/>
      <c r="BB3127"/>
      <c r="BC3127"/>
      <c r="BD3127"/>
      <c r="BE3127"/>
      <c r="BF3127" s="3"/>
      <c r="BG3127" s="3"/>
      <c r="CK3127"/>
    </row>
    <row r="3128" spans="1:89" x14ac:dyDescent="0.25">
      <c r="A3128" s="2">
        <v>43555</v>
      </c>
      <c r="B3128" s="5" t="s">
        <v>487</v>
      </c>
      <c r="C3128" s="5" t="s">
        <v>330</v>
      </c>
      <c r="D3128" s="5" t="s">
        <v>70</v>
      </c>
      <c r="E3128" s="3" t="s">
        <v>57</v>
      </c>
      <c r="F3128" s="3" t="s">
        <v>359</v>
      </c>
      <c r="G3128" s="3">
        <v>173945047</v>
      </c>
      <c r="H3128" s="3"/>
      <c r="I3128" s="3"/>
      <c r="J3128" s="3"/>
      <c r="K3128" s="3"/>
      <c r="L3128" s="3"/>
      <c r="M3128" s="5"/>
      <c r="AZ3128"/>
      <c r="BA3128"/>
      <c r="BB3128"/>
      <c r="BC3128"/>
      <c r="BD3128"/>
      <c r="BE3128"/>
      <c r="BF3128" s="3"/>
      <c r="BG3128" s="3"/>
      <c r="CK3128"/>
    </row>
    <row r="3129" spans="1:89" x14ac:dyDescent="0.25">
      <c r="A3129" s="2">
        <v>43555</v>
      </c>
      <c r="B3129" s="5" t="s">
        <v>487</v>
      </c>
      <c r="C3129" s="5" t="s">
        <v>330</v>
      </c>
      <c r="D3129" s="5" t="s">
        <v>70</v>
      </c>
      <c r="E3129" s="3" t="s">
        <v>56</v>
      </c>
      <c r="F3129" s="3" t="s">
        <v>360</v>
      </c>
      <c r="G3129" s="3">
        <v>0</v>
      </c>
      <c r="H3129" s="3"/>
      <c r="I3129" s="3"/>
      <c r="J3129" s="3"/>
      <c r="K3129" s="3"/>
      <c r="L3129" s="3"/>
      <c r="M3129" s="5"/>
      <c r="AZ3129"/>
      <c r="BA3129"/>
      <c r="BB3129"/>
      <c r="BC3129"/>
      <c r="BD3129"/>
      <c r="BE3129"/>
      <c r="BF3129" s="3"/>
      <c r="BG3129" s="3"/>
      <c r="CK3129"/>
    </row>
    <row r="3130" spans="1:89" x14ac:dyDescent="0.25">
      <c r="A3130" s="2">
        <v>43555</v>
      </c>
      <c r="B3130" s="5" t="s">
        <v>487</v>
      </c>
      <c r="C3130" s="5" t="s">
        <v>330</v>
      </c>
      <c r="D3130" s="5" t="s">
        <v>70</v>
      </c>
      <c r="E3130" s="3" t="s">
        <v>259</v>
      </c>
      <c r="F3130" s="3" t="s">
        <v>361</v>
      </c>
      <c r="G3130" s="3">
        <v>0</v>
      </c>
      <c r="H3130" s="3"/>
      <c r="I3130" s="3"/>
      <c r="J3130" s="3"/>
      <c r="K3130" s="3"/>
      <c r="L3130" s="3"/>
      <c r="M3130" s="5"/>
      <c r="AZ3130"/>
      <c r="BA3130"/>
      <c r="BB3130"/>
      <c r="BC3130"/>
      <c r="BD3130"/>
      <c r="BE3130"/>
      <c r="BF3130" s="3"/>
      <c r="BG3130" s="3"/>
      <c r="CK3130"/>
    </row>
    <row r="3131" spans="1:89" x14ac:dyDescent="0.25">
      <c r="A3131" s="2">
        <v>43555</v>
      </c>
      <c r="B3131" s="5" t="s">
        <v>487</v>
      </c>
      <c r="C3131" s="5" t="s">
        <v>330</v>
      </c>
      <c r="D3131" s="5" t="s">
        <v>70</v>
      </c>
      <c r="E3131" s="3" t="s">
        <v>260</v>
      </c>
      <c r="F3131" s="3" t="s">
        <v>362</v>
      </c>
      <c r="G3131" s="3">
        <v>1577330172</v>
      </c>
      <c r="H3131" s="3"/>
      <c r="I3131" s="3"/>
      <c r="J3131" s="3"/>
      <c r="K3131" s="3"/>
      <c r="L3131" s="3"/>
      <c r="M3131" s="5"/>
      <c r="AZ3131"/>
      <c r="BA3131"/>
      <c r="BB3131"/>
      <c r="BC3131"/>
      <c r="BD3131"/>
      <c r="BE3131"/>
      <c r="BF3131" s="3"/>
      <c r="BG3131" s="3"/>
      <c r="CK3131"/>
    </row>
    <row r="3132" spans="1:89" x14ac:dyDescent="0.25">
      <c r="A3132" s="2">
        <v>43555</v>
      </c>
      <c r="B3132" s="5" t="s">
        <v>487</v>
      </c>
      <c r="C3132" s="5" t="s">
        <v>330</v>
      </c>
      <c r="D3132" s="5" t="s">
        <v>70</v>
      </c>
      <c r="E3132" s="3" t="s">
        <v>261</v>
      </c>
      <c r="F3132" s="3" t="s">
        <v>363</v>
      </c>
      <c r="G3132" s="3">
        <v>3084209</v>
      </c>
      <c r="H3132" s="3"/>
      <c r="I3132" s="3"/>
      <c r="J3132" s="3"/>
      <c r="K3132" s="3"/>
      <c r="L3132" s="3"/>
      <c r="M3132" s="5"/>
      <c r="AZ3132"/>
      <c r="BA3132"/>
      <c r="BB3132"/>
      <c r="BC3132"/>
      <c r="BD3132"/>
      <c r="BE3132"/>
      <c r="BF3132" s="3"/>
      <c r="BG3132" s="3"/>
      <c r="CK3132"/>
    </row>
    <row r="3133" spans="1:89" x14ac:dyDescent="0.25">
      <c r="A3133" s="2">
        <v>43555</v>
      </c>
      <c r="B3133" s="5" t="s">
        <v>487</v>
      </c>
      <c r="C3133" s="5" t="s">
        <v>330</v>
      </c>
      <c r="D3133" s="5" t="s">
        <v>70</v>
      </c>
      <c r="E3133" s="3" t="s">
        <v>262</v>
      </c>
      <c r="F3133" s="3" t="s">
        <v>364</v>
      </c>
      <c r="G3133" s="3">
        <v>94796846</v>
      </c>
      <c r="H3133" s="3"/>
      <c r="I3133" s="3"/>
      <c r="J3133" s="3"/>
      <c r="K3133" s="3"/>
      <c r="L3133" s="3"/>
      <c r="M3133" s="5"/>
      <c r="AZ3133"/>
      <c r="BA3133"/>
      <c r="BB3133"/>
      <c r="BC3133"/>
      <c r="BD3133"/>
      <c r="BE3133"/>
      <c r="BF3133" s="3"/>
      <c r="BG3133" s="3"/>
      <c r="CK3133"/>
    </row>
    <row r="3134" spans="1:89" x14ac:dyDescent="0.25">
      <c r="A3134" s="2">
        <v>43555</v>
      </c>
      <c r="B3134" s="5" t="s">
        <v>487</v>
      </c>
      <c r="C3134" s="5" t="s">
        <v>330</v>
      </c>
      <c r="D3134" s="5" t="s">
        <v>70</v>
      </c>
      <c r="E3134" s="3" t="s">
        <v>263</v>
      </c>
      <c r="F3134" s="3" t="s">
        <v>365</v>
      </c>
      <c r="G3134" s="3">
        <v>0</v>
      </c>
      <c r="H3134" s="3"/>
      <c r="I3134" s="3"/>
      <c r="J3134" s="3"/>
      <c r="K3134" s="3"/>
      <c r="L3134" s="3"/>
      <c r="M3134" s="5"/>
      <c r="AZ3134"/>
      <c r="BA3134"/>
      <c r="BB3134"/>
      <c r="BC3134"/>
      <c r="BD3134"/>
      <c r="BE3134"/>
      <c r="BF3134" s="3"/>
      <c r="BG3134" s="3"/>
      <c r="CK3134"/>
    </row>
    <row r="3135" spans="1:89" x14ac:dyDescent="0.25">
      <c r="A3135" s="2">
        <v>43555</v>
      </c>
      <c r="B3135" s="5" t="s">
        <v>487</v>
      </c>
      <c r="C3135" s="5" t="s">
        <v>330</v>
      </c>
      <c r="D3135" s="5" t="s">
        <v>70</v>
      </c>
      <c r="E3135" s="3" t="s">
        <v>55</v>
      </c>
      <c r="F3135" s="3" t="s">
        <v>366</v>
      </c>
      <c r="G3135" s="3">
        <v>0</v>
      </c>
      <c r="H3135" s="3"/>
      <c r="I3135" s="3"/>
      <c r="J3135" s="3"/>
      <c r="K3135" s="3"/>
      <c r="L3135" s="3"/>
      <c r="M3135" s="5"/>
      <c r="AZ3135"/>
      <c r="BA3135"/>
      <c r="BB3135"/>
      <c r="BC3135"/>
      <c r="BD3135"/>
      <c r="BE3135"/>
      <c r="BF3135" s="3"/>
      <c r="BG3135" s="3"/>
      <c r="CK3135"/>
    </row>
    <row r="3136" spans="1:89" x14ac:dyDescent="0.25">
      <c r="A3136" s="2">
        <v>43555</v>
      </c>
      <c r="B3136" s="5" t="s">
        <v>487</v>
      </c>
      <c r="C3136" s="5" t="s">
        <v>330</v>
      </c>
      <c r="D3136" s="5" t="s">
        <v>70</v>
      </c>
      <c r="E3136" s="3" t="s">
        <v>54</v>
      </c>
      <c r="F3136" s="3" t="s">
        <v>367</v>
      </c>
      <c r="G3136" s="3">
        <v>537203441.25999999</v>
      </c>
      <c r="H3136" s="3"/>
      <c r="I3136" s="3"/>
      <c r="J3136" s="3"/>
      <c r="K3136" s="3"/>
      <c r="L3136" s="3"/>
      <c r="M3136" s="5"/>
      <c r="AZ3136"/>
      <c r="BA3136"/>
      <c r="BB3136"/>
      <c r="BC3136"/>
      <c r="BD3136"/>
      <c r="BE3136"/>
      <c r="BF3136" s="3"/>
      <c r="BG3136" s="3"/>
      <c r="CK3136"/>
    </row>
    <row r="3137" spans="1:89" x14ac:dyDescent="0.25">
      <c r="A3137" s="2">
        <v>43555</v>
      </c>
      <c r="B3137" s="5" t="s">
        <v>487</v>
      </c>
      <c r="C3137" s="5" t="s">
        <v>330</v>
      </c>
      <c r="D3137" s="5" t="s">
        <v>70</v>
      </c>
      <c r="E3137" s="3" t="s">
        <v>53</v>
      </c>
      <c r="F3137" s="3" t="s">
        <v>368</v>
      </c>
      <c r="G3137" s="3">
        <v>365277.89</v>
      </c>
      <c r="H3137" s="3"/>
      <c r="I3137" s="3"/>
      <c r="J3137" s="3"/>
      <c r="K3137" s="3"/>
      <c r="L3137" s="3"/>
      <c r="M3137" s="5"/>
      <c r="AZ3137"/>
      <c r="BA3137"/>
      <c r="BB3137"/>
      <c r="BC3137"/>
      <c r="BD3137"/>
      <c r="BE3137"/>
      <c r="BF3137" s="3"/>
      <c r="BG3137" s="3"/>
      <c r="CK3137"/>
    </row>
    <row r="3138" spans="1:89" x14ac:dyDescent="0.25">
      <c r="A3138" s="2">
        <v>43555</v>
      </c>
      <c r="B3138" s="5" t="s">
        <v>487</v>
      </c>
      <c r="C3138" s="5" t="s">
        <v>330</v>
      </c>
      <c r="D3138" s="5" t="s">
        <v>70</v>
      </c>
      <c r="E3138" s="3" t="s">
        <v>50</v>
      </c>
      <c r="F3138" s="3" t="s">
        <v>369</v>
      </c>
      <c r="G3138" s="3">
        <v>18131203780.880001</v>
      </c>
      <c r="H3138" s="3"/>
      <c r="I3138" s="3"/>
      <c r="J3138" s="3"/>
      <c r="K3138" s="3"/>
      <c r="L3138" s="3"/>
      <c r="M3138" s="5"/>
      <c r="AZ3138"/>
      <c r="BA3138"/>
      <c r="BB3138"/>
      <c r="BC3138"/>
      <c r="BD3138"/>
      <c r="BE3138"/>
      <c r="BF3138" s="3"/>
      <c r="BG3138" s="3"/>
      <c r="CK3138"/>
    </row>
    <row r="3139" spans="1:89" x14ac:dyDescent="0.25">
      <c r="A3139" s="2">
        <v>43555</v>
      </c>
      <c r="B3139" s="5" t="s">
        <v>487</v>
      </c>
      <c r="C3139" s="5" t="s">
        <v>330</v>
      </c>
      <c r="D3139" s="5" t="s">
        <v>70</v>
      </c>
      <c r="E3139" s="3" t="s">
        <v>264</v>
      </c>
      <c r="F3139" s="3" t="s">
        <v>371</v>
      </c>
      <c r="G3139" s="3">
        <v>144759059</v>
      </c>
      <c r="H3139" s="3"/>
      <c r="I3139" s="3"/>
      <c r="J3139" s="3"/>
      <c r="K3139" s="3"/>
      <c r="L3139" s="3"/>
      <c r="M3139" s="5"/>
      <c r="AZ3139"/>
      <c r="BA3139"/>
      <c r="BB3139"/>
      <c r="BC3139"/>
      <c r="BD3139"/>
      <c r="BE3139"/>
      <c r="BF3139" s="3"/>
      <c r="BG3139" s="3"/>
      <c r="CK3139"/>
    </row>
    <row r="3140" spans="1:89" x14ac:dyDescent="0.25">
      <c r="A3140" s="2">
        <v>43555</v>
      </c>
      <c r="B3140" s="5" t="s">
        <v>487</v>
      </c>
      <c r="C3140" s="5" t="s">
        <v>330</v>
      </c>
      <c r="D3140" s="5" t="s">
        <v>70</v>
      </c>
      <c r="E3140" s="3" t="s">
        <v>265</v>
      </c>
      <c r="F3140" s="3" t="s">
        <v>377</v>
      </c>
      <c r="G3140" s="3">
        <v>0</v>
      </c>
      <c r="H3140" s="3"/>
      <c r="I3140" s="3"/>
      <c r="J3140" s="3"/>
      <c r="K3140" s="3"/>
      <c r="L3140" s="3"/>
      <c r="M3140" s="5"/>
      <c r="AZ3140"/>
      <c r="BA3140"/>
      <c r="BB3140"/>
      <c r="BC3140"/>
      <c r="BD3140"/>
      <c r="BE3140"/>
      <c r="BF3140" s="3"/>
      <c r="BG3140" s="3"/>
      <c r="CK3140"/>
    </row>
    <row r="3141" spans="1:89" x14ac:dyDescent="0.25">
      <c r="A3141" s="2">
        <v>43555</v>
      </c>
      <c r="B3141" s="5" t="s">
        <v>487</v>
      </c>
      <c r="C3141" s="5" t="s">
        <v>330</v>
      </c>
      <c r="D3141" s="5" t="s">
        <v>70</v>
      </c>
      <c r="E3141" s="3" t="s">
        <v>266</v>
      </c>
      <c r="F3141" s="3" t="s">
        <v>373</v>
      </c>
      <c r="G3141" s="3">
        <v>0</v>
      </c>
      <c r="H3141" s="3"/>
      <c r="I3141" s="3"/>
      <c r="J3141" s="3"/>
      <c r="K3141" s="3"/>
      <c r="L3141" s="3"/>
      <c r="M3141" s="5"/>
      <c r="AZ3141"/>
      <c r="BA3141"/>
      <c r="BB3141"/>
      <c r="BC3141"/>
      <c r="BD3141"/>
      <c r="BE3141"/>
      <c r="BF3141" s="3"/>
      <c r="BG3141" s="3"/>
      <c r="CK3141"/>
    </row>
    <row r="3142" spans="1:89" x14ac:dyDescent="0.25">
      <c r="A3142" s="2">
        <v>43555</v>
      </c>
      <c r="B3142" s="5" t="s">
        <v>487</v>
      </c>
      <c r="C3142" s="5" t="s">
        <v>330</v>
      </c>
      <c r="D3142" s="5" t="s">
        <v>70</v>
      </c>
      <c r="E3142" s="3" t="s">
        <v>267</v>
      </c>
      <c r="F3142" s="3" t="s">
        <v>374</v>
      </c>
      <c r="G3142" s="3">
        <v>0</v>
      </c>
      <c r="H3142" s="3"/>
      <c r="I3142" s="3"/>
      <c r="J3142" s="3"/>
      <c r="K3142" s="3"/>
      <c r="L3142" s="3"/>
      <c r="M3142" s="5"/>
      <c r="AZ3142"/>
      <c r="BA3142"/>
      <c r="BB3142"/>
      <c r="BC3142"/>
      <c r="BD3142"/>
      <c r="BE3142"/>
      <c r="BF3142" s="3"/>
      <c r="BG3142" s="3"/>
      <c r="CK3142"/>
    </row>
    <row r="3143" spans="1:89" x14ac:dyDescent="0.25">
      <c r="A3143" s="2">
        <v>43555</v>
      </c>
      <c r="B3143" s="5" t="s">
        <v>487</v>
      </c>
      <c r="C3143" s="5" t="s">
        <v>330</v>
      </c>
      <c r="D3143" s="5" t="s">
        <v>70</v>
      </c>
      <c r="E3143" s="3" t="s">
        <v>37</v>
      </c>
      <c r="F3143" s="3" t="s">
        <v>375</v>
      </c>
      <c r="G3143" s="3">
        <v>0</v>
      </c>
      <c r="H3143" s="3"/>
      <c r="I3143" s="3"/>
      <c r="J3143" s="3"/>
      <c r="K3143" s="3"/>
      <c r="L3143" s="3"/>
      <c r="M3143" s="5"/>
      <c r="AZ3143"/>
      <c r="BA3143"/>
      <c r="BB3143"/>
      <c r="BC3143"/>
      <c r="BD3143"/>
      <c r="BE3143"/>
      <c r="BF3143" s="3"/>
      <c r="BG3143" s="3"/>
      <c r="CK3143"/>
    </row>
    <row r="3144" spans="1:89" x14ac:dyDescent="0.25">
      <c r="A3144" s="2">
        <v>43555</v>
      </c>
      <c r="B3144" s="5" t="s">
        <v>487</v>
      </c>
      <c r="C3144" s="5" t="s">
        <v>330</v>
      </c>
      <c r="D3144" s="5" t="s">
        <v>70</v>
      </c>
      <c r="E3144" s="3" t="s">
        <v>268</v>
      </c>
      <c r="F3144" s="3" t="s">
        <v>376</v>
      </c>
      <c r="G3144" s="3">
        <v>144759059</v>
      </c>
      <c r="H3144" s="3"/>
      <c r="I3144" s="3"/>
      <c r="J3144" s="3"/>
      <c r="K3144" s="3"/>
      <c r="L3144" s="3"/>
      <c r="M3144" s="5"/>
      <c r="AZ3144"/>
      <c r="BA3144"/>
      <c r="BB3144"/>
      <c r="BC3144"/>
      <c r="BD3144"/>
      <c r="BE3144"/>
      <c r="BF3144" s="3"/>
      <c r="BG3144" s="3"/>
      <c r="CK3144"/>
    </row>
    <row r="3145" spans="1:89" x14ac:dyDescent="0.25">
      <c r="A3145" s="2">
        <v>43555</v>
      </c>
      <c r="B3145" s="5" t="s">
        <v>487</v>
      </c>
      <c r="C3145" s="5" t="s">
        <v>330</v>
      </c>
      <c r="D3145" s="5" t="s">
        <v>70</v>
      </c>
      <c r="E3145" s="3" t="s">
        <v>269</v>
      </c>
      <c r="F3145" s="3" t="s">
        <v>373</v>
      </c>
      <c r="G3145" s="3">
        <v>0</v>
      </c>
      <c r="H3145" s="3"/>
      <c r="I3145" s="3"/>
      <c r="J3145" s="3"/>
      <c r="K3145" s="3"/>
      <c r="L3145" s="3"/>
      <c r="M3145" s="5"/>
      <c r="AZ3145"/>
      <c r="BA3145"/>
      <c r="BB3145"/>
      <c r="BC3145"/>
      <c r="BD3145"/>
      <c r="BE3145"/>
      <c r="BF3145" s="3"/>
      <c r="BG3145" s="3"/>
      <c r="CK3145"/>
    </row>
    <row r="3146" spans="1:89" x14ac:dyDescent="0.25">
      <c r="A3146" s="2">
        <v>43555</v>
      </c>
      <c r="B3146" s="5" t="s">
        <v>487</v>
      </c>
      <c r="C3146" s="5" t="s">
        <v>330</v>
      </c>
      <c r="D3146" s="5" t="s">
        <v>70</v>
      </c>
      <c r="E3146" s="3" t="s">
        <v>270</v>
      </c>
      <c r="F3146" s="3" t="s">
        <v>374</v>
      </c>
      <c r="G3146" s="3">
        <v>137696880</v>
      </c>
      <c r="H3146" s="3"/>
      <c r="I3146" s="3"/>
      <c r="J3146" s="3"/>
      <c r="K3146" s="3"/>
      <c r="L3146" s="3"/>
      <c r="M3146" s="5"/>
      <c r="AZ3146"/>
      <c r="BA3146"/>
      <c r="BB3146"/>
      <c r="BC3146"/>
      <c r="BD3146"/>
      <c r="BE3146"/>
      <c r="BF3146" s="3"/>
      <c r="BG3146" s="3"/>
      <c r="CK3146"/>
    </row>
    <row r="3147" spans="1:89" x14ac:dyDescent="0.25">
      <c r="A3147" s="2">
        <v>43555</v>
      </c>
      <c r="B3147" s="5" t="s">
        <v>487</v>
      </c>
      <c r="C3147" s="5" t="s">
        <v>330</v>
      </c>
      <c r="D3147" s="5" t="s">
        <v>70</v>
      </c>
      <c r="E3147" s="3" t="s">
        <v>271</v>
      </c>
      <c r="F3147" s="3" t="s">
        <v>375</v>
      </c>
      <c r="G3147" s="3">
        <v>7062179</v>
      </c>
      <c r="H3147" s="3"/>
      <c r="I3147" s="3"/>
      <c r="J3147" s="3"/>
      <c r="K3147" s="3"/>
      <c r="L3147" s="3"/>
      <c r="M3147" s="5"/>
      <c r="AZ3147"/>
      <c r="BA3147"/>
      <c r="BB3147"/>
      <c r="BC3147"/>
      <c r="BD3147"/>
      <c r="BE3147"/>
      <c r="BF3147" s="3"/>
      <c r="BG3147" s="3"/>
      <c r="CK3147"/>
    </row>
    <row r="3148" spans="1:89" x14ac:dyDescent="0.25">
      <c r="A3148" s="2">
        <v>43555</v>
      </c>
      <c r="B3148" s="5" t="s">
        <v>487</v>
      </c>
      <c r="C3148" s="5" t="s">
        <v>330</v>
      </c>
      <c r="D3148" s="5" t="s">
        <v>70</v>
      </c>
      <c r="E3148" s="3" t="s">
        <v>272</v>
      </c>
      <c r="F3148" s="3" t="s">
        <v>378</v>
      </c>
      <c r="G3148" s="3">
        <v>4986180342.9200001</v>
      </c>
      <c r="H3148" s="3"/>
      <c r="I3148" s="3"/>
      <c r="J3148" s="3"/>
      <c r="K3148" s="3"/>
      <c r="L3148" s="3"/>
      <c r="M3148" s="5"/>
      <c r="AZ3148"/>
      <c r="BA3148"/>
      <c r="BB3148"/>
      <c r="BC3148"/>
      <c r="BD3148"/>
      <c r="BE3148"/>
      <c r="BF3148" s="3"/>
      <c r="BG3148" s="3"/>
      <c r="CK3148"/>
    </row>
    <row r="3149" spans="1:89" x14ac:dyDescent="0.25">
      <c r="A3149" s="2">
        <v>43555</v>
      </c>
      <c r="B3149" s="5" t="s">
        <v>487</v>
      </c>
      <c r="C3149" s="5" t="s">
        <v>330</v>
      </c>
      <c r="D3149" s="5" t="s">
        <v>70</v>
      </c>
      <c r="E3149" s="3" t="s">
        <v>131</v>
      </c>
      <c r="F3149" s="3" t="s">
        <v>379</v>
      </c>
      <c r="G3149" s="3">
        <v>3155900187.0300002</v>
      </c>
      <c r="H3149" s="3"/>
      <c r="I3149" s="3"/>
      <c r="J3149" s="3"/>
      <c r="K3149" s="3"/>
      <c r="L3149" s="3"/>
      <c r="M3149" s="5"/>
      <c r="AZ3149"/>
      <c r="BA3149"/>
      <c r="BB3149"/>
      <c r="BC3149"/>
      <c r="BD3149"/>
      <c r="BE3149"/>
      <c r="BF3149" s="3"/>
      <c r="BG3149" s="3"/>
      <c r="CK3149"/>
    </row>
    <row r="3150" spans="1:89" x14ac:dyDescent="0.25">
      <c r="A3150" s="2">
        <v>43555</v>
      </c>
      <c r="B3150" s="5" t="s">
        <v>487</v>
      </c>
      <c r="C3150" s="5" t="s">
        <v>330</v>
      </c>
      <c r="D3150" s="5" t="s">
        <v>70</v>
      </c>
      <c r="E3150" s="3" t="s">
        <v>116</v>
      </c>
      <c r="F3150" s="3" t="s">
        <v>373</v>
      </c>
      <c r="G3150" s="3">
        <v>0</v>
      </c>
      <c r="H3150" s="3"/>
      <c r="I3150" s="3"/>
      <c r="J3150" s="3"/>
      <c r="K3150" s="3"/>
      <c r="L3150" s="3"/>
      <c r="M3150" s="5"/>
      <c r="AZ3150"/>
      <c r="BA3150"/>
      <c r="BB3150"/>
      <c r="BC3150"/>
      <c r="BD3150"/>
      <c r="BE3150"/>
      <c r="BF3150" s="3"/>
      <c r="BG3150" s="3"/>
      <c r="CK3150"/>
    </row>
    <row r="3151" spans="1:89" x14ac:dyDescent="0.25">
      <c r="A3151" s="2">
        <v>43555</v>
      </c>
      <c r="B3151" s="5" t="s">
        <v>487</v>
      </c>
      <c r="C3151" s="5" t="s">
        <v>330</v>
      </c>
      <c r="D3151" s="5" t="s">
        <v>70</v>
      </c>
      <c r="E3151" s="3" t="s">
        <v>117</v>
      </c>
      <c r="F3151" s="3" t="s">
        <v>374</v>
      </c>
      <c r="G3151" s="3">
        <v>3008434402.2199998</v>
      </c>
      <c r="H3151" s="3"/>
      <c r="I3151" s="3"/>
      <c r="J3151" s="3"/>
      <c r="K3151" s="3"/>
      <c r="L3151" s="3"/>
      <c r="M3151" s="5"/>
      <c r="AZ3151"/>
      <c r="BA3151"/>
      <c r="BB3151"/>
      <c r="BC3151"/>
      <c r="BD3151"/>
      <c r="BE3151"/>
      <c r="BF3151" s="3"/>
      <c r="BG3151" s="3"/>
      <c r="CK3151"/>
    </row>
    <row r="3152" spans="1:89" x14ac:dyDescent="0.25">
      <c r="A3152" s="2">
        <v>43555</v>
      </c>
      <c r="B3152" s="5" t="s">
        <v>487</v>
      </c>
      <c r="C3152" s="5" t="s">
        <v>330</v>
      </c>
      <c r="D3152" s="5" t="s">
        <v>70</v>
      </c>
      <c r="E3152" s="3" t="s">
        <v>118</v>
      </c>
      <c r="F3152" s="3" t="s">
        <v>375</v>
      </c>
      <c r="G3152" s="3">
        <v>147465784.81</v>
      </c>
      <c r="H3152" s="3"/>
      <c r="I3152" s="3"/>
      <c r="J3152" s="3"/>
      <c r="K3152" s="3"/>
      <c r="L3152" s="3"/>
      <c r="M3152" s="5"/>
      <c r="AZ3152"/>
      <c r="BA3152"/>
      <c r="BB3152"/>
      <c r="BC3152"/>
      <c r="BD3152"/>
      <c r="BE3152"/>
      <c r="BF3152" s="3"/>
      <c r="BG3152" s="3"/>
      <c r="CK3152"/>
    </row>
    <row r="3153" spans="1:89" x14ac:dyDescent="0.25">
      <c r="A3153" s="2">
        <v>43555</v>
      </c>
      <c r="B3153" s="5" t="s">
        <v>487</v>
      </c>
      <c r="C3153" s="5" t="s">
        <v>330</v>
      </c>
      <c r="D3153" s="5" t="s">
        <v>70</v>
      </c>
      <c r="E3153" s="3" t="s">
        <v>273</v>
      </c>
      <c r="F3153" s="3" t="s">
        <v>380</v>
      </c>
      <c r="G3153" s="3">
        <v>1830280155.8900001</v>
      </c>
      <c r="H3153" s="3"/>
      <c r="I3153" s="3"/>
      <c r="J3153" s="3"/>
      <c r="K3153" s="3"/>
      <c r="L3153" s="3"/>
      <c r="M3153" s="5"/>
      <c r="AZ3153"/>
      <c r="BA3153"/>
      <c r="BB3153"/>
      <c r="BC3153"/>
      <c r="BD3153"/>
      <c r="BE3153"/>
      <c r="BF3153" s="3"/>
      <c r="BG3153" s="3"/>
      <c r="CK3153"/>
    </row>
    <row r="3154" spans="1:89" x14ac:dyDescent="0.25">
      <c r="A3154" s="2">
        <v>43555</v>
      </c>
      <c r="B3154" s="5" t="s">
        <v>487</v>
      </c>
      <c r="C3154" s="5" t="s">
        <v>330</v>
      </c>
      <c r="D3154" s="5" t="s">
        <v>70</v>
      </c>
      <c r="E3154" s="3" t="s">
        <v>274</v>
      </c>
      <c r="F3154" s="3" t="s">
        <v>373</v>
      </c>
      <c r="G3154" s="3">
        <v>0</v>
      </c>
      <c r="H3154" s="3"/>
      <c r="I3154" s="3"/>
      <c r="J3154" s="3"/>
      <c r="K3154" s="3"/>
      <c r="L3154" s="3"/>
      <c r="M3154" s="5"/>
      <c r="AZ3154"/>
      <c r="BA3154"/>
      <c r="BB3154"/>
      <c r="BC3154"/>
      <c r="BD3154"/>
      <c r="BE3154"/>
      <c r="BF3154" s="3"/>
      <c r="BG3154" s="3"/>
      <c r="CK3154"/>
    </row>
    <row r="3155" spans="1:89" x14ac:dyDescent="0.25">
      <c r="A3155" s="2">
        <v>43555</v>
      </c>
      <c r="B3155" s="5" t="s">
        <v>487</v>
      </c>
      <c r="C3155" s="5" t="s">
        <v>330</v>
      </c>
      <c r="D3155" s="5" t="s">
        <v>70</v>
      </c>
      <c r="E3155" s="3" t="s">
        <v>275</v>
      </c>
      <c r="F3155" s="3" t="s">
        <v>374</v>
      </c>
      <c r="G3155" s="3">
        <v>1719097114.8</v>
      </c>
      <c r="H3155" s="3"/>
      <c r="I3155" s="3"/>
      <c r="J3155" s="3"/>
      <c r="K3155" s="3"/>
      <c r="L3155" s="3"/>
      <c r="M3155" s="5"/>
      <c r="AZ3155"/>
      <c r="BA3155"/>
      <c r="BB3155"/>
      <c r="BC3155"/>
      <c r="BD3155"/>
      <c r="BE3155"/>
      <c r="BF3155" s="3"/>
      <c r="BG3155" s="3"/>
      <c r="CK3155"/>
    </row>
    <row r="3156" spans="1:89" x14ac:dyDescent="0.25">
      <c r="A3156" s="2">
        <v>43555</v>
      </c>
      <c r="B3156" s="5" t="s">
        <v>487</v>
      </c>
      <c r="C3156" s="5" t="s">
        <v>330</v>
      </c>
      <c r="D3156" s="5" t="s">
        <v>70</v>
      </c>
      <c r="E3156" s="3" t="s">
        <v>276</v>
      </c>
      <c r="F3156" s="3" t="s">
        <v>375</v>
      </c>
      <c r="G3156" s="3">
        <v>111183041.09</v>
      </c>
      <c r="H3156" s="3"/>
      <c r="I3156" s="3"/>
      <c r="J3156" s="3"/>
      <c r="K3156" s="3"/>
      <c r="L3156" s="3"/>
      <c r="M3156" s="5"/>
      <c r="AZ3156"/>
      <c r="BA3156"/>
      <c r="BB3156"/>
      <c r="BC3156"/>
      <c r="BD3156"/>
      <c r="BE3156"/>
      <c r="BF3156" s="3"/>
      <c r="BG3156" s="3"/>
      <c r="CK3156"/>
    </row>
    <row r="3157" spans="1:89" x14ac:dyDescent="0.25">
      <c r="A3157" s="2">
        <v>43555</v>
      </c>
      <c r="B3157" s="5" t="s">
        <v>487</v>
      </c>
      <c r="C3157" s="5" t="s">
        <v>330</v>
      </c>
      <c r="D3157" s="5" t="s">
        <v>70</v>
      </c>
      <c r="E3157" s="3" t="s">
        <v>277</v>
      </c>
      <c r="F3157" s="3" t="s">
        <v>381</v>
      </c>
      <c r="G3157" s="3">
        <v>6707177391</v>
      </c>
      <c r="H3157" s="3"/>
      <c r="I3157" s="3"/>
      <c r="J3157" s="3"/>
      <c r="K3157" s="3"/>
      <c r="L3157" s="3"/>
      <c r="M3157" s="5"/>
      <c r="AZ3157"/>
      <c r="BA3157"/>
      <c r="BB3157"/>
      <c r="BC3157"/>
      <c r="BD3157"/>
      <c r="BE3157"/>
      <c r="BF3157" s="3"/>
      <c r="BG3157" s="3"/>
      <c r="CK3157"/>
    </row>
    <row r="3158" spans="1:89" x14ac:dyDescent="0.25">
      <c r="A3158" s="2">
        <v>43555</v>
      </c>
      <c r="B3158" s="5" t="s">
        <v>487</v>
      </c>
      <c r="C3158" s="5" t="s">
        <v>330</v>
      </c>
      <c r="D3158" s="5" t="s">
        <v>70</v>
      </c>
      <c r="E3158" s="3" t="s">
        <v>119</v>
      </c>
      <c r="F3158" s="3" t="s">
        <v>382</v>
      </c>
      <c r="G3158" s="3">
        <v>5730489357</v>
      </c>
      <c r="H3158" s="3"/>
      <c r="I3158" s="3"/>
      <c r="J3158" s="3"/>
      <c r="K3158" s="3"/>
      <c r="L3158" s="3"/>
      <c r="M3158" s="5"/>
      <c r="AZ3158"/>
      <c r="BA3158"/>
      <c r="BB3158"/>
      <c r="BC3158"/>
      <c r="BD3158"/>
      <c r="BE3158"/>
      <c r="BF3158" s="3"/>
      <c r="BG3158" s="3"/>
      <c r="CK3158"/>
    </row>
    <row r="3159" spans="1:89" x14ac:dyDescent="0.25">
      <c r="A3159" s="2">
        <v>43555</v>
      </c>
      <c r="B3159" s="5" t="s">
        <v>487</v>
      </c>
      <c r="C3159" s="5" t="s">
        <v>330</v>
      </c>
      <c r="D3159" s="5" t="s">
        <v>70</v>
      </c>
      <c r="E3159" s="3" t="s">
        <v>120</v>
      </c>
      <c r="F3159" s="3" t="s">
        <v>383</v>
      </c>
      <c r="G3159" s="3">
        <v>976688032</v>
      </c>
      <c r="H3159" s="3"/>
      <c r="I3159" s="3"/>
      <c r="J3159" s="3"/>
      <c r="K3159" s="3"/>
      <c r="L3159" s="3"/>
      <c r="M3159" s="5"/>
      <c r="AZ3159"/>
      <c r="BA3159"/>
      <c r="BB3159"/>
      <c r="BC3159"/>
      <c r="BD3159"/>
      <c r="BE3159"/>
      <c r="BF3159" s="3"/>
      <c r="BG3159" s="3"/>
      <c r="CK3159"/>
    </row>
    <row r="3160" spans="1:89" x14ac:dyDescent="0.25">
      <c r="A3160" s="2">
        <v>43555</v>
      </c>
      <c r="B3160" s="5" t="s">
        <v>487</v>
      </c>
      <c r="C3160" s="5" t="s">
        <v>330</v>
      </c>
      <c r="D3160" s="5" t="s">
        <v>70</v>
      </c>
      <c r="E3160" s="3" t="s">
        <v>121</v>
      </c>
      <c r="F3160" s="3" t="s">
        <v>384</v>
      </c>
      <c r="G3160" s="3">
        <v>2</v>
      </c>
      <c r="H3160" s="3"/>
      <c r="I3160" s="3"/>
      <c r="J3160" s="3"/>
      <c r="K3160" s="3"/>
      <c r="L3160" s="3"/>
      <c r="M3160" s="5"/>
      <c r="AZ3160"/>
      <c r="BA3160"/>
      <c r="BB3160"/>
      <c r="BC3160"/>
      <c r="BD3160"/>
      <c r="BE3160"/>
      <c r="BF3160" s="3"/>
      <c r="BG3160" s="3"/>
      <c r="CK3160"/>
    </row>
    <row r="3161" spans="1:89" x14ac:dyDescent="0.25">
      <c r="A3161" s="2">
        <v>43555</v>
      </c>
      <c r="B3161" s="5" t="s">
        <v>487</v>
      </c>
      <c r="C3161" s="5" t="s">
        <v>330</v>
      </c>
      <c r="D3161" s="5" t="s">
        <v>70</v>
      </c>
      <c r="E3161" s="3" t="s">
        <v>123</v>
      </c>
      <c r="F3161" s="3" t="s">
        <v>385</v>
      </c>
      <c r="G3161" s="3">
        <v>0</v>
      </c>
      <c r="H3161" s="3"/>
      <c r="I3161" s="3"/>
      <c r="J3161" s="3"/>
      <c r="K3161" s="3"/>
      <c r="L3161" s="3"/>
      <c r="M3161" s="5"/>
      <c r="AZ3161"/>
      <c r="BA3161"/>
      <c r="BB3161"/>
      <c r="BC3161"/>
      <c r="BD3161"/>
      <c r="BE3161"/>
      <c r="BF3161" s="3"/>
      <c r="BG3161" s="3"/>
      <c r="CK3161"/>
    </row>
    <row r="3162" spans="1:89" x14ac:dyDescent="0.25">
      <c r="A3162" s="2">
        <v>43555</v>
      </c>
      <c r="B3162" s="5" t="s">
        <v>487</v>
      </c>
      <c r="C3162" s="5" t="s">
        <v>330</v>
      </c>
      <c r="D3162" s="5" t="s">
        <v>70</v>
      </c>
      <c r="E3162" s="3" t="s">
        <v>278</v>
      </c>
      <c r="F3162" s="3" t="s">
        <v>386</v>
      </c>
      <c r="G3162" s="3">
        <v>0</v>
      </c>
      <c r="H3162" s="3"/>
      <c r="I3162" s="3"/>
      <c r="J3162" s="3"/>
      <c r="K3162" s="3"/>
      <c r="L3162" s="3"/>
      <c r="M3162" s="5"/>
      <c r="AZ3162"/>
      <c r="BA3162"/>
      <c r="BB3162"/>
      <c r="BC3162"/>
      <c r="BD3162"/>
      <c r="BE3162"/>
      <c r="BF3162" s="3"/>
      <c r="BG3162" s="3"/>
      <c r="CK3162"/>
    </row>
    <row r="3163" spans="1:89" x14ac:dyDescent="0.25">
      <c r="A3163" s="2">
        <v>43555</v>
      </c>
      <c r="B3163" s="5" t="s">
        <v>487</v>
      </c>
      <c r="C3163" s="5" t="s">
        <v>330</v>
      </c>
      <c r="D3163" s="5" t="s">
        <v>70</v>
      </c>
      <c r="E3163" s="3" t="s">
        <v>279</v>
      </c>
      <c r="F3163" s="3" t="s">
        <v>387</v>
      </c>
      <c r="G3163" s="3">
        <v>8661360</v>
      </c>
      <c r="H3163" s="3"/>
      <c r="I3163" s="3"/>
      <c r="J3163" s="3"/>
      <c r="K3163" s="3"/>
      <c r="L3163" s="3"/>
      <c r="M3163" s="5"/>
      <c r="AZ3163"/>
      <c r="BA3163"/>
      <c r="BB3163"/>
      <c r="BC3163"/>
      <c r="BD3163"/>
      <c r="BE3163"/>
      <c r="BF3163" s="3"/>
      <c r="BG3163" s="3"/>
      <c r="CK3163"/>
    </row>
    <row r="3164" spans="1:89" x14ac:dyDescent="0.25">
      <c r="A3164" s="2">
        <v>43555</v>
      </c>
      <c r="B3164" s="5" t="s">
        <v>487</v>
      </c>
      <c r="C3164" s="5" t="s">
        <v>330</v>
      </c>
      <c r="D3164" s="5" t="s">
        <v>70</v>
      </c>
      <c r="E3164" s="3" t="s">
        <v>280</v>
      </c>
      <c r="F3164" s="3" t="s">
        <v>388</v>
      </c>
      <c r="G3164" s="3">
        <v>0</v>
      </c>
      <c r="H3164" s="3"/>
      <c r="I3164" s="3"/>
      <c r="J3164" s="3"/>
      <c r="K3164" s="3"/>
      <c r="L3164" s="3"/>
      <c r="M3164" s="5"/>
      <c r="AZ3164"/>
      <c r="BA3164"/>
      <c r="BB3164"/>
      <c r="BC3164"/>
      <c r="BD3164"/>
      <c r="BE3164"/>
      <c r="BF3164" s="3"/>
      <c r="BG3164" s="3"/>
      <c r="CK3164"/>
    </row>
    <row r="3165" spans="1:89" x14ac:dyDescent="0.25">
      <c r="A3165" s="2">
        <v>43555</v>
      </c>
      <c r="B3165" s="5" t="s">
        <v>487</v>
      </c>
      <c r="C3165" s="5" t="s">
        <v>330</v>
      </c>
      <c r="D3165" s="5" t="s">
        <v>70</v>
      </c>
      <c r="E3165" s="3" t="s">
        <v>281</v>
      </c>
      <c r="F3165" s="3" t="s">
        <v>389</v>
      </c>
      <c r="G3165" s="3">
        <v>94415668.420000002</v>
      </c>
      <c r="H3165" s="3"/>
      <c r="I3165" s="3"/>
      <c r="J3165" s="3"/>
      <c r="K3165" s="3"/>
      <c r="L3165" s="3"/>
      <c r="M3165" s="5"/>
      <c r="AZ3165"/>
      <c r="BA3165"/>
      <c r="BB3165"/>
      <c r="BC3165"/>
      <c r="BD3165"/>
      <c r="BE3165"/>
      <c r="BF3165" s="3"/>
      <c r="BG3165" s="3"/>
      <c r="CK3165"/>
    </row>
    <row r="3166" spans="1:89" x14ac:dyDescent="0.25">
      <c r="A3166" s="2">
        <v>43555</v>
      </c>
      <c r="B3166" s="5" t="s">
        <v>487</v>
      </c>
      <c r="C3166" s="5" t="s">
        <v>330</v>
      </c>
      <c r="D3166" s="5" t="s">
        <v>70</v>
      </c>
      <c r="E3166" s="3" t="s">
        <v>282</v>
      </c>
      <c r="F3166" s="3" t="s">
        <v>183</v>
      </c>
      <c r="G3166" s="3">
        <v>0</v>
      </c>
      <c r="H3166" s="3"/>
      <c r="I3166" s="3"/>
      <c r="J3166" s="3"/>
      <c r="K3166" s="3"/>
      <c r="L3166" s="3"/>
      <c r="M3166" s="5"/>
      <c r="AZ3166"/>
      <c r="BA3166"/>
      <c r="BB3166"/>
      <c r="BC3166"/>
      <c r="BD3166"/>
      <c r="BE3166"/>
      <c r="BF3166" s="3"/>
      <c r="BG3166" s="3"/>
      <c r="CK3166"/>
    </row>
    <row r="3167" spans="1:89" x14ac:dyDescent="0.25">
      <c r="A3167" s="2">
        <v>43555</v>
      </c>
      <c r="B3167" s="5" t="s">
        <v>487</v>
      </c>
      <c r="C3167" s="5" t="s">
        <v>330</v>
      </c>
      <c r="D3167" s="5" t="s">
        <v>70</v>
      </c>
      <c r="E3167" s="3" t="s">
        <v>124</v>
      </c>
      <c r="F3167" s="3" t="s">
        <v>390</v>
      </c>
      <c r="G3167" s="3">
        <v>0</v>
      </c>
      <c r="H3167" s="3"/>
      <c r="I3167" s="3"/>
      <c r="J3167" s="3"/>
      <c r="K3167" s="3"/>
      <c r="L3167" s="3"/>
      <c r="M3167" s="5"/>
      <c r="AZ3167"/>
      <c r="BA3167"/>
      <c r="BB3167"/>
      <c r="BC3167"/>
      <c r="BD3167"/>
      <c r="BE3167"/>
      <c r="BF3167" s="3"/>
      <c r="BG3167" s="3"/>
      <c r="CK3167"/>
    </row>
    <row r="3168" spans="1:89" x14ac:dyDescent="0.25">
      <c r="A3168" s="2">
        <v>43555</v>
      </c>
      <c r="B3168" s="5" t="s">
        <v>487</v>
      </c>
      <c r="C3168" s="5" t="s">
        <v>330</v>
      </c>
      <c r="D3168" s="5" t="s">
        <v>70</v>
      </c>
      <c r="E3168" s="3" t="s">
        <v>125</v>
      </c>
      <c r="F3168" s="3" t="s">
        <v>391</v>
      </c>
      <c r="G3168" s="3">
        <v>0</v>
      </c>
      <c r="H3168" s="3"/>
      <c r="I3168" s="3"/>
      <c r="J3168" s="3"/>
      <c r="K3168" s="3"/>
      <c r="L3168" s="3"/>
      <c r="M3168" s="5"/>
      <c r="AZ3168"/>
      <c r="BA3168"/>
      <c r="BB3168"/>
      <c r="BC3168"/>
      <c r="BD3168"/>
      <c r="BE3168"/>
      <c r="BF3168" s="3"/>
      <c r="BG3168" s="3"/>
      <c r="CK3168"/>
    </row>
    <row r="3169" spans="1:89" x14ac:dyDescent="0.25">
      <c r="A3169" s="2">
        <v>43555</v>
      </c>
      <c r="B3169" s="5" t="s">
        <v>487</v>
      </c>
      <c r="C3169" s="5" t="s">
        <v>330</v>
      </c>
      <c r="D3169" s="5" t="s">
        <v>70</v>
      </c>
      <c r="E3169" s="3" t="s">
        <v>126</v>
      </c>
      <c r="F3169" s="3" t="s">
        <v>392</v>
      </c>
      <c r="G3169" s="3">
        <v>315752487</v>
      </c>
      <c r="H3169" s="3"/>
      <c r="I3169" s="3"/>
      <c r="J3169" s="3"/>
      <c r="K3169" s="3"/>
      <c r="L3169" s="3"/>
      <c r="M3169" s="5"/>
      <c r="AZ3169"/>
      <c r="BA3169"/>
      <c r="BB3169"/>
      <c r="BC3169"/>
      <c r="BD3169"/>
      <c r="BE3169"/>
      <c r="BF3169" s="3"/>
      <c r="BG3169" s="3"/>
      <c r="CK3169"/>
    </row>
    <row r="3170" spans="1:89" x14ac:dyDescent="0.25">
      <c r="A3170" s="2">
        <v>43555</v>
      </c>
      <c r="B3170" s="5" t="s">
        <v>487</v>
      </c>
      <c r="C3170" s="5" t="s">
        <v>330</v>
      </c>
      <c r="D3170" s="5" t="s">
        <v>70</v>
      </c>
      <c r="E3170" s="3" t="s">
        <v>127</v>
      </c>
      <c r="F3170" s="3" t="s">
        <v>393</v>
      </c>
      <c r="G3170" s="3">
        <v>239566046</v>
      </c>
      <c r="H3170" s="3"/>
      <c r="I3170" s="3"/>
      <c r="J3170" s="3"/>
      <c r="K3170" s="3"/>
      <c r="L3170" s="3"/>
      <c r="M3170" s="5"/>
      <c r="AZ3170"/>
      <c r="BA3170"/>
      <c r="BB3170"/>
      <c r="BC3170"/>
      <c r="BD3170"/>
      <c r="BE3170"/>
      <c r="BF3170" s="3"/>
      <c r="BG3170" s="3"/>
      <c r="CK3170"/>
    </row>
    <row r="3171" spans="1:89" x14ac:dyDescent="0.25">
      <c r="A3171" s="2">
        <v>43555</v>
      </c>
      <c r="B3171" s="5" t="s">
        <v>487</v>
      </c>
      <c r="C3171" s="5" t="s">
        <v>330</v>
      </c>
      <c r="D3171" s="5" t="s">
        <v>70</v>
      </c>
      <c r="E3171" s="3" t="s">
        <v>128</v>
      </c>
      <c r="F3171" s="3" t="s">
        <v>394</v>
      </c>
      <c r="G3171" s="3">
        <v>107653397</v>
      </c>
      <c r="H3171" s="3"/>
      <c r="I3171" s="3"/>
      <c r="J3171" s="3"/>
      <c r="K3171" s="3"/>
      <c r="L3171" s="3"/>
      <c r="M3171" s="5"/>
      <c r="AZ3171"/>
      <c r="BA3171"/>
      <c r="BB3171"/>
      <c r="BC3171"/>
      <c r="BD3171"/>
      <c r="BE3171"/>
      <c r="BF3171" s="3"/>
      <c r="BG3171" s="3"/>
      <c r="CK3171"/>
    </row>
    <row r="3172" spans="1:89" x14ac:dyDescent="0.25">
      <c r="A3172" s="2">
        <v>43555</v>
      </c>
      <c r="B3172" s="5" t="s">
        <v>487</v>
      </c>
      <c r="C3172" s="5" t="s">
        <v>330</v>
      </c>
      <c r="D3172" s="5" t="s">
        <v>70</v>
      </c>
      <c r="E3172" s="3" t="s">
        <v>283</v>
      </c>
      <c r="F3172" s="3" t="s">
        <v>395</v>
      </c>
      <c r="G3172" s="3">
        <v>0</v>
      </c>
      <c r="H3172" s="3"/>
      <c r="I3172" s="3"/>
      <c r="J3172" s="3"/>
      <c r="K3172" s="3"/>
      <c r="L3172" s="3"/>
      <c r="M3172" s="5"/>
      <c r="AZ3172"/>
      <c r="BA3172"/>
      <c r="BB3172"/>
      <c r="BC3172"/>
      <c r="BD3172"/>
      <c r="BE3172"/>
      <c r="BF3172" s="3"/>
      <c r="BG3172" s="3"/>
      <c r="CK3172"/>
    </row>
    <row r="3173" spans="1:89" x14ac:dyDescent="0.25">
      <c r="A3173" s="2">
        <v>43555</v>
      </c>
      <c r="B3173" s="5" t="s">
        <v>487</v>
      </c>
      <c r="C3173" s="5" t="s">
        <v>330</v>
      </c>
      <c r="D3173" s="5" t="s">
        <v>70</v>
      </c>
      <c r="E3173" s="3" t="s">
        <v>284</v>
      </c>
      <c r="F3173" s="3" t="s">
        <v>396</v>
      </c>
      <c r="G3173" s="3">
        <v>0</v>
      </c>
      <c r="H3173" s="3"/>
      <c r="I3173" s="3"/>
      <c r="J3173" s="3"/>
      <c r="K3173" s="3"/>
      <c r="L3173" s="3"/>
      <c r="M3173" s="5"/>
      <c r="AZ3173"/>
      <c r="BA3173"/>
      <c r="BB3173"/>
      <c r="BC3173"/>
      <c r="BD3173"/>
      <c r="BE3173"/>
      <c r="BF3173" s="3"/>
      <c r="BG3173" s="3"/>
      <c r="CK3173"/>
    </row>
    <row r="3174" spans="1:89" x14ac:dyDescent="0.25">
      <c r="A3174" s="2">
        <v>43555</v>
      </c>
      <c r="B3174" s="5" t="s">
        <v>487</v>
      </c>
      <c r="C3174" s="5" t="s">
        <v>330</v>
      </c>
      <c r="D3174" s="5" t="s">
        <v>70</v>
      </c>
      <c r="E3174" s="3" t="s">
        <v>285</v>
      </c>
      <c r="F3174" s="3" t="s">
        <v>397</v>
      </c>
      <c r="G3174" s="3">
        <v>0</v>
      </c>
      <c r="H3174" s="3"/>
      <c r="I3174" s="3"/>
      <c r="J3174" s="3"/>
      <c r="K3174" s="3"/>
      <c r="L3174" s="3"/>
      <c r="M3174" s="5"/>
      <c r="AZ3174"/>
      <c r="BA3174"/>
      <c r="BB3174"/>
      <c r="BC3174"/>
      <c r="BD3174"/>
      <c r="BE3174"/>
      <c r="BF3174" s="3"/>
      <c r="BG3174" s="3"/>
      <c r="CK3174"/>
    </row>
    <row r="3175" spans="1:89" x14ac:dyDescent="0.25">
      <c r="A3175" s="2">
        <v>43555</v>
      </c>
      <c r="B3175" s="5" t="s">
        <v>487</v>
      </c>
      <c r="C3175" s="5" t="s">
        <v>330</v>
      </c>
      <c r="D3175" s="5" t="s">
        <v>70</v>
      </c>
      <c r="E3175" s="3" t="s">
        <v>286</v>
      </c>
      <c r="F3175" s="3" t="s">
        <v>399</v>
      </c>
      <c r="G3175" s="3">
        <v>307137580.19999999</v>
      </c>
      <c r="H3175" s="3"/>
      <c r="I3175" s="3"/>
      <c r="J3175" s="3"/>
      <c r="K3175" s="3"/>
      <c r="L3175" s="3"/>
      <c r="M3175" s="5"/>
      <c r="AZ3175"/>
      <c r="BA3175"/>
      <c r="BB3175"/>
      <c r="BC3175"/>
      <c r="BD3175"/>
      <c r="BE3175"/>
      <c r="BF3175" s="3"/>
      <c r="BG3175" s="3"/>
      <c r="CK3175"/>
    </row>
    <row r="3176" spans="1:89" x14ac:dyDescent="0.25">
      <c r="A3176" s="2">
        <v>43555</v>
      </c>
      <c r="B3176" s="5" t="s">
        <v>487</v>
      </c>
      <c r="C3176" s="5" t="s">
        <v>330</v>
      </c>
      <c r="D3176" s="5" t="s">
        <v>70</v>
      </c>
      <c r="E3176" s="3" t="s">
        <v>129</v>
      </c>
      <c r="F3176" s="3" t="s">
        <v>400</v>
      </c>
      <c r="G3176" s="3">
        <v>12911303331.540001</v>
      </c>
      <c r="H3176" s="3"/>
      <c r="I3176" s="3"/>
      <c r="J3176" s="3"/>
      <c r="K3176" s="3"/>
      <c r="L3176" s="3"/>
      <c r="M3176" s="5"/>
      <c r="AZ3176"/>
      <c r="BA3176"/>
      <c r="BB3176"/>
      <c r="BC3176"/>
      <c r="BD3176"/>
      <c r="BE3176"/>
      <c r="BF3176" s="3"/>
      <c r="BG3176" s="3"/>
      <c r="CK3176"/>
    </row>
    <row r="3177" spans="1:89" x14ac:dyDescent="0.25">
      <c r="A3177" s="2">
        <v>43555</v>
      </c>
      <c r="B3177" s="5" t="s">
        <v>487</v>
      </c>
      <c r="C3177" s="5" t="s">
        <v>330</v>
      </c>
      <c r="D3177" s="5" t="s">
        <v>70</v>
      </c>
      <c r="E3177" s="3" t="s">
        <v>130</v>
      </c>
      <c r="F3177" s="3" t="s">
        <v>398</v>
      </c>
      <c r="G3177" s="3">
        <v>5219900449.3400002</v>
      </c>
      <c r="H3177" s="3"/>
      <c r="I3177" s="3"/>
      <c r="J3177" s="3"/>
      <c r="K3177" s="3"/>
      <c r="L3177" s="3"/>
      <c r="M3177" s="5"/>
      <c r="AZ3177"/>
      <c r="BA3177"/>
      <c r="BB3177"/>
      <c r="BC3177"/>
      <c r="BD3177"/>
      <c r="BE3177"/>
      <c r="BF3177" s="3"/>
      <c r="BG3177" s="3"/>
      <c r="CK3177"/>
    </row>
    <row r="3178" spans="1:89" x14ac:dyDescent="0.25">
      <c r="A3178" s="2">
        <v>43555</v>
      </c>
      <c r="B3178" s="5" t="s">
        <v>487</v>
      </c>
      <c r="C3178" s="5" t="s">
        <v>401</v>
      </c>
      <c r="D3178" s="5" t="s">
        <v>70</v>
      </c>
      <c r="E3178" s="3" t="s">
        <v>69</v>
      </c>
      <c r="F3178" s="3" t="s">
        <v>107</v>
      </c>
      <c r="G3178" s="3">
        <v>0</v>
      </c>
      <c r="H3178" s="3">
        <v>49768084</v>
      </c>
      <c r="I3178" s="3">
        <v>132386</v>
      </c>
      <c r="J3178" s="3">
        <v>0</v>
      </c>
      <c r="K3178" s="3">
        <v>0</v>
      </c>
      <c r="L3178" s="3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Z3178" s="3">
        <v>49900470</v>
      </c>
      <c r="AZ3178"/>
      <c r="BA3178"/>
      <c r="BB3178"/>
      <c r="BC3178"/>
      <c r="BD3178"/>
      <c r="BE3178"/>
      <c r="BF3178" s="3"/>
      <c r="BG3178" s="3"/>
      <c r="CK3178"/>
    </row>
    <row r="3179" spans="1:89" x14ac:dyDescent="0.25">
      <c r="A3179" s="2">
        <v>43555</v>
      </c>
      <c r="B3179" s="5" t="s">
        <v>487</v>
      </c>
      <c r="C3179" s="5" t="s">
        <v>401</v>
      </c>
      <c r="D3179" s="5" t="s">
        <v>70</v>
      </c>
      <c r="E3179" s="3" t="s">
        <v>68</v>
      </c>
      <c r="F3179" s="3" t="s">
        <v>108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Z3179" s="3">
        <v>0</v>
      </c>
      <c r="AZ3179"/>
      <c r="BA3179"/>
      <c r="BB3179"/>
      <c r="BC3179"/>
      <c r="BD3179"/>
      <c r="BE3179"/>
      <c r="BF3179" s="3"/>
      <c r="BG3179" s="3"/>
      <c r="CK3179"/>
    </row>
    <row r="3180" spans="1:89" x14ac:dyDescent="0.25">
      <c r="A3180" s="2">
        <v>43555</v>
      </c>
      <c r="B3180" s="5" t="s">
        <v>487</v>
      </c>
      <c r="C3180" s="5" t="s">
        <v>401</v>
      </c>
      <c r="D3180" s="5" t="s">
        <v>70</v>
      </c>
      <c r="E3180" s="3" t="s">
        <v>67</v>
      </c>
      <c r="F3180" s="3" t="s">
        <v>109</v>
      </c>
      <c r="G3180" s="3"/>
      <c r="H3180" s="3"/>
      <c r="I3180" s="3"/>
      <c r="J3180" s="3"/>
      <c r="K3180" s="3"/>
      <c r="L3180" s="3"/>
      <c r="M3180" s="5"/>
      <c r="S3180" s="5">
        <v>0</v>
      </c>
      <c r="T3180" s="5">
        <v>0</v>
      </c>
      <c r="U3180" s="5">
        <v>0</v>
      </c>
      <c r="V3180" s="5">
        <v>0</v>
      </c>
      <c r="Z3180" s="5">
        <v>0</v>
      </c>
      <c r="AZ3180"/>
      <c r="BA3180"/>
      <c r="BB3180"/>
      <c r="BC3180"/>
      <c r="BD3180"/>
      <c r="BE3180"/>
      <c r="BF3180" s="3"/>
      <c r="BG3180" s="3"/>
      <c r="CK3180"/>
    </row>
    <row r="3181" spans="1:89" x14ac:dyDescent="0.25">
      <c r="A3181" s="2">
        <v>43555</v>
      </c>
      <c r="B3181" s="5" t="s">
        <v>487</v>
      </c>
      <c r="C3181" s="5" t="s">
        <v>401</v>
      </c>
      <c r="D3181" s="5" t="s">
        <v>70</v>
      </c>
      <c r="E3181" s="3" t="s">
        <v>66</v>
      </c>
      <c r="F3181" s="3" t="s">
        <v>110</v>
      </c>
      <c r="G3181" s="3">
        <v>0</v>
      </c>
      <c r="H3181" s="3">
        <v>9026508</v>
      </c>
      <c r="I3181" s="3">
        <v>69501</v>
      </c>
      <c r="J3181" s="3">
        <v>0</v>
      </c>
      <c r="K3181" s="3">
        <v>0</v>
      </c>
      <c r="L3181" s="3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Z3181" s="3">
        <v>9096009</v>
      </c>
      <c r="AZ3181"/>
      <c r="BA3181"/>
      <c r="BB3181"/>
      <c r="BC3181"/>
      <c r="BD3181"/>
      <c r="BE3181"/>
      <c r="BF3181" s="3"/>
      <c r="BG3181" s="3"/>
      <c r="CK3181"/>
    </row>
    <row r="3182" spans="1:89" x14ac:dyDescent="0.25">
      <c r="A3182" s="2">
        <v>43555</v>
      </c>
      <c r="B3182" s="5" t="s">
        <v>487</v>
      </c>
      <c r="C3182" s="5" t="s">
        <v>401</v>
      </c>
      <c r="D3182" s="5" t="s">
        <v>70</v>
      </c>
      <c r="E3182" s="3" t="s">
        <v>65</v>
      </c>
      <c r="F3182" s="3" t="s">
        <v>111</v>
      </c>
      <c r="G3182" s="3">
        <v>0</v>
      </c>
      <c r="H3182" s="3">
        <v>40741576</v>
      </c>
      <c r="I3182" s="3">
        <v>62885</v>
      </c>
      <c r="J3182" s="3">
        <v>0</v>
      </c>
      <c r="K3182" s="3">
        <v>0</v>
      </c>
      <c r="L3182" s="3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Z3182" s="3">
        <v>40804461</v>
      </c>
      <c r="AZ3182"/>
      <c r="BA3182"/>
      <c r="BB3182"/>
      <c r="BC3182"/>
      <c r="BD3182"/>
      <c r="BE3182"/>
      <c r="BF3182" s="3"/>
      <c r="BG3182" s="3"/>
      <c r="CK3182"/>
    </row>
    <row r="3183" spans="1:89" x14ac:dyDescent="0.25">
      <c r="A3183" s="2">
        <v>43555</v>
      </c>
      <c r="B3183" s="5" t="s">
        <v>487</v>
      </c>
      <c r="C3183" s="5" t="s">
        <v>401</v>
      </c>
      <c r="D3183" s="5" t="s">
        <v>70</v>
      </c>
      <c r="E3183" s="3" t="s">
        <v>64</v>
      </c>
      <c r="F3183" s="3" t="s">
        <v>107</v>
      </c>
      <c r="G3183" s="3">
        <v>0</v>
      </c>
      <c r="H3183" s="3">
        <v>25677833</v>
      </c>
      <c r="I3183" s="3">
        <v>1151828</v>
      </c>
      <c r="J3183" s="3">
        <v>0</v>
      </c>
      <c r="K3183" s="3">
        <v>0</v>
      </c>
      <c r="L3183" s="3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Z3183" s="3">
        <v>26829661</v>
      </c>
      <c r="AZ3183"/>
      <c r="BA3183"/>
      <c r="BB3183"/>
      <c r="BC3183"/>
      <c r="BD3183"/>
      <c r="BE3183"/>
      <c r="BF3183" s="3"/>
      <c r="BG3183" s="3"/>
      <c r="CK3183"/>
    </row>
    <row r="3184" spans="1:89" x14ac:dyDescent="0.25">
      <c r="A3184" s="2">
        <v>43555</v>
      </c>
      <c r="B3184" s="5" t="s">
        <v>487</v>
      </c>
      <c r="C3184" s="5" t="s">
        <v>401</v>
      </c>
      <c r="D3184" s="5" t="s">
        <v>70</v>
      </c>
      <c r="E3184" s="3" t="s">
        <v>63</v>
      </c>
      <c r="F3184" s="3" t="s">
        <v>108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Z3184" s="3">
        <v>0</v>
      </c>
      <c r="AZ3184"/>
      <c r="BA3184"/>
      <c r="BB3184"/>
      <c r="BC3184"/>
      <c r="BD3184"/>
      <c r="BE3184"/>
      <c r="BF3184" s="3"/>
      <c r="BG3184" s="3"/>
      <c r="CK3184"/>
    </row>
    <row r="3185" spans="1:89" x14ac:dyDescent="0.25">
      <c r="A3185" s="2">
        <v>43555</v>
      </c>
      <c r="B3185" s="5" t="s">
        <v>487</v>
      </c>
      <c r="C3185" s="5" t="s">
        <v>401</v>
      </c>
      <c r="D3185" s="5" t="s">
        <v>70</v>
      </c>
      <c r="E3185" s="3" t="s">
        <v>62</v>
      </c>
      <c r="F3185" s="3" t="s">
        <v>109</v>
      </c>
      <c r="G3185" s="3"/>
      <c r="H3185" s="3"/>
      <c r="I3185" s="3"/>
      <c r="J3185" s="3"/>
      <c r="K3185" s="3"/>
      <c r="L3185" s="3"/>
      <c r="M3185" s="5"/>
      <c r="S3185" s="5">
        <v>0</v>
      </c>
      <c r="T3185" s="5">
        <v>0</v>
      </c>
      <c r="U3185" s="5">
        <v>0</v>
      </c>
      <c r="V3185" s="5">
        <v>0</v>
      </c>
      <c r="Z3185" s="5">
        <v>0</v>
      </c>
      <c r="AZ3185"/>
      <c r="BA3185"/>
      <c r="BB3185"/>
      <c r="BC3185"/>
      <c r="BD3185"/>
      <c r="BE3185"/>
      <c r="BF3185" s="3"/>
      <c r="BG3185" s="3"/>
      <c r="CK3185"/>
    </row>
    <row r="3186" spans="1:89" x14ac:dyDescent="0.25">
      <c r="A3186" s="2">
        <v>43555</v>
      </c>
      <c r="B3186" s="5" t="s">
        <v>487</v>
      </c>
      <c r="C3186" s="5" t="s">
        <v>401</v>
      </c>
      <c r="D3186" s="5" t="s">
        <v>70</v>
      </c>
      <c r="E3186" s="3" t="s">
        <v>61</v>
      </c>
      <c r="F3186" s="3" t="s">
        <v>110</v>
      </c>
      <c r="G3186" s="3">
        <v>0</v>
      </c>
      <c r="H3186" s="3">
        <v>8541688</v>
      </c>
      <c r="I3186" s="3">
        <v>69501</v>
      </c>
      <c r="J3186" s="3">
        <v>0</v>
      </c>
      <c r="K3186" s="3">
        <v>0</v>
      </c>
      <c r="L3186" s="3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Z3186" s="3">
        <v>8611189</v>
      </c>
      <c r="AZ3186"/>
      <c r="BA3186"/>
      <c r="BB3186"/>
      <c r="BC3186"/>
      <c r="BD3186"/>
      <c r="BE3186"/>
      <c r="BF3186" s="3"/>
      <c r="BG3186" s="3"/>
      <c r="CK3186"/>
    </row>
    <row r="3187" spans="1:89" x14ac:dyDescent="0.25">
      <c r="A3187" s="2">
        <v>43555</v>
      </c>
      <c r="B3187" s="5" t="s">
        <v>487</v>
      </c>
      <c r="C3187" s="5" t="s">
        <v>401</v>
      </c>
      <c r="D3187" s="5" t="s">
        <v>70</v>
      </c>
      <c r="E3187" s="3" t="s">
        <v>60</v>
      </c>
      <c r="F3187" s="3" t="s">
        <v>111</v>
      </c>
      <c r="G3187" s="3">
        <v>0</v>
      </c>
      <c r="H3187" s="3">
        <v>17136145</v>
      </c>
      <c r="I3187" s="3">
        <v>1082327</v>
      </c>
      <c r="J3187" s="3">
        <v>0</v>
      </c>
      <c r="K3187" s="3">
        <v>0</v>
      </c>
      <c r="L3187" s="3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Z3187" s="3">
        <v>18218472</v>
      </c>
      <c r="AZ3187"/>
      <c r="BA3187"/>
      <c r="BB3187"/>
      <c r="BC3187"/>
      <c r="BD3187"/>
      <c r="BE3187"/>
      <c r="BF3187" s="3"/>
      <c r="BG3187" s="3"/>
      <c r="CK3187"/>
    </row>
    <row r="3188" spans="1:89" x14ac:dyDescent="0.25">
      <c r="A3188" s="2">
        <v>43555</v>
      </c>
      <c r="B3188" s="5" t="s">
        <v>487</v>
      </c>
      <c r="C3188" s="5" t="s">
        <v>401</v>
      </c>
      <c r="D3188" s="5" t="s">
        <v>70</v>
      </c>
      <c r="E3188" s="3" t="s">
        <v>59</v>
      </c>
      <c r="F3188" s="3" t="s">
        <v>107</v>
      </c>
      <c r="G3188" s="3">
        <v>0</v>
      </c>
      <c r="H3188" s="3">
        <v>-3956800</v>
      </c>
      <c r="I3188" s="3">
        <v>1613187</v>
      </c>
      <c r="J3188" s="3">
        <v>0</v>
      </c>
      <c r="K3188" s="3">
        <v>0</v>
      </c>
      <c r="L3188" s="3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Z3188" s="3">
        <v>-2343613</v>
      </c>
      <c r="AZ3188"/>
      <c r="BA3188"/>
      <c r="BB3188"/>
      <c r="BC3188"/>
      <c r="BD3188"/>
      <c r="BE3188"/>
      <c r="BF3188" s="3"/>
      <c r="BG3188" s="3"/>
      <c r="CK3188"/>
    </row>
    <row r="3189" spans="1:89" x14ac:dyDescent="0.25">
      <c r="A3189" s="2">
        <v>43555</v>
      </c>
      <c r="B3189" s="5" t="s">
        <v>487</v>
      </c>
      <c r="C3189" s="5" t="s">
        <v>401</v>
      </c>
      <c r="D3189" s="5" t="s">
        <v>70</v>
      </c>
      <c r="E3189" s="3" t="s">
        <v>58</v>
      </c>
      <c r="F3189" s="3" t="s">
        <v>108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Z3189" s="3">
        <v>0</v>
      </c>
      <c r="AZ3189"/>
      <c r="BA3189"/>
      <c r="BB3189"/>
      <c r="BC3189"/>
      <c r="BD3189"/>
      <c r="BE3189"/>
      <c r="BF3189" s="3"/>
      <c r="BG3189" s="3"/>
      <c r="CK3189"/>
    </row>
    <row r="3190" spans="1:89" x14ac:dyDescent="0.25">
      <c r="A3190" s="2">
        <v>43555</v>
      </c>
      <c r="B3190" s="5" t="s">
        <v>487</v>
      </c>
      <c r="C3190" s="5" t="s">
        <v>401</v>
      </c>
      <c r="D3190" s="5" t="s">
        <v>70</v>
      </c>
      <c r="E3190" s="3" t="s">
        <v>57</v>
      </c>
      <c r="F3190" s="3" t="s">
        <v>109</v>
      </c>
      <c r="G3190" s="3"/>
      <c r="H3190" s="3"/>
      <c r="I3190" s="3"/>
      <c r="J3190" s="3"/>
      <c r="K3190" s="3"/>
      <c r="L3190" s="3"/>
      <c r="M3190" s="5"/>
      <c r="S3190" s="5">
        <v>0</v>
      </c>
      <c r="T3190" s="5">
        <v>0</v>
      </c>
      <c r="U3190" s="5">
        <v>0</v>
      </c>
      <c r="V3190" s="5">
        <v>0</v>
      </c>
      <c r="Z3190" s="5">
        <v>0</v>
      </c>
      <c r="AZ3190"/>
      <c r="BA3190"/>
      <c r="BB3190"/>
      <c r="BC3190"/>
      <c r="BD3190"/>
      <c r="BE3190"/>
      <c r="BF3190" s="3"/>
      <c r="BG3190" s="3"/>
      <c r="CK3190"/>
    </row>
    <row r="3191" spans="1:89" x14ac:dyDescent="0.25">
      <c r="A3191" s="2">
        <v>43555</v>
      </c>
      <c r="B3191" s="5" t="s">
        <v>487</v>
      </c>
      <c r="C3191" s="5" t="s">
        <v>401</v>
      </c>
      <c r="D3191" s="5" t="s">
        <v>70</v>
      </c>
      <c r="E3191" s="3" t="s">
        <v>56</v>
      </c>
      <c r="F3191" s="3" t="s">
        <v>110</v>
      </c>
      <c r="G3191" s="3">
        <v>0</v>
      </c>
      <c r="H3191" s="3">
        <v>865</v>
      </c>
      <c r="I3191" s="3">
        <v>0</v>
      </c>
      <c r="J3191" s="3">
        <v>0</v>
      </c>
      <c r="K3191" s="3">
        <v>0</v>
      </c>
      <c r="L3191" s="3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Z3191" s="5">
        <v>865</v>
      </c>
      <c r="AZ3191"/>
      <c r="BA3191"/>
      <c r="BB3191"/>
      <c r="BC3191"/>
      <c r="BD3191"/>
      <c r="BE3191"/>
      <c r="BF3191" s="3"/>
      <c r="BG3191" s="3"/>
      <c r="CK3191"/>
    </row>
    <row r="3192" spans="1:89" x14ac:dyDescent="0.25">
      <c r="A3192" s="2">
        <v>43555</v>
      </c>
      <c r="B3192" s="5" t="s">
        <v>487</v>
      </c>
      <c r="C3192" s="5" t="s">
        <v>401</v>
      </c>
      <c r="D3192" s="5" t="s">
        <v>70</v>
      </c>
      <c r="E3192" s="3" t="s">
        <v>55</v>
      </c>
      <c r="F3192" s="3" t="s">
        <v>111</v>
      </c>
      <c r="G3192" s="3">
        <v>0</v>
      </c>
      <c r="H3192" s="3">
        <v>-3957665</v>
      </c>
      <c r="I3192" s="3">
        <v>1613187</v>
      </c>
      <c r="J3192" s="3">
        <v>0</v>
      </c>
      <c r="K3192" s="3">
        <v>0</v>
      </c>
      <c r="L3192" s="3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Z3192" s="3">
        <v>-2344478</v>
      </c>
      <c r="AZ3192"/>
      <c r="BA3192"/>
      <c r="BB3192"/>
      <c r="BC3192"/>
      <c r="BD3192"/>
      <c r="BE3192"/>
      <c r="BF3192" s="3"/>
      <c r="BG3192" s="3"/>
      <c r="CK3192"/>
    </row>
    <row r="3193" spans="1:89" x14ac:dyDescent="0.25">
      <c r="A3193" s="2">
        <v>43555</v>
      </c>
      <c r="B3193" s="5" t="s">
        <v>487</v>
      </c>
      <c r="C3193" s="5" t="s">
        <v>401</v>
      </c>
      <c r="D3193" s="5" t="s">
        <v>70</v>
      </c>
      <c r="E3193" s="3" t="s">
        <v>54</v>
      </c>
      <c r="F3193" s="3" t="s">
        <v>107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Z3193" s="3">
        <v>0</v>
      </c>
      <c r="AZ3193"/>
      <c r="BA3193"/>
      <c r="BB3193"/>
      <c r="BC3193"/>
      <c r="BD3193"/>
      <c r="BE3193"/>
      <c r="BF3193" s="3"/>
      <c r="BG3193" s="3"/>
      <c r="CK3193"/>
    </row>
    <row r="3194" spans="1:89" x14ac:dyDescent="0.25">
      <c r="A3194" s="2">
        <v>43555</v>
      </c>
      <c r="B3194" s="5" t="s">
        <v>487</v>
      </c>
      <c r="C3194" s="5" t="s">
        <v>401</v>
      </c>
      <c r="D3194" s="5" t="s">
        <v>70</v>
      </c>
      <c r="E3194" s="3" t="s">
        <v>53</v>
      </c>
      <c r="F3194" s="3" t="s">
        <v>108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Z3194" s="3">
        <v>0</v>
      </c>
      <c r="AZ3194"/>
      <c r="BA3194"/>
      <c r="BB3194"/>
      <c r="BC3194"/>
      <c r="BD3194"/>
      <c r="BE3194"/>
      <c r="BF3194" s="3"/>
      <c r="BG3194" s="3"/>
      <c r="CK3194"/>
    </row>
    <row r="3195" spans="1:89" x14ac:dyDescent="0.25">
      <c r="A3195" s="2">
        <v>43555</v>
      </c>
      <c r="B3195" s="5" t="s">
        <v>487</v>
      </c>
      <c r="C3195" s="5" t="s">
        <v>401</v>
      </c>
      <c r="D3195" s="5" t="s">
        <v>70</v>
      </c>
      <c r="E3195" s="3" t="s">
        <v>52</v>
      </c>
      <c r="F3195" s="3" t="s">
        <v>109</v>
      </c>
      <c r="G3195" s="3"/>
      <c r="H3195" s="3"/>
      <c r="I3195" s="3"/>
      <c r="J3195" s="3"/>
      <c r="K3195" s="3"/>
      <c r="L3195" s="3"/>
      <c r="M3195" s="5"/>
      <c r="S3195" s="5">
        <v>0</v>
      </c>
      <c r="T3195" s="5">
        <v>0</v>
      </c>
      <c r="U3195" s="5">
        <v>0</v>
      </c>
      <c r="V3195" s="5">
        <v>0</v>
      </c>
      <c r="Z3195" s="5">
        <v>0</v>
      </c>
      <c r="AZ3195"/>
      <c r="BA3195"/>
      <c r="BB3195"/>
      <c r="BC3195"/>
      <c r="BD3195"/>
      <c r="BE3195"/>
      <c r="BF3195" s="3"/>
      <c r="BG3195" s="3"/>
      <c r="CK3195"/>
    </row>
    <row r="3196" spans="1:89" x14ac:dyDescent="0.25">
      <c r="A3196" s="2">
        <v>43555</v>
      </c>
      <c r="B3196" s="5" t="s">
        <v>487</v>
      </c>
      <c r="C3196" s="5" t="s">
        <v>401</v>
      </c>
      <c r="D3196" s="5" t="s">
        <v>70</v>
      </c>
      <c r="E3196" s="3" t="s">
        <v>51</v>
      </c>
      <c r="F3196" s="3" t="s">
        <v>110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Z3196" s="5">
        <v>0</v>
      </c>
      <c r="AZ3196"/>
      <c r="BA3196"/>
      <c r="BB3196"/>
      <c r="BC3196"/>
      <c r="BD3196"/>
      <c r="BE3196"/>
      <c r="BF3196" s="3"/>
      <c r="BG3196" s="3"/>
      <c r="CK3196"/>
    </row>
    <row r="3197" spans="1:89" x14ac:dyDescent="0.25">
      <c r="A3197" s="2">
        <v>43555</v>
      </c>
      <c r="B3197" s="5" t="s">
        <v>487</v>
      </c>
      <c r="C3197" s="5" t="s">
        <v>401</v>
      </c>
      <c r="D3197" s="5" t="s">
        <v>70</v>
      </c>
      <c r="E3197" s="3" t="s">
        <v>50</v>
      </c>
      <c r="F3197" s="3" t="s">
        <v>111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Z3197" s="3">
        <v>0</v>
      </c>
      <c r="AZ3197"/>
      <c r="BA3197"/>
      <c r="BB3197"/>
      <c r="BC3197"/>
      <c r="BD3197"/>
      <c r="BE3197"/>
      <c r="BF3197" s="3"/>
      <c r="BG3197" s="3"/>
      <c r="CK3197"/>
    </row>
    <row r="3198" spans="1:89" x14ac:dyDescent="0.25">
      <c r="A3198" s="2">
        <v>43555</v>
      </c>
      <c r="B3198" s="5" t="s">
        <v>487</v>
      </c>
      <c r="C3198" s="5" t="s">
        <v>401</v>
      </c>
      <c r="D3198" s="5" t="s">
        <v>70</v>
      </c>
      <c r="E3198" s="3" t="s">
        <v>37</v>
      </c>
      <c r="F3198" s="3" t="s">
        <v>112</v>
      </c>
      <c r="G3198" s="3">
        <v>0</v>
      </c>
      <c r="H3198" s="3">
        <v>3272432</v>
      </c>
      <c r="I3198" s="3">
        <v>1430853</v>
      </c>
      <c r="J3198" s="3">
        <v>0</v>
      </c>
      <c r="K3198" s="3">
        <v>0</v>
      </c>
      <c r="L3198" s="3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Z3198" s="3">
        <v>4703285</v>
      </c>
      <c r="AZ3198"/>
      <c r="BA3198"/>
      <c r="BB3198"/>
      <c r="BC3198"/>
      <c r="BD3198"/>
      <c r="BE3198"/>
      <c r="BF3198" s="3"/>
      <c r="BG3198" s="3"/>
      <c r="CK3198"/>
    </row>
    <row r="3199" spans="1:89" x14ac:dyDescent="0.25">
      <c r="A3199" s="2">
        <v>43555</v>
      </c>
      <c r="B3199" s="5" t="s">
        <v>487</v>
      </c>
      <c r="C3199" s="5" t="s">
        <v>401</v>
      </c>
      <c r="D3199" s="5" t="s">
        <v>70</v>
      </c>
      <c r="E3199" s="3" t="s">
        <v>36</v>
      </c>
      <c r="F3199" s="3" t="s">
        <v>113</v>
      </c>
      <c r="G3199" s="3"/>
      <c r="H3199" s="3"/>
      <c r="I3199" s="3"/>
      <c r="J3199" s="3"/>
      <c r="K3199" s="3"/>
      <c r="L3199" s="3"/>
      <c r="M3199" s="5"/>
      <c r="Z3199" s="3">
        <v>0</v>
      </c>
      <c r="AZ3199"/>
      <c r="BA3199"/>
      <c r="BB3199"/>
      <c r="BC3199"/>
      <c r="BD3199"/>
      <c r="BE3199"/>
      <c r="BF3199" s="3"/>
      <c r="BG3199" s="3"/>
      <c r="CK3199"/>
    </row>
    <row r="3200" spans="1:89" x14ac:dyDescent="0.25">
      <c r="A3200" s="2">
        <v>43555</v>
      </c>
      <c r="B3200" s="5" t="s">
        <v>487</v>
      </c>
      <c r="C3200" s="5" t="s">
        <v>401</v>
      </c>
      <c r="D3200" s="5" t="s">
        <v>70</v>
      </c>
      <c r="E3200" s="3" t="s">
        <v>35</v>
      </c>
      <c r="F3200" s="3" t="s">
        <v>114</v>
      </c>
      <c r="G3200" s="3"/>
      <c r="H3200" s="3"/>
      <c r="I3200" s="3"/>
      <c r="J3200" s="3"/>
      <c r="K3200" s="3"/>
      <c r="L3200" s="3"/>
      <c r="M3200" s="5"/>
      <c r="Z3200" s="3">
        <v>4703285</v>
      </c>
      <c r="AZ3200"/>
      <c r="BA3200"/>
      <c r="BB3200"/>
      <c r="BC3200"/>
      <c r="BD3200"/>
      <c r="BE3200"/>
      <c r="BF3200" s="3"/>
      <c r="BG3200" s="3"/>
      <c r="CK3200"/>
    </row>
    <row r="3201" spans="1:89" x14ac:dyDescent="0.25">
      <c r="A3201" s="2">
        <v>43555</v>
      </c>
      <c r="B3201" s="5" t="s">
        <v>487</v>
      </c>
      <c r="C3201" s="5" t="s">
        <v>420</v>
      </c>
      <c r="D3201" s="5" t="s">
        <v>70</v>
      </c>
      <c r="E3201" s="3" t="s">
        <v>49</v>
      </c>
      <c r="F3201" s="3" t="s">
        <v>115</v>
      </c>
      <c r="G3201" s="3"/>
      <c r="H3201" s="3"/>
      <c r="I3201" s="3"/>
      <c r="J3201" s="3"/>
      <c r="K3201" s="3"/>
      <c r="L3201" s="3"/>
      <c r="M3201" s="5"/>
      <c r="Z3201" s="3"/>
      <c r="AA3201" s="3">
        <v>1012678730</v>
      </c>
      <c r="AB3201" s="5">
        <v>0</v>
      </c>
      <c r="AC3201" s="3">
        <v>4411563</v>
      </c>
      <c r="AD3201" s="3">
        <v>922771153</v>
      </c>
      <c r="AE3201" s="5">
        <v>0</v>
      </c>
      <c r="AF3201" s="5">
        <v>0</v>
      </c>
      <c r="AG3201" s="5">
        <v>0</v>
      </c>
      <c r="AH3201" s="5">
        <v>0</v>
      </c>
      <c r="AI3201" s="3">
        <v>1939861446</v>
      </c>
      <c r="AZ3201"/>
      <c r="BA3201"/>
      <c r="BB3201"/>
      <c r="BC3201"/>
      <c r="BD3201"/>
      <c r="BE3201"/>
      <c r="BF3201" s="3"/>
      <c r="BG3201" s="3"/>
      <c r="CK3201"/>
    </row>
    <row r="3202" spans="1:89" x14ac:dyDescent="0.25">
      <c r="A3202" s="2">
        <v>43555</v>
      </c>
      <c r="B3202" s="5" t="s">
        <v>487</v>
      </c>
      <c r="C3202" s="5" t="s">
        <v>420</v>
      </c>
      <c r="D3202" s="5" t="s">
        <v>70</v>
      </c>
      <c r="E3202" s="3" t="s">
        <v>48</v>
      </c>
      <c r="F3202" s="3" t="s">
        <v>110</v>
      </c>
      <c r="G3202" s="3"/>
      <c r="H3202" s="3"/>
      <c r="I3202" s="3"/>
      <c r="J3202" s="3"/>
      <c r="K3202" s="3"/>
      <c r="L3202" s="3"/>
      <c r="M3202" s="5"/>
      <c r="AA3202" s="3">
        <v>191259542</v>
      </c>
      <c r="AB3202" s="5">
        <v>0</v>
      </c>
      <c r="AC3202" s="3">
        <v>0</v>
      </c>
      <c r="AD3202" s="3">
        <v>99643153</v>
      </c>
      <c r="AE3202" s="5">
        <v>0</v>
      </c>
      <c r="AF3202" s="5">
        <v>0</v>
      </c>
      <c r="AG3202" s="5">
        <v>0</v>
      </c>
      <c r="AH3202" s="5">
        <v>0</v>
      </c>
      <c r="AI3202" s="3">
        <v>290902695</v>
      </c>
      <c r="AZ3202"/>
      <c r="BA3202"/>
      <c r="BB3202"/>
      <c r="BC3202"/>
      <c r="BD3202"/>
      <c r="BE3202"/>
      <c r="BF3202" s="3"/>
      <c r="BG3202" s="3"/>
      <c r="CK3202"/>
    </row>
    <row r="3203" spans="1:89" x14ac:dyDescent="0.25">
      <c r="A3203" s="2">
        <v>43555</v>
      </c>
      <c r="B3203" s="5" t="s">
        <v>487</v>
      </c>
      <c r="C3203" s="5" t="s">
        <v>420</v>
      </c>
      <c r="D3203" s="5" t="s">
        <v>70</v>
      </c>
      <c r="E3203" s="3" t="s">
        <v>47</v>
      </c>
      <c r="F3203" s="3" t="s">
        <v>111</v>
      </c>
      <c r="G3203" s="3"/>
      <c r="H3203" s="3"/>
      <c r="I3203" s="3"/>
      <c r="J3203" s="3"/>
      <c r="K3203" s="3"/>
      <c r="L3203" s="3"/>
      <c r="M3203" s="5"/>
      <c r="AA3203" s="3">
        <v>821419188</v>
      </c>
      <c r="AB3203" s="5">
        <v>0</v>
      </c>
      <c r="AC3203" s="3">
        <v>4411563</v>
      </c>
      <c r="AD3203" s="3">
        <v>823128000</v>
      </c>
      <c r="AE3203" s="5">
        <v>0</v>
      </c>
      <c r="AF3203" s="5">
        <v>0</v>
      </c>
      <c r="AG3203" s="5">
        <v>0</v>
      </c>
      <c r="AH3203" s="5">
        <v>0</v>
      </c>
      <c r="AI3203" s="3">
        <v>1648958751</v>
      </c>
      <c r="AZ3203"/>
      <c r="BA3203"/>
      <c r="BB3203"/>
      <c r="BC3203"/>
      <c r="BD3203"/>
      <c r="BE3203"/>
      <c r="BF3203" s="3"/>
      <c r="BG3203" s="3"/>
      <c r="CK3203"/>
    </row>
    <row r="3204" spans="1:89" x14ac:dyDescent="0.25">
      <c r="A3204" s="2">
        <v>43555</v>
      </c>
      <c r="B3204" s="5" t="s">
        <v>487</v>
      </c>
      <c r="C3204" s="5" t="s">
        <v>420</v>
      </c>
      <c r="D3204" s="5" t="s">
        <v>70</v>
      </c>
      <c r="E3204" s="3" t="s">
        <v>46</v>
      </c>
      <c r="F3204" s="3" t="s">
        <v>115</v>
      </c>
      <c r="G3204" s="3"/>
      <c r="H3204" s="3"/>
      <c r="I3204" s="3"/>
      <c r="J3204" s="3"/>
      <c r="K3204" s="3"/>
      <c r="L3204" s="3"/>
      <c r="M3204" s="5"/>
      <c r="AA3204" s="3">
        <v>838501354</v>
      </c>
      <c r="AB3204" s="5">
        <v>0</v>
      </c>
      <c r="AC3204" s="3">
        <v>5995641</v>
      </c>
      <c r="AD3204" s="3">
        <v>631459859.26999998</v>
      </c>
      <c r="AE3204" s="5">
        <v>0</v>
      </c>
      <c r="AF3204" s="5">
        <v>0</v>
      </c>
      <c r="AG3204" s="5">
        <v>0</v>
      </c>
      <c r="AH3204" s="5">
        <v>0</v>
      </c>
      <c r="AI3204" s="3">
        <v>1475956854.27</v>
      </c>
      <c r="AZ3204"/>
      <c r="BA3204"/>
      <c r="BB3204"/>
      <c r="BC3204"/>
      <c r="BD3204"/>
      <c r="BE3204"/>
      <c r="BF3204" s="3"/>
      <c r="BG3204" s="3"/>
      <c r="CK3204"/>
    </row>
    <row r="3205" spans="1:89" x14ac:dyDescent="0.25">
      <c r="A3205" s="2">
        <v>43555</v>
      </c>
      <c r="B3205" s="5" t="s">
        <v>487</v>
      </c>
      <c r="C3205" s="5" t="s">
        <v>420</v>
      </c>
      <c r="D3205" s="5" t="s">
        <v>70</v>
      </c>
      <c r="E3205" s="3" t="s">
        <v>45</v>
      </c>
      <c r="F3205" s="3" t="s">
        <v>110</v>
      </c>
      <c r="G3205" s="3"/>
      <c r="H3205" s="3"/>
      <c r="I3205" s="3"/>
      <c r="J3205" s="3"/>
      <c r="K3205" s="3"/>
      <c r="L3205" s="3"/>
      <c r="M3205" s="5"/>
      <c r="AA3205" s="3">
        <v>149463537</v>
      </c>
      <c r="AB3205" s="5">
        <v>0</v>
      </c>
      <c r="AC3205" s="3">
        <v>0</v>
      </c>
      <c r="AD3205" s="3">
        <v>65215327</v>
      </c>
      <c r="AE3205" s="5">
        <v>0</v>
      </c>
      <c r="AF3205" s="5">
        <v>0</v>
      </c>
      <c r="AG3205" s="5">
        <v>0</v>
      </c>
      <c r="AH3205" s="5">
        <v>0</v>
      </c>
      <c r="AI3205" s="3">
        <v>214678864</v>
      </c>
      <c r="AZ3205"/>
      <c r="BA3205"/>
      <c r="BB3205"/>
      <c r="BC3205"/>
      <c r="BD3205"/>
      <c r="BE3205"/>
      <c r="BF3205" s="3"/>
      <c r="BG3205" s="3"/>
      <c r="CK3205"/>
    </row>
    <row r="3206" spans="1:89" x14ac:dyDescent="0.25">
      <c r="A3206" s="2">
        <v>43555</v>
      </c>
      <c r="B3206" s="5" t="s">
        <v>487</v>
      </c>
      <c r="C3206" s="5" t="s">
        <v>420</v>
      </c>
      <c r="D3206" s="5" t="s">
        <v>70</v>
      </c>
      <c r="E3206" s="3" t="s">
        <v>44</v>
      </c>
      <c r="F3206" s="3" t="s">
        <v>111</v>
      </c>
      <c r="G3206" s="3"/>
      <c r="H3206" s="3"/>
      <c r="I3206" s="3"/>
      <c r="J3206" s="3"/>
      <c r="K3206" s="3"/>
      <c r="L3206" s="3"/>
      <c r="M3206" s="5"/>
      <c r="AA3206" s="3">
        <v>689037817</v>
      </c>
      <c r="AB3206" s="5">
        <v>0</v>
      </c>
      <c r="AC3206" s="3">
        <v>5995641</v>
      </c>
      <c r="AD3206" s="3">
        <v>566244532.26999998</v>
      </c>
      <c r="AE3206" s="5">
        <v>0</v>
      </c>
      <c r="AF3206" s="5">
        <v>0</v>
      </c>
      <c r="AG3206" s="5">
        <v>0</v>
      </c>
      <c r="AH3206" s="5">
        <v>0</v>
      </c>
      <c r="AI3206" s="3">
        <v>1261277990.27</v>
      </c>
      <c r="AZ3206"/>
      <c r="BA3206"/>
      <c r="BB3206"/>
      <c r="BC3206"/>
      <c r="BD3206"/>
      <c r="BE3206"/>
      <c r="BF3206" s="3"/>
      <c r="BG3206" s="3"/>
      <c r="CK3206"/>
    </row>
    <row r="3207" spans="1:89" x14ac:dyDescent="0.25">
      <c r="A3207" s="2">
        <v>43555</v>
      </c>
      <c r="B3207" s="5" t="s">
        <v>487</v>
      </c>
      <c r="C3207" s="5" t="s">
        <v>420</v>
      </c>
      <c r="D3207" s="5" t="s">
        <v>70</v>
      </c>
      <c r="E3207" s="3" t="s">
        <v>43</v>
      </c>
      <c r="F3207" s="3" t="s">
        <v>115</v>
      </c>
      <c r="G3207" s="3"/>
      <c r="H3207" s="3"/>
      <c r="I3207" s="3"/>
      <c r="J3207" s="3"/>
      <c r="K3207" s="3"/>
      <c r="L3207" s="3"/>
      <c r="M3207" s="5"/>
      <c r="AA3207" s="3">
        <v>385021751</v>
      </c>
      <c r="AB3207" s="5">
        <v>0</v>
      </c>
      <c r="AC3207" s="3">
        <v>0</v>
      </c>
      <c r="AD3207" s="3">
        <v>218057344</v>
      </c>
      <c r="AE3207" s="5">
        <v>0</v>
      </c>
      <c r="AF3207" s="5">
        <v>0</v>
      </c>
      <c r="AG3207" s="5">
        <v>0</v>
      </c>
      <c r="AH3207" s="5">
        <v>0</v>
      </c>
      <c r="AI3207" s="3">
        <v>603079095</v>
      </c>
      <c r="AZ3207"/>
      <c r="BA3207"/>
      <c r="BB3207"/>
      <c r="BC3207"/>
      <c r="BD3207"/>
      <c r="BE3207"/>
      <c r="BF3207" s="3"/>
      <c r="BG3207" s="3"/>
      <c r="CK3207"/>
    </row>
    <row r="3208" spans="1:89" x14ac:dyDescent="0.25">
      <c r="A3208" s="2">
        <v>43555</v>
      </c>
      <c r="B3208" s="5" t="s">
        <v>487</v>
      </c>
      <c r="C3208" s="5" t="s">
        <v>420</v>
      </c>
      <c r="D3208" s="5" t="s">
        <v>70</v>
      </c>
      <c r="E3208" s="3" t="s">
        <v>42</v>
      </c>
      <c r="F3208" s="3" t="s">
        <v>110</v>
      </c>
      <c r="G3208" s="3"/>
      <c r="H3208" s="3"/>
      <c r="I3208" s="3"/>
      <c r="J3208" s="3"/>
      <c r="K3208" s="3"/>
      <c r="L3208" s="3"/>
      <c r="M3208" s="5"/>
      <c r="AA3208" s="3">
        <v>104604235</v>
      </c>
      <c r="AB3208" s="5">
        <v>0</v>
      </c>
      <c r="AC3208" s="5">
        <v>0</v>
      </c>
      <c r="AD3208" s="3">
        <v>35841629</v>
      </c>
      <c r="AE3208" s="5">
        <v>0</v>
      </c>
      <c r="AF3208" s="5">
        <v>0</v>
      </c>
      <c r="AG3208" s="5">
        <v>0</v>
      </c>
      <c r="AH3208" s="5">
        <v>0</v>
      </c>
      <c r="AI3208" s="3">
        <v>140445864</v>
      </c>
      <c r="AZ3208"/>
      <c r="BA3208"/>
      <c r="BB3208"/>
      <c r="BC3208"/>
      <c r="BD3208"/>
      <c r="BE3208"/>
      <c r="BF3208" s="3"/>
      <c r="BG3208" s="3"/>
      <c r="CK3208"/>
    </row>
    <row r="3209" spans="1:89" x14ac:dyDescent="0.25">
      <c r="A3209" s="2">
        <v>43555</v>
      </c>
      <c r="B3209" s="5" t="s">
        <v>487</v>
      </c>
      <c r="C3209" s="5" t="s">
        <v>420</v>
      </c>
      <c r="D3209" s="5" t="s">
        <v>70</v>
      </c>
      <c r="E3209" s="3" t="s">
        <v>41</v>
      </c>
      <c r="F3209" s="3" t="s">
        <v>111</v>
      </c>
      <c r="G3209" s="3"/>
      <c r="H3209" s="3"/>
      <c r="I3209" s="3"/>
      <c r="J3209" s="3"/>
      <c r="K3209" s="3"/>
      <c r="L3209" s="3"/>
      <c r="M3209" s="5"/>
      <c r="AA3209" s="3">
        <v>280417516</v>
      </c>
      <c r="AB3209" s="5">
        <v>0</v>
      </c>
      <c r="AC3209" s="5">
        <v>0</v>
      </c>
      <c r="AD3209" s="3">
        <v>182215715</v>
      </c>
      <c r="AE3209" s="5">
        <v>0</v>
      </c>
      <c r="AF3209" s="5">
        <v>0</v>
      </c>
      <c r="AG3209" s="5">
        <v>0</v>
      </c>
      <c r="AH3209" s="5">
        <v>0</v>
      </c>
      <c r="AI3209" s="3">
        <v>462633231</v>
      </c>
      <c r="AZ3209"/>
      <c r="BA3209"/>
      <c r="BB3209"/>
      <c r="BC3209"/>
      <c r="BD3209"/>
      <c r="BE3209"/>
      <c r="BF3209" s="3"/>
      <c r="BG3209" s="3"/>
      <c r="CK3209"/>
    </row>
    <row r="3210" spans="1:89" x14ac:dyDescent="0.25">
      <c r="A3210" s="2">
        <v>43555</v>
      </c>
      <c r="B3210" s="5" t="s">
        <v>487</v>
      </c>
      <c r="C3210" s="5" t="s">
        <v>420</v>
      </c>
      <c r="D3210" s="5" t="s">
        <v>70</v>
      </c>
      <c r="E3210" s="3" t="s">
        <v>40</v>
      </c>
      <c r="F3210" s="3" t="s">
        <v>115</v>
      </c>
      <c r="G3210" s="3"/>
      <c r="H3210" s="3"/>
      <c r="I3210" s="3"/>
      <c r="J3210" s="3"/>
      <c r="K3210" s="3"/>
      <c r="L3210" s="3"/>
      <c r="M3210" s="5"/>
      <c r="AA3210" s="3">
        <v>0</v>
      </c>
      <c r="AB3210" s="5">
        <v>0</v>
      </c>
      <c r="AC3210" s="5">
        <v>0</v>
      </c>
      <c r="AD3210" s="3">
        <v>0</v>
      </c>
      <c r="AE3210" s="5">
        <v>0</v>
      </c>
      <c r="AF3210" s="5">
        <v>0</v>
      </c>
      <c r="AG3210" s="5">
        <v>0</v>
      </c>
      <c r="AH3210" s="5">
        <v>0</v>
      </c>
      <c r="AI3210" s="3">
        <v>0</v>
      </c>
      <c r="AZ3210"/>
      <c r="BA3210"/>
      <c r="BB3210"/>
      <c r="BC3210"/>
      <c r="BD3210"/>
      <c r="BE3210"/>
      <c r="BF3210" s="3"/>
      <c r="BG3210" s="3"/>
      <c r="CK3210"/>
    </row>
    <row r="3211" spans="1:89" x14ac:dyDescent="0.25">
      <c r="A3211" s="2">
        <v>43555</v>
      </c>
      <c r="B3211" s="5" t="s">
        <v>487</v>
      </c>
      <c r="C3211" s="5" t="s">
        <v>420</v>
      </c>
      <c r="D3211" s="5" t="s">
        <v>70</v>
      </c>
      <c r="E3211" s="3" t="s">
        <v>39</v>
      </c>
      <c r="F3211" s="3" t="s">
        <v>110</v>
      </c>
      <c r="G3211" s="3"/>
      <c r="H3211" s="3"/>
      <c r="I3211" s="3"/>
      <c r="J3211" s="3"/>
      <c r="K3211" s="3"/>
      <c r="L3211" s="3"/>
      <c r="M3211" s="5"/>
      <c r="AA3211" s="3">
        <v>0</v>
      </c>
      <c r="AB3211" s="5">
        <v>0</v>
      </c>
      <c r="AC3211" s="5">
        <v>0</v>
      </c>
      <c r="AD3211" s="3">
        <v>0</v>
      </c>
      <c r="AE3211" s="5">
        <v>0</v>
      </c>
      <c r="AF3211" s="5">
        <v>0</v>
      </c>
      <c r="AG3211" s="5">
        <v>0</v>
      </c>
      <c r="AH3211" s="5">
        <v>0</v>
      </c>
      <c r="AI3211" s="3">
        <v>0</v>
      </c>
      <c r="AZ3211"/>
      <c r="BA3211"/>
      <c r="BB3211"/>
      <c r="BC3211"/>
      <c r="BD3211"/>
      <c r="BE3211"/>
      <c r="BF3211" s="3"/>
      <c r="BG3211" s="3"/>
      <c r="CK3211"/>
    </row>
    <row r="3212" spans="1:89" x14ac:dyDescent="0.25">
      <c r="A3212" s="2">
        <v>43555</v>
      </c>
      <c r="B3212" s="5" t="s">
        <v>487</v>
      </c>
      <c r="C3212" s="5" t="s">
        <v>420</v>
      </c>
      <c r="D3212" s="5" t="s">
        <v>70</v>
      </c>
      <c r="E3212" s="3" t="s">
        <v>38</v>
      </c>
      <c r="F3212" s="3" t="s">
        <v>111</v>
      </c>
      <c r="G3212" s="3"/>
      <c r="H3212" s="3"/>
      <c r="I3212" s="3"/>
      <c r="J3212" s="3"/>
      <c r="K3212" s="3"/>
      <c r="L3212" s="3"/>
      <c r="M3212" s="5"/>
      <c r="AA3212" s="3">
        <v>0</v>
      </c>
      <c r="AB3212" s="5">
        <v>0</v>
      </c>
      <c r="AC3212" s="5">
        <v>0</v>
      </c>
      <c r="AD3212" s="3">
        <v>0</v>
      </c>
      <c r="AE3212" s="5">
        <v>0</v>
      </c>
      <c r="AF3212" s="5">
        <v>0</v>
      </c>
      <c r="AG3212" s="5">
        <v>0</v>
      </c>
      <c r="AH3212" s="5">
        <v>0</v>
      </c>
      <c r="AI3212" s="3">
        <v>0</v>
      </c>
      <c r="AZ3212"/>
      <c r="BA3212"/>
      <c r="BB3212"/>
      <c r="BC3212"/>
      <c r="BD3212"/>
      <c r="BE3212"/>
      <c r="BF3212" s="3"/>
      <c r="BG3212" s="3"/>
      <c r="CK3212"/>
    </row>
    <row r="3213" spans="1:89" x14ac:dyDescent="0.25">
      <c r="A3213" s="2">
        <v>43555</v>
      </c>
      <c r="B3213" s="5" t="s">
        <v>487</v>
      </c>
      <c r="C3213" s="5" t="s">
        <v>420</v>
      </c>
      <c r="D3213" s="5" t="s">
        <v>70</v>
      </c>
      <c r="E3213" s="3" t="s">
        <v>34</v>
      </c>
      <c r="F3213" s="3" t="s">
        <v>112</v>
      </c>
      <c r="G3213" s="3"/>
      <c r="H3213" s="3"/>
      <c r="I3213" s="3"/>
      <c r="J3213" s="3"/>
      <c r="K3213" s="3"/>
      <c r="L3213" s="3"/>
      <c r="M3213" s="5"/>
      <c r="AA3213" s="3">
        <v>236330013.00999999</v>
      </c>
      <c r="AB3213" s="5">
        <v>0</v>
      </c>
      <c r="AC3213" s="3">
        <v>1350429</v>
      </c>
      <c r="AD3213" s="3">
        <v>151061672.97999999</v>
      </c>
      <c r="AE3213" s="5">
        <v>0</v>
      </c>
      <c r="AF3213" s="5">
        <v>0</v>
      </c>
      <c r="AG3213" s="5">
        <v>0</v>
      </c>
      <c r="AH3213" s="5">
        <v>0</v>
      </c>
      <c r="AI3213" s="3">
        <v>388742114.99000001</v>
      </c>
      <c r="AZ3213"/>
      <c r="BA3213"/>
      <c r="BB3213"/>
      <c r="BC3213"/>
      <c r="BD3213"/>
      <c r="BE3213"/>
      <c r="BF3213" s="3"/>
      <c r="BG3213" s="3"/>
      <c r="CK3213"/>
    </row>
    <row r="3214" spans="1:89" x14ac:dyDescent="0.25">
      <c r="A3214" s="2">
        <v>43555</v>
      </c>
      <c r="B3214" s="5" t="s">
        <v>487</v>
      </c>
      <c r="C3214" s="5" t="s">
        <v>420</v>
      </c>
      <c r="D3214" s="5" t="s">
        <v>70</v>
      </c>
      <c r="E3214" s="3" t="s">
        <v>33</v>
      </c>
      <c r="F3214" s="3" t="s">
        <v>113</v>
      </c>
      <c r="G3214" s="3"/>
      <c r="H3214" s="3"/>
      <c r="I3214" s="3"/>
      <c r="J3214" s="3"/>
      <c r="K3214" s="3"/>
      <c r="L3214" s="3"/>
      <c r="M3214" s="5"/>
      <c r="AA3214" s="3"/>
      <c r="AC3214" s="3"/>
      <c r="AD3214" s="3"/>
      <c r="AI3214" s="3">
        <v>12942855</v>
      </c>
      <c r="AZ3214"/>
      <c r="BA3214"/>
      <c r="BB3214"/>
      <c r="BC3214"/>
      <c r="BD3214"/>
      <c r="BE3214"/>
      <c r="BF3214" s="3"/>
      <c r="BG3214" s="3"/>
      <c r="CK3214"/>
    </row>
    <row r="3215" spans="1:89" x14ac:dyDescent="0.25">
      <c r="A3215" s="2">
        <v>43555</v>
      </c>
      <c r="B3215" s="5" t="s">
        <v>487</v>
      </c>
      <c r="C3215" s="5" t="s">
        <v>420</v>
      </c>
      <c r="D3215" s="5" t="s">
        <v>70</v>
      </c>
      <c r="E3215" s="3" t="s">
        <v>32</v>
      </c>
      <c r="F3215" s="3" t="s">
        <v>114</v>
      </c>
      <c r="G3215" s="3"/>
      <c r="H3215" s="3"/>
      <c r="I3215" s="3"/>
      <c r="J3215" s="3"/>
      <c r="K3215" s="3"/>
      <c r="L3215" s="3"/>
      <c r="M3215" s="5"/>
      <c r="AI3215" s="3">
        <v>401684969.99000001</v>
      </c>
      <c r="AZ3215"/>
      <c r="BA3215"/>
      <c r="BB3215"/>
      <c r="BC3215"/>
      <c r="BD3215"/>
      <c r="BE3215"/>
      <c r="BF3215" s="3"/>
      <c r="BG3215" s="3"/>
      <c r="CK3215"/>
    </row>
    <row r="3216" spans="1:89" x14ac:dyDescent="0.25">
      <c r="A3216" s="2">
        <v>43555</v>
      </c>
      <c r="B3216" s="5" t="s">
        <v>487</v>
      </c>
      <c r="C3216" s="5" t="s">
        <v>402</v>
      </c>
      <c r="D3216" s="5" t="s">
        <v>70</v>
      </c>
      <c r="E3216" s="3" t="s">
        <v>106</v>
      </c>
      <c r="F3216" s="3" t="s">
        <v>403</v>
      </c>
      <c r="G3216" s="3"/>
      <c r="H3216" s="3">
        <v>0</v>
      </c>
      <c r="I3216" s="3">
        <v>5730489357</v>
      </c>
      <c r="J3216" s="3"/>
      <c r="K3216" s="3"/>
      <c r="L3216" s="3">
        <v>0</v>
      </c>
      <c r="M3216" s="5"/>
      <c r="O3216" s="5">
        <v>0</v>
      </c>
      <c r="P3216" s="5">
        <v>0</v>
      </c>
      <c r="U3216" s="3">
        <v>5730489357</v>
      </c>
      <c r="V3216" s="5">
        <v>0</v>
      </c>
      <c r="Y3216" s="5">
        <v>0</v>
      </c>
      <c r="Z3216" s="5">
        <v>0</v>
      </c>
      <c r="AA3216" s="5">
        <v>0</v>
      </c>
      <c r="AI3216" s="3"/>
      <c r="AZ3216"/>
      <c r="BA3216"/>
      <c r="BB3216"/>
      <c r="BC3216"/>
      <c r="BD3216"/>
      <c r="BE3216"/>
      <c r="BF3216" s="3"/>
      <c r="BG3216" s="3"/>
      <c r="CK3216"/>
    </row>
    <row r="3217" spans="1:89" x14ac:dyDescent="0.25">
      <c r="A3217" s="2">
        <v>43555</v>
      </c>
      <c r="B3217" s="5" t="s">
        <v>487</v>
      </c>
      <c r="C3217" s="5" t="s">
        <v>402</v>
      </c>
      <c r="D3217" s="5" t="s">
        <v>70</v>
      </c>
      <c r="E3217" s="3" t="s">
        <v>240</v>
      </c>
      <c r="F3217" s="3" t="s">
        <v>404</v>
      </c>
      <c r="G3217" s="3"/>
      <c r="H3217" s="3">
        <v>0</v>
      </c>
      <c r="I3217" s="3">
        <v>0</v>
      </c>
      <c r="J3217" s="3"/>
      <c r="K3217" s="3"/>
      <c r="L3217" s="3">
        <v>0</v>
      </c>
      <c r="M3217" s="5"/>
      <c r="O3217" s="5">
        <v>0</v>
      </c>
      <c r="P3217" s="5">
        <v>0</v>
      </c>
      <c r="U3217" s="3">
        <v>0</v>
      </c>
      <c r="V3217" s="5">
        <v>0</v>
      </c>
      <c r="Y3217" s="5">
        <v>0</v>
      </c>
      <c r="Z3217" s="5">
        <v>0</v>
      </c>
      <c r="AA3217" s="5">
        <v>0</v>
      </c>
      <c r="AZ3217"/>
      <c r="BA3217"/>
      <c r="BB3217"/>
      <c r="BC3217"/>
      <c r="BD3217"/>
      <c r="BE3217"/>
      <c r="BF3217" s="3"/>
      <c r="BG3217" s="3"/>
      <c r="CK3217"/>
    </row>
    <row r="3218" spans="1:89" x14ac:dyDescent="0.25">
      <c r="A3218" s="2">
        <v>43555</v>
      </c>
      <c r="B3218" s="5" t="s">
        <v>487</v>
      </c>
      <c r="C3218" s="5" t="s">
        <v>402</v>
      </c>
      <c r="D3218" s="5" t="s">
        <v>70</v>
      </c>
      <c r="E3218" s="3" t="s">
        <v>241</v>
      </c>
      <c r="F3218" s="3" t="s">
        <v>405</v>
      </c>
      <c r="G3218" s="3"/>
      <c r="H3218" s="3">
        <v>0</v>
      </c>
      <c r="I3218" s="3"/>
      <c r="J3218" s="3">
        <v>976584185</v>
      </c>
      <c r="K3218" s="3">
        <v>0</v>
      </c>
      <c r="L3218" s="3"/>
      <c r="M3218" s="3">
        <v>1719097114.8</v>
      </c>
      <c r="N3218" s="5">
        <v>0</v>
      </c>
      <c r="O3218" s="5">
        <v>0</v>
      </c>
      <c r="P3218" s="5">
        <v>0</v>
      </c>
      <c r="U3218" s="3">
        <v>2695681299.8000002</v>
      </c>
      <c r="W3218" s="3">
        <v>3008434402.2199998</v>
      </c>
      <c r="X3218" s="5">
        <v>0</v>
      </c>
      <c r="Y3218" s="5">
        <v>0</v>
      </c>
      <c r="Z3218" s="5">
        <v>0</v>
      </c>
      <c r="AA3218" s="3">
        <v>3008434402.2199998</v>
      </c>
      <c r="AZ3218"/>
      <c r="BA3218"/>
      <c r="BB3218"/>
      <c r="BC3218"/>
      <c r="BD3218"/>
      <c r="BE3218"/>
      <c r="BF3218" s="3"/>
      <c r="BG3218" s="3"/>
      <c r="CK3218"/>
    </row>
    <row r="3219" spans="1:89" x14ac:dyDescent="0.25">
      <c r="A3219" s="2">
        <v>43555</v>
      </c>
      <c r="B3219" s="5" t="s">
        <v>487</v>
      </c>
      <c r="C3219" s="5" t="s">
        <v>402</v>
      </c>
      <c r="D3219" s="5" t="s">
        <v>70</v>
      </c>
      <c r="E3219" s="3" t="s">
        <v>246</v>
      </c>
      <c r="F3219" s="3" t="s">
        <v>406</v>
      </c>
      <c r="G3219" s="3"/>
      <c r="H3219" s="3">
        <v>0</v>
      </c>
      <c r="I3219" s="3"/>
      <c r="J3219" s="3">
        <v>0</v>
      </c>
      <c r="K3219" s="3">
        <v>0</v>
      </c>
      <c r="L3219" s="3"/>
      <c r="M3219" s="3">
        <v>173945047</v>
      </c>
      <c r="N3219" s="5">
        <v>0</v>
      </c>
      <c r="O3219" s="5">
        <v>0</v>
      </c>
      <c r="P3219" s="5">
        <v>0</v>
      </c>
      <c r="U3219" s="3">
        <v>173945047</v>
      </c>
      <c r="W3219" s="3">
        <v>565862870</v>
      </c>
      <c r="X3219" s="5">
        <v>0</v>
      </c>
      <c r="Y3219" s="5">
        <v>0</v>
      </c>
      <c r="Z3219" s="5">
        <v>0</v>
      </c>
      <c r="AA3219" s="3">
        <v>565862870</v>
      </c>
      <c r="AZ3219"/>
      <c r="BA3219"/>
      <c r="BB3219"/>
      <c r="BC3219"/>
      <c r="BD3219"/>
      <c r="BE3219"/>
      <c r="BF3219" s="3"/>
      <c r="BG3219" s="3"/>
      <c r="CK3219"/>
    </row>
    <row r="3220" spans="1:89" x14ac:dyDescent="0.25">
      <c r="A3220" s="2">
        <v>43555</v>
      </c>
      <c r="B3220" s="5" t="s">
        <v>487</v>
      </c>
      <c r="C3220" s="5" t="s">
        <v>402</v>
      </c>
      <c r="D3220" s="5" t="s">
        <v>70</v>
      </c>
      <c r="E3220" s="3" t="s">
        <v>247</v>
      </c>
      <c r="F3220" s="3" t="s">
        <v>407</v>
      </c>
      <c r="G3220" s="3"/>
      <c r="H3220" s="3">
        <v>0</v>
      </c>
      <c r="I3220" s="3"/>
      <c r="J3220" s="3">
        <v>976584185</v>
      </c>
      <c r="K3220" s="3">
        <v>0</v>
      </c>
      <c r="L3220" s="3"/>
      <c r="M3220" s="3">
        <v>1545152067.8</v>
      </c>
      <c r="N3220" s="5">
        <v>0</v>
      </c>
      <c r="O3220" s="5">
        <v>0</v>
      </c>
      <c r="P3220" s="5">
        <v>0</v>
      </c>
      <c r="U3220" s="3">
        <v>2521736252.8000002</v>
      </c>
      <c r="W3220" s="3">
        <v>2442571532.2199998</v>
      </c>
      <c r="X3220" s="5">
        <v>0</v>
      </c>
      <c r="Y3220" s="5">
        <v>0</v>
      </c>
      <c r="Z3220" s="5">
        <v>0</v>
      </c>
      <c r="AA3220" s="3">
        <v>2442571532.2199998</v>
      </c>
      <c r="AZ3220"/>
      <c r="BA3220"/>
      <c r="BB3220"/>
      <c r="BC3220"/>
      <c r="BD3220"/>
      <c r="BE3220"/>
      <c r="BF3220" s="3"/>
      <c r="BG3220" s="3"/>
      <c r="CK3220"/>
    </row>
    <row r="3221" spans="1:89" x14ac:dyDescent="0.25">
      <c r="A3221" s="2">
        <v>43555</v>
      </c>
      <c r="B3221" s="5" t="s">
        <v>487</v>
      </c>
      <c r="C3221" s="5" t="s">
        <v>402</v>
      </c>
      <c r="D3221" s="5" t="s">
        <v>70</v>
      </c>
      <c r="E3221" s="3" t="s">
        <v>248</v>
      </c>
      <c r="F3221" s="3" t="s">
        <v>408</v>
      </c>
      <c r="G3221" s="3"/>
      <c r="H3221" s="3">
        <v>0</v>
      </c>
      <c r="I3221" s="3">
        <v>1</v>
      </c>
      <c r="J3221" s="3"/>
      <c r="K3221" s="3"/>
      <c r="L3221" s="3">
        <v>111183041.09</v>
      </c>
      <c r="M3221" s="3"/>
      <c r="O3221" s="5">
        <v>0</v>
      </c>
      <c r="P3221" s="5">
        <v>0</v>
      </c>
      <c r="U3221" s="3">
        <v>111183042.09</v>
      </c>
      <c r="V3221" s="3">
        <v>147465784.81</v>
      </c>
      <c r="W3221" s="3"/>
      <c r="Y3221" s="5">
        <v>0</v>
      </c>
      <c r="Z3221" s="5">
        <v>0</v>
      </c>
      <c r="AA3221" s="3">
        <v>147465784.81</v>
      </c>
      <c r="AZ3221"/>
      <c r="BA3221"/>
      <c r="BB3221"/>
      <c r="BC3221"/>
      <c r="BD3221"/>
      <c r="BE3221"/>
      <c r="BF3221" s="3"/>
      <c r="BG3221" s="3"/>
      <c r="CK3221"/>
    </row>
    <row r="3222" spans="1:89" x14ac:dyDescent="0.25">
      <c r="A3222" s="2">
        <v>43555</v>
      </c>
      <c r="B3222" s="5" t="s">
        <v>487</v>
      </c>
      <c r="C3222" s="5" t="s">
        <v>402</v>
      </c>
      <c r="D3222" s="5" t="s">
        <v>70</v>
      </c>
      <c r="E3222" s="3" t="s">
        <v>69</v>
      </c>
      <c r="F3222" s="3" t="s">
        <v>382</v>
      </c>
      <c r="G3222" s="3"/>
      <c r="H3222" s="3">
        <v>0</v>
      </c>
      <c r="I3222" s="3">
        <v>0</v>
      </c>
      <c r="J3222" s="3"/>
      <c r="K3222" s="3"/>
      <c r="L3222" s="3">
        <v>0</v>
      </c>
      <c r="M3222" s="5"/>
      <c r="O3222" s="5">
        <v>0</v>
      </c>
      <c r="P3222" s="5">
        <v>0</v>
      </c>
      <c r="U3222" s="3">
        <v>0</v>
      </c>
      <c r="V3222" s="3">
        <v>0</v>
      </c>
      <c r="Y3222" s="5">
        <v>0</v>
      </c>
      <c r="Z3222" s="5">
        <v>0</v>
      </c>
      <c r="AA3222" s="3">
        <v>0</v>
      </c>
      <c r="AZ3222"/>
      <c r="BA3222"/>
      <c r="BB3222"/>
      <c r="BC3222"/>
      <c r="BD3222"/>
      <c r="BE3222"/>
      <c r="BF3222" s="3"/>
      <c r="BG3222" s="3"/>
      <c r="CK3222"/>
    </row>
    <row r="3223" spans="1:89" x14ac:dyDescent="0.25">
      <c r="A3223" s="2">
        <v>43555</v>
      </c>
      <c r="B3223" s="5" t="s">
        <v>487</v>
      </c>
      <c r="C3223" s="5" t="s">
        <v>402</v>
      </c>
      <c r="D3223" s="5" t="s">
        <v>70</v>
      </c>
      <c r="E3223" s="3" t="s">
        <v>68</v>
      </c>
      <c r="F3223" s="3" t="s">
        <v>383</v>
      </c>
      <c r="G3223" s="3"/>
      <c r="H3223" s="3">
        <v>0</v>
      </c>
      <c r="I3223" s="3"/>
      <c r="J3223" s="3">
        <v>0</v>
      </c>
      <c r="K3223" s="3">
        <v>0</v>
      </c>
      <c r="L3223" s="3"/>
      <c r="M3223" s="5">
        <v>0</v>
      </c>
      <c r="N3223" s="5">
        <v>0</v>
      </c>
      <c r="O3223" s="5">
        <v>0</v>
      </c>
      <c r="P3223" s="5">
        <v>0</v>
      </c>
      <c r="U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Z3223"/>
      <c r="BA3223"/>
      <c r="BB3223"/>
      <c r="BC3223"/>
      <c r="BD3223"/>
      <c r="BE3223"/>
      <c r="BF3223" s="3"/>
      <c r="BG3223" s="3"/>
      <c r="CK3223"/>
    </row>
    <row r="3224" spans="1:89" x14ac:dyDescent="0.25">
      <c r="A3224" s="2">
        <v>43555</v>
      </c>
      <c r="B3224" s="5" t="s">
        <v>487</v>
      </c>
      <c r="C3224" s="5" t="s">
        <v>402</v>
      </c>
      <c r="D3224" s="5" t="s">
        <v>70</v>
      </c>
      <c r="E3224" s="3" t="s">
        <v>67</v>
      </c>
      <c r="F3224" s="3" t="s">
        <v>384</v>
      </c>
      <c r="G3224" s="3"/>
      <c r="H3224" s="3">
        <v>0</v>
      </c>
      <c r="I3224" s="3">
        <v>0</v>
      </c>
      <c r="J3224" s="3"/>
      <c r="K3224" s="3"/>
      <c r="L3224" s="3">
        <v>0</v>
      </c>
      <c r="M3224" s="5"/>
      <c r="O3224" s="5">
        <v>0</v>
      </c>
      <c r="P3224" s="5">
        <v>0</v>
      </c>
      <c r="U3224" s="5">
        <v>0</v>
      </c>
      <c r="V3224" s="5">
        <v>0</v>
      </c>
      <c r="Y3224" s="5">
        <v>0</v>
      </c>
      <c r="Z3224" s="5">
        <v>0</v>
      </c>
      <c r="AA3224" s="5">
        <v>0</v>
      </c>
      <c r="AZ3224"/>
      <c r="BA3224"/>
      <c r="BB3224"/>
      <c r="BC3224"/>
      <c r="BD3224"/>
      <c r="BE3224"/>
      <c r="BF3224" s="3"/>
      <c r="BG3224" s="3"/>
      <c r="CK3224"/>
    </row>
    <row r="3225" spans="1:89" x14ac:dyDescent="0.25">
      <c r="A3225" s="2">
        <v>43555</v>
      </c>
      <c r="B3225" s="5" t="s">
        <v>487</v>
      </c>
      <c r="C3225" s="5" t="s">
        <v>402</v>
      </c>
      <c r="D3225" s="5" t="s">
        <v>70</v>
      </c>
      <c r="E3225" s="3" t="s">
        <v>65</v>
      </c>
      <c r="F3225" s="3" t="s">
        <v>409</v>
      </c>
      <c r="G3225" s="3"/>
      <c r="H3225" s="3">
        <v>0</v>
      </c>
      <c r="I3225" s="3">
        <v>6707073543</v>
      </c>
      <c r="J3225" s="3"/>
      <c r="K3225" s="3"/>
      <c r="L3225" s="3">
        <v>1830280155.8900001</v>
      </c>
      <c r="M3225" s="5"/>
      <c r="O3225" s="5">
        <v>0</v>
      </c>
      <c r="P3225" s="5">
        <v>0</v>
      </c>
      <c r="U3225" s="3">
        <v>8537353698.8900003</v>
      </c>
      <c r="V3225" s="3">
        <v>3155900187.0300002</v>
      </c>
      <c r="Y3225" s="5">
        <v>0</v>
      </c>
      <c r="Z3225" s="5">
        <v>0</v>
      </c>
      <c r="AA3225" s="3">
        <v>3155900187.0300002</v>
      </c>
      <c r="AZ3225"/>
      <c r="BA3225"/>
      <c r="BB3225"/>
      <c r="BC3225"/>
      <c r="BD3225"/>
      <c r="BE3225"/>
      <c r="BF3225" s="3"/>
      <c r="BG3225" s="3"/>
      <c r="CK3225"/>
    </row>
    <row r="3226" spans="1:89" x14ac:dyDescent="0.25">
      <c r="A3226" s="2">
        <v>43555</v>
      </c>
      <c r="B3226" s="5" t="s">
        <v>487</v>
      </c>
      <c r="C3226" s="5" t="s">
        <v>410</v>
      </c>
      <c r="D3226" s="5" t="s">
        <v>70</v>
      </c>
      <c r="E3226" s="3" t="s">
        <v>106</v>
      </c>
      <c r="F3226" s="3" t="s">
        <v>403</v>
      </c>
      <c r="G3226" s="3"/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3">
        <v>0</v>
      </c>
      <c r="V3226" s="3">
        <v>0</v>
      </c>
      <c r="W3226" s="5">
        <v>0</v>
      </c>
      <c r="X3226" s="5">
        <v>0</v>
      </c>
      <c r="AA3226" s="3"/>
      <c r="AZ3226"/>
      <c r="BA3226"/>
      <c r="BB3226"/>
      <c r="BC3226"/>
      <c r="BD3226"/>
      <c r="BE3226"/>
      <c r="BF3226" s="3"/>
      <c r="BG3226" s="3"/>
      <c r="CK3226"/>
    </row>
    <row r="3227" spans="1:89" x14ac:dyDescent="0.25">
      <c r="A3227" s="2">
        <v>43555</v>
      </c>
      <c r="B3227" s="5" t="s">
        <v>487</v>
      </c>
      <c r="C3227" s="5" t="s">
        <v>410</v>
      </c>
      <c r="D3227" s="5" t="s">
        <v>70</v>
      </c>
      <c r="E3227" s="3" t="s">
        <v>243</v>
      </c>
      <c r="F3227" s="3" t="s">
        <v>404</v>
      </c>
      <c r="G3227" s="3"/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AZ3227"/>
      <c r="BA3227"/>
      <c r="BB3227"/>
      <c r="BC3227"/>
      <c r="BD3227"/>
      <c r="BE3227"/>
      <c r="BF3227" s="3"/>
      <c r="BG3227" s="3"/>
      <c r="CK3227"/>
    </row>
    <row r="3228" spans="1:89" x14ac:dyDescent="0.25">
      <c r="A3228" s="2">
        <v>43555</v>
      </c>
      <c r="B3228" s="5" t="s">
        <v>487</v>
      </c>
      <c r="C3228" s="5" t="s">
        <v>410</v>
      </c>
      <c r="D3228" s="5" t="s">
        <v>70</v>
      </c>
      <c r="E3228" s="3" t="s">
        <v>244</v>
      </c>
      <c r="F3228" s="3" t="s">
        <v>411</v>
      </c>
      <c r="G3228" s="3"/>
      <c r="H3228" s="3">
        <v>0</v>
      </c>
      <c r="I3228" s="3">
        <v>55421147</v>
      </c>
      <c r="J3228" s="3">
        <v>111064</v>
      </c>
      <c r="K3228" s="3">
        <v>0</v>
      </c>
      <c r="L3228" s="3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3">
        <v>55532211</v>
      </c>
      <c r="AZ3228"/>
      <c r="BA3228"/>
      <c r="BB3228"/>
      <c r="BC3228"/>
      <c r="BD3228"/>
      <c r="BE3228"/>
      <c r="BF3228" s="3"/>
      <c r="BG3228" s="3"/>
      <c r="CK3228"/>
    </row>
    <row r="3229" spans="1:89" x14ac:dyDescent="0.25">
      <c r="A3229" s="2">
        <v>43555</v>
      </c>
      <c r="B3229" s="5" t="s">
        <v>487</v>
      </c>
      <c r="C3229" s="5" t="s">
        <v>410</v>
      </c>
      <c r="D3229" s="5" t="s">
        <v>70</v>
      </c>
      <c r="E3229" s="3" t="s">
        <v>66</v>
      </c>
      <c r="F3229" s="3" t="s">
        <v>412</v>
      </c>
      <c r="G3229" s="3"/>
      <c r="H3229" s="3">
        <v>0</v>
      </c>
      <c r="I3229" s="3">
        <v>0</v>
      </c>
      <c r="J3229" s="3">
        <v>0</v>
      </c>
      <c r="K3229" s="3">
        <v>0</v>
      </c>
      <c r="L3229" s="3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3">
        <v>0</v>
      </c>
      <c r="AZ3229"/>
      <c r="BA3229"/>
      <c r="BB3229"/>
      <c r="BC3229"/>
      <c r="BD3229"/>
      <c r="BE3229"/>
      <c r="BF3229" s="3"/>
      <c r="BG3229" s="3"/>
      <c r="CK3229"/>
    </row>
    <row r="3230" spans="1:89" x14ac:dyDescent="0.25">
      <c r="A3230" s="2">
        <v>43555</v>
      </c>
      <c r="B3230" s="5" t="s">
        <v>487</v>
      </c>
      <c r="C3230" s="5" t="s">
        <v>410</v>
      </c>
      <c r="D3230" s="5" t="s">
        <v>70</v>
      </c>
      <c r="E3230" s="3" t="s">
        <v>249</v>
      </c>
      <c r="F3230" s="3" t="s">
        <v>413</v>
      </c>
      <c r="G3230" s="3"/>
      <c r="H3230" s="3">
        <v>0</v>
      </c>
      <c r="I3230" s="3">
        <v>55421147</v>
      </c>
      <c r="J3230" s="3">
        <v>111064</v>
      </c>
      <c r="K3230" s="3">
        <v>0</v>
      </c>
      <c r="L3230" s="3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3">
        <v>55532211</v>
      </c>
      <c r="AZ3230"/>
      <c r="BA3230"/>
      <c r="BB3230"/>
      <c r="BC3230"/>
      <c r="BD3230"/>
      <c r="BE3230"/>
      <c r="BF3230" s="3"/>
      <c r="BG3230" s="3"/>
      <c r="CK3230"/>
    </row>
    <row r="3231" spans="1:89" x14ac:dyDescent="0.25">
      <c r="A3231" s="2">
        <v>43555</v>
      </c>
      <c r="B3231" s="5" t="s">
        <v>487</v>
      </c>
      <c r="C3231" s="5" t="s">
        <v>410</v>
      </c>
      <c r="D3231" s="5" t="s">
        <v>70</v>
      </c>
      <c r="E3231" s="3" t="s">
        <v>250</v>
      </c>
      <c r="F3231" s="3" t="s">
        <v>411</v>
      </c>
      <c r="G3231" s="3"/>
      <c r="H3231" s="3">
        <v>0</v>
      </c>
      <c r="I3231" s="3">
        <v>68114511</v>
      </c>
      <c r="J3231" s="3">
        <v>14050158</v>
      </c>
      <c r="K3231" s="3">
        <v>0</v>
      </c>
      <c r="L3231" s="3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3">
        <v>82164669</v>
      </c>
      <c r="AZ3231"/>
      <c r="BA3231"/>
      <c r="BB3231"/>
      <c r="BC3231"/>
      <c r="BD3231"/>
      <c r="BE3231"/>
      <c r="BF3231" s="3"/>
      <c r="BG3231" s="3"/>
      <c r="CK3231"/>
    </row>
    <row r="3232" spans="1:89" x14ac:dyDescent="0.25">
      <c r="A3232" s="2">
        <v>43555</v>
      </c>
      <c r="B3232" s="5" t="s">
        <v>487</v>
      </c>
      <c r="C3232" s="5" t="s">
        <v>410</v>
      </c>
      <c r="D3232" s="5" t="s">
        <v>70</v>
      </c>
      <c r="E3232" s="3" t="s">
        <v>61</v>
      </c>
      <c r="F3232" s="3" t="s">
        <v>412</v>
      </c>
      <c r="G3232" s="3"/>
      <c r="H3232" s="3">
        <v>0</v>
      </c>
      <c r="I3232" s="3">
        <v>26432601</v>
      </c>
      <c r="J3232" s="3">
        <v>0</v>
      </c>
      <c r="K3232" s="3">
        <v>0</v>
      </c>
      <c r="L3232" s="3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3">
        <v>26432601</v>
      </c>
      <c r="AZ3232"/>
      <c r="BA3232"/>
      <c r="BB3232"/>
      <c r="BC3232"/>
      <c r="BD3232"/>
      <c r="BE3232"/>
      <c r="BF3232" s="3"/>
      <c r="BG3232" s="3"/>
      <c r="CK3232"/>
    </row>
    <row r="3233" spans="1:89" x14ac:dyDescent="0.25">
      <c r="A3233" s="2">
        <v>43555</v>
      </c>
      <c r="B3233" s="5" t="s">
        <v>487</v>
      </c>
      <c r="C3233" s="5" t="s">
        <v>410</v>
      </c>
      <c r="D3233" s="5" t="s">
        <v>70</v>
      </c>
      <c r="E3233" s="3" t="s">
        <v>254</v>
      </c>
      <c r="F3233" s="3" t="s">
        <v>414</v>
      </c>
      <c r="G3233" s="3"/>
      <c r="H3233" s="3">
        <v>0</v>
      </c>
      <c r="I3233" s="3">
        <v>41681910</v>
      </c>
      <c r="J3233" s="3">
        <v>14050158</v>
      </c>
      <c r="K3233" s="3">
        <v>0</v>
      </c>
      <c r="L3233" s="3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3">
        <v>55732068</v>
      </c>
      <c r="AZ3233"/>
      <c r="BA3233"/>
      <c r="BB3233"/>
      <c r="BC3233"/>
      <c r="BD3233"/>
      <c r="BE3233"/>
      <c r="BF3233" s="3"/>
      <c r="BG3233" s="3"/>
      <c r="CK3233"/>
    </row>
    <row r="3234" spans="1:89" x14ac:dyDescent="0.25">
      <c r="A3234" s="2">
        <v>43555</v>
      </c>
      <c r="B3234" s="5" t="s">
        <v>487</v>
      </c>
      <c r="C3234" s="5" t="s">
        <v>410</v>
      </c>
      <c r="D3234" s="5" t="s">
        <v>70</v>
      </c>
      <c r="E3234" s="3" t="s">
        <v>255</v>
      </c>
      <c r="F3234" s="3" t="s">
        <v>415</v>
      </c>
      <c r="G3234" s="3"/>
      <c r="H3234" s="3">
        <v>0</v>
      </c>
      <c r="I3234" s="3">
        <v>123535658</v>
      </c>
      <c r="J3234" s="3">
        <v>14161222</v>
      </c>
      <c r="K3234" s="3">
        <v>0</v>
      </c>
      <c r="L3234" s="3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3">
        <v>137696880</v>
      </c>
      <c r="AZ3234"/>
      <c r="BA3234"/>
      <c r="BB3234"/>
      <c r="BC3234"/>
      <c r="BD3234"/>
      <c r="BE3234"/>
      <c r="BF3234" s="3"/>
      <c r="BG3234" s="3"/>
      <c r="CK3234"/>
    </row>
    <row r="3235" spans="1:89" x14ac:dyDescent="0.25">
      <c r="A3235" s="2">
        <v>43555</v>
      </c>
      <c r="B3235" s="5" t="s">
        <v>487</v>
      </c>
      <c r="C3235" s="5" t="s">
        <v>410</v>
      </c>
      <c r="D3235" s="5" t="s">
        <v>70</v>
      </c>
      <c r="E3235" s="3" t="s">
        <v>256</v>
      </c>
      <c r="F3235" s="3" t="s">
        <v>416</v>
      </c>
      <c r="G3235" s="3"/>
      <c r="H3235" s="3">
        <v>0</v>
      </c>
      <c r="I3235" s="3">
        <v>97103057</v>
      </c>
      <c r="J3235" s="3">
        <v>14161222</v>
      </c>
      <c r="K3235" s="3">
        <v>0</v>
      </c>
      <c r="L3235" s="3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3">
        <v>111264279</v>
      </c>
      <c r="AZ3235"/>
      <c r="BA3235"/>
      <c r="BB3235"/>
      <c r="BC3235"/>
      <c r="BD3235"/>
      <c r="BE3235"/>
      <c r="BF3235" s="3"/>
      <c r="BG3235" s="3"/>
      <c r="CK3235"/>
    </row>
    <row r="3236" spans="1:89" x14ac:dyDescent="0.25">
      <c r="A3236" s="2">
        <v>43555</v>
      </c>
      <c r="B3236" s="5" t="s">
        <v>487</v>
      </c>
      <c r="C3236" s="5" t="s">
        <v>410</v>
      </c>
      <c r="D3236" s="5" t="s">
        <v>70</v>
      </c>
      <c r="E3236" s="3" t="s">
        <v>257</v>
      </c>
      <c r="F3236" s="3" t="s">
        <v>408</v>
      </c>
      <c r="G3236" s="3"/>
      <c r="H3236" s="3">
        <v>0</v>
      </c>
      <c r="I3236" s="3">
        <v>6442826</v>
      </c>
      <c r="J3236" s="3">
        <v>619353</v>
      </c>
      <c r="K3236" s="3">
        <v>0</v>
      </c>
      <c r="L3236" s="3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3">
        <v>7062179</v>
      </c>
      <c r="AZ3236"/>
      <c r="BA3236"/>
      <c r="BB3236"/>
      <c r="BC3236"/>
      <c r="BD3236"/>
      <c r="BE3236"/>
      <c r="BF3236" s="3"/>
      <c r="BG3236" s="3"/>
      <c r="CK3236"/>
    </row>
    <row r="3237" spans="1:89" x14ac:dyDescent="0.25">
      <c r="A3237" s="2">
        <v>43555</v>
      </c>
      <c r="B3237" s="5" t="s">
        <v>487</v>
      </c>
      <c r="C3237" s="5" t="s">
        <v>410</v>
      </c>
      <c r="D3237" s="5" t="s">
        <v>70</v>
      </c>
      <c r="E3237" s="3" t="s">
        <v>258</v>
      </c>
      <c r="F3237" s="3" t="s">
        <v>382</v>
      </c>
      <c r="G3237" s="3"/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3">
        <v>0</v>
      </c>
      <c r="AZ3237"/>
      <c r="BA3237"/>
      <c r="BB3237"/>
      <c r="BC3237"/>
      <c r="BD3237"/>
      <c r="BE3237"/>
      <c r="BF3237" s="3"/>
      <c r="BG3237" s="3"/>
      <c r="CK3237"/>
    </row>
    <row r="3238" spans="1:89" x14ac:dyDescent="0.25">
      <c r="A3238" s="2">
        <v>43555</v>
      </c>
      <c r="B3238" s="5" t="s">
        <v>487</v>
      </c>
      <c r="C3238" s="5" t="s">
        <v>410</v>
      </c>
      <c r="D3238" s="5" t="s">
        <v>70</v>
      </c>
      <c r="E3238" s="3" t="s">
        <v>60</v>
      </c>
      <c r="F3238" s="3" t="s">
        <v>383</v>
      </c>
      <c r="G3238" s="3"/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AZ3238"/>
      <c r="BA3238"/>
      <c r="BB3238"/>
      <c r="BC3238"/>
      <c r="BD3238"/>
      <c r="BE3238"/>
      <c r="BF3238" s="3"/>
      <c r="BG3238" s="3"/>
      <c r="CK3238"/>
    </row>
    <row r="3239" spans="1:89" x14ac:dyDescent="0.25">
      <c r="A3239" s="2">
        <v>43555</v>
      </c>
      <c r="B3239" s="5" t="s">
        <v>487</v>
      </c>
      <c r="C3239" s="5" t="s">
        <v>410</v>
      </c>
      <c r="D3239" s="5" t="s">
        <v>70</v>
      </c>
      <c r="E3239" s="3" t="s">
        <v>59</v>
      </c>
      <c r="F3239" s="3" t="s">
        <v>384</v>
      </c>
      <c r="G3239" s="3"/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AZ3239"/>
      <c r="BA3239"/>
      <c r="BB3239"/>
      <c r="BC3239"/>
      <c r="BD3239"/>
      <c r="BE3239"/>
      <c r="BF3239" s="3"/>
      <c r="BG3239" s="3"/>
      <c r="CK3239"/>
    </row>
    <row r="3240" spans="1:89" x14ac:dyDescent="0.25">
      <c r="A3240" s="2">
        <v>43555</v>
      </c>
      <c r="B3240" s="5" t="s">
        <v>487</v>
      </c>
      <c r="C3240" s="5" t="s">
        <v>410</v>
      </c>
      <c r="D3240" s="5" t="s">
        <v>70</v>
      </c>
      <c r="E3240" s="3" t="s">
        <v>58</v>
      </c>
      <c r="F3240" s="3" t="s">
        <v>417</v>
      </c>
      <c r="G3240" s="3"/>
      <c r="H3240" s="3">
        <v>0</v>
      </c>
      <c r="I3240" s="3">
        <v>129978484</v>
      </c>
      <c r="J3240" s="3">
        <v>14780575</v>
      </c>
      <c r="K3240" s="3">
        <v>0</v>
      </c>
      <c r="L3240" s="3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3">
        <v>144759059</v>
      </c>
      <c r="AZ3240"/>
      <c r="BA3240"/>
      <c r="BB3240"/>
      <c r="BC3240"/>
      <c r="BD3240"/>
      <c r="BE3240"/>
      <c r="BF3240" s="3"/>
      <c r="BG3240" s="3"/>
      <c r="CK3240"/>
    </row>
    <row r="3241" spans="1:89" x14ac:dyDescent="0.25">
      <c r="A3241" s="2">
        <v>43555</v>
      </c>
      <c r="B3241" s="5" t="s">
        <v>487</v>
      </c>
      <c r="C3241" s="5" t="s">
        <v>410</v>
      </c>
      <c r="D3241" s="5" t="s">
        <v>70</v>
      </c>
      <c r="E3241" s="3" t="s">
        <v>57</v>
      </c>
      <c r="F3241" s="3" t="s">
        <v>418</v>
      </c>
      <c r="G3241" s="3"/>
      <c r="H3241" s="3">
        <v>0</v>
      </c>
      <c r="I3241" s="3">
        <v>26432601</v>
      </c>
      <c r="J3241" s="3">
        <v>0</v>
      </c>
      <c r="K3241" s="3">
        <v>0</v>
      </c>
      <c r="L3241" s="3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3">
        <v>26432601</v>
      </c>
      <c r="AZ3241"/>
      <c r="BA3241"/>
      <c r="BB3241"/>
      <c r="BC3241"/>
      <c r="BD3241"/>
      <c r="BE3241"/>
      <c r="BF3241" s="3"/>
      <c r="BG3241" s="3"/>
      <c r="CK3241"/>
    </row>
    <row r="3242" spans="1:89" x14ac:dyDescent="0.25">
      <c r="A3242" s="2">
        <v>43555</v>
      </c>
      <c r="B3242" s="5" t="s">
        <v>487</v>
      </c>
      <c r="C3242" s="5" t="s">
        <v>410</v>
      </c>
      <c r="D3242" s="5" t="s">
        <v>70</v>
      </c>
      <c r="E3242" s="3" t="s">
        <v>56</v>
      </c>
      <c r="F3242" s="3" t="s">
        <v>419</v>
      </c>
      <c r="G3242" s="3"/>
      <c r="H3242" s="3">
        <v>0</v>
      </c>
      <c r="I3242" s="3">
        <v>103545883</v>
      </c>
      <c r="J3242" s="3">
        <v>14780575</v>
      </c>
      <c r="K3242" s="3">
        <v>0</v>
      </c>
      <c r="L3242" s="3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3">
        <v>118326458</v>
      </c>
      <c r="AZ3242"/>
      <c r="BA3242"/>
      <c r="BB3242"/>
      <c r="BC3242"/>
      <c r="BD3242"/>
      <c r="BE3242"/>
      <c r="BF3242" s="3"/>
      <c r="BG3242" s="3"/>
      <c r="CK3242"/>
    </row>
    <row r="3243" spans="1:89" x14ac:dyDescent="0.25">
      <c r="A3243" s="2">
        <v>43555</v>
      </c>
      <c r="B3243" s="5" t="s">
        <v>487</v>
      </c>
      <c r="C3243" s="5" t="s">
        <v>648</v>
      </c>
      <c r="D3243" s="5" t="s">
        <v>70</v>
      </c>
      <c r="E3243" s="3" t="s">
        <v>106</v>
      </c>
      <c r="F3243" s="3" t="s">
        <v>649</v>
      </c>
      <c r="G3243" s="3">
        <v>1592352000</v>
      </c>
      <c r="H3243" s="3">
        <v>1592352000</v>
      </c>
      <c r="I3243" s="3"/>
      <c r="J3243" s="3">
        <v>0</v>
      </c>
      <c r="K3243" s="3"/>
      <c r="L3243" s="3"/>
      <c r="M3243" s="5"/>
      <c r="X3243" s="3"/>
      <c r="AZ3243"/>
      <c r="BA3243"/>
      <c r="BB3243"/>
      <c r="BC3243"/>
      <c r="BD3243"/>
      <c r="BE3243"/>
      <c r="BF3243" s="3"/>
      <c r="BG3243" s="3"/>
      <c r="CK3243"/>
    </row>
    <row r="3244" spans="1:89" x14ac:dyDescent="0.25">
      <c r="A3244" s="2">
        <v>43555</v>
      </c>
      <c r="B3244" s="5" t="s">
        <v>487</v>
      </c>
      <c r="C3244" s="5" t="s">
        <v>648</v>
      </c>
      <c r="D3244" s="5" t="s">
        <v>70</v>
      </c>
      <c r="E3244" s="3" t="s">
        <v>241</v>
      </c>
      <c r="F3244" s="3" t="s">
        <v>650</v>
      </c>
      <c r="G3244" s="3">
        <v>128884263</v>
      </c>
      <c r="H3244" s="3">
        <v>128884263</v>
      </c>
      <c r="I3244" s="3"/>
      <c r="J3244" s="3">
        <v>0</v>
      </c>
      <c r="K3244" s="3"/>
      <c r="L3244" s="3"/>
      <c r="M3244" s="5"/>
      <c r="AZ3244"/>
      <c r="BA3244"/>
      <c r="BB3244"/>
      <c r="BC3244"/>
      <c r="BD3244"/>
      <c r="BE3244"/>
      <c r="BF3244" s="3"/>
      <c r="BG3244" s="3"/>
      <c r="CK3244"/>
    </row>
    <row r="3245" spans="1:89" x14ac:dyDescent="0.25">
      <c r="A3245" s="2">
        <v>43555</v>
      </c>
      <c r="B3245" s="5" t="s">
        <v>487</v>
      </c>
      <c r="C3245" s="5" t="s">
        <v>648</v>
      </c>
      <c r="D3245" s="5" t="s">
        <v>70</v>
      </c>
      <c r="E3245" s="3" t="s">
        <v>242</v>
      </c>
      <c r="F3245" s="3" t="s">
        <v>651</v>
      </c>
      <c r="G3245" s="3">
        <v>0</v>
      </c>
      <c r="H3245" s="3">
        <v>0</v>
      </c>
      <c r="I3245" s="3"/>
      <c r="J3245" s="3">
        <v>0</v>
      </c>
      <c r="K3245" s="3"/>
      <c r="L3245" s="3"/>
      <c r="M3245" s="5"/>
      <c r="AZ3245"/>
      <c r="BA3245"/>
      <c r="BB3245"/>
      <c r="BC3245"/>
      <c r="BD3245"/>
      <c r="BE3245"/>
      <c r="BF3245" s="3"/>
      <c r="BG3245" s="3"/>
      <c r="CK3245"/>
    </row>
    <row r="3246" spans="1:89" x14ac:dyDescent="0.25">
      <c r="A3246" s="2">
        <v>43555</v>
      </c>
      <c r="B3246" s="5" t="s">
        <v>487</v>
      </c>
      <c r="C3246" s="5" t="s">
        <v>648</v>
      </c>
      <c r="D3246" s="5" t="s">
        <v>70</v>
      </c>
      <c r="E3246" s="3" t="s">
        <v>243</v>
      </c>
      <c r="F3246" s="3" t="s">
        <v>652</v>
      </c>
      <c r="G3246" s="3">
        <v>0</v>
      </c>
      <c r="H3246" s="3"/>
      <c r="I3246" s="3">
        <v>0</v>
      </c>
      <c r="J3246" s="3">
        <v>0</v>
      </c>
      <c r="K3246" s="3">
        <v>0</v>
      </c>
      <c r="L3246" s="3"/>
      <c r="M3246" s="5"/>
      <c r="AZ3246"/>
      <c r="BA3246"/>
      <c r="BB3246"/>
      <c r="BC3246"/>
      <c r="BD3246"/>
      <c r="BE3246"/>
      <c r="BF3246" s="3"/>
      <c r="BG3246" s="3"/>
      <c r="CK3246"/>
    </row>
    <row r="3247" spans="1:89" x14ac:dyDescent="0.25">
      <c r="A3247" s="2">
        <v>43555</v>
      </c>
      <c r="B3247" s="5" t="s">
        <v>487</v>
      </c>
      <c r="C3247" s="5" t="s">
        <v>648</v>
      </c>
      <c r="D3247" s="5" t="s">
        <v>70</v>
      </c>
      <c r="E3247" s="3" t="s">
        <v>245</v>
      </c>
      <c r="F3247" s="3" t="s">
        <v>653</v>
      </c>
      <c r="G3247" s="3">
        <v>0</v>
      </c>
      <c r="H3247" s="3">
        <v>0</v>
      </c>
      <c r="I3247" s="3"/>
      <c r="J3247" s="3"/>
      <c r="K3247" s="3"/>
      <c r="L3247" s="3"/>
      <c r="M3247" s="5"/>
      <c r="AZ3247"/>
      <c r="BA3247"/>
      <c r="BB3247"/>
      <c r="BC3247"/>
      <c r="BD3247"/>
      <c r="BE3247"/>
      <c r="BF3247" s="3"/>
      <c r="BG3247" s="3"/>
      <c r="CK3247"/>
    </row>
    <row r="3248" spans="1:89" x14ac:dyDescent="0.25">
      <c r="A3248" s="2">
        <v>43555</v>
      </c>
      <c r="B3248" s="5" t="s">
        <v>487</v>
      </c>
      <c r="C3248" s="5" t="s">
        <v>648</v>
      </c>
      <c r="D3248" s="5" t="s">
        <v>70</v>
      </c>
      <c r="E3248" s="3" t="s">
        <v>247</v>
      </c>
      <c r="F3248" s="3" t="s">
        <v>654</v>
      </c>
      <c r="G3248" s="3">
        <v>0</v>
      </c>
      <c r="H3248" s="3"/>
      <c r="I3248" s="3">
        <v>0</v>
      </c>
      <c r="J3248" s="3">
        <v>0</v>
      </c>
      <c r="K3248" s="3">
        <v>0</v>
      </c>
      <c r="L3248" s="3"/>
      <c r="M3248" s="5"/>
      <c r="AZ3248"/>
      <c r="BA3248"/>
      <c r="BB3248"/>
      <c r="BC3248"/>
      <c r="BD3248"/>
      <c r="BE3248"/>
      <c r="BF3248" s="3"/>
      <c r="BG3248" s="3"/>
      <c r="CK3248"/>
    </row>
    <row r="3249" spans="1:89" x14ac:dyDescent="0.25">
      <c r="A3249" s="2">
        <v>43555</v>
      </c>
      <c r="B3249" s="5" t="s">
        <v>487</v>
      </c>
      <c r="C3249" s="5" t="s">
        <v>648</v>
      </c>
      <c r="D3249" s="5" t="s">
        <v>70</v>
      </c>
      <c r="E3249" s="3" t="s">
        <v>69</v>
      </c>
      <c r="F3249" s="3" t="s">
        <v>655</v>
      </c>
      <c r="G3249" s="3">
        <v>0</v>
      </c>
      <c r="H3249" s="3"/>
      <c r="I3249" s="3">
        <v>0</v>
      </c>
      <c r="J3249" s="3">
        <v>0</v>
      </c>
      <c r="K3249" s="3">
        <v>0</v>
      </c>
      <c r="L3249" s="3"/>
      <c r="M3249" s="5"/>
      <c r="AZ3249"/>
      <c r="BA3249"/>
      <c r="BB3249"/>
      <c r="BC3249"/>
      <c r="BD3249"/>
      <c r="BE3249"/>
      <c r="BF3249" s="3"/>
      <c r="BG3249" s="3"/>
      <c r="CK3249"/>
    </row>
    <row r="3250" spans="1:89" x14ac:dyDescent="0.25">
      <c r="A3250" s="2">
        <v>43555</v>
      </c>
      <c r="B3250" s="5" t="s">
        <v>487</v>
      </c>
      <c r="C3250" s="5" t="s">
        <v>648</v>
      </c>
      <c r="D3250" s="5" t="s">
        <v>70</v>
      </c>
      <c r="E3250" s="3" t="s">
        <v>67</v>
      </c>
      <c r="F3250" s="3" t="s">
        <v>656</v>
      </c>
      <c r="G3250" s="3">
        <v>3498664186.3499999</v>
      </c>
      <c r="H3250" s="3">
        <v>3498664186.3499999</v>
      </c>
      <c r="I3250" s="3"/>
      <c r="J3250" s="3"/>
      <c r="K3250" s="3"/>
      <c r="L3250" s="3"/>
      <c r="M3250" s="5"/>
      <c r="AZ3250"/>
      <c r="BA3250"/>
      <c r="BB3250"/>
      <c r="BC3250"/>
      <c r="BD3250"/>
      <c r="BE3250"/>
      <c r="BF3250" s="3"/>
      <c r="BG3250" s="3"/>
      <c r="CK3250"/>
    </row>
    <row r="3251" spans="1:89" x14ac:dyDescent="0.25">
      <c r="A3251" s="2">
        <v>43555</v>
      </c>
      <c r="B3251" s="5" t="s">
        <v>487</v>
      </c>
      <c r="C3251" s="5" t="s">
        <v>648</v>
      </c>
      <c r="D3251" s="5" t="s">
        <v>70</v>
      </c>
      <c r="E3251" s="3" t="s">
        <v>66</v>
      </c>
      <c r="F3251" s="3" t="s">
        <v>395</v>
      </c>
      <c r="G3251" s="3">
        <v>0</v>
      </c>
      <c r="H3251" s="3"/>
      <c r="I3251" s="3">
        <v>0</v>
      </c>
      <c r="J3251" s="3">
        <v>0</v>
      </c>
      <c r="K3251" s="3">
        <v>0</v>
      </c>
      <c r="L3251" s="3"/>
      <c r="M3251" s="5"/>
      <c r="AZ3251"/>
      <c r="BA3251"/>
      <c r="BB3251"/>
      <c r="BC3251"/>
      <c r="BD3251"/>
      <c r="BE3251"/>
      <c r="BF3251" s="3"/>
      <c r="BG3251" s="3"/>
      <c r="CK3251"/>
    </row>
    <row r="3252" spans="1:89" x14ac:dyDescent="0.25">
      <c r="A3252" s="2">
        <v>43555</v>
      </c>
      <c r="B3252" s="5" t="s">
        <v>487</v>
      </c>
      <c r="C3252" s="5" t="s">
        <v>648</v>
      </c>
      <c r="D3252" s="5" t="s">
        <v>70</v>
      </c>
      <c r="E3252" s="3" t="s">
        <v>250</v>
      </c>
      <c r="F3252" s="3" t="s">
        <v>657</v>
      </c>
      <c r="G3252" s="3">
        <v>0</v>
      </c>
      <c r="H3252" s="3"/>
      <c r="I3252" s="3"/>
      <c r="J3252" s="3"/>
      <c r="K3252" s="3">
        <v>0</v>
      </c>
      <c r="L3252" s="3"/>
      <c r="M3252" s="5"/>
      <c r="AZ3252"/>
      <c r="BA3252"/>
      <c r="BB3252"/>
      <c r="BC3252"/>
      <c r="BD3252"/>
      <c r="BE3252"/>
      <c r="BF3252" s="3"/>
      <c r="BG3252" s="3"/>
      <c r="CK3252"/>
    </row>
    <row r="3253" spans="1:89" x14ac:dyDescent="0.25">
      <c r="A3253" s="2">
        <v>43555</v>
      </c>
      <c r="B3253" s="5" t="s">
        <v>487</v>
      </c>
      <c r="C3253" s="5" t="s">
        <v>648</v>
      </c>
      <c r="D3253" s="5" t="s">
        <v>70</v>
      </c>
      <c r="E3253" s="3" t="s">
        <v>252</v>
      </c>
      <c r="F3253" s="3" t="s">
        <v>658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/>
      <c r="M3253" s="5"/>
      <c r="AZ3253"/>
      <c r="BA3253"/>
      <c r="BB3253"/>
      <c r="BC3253"/>
      <c r="BD3253"/>
      <c r="BE3253"/>
      <c r="BF3253" s="3"/>
      <c r="BG3253" s="3"/>
      <c r="CK3253"/>
    </row>
    <row r="3254" spans="1:89" x14ac:dyDescent="0.25">
      <c r="A3254" s="2">
        <v>43555</v>
      </c>
      <c r="B3254" s="5" t="s">
        <v>487</v>
      </c>
      <c r="C3254" s="5" t="s">
        <v>648</v>
      </c>
      <c r="D3254" s="5" t="s">
        <v>70</v>
      </c>
      <c r="E3254" s="3" t="s">
        <v>63</v>
      </c>
      <c r="F3254" s="3" t="s">
        <v>659</v>
      </c>
      <c r="G3254" s="3">
        <v>0</v>
      </c>
      <c r="H3254" s="3"/>
      <c r="I3254" s="3"/>
      <c r="J3254" s="3"/>
      <c r="K3254" s="3"/>
      <c r="L3254" s="3"/>
      <c r="M3254" s="5"/>
      <c r="AZ3254"/>
      <c r="BA3254"/>
      <c r="BB3254"/>
      <c r="BC3254"/>
      <c r="BD3254"/>
      <c r="BE3254"/>
      <c r="BF3254" s="3"/>
      <c r="BG3254" s="3"/>
      <c r="CK3254"/>
    </row>
    <row r="3255" spans="1:89" x14ac:dyDescent="0.25">
      <c r="A3255" s="2">
        <v>43555</v>
      </c>
      <c r="B3255" s="5" t="s">
        <v>487</v>
      </c>
      <c r="C3255" s="5" t="s">
        <v>648</v>
      </c>
      <c r="D3255" s="5" t="s">
        <v>70</v>
      </c>
      <c r="E3255" s="3" t="s">
        <v>62</v>
      </c>
      <c r="F3255" s="3" t="s">
        <v>660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/>
      <c r="M3255" s="5"/>
      <c r="AZ3255"/>
      <c r="BA3255"/>
      <c r="BB3255"/>
      <c r="BC3255"/>
      <c r="BD3255"/>
      <c r="BE3255"/>
      <c r="BF3255" s="3"/>
      <c r="BG3255" s="3"/>
      <c r="CK3255"/>
    </row>
    <row r="3256" spans="1:89" x14ac:dyDescent="0.25">
      <c r="A3256" s="2">
        <v>43555</v>
      </c>
      <c r="B3256" s="5" t="s">
        <v>487</v>
      </c>
      <c r="C3256" s="5" t="s">
        <v>648</v>
      </c>
      <c r="D3256" s="5" t="s">
        <v>70</v>
      </c>
      <c r="E3256" s="3" t="s">
        <v>258</v>
      </c>
      <c r="F3256" s="3" t="s">
        <v>661</v>
      </c>
      <c r="G3256" s="3">
        <v>5219900449.3500004</v>
      </c>
      <c r="H3256" s="3">
        <v>5219900449.3500004</v>
      </c>
      <c r="I3256" s="3">
        <v>0</v>
      </c>
      <c r="J3256" s="3">
        <v>0</v>
      </c>
      <c r="K3256" s="3">
        <v>0</v>
      </c>
      <c r="L3256" s="3"/>
      <c r="M3256" s="5"/>
      <c r="AZ3256"/>
      <c r="BA3256"/>
      <c r="BB3256"/>
      <c r="BC3256"/>
      <c r="BD3256"/>
      <c r="BE3256"/>
      <c r="BF3256" s="3"/>
      <c r="BG3256" s="3"/>
      <c r="CK3256"/>
    </row>
    <row r="3257" spans="1:89" x14ac:dyDescent="0.25">
      <c r="A3257" s="2">
        <v>43555</v>
      </c>
      <c r="B3257" s="5" t="s">
        <v>487</v>
      </c>
      <c r="C3257" s="5" t="s">
        <v>648</v>
      </c>
      <c r="D3257" s="5" t="s">
        <v>70</v>
      </c>
      <c r="E3257" s="3" t="s">
        <v>60</v>
      </c>
      <c r="F3257" s="3" t="s">
        <v>662</v>
      </c>
      <c r="G3257" s="3">
        <v>0</v>
      </c>
      <c r="H3257" s="3"/>
      <c r="I3257" s="3"/>
      <c r="J3257" s="3">
        <v>0</v>
      </c>
      <c r="K3257" s="3"/>
      <c r="L3257" s="3"/>
      <c r="M3257" s="5"/>
      <c r="AZ3257"/>
      <c r="BA3257"/>
      <c r="BB3257"/>
      <c r="BC3257"/>
      <c r="BD3257"/>
      <c r="BE3257"/>
      <c r="BF3257" s="3"/>
      <c r="BG3257" s="3"/>
      <c r="CK3257"/>
    </row>
    <row r="3258" spans="1:89" x14ac:dyDescent="0.25">
      <c r="A3258" s="2">
        <v>43555</v>
      </c>
      <c r="B3258" s="5" t="s">
        <v>487</v>
      </c>
      <c r="C3258" s="5" t="s">
        <v>648</v>
      </c>
      <c r="D3258" s="5" t="s">
        <v>70</v>
      </c>
      <c r="E3258" s="3" t="s">
        <v>59</v>
      </c>
      <c r="F3258" s="3" t="s">
        <v>663</v>
      </c>
      <c r="G3258" s="3">
        <v>0</v>
      </c>
      <c r="H3258" s="3"/>
      <c r="I3258" s="3"/>
      <c r="J3258" s="3">
        <v>0</v>
      </c>
      <c r="K3258" s="3"/>
      <c r="L3258" s="3"/>
      <c r="M3258" s="5"/>
      <c r="AZ3258"/>
      <c r="BA3258"/>
      <c r="BB3258"/>
      <c r="BC3258"/>
      <c r="BD3258"/>
      <c r="BE3258"/>
      <c r="BF3258" s="3"/>
      <c r="BG3258" s="3"/>
      <c r="CK3258"/>
    </row>
    <row r="3259" spans="1:89" x14ac:dyDescent="0.25">
      <c r="A3259" s="2">
        <v>43555</v>
      </c>
      <c r="B3259" s="5" t="s">
        <v>487</v>
      </c>
      <c r="C3259" s="5" t="s">
        <v>648</v>
      </c>
      <c r="D3259" s="5" t="s">
        <v>70</v>
      </c>
      <c r="E3259" s="3" t="s">
        <v>58</v>
      </c>
      <c r="F3259" s="3" t="s">
        <v>664</v>
      </c>
      <c r="G3259" s="3">
        <v>0</v>
      </c>
      <c r="H3259" s="3"/>
      <c r="I3259" s="3"/>
      <c r="J3259" s="3">
        <v>0</v>
      </c>
      <c r="K3259" s="3">
        <v>0</v>
      </c>
      <c r="L3259" s="3"/>
      <c r="M3259" s="5"/>
      <c r="AZ3259"/>
      <c r="BA3259"/>
      <c r="BB3259"/>
      <c r="BC3259"/>
      <c r="BD3259"/>
      <c r="BE3259"/>
      <c r="BF3259" s="3"/>
      <c r="BG3259" s="3"/>
      <c r="CK3259"/>
    </row>
    <row r="3260" spans="1:89" x14ac:dyDescent="0.25">
      <c r="A3260" s="2">
        <v>43555</v>
      </c>
      <c r="B3260" s="5" t="s">
        <v>487</v>
      </c>
      <c r="C3260" s="5" t="s">
        <v>648</v>
      </c>
      <c r="D3260" s="5" t="s">
        <v>70</v>
      </c>
      <c r="E3260" s="3" t="s">
        <v>57</v>
      </c>
      <c r="F3260" s="3" t="s">
        <v>665</v>
      </c>
      <c r="G3260" s="3">
        <v>0</v>
      </c>
      <c r="H3260" s="3"/>
      <c r="I3260" s="3"/>
      <c r="J3260" s="3">
        <v>0</v>
      </c>
      <c r="K3260" s="3">
        <v>0</v>
      </c>
      <c r="L3260" s="3"/>
      <c r="M3260" s="5"/>
      <c r="AZ3260"/>
      <c r="BA3260"/>
      <c r="BB3260"/>
      <c r="BC3260"/>
      <c r="BD3260"/>
      <c r="BE3260"/>
      <c r="BF3260" s="3"/>
      <c r="BG3260" s="3"/>
      <c r="CK3260"/>
    </row>
    <row r="3261" spans="1:89" x14ac:dyDescent="0.25">
      <c r="A3261" s="2">
        <v>43555</v>
      </c>
      <c r="B3261" s="5" t="s">
        <v>487</v>
      </c>
      <c r="C3261" s="5" t="s">
        <v>648</v>
      </c>
      <c r="D3261" s="5" t="s">
        <v>70</v>
      </c>
      <c r="E3261" s="3" t="s">
        <v>56</v>
      </c>
      <c r="F3261" s="3" t="s">
        <v>666</v>
      </c>
      <c r="G3261" s="3">
        <v>0</v>
      </c>
      <c r="H3261" s="3"/>
      <c r="I3261" s="3"/>
      <c r="J3261" s="3">
        <v>0</v>
      </c>
      <c r="K3261" s="3"/>
      <c r="L3261" s="3"/>
      <c r="M3261" s="5"/>
      <c r="AZ3261"/>
      <c r="BA3261"/>
      <c r="BB3261"/>
      <c r="BC3261"/>
      <c r="BD3261"/>
      <c r="BE3261"/>
      <c r="BF3261" s="3"/>
      <c r="BG3261" s="3"/>
      <c r="CK3261"/>
    </row>
    <row r="3262" spans="1:89" x14ac:dyDescent="0.25">
      <c r="A3262" s="2">
        <v>43555</v>
      </c>
      <c r="B3262" s="5" t="s">
        <v>487</v>
      </c>
      <c r="C3262" s="5" t="s">
        <v>648</v>
      </c>
      <c r="D3262" s="5" t="s">
        <v>70</v>
      </c>
      <c r="E3262" s="3" t="s">
        <v>259</v>
      </c>
      <c r="F3262" s="3" t="s">
        <v>667</v>
      </c>
      <c r="G3262" s="3">
        <v>0</v>
      </c>
      <c r="H3262" s="3"/>
      <c r="I3262" s="3"/>
      <c r="J3262" s="3">
        <v>0</v>
      </c>
      <c r="K3262" s="3">
        <v>0</v>
      </c>
      <c r="L3262" s="3"/>
      <c r="M3262" s="5"/>
      <c r="AZ3262"/>
      <c r="BA3262"/>
      <c r="BB3262"/>
      <c r="BC3262"/>
      <c r="BD3262"/>
      <c r="BE3262"/>
      <c r="BF3262" s="3"/>
      <c r="BG3262" s="3"/>
      <c r="CK3262"/>
    </row>
    <row r="3263" spans="1:89" x14ac:dyDescent="0.25">
      <c r="A3263" s="2">
        <v>43555</v>
      </c>
      <c r="B3263" s="5" t="s">
        <v>487</v>
      </c>
      <c r="C3263" s="5" t="s">
        <v>648</v>
      </c>
      <c r="D3263" s="5" t="s">
        <v>70</v>
      </c>
      <c r="E3263" s="3" t="s">
        <v>260</v>
      </c>
      <c r="F3263" s="3" t="s">
        <v>668</v>
      </c>
      <c r="G3263" s="3">
        <v>0</v>
      </c>
      <c r="H3263" s="3"/>
      <c r="I3263" s="3"/>
      <c r="J3263" s="3">
        <v>0</v>
      </c>
      <c r="K3263" s="3"/>
      <c r="L3263" s="3"/>
      <c r="M3263" s="5"/>
      <c r="AZ3263"/>
      <c r="BA3263"/>
      <c r="BB3263"/>
      <c r="BC3263"/>
      <c r="BD3263"/>
      <c r="BE3263"/>
      <c r="BF3263" s="3"/>
      <c r="BG3263" s="3"/>
      <c r="CK3263"/>
    </row>
    <row r="3264" spans="1:89" x14ac:dyDescent="0.25">
      <c r="A3264" s="2">
        <v>43555</v>
      </c>
      <c r="B3264" s="5" t="s">
        <v>487</v>
      </c>
      <c r="C3264" s="5" t="s">
        <v>648</v>
      </c>
      <c r="D3264" s="5" t="s">
        <v>70</v>
      </c>
      <c r="E3264" s="3" t="s">
        <v>261</v>
      </c>
      <c r="F3264" s="3" t="s">
        <v>669</v>
      </c>
      <c r="G3264" s="3">
        <v>0</v>
      </c>
      <c r="H3264" s="3"/>
      <c r="I3264" s="3"/>
      <c r="J3264" s="3">
        <v>0</v>
      </c>
      <c r="K3264" s="3">
        <v>0</v>
      </c>
      <c r="L3264" s="3"/>
      <c r="M3264" s="5"/>
      <c r="AZ3264"/>
      <c r="BA3264"/>
      <c r="BB3264"/>
      <c r="BC3264"/>
      <c r="BD3264"/>
      <c r="BE3264"/>
      <c r="BF3264" s="3"/>
      <c r="BG3264" s="3"/>
      <c r="CK3264"/>
    </row>
    <row r="3265" spans="1:89" x14ac:dyDescent="0.25">
      <c r="A3265" s="2">
        <v>43555</v>
      </c>
      <c r="B3265" s="5" t="s">
        <v>487</v>
      </c>
      <c r="C3265" s="5" t="s">
        <v>648</v>
      </c>
      <c r="D3265" s="5" t="s">
        <v>70</v>
      </c>
      <c r="E3265" s="3" t="s">
        <v>263</v>
      </c>
      <c r="F3265" s="3" t="s">
        <v>670</v>
      </c>
      <c r="G3265" s="3">
        <v>0</v>
      </c>
      <c r="H3265" s="3"/>
      <c r="I3265" s="3"/>
      <c r="J3265" s="3">
        <v>0</v>
      </c>
      <c r="K3265" s="3">
        <v>0</v>
      </c>
      <c r="L3265" s="3"/>
      <c r="M3265" s="5"/>
      <c r="AZ3265"/>
      <c r="BA3265"/>
      <c r="BB3265"/>
      <c r="BC3265"/>
      <c r="BD3265"/>
      <c r="BE3265"/>
      <c r="BF3265" s="3"/>
      <c r="BG3265" s="3"/>
      <c r="CK3265"/>
    </row>
    <row r="3266" spans="1:89" x14ac:dyDescent="0.25">
      <c r="A3266" s="2">
        <v>43555</v>
      </c>
      <c r="B3266" s="5" t="s">
        <v>487</v>
      </c>
      <c r="C3266" s="5" t="s">
        <v>648</v>
      </c>
      <c r="D3266" s="5" t="s">
        <v>70</v>
      </c>
      <c r="E3266" s="3" t="s">
        <v>55</v>
      </c>
      <c r="F3266" s="3" t="s">
        <v>671</v>
      </c>
      <c r="G3266" s="3">
        <v>0</v>
      </c>
      <c r="H3266" s="3"/>
      <c r="I3266" s="3"/>
      <c r="J3266" s="3">
        <v>0</v>
      </c>
      <c r="K3266" s="3">
        <v>0</v>
      </c>
      <c r="L3266" s="3"/>
      <c r="M3266" s="5"/>
      <c r="AZ3266"/>
      <c r="BA3266"/>
      <c r="BB3266"/>
      <c r="BC3266"/>
      <c r="BD3266"/>
      <c r="BE3266"/>
      <c r="BF3266" s="3"/>
      <c r="BG3266" s="3"/>
      <c r="CK3266"/>
    </row>
    <row r="3267" spans="1:89" x14ac:dyDescent="0.25">
      <c r="A3267" s="2">
        <v>43555</v>
      </c>
      <c r="B3267" s="5" t="s">
        <v>487</v>
      </c>
      <c r="C3267" s="5" t="s">
        <v>648</v>
      </c>
      <c r="D3267" s="5" t="s">
        <v>70</v>
      </c>
      <c r="E3267" s="3" t="s">
        <v>50</v>
      </c>
      <c r="F3267" s="3" t="s">
        <v>672</v>
      </c>
      <c r="G3267" s="3">
        <v>5219900449.3500004</v>
      </c>
      <c r="H3267" s="3">
        <v>5219900449.3500004</v>
      </c>
      <c r="I3267" s="3">
        <v>0</v>
      </c>
      <c r="J3267" s="3">
        <v>0</v>
      </c>
      <c r="K3267" s="3">
        <v>0</v>
      </c>
      <c r="L3267" s="3"/>
      <c r="M3267" s="5"/>
      <c r="AZ3267"/>
      <c r="BA3267"/>
      <c r="BB3267"/>
      <c r="BC3267"/>
      <c r="BD3267"/>
      <c r="BE3267"/>
      <c r="BF3267" s="3"/>
      <c r="BG3267" s="3"/>
      <c r="CK3267"/>
    </row>
    <row r="3268" spans="1:89" x14ac:dyDescent="0.25">
      <c r="A3268" s="2">
        <v>43555</v>
      </c>
      <c r="B3268" s="5" t="s">
        <v>487</v>
      </c>
      <c r="C3268" s="5" t="s">
        <v>648</v>
      </c>
      <c r="D3268" s="5" t="s">
        <v>70</v>
      </c>
      <c r="E3268" s="3" t="s">
        <v>264</v>
      </c>
      <c r="F3268" s="3" t="s">
        <v>673</v>
      </c>
      <c r="G3268" s="3">
        <v>5219900449.3500004</v>
      </c>
      <c r="H3268" s="3">
        <v>5219900449.3500004</v>
      </c>
      <c r="I3268" s="3">
        <v>0</v>
      </c>
      <c r="J3268" s="3">
        <v>0</v>
      </c>
      <c r="K3268" s="3"/>
      <c r="L3268" s="3"/>
      <c r="M3268" s="5"/>
      <c r="AZ3268"/>
      <c r="BA3268"/>
      <c r="BB3268"/>
      <c r="BC3268"/>
      <c r="BD3268"/>
      <c r="BE3268"/>
      <c r="BF3268" s="3"/>
      <c r="BG3268" s="3"/>
      <c r="CK3268"/>
    </row>
    <row r="3269" spans="1:89" x14ac:dyDescent="0.25">
      <c r="A3269" s="2">
        <v>43555</v>
      </c>
      <c r="B3269" s="5" t="s">
        <v>487</v>
      </c>
      <c r="C3269" s="5" t="s">
        <v>648</v>
      </c>
      <c r="D3269" s="5" t="s">
        <v>70</v>
      </c>
      <c r="E3269" s="3" t="s">
        <v>267</v>
      </c>
      <c r="F3269" s="3" t="s">
        <v>674</v>
      </c>
      <c r="G3269" s="3">
        <v>5219900449.3500004</v>
      </c>
      <c r="H3269" s="3">
        <v>5219900449.3500004</v>
      </c>
      <c r="I3269" s="3">
        <v>0</v>
      </c>
      <c r="J3269" s="3">
        <v>0</v>
      </c>
      <c r="K3269" s="3">
        <v>0</v>
      </c>
      <c r="L3269" s="3"/>
      <c r="M3269" s="5"/>
      <c r="AZ3269"/>
      <c r="BA3269"/>
      <c r="BB3269"/>
      <c r="BC3269"/>
      <c r="BD3269"/>
      <c r="BE3269"/>
      <c r="BF3269" s="3"/>
      <c r="BG3269" s="3"/>
      <c r="CK3269"/>
    </row>
    <row r="3270" spans="1:89" x14ac:dyDescent="0.25">
      <c r="A3270" s="2">
        <v>43555</v>
      </c>
      <c r="B3270" s="5" t="s">
        <v>487</v>
      </c>
      <c r="C3270" s="5" t="s">
        <v>648</v>
      </c>
      <c r="D3270" s="5" t="s">
        <v>70</v>
      </c>
      <c r="E3270" s="3" t="s">
        <v>37</v>
      </c>
      <c r="F3270" s="3" t="s">
        <v>675</v>
      </c>
      <c r="G3270" s="3">
        <v>5219900449.3500004</v>
      </c>
      <c r="H3270" s="3">
        <v>5219900449.3500004</v>
      </c>
      <c r="I3270" s="3">
        <v>0</v>
      </c>
      <c r="J3270" s="3">
        <v>0</v>
      </c>
      <c r="K3270" s="3"/>
      <c r="L3270" s="3"/>
      <c r="M3270" s="5"/>
      <c r="AZ3270"/>
      <c r="BA3270"/>
      <c r="BB3270"/>
      <c r="BC3270"/>
      <c r="BD3270"/>
      <c r="BE3270"/>
      <c r="BF3270" s="3"/>
      <c r="BG3270" s="3"/>
      <c r="CK3270"/>
    </row>
    <row r="3271" spans="1:89" x14ac:dyDescent="0.25">
      <c r="A3271" s="2">
        <v>43555</v>
      </c>
      <c r="B3271" s="5" t="s">
        <v>487</v>
      </c>
      <c r="C3271" s="5" t="s">
        <v>648</v>
      </c>
      <c r="D3271" s="5" t="s">
        <v>70</v>
      </c>
      <c r="E3271" s="3" t="s">
        <v>270</v>
      </c>
      <c r="F3271" s="3" t="s">
        <v>676</v>
      </c>
      <c r="G3271" s="3">
        <v>2268018603.73</v>
      </c>
      <c r="H3271" s="3"/>
      <c r="I3271" s="3"/>
      <c r="J3271" s="3"/>
      <c r="K3271" s="3"/>
      <c r="L3271" s="3"/>
      <c r="M3271" s="5"/>
      <c r="AZ3271"/>
      <c r="BA3271"/>
      <c r="BB3271"/>
      <c r="BC3271"/>
      <c r="BD3271"/>
      <c r="BE3271"/>
      <c r="BF3271" s="3"/>
      <c r="BG3271" s="3"/>
      <c r="CK3271"/>
    </row>
    <row r="3272" spans="1:89" x14ac:dyDescent="0.25">
      <c r="A3272" s="2">
        <v>43555</v>
      </c>
      <c r="B3272" s="5" t="s">
        <v>487</v>
      </c>
      <c r="C3272" s="5" t="s">
        <v>648</v>
      </c>
      <c r="D3272" s="5" t="s">
        <v>70</v>
      </c>
      <c r="E3272" s="3" t="s">
        <v>272</v>
      </c>
      <c r="F3272" s="3" t="s">
        <v>677</v>
      </c>
      <c r="G3272" s="3">
        <v>2043584000</v>
      </c>
      <c r="H3272" s="3"/>
      <c r="I3272" s="3"/>
      <c r="J3272" s="3"/>
      <c r="K3272" s="3"/>
      <c r="L3272" s="3"/>
      <c r="M3272" s="5"/>
      <c r="AZ3272"/>
      <c r="BA3272"/>
      <c r="BB3272"/>
      <c r="BC3272"/>
      <c r="BD3272"/>
      <c r="BE3272"/>
      <c r="BF3272" s="3"/>
      <c r="BG3272" s="3"/>
      <c r="CK3272"/>
    </row>
    <row r="3273" spans="1:89" x14ac:dyDescent="0.25">
      <c r="A3273" s="2">
        <v>43555</v>
      </c>
      <c r="B3273" s="5" t="s">
        <v>487</v>
      </c>
      <c r="C3273" s="5" t="s">
        <v>648</v>
      </c>
      <c r="D3273" s="5" t="s">
        <v>70</v>
      </c>
      <c r="E3273" s="3" t="s">
        <v>116</v>
      </c>
      <c r="F3273" s="3" t="s">
        <v>678</v>
      </c>
      <c r="G3273" s="3">
        <v>1060.72</v>
      </c>
      <c r="H3273" s="3"/>
      <c r="I3273" s="3"/>
      <c r="J3273" s="3"/>
      <c r="K3273" s="3"/>
      <c r="L3273" s="3"/>
      <c r="M3273" s="5"/>
      <c r="AZ3273"/>
      <c r="BA3273"/>
      <c r="BB3273"/>
      <c r="BC3273"/>
      <c r="BD3273"/>
      <c r="BE3273"/>
      <c r="BF3273" s="3"/>
      <c r="BG3273" s="3"/>
      <c r="CK3273"/>
    </row>
    <row r="3274" spans="1:89" x14ac:dyDescent="0.25">
      <c r="A3274" s="2">
        <v>43555</v>
      </c>
      <c r="B3274" s="5" t="s">
        <v>487</v>
      </c>
      <c r="C3274" s="5" t="s">
        <v>648</v>
      </c>
      <c r="D3274" s="5" t="s">
        <v>70</v>
      </c>
      <c r="E3274" s="3" t="s">
        <v>118</v>
      </c>
      <c r="F3274" s="3" t="s">
        <v>679</v>
      </c>
      <c r="G3274" s="3">
        <v>1021.71</v>
      </c>
      <c r="H3274" s="3"/>
      <c r="I3274" s="3"/>
      <c r="J3274" s="3"/>
      <c r="K3274" s="3"/>
      <c r="L3274" s="3"/>
      <c r="M3274" s="5"/>
      <c r="AZ3274"/>
      <c r="BA3274"/>
      <c r="BB3274"/>
      <c r="BC3274"/>
      <c r="BD3274"/>
      <c r="BE3274"/>
      <c r="BF3274" s="3"/>
      <c r="BG3274" s="3"/>
      <c r="CK3274"/>
    </row>
    <row r="3275" spans="1:89" x14ac:dyDescent="0.25">
      <c r="A3275" s="2">
        <v>43555</v>
      </c>
      <c r="B3275" s="5" t="s">
        <v>488</v>
      </c>
      <c r="C3275" s="5" t="s">
        <v>330</v>
      </c>
      <c r="D3275" s="5" t="s">
        <v>70</v>
      </c>
      <c r="E3275" s="3" t="s">
        <v>241</v>
      </c>
      <c r="F3275" s="3" t="s">
        <v>331</v>
      </c>
      <c r="G3275" s="3">
        <v>0</v>
      </c>
      <c r="H3275" s="3"/>
      <c r="I3275" s="3"/>
      <c r="J3275" s="3"/>
      <c r="K3275" s="3"/>
      <c r="L3275" s="3"/>
      <c r="M3275" s="5"/>
      <c r="AZ3275"/>
      <c r="BA3275"/>
      <c r="BB3275"/>
      <c r="BC3275"/>
      <c r="BD3275"/>
      <c r="BE3275"/>
      <c r="BF3275" s="3"/>
      <c r="BG3275" s="3"/>
      <c r="CK3275"/>
    </row>
    <row r="3276" spans="1:89" x14ac:dyDescent="0.25">
      <c r="A3276" s="2">
        <v>43555</v>
      </c>
      <c r="B3276" s="5" t="s">
        <v>488</v>
      </c>
      <c r="C3276" s="5" t="s">
        <v>330</v>
      </c>
      <c r="D3276" s="5" t="s">
        <v>70</v>
      </c>
      <c r="E3276" s="3" t="s">
        <v>242</v>
      </c>
      <c r="F3276" s="3" t="s">
        <v>332</v>
      </c>
      <c r="G3276" s="3">
        <v>161646801</v>
      </c>
      <c r="H3276" s="3"/>
      <c r="I3276" s="3"/>
      <c r="J3276" s="3"/>
      <c r="K3276" s="3"/>
      <c r="L3276" s="3"/>
      <c r="M3276" s="5"/>
      <c r="AZ3276"/>
      <c r="BA3276"/>
      <c r="BB3276"/>
      <c r="BC3276"/>
      <c r="BD3276"/>
      <c r="BE3276"/>
      <c r="BF3276" s="3"/>
      <c r="BG3276" s="3"/>
      <c r="CK3276"/>
    </row>
    <row r="3277" spans="1:89" x14ac:dyDescent="0.25">
      <c r="A3277" s="2">
        <v>43555</v>
      </c>
      <c r="B3277" s="5" t="s">
        <v>488</v>
      </c>
      <c r="C3277" s="5" t="s">
        <v>330</v>
      </c>
      <c r="D3277" s="5" t="s">
        <v>70</v>
      </c>
      <c r="E3277" s="3" t="s">
        <v>243</v>
      </c>
      <c r="F3277" s="3" t="s">
        <v>333</v>
      </c>
      <c r="G3277" s="3">
        <v>0</v>
      </c>
      <c r="H3277" s="3"/>
      <c r="I3277" s="3"/>
      <c r="J3277" s="3"/>
      <c r="K3277" s="3"/>
      <c r="L3277" s="3"/>
      <c r="M3277" s="5"/>
      <c r="AZ3277"/>
      <c r="BA3277"/>
      <c r="BB3277"/>
      <c r="BC3277"/>
      <c r="BD3277"/>
      <c r="BE3277"/>
      <c r="BF3277" s="3"/>
      <c r="BG3277" s="3"/>
      <c r="CK3277"/>
    </row>
    <row r="3278" spans="1:89" x14ac:dyDescent="0.25">
      <c r="A3278" s="2">
        <v>43555</v>
      </c>
      <c r="B3278" s="5" t="s">
        <v>488</v>
      </c>
      <c r="C3278" s="5" t="s">
        <v>330</v>
      </c>
      <c r="D3278" s="5" t="s">
        <v>70</v>
      </c>
      <c r="E3278" s="3" t="s">
        <v>244</v>
      </c>
      <c r="F3278" s="3" t="s">
        <v>349</v>
      </c>
      <c r="G3278" s="3">
        <v>1967795610</v>
      </c>
      <c r="H3278" s="3"/>
      <c r="I3278" s="3"/>
      <c r="J3278" s="3"/>
      <c r="K3278" s="3"/>
      <c r="L3278" s="3"/>
      <c r="M3278" s="5"/>
      <c r="AZ3278"/>
      <c r="BA3278"/>
      <c r="BB3278"/>
      <c r="BC3278"/>
      <c r="BD3278"/>
      <c r="BE3278"/>
      <c r="BF3278" s="3"/>
      <c r="BG3278" s="3"/>
      <c r="CK3278"/>
    </row>
    <row r="3279" spans="1:89" x14ac:dyDescent="0.25">
      <c r="A3279" s="2">
        <v>43555</v>
      </c>
      <c r="B3279" s="5" t="s">
        <v>488</v>
      </c>
      <c r="C3279" s="5" t="s">
        <v>330</v>
      </c>
      <c r="D3279" s="5" t="s">
        <v>70</v>
      </c>
      <c r="E3279" s="3" t="s">
        <v>245</v>
      </c>
      <c r="F3279" s="3" t="s">
        <v>334</v>
      </c>
      <c r="G3279" s="3">
        <v>104888937876.57001</v>
      </c>
      <c r="H3279" s="3"/>
      <c r="I3279" s="3"/>
      <c r="J3279" s="3"/>
      <c r="K3279" s="3"/>
      <c r="L3279" s="3"/>
      <c r="M3279" s="5"/>
      <c r="AZ3279"/>
      <c r="BA3279"/>
      <c r="BB3279"/>
      <c r="BC3279"/>
      <c r="BD3279"/>
      <c r="BE3279"/>
      <c r="BF3279" s="3"/>
      <c r="BG3279" s="3"/>
      <c r="CK3279"/>
    </row>
    <row r="3280" spans="1:89" x14ac:dyDescent="0.25">
      <c r="A3280" s="2">
        <v>43555</v>
      </c>
      <c r="B3280" s="5" t="s">
        <v>488</v>
      </c>
      <c r="C3280" s="5" t="s">
        <v>330</v>
      </c>
      <c r="D3280" s="5" t="s">
        <v>70</v>
      </c>
      <c r="E3280" s="3" t="s">
        <v>246</v>
      </c>
      <c r="F3280" s="3" t="s">
        <v>335</v>
      </c>
      <c r="G3280" s="3">
        <v>0</v>
      </c>
      <c r="H3280" s="3"/>
      <c r="I3280" s="3"/>
      <c r="J3280" s="3"/>
      <c r="K3280" s="3"/>
      <c r="L3280" s="3"/>
      <c r="M3280" s="5"/>
      <c r="AZ3280"/>
      <c r="BA3280"/>
      <c r="BB3280"/>
      <c r="BC3280"/>
      <c r="BD3280"/>
      <c r="BE3280"/>
      <c r="BF3280" s="3"/>
      <c r="BG3280" s="3"/>
      <c r="CK3280"/>
    </row>
    <row r="3281" spans="1:89" x14ac:dyDescent="0.25">
      <c r="A3281" s="2">
        <v>43555</v>
      </c>
      <c r="B3281" s="5" t="s">
        <v>488</v>
      </c>
      <c r="C3281" s="5" t="s">
        <v>330</v>
      </c>
      <c r="D3281" s="5" t="s">
        <v>70</v>
      </c>
      <c r="E3281" s="3" t="s">
        <v>247</v>
      </c>
      <c r="F3281" s="3" t="s">
        <v>336</v>
      </c>
      <c r="G3281" s="3">
        <v>8478275989</v>
      </c>
      <c r="H3281" s="3"/>
      <c r="I3281" s="3"/>
      <c r="J3281" s="3"/>
      <c r="K3281" s="3"/>
      <c r="L3281" s="3"/>
      <c r="M3281" s="5"/>
      <c r="AZ3281"/>
      <c r="BA3281"/>
      <c r="BB3281"/>
      <c r="BC3281"/>
      <c r="BD3281"/>
      <c r="BE3281"/>
      <c r="BF3281" s="3"/>
      <c r="BG3281" s="3"/>
      <c r="CK3281"/>
    </row>
    <row r="3282" spans="1:89" x14ac:dyDescent="0.25">
      <c r="A3282" s="2">
        <v>43555</v>
      </c>
      <c r="B3282" s="5" t="s">
        <v>488</v>
      </c>
      <c r="C3282" s="5" t="s">
        <v>330</v>
      </c>
      <c r="D3282" s="5" t="s">
        <v>70</v>
      </c>
      <c r="E3282" s="3" t="s">
        <v>248</v>
      </c>
      <c r="F3282" s="3" t="s">
        <v>337</v>
      </c>
      <c r="G3282" s="3">
        <v>25321897422.5</v>
      </c>
      <c r="H3282" s="3"/>
      <c r="I3282" s="3"/>
      <c r="J3282" s="3"/>
      <c r="K3282" s="3"/>
      <c r="L3282" s="3"/>
      <c r="M3282" s="5"/>
      <c r="AZ3282"/>
      <c r="BA3282"/>
      <c r="BB3282"/>
      <c r="BC3282"/>
      <c r="BD3282"/>
      <c r="BE3282"/>
      <c r="BF3282" s="3"/>
      <c r="BG3282" s="3"/>
      <c r="CK3282"/>
    </row>
    <row r="3283" spans="1:89" x14ac:dyDescent="0.25">
      <c r="A3283" s="2">
        <v>43555</v>
      </c>
      <c r="B3283" s="5" t="s">
        <v>488</v>
      </c>
      <c r="C3283" s="5" t="s">
        <v>330</v>
      </c>
      <c r="D3283" s="5" t="s">
        <v>70</v>
      </c>
      <c r="E3283" s="3" t="s">
        <v>69</v>
      </c>
      <c r="F3283" s="3" t="s">
        <v>338</v>
      </c>
      <c r="G3283" s="3">
        <v>19997130075.5</v>
      </c>
      <c r="H3283" s="3"/>
      <c r="I3283" s="3"/>
      <c r="J3283" s="3"/>
      <c r="K3283" s="3"/>
      <c r="L3283" s="3"/>
      <c r="M3283" s="5"/>
      <c r="AZ3283"/>
      <c r="BA3283"/>
      <c r="BB3283"/>
      <c r="BC3283"/>
      <c r="BD3283"/>
      <c r="BE3283"/>
      <c r="BF3283" s="3"/>
      <c r="BG3283" s="3"/>
      <c r="CK3283"/>
    </row>
    <row r="3284" spans="1:89" x14ac:dyDescent="0.25">
      <c r="A3284" s="2">
        <v>43555</v>
      </c>
      <c r="B3284" s="5" t="s">
        <v>488</v>
      </c>
      <c r="C3284" s="5" t="s">
        <v>330</v>
      </c>
      <c r="D3284" s="5" t="s">
        <v>70</v>
      </c>
      <c r="E3284" s="3" t="s">
        <v>68</v>
      </c>
      <c r="F3284" s="3" t="s">
        <v>339</v>
      </c>
      <c r="G3284" s="3">
        <v>5324767347</v>
      </c>
      <c r="H3284" s="3"/>
      <c r="I3284" s="3"/>
      <c r="J3284" s="3"/>
      <c r="K3284" s="3"/>
      <c r="L3284" s="3"/>
      <c r="M3284" s="5"/>
      <c r="AZ3284"/>
      <c r="BA3284"/>
      <c r="BB3284"/>
      <c r="BC3284"/>
      <c r="BD3284"/>
      <c r="BE3284"/>
      <c r="BF3284" s="3"/>
      <c r="BG3284" s="3"/>
      <c r="CK3284"/>
    </row>
    <row r="3285" spans="1:89" x14ac:dyDescent="0.25">
      <c r="A3285" s="2">
        <v>43555</v>
      </c>
      <c r="B3285" s="5" t="s">
        <v>488</v>
      </c>
      <c r="C3285" s="5" t="s">
        <v>330</v>
      </c>
      <c r="D3285" s="5" t="s">
        <v>70</v>
      </c>
      <c r="E3285" s="3" t="s">
        <v>67</v>
      </c>
      <c r="F3285" s="3" t="s">
        <v>340</v>
      </c>
      <c r="G3285" s="3">
        <v>49049330438.220001</v>
      </c>
      <c r="H3285" s="3"/>
      <c r="I3285" s="3"/>
      <c r="J3285" s="3"/>
      <c r="K3285" s="3"/>
      <c r="L3285" s="3"/>
      <c r="M3285" s="5"/>
      <c r="AZ3285"/>
      <c r="BA3285"/>
      <c r="BB3285"/>
      <c r="BC3285"/>
      <c r="BD3285"/>
      <c r="BE3285"/>
      <c r="BF3285" s="3"/>
      <c r="BG3285" s="3"/>
      <c r="CK3285"/>
    </row>
    <row r="3286" spans="1:89" x14ac:dyDescent="0.25">
      <c r="A3286" s="2">
        <v>43555</v>
      </c>
      <c r="B3286" s="5" t="s">
        <v>488</v>
      </c>
      <c r="C3286" s="5" t="s">
        <v>330</v>
      </c>
      <c r="D3286" s="5" t="s">
        <v>70</v>
      </c>
      <c r="E3286" s="3" t="s">
        <v>66</v>
      </c>
      <c r="F3286" s="3" t="s">
        <v>341</v>
      </c>
      <c r="G3286" s="3">
        <v>25844869297.209999</v>
      </c>
      <c r="H3286" s="3"/>
      <c r="I3286" s="3"/>
      <c r="J3286" s="3"/>
      <c r="K3286" s="3"/>
      <c r="L3286" s="3"/>
      <c r="M3286" s="5"/>
      <c r="AZ3286"/>
      <c r="BA3286"/>
      <c r="BB3286"/>
      <c r="BC3286"/>
      <c r="BD3286"/>
      <c r="BE3286"/>
      <c r="BF3286" s="3"/>
      <c r="BG3286" s="3"/>
      <c r="CK3286"/>
    </row>
    <row r="3287" spans="1:89" x14ac:dyDescent="0.25">
      <c r="A3287" s="2">
        <v>43555</v>
      </c>
      <c r="B3287" s="5" t="s">
        <v>488</v>
      </c>
      <c r="C3287" s="5" t="s">
        <v>330</v>
      </c>
      <c r="D3287" s="5" t="s">
        <v>70</v>
      </c>
      <c r="E3287" s="3" t="s">
        <v>249</v>
      </c>
      <c r="F3287" s="3" t="s">
        <v>342</v>
      </c>
      <c r="G3287" s="3">
        <v>23204461141.009998</v>
      </c>
      <c r="H3287" s="3"/>
      <c r="I3287" s="3"/>
      <c r="J3287" s="3"/>
      <c r="K3287" s="3"/>
      <c r="L3287" s="3"/>
      <c r="M3287" s="5"/>
      <c r="AZ3287"/>
      <c r="BA3287"/>
      <c r="BB3287"/>
      <c r="BC3287"/>
      <c r="BD3287"/>
      <c r="BE3287"/>
      <c r="BF3287" s="3"/>
      <c r="BG3287" s="3"/>
      <c r="CK3287"/>
    </row>
    <row r="3288" spans="1:89" x14ac:dyDescent="0.25">
      <c r="A3288" s="2">
        <v>43555</v>
      </c>
      <c r="B3288" s="5" t="s">
        <v>488</v>
      </c>
      <c r="C3288" s="5" t="s">
        <v>330</v>
      </c>
      <c r="D3288" s="5" t="s">
        <v>70</v>
      </c>
      <c r="E3288" s="3" t="s">
        <v>250</v>
      </c>
      <c r="F3288" s="3" t="s">
        <v>343</v>
      </c>
      <c r="G3288" s="3">
        <v>0</v>
      </c>
      <c r="H3288" s="3"/>
      <c r="I3288" s="3"/>
      <c r="J3288" s="3"/>
      <c r="K3288" s="3"/>
      <c r="L3288" s="3"/>
      <c r="M3288" s="5"/>
      <c r="AZ3288"/>
      <c r="BA3288"/>
      <c r="BB3288"/>
      <c r="BC3288"/>
      <c r="BD3288"/>
      <c r="BE3288"/>
      <c r="BF3288" s="3"/>
      <c r="BG3288" s="3"/>
      <c r="CK3288"/>
    </row>
    <row r="3289" spans="1:89" x14ac:dyDescent="0.25">
      <c r="A3289" s="2">
        <v>43555</v>
      </c>
      <c r="B3289" s="5" t="s">
        <v>488</v>
      </c>
      <c r="C3289" s="5" t="s">
        <v>330</v>
      </c>
      <c r="D3289" s="5" t="s">
        <v>70</v>
      </c>
      <c r="E3289" s="3" t="s">
        <v>251</v>
      </c>
      <c r="F3289" s="3" t="s">
        <v>344</v>
      </c>
      <c r="G3289" s="3">
        <v>0</v>
      </c>
      <c r="H3289" s="3"/>
      <c r="I3289" s="3"/>
      <c r="J3289" s="3"/>
      <c r="K3289" s="3"/>
      <c r="L3289" s="3"/>
      <c r="M3289" s="5"/>
      <c r="AZ3289"/>
      <c r="BA3289"/>
      <c r="BB3289"/>
      <c r="BC3289"/>
      <c r="BD3289"/>
      <c r="BE3289"/>
      <c r="BF3289" s="3"/>
      <c r="BG3289" s="3"/>
      <c r="CK3289"/>
    </row>
    <row r="3290" spans="1:89" x14ac:dyDescent="0.25">
      <c r="A3290" s="2">
        <v>43555</v>
      </c>
      <c r="B3290" s="5" t="s">
        <v>488</v>
      </c>
      <c r="C3290" s="5" t="s">
        <v>330</v>
      </c>
      <c r="D3290" s="5" t="s">
        <v>70</v>
      </c>
      <c r="E3290" s="3" t="s">
        <v>252</v>
      </c>
      <c r="F3290" s="3" t="s">
        <v>345</v>
      </c>
      <c r="G3290" s="3">
        <v>20530468181.049999</v>
      </c>
      <c r="H3290" s="3"/>
      <c r="I3290" s="3"/>
      <c r="J3290" s="3"/>
      <c r="K3290" s="3"/>
      <c r="L3290" s="3"/>
      <c r="M3290" s="5"/>
      <c r="AZ3290"/>
      <c r="BA3290"/>
      <c r="BB3290"/>
      <c r="BC3290"/>
      <c r="BD3290"/>
      <c r="BE3290"/>
      <c r="BF3290" s="3"/>
      <c r="BG3290" s="3"/>
      <c r="CK3290"/>
    </row>
    <row r="3291" spans="1:89" x14ac:dyDescent="0.25">
      <c r="A3291" s="2">
        <v>43555</v>
      </c>
      <c r="B3291" s="5" t="s">
        <v>488</v>
      </c>
      <c r="C3291" s="5" t="s">
        <v>330</v>
      </c>
      <c r="D3291" s="5" t="s">
        <v>70</v>
      </c>
      <c r="E3291" s="3" t="s">
        <v>253</v>
      </c>
      <c r="F3291" s="3" t="s">
        <v>346</v>
      </c>
      <c r="G3291" s="3">
        <v>65165000</v>
      </c>
      <c r="H3291" s="3"/>
      <c r="I3291" s="3"/>
      <c r="J3291" s="3"/>
      <c r="K3291" s="3"/>
      <c r="L3291" s="3"/>
      <c r="M3291" s="5"/>
      <c r="AZ3291"/>
      <c r="BA3291"/>
      <c r="BB3291"/>
      <c r="BC3291"/>
      <c r="BD3291"/>
      <c r="BE3291"/>
      <c r="BF3291" s="3"/>
      <c r="BG3291" s="3"/>
      <c r="CK3291"/>
    </row>
    <row r="3292" spans="1:89" x14ac:dyDescent="0.25">
      <c r="A3292" s="2">
        <v>43555</v>
      </c>
      <c r="B3292" s="5" t="s">
        <v>488</v>
      </c>
      <c r="C3292" s="5" t="s">
        <v>330</v>
      </c>
      <c r="D3292" s="5" t="s">
        <v>70</v>
      </c>
      <c r="E3292" s="3" t="s">
        <v>65</v>
      </c>
      <c r="F3292" s="3" t="s">
        <v>347</v>
      </c>
      <c r="G3292" s="3">
        <v>1443800845.8</v>
      </c>
      <c r="H3292" s="3"/>
      <c r="I3292" s="3"/>
      <c r="J3292" s="3"/>
      <c r="K3292" s="3"/>
      <c r="L3292" s="3"/>
      <c r="M3292" s="5"/>
      <c r="AZ3292"/>
      <c r="BA3292"/>
      <c r="BB3292"/>
      <c r="BC3292"/>
      <c r="BD3292"/>
      <c r="BE3292"/>
      <c r="BF3292" s="3"/>
      <c r="BG3292" s="3"/>
      <c r="CK3292"/>
    </row>
    <row r="3293" spans="1:89" x14ac:dyDescent="0.25">
      <c r="A3293" s="2">
        <v>43555</v>
      </c>
      <c r="B3293" s="5" t="s">
        <v>488</v>
      </c>
      <c r="C3293" s="5" t="s">
        <v>330</v>
      </c>
      <c r="D3293" s="5" t="s">
        <v>70</v>
      </c>
      <c r="E3293" s="3" t="s">
        <v>64</v>
      </c>
      <c r="F3293" s="3" t="s">
        <v>348</v>
      </c>
      <c r="G3293" s="3">
        <v>0</v>
      </c>
      <c r="H3293" s="3"/>
      <c r="I3293" s="3"/>
      <c r="J3293" s="3"/>
      <c r="K3293" s="3"/>
      <c r="L3293" s="3"/>
      <c r="M3293" s="5"/>
      <c r="AZ3293"/>
      <c r="BA3293"/>
      <c r="BB3293"/>
      <c r="BC3293"/>
      <c r="BD3293"/>
      <c r="BE3293"/>
      <c r="BF3293" s="3"/>
      <c r="BG3293" s="3"/>
      <c r="CK3293"/>
    </row>
    <row r="3294" spans="1:89" x14ac:dyDescent="0.25">
      <c r="A3294" s="2">
        <v>43555</v>
      </c>
      <c r="B3294" s="5" t="s">
        <v>488</v>
      </c>
      <c r="C3294" s="5" t="s">
        <v>330</v>
      </c>
      <c r="D3294" s="5" t="s">
        <v>70</v>
      </c>
      <c r="E3294" s="3" t="s">
        <v>63</v>
      </c>
      <c r="F3294" s="3" t="s">
        <v>350</v>
      </c>
      <c r="G3294" s="3">
        <v>0</v>
      </c>
      <c r="H3294" s="3"/>
      <c r="I3294" s="3"/>
      <c r="J3294" s="3"/>
      <c r="K3294" s="3"/>
      <c r="L3294" s="3"/>
      <c r="M3294" s="5"/>
      <c r="AZ3294"/>
      <c r="BA3294"/>
      <c r="BB3294"/>
      <c r="BC3294"/>
      <c r="BD3294"/>
      <c r="BE3294"/>
      <c r="BF3294" s="3"/>
      <c r="BG3294" s="3"/>
      <c r="CK3294"/>
    </row>
    <row r="3295" spans="1:89" x14ac:dyDescent="0.25">
      <c r="A3295" s="2">
        <v>43555</v>
      </c>
      <c r="B3295" s="5" t="s">
        <v>488</v>
      </c>
      <c r="C3295" s="5" t="s">
        <v>330</v>
      </c>
      <c r="D3295" s="5" t="s">
        <v>70</v>
      </c>
      <c r="E3295" s="3" t="s">
        <v>62</v>
      </c>
      <c r="F3295" s="3" t="s">
        <v>351</v>
      </c>
      <c r="G3295" s="3">
        <v>3062726867</v>
      </c>
      <c r="H3295" s="3"/>
      <c r="I3295" s="3"/>
      <c r="J3295" s="3"/>
      <c r="K3295" s="3"/>
      <c r="L3295" s="3"/>
      <c r="M3295" s="5"/>
      <c r="AZ3295"/>
      <c r="BA3295"/>
      <c r="BB3295"/>
      <c r="BC3295"/>
      <c r="BD3295"/>
      <c r="BE3295"/>
      <c r="BF3295" s="3"/>
      <c r="BG3295" s="3"/>
      <c r="CK3295"/>
    </row>
    <row r="3296" spans="1:89" x14ac:dyDescent="0.25">
      <c r="A3296" s="2">
        <v>43555</v>
      </c>
      <c r="B3296" s="5" t="s">
        <v>488</v>
      </c>
      <c r="C3296" s="5" t="s">
        <v>330</v>
      </c>
      <c r="D3296" s="5" t="s">
        <v>70</v>
      </c>
      <c r="E3296" s="3" t="s">
        <v>61</v>
      </c>
      <c r="F3296" s="3" t="s">
        <v>353</v>
      </c>
      <c r="G3296" s="3">
        <v>0</v>
      </c>
      <c r="H3296" s="3"/>
      <c r="I3296" s="3"/>
      <c r="J3296" s="3"/>
      <c r="K3296" s="3"/>
      <c r="L3296" s="3"/>
      <c r="M3296" s="5"/>
      <c r="AZ3296"/>
      <c r="BA3296"/>
      <c r="BB3296"/>
      <c r="BC3296"/>
      <c r="BD3296"/>
      <c r="BE3296"/>
      <c r="BF3296" s="3"/>
      <c r="BG3296" s="3"/>
      <c r="CK3296"/>
    </row>
    <row r="3297" spans="1:89" x14ac:dyDescent="0.25">
      <c r="A3297" s="2">
        <v>43555</v>
      </c>
      <c r="B3297" s="5" t="s">
        <v>488</v>
      </c>
      <c r="C3297" s="5" t="s">
        <v>330</v>
      </c>
      <c r="D3297" s="5" t="s">
        <v>70</v>
      </c>
      <c r="E3297" s="3" t="s">
        <v>254</v>
      </c>
      <c r="F3297" s="3" t="s">
        <v>370</v>
      </c>
      <c r="G3297" s="3">
        <v>967910800</v>
      </c>
      <c r="H3297" s="3"/>
      <c r="I3297" s="3"/>
      <c r="J3297" s="3"/>
      <c r="K3297" s="3"/>
      <c r="L3297" s="3"/>
      <c r="M3297" s="5"/>
      <c r="AZ3297"/>
      <c r="BA3297"/>
      <c r="BB3297"/>
      <c r="BC3297"/>
      <c r="BD3297"/>
      <c r="BE3297"/>
      <c r="BF3297" s="3"/>
      <c r="BG3297" s="3"/>
      <c r="CK3297"/>
    </row>
    <row r="3298" spans="1:89" x14ac:dyDescent="0.25">
      <c r="A3298" s="2">
        <v>43555</v>
      </c>
      <c r="B3298" s="5" t="s">
        <v>488</v>
      </c>
      <c r="C3298" s="5" t="s">
        <v>330</v>
      </c>
      <c r="D3298" s="5" t="s">
        <v>70</v>
      </c>
      <c r="E3298" s="3" t="s">
        <v>255</v>
      </c>
      <c r="F3298" s="3" t="s">
        <v>352</v>
      </c>
      <c r="G3298" s="3">
        <v>2094816067</v>
      </c>
      <c r="H3298" s="3"/>
      <c r="I3298" s="3"/>
      <c r="J3298" s="3"/>
      <c r="K3298" s="3"/>
      <c r="L3298" s="3"/>
      <c r="M3298" s="5"/>
      <c r="AZ3298"/>
      <c r="BA3298"/>
      <c r="BB3298"/>
      <c r="BC3298"/>
      <c r="BD3298"/>
      <c r="BE3298"/>
      <c r="BF3298" s="3"/>
      <c r="BG3298" s="3"/>
      <c r="CK3298"/>
    </row>
    <row r="3299" spans="1:89" x14ac:dyDescent="0.25">
      <c r="A3299" s="2">
        <v>43555</v>
      </c>
      <c r="B3299" s="5" t="s">
        <v>488</v>
      </c>
      <c r="C3299" s="5" t="s">
        <v>330</v>
      </c>
      <c r="D3299" s="5" t="s">
        <v>70</v>
      </c>
      <c r="E3299" s="3" t="s">
        <v>256</v>
      </c>
      <c r="F3299" s="3" t="s">
        <v>354</v>
      </c>
      <c r="G3299" s="3">
        <v>2963698903.1700001</v>
      </c>
      <c r="H3299" s="3"/>
      <c r="I3299" s="3"/>
      <c r="J3299" s="3"/>
      <c r="K3299" s="3"/>
      <c r="L3299" s="3"/>
      <c r="M3299" s="5"/>
      <c r="AZ3299"/>
      <c r="BA3299"/>
      <c r="BB3299"/>
      <c r="BC3299"/>
      <c r="BD3299"/>
      <c r="BE3299"/>
      <c r="BF3299" s="3"/>
      <c r="BG3299" s="3"/>
      <c r="CK3299"/>
    </row>
    <row r="3300" spans="1:89" x14ac:dyDescent="0.25">
      <c r="A3300" s="2">
        <v>43555</v>
      </c>
      <c r="B3300" s="5" t="s">
        <v>488</v>
      </c>
      <c r="C3300" s="5" t="s">
        <v>330</v>
      </c>
      <c r="D3300" s="5" t="s">
        <v>70</v>
      </c>
      <c r="E3300" s="3" t="s">
        <v>257</v>
      </c>
      <c r="F3300" s="3" t="s">
        <v>372</v>
      </c>
      <c r="G3300" s="3">
        <v>2963698903.1700001</v>
      </c>
      <c r="H3300" s="3"/>
      <c r="I3300" s="3"/>
      <c r="J3300" s="3"/>
      <c r="K3300" s="3"/>
      <c r="L3300" s="3"/>
      <c r="M3300" s="5"/>
      <c r="AZ3300"/>
      <c r="BA3300"/>
      <c r="BB3300"/>
      <c r="BC3300"/>
      <c r="BD3300"/>
      <c r="BE3300"/>
      <c r="BF3300" s="3"/>
      <c r="BG3300" s="3"/>
      <c r="CK3300"/>
    </row>
    <row r="3301" spans="1:89" x14ac:dyDescent="0.25">
      <c r="A3301" s="2">
        <v>43555</v>
      </c>
      <c r="B3301" s="5" t="s">
        <v>488</v>
      </c>
      <c r="C3301" s="5" t="s">
        <v>330</v>
      </c>
      <c r="D3301" s="5" t="s">
        <v>70</v>
      </c>
      <c r="E3301" s="3" t="s">
        <v>258</v>
      </c>
      <c r="F3301" s="3" t="s">
        <v>355</v>
      </c>
      <c r="G3301" s="3">
        <v>2895443518.1700001</v>
      </c>
      <c r="H3301" s="3"/>
      <c r="I3301" s="3"/>
      <c r="J3301" s="3"/>
      <c r="K3301" s="3"/>
      <c r="L3301" s="3"/>
      <c r="M3301" s="5"/>
      <c r="AZ3301"/>
      <c r="BA3301"/>
      <c r="BB3301"/>
      <c r="BC3301"/>
      <c r="BD3301"/>
      <c r="BE3301"/>
      <c r="BF3301" s="3"/>
      <c r="BG3301" s="3"/>
      <c r="CK3301"/>
    </row>
    <row r="3302" spans="1:89" x14ac:dyDescent="0.25">
      <c r="A3302" s="2">
        <v>43555</v>
      </c>
      <c r="B3302" s="5" t="s">
        <v>488</v>
      </c>
      <c r="C3302" s="5" t="s">
        <v>330</v>
      </c>
      <c r="D3302" s="5" t="s">
        <v>70</v>
      </c>
      <c r="E3302" s="3" t="s">
        <v>60</v>
      </c>
      <c r="F3302" s="3" t="s">
        <v>356</v>
      </c>
      <c r="G3302" s="3">
        <v>68255385</v>
      </c>
      <c r="H3302" s="3"/>
      <c r="I3302" s="3"/>
      <c r="J3302" s="3"/>
      <c r="K3302" s="3"/>
      <c r="L3302" s="3"/>
      <c r="M3302" s="5"/>
      <c r="AZ3302"/>
      <c r="BA3302"/>
      <c r="BB3302"/>
      <c r="BC3302"/>
      <c r="BD3302"/>
      <c r="BE3302"/>
      <c r="BF3302" s="3"/>
      <c r="BG3302" s="3"/>
      <c r="CK3302"/>
    </row>
    <row r="3303" spans="1:89" x14ac:dyDescent="0.25">
      <c r="A3303" s="2">
        <v>43555</v>
      </c>
      <c r="B3303" s="5" t="s">
        <v>488</v>
      </c>
      <c r="C3303" s="5" t="s">
        <v>330</v>
      </c>
      <c r="D3303" s="5" t="s">
        <v>70</v>
      </c>
      <c r="E3303" s="3" t="s">
        <v>59</v>
      </c>
      <c r="F3303" s="3" t="s">
        <v>357</v>
      </c>
      <c r="G3303" s="3">
        <v>0</v>
      </c>
      <c r="H3303" s="3"/>
      <c r="I3303" s="3"/>
      <c r="J3303" s="3"/>
      <c r="K3303" s="3"/>
      <c r="L3303" s="3"/>
      <c r="M3303" s="5"/>
      <c r="AZ3303"/>
      <c r="BA3303"/>
      <c r="BB3303"/>
      <c r="BC3303"/>
      <c r="BD3303"/>
      <c r="BE3303"/>
      <c r="BF3303" s="3"/>
      <c r="BG3303" s="3"/>
      <c r="CK3303"/>
    </row>
    <row r="3304" spans="1:89" x14ac:dyDescent="0.25">
      <c r="A3304" s="2">
        <v>43555</v>
      </c>
      <c r="B3304" s="5" t="s">
        <v>488</v>
      </c>
      <c r="C3304" s="5" t="s">
        <v>330</v>
      </c>
      <c r="D3304" s="5" t="s">
        <v>70</v>
      </c>
      <c r="E3304" s="3" t="s">
        <v>58</v>
      </c>
      <c r="F3304" s="3" t="s">
        <v>358</v>
      </c>
      <c r="G3304" s="3">
        <v>0</v>
      </c>
      <c r="H3304" s="3"/>
      <c r="I3304" s="3"/>
      <c r="J3304" s="3"/>
      <c r="K3304" s="3"/>
      <c r="L3304" s="3"/>
      <c r="M3304" s="5"/>
      <c r="AZ3304"/>
      <c r="BA3304"/>
      <c r="BB3304"/>
      <c r="BC3304"/>
      <c r="BD3304"/>
      <c r="BE3304"/>
      <c r="BF3304" s="3"/>
      <c r="BG3304" s="3"/>
      <c r="CK3304"/>
    </row>
    <row r="3305" spans="1:89" x14ac:dyDescent="0.25">
      <c r="A3305" s="2">
        <v>43555</v>
      </c>
      <c r="B3305" s="5" t="s">
        <v>488</v>
      </c>
      <c r="C3305" s="5" t="s">
        <v>330</v>
      </c>
      <c r="D3305" s="5" t="s">
        <v>70</v>
      </c>
      <c r="E3305" s="3" t="s">
        <v>57</v>
      </c>
      <c r="F3305" s="3" t="s">
        <v>359</v>
      </c>
      <c r="G3305" s="3">
        <v>0</v>
      </c>
      <c r="H3305" s="3"/>
      <c r="I3305" s="3"/>
      <c r="J3305" s="3"/>
      <c r="K3305" s="3"/>
      <c r="L3305" s="3"/>
      <c r="M3305" s="5"/>
      <c r="AZ3305"/>
      <c r="BA3305"/>
      <c r="BB3305"/>
      <c r="BC3305"/>
      <c r="BD3305"/>
      <c r="BE3305"/>
      <c r="BF3305" s="3"/>
      <c r="BG3305" s="3"/>
      <c r="CK3305"/>
    </row>
    <row r="3306" spans="1:89" x14ac:dyDescent="0.25">
      <c r="A3306" s="2">
        <v>43555</v>
      </c>
      <c r="B3306" s="5" t="s">
        <v>488</v>
      </c>
      <c r="C3306" s="5" t="s">
        <v>330</v>
      </c>
      <c r="D3306" s="5" t="s">
        <v>70</v>
      </c>
      <c r="E3306" s="3" t="s">
        <v>56</v>
      </c>
      <c r="F3306" s="3" t="s">
        <v>360</v>
      </c>
      <c r="G3306" s="3">
        <v>0</v>
      </c>
      <c r="H3306" s="3"/>
      <c r="I3306" s="3"/>
      <c r="J3306" s="3"/>
      <c r="K3306" s="3"/>
      <c r="L3306" s="3"/>
      <c r="M3306" s="5"/>
      <c r="AZ3306"/>
      <c r="BA3306"/>
      <c r="BB3306"/>
      <c r="BC3306"/>
      <c r="BD3306"/>
      <c r="BE3306"/>
      <c r="BF3306" s="3"/>
      <c r="BG3306" s="3"/>
      <c r="CK3306"/>
    </row>
    <row r="3307" spans="1:89" x14ac:dyDescent="0.25">
      <c r="A3307" s="2">
        <v>43555</v>
      </c>
      <c r="B3307" s="5" t="s">
        <v>488</v>
      </c>
      <c r="C3307" s="5" t="s">
        <v>330</v>
      </c>
      <c r="D3307" s="5" t="s">
        <v>70</v>
      </c>
      <c r="E3307" s="3" t="s">
        <v>259</v>
      </c>
      <c r="F3307" s="3" t="s">
        <v>361</v>
      </c>
      <c r="G3307" s="3">
        <v>0</v>
      </c>
      <c r="H3307" s="3"/>
      <c r="I3307" s="3"/>
      <c r="J3307" s="3"/>
      <c r="K3307" s="3"/>
      <c r="L3307" s="3"/>
      <c r="M3307" s="5"/>
      <c r="AZ3307"/>
      <c r="BA3307"/>
      <c r="BB3307"/>
      <c r="BC3307"/>
      <c r="BD3307"/>
      <c r="BE3307"/>
      <c r="BF3307" s="3"/>
      <c r="BG3307" s="3"/>
      <c r="CK3307"/>
    </row>
    <row r="3308" spans="1:89" x14ac:dyDescent="0.25">
      <c r="A3308" s="2">
        <v>43555</v>
      </c>
      <c r="B3308" s="5" t="s">
        <v>488</v>
      </c>
      <c r="C3308" s="5" t="s">
        <v>330</v>
      </c>
      <c r="D3308" s="5" t="s">
        <v>70</v>
      </c>
      <c r="E3308" s="3" t="s">
        <v>260</v>
      </c>
      <c r="F3308" s="3" t="s">
        <v>362</v>
      </c>
      <c r="G3308" s="3">
        <v>29429824806</v>
      </c>
      <c r="H3308" s="3"/>
      <c r="I3308" s="3"/>
      <c r="J3308" s="3"/>
      <c r="K3308" s="3"/>
      <c r="L3308" s="3"/>
      <c r="M3308" s="5"/>
      <c r="AZ3308"/>
      <c r="BA3308"/>
      <c r="BB3308"/>
      <c r="BC3308"/>
      <c r="BD3308"/>
      <c r="BE3308"/>
      <c r="BF3308" s="3"/>
      <c r="BG3308" s="3"/>
      <c r="CK3308"/>
    </row>
    <row r="3309" spans="1:89" x14ac:dyDescent="0.25">
      <c r="A3309" s="2">
        <v>43555</v>
      </c>
      <c r="B3309" s="5" t="s">
        <v>488</v>
      </c>
      <c r="C3309" s="5" t="s">
        <v>330</v>
      </c>
      <c r="D3309" s="5" t="s">
        <v>70</v>
      </c>
      <c r="E3309" s="3" t="s">
        <v>261</v>
      </c>
      <c r="F3309" s="3" t="s">
        <v>363</v>
      </c>
      <c r="G3309" s="3">
        <v>57760267</v>
      </c>
      <c r="H3309" s="3"/>
      <c r="I3309" s="3"/>
      <c r="J3309" s="3"/>
      <c r="K3309" s="3"/>
      <c r="L3309" s="3"/>
      <c r="M3309" s="5"/>
      <c r="AZ3309"/>
      <c r="BA3309"/>
      <c r="BB3309"/>
      <c r="BC3309"/>
      <c r="BD3309"/>
      <c r="BE3309"/>
      <c r="BF3309" s="3"/>
      <c r="BG3309" s="3"/>
      <c r="CK3309"/>
    </row>
    <row r="3310" spans="1:89" x14ac:dyDescent="0.25">
      <c r="A3310" s="2">
        <v>43555</v>
      </c>
      <c r="B3310" s="5" t="s">
        <v>488</v>
      </c>
      <c r="C3310" s="5" t="s">
        <v>330</v>
      </c>
      <c r="D3310" s="5" t="s">
        <v>70</v>
      </c>
      <c r="E3310" s="3" t="s">
        <v>262</v>
      </c>
      <c r="F3310" s="3" t="s">
        <v>364</v>
      </c>
      <c r="G3310" s="3">
        <v>626804842</v>
      </c>
      <c r="H3310" s="3"/>
      <c r="I3310" s="3"/>
      <c r="J3310" s="3"/>
      <c r="K3310" s="3"/>
      <c r="L3310" s="3"/>
      <c r="M3310" s="5"/>
      <c r="AZ3310"/>
      <c r="BA3310"/>
      <c r="BB3310"/>
      <c r="BC3310"/>
      <c r="BD3310"/>
      <c r="BE3310"/>
      <c r="BF3310" s="3"/>
      <c r="BG3310" s="3"/>
      <c r="CK3310"/>
    </row>
    <row r="3311" spans="1:89" x14ac:dyDescent="0.25">
      <c r="A3311" s="2">
        <v>43555</v>
      </c>
      <c r="B3311" s="5" t="s">
        <v>488</v>
      </c>
      <c r="C3311" s="5" t="s">
        <v>330</v>
      </c>
      <c r="D3311" s="5" t="s">
        <v>70</v>
      </c>
      <c r="E3311" s="3" t="s">
        <v>263</v>
      </c>
      <c r="F3311" s="3" t="s">
        <v>365</v>
      </c>
      <c r="G3311" s="3">
        <v>477504000</v>
      </c>
      <c r="H3311" s="3"/>
      <c r="I3311" s="3"/>
      <c r="J3311" s="3"/>
      <c r="K3311" s="3"/>
      <c r="L3311" s="3"/>
      <c r="M3311" s="5"/>
      <c r="AZ3311"/>
      <c r="BA3311"/>
      <c r="BB3311"/>
      <c r="BC3311"/>
      <c r="BD3311"/>
      <c r="BE3311"/>
      <c r="BF3311" s="3"/>
      <c r="BG3311" s="3"/>
      <c r="CK3311"/>
    </row>
    <row r="3312" spans="1:89" x14ac:dyDescent="0.25">
      <c r="A3312" s="2">
        <v>43555</v>
      </c>
      <c r="B3312" s="5" t="s">
        <v>488</v>
      </c>
      <c r="C3312" s="5" t="s">
        <v>330</v>
      </c>
      <c r="D3312" s="5" t="s">
        <v>70</v>
      </c>
      <c r="E3312" s="3" t="s">
        <v>55</v>
      </c>
      <c r="F3312" s="3" t="s">
        <v>366</v>
      </c>
      <c r="G3312" s="3">
        <v>0</v>
      </c>
      <c r="H3312" s="3"/>
      <c r="I3312" s="3"/>
      <c r="J3312" s="3"/>
      <c r="K3312" s="3"/>
      <c r="L3312" s="3"/>
      <c r="M3312" s="5"/>
      <c r="AZ3312"/>
      <c r="BA3312"/>
      <c r="BB3312"/>
      <c r="BC3312"/>
      <c r="BD3312"/>
      <c r="BE3312"/>
      <c r="BF3312" s="3"/>
      <c r="BG3312" s="3"/>
      <c r="CK3312"/>
    </row>
    <row r="3313" spans="1:89" x14ac:dyDescent="0.25">
      <c r="A3313" s="2">
        <v>43555</v>
      </c>
      <c r="B3313" s="5" t="s">
        <v>488</v>
      </c>
      <c r="C3313" s="5" t="s">
        <v>330</v>
      </c>
      <c r="D3313" s="5" t="s">
        <v>70</v>
      </c>
      <c r="E3313" s="3" t="s">
        <v>54</v>
      </c>
      <c r="F3313" s="3" t="s">
        <v>367</v>
      </c>
      <c r="G3313" s="3">
        <v>5253377034.6700001</v>
      </c>
      <c r="H3313" s="3"/>
      <c r="I3313" s="3"/>
      <c r="J3313" s="3"/>
      <c r="K3313" s="3"/>
      <c r="L3313" s="3"/>
      <c r="M3313" s="5"/>
      <c r="AZ3313"/>
      <c r="BA3313"/>
      <c r="BB3313"/>
      <c r="BC3313"/>
      <c r="BD3313"/>
      <c r="BE3313"/>
      <c r="BF3313" s="3"/>
      <c r="BG3313" s="3"/>
      <c r="CK3313"/>
    </row>
    <row r="3314" spans="1:89" x14ac:dyDescent="0.25">
      <c r="A3314" s="2">
        <v>43555</v>
      </c>
      <c r="B3314" s="5" t="s">
        <v>488</v>
      </c>
      <c r="C3314" s="5" t="s">
        <v>330</v>
      </c>
      <c r="D3314" s="5" t="s">
        <v>70</v>
      </c>
      <c r="E3314" s="3" t="s">
        <v>53</v>
      </c>
      <c r="F3314" s="3" t="s">
        <v>368</v>
      </c>
      <c r="G3314" s="3">
        <v>2501631054.3600001</v>
      </c>
      <c r="H3314" s="3"/>
      <c r="I3314" s="3"/>
      <c r="J3314" s="3"/>
      <c r="K3314" s="3"/>
      <c r="L3314" s="3"/>
      <c r="M3314" s="5"/>
      <c r="AZ3314"/>
      <c r="BA3314"/>
      <c r="BB3314"/>
      <c r="BC3314"/>
      <c r="BD3314"/>
      <c r="BE3314"/>
      <c r="BF3314" s="3"/>
      <c r="BG3314" s="3"/>
      <c r="CK3314"/>
    </row>
    <row r="3315" spans="1:89" x14ac:dyDescent="0.25">
      <c r="A3315" s="2">
        <v>43555</v>
      </c>
      <c r="B3315" s="5" t="s">
        <v>488</v>
      </c>
      <c r="C3315" s="5" t="s">
        <v>330</v>
      </c>
      <c r="D3315" s="5" t="s">
        <v>70</v>
      </c>
      <c r="E3315" s="3" t="s">
        <v>50</v>
      </c>
      <c r="F3315" s="3" t="s">
        <v>369</v>
      </c>
      <c r="G3315" s="3">
        <v>151391708061.76999</v>
      </c>
      <c r="H3315" s="3"/>
      <c r="I3315" s="3"/>
      <c r="J3315" s="3"/>
      <c r="K3315" s="3"/>
      <c r="L3315" s="3"/>
      <c r="M3315" s="5"/>
      <c r="AZ3315"/>
      <c r="BA3315"/>
      <c r="BB3315"/>
      <c r="BC3315"/>
      <c r="BD3315"/>
      <c r="BE3315"/>
      <c r="BF3315" s="3"/>
      <c r="BG3315" s="3"/>
      <c r="CK3315"/>
    </row>
    <row r="3316" spans="1:89" x14ac:dyDescent="0.25">
      <c r="A3316" s="2">
        <v>43555</v>
      </c>
      <c r="B3316" s="5" t="s">
        <v>488</v>
      </c>
      <c r="C3316" s="5" t="s">
        <v>330</v>
      </c>
      <c r="D3316" s="5" t="s">
        <v>70</v>
      </c>
      <c r="E3316" s="3" t="s">
        <v>264</v>
      </c>
      <c r="F3316" s="3" t="s">
        <v>371</v>
      </c>
      <c r="G3316" s="3">
        <v>90223589134.800003</v>
      </c>
      <c r="H3316" s="3"/>
      <c r="I3316" s="3"/>
      <c r="J3316" s="3"/>
      <c r="K3316" s="3"/>
      <c r="L3316" s="3"/>
      <c r="M3316" s="5"/>
      <c r="AZ3316"/>
      <c r="BA3316"/>
      <c r="BB3316"/>
      <c r="BC3316"/>
      <c r="BD3316"/>
      <c r="BE3316"/>
      <c r="BF3316" s="3"/>
      <c r="BG3316" s="3"/>
      <c r="CK3316"/>
    </row>
    <row r="3317" spans="1:89" x14ac:dyDescent="0.25">
      <c r="A3317" s="2">
        <v>43555</v>
      </c>
      <c r="B3317" s="5" t="s">
        <v>488</v>
      </c>
      <c r="C3317" s="5" t="s">
        <v>330</v>
      </c>
      <c r="D3317" s="5" t="s">
        <v>70</v>
      </c>
      <c r="E3317" s="3" t="s">
        <v>265</v>
      </c>
      <c r="F3317" s="3" t="s">
        <v>377</v>
      </c>
      <c r="G3317" s="3">
        <v>75748251269.550003</v>
      </c>
      <c r="H3317" s="3"/>
      <c r="I3317" s="3"/>
      <c r="J3317" s="3"/>
      <c r="K3317" s="3"/>
      <c r="L3317" s="3"/>
      <c r="M3317" s="5"/>
      <c r="AZ3317"/>
      <c r="BA3317"/>
      <c r="BB3317"/>
      <c r="BC3317"/>
      <c r="BD3317"/>
      <c r="BE3317"/>
      <c r="BF3317" s="3"/>
      <c r="BG3317" s="3"/>
      <c r="CK3317"/>
    </row>
    <row r="3318" spans="1:89" x14ac:dyDescent="0.25">
      <c r="A3318" s="2">
        <v>43555</v>
      </c>
      <c r="B3318" s="5" t="s">
        <v>488</v>
      </c>
      <c r="C3318" s="5" t="s">
        <v>330</v>
      </c>
      <c r="D3318" s="5" t="s">
        <v>70</v>
      </c>
      <c r="E3318" s="3" t="s">
        <v>266</v>
      </c>
      <c r="F3318" s="3" t="s">
        <v>373</v>
      </c>
      <c r="G3318" s="3">
        <v>0</v>
      </c>
      <c r="H3318" s="3"/>
      <c r="I3318" s="3"/>
      <c r="J3318" s="3"/>
      <c r="K3318" s="3"/>
      <c r="L3318" s="3"/>
      <c r="M3318" s="5"/>
      <c r="AZ3318"/>
      <c r="BA3318"/>
      <c r="BB3318"/>
      <c r="BC3318"/>
      <c r="BD3318"/>
      <c r="BE3318"/>
      <c r="BF3318" s="3"/>
      <c r="BG3318" s="3"/>
      <c r="CK3318"/>
    </row>
    <row r="3319" spans="1:89" x14ac:dyDescent="0.25">
      <c r="A3319" s="2">
        <v>43555</v>
      </c>
      <c r="B3319" s="5" t="s">
        <v>488</v>
      </c>
      <c r="C3319" s="5" t="s">
        <v>330</v>
      </c>
      <c r="D3319" s="5" t="s">
        <v>70</v>
      </c>
      <c r="E3319" s="3" t="s">
        <v>267</v>
      </c>
      <c r="F3319" s="3" t="s">
        <v>374</v>
      </c>
      <c r="G3319" s="3">
        <v>73606854450.210007</v>
      </c>
      <c r="H3319" s="3"/>
      <c r="I3319" s="3"/>
      <c r="J3319" s="3"/>
      <c r="K3319" s="3"/>
      <c r="L3319" s="3"/>
      <c r="M3319" s="5"/>
      <c r="AZ3319"/>
      <c r="BA3319"/>
      <c r="BB3319"/>
      <c r="BC3319"/>
      <c r="BD3319"/>
      <c r="BE3319"/>
      <c r="BF3319" s="3"/>
      <c r="BG3319" s="3"/>
      <c r="CK3319"/>
    </row>
    <row r="3320" spans="1:89" x14ac:dyDescent="0.25">
      <c r="A3320" s="2">
        <v>43555</v>
      </c>
      <c r="B3320" s="5" t="s">
        <v>488</v>
      </c>
      <c r="C3320" s="5" t="s">
        <v>330</v>
      </c>
      <c r="D3320" s="5" t="s">
        <v>70</v>
      </c>
      <c r="E3320" s="3" t="s">
        <v>37</v>
      </c>
      <c r="F3320" s="3" t="s">
        <v>375</v>
      </c>
      <c r="G3320" s="3">
        <v>2141396819.3399999</v>
      </c>
      <c r="H3320" s="3"/>
      <c r="I3320" s="3"/>
      <c r="J3320" s="3"/>
      <c r="K3320" s="3"/>
      <c r="L3320" s="3"/>
      <c r="M3320" s="5"/>
      <c r="AZ3320"/>
      <c r="BA3320"/>
      <c r="BB3320"/>
      <c r="BC3320"/>
      <c r="BD3320"/>
      <c r="BE3320"/>
      <c r="BF3320" s="3"/>
      <c r="BG3320" s="3"/>
      <c r="CK3320"/>
    </row>
    <row r="3321" spans="1:89" x14ac:dyDescent="0.25">
      <c r="A3321" s="2">
        <v>43555</v>
      </c>
      <c r="B3321" s="5" t="s">
        <v>488</v>
      </c>
      <c r="C3321" s="5" t="s">
        <v>330</v>
      </c>
      <c r="D3321" s="5" t="s">
        <v>70</v>
      </c>
      <c r="E3321" s="3" t="s">
        <v>268</v>
      </c>
      <c r="F3321" s="3" t="s">
        <v>376</v>
      </c>
      <c r="G3321" s="3">
        <v>14475337865.25</v>
      </c>
      <c r="H3321" s="3"/>
      <c r="I3321" s="3"/>
      <c r="J3321" s="3"/>
      <c r="K3321" s="3"/>
      <c r="L3321" s="3"/>
      <c r="M3321" s="5"/>
      <c r="AZ3321"/>
      <c r="BA3321"/>
      <c r="BB3321"/>
      <c r="BC3321"/>
      <c r="BD3321"/>
      <c r="BE3321"/>
      <c r="BF3321" s="3"/>
      <c r="BG3321" s="3"/>
      <c r="CK3321"/>
    </row>
    <row r="3322" spans="1:89" x14ac:dyDescent="0.25">
      <c r="A3322" s="2">
        <v>43555</v>
      </c>
      <c r="B3322" s="5" t="s">
        <v>488</v>
      </c>
      <c r="C3322" s="5" t="s">
        <v>330</v>
      </c>
      <c r="D3322" s="5" t="s">
        <v>70</v>
      </c>
      <c r="E3322" s="3" t="s">
        <v>269</v>
      </c>
      <c r="F3322" s="3" t="s">
        <v>373</v>
      </c>
      <c r="G3322" s="3">
        <v>0</v>
      </c>
      <c r="H3322" s="3"/>
      <c r="I3322" s="3"/>
      <c r="J3322" s="3"/>
      <c r="K3322" s="3"/>
      <c r="L3322" s="3"/>
      <c r="M3322" s="5"/>
      <c r="AZ3322"/>
      <c r="BA3322"/>
      <c r="BB3322"/>
      <c r="BC3322"/>
      <c r="BD3322"/>
      <c r="BE3322"/>
      <c r="BF3322" s="3"/>
      <c r="BG3322" s="3"/>
      <c r="CK3322"/>
    </row>
    <row r="3323" spans="1:89" x14ac:dyDescent="0.25">
      <c r="A3323" s="2">
        <v>43555</v>
      </c>
      <c r="B3323" s="5" t="s">
        <v>488</v>
      </c>
      <c r="C3323" s="5" t="s">
        <v>330</v>
      </c>
      <c r="D3323" s="5" t="s">
        <v>70</v>
      </c>
      <c r="E3323" s="3" t="s">
        <v>270</v>
      </c>
      <c r="F3323" s="3" t="s">
        <v>374</v>
      </c>
      <c r="G3323" s="3">
        <v>13985352723.790001</v>
      </c>
      <c r="H3323" s="3"/>
      <c r="I3323" s="3"/>
      <c r="J3323" s="3"/>
      <c r="K3323" s="3"/>
      <c r="L3323" s="3"/>
      <c r="M3323" s="5"/>
      <c r="AZ3323"/>
      <c r="BA3323"/>
      <c r="BB3323"/>
      <c r="BC3323"/>
      <c r="BD3323"/>
      <c r="BE3323"/>
      <c r="BF3323" s="3"/>
      <c r="BG3323" s="3"/>
      <c r="CK3323"/>
    </row>
    <row r="3324" spans="1:89" x14ac:dyDescent="0.25">
      <c r="A3324" s="2">
        <v>43555</v>
      </c>
      <c r="B3324" s="5" t="s">
        <v>488</v>
      </c>
      <c r="C3324" s="5" t="s">
        <v>330</v>
      </c>
      <c r="D3324" s="5" t="s">
        <v>70</v>
      </c>
      <c r="E3324" s="3" t="s">
        <v>271</v>
      </c>
      <c r="F3324" s="3" t="s">
        <v>375</v>
      </c>
      <c r="G3324" s="3">
        <v>489985141.45999998</v>
      </c>
      <c r="H3324" s="3"/>
      <c r="I3324" s="3"/>
      <c r="J3324" s="3"/>
      <c r="K3324" s="3"/>
      <c r="L3324" s="3"/>
      <c r="M3324" s="5"/>
      <c r="AZ3324"/>
      <c r="BA3324"/>
      <c r="BB3324"/>
      <c r="BC3324"/>
      <c r="BD3324"/>
      <c r="BE3324"/>
      <c r="BF3324" s="3"/>
      <c r="BG3324" s="3"/>
      <c r="CK3324"/>
    </row>
    <row r="3325" spans="1:89" x14ac:dyDescent="0.25">
      <c r="A3325" s="2">
        <v>43555</v>
      </c>
      <c r="B3325" s="5" t="s">
        <v>488</v>
      </c>
      <c r="C3325" s="5" t="s">
        <v>330</v>
      </c>
      <c r="D3325" s="5" t="s">
        <v>70</v>
      </c>
      <c r="E3325" s="3" t="s">
        <v>272</v>
      </c>
      <c r="F3325" s="3" t="s">
        <v>378</v>
      </c>
      <c r="G3325" s="3">
        <v>0</v>
      </c>
      <c r="H3325" s="3"/>
      <c r="I3325" s="3"/>
      <c r="J3325" s="3"/>
      <c r="K3325" s="3"/>
      <c r="L3325" s="3"/>
      <c r="M3325" s="5"/>
      <c r="AZ3325"/>
      <c r="BA3325"/>
      <c r="BB3325"/>
      <c r="BC3325"/>
      <c r="BD3325"/>
      <c r="BE3325"/>
      <c r="BF3325" s="3"/>
      <c r="BG3325" s="3"/>
      <c r="CK3325"/>
    </row>
    <row r="3326" spans="1:89" x14ac:dyDescent="0.25">
      <c r="A3326" s="2">
        <v>43555</v>
      </c>
      <c r="B3326" s="5" t="s">
        <v>488</v>
      </c>
      <c r="C3326" s="5" t="s">
        <v>330</v>
      </c>
      <c r="D3326" s="5" t="s">
        <v>70</v>
      </c>
      <c r="E3326" s="3" t="s">
        <v>131</v>
      </c>
      <c r="F3326" s="3" t="s">
        <v>379</v>
      </c>
      <c r="G3326" s="3">
        <v>0</v>
      </c>
      <c r="H3326" s="3"/>
      <c r="I3326" s="3"/>
      <c r="J3326" s="3"/>
      <c r="K3326" s="3"/>
      <c r="L3326" s="3"/>
      <c r="M3326" s="5"/>
      <c r="AZ3326"/>
      <c r="BA3326"/>
      <c r="BB3326"/>
      <c r="BC3326"/>
      <c r="BD3326"/>
      <c r="BE3326"/>
      <c r="BF3326" s="3"/>
      <c r="BG3326" s="3"/>
      <c r="CK3326"/>
    </row>
    <row r="3327" spans="1:89" x14ac:dyDescent="0.25">
      <c r="A3327" s="2">
        <v>43555</v>
      </c>
      <c r="B3327" s="5" t="s">
        <v>488</v>
      </c>
      <c r="C3327" s="5" t="s">
        <v>330</v>
      </c>
      <c r="D3327" s="5" t="s">
        <v>70</v>
      </c>
      <c r="E3327" s="3" t="s">
        <v>116</v>
      </c>
      <c r="F3327" s="3" t="s">
        <v>373</v>
      </c>
      <c r="G3327" s="3">
        <v>0</v>
      </c>
      <c r="H3327" s="3"/>
      <c r="I3327" s="3"/>
      <c r="J3327" s="3"/>
      <c r="K3327" s="3"/>
      <c r="L3327" s="3"/>
      <c r="M3327" s="5"/>
      <c r="AZ3327"/>
      <c r="BA3327"/>
      <c r="BB3327"/>
      <c r="BC3327"/>
      <c r="BD3327"/>
      <c r="BE3327"/>
      <c r="BF3327" s="3"/>
      <c r="BG3327" s="3"/>
      <c r="CK3327"/>
    </row>
    <row r="3328" spans="1:89" x14ac:dyDescent="0.25">
      <c r="A3328" s="2">
        <v>43555</v>
      </c>
      <c r="B3328" s="5" t="s">
        <v>488</v>
      </c>
      <c r="C3328" s="5" t="s">
        <v>330</v>
      </c>
      <c r="D3328" s="5" t="s">
        <v>70</v>
      </c>
      <c r="E3328" s="3" t="s">
        <v>117</v>
      </c>
      <c r="F3328" s="3" t="s">
        <v>374</v>
      </c>
      <c r="G3328" s="3">
        <v>0</v>
      </c>
      <c r="H3328" s="3"/>
      <c r="I3328" s="3"/>
      <c r="J3328" s="3"/>
      <c r="K3328" s="3"/>
      <c r="L3328" s="3"/>
      <c r="M3328" s="5"/>
      <c r="AZ3328"/>
      <c r="BA3328"/>
      <c r="BB3328"/>
      <c r="BC3328"/>
      <c r="BD3328"/>
      <c r="BE3328"/>
      <c r="BF3328" s="3"/>
      <c r="BG3328" s="3"/>
      <c r="CK3328"/>
    </row>
    <row r="3329" spans="1:89" x14ac:dyDescent="0.25">
      <c r="A3329" s="2">
        <v>43555</v>
      </c>
      <c r="B3329" s="5" t="s">
        <v>488</v>
      </c>
      <c r="C3329" s="5" t="s">
        <v>330</v>
      </c>
      <c r="D3329" s="5" t="s">
        <v>70</v>
      </c>
      <c r="E3329" s="3" t="s">
        <v>118</v>
      </c>
      <c r="F3329" s="3" t="s">
        <v>375</v>
      </c>
      <c r="G3329" s="3">
        <v>0</v>
      </c>
      <c r="H3329" s="3"/>
      <c r="I3329" s="3"/>
      <c r="J3329" s="3"/>
      <c r="K3329" s="3"/>
      <c r="L3329" s="3"/>
      <c r="M3329" s="5"/>
      <c r="AZ3329"/>
      <c r="BA3329"/>
      <c r="BB3329"/>
      <c r="BC3329"/>
      <c r="BD3329"/>
      <c r="BE3329"/>
      <c r="BF3329" s="3"/>
      <c r="BG3329" s="3"/>
      <c r="CK3329"/>
    </row>
    <row r="3330" spans="1:89" x14ac:dyDescent="0.25">
      <c r="A3330" s="2">
        <v>43555</v>
      </c>
      <c r="B3330" s="5" t="s">
        <v>488</v>
      </c>
      <c r="C3330" s="5" t="s">
        <v>330</v>
      </c>
      <c r="D3330" s="5" t="s">
        <v>70</v>
      </c>
      <c r="E3330" s="3" t="s">
        <v>273</v>
      </c>
      <c r="F3330" s="3" t="s">
        <v>380</v>
      </c>
      <c r="G3330" s="3">
        <v>0</v>
      </c>
      <c r="H3330" s="3"/>
      <c r="I3330" s="3"/>
      <c r="J3330" s="3"/>
      <c r="K3330" s="3"/>
      <c r="L3330" s="3"/>
      <c r="M3330" s="5"/>
      <c r="AZ3330"/>
      <c r="BA3330"/>
      <c r="BB3330"/>
      <c r="BC3330"/>
      <c r="BD3330"/>
      <c r="BE3330"/>
      <c r="BF3330" s="3"/>
      <c r="BG3330" s="3"/>
      <c r="CK3330"/>
    </row>
    <row r="3331" spans="1:89" x14ac:dyDescent="0.25">
      <c r="A3331" s="2">
        <v>43555</v>
      </c>
      <c r="B3331" s="5" t="s">
        <v>488</v>
      </c>
      <c r="C3331" s="5" t="s">
        <v>330</v>
      </c>
      <c r="D3331" s="5" t="s">
        <v>70</v>
      </c>
      <c r="E3331" s="3" t="s">
        <v>274</v>
      </c>
      <c r="F3331" s="3" t="s">
        <v>373</v>
      </c>
      <c r="G3331" s="3">
        <v>0</v>
      </c>
      <c r="H3331" s="3"/>
      <c r="I3331" s="3"/>
      <c r="J3331" s="3"/>
      <c r="K3331" s="3"/>
      <c r="L3331" s="3"/>
      <c r="M3331" s="5"/>
      <c r="AZ3331"/>
      <c r="BA3331"/>
      <c r="BB3331"/>
      <c r="BC3331"/>
      <c r="BD3331"/>
      <c r="BE3331"/>
      <c r="BF3331" s="3"/>
      <c r="BG3331" s="3"/>
      <c r="CK3331"/>
    </row>
    <row r="3332" spans="1:89" x14ac:dyDescent="0.25">
      <c r="A3332" s="2">
        <v>43555</v>
      </c>
      <c r="B3332" s="5" t="s">
        <v>488</v>
      </c>
      <c r="C3332" s="5" t="s">
        <v>330</v>
      </c>
      <c r="D3332" s="5" t="s">
        <v>70</v>
      </c>
      <c r="E3332" s="3" t="s">
        <v>275</v>
      </c>
      <c r="F3332" s="3" t="s">
        <v>374</v>
      </c>
      <c r="G3332" s="3">
        <v>0</v>
      </c>
      <c r="H3332" s="3"/>
      <c r="I3332" s="3"/>
      <c r="J3332" s="3"/>
      <c r="K3332" s="3"/>
      <c r="L3332" s="3"/>
      <c r="M3332" s="5"/>
      <c r="AZ3332"/>
      <c r="BA3332"/>
      <c r="BB3332"/>
      <c r="BC3332"/>
      <c r="BD3332"/>
      <c r="BE3332"/>
      <c r="BF3332" s="3"/>
      <c r="BG3332" s="3"/>
      <c r="CK3332"/>
    </row>
    <row r="3333" spans="1:89" x14ac:dyDescent="0.25">
      <c r="A3333" s="2">
        <v>43555</v>
      </c>
      <c r="B3333" s="5" t="s">
        <v>488</v>
      </c>
      <c r="C3333" s="5" t="s">
        <v>330</v>
      </c>
      <c r="D3333" s="5" t="s">
        <v>70</v>
      </c>
      <c r="E3333" s="3" t="s">
        <v>276</v>
      </c>
      <c r="F3333" s="3" t="s">
        <v>375</v>
      </c>
      <c r="G3333" s="3">
        <v>0</v>
      </c>
      <c r="H3333" s="3"/>
      <c r="I3333" s="3"/>
      <c r="J3333" s="3"/>
      <c r="K3333" s="3"/>
      <c r="L3333" s="3"/>
      <c r="M3333" s="5"/>
      <c r="AZ3333"/>
      <c r="BA3333"/>
      <c r="BB3333"/>
      <c r="BC3333"/>
      <c r="BD3333"/>
      <c r="BE3333"/>
      <c r="BF3333" s="3"/>
      <c r="BG3333" s="3"/>
      <c r="CK3333"/>
    </row>
    <row r="3334" spans="1:89" x14ac:dyDescent="0.25">
      <c r="A3334" s="2">
        <v>43555</v>
      </c>
      <c r="B3334" s="5" t="s">
        <v>488</v>
      </c>
      <c r="C3334" s="5" t="s">
        <v>330</v>
      </c>
      <c r="D3334" s="5" t="s">
        <v>70</v>
      </c>
      <c r="E3334" s="3" t="s">
        <v>277</v>
      </c>
      <c r="F3334" s="3" t="s">
        <v>381</v>
      </c>
      <c r="G3334" s="3">
        <v>0</v>
      </c>
      <c r="H3334" s="3"/>
      <c r="I3334" s="3"/>
      <c r="J3334" s="3"/>
      <c r="K3334" s="3"/>
      <c r="L3334" s="3"/>
      <c r="M3334" s="5"/>
      <c r="AZ3334"/>
      <c r="BA3334"/>
      <c r="BB3334"/>
      <c r="BC3334"/>
      <c r="BD3334"/>
      <c r="BE3334"/>
      <c r="BF3334" s="3"/>
      <c r="BG3334" s="3"/>
      <c r="CK3334"/>
    </row>
    <row r="3335" spans="1:89" x14ac:dyDescent="0.25">
      <c r="A3335" s="2">
        <v>43555</v>
      </c>
      <c r="B3335" s="5" t="s">
        <v>488</v>
      </c>
      <c r="C3335" s="5" t="s">
        <v>330</v>
      </c>
      <c r="D3335" s="5" t="s">
        <v>70</v>
      </c>
      <c r="E3335" s="3" t="s">
        <v>119</v>
      </c>
      <c r="F3335" s="3" t="s">
        <v>382</v>
      </c>
      <c r="G3335" s="3">
        <v>0</v>
      </c>
      <c r="H3335" s="3"/>
      <c r="I3335" s="3"/>
      <c r="J3335" s="3"/>
      <c r="K3335" s="3"/>
      <c r="L3335" s="3"/>
      <c r="M3335" s="5"/>
      <c r="AZ3335"/>
      <c r="BA3335"/>
      <c r="BB3335"/>
      <c r="BC3335"/>
      <c r="BD3335"/>
      <c r="BE3335"/>
      <c r="BF3335" s="3"/>
      <c r="BG3335" s="3"/>
      <c r="CK3335"/>
    </row>
    <row r="3336" spans="1:89" x14ac:dyDescent="0.25">
      <c r="A3336" s="2">
        <v>43555</v>
      </c>
      <c r="B3336" s="5" t="s">
        <v>488</v>
      </c>
      <c r="C3336" s="5" t="s">
        <v>330</v>
      </c>
      <c r="D3336" s="5" t="s">
        <v>70</v>
      </c>
      <c r="E3336" s="3" t="s">
        <v>120</v>
      </c>
      <c r="F3336" s="3" t="s">
        <v>383</v>
      </c>
      <c r="G3336" s="3">
        <v>0</v>
      </c>
      <c r="H3336" s="3"/>
      <c r="I3336" s="3"/>
      <c r="J3336" s="3"/>
      <c r="K3336" s="3"/>
      <c r="L3336" s="3"/>
      <c r="M3336" s="5"/>
      <c r="AZ3336"/>
      <c r="BA3336"/>
      <c r="BB3336"/>
      <c r="BC3336"/>
      <c r="BD3336"/>
      <c r="BE3336"/>
      <c r="BF3336" s="3"/>
      <c r="BG3336" s="3"/>
      <c r="CK3336"/>
    </row>
    <row r="3337" spans="1:89" x14ac:dyDescent="0.25">
      <c r="A3337" s="2">
        <v>43555</v>
      </c>
      <c r="B3337" s="5" t="s">
        <v>488</v>
      </c>
      <c r="C3337" s="5" t="s">
        <v>330</v>
      </c>
      <c r="D3337" s="5" t="s">
        <v>70</v>
      </c>
      <c r="E3337" s="3" t="s">
        <v>121</v>
      </c>
      <c r="F3337" s="3" t="s">
        <v>384</v>
      </c>
      <c r="G3337" s="3">
        <v>0</v>
      </c>
      <c r="H3337" s="3"/>
      <c r="I3337" s="3"/>
      <c r="J3337" s="3"/>
      <c r="K3337" s="3"/>
      <c r="L3337" s="3"/>
      <c r="M3337" s="5"/>
      <c r="AZ3337"/>
      <c r="BA3337"/>
      <c r="BB3337"/>
      <c r="BC3337"/>
      <c r="BD3337"/>
      <c r="BE3337"/>
      <c r="BF3337" s="3"/>
      <c r="BG3337" s="3"/>
      <c r="CK3337"/>
    </row>
    <row r="3338" spans="1:89" x14ac:dyDescent="0.25">
      <c r="A3338" s="2">
        <v>43555</v>
      </c>
      <c r="B3338" s="5" t="s">
        <v>488</v>
      </c>
      <c r="C3338" s="5" t="s">
        <v>330</v>
      </c>
      <c r="D3338" s="5" t="s">
        <v>70</v>
      </c>
      <c r="E3338" s="3" t="s">
        <v>123</v>
      </c>
      <c r="F3338" s="3" t="s">
        <v>385</v>
      </c>
      <c r="G3338" s="3">
        <v>0</v>
      </c>
      <c r="H3338" s="3"/>
      <c r="I3338" s="3"/>
      <c r="J3338" s="3"/>
      <c r="K3338" s="3"/>
      <c r="L3338" s="3"/>
      <c r="M3338" s="5"/>
      <c r="AZ3338"/>
      <c r="BA3338"/>
      <c r="BB3338"/>
      <c r="BC3338"/>
      <c r="BD3338"/>
      <c r="BE3338"/>
      <c r="BF3338" s="3"/>
      <c r="BG3338" s="3"/>
      <c r="CK3338"/>
    </row>
    <row r="3339" spans="1:89" x14ac:dyDescent="0.25">
      <c r="A3339" s="2">
        <v>43555</v>
      </c>
      <c r="B3339" s="5" t="s">
        <v>488</v>
      </c>
      <c r="C3339" s="5" t="s">
        <v>330</v>
      </c>
      <c r="D3339" s="5" t="s">
        <v>70</v>
      </c>
      <c r="E3339" s="3" t="s">
        <v>278</v>
      </c>
      <c r="F3339" s="3" t="s">
        <v>386</v>
      </c>
      <c r="G3339" s="3">
        <v>387682648</v>
      </c>
      <c r="H3339" s="3"/>
      <c r="I3339" s="3"/>
      <c r="J3339" s="3"/>
      <c r="K3339" s="3"/>
      <c r="L3339" s="3"/>
      <c r="M3339" s="5"/>
      <c r="AZ3339"/>
      <c r="BA3339"/>
      <c r="BB3339"/>
      <c r="BC3339"/>
      <c r="BD3339"/>
      <c r="BE3339"/>
      <c r="BF3339" s="3"/>
      <c r="BG3339" s="3"/>
      <c r="CK3339"/>
    </row>
    <row r="3340" spans="1:89" x14ac:dyDescent="0.25">
      <c r="A3340" s="2">
        <v>43555</v>
      </c>
      <c r="B3340" s="5" t="s">
        <v>488</v>
      </c>
      <c r="C3340" s="5" t="s">
        <v>330</v>
      </c>
      <c r="D3340" s="5" t="s">
        <v>70</v>
      </c>
      <c r="E3340" s="3" t="s">
        <v>279</v>
      </c>
      <c r="F3340" s="3" t="s">
        <v>387</v>
      </c>
      <c r="G3340" s="3">
        <v>0</v>
      </c>
      <c r="H3340" s="3"/>
      <c r="I3340" s="3"/>
      <c r="J3340" s="3"/>
      <c r="K3340" s="3"/>
      <c r="L3340" s="3"/>
      <c r="M3340" s="5"/>
      <c r="AZ3340"/>
      <c r="BA3340"/>
      <c r="BB3340"/>
      <c r="BC3340"/>
      <c r="BD3340"/>
      <c r="BE3340"/>
      <c r="BF3340" s="3"/>
      <c r="BG3340" s="3"/>
      <c r="CK3340"/>
    </row>
    <row r="3341" spans="1:89" x14ac:dyDescent="0.25">
      <c r="A3341" s="2">
        <v>43555</v>
      </c>
      <c r="B3341" s="5" t="s">
        <v>488</v>
      </c>
      <c r="C3341" s="5" t="s">
        <v>330</v>
      </c>
      <c r="D3341" s="5" t="s">
        <v>70</v>
      </c>
      <c r="E3341" s="3" t="s">
        <v>280</v>
      </c>
      <c r="F3341" s="3" t="s">
        <v>388</v>
      </c>
      <c r="G3341" s="3">
        <v>0</v>
      </c>
      <c r="H3341" s="3"/>
      <c r="I3341" s="3"/>
      <c r="J3341" s="3"/>
      <c r="K3341" s="3"/>
      <c r="L3341" s="3"/>
      <c r="M3341" s="5"/>
      <c r="AZ3341"/>
      <c r="BA3341"/>
      <c r="BB3341"/>
      <c r="BC3341"/>
      <c r="BD3341"/>
      <c r="BE3341"/>
      <c r="BF3341" s="3"/>
      <c r="BG3341" s="3"/>
      <c r="CK3341"/>
    </row>
    <row r="3342" spans="1:89" x14ac:dyDescent="0.25">
      <c r="A3342" s="2">
        <v>43555</v>
      </c>
      <c r="B3342" s="5" t="s">
        <v>488</v>
      </c>
      <c r="C3342" s="5" t="s">
        <v>330</v>
      </c>
      <c r="D3342" s="5" t="s">
        <v>70</v>
      </c>
      <c r="E3342" s="3" t="s">
        <v>281</v>
      </c>
      <c r="F3342" s="3" t="s">
        <v>389</v>
      </c>
      <c r="G3342" s="3">
        <v>124230518.98999999</v>
      </c>
      <c r="H3342" s="3"/>
      <c r="I3342" s="3"/>
      <c r="J3342" s="3"/>
      <c r="K3342" s="3"/>
      <c r="L3342" s="3"/>
      <c r="M3342" s="5"/>
      <c r="AZ3342"/>
      <c r="BA3342"/>
      <c r="BB3342"/>
      <c r="BC3342"/>
      <c r="BD3342"/>
      <c r="BE3342"/>
      <c r="BF3342" s="3"/>
      <c r="BG3342" s="3"/>
      <c r="CK3342"/>
    </row>
    <row r="3343" spans="1:89" x14ac:dyDescent="0.25">
      <c r="A3343" s="2">
        <v>43555</v>
      </c>
      <c r="B3343" s="5" t="s">
        <v>488</v>
      </c>
      <c r="C3343" s="5" t="s">
        <v>330</v>
      </c>
      <c r="D3343" s="5" t="s">
        <v>70</v>
      </c>
      <c r="E3343" s="3" t="s">
        <v>282</v>
      </c>
      <c r="F3343" s="3" t="s">
        <v>183</v>
      </c>
      <c r="G3343" s="3">
        <v>0</v>
      </c>
      <c r="H3343" s="3"/>
      <c r="I3343" s="3"/>
      <c r="J3343" s="3"/>
      <c r="K3343" s="3"/>
      <c r="L3343" s="3"/>
      <c r="M3343" s="5"/>
      <c r="AZ3343"/>
      <c r="BA3343"/>
      <c r="BB3343"/>
      <c r="BC3343"/>
      <c r="BD3343"/>
      <c r="BE3343"/>
      <c r="BF3343" s="3"/>
      <c r="BG3343" s="3"/>
      <c r="CK3343"/>
    </row>
    <row r="3344" spans="1:89" x14ac:dyDescent="0.25">
      <c r="A3344" s="2">
        <v>43555</v>
      </c>
      <c r="B3344" s="5" t="s">
        <v>488</v>
      </c>
      <c r="C3344" s="5" t="s">
        <v>330</v>
      </c>
      <c r="D3344" s="5" t="s">
        <v>70</v>
      </c>
      <c r="E3344" s="3" t="s">
        <v>124</v>
      </c>
      <c r="F3344" s="3" t="s">
        <v>390</v>
      </c>
      <c r="G3344" s="3">
        <v>0</v>
      </c>
      <c r="H3344" s="3"/>
      <c r="I3344" s="3"/>
      <c r="J3344" s="3"/>
      <c r="K3344" s="3"/>
      <c r="L3344" s="3"/>
      <c r="M3344" s="5"/>
      <c r="AZ3344"/>
      <c r="BA3344"/>
      <c r="BB3344"/>
      <c r="BC3344"/>
      <c r="BD3344"/>
      <c r="BE3344"/>
      <c r="BF3344" s="3"/>
      <c r="BG3344" s="3"/>
      <c r="CK3344"/>
    </row>
    <row r="3345" spans="1:89" x14ac:dyDescent="0.25">
      <c r="A3345" s="2">
        <v>43555</v>
      </c>
      <c r="B3345" s="5" t="s">
        <v>488</v>
      </c>
      <c r="C3345" s="5" t="s">
        <v>330</v>
      </c>
      <c r="D3345" s="5" t="s">
        <v>70</v>
      </c>
      <c r="E3345" s="3" t="s">
        <v>125</v>
      </c>
      <c r="F3345" s="3" t="s">
        <v>391</v>
      </c>
      <c r="G3345" s="3">
        <v>1586734537</v>
      </c>
      <c r="H3345" s="3"/>
      <c r="I3345" s="3"/>
      <c r="J3345" s="3"/>
      <c r="K3345" s="3"/>
      <c r="L3345" s="3"/>
      <c r="M3345" s="5"/>
      <c r="AZ3345"/>
      <c r="BA3345"/>
      <c r="BB3345"/>
      <c r="BC3345"/>
      <c r="BD3345"/>
      <c r="BE3345"/>
      <c r="BF3345" s="3"/>
      <c r="BG3345" s="3"/>
      <c r="CK3345"/>
    </row>
    <row r="3346" spans="1:89" x14ac:dyDescent="0.25">
      <c r="A3346" s="2">
        <v>43555</v>
      </c>
      <c r="B3346" s="5" t="s">
        <v>488</v>
      </c>
      <c r="C3346" s="5" t="s">
        <v>330</v>
      </c>
      <c r="D3346" s="5" t="s">
        <v>70</v>
      </c>
      <c r="E3346" s="3" t="s">
        <v>126</v>
      </c>
      <c r="F3346" s="3" t="s">
        <v>392</v>
      </c>
      <c r="G3346" s="3">
        <v>3638820335</v>
      </c>
      <c r="H3346" s="3"/>
      <c r="I3346" s="3"/>
      <c r="J3346" s="3"/>
      <c r="K3346" s="3"/>
      <c r="L3346" s="3"/>
      <c r="M3346" s="5"/>
      <c r="AZ3346"/>
      <c r="BA3346"/>
      <c r="BB3346"/>
      <c r="BC3346"/>
      <c r="BD3346"/>
      <c r="BE3346"/>
      <c r="BF3346" s="3"/>
      <c r="BG3346" s="3"/>
      <c r="CK3346"/>
    </row>
    <row r="3347" spans="1:89" x14ac:dyDescent="0.25">
      <c r="A3347" s="2">
        <v>43555</v>
      </c>
      <c r="B3347" s="5" t="s">
        <v>488</v>
      </c>
      <c r="C3347" s="5" t="s">
        <v>330</v>
      </c>
      <c r="D3347" s="5" t="s">
        <v>70</v>
      </c>
      <c r="E3347" s="3" t="s">
        <v>127</v>
      </c>
      <c r="F3347" s="3" t="s">
        <v>393</v>
      </c>
      <c r="G3347" s="3">
        <v>473225990</v>
      </c>
      <c r="H3347" s="3"/>
      <c r="I3347" s="3"/>
      <c r="J3347" s="3"/>
      <c r="K3347" s="3"/>
      <c r="L3347" s="3"/>
      <c r="M3347" s="5"/>
      <c r="AZ3347"/>
      <c r="BA3347"/>
      <c r="BB3347"/>
      <c r="BC3347"/>
      <c r="BD3347"/>
      <c r="BE3347"/>
      <c r="BF3347" s="3"/>
      <c r="BG3347" s="3"/>
      <c r="CK3347"/>
    </row>
    <row r="3348" spans="1:89" x14ac:dyDescent="0.25">
      <c r="A3348" s="2">
        <v>43555</v>
      </c>
      <c r="B3348" s="5" t="s">
        <v>488</v>
      </c>
      <c r="C3348" s="5" t="s">
        <v>330</v>
      </c>
      <c r="D3348" s="5" t="s">
        <v>70</v>
      </c>
      <c r="E3348" s="3" t="s">
        <v>128</v>
      </c>
      <c r="F3348" s="3" t="s">
        <v>394</v>
      </c>
      <c r="G3348" s="3">
        <v>1502096871</v>
      </c>
      <c r="H3348" s="3"/>
      <c r="I3348" s="3"/>
      <c r="J3348" s="3"/>
      <c r="K3348" s="3"/>
      <c r="L3348" s="3"/>
      <c r="M3348" s="5"/>
      <c r="AZ3348"/>
      <c r="BA3348"/>
      <c r="BB3348"/>
      <c r="BC3348"/>
      <c r="BD3348"/>
      <c r="BE3348"/>
      <c r="BF3348" s="3"/>
      <c r="BG3348" s="3"/>
      <c r="CK3348"/>
    </row>
    <row r="3349" spans="1:89" x14ac:dyDescent="0.25">
      <c r="A3349" s="2">
        <v>43555</v>
      </c>
      <c r="B3349" s="5" t="s">
        <v>488</v>
      </c>
      <c r="C3349" s="5" t="s">
        <v>330</v>
      </c>
      <c r="D3349" s="5" t="s">
        <v>70</v>
      </c>
      <c r="E3349" s="3" t="s">
        <v>283</v>
      </c>
      <c r="F3349" s="3" t="s">
        <v>395</v>
      </c>
      <c r="G3349" s="3">
        <v>4906794514</v>
      </c>
      <c r="H3349" s="3"/>
      <c r="I3349" s="3"/>
      <c r="J3349" s="3"/>
      <c r="K3349" s="3"/>
      <c r="L3349" s="3"/>
      <c r="M3349" s="5"/>
      <c r="AZ3349"/>
      <c r="BA3349"/>
      <c r="BB3349"/>
      <c r="BC3349"/>
      <c r="BD3349"/>
      <c r="BE3349"/>
      <c r="BF3349" s="3"/>
      <c r="BG3349" s="3"/>
      <c r="CK3349"/>
    </row>
    <row r="3350" spans="1:89" x14ac:dyDescent="0.25">
      <c r="A3350" s="2">
        <v>43555</v>
      </c>
      <c r="B3350" s="5" t="s">
        <v>488</v>
      </c>
      <c r="C3350" s="5" t="s">
        <v>330</v>
      </c>
      <c r="D3350" s="5" t="s">
        <v>70</v>
      </c>
      <c r="E3350" s="3" t="s">
        <v>284</v>
      </c>
      <c r="F3350" s="3" t="s">
        <v>396</v>
      </c>
      <c r="G3350" s="3">
        <v>0</v>
      </c>
      <c r="H3350" s="3"/>
      <c r="I3350" s="3"/>
      <c r="J3350" s="3"/>
      <c r="K3350" s="3"/>
      <c r="L3350" s="3"/>
      <c r="M3350" s="5"/>
      <c r="AZ3350"/>
      <c r="BA3350"/>
      <c r="BB3350"/>
      <c r="BC3350"/>
      <c r="BD3350"/>
      <c r="BE3350"/>
      <c r="BF3350" s="3"/>
      <c r="BG3350" s="3"/>
      <c r="CK3350"/>
    </row>
    <row r="3351" spans="1:89" x14ac:dyDescent="0.25">
      <c r="A3351" s="2">
        <v>43555</v>
      </c>
      <c r="B3351" s="5" t="s">
        <v>488</v>
      </c>
      <c r="C3351" s="5" t="s">
        <v>330</v>
      </c>
      <c r="D3351" s="5" t="s">
        <v>70</v>
      </c>
      <c r="E3351" s="3" t="s">
        <v>285</v>
      </c>
      <c r="F3351" s="3" t="s">
        <v>397</v>
      </c>
      <c r="G3351" s="3">
        <v>4906794514</v>
      </c>
      <c r="H3351" s="3"/>
      <c r="I3351" s="3"/>
      <c r="J3351" s="3"/>
      <c r="K3351" s="3"/>
      <c r="L3351" s="3"/>
      <c r="M3351" s="5"/>
      <c r="AZ3351"/>
      <c r="BA3351"/>
      <c r="BB3351"/>
      <c r="BC3351"/>
      <c r="BD3351"/>
      <c r="BE3351"/>
      <c r="BF3351" s="3"/>
      <c r="BG3351" s="3"/>
      <c r="CK3351"/>
    </row>
    <row r="3352" spans="1:89" x14ac:dyDescent="0.25">
      <c r="A3352" s="2">
        <v>43555</v>
      </c>
      <c r="B3352" s="5" t="s">
        <v>488</v>
      </c>
      <c r="C3352" s="5" t="s">
        <v>330</v>
      </c>
      <c r="D3352" s="5" t="s">
        <v>70</v>
      </c>
      <c r="E3352" s="3" t="s">
        <v>286</v>
      </c>
      <c r="F3352" s="3" t="s">
        <v>399</v>
      </c>
      <c r="G3352" s="3">
        <v>1551335847.2</v>
      </c>
      <c r="H3352" s="3"/>
      <c r="I3352" s="3"/>
      <c r="J3352" s="3"/>
      <c r="K3352" s="3"/>
      <c r="L3352" s="3"/>
      <c r="M3352" s="5"/>
      <c r="AZ3352"/>
      <c r="BA3352"/>
      <c r="BB3352"/>
      <c r="BC3352"/>
      <c r="BD3352"/>
      <c r="BE3352"/>
      <c r="BF3352" s="3"/>
      <c r="BG3352" s="3"/>
      <c r="CK3352"/>
    </row>
    <row r="3353" spans="1:89" x14ac:dyDescent="0.25">
      <c r="A3353" s="2">
        <v>43555</v>
      </c>
      <c r="B3353" s="5" t="s">
        <v>488</v>
      </c>
      <c r="C3353" s="5" t="s">
        <v>330</v>
      </c>
      <c r="D3353" s="5" t="s">
        <v>70</v>
      </c>
      <c r="E3353" s="3" t="s">
        <v>129</v>
      </c>
      <c r="F3353" s="3" t="s">
        <v>400</v>
      </c>
      <c r="G3353" s="3">
        <v>104394510395.99001</v>
      </c>
      <c r="H3353" s="3"/>
      <c r="I3353" s="3"/>
      <c r="J3353" s="3"/>
      <c r="K3353" s="3"/>
      <c r="L3353" s="3"/>
      <c r="M3353" s="5"/>
      <c r="AZ3353"/>
      <c r="BA3353"/>
      <c r="BB3353"/>
      <c r="BC3353"/>
      <c r="BD3353"/>
      <c r="BE3353"/>
      <c r="BF3353" s="3"/>
      <c r="BG3353" s="3"/>
      <c r="CK3353"/>
    </row>
    <row r="3354" spans="1:89" x14ac:dyDescent="0.25">
      <c r="A3354" s="2">
        <v>43555</v>
      </c>
      <c r="B3354" s="5" t="s">
        <v>488</v>
      </c>
      <c r="C3354" s="5" t="s">
        <v>330</v>
      </c>
      <c r="D3354" s="5" t="s">
        <v>70</v>
      </c>
      <c r="E3354" s="3" t="s">
        <v>130</v>
      </c>
      <c r="F3354" s="3" t="s">
        <v>398</v>
      </c>
      <c r="G3354" s="3">
        <v>46997197665.779999</v>
      </c>
      <c r="H3354" s="3"/>
      <c r="I3354" s="3"/>
      <c r="J3354" s="3"/>
      <c r="K3354" s="3"/>
      <c r="L3354" s="3"/>
      <c r="M3354" s="5"/>
      <c r="AZ3354"/>
      <c r="BA3354"/>
      <c r="BB3354"/>
      <c r="BC3354"/>
      <c r="BD3354"/>
      <c r="BE3354"/>
      <c r="BF3354" s="3"/>
      <c r="BG3354" s="3"/>
      <c r="CK3354"/>
    </row>
    <row r="3355" spans="1:89" x14ac:dyDescent="0.25">
      <c r="A3355" s="2">
        <v>43555</v>
      </c>
      <c r="B3355" s="5" t="s">
        <v>488</v>
      </c>
      <c r="C3355" s="5" t="s">
        <v>401</v>
      </c>
      <c r="D3355" s="5" t="s">
        <v>70</v>
      </c>
      <c r="E3355" s="3" t="s">
        <v>69</v>
      </c>
      <c r="F3355" s="3" t="s">
        <v>107</v>
      </c>
      <c r="G3355" s="3">
        <v>12114786</v>
      </c>
      <c r="H3355" s="3">
        <v>1602710937</v>
      </c>
      <c r="I3355" s="3">
        <v>2597692050.23</v>
      </c>
      <c r="J3355" s="3">
        <v>8964347255</v>
      </c>
      <c r="K3355" s="3">
        <v>3997835159</v>
      </c>
      <c r="L3355" s="3">
        <v>2219481409.8899999</v>
      </c>
      <c r="M3355" s="3">
        <v>6711923117</v>
      </c>
      <c r="N3355" s="3">
        <v>2284488292</v>
      </c>
      <c r="O3355" s="3">
        <v>19650946</v>
      </c>
      <c r="P3355" s="5">
        <v>0</v>
      </c>
      <c r="Q3355" s="5">
        <v>0</v>
      </c>
      <c r="R3355" s="5">
        <v>0</v>
      </c>
      <c r="Z3355" s="3">
        <v>28410243952.119999</v>
      </c>
      <c r="AZ3355"/>
      <c r="BA3355"/>
      <c r="BB3355"/>
      <c r="BC3355"/>
      <c r="BD3355"/>
      <c r="BE3355"/>
      <c r="BF3355" s="3"/>
      <c r="BG3355" s="3"/>
      <c r="CK3355"/>
    </row>
    <row r="3356" spans="1:89" x14ac:dyDescent="0.25">
      <c r="A3356" s="2">
        <v>43555</v>
      </c>
      <c r="B3356" s="5" t="s">
        <v>488</v>
      </c>
      <c r="C3356" s="5" t="s">
        <v>401</v>
      </c>
      <c r="D3356" s="5" t="s">
        <v>70</v>
      </c>
      <c r="E3356" s="3" t="s">
        <v>68</v>
      </c>
      <c r="F3356" s="3" t="s">
        <v>108</v>
      </c>
      <c r="G3356" s="3">
        <v>0</v>
      </c>
      <c r="H3356" s="3">
        <v>3920689.73</v>
      </c>
      <c r="I3356" s="3">
        <v>0</v>
      </c>
      <c r="J3356" s="3">
        <v>0</v>
      </c>
      <c r="K3356" s="3">
        <v>0</v>
      </c>
      <c r="L3356" s="3">
        <v>167895311.16</v>
      </c>
      <c r="M3356" s="3">
        <v>441119441.95999998</v>
      </c>
      <c r="N3356" s="3">
        <v>6448404.3300000001</v>
      </c>
      <c r="O3356" s="3">
        <v>0</v>
      </c>
      <c r="P3356" s="5">
        <v>0</v>
      </c>
      <c r="Q3356" s="5">
        <v>0</v>
      </c>
      <c r="R3356" s="5">
        <v>0</v>
      </c>
      <c r="Z3356" s="3">
        <v>619383847.17999995</v>
      </c>
      <c r="AZ3356"/>
      <c r="BA3356"/>
      <c r="BB3356"/>
      <c r="BC3356"/>
      <c r="BD3356"/>
      <c r="BE3356"/>
      <c r="BF3356" s="3"/>
      <c r="BG3356" s="3"/>
      <c r="CK3356"/>
    </row>
    <row r="3357" spans="1:89" x14ac:dyDescent="0.25">
      <c r="A3357" s="2">
        <v>43555</v>
      </c>
      <c r="B3357" s="5" t="s">
        <v>488</v>
      </c>
      <c r="C3357" s="5" t="s">
        <v>401</v>
      </c>
      <c r="D3357" s="5" t="s">
        <v>70</v>
      </c>
      <c r="E3357" s="3" t="s">
        <v>67</v>
      </c>
      <c r="F3357" s="3" t="s">
        <v>109</v>
      </c>
      <c r="G3357" s="3"/>
      <c r="H3357" s="3"/>
      <c r="I3357" s="3"/>
      <c r="J3357" s="3"/>
      <c r="K3357" s="3"/>
      <c r="L3357" s="3"/>
      <c r="M3357" s="3"/>
      <c r="N3357" s="3"/>
      <c r="S3357" s="3">
        <v>29330534</v>
      </c>
      <c r="T3357" s="5">
        <v>0</v>
      </c>
      <c r="U3357" s="5">
        <v>0</v>
      </c>
      <c r="V3357" s="5">
        <v>0</v>
      </c>
      <c r="Z3357" s="3">
        <v>29330534</v>
      </c>
      <c r="AZ3357"/>
      <c r="BA3357"/>
      <c r="BB3357"/>
      <c r="BC3357"/>
      <c r="BD3357"/>
      <c r="BE3357"/>
      <c r="BF3357" s="3"/>
      <c r="BG3357" s="3"/>
      <c r="CK3357"/>
    </row>
    <row r="3358" spans="1:89" x14ac:dyDescent="0.25">
      <c r="A3358" s="2">
        <v>43555</v>
      </c>
      <c r="B3358" s="5" t="s">
        <v>488</v>
      </c>
      <c r="C3358" s="5" t="s">
        <v>401</v>
      </c>
      <c r="D3358" s="5" t="s">
        <v>70</v>
      </c>
      <c r="E3358" s="3" t="s">
        <v>66</v>
      </c>
      <c r="F3358" s="3" t="s">
        <v>110</v>
      </c>
      <c r="G3358" s="3">
        <v>12309</v>
      </c>
      <c r="H3358" s="3">
        <v>22148529</v>
      </c>
      <c r="I3358" s="3">
        <v>44411823</v>
      </c>
      <c r="J3358" s="3">
        <v>90109651</v>
      </c>
      <c r="K3358" s="3">
        <v>20106678</v>
      </c>
      <c r="L3358" s="3">
        <v>339795749.63</v>
      </c>
      <c r="M3358" s="3">
        <v>725061749.36000001</v>
      </c>
      <c r="N3358" s="3">
        <v>116377804.91</v>
      </c>
      <c r="O3358" s="3">
        <v>5535418</v>
      </c>
      <c r="P3358" s="5">
        <v>0</v>
      </c>
      <c r="Q3358" s="5">
        <v>0</v>
      </c>
      <c r="R3358" s="5">
        <v>0</v>
      </c>
      <c r="S3358" s="3">
        <v>0</v>
      </c>
      <c r="T3358" s="5">
        <v>0</v>
      </c>
      <c r="U3358" s="5">
        <v>0</v>
      </c>
      <c r="V3358" s="5">
        <v>0</v>
      </c>
      <c r="Z3358" s="3">
        <v>1363559711.9000001</v>
      </c>
      <c r="AZ3358"/>
      <c r="BA3358"/>
      <c r="BB3358"/>
      <c r="BC3358"/>
      <c r="BD3358"/>
      <c r="BE3358"/>
      <c r="BF3358" s="3"/>
      <c r="BG3358" s="3"/>
      <c r="CK3358"/>
    </row>
    <row r="3359" spans="1:89" x14ac:dyDescent="0.25">
      <c r="A3359" s="2">
        <v>43555</v>
      </c>
      <c r="B3359" s="5" t="s">
        <v>488</v>
      </c>
      <c r="C3359" s="5" t="s">
        <v>401</v>
      </c>
      <c r="D3359" s="5" t="s">
        <v>70</v>
      </c>
      <c r="E3359" s="3" t="s">
        <v>65</v>
      </c>
      <c r="F3359" s="3" t="s">
        <v>111</v>
      </c>
      <c r="G3359" s="3">
        <v>12102477</v>
      </c>
      <c r="H3359" s="3">
        <v>1584483097.73</v>
      </c>
      <c r="I3359" s="3">
        <v>2553280227.23</v>
      </c>
      <c r="J3359" s="3">
        <v>8874237604</v>
      </c>
      <c r="K3359" s="3">
        <v>3977728481</v>
      </c>
      <c r="L3359" s="3">
        <v>2047580971.4200001</v>
      </c>
      <c r="M3359" s="3">
        <v>6427980809.6000004</v>
      </c>
      <c r="N3359" s="3">
        <v>2174558891.4200001</v>
      </c>
      <c r="O3359" s="3">
        <v>14115528</v>
      </c>
      <c r="P3359" s="5">
        <v>0</v>
      </c>
      <c r="Q3359" s="5">
        <v>0</v>
      </c>
      <c r="R3359" s="5">
        <v>0</v>
      </c>
      <c r="S3359" s="3">
        <v>29330534</v>
      </c>
      <c r="T3359" s="5">
        <v>0</v>
      </c>
      <c r="U3359" s="5">
        <v>0</v>
      </c>
      <c r="V3359" s="5">
        <v>0</v>
      </c>
      <c r="Z3359" s="3">
        <v>27695398621.400002</v>
      </c>
      <c r="AZ3359"/>
      <c r="BA3359"/>
      <c r="BB3359"/>
      <c r="BC3359"/>
      <c r="BD3359"/>
      <c r="BE3359"/>
      <c r="BF3359" s="3"/>
      <c r="BG3359" s="3"/>
      <c r="CK3359"/>
    </row>
    <row r="3360" spans="1:89" x14ac:dyDescent="0.25">
      <c r="A3360" s="2">
        <v>43555</v>
      </c>
      <c r="B3360" s="5" t="s">
        <v>488</v>
      </c>
      <c r="C3360" s="5" t="s">
        <v>401</v>
      </c>
      <c r="D3360" s="5" t="s">
        <v>70</v>
      </c>
      <c r="E3360" s="3" t="s">
        <v>64</v>
      </c>
      <c r="F3360" s="3" t="s">
        <v>107</v>
      </c>
      <c r="G3360" s="3">
        <v>11401754.609999999</v>
      </c>
      <c r="H3360" s="3">
        <v>937425662.99000001</v>
      </c>
      <c r="I3360" s="3">
        <v>765920200.80999994</v>
      </c>
      <c r="J3360" s="3">
        <v>6032907547.96</v>
      </c>
      <c r="K3360" s="3">
        <v>2607041169.1199999</v>
      </c>
      <c r="L3360" s="3">
        <v>644892423.94000006</v>
      </c>
      <c r="M3360" s="3">
        <v>3416610202.3099999</v>
      </c>
      <c r="N3360" s="3">
        <v>962808076.05999994</v>
      </c>
      <c r="O3360" s="3">
        <v>18771540.5</v>
      </c>
      <c r="P3360" s="5">
        <v>0</v>
      </c>
      <c r="Q3360" s="5">
        <v>0</v>
      </c>
      <c r="R3360" s="5">
        <v>0</v>
      </c>
      <c r="S3360" s="3"/>
      <c r="Z3360" s="3">
        <v>15397778578.299999</v>
      </c>
      <c r="AZ3360"/>
      <c r="BA3360"/>
      <c r="BB3360"/>
      <c r="BC3360"/>
      <c r="BD3360"/>
      <c r="BE3360"/>
      <c r="BF3360" s="3"/>
      <c r="BG3360" s="3"/>
      <c r="CK3360"/>
    </row>
    <row r="3361" spans="1:89" x14ac:dyDescent="0.25">
      <c r="A3361" s="2">
        <v>43555</v>
      </c>
      <c r="B3361" s="5" t="s">
        <v>488</v>
      </c>
      <c r="C3361" s="5" t="s">
        <v>401</v>
      </c>
      <c r="D3361" s="5" t="s">
        <v>70</v>
      </c>
      <c r="E3361" s="3" t="s">
        <v>63</v>
      </c>
      <c r="F3361" s="3" t="s">
        <v>108</v>
      </c>
      <c r="G3361" s="3">
        <v>0</v>
      </c>
      <c r="H3361" s="3">
        <v>4297769.4800000004</v>
      </c>
      <c r="I3361" s="3">
        <v>0</v>
      </c>
      <c r="J3361" s="3">
        <v>0</v>
      </c>
      <c r="K3361" s="3">
        <v>0</v>
      </c>
      <c r="L3361" s="3">
        <v>73308659.129999995</v>
      </c>
      <c r="M3361" s="3">
        <v>179181490.94</v>
      </c>
      <c r="N3361" s="3">
        <v>6253032.0099999998</v>
      </c>
      <c r="O3361" s="3">
        <v>0</v>
      </c>
      <c r="P3361" s="5">
        <v>0</v>
      </c>
      <c r="Q3361" s="5">
        <v>0</v>
      </c>
      <c r="R3361" s="5">
        <v>0</v>
      </c>
      <c r="Z3361" s="3">
        <v>263040951.56</v>
      </c>
      <c r="AZ3361"/>
      <c r="BA3361"/>
      <c r="BB3361"/>
      <c r="BC3361"/>
      <c r="BD3361"/>
      <c r="BE3361"/>
      <c r="BF3361" s="3"/>
      <c r="BG3361" s="3"/>
      <c r="CK3361"/>
    </row>
    <row r="3362" spans="1:89" x14ac:dyDescent="0.25">
      <c r="A3362" s="2">
        <v>43555</v>
      </c>
      <c r="B3362" s="5" t="s">
        <v>488</v>
      </c>
      <c r="C3362" s="5" t="s">
        <v>401</v>
      </c>
      <c r="D3362" s="5" t="s">
        <v>70</v>
      </c>
      <c r="E3362" s="3" t="s">
        <v>62</v>
      </c>
      <c r="F3362" s="3" t="s">
        <v>109</v>
      </c>
      <c r="G3362" s="3"/>
      <c r="H3362" s="3"/>
      <c r="I3362" s="3"/>
      <c r="J3362" s="3"/>
      <c r="K3362" s="3"/>
      <c r="L3362" s="3"/>
      <c r="M3362" s="3"/>
      <c r="N3362" s="3"/>
      <c r="S3362" s="3">
        <v>7188686</v>
      </c>
      <c r="T3362" s="5">
        <v>0</v>
      </c>
      <c r="U3362" s="5">
        <v>0</v>
      </c>
      <c r="V3362" s="5">
        <v>0</v>
      </c>
      <c r="Z3362" s="3">
        <v>7188686</v>
      </c>
      <c r="AZ3362"/>
      <c r="BA3362"/>
      <c r="BB3362"/>
      <c r="BC3362"/>
      <c r="BD3362"/>
      <c r="BE3362"/>
      <c r="BF3362" s="3"/>
      <c r="BG3362" s="3"/>
      <c r="CK3362"/>
    </row>
    <row r="3363" spans="1:89" x14ac:dyDescent="0.25">
      <c r="A3363" s="2">
        <v>43555</v>
      </c>
      <c r="B3363" s="5" t="s">
        <v>488</v>
      </c>
      <c r="C3363" s="5" t="s">
        <v>401</v>
      </c>
      <c r="D3363" s="5" t="s">
        <v>70</v>
      </c>
      <c r="E3363" s="3" t="s">
        <v>61</v>
      </c>
      <c r="F3363" s="3" t="s">
        <v>110</v>
      </c>
      <c r="G3363" s="3">
        <v>12309</v>
      </c>
      <c r="H3363" s="3">
        <v>13438573</v>
      </c>
      <c r="I3363" s="3">
        <v>12933142</v>
      </c>
      <c r="J3363" s="3">
        <v>29319822</v>
      </c>
      <c r="K3363" s="3">
        <v>6844735</v>
      </c>
      <c r="L3363" s="3">
        <v>111688089.63</v>
      </c>
      <c r="M3363" s="3">
        <v>230394475.36000001</v>
      </c>
      <c r="N3363" s="3">
        <v>61434917.780000001</v>
      </c>
      <c r="O3363" s="3">
        <v>95995.6</v>
      </c>
      <c r="P3363" s="5">
        <v>0</v>
      </c>
      <c r="Q3363" s="5">
        <v>0</v>
      </c>
      <c r="R3363" s="5">
        <v>0</v>
      </c>
      <c r="S3363" s="3">
        <v>-1499400</v>
      </c>
      <c r="T3363" s="5">
        <v>0</v>
      </c>
      <c r="U3363" s="5">
        <v>0</v>
      </c>
      <c r="V3363" s="5">
        <v>0</v>
      </c>
      <c r="Z3363" s="3">
        <v>464662659.37</v>
      </c>
      <c r="AZ3363"/>
      <c r="BA3363"/>
      <c r="BB3363"/>
      <c r="BC3363"/>
      <c r="BD3363"/>
      <c r="BE3363"/>
      <c r="BF3363" s="3"/>
      <c r="BG3363" s="3"/>
      <c r="CK3363"/>
    </row>
    <row r="3364" spans="1:89" x14ac:dyDescent="0.25">
      <c r="A3364" s="2">
        <v>43555</v>
      </c>
      <c r="B3364" s="5" t="s">
        <v>488</v>
      </c>
      <c r="C3364" s="5" t="s">
        <v>401</v>
      </c>
      <c r="D3364" s="5" t="s">
        <v>70</v>
      </c>
      <c r="E3364" s="3" t="s">
        <v>60</v>
      </c>
      <c r="F3364" s="3" t="s">
        <v>111</v>
      </c>
      <c r="G3364" s="3">
        <v>11389445.609999999</v>
      </c>
      <c r="H3364" s="3">
        <v>928284859.47000003</v>
      </c>
      <c r="I3364" s="3">
        <v>752987058.80999994</v>
      </c>
      <c r="J3364" s="3">
        <v>6003587725.96</v>
      </c>
      <c r="K3364" s="3">
        <v>2600196434.1199999</v>
      </c>
      <c r="L3364" s="3">
        <v>606512993.44000006</v>
      </c>
      <c r="M3364" s="3">
        <v>3365397217.8899999</v>
      </c>
      <c r="N3364" s="3">
        <v>907626190.28999996</v>
      </c>
      <c r="O3364" s="3">
        <v>18675544.899999999</v>
      </c>
      <c r="P3364" s="5">
        <v>0</v>
      </c>
      <c r="Q3364" s="5">
        <v>0</v>
      </c>
      <c r="R3364" s="5">
        <v>0</v>
      </c>
      <c r="S3364" s="3">
        <v>8688086</v>
      </c>
      <c r="T3364" s="5">
        <v>0</v>
      </c>
      <c r="U3364" s="5">
        <v>0</v>
      </c>
      <c r="V3364" s="5">
        <v>0</v>
      </c>
      <c r="Z3364" s="3">
        <v>15203345556.49</v>
      </c>
      <c r="AZ3364"/>
      <c r="BA3364"/>
      <c r="BB3364"/>
      <c r="BC3364"/>
      <c r="BD3364"/>
      <c r="BE3364"/>
      <c r="BF3364" s="3"/>
      <c r="BG3364" s="3"/>
      <c r="CK3364"/>
    </row>
    <row r="3365" spans="1:89" x14ac:dyDescent="0.25">
      <c r="A3365" s="2">
        <v>43555</v>
      </c>
      <c r="B3365" s="5" t="s">
        <v>488</v>
      </c>
      <c r="C3365" s="5" t="s">
        <v>401</v>
      </c>
      <c r="D3365" s="5" t="s">
        <v>70</v>
      </c>
      <c r="E3365" s="3" t="s">
        <v>59</v>
      </c>
      <c r="F3365" s="3" t="s">
        <v>107</v>
      </c>
      <c r="G3365" s="3">
        <v>2866889</v>
      </c>
      <c r="H3365" s="3">
        <v>670338903</v>
      </c>
      <c r="I3365" s="3">
        <v>715020859</v>
      </c>
      <c r="J3365" s="3">
        <v>5939884613</v>
      </c>
      <c r="K3365" s="3">
        <v>2179274861</v>
      </c>
      <c r="L3365" s="3">
        <v>547713093.40999997</v>
      </c>
      <c r="M3365" s="3">
        <v>1765755956.0899999</v>
      </c>
      <c r="N3365" s="3">
        <v>757445628</v>
      </c>
      <c r="O3365" s="3">
        <v>1860758</v>
      </c>
      <c r="P3365" s="5">
        <v>0</v>
      </c>
      <c r="Q3365" s="5">
        <v>0</v>
      </c>
      <c r="R3365" s="5">
        <v>0</v>
      </c>
      <c r="S3365" s="3"/>
      <c r="Z3365" s="3">
        <v>12580161560.5</v>
      </c>
      <c r="AZ3365"/>
      <c r="BA3365"/>
      <c r="BB3365"/>
      <c r="BC3365"/>
      <c r="BD3365"/>
      <c r="BE3365"/>
      <c r="BF3365" s="3"/>
      <c r="BG3365" s="3"/>
      <c r="CK3365"/>
    </row>
    <row r="3366" spans="1:89" x14ac:dyDescent="0.25">
      <c r="A3366" s="2">
        <v>43555</v>
      </c>
      <c r="B3366" s="5" t="s">
        <v>488</v>
      </c>
      <c r="C3366" s="5" t="s">
        <v>401</v>
      </c>
      <c r="D3366" s="5" t="s">
        <v>70</v>
      </c>
      <c r="E3366" s="3" t="s">
        <v>58</v>
      </c>
      <c r="F3366" s="3" t="s">
        <v>108</v>
      </c>
      <c r="G3366" s="3">
        <v>0</v>
      </c>
      <c r="H3366" s="3">
        <v>10808139.32</v>
      </c>
      <c r="I3366" s="3">
        <v>0</v>
      </c>
      <c r="J3366" s="3">
        <v>0</v>
      </c>
      <c r="K3366" s="3">
        <v>0</v>
      </c>
      <c r="L3366" s="3">
        <v>108973952.84999999</v>
      </c>
      <c r="M3366" s="3">
        <v>239717091.96000001</v>
      </c>
      <c r="N3366" s="3">
        <v>32854504.100000001</v>
      </c>
      <c r="O3366" s="3">
        <v>0</v>
      </c>
      <c r="P3366" s="5">
        <v>0</v>
      </c>
      <c r="Q3366" s="5">
        <v>0</v>
      </c>
      <c r="R3366" s="5">
        <v>0</v>
      </c>
      <c r="Z3366" s="3">
        <v>392353688.23000002</v>
      </c>
      <c r="AZ3366"/>
      <c r="BA3366"/>
      <c r="BB3366"/>
      <c r="BC3366"/>
      <c r="BD3366"/>
      <c r="BE3366"/>
      <c r="BF3366" s="3"/>
      <c r="BG3366" s="3"/>
      <c r="CK3366"/>
    </row>
    <row r="3367" spans="1:89" x14ac:dyDescent="0.25">
      <c r="A3367" s="2">
        <v>43555</v>
      </c>
      <c r="B3367" s="5" t="s">
        <v>488</v>
      </c>
      <c r="C3367" s="5" t="s">
        <v>401</v>
      </c>
      <c r="D3367" s="5" t="s">
        <v>70</v>
      </c>
      <c r="E3367" s="3" t="s">
        <v>57</v>
      </c>
      <c r="F3367" s="3" t="s">
        <v>109</v>
      </c>
      <c r="G3367" s="3"/>
      <c r="H3367" s="3"/>
      <c r="I3367" s="3"/>
      <c r="J3367" s="3"/>
      <c r="K3367" s="3"/>
      <c r="L3367" s="3"/>
      <c r="M3367" s="3"/>
      <c r="N3367" s="3"/>
      <c r="S3367" s="5">
        <v>0</v>
      </c>
      <c r="T3367" s="3">
        <v>16140.24</v>
      </c>
      <c r="U3367" s="3">
        <v>-14006972.43</v>
      </c>
      <c r="V3367" s="5">
        <v>0</v>
      </c>
      <c r="Z3367" s="3">
        <v>-13990832.189999999</v>
      </c>
      <c r="AZ3367"/>
      <c r="BA3367"/>
      <c r="BB3367"/>
      <c r="BC3367"/>
      <c r="BD3367"/>
      <c r="BE3367"/>
      <c r="BF3367" s="3"/>
      <c r="BG3367" s="3"/>
      <c r="CK3367"/>
    </row>
    <row r="3368" spans="1:89" x14ac:dyDescent="0.25">
      <c r="A3368" s="2">
        <v>43555</v>
      </c>
      <c r="B3368" s="5" t="s">
        <v>488</v>
      </c>
      <c r="C3368" s="5" t="s">
        <v>401</v>
      </c>
      <c r="D3368" s="5" t="s">
        <v>70</v>
      </c>
      <c r="E3368" s="3" t="s">
        <v>56</v>
      </c>
      <c r="F3368" s="3" t="s">
        <v>110</v>
      </c>
      <c r="G3368" s="3">
        <v>0</v>
      </c>
      <c r="H3368" s="3">
        <v>4165255</v>
      </c>
      <c r="I3368" s="3">
        <v>0</v>
      </c>
      <c r="J3368" s="3">
        <v>60313038</v>
      </c>
      <c r="K3368" s="3">
        <v>0</v>
      </c>
      <c r="L3368" s="3">
        <v>18849349</v>
      </c>
      <c r="M3368" s="3">
        <v>-60946456</v>
      </c>
      <c r="N3368" s="3">
        <v>-7347849</v>
      </c>
      <c r="O3368" s="3">
        <v>1500000</v>
      </c>
      <c r="P3368" s="5">
        <v>0</v>
      </c>
      <c r="Q3368" s="5">
        <v>0</v>
      </c>
      <c r="R3368" s="5">
        <v>0</v>
      </c>
      <c r="S3368" s="3">
        <v>0</v>
      </c>
      <c r="T3368" s="3">
        <v>0</v>
      </c>
      <c r="U3368" s="3">
        <v>0</v>
      </c>
      <c r="V3368" s="3">
        <v>0</v>
      </c>
      <c r="Z3368" s="3">
        <v>16533337</v>
      </c>
      <c r="AZ3368"/>
      <c r="BA3368"/>
      <c r="BB3368"/>
      <c r="BC3368"/>
      <c r="BD3368"/>
      <c r="BE3368"/>
      <c r="BF3368" s="3"/>
      <c r="BG3368" s="3"/>
      <c r="CK3368"/>
    </row>
    <row r="3369" spans="1:89" x14ac:dyDescent="0.25">
      <c r="A3369" s="2">
        <v>43555</v>
      </c>
      <c r="B3369" s="5" t="s">
        <v>488</v>
      </c>
      <c r="C3369" s="5" t="s">
        <v>401</v>
      </c>
      <c r="D3369" s="5" t="s">
        <v>70</v>
      </c>
      <c r="E3369" s="3" t="s">
        <v>55</v>
      </c>
      <c r="F3369" s="3" t="s">
        <v>111</v>
      </c>
      <c r="G3369" s="3">
        <v>2866889</v>
      </c>
      <c r="H3369" s="3">
        <v>676981787.32000005</v>
      </c>
      <c r="I3369" s="3">
        <v>715020859</v>
      </c>
      <c r="J3369" s="3">
        <v>5879571575</v>
      </c>
      <c r="K3369" s="3">
        <v>2179274861</v>
      </c>
      <c r="L3369" s="3">
        <v>637837697.25999999</v>
      </c>
      <c r="M3369" s="3">
        <v>2066419504.05</v>
      </c>
      <c r="N3369" s="3">
        <v>797647981.10000002</v>
      </c>
      <c r="O3369" s="3">
        <v>360758</v>
      </c>
      <c r="P3369" s="5">
        <v>0</v>
      </c>
      <c r="Q3369" s="5">
        <v>0</v>
      </c>
      <c r="R3369" s="5">
        <v>0</v>
      </c>
      <c r="S3369" s="5">
        <v>0</v>
      </c>
      <c r="T3369" s="3">
        <v>16140.24</v>
      </c>
      <c r="U3369" s="3">
        <v>-14006972.43</v>
      </c>
      <c r="V3369" s="5">
        <v>0</v>
      </c>
      <c r="Z3369" s="3">
        <v>12941991079.540001</v>
      </c>
      <c r="AZ3369"/>
      <c r="BA3369"/>
      <c r="BB3369"/>
      <c r="BC3369"/>
      <c r="BD3369"/>
      <c r="BE3369"/>
      <c r="BF3369" s="3"/>
      <c r="BG3369" s="3"/>
      <c r="CK3369"/>
    </row>
    <row r="3370" spans="1:89" x14ac:dyDescent="0.25">
      <c r="A3370" s="2">
        <v>43555</v>
      </c>
      <c r="B3370" s="5" t="s">
        <v>488</v>
      </c>
      <c r="C3370" s="5" t="s">
        <v>401</v>
      </c>
      <c r="D3370" s="5" t="s">
        <v>70</v>
      </c>
      <c r="E3370" s="3" t="s">
        <v>54</v>
      </c>
      <c r="F3370" s="3" t="s">
        <v>107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5">
        <v>0</v>
      </c>
      <c r="Q3370" s="5">
        <v>0</v>
      </c>
      <c r="R3370" s="5">
        <v>0</v>
      </c>
      <c r="S3370" s="3"/>
      <c r="T3370" s="3"/>
      <c r="U3370" s="3"/>
      <c r="V3370" s="3"/>
      <c r="Z3370" s="3">
        <v>0</v>
      </c>
      <c r="AZ3370"/>
      <c r="BA3370"/>
      <c r="BB3370"/>
      <c r="BC3370"/>
      <c r="BD3370"/>
      <c r="BE3370"/>
      <c r="BF3370" s="3"/>
      <c r="BG3370" s="3"/>
      <c r="CK3370"/>
    </row>
    <row r="3371" spans="1:89" x14ac:dyDescent="0.25">
      <c r="A3371" s="2">
        <v>43555</v>
      </c>
      <c r="B3371" s="5" t="s">
        <v>488</v>
      </c>
      <c r="C3371" s="5" t="s">
        <v>401</v>
      </c>
      <c r="D3371" s="5" t="s">
        <v>70</v>
      </c>
      <c r="E3371" s="3" t="s">
        <v>53</v>
      </c>
      <c r="F3371" s="3" t="s">
        <v>108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Z3371" s="5">
        <v>0</v>
      </c>
      <c r="AZ3371"/>
      <c r="BA3371"/>
      <c r="BB3371"/>
      <c r="BC3371"/>
      <c r="BD3371"/>
      <c r="BE3371"/>
      <c r="BF3371" s="3"/>
      <c r="BG3371" s="3"/>
      <c r="CK3371"/>
    </row>
    <row r="3372" spans="1:89" x14ac:dyDescent="0.25">
      <c r="A3372" s="2">
        <v>43555</v>
      </c>
      <c r="B3372" s="5" t="s">
        <v>488</v>
      </c>
      <c r="C3372" s="5" t="s">
        <v>401</v>
      </c>
      <c r="D3372" s="5" t="s">
        <v>70</v>
      </c>
      <c r="E3372" s="3" t="s">
        <v>52</v>
      </c>
      <c r="F3372" s="3" t="s">
        <v>109</v>
      </c>
      <c r="G3372" s="3"/>
      <c r="H3372" s="3"/>
      <c r="I3372" s="3"/>
      <c r="J3372" s="3"/>
      <c r="K3372" s="3"/>
      <c r="L3372" s="3"/>
      <c r="M3372" s="5"/>
      <c r="S3372" s="5">
        <v>0</v>
      </c>
      <c r="T3372" s="5">
        <v>0</v>
      </c>
      <c r="U3372" s="5">
        <v>0</v>
      </c>
      <c r="V3372" s="5">
        <v>0</v>
      </c>
      <c r="Z3372" s="5">
        <v>0</v>
      </c>
      <c r="AZ3372"/>
      <c r="BA3372"/>
      <c r="BB3372"/>
      <c r="BC3372"/>
      <c r="BD3372"/>
      <c r="BE3372"/>
      <c r="BF3372" s="3"/>
      <c r="BG3372" s="3"/>
      <c r="CK3372"/>
    </row>
    <row r="3373" spans="1:89" x14ac:dyDescent="0.25">
      <c r="A3373" s="2">
        <v>43555</v>
      </c>
      <c r="B3373" s="5" t="s">
        <v>488</v>
      </c>
      <c r="C3373" s="5" t="s">
        <v>401</v>
      </c>
      <c r="D3373" s="5" t="s">
        <v>70</v>
      </c>
      <c r="E3373" s="3" t="s">
        <v>51</v>
      </c>
      <c r="F3373" s="3" t="s">
        <v>110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Z3373" s="5">
        <v>0</v>
      </c>
      <c r="AZ3373"/>
      <c r="BA3373"/>
      <c r="BB3373"/>
      <c r="BC3373"/>
      <c r="BD3373"/>
      <c r="BE3373"/>
      <c r="BF3373" s="3"/>
      <c r="BG3373" s="3"/>
      <c r="CK3373"/>
    </row>
    <row r="3374" spans="1:89" x14ac:dyDescent="0.25">
      <c r="A3374" s="2">
        <v>43555</v>
      </c>
      <c r="B3374" s="5" t="s">
        <v>488</v>
      </c>
      <c r="C3374" s="5" t="s">
        <v>401</v>
      </c>
      <c r="D3374" s="5" t="s">
        <v>70</v>
      </c>
      <c r="E3374" s="3" t="s">
        <v>50</v>
      </c>
      <c r="F3374" s="3" t="s">
        <v>111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Z3374" s="5">
        <v>0</v>
      </c>
      <c r="AZ3374"/>
      <c r="BA3374"/>
      <c r="BB3374"/>
      <c r="BC3374"/>
      <c r="BD3374"/>
      <c r="BE3374"/>
      <c r="BF3374" s="3"/>
      <c r="BG3374" s="3"/>
      <c r="CK3374"/>
    </row>
    <row r="3375" spans="1:89" x14ac:dyDescent="0.25">
      <c r="A3375" s="2">
        <v>43555</v>
      </c>
      <c r="B3375" s="5" t="s">
        <v>488</v>
      </c>
      <c r="C3375" s="5" t="s">
        <v>401</v>
      </c>
      <c r="D3375" s="5" t="s">
        <v>70</v>
      </c>
      <c r="E3375" s="3" t="s">
        <v>37</v>
      </c>
      <c r="F3375" s="3" t="s">
        <v>112</v>
      </c>
      <c r="G3375" s="3">
        <v>2276269.56</v>
      </c>
      <c r="H3375" s="3">
        <v>219150398.72999999</v>
      </c>
      <c r="I3375" s="3">
        <v>150926479.06999999</v>
      </c>
      <c r="J3375" s="3">
        <v>1261032430.8800001</v>
      </c>
      <c r="K3375" s="3">
        <v>553732637.05999994</v>
      </c>
      <c r="L3375" s="3">
        <v>173208721.13999999</v>
      </c>
      <c r="M3375" s="3">
        <v>812302449.51999998</v>
      </c>
      <c r="N3375" s="3">
        <v>203201214.91</v>
      </c>
      <c r="O3375" s="3">
        <v>1207817.08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3">
        <v>180946</v>
      </c>
      <c r="Z3375" s="3">
        <v>3377219363.9400001</v>
      </c>
      <c r="AZ3375"/>
      <c r="BA3375"/>
      <c r="BB3375"/>
      <c r="BC3375"/>
      <c r="BD3375"/>
      <c r="BE3375"/>
      <c r="BF3375" s="3"/>
      <c r="BG3375" s="3"/>
      <c r="CK3375"/>
    </row>
    <row r="3376" spans="1:89" x14ac:dyDescent="0.25">
      <c r="A3376" s="2">
        <v>43555</v>
      </c>
      <c r="B3376" s="5" t="s">
        <v>488</v>
      </c>
      <c r="C3376" s="5" t="s">
        <v>401</v>
      </c>
      <c r="D3376" s="5" t="s">
        <v>70</v>
      </c>
      <c r="E3376" s="3" t="s">
        <v>36</v>
      </c>
      <c r="F3376" s="3" t="s">
        <v>113</v>
      </c>
      <c r="G3376" s="3"/>
      <c r="H3376" s="3"/>
      <c r="I3376" s="3"/>
      <c r="J3376" s="3"/>
      <c r="K3376" s="3"/>
      <c r="L3376" s="3"/>
      <c r="M3376" s="3"/>
      <c r="N3376" s="3"/>
      <c r="O3376" s="3"/>
      <c r="S3376" s="3"/>
      <c r="U3376" s="3"/>
      <c r="V3376" s="3"/>
      <c r="Z3376" s="3">
        <v>191900879</v>
      </c>
      <c r="AZ3376"/>
      <c r="BA3376"/>
      <c r="BB3376"/>
      <c r="BC3376"/>
      <c r="BD3376"/>
      <c r="BE3376"/>
      <c r="BF3376" s="3"/>
      <c r="BG3376" s="3"/>
      <c r="CK3376"/>
    </row>
    <row r="3377" spans="1:89" x14ac:dyDescent="0.25">
      <c r="A3377" s="2">
        <v>43555</v>
      </c>
      <c r="B3377" s="5" t="s">
        <v>488</v>
      </c>
      <c r="C3377" s="5" t="s">
        <v>401</v>
      </c>
      <c r="D3377" s="5" t="s">
        <v>70</v>
      </c>
      <c r="E3377" s="3" t="s">
        <v>35</v>
      </c>
      <c r="F3377" s="3" t="s">
        <v>114</v>
      </c>
      <c r="G3377" s="3"/>
      <c r="H3377" s="3"/>
      <c r="I3377" s="3"/>
      <c r="J3377" s="3"/>
      <c r="K3377" s="3"/>
      <c r="L3377" s="3"/>
      <c r="M3377" s="5"/>
      <c r="Z3377" s="3">
        <v>3569120242.9400001</v>
      </c>
      <c r="AZ3377"/>
      <c r="BA3377"/>
      <c r="BB3377"/>
      <c r="BC3377"/>
      <c r="BD3377"/>
      <c r="BE3377"/>
      <c r="BF3377" s="3"/>
      <c r="BG3377" s="3"/>
      <c r="CK3377"/>
    </row>
    <row r="3378" spans="1:89" x14ac:dyDescent="0.25">
      <c r="A3378" s="2">
        <v>43555</v>
      </c>
      <c r="B3378" s="5" t="s">
        <v>488</v>
      </c>
      <c r="C3378" s="5" t="s">
        <v>420</v>
      </c>
      <c r="D3378" s="5" t="s">
        <v>70</v>
      </c>
      <c r="E3378" s="3" t="s">
        <v>49</v>
      </c>
      <c r="F3378" s="3" t="s">
        <v>115</v>
      </c>
      <c r="G3378" s="3"/>
      <c r="H3378" s="3"/>
      <c r="I3378" s="3"/>
      <c r="J3378" s="3"/>
      <c r="K3378" s="3"/>
      <c r="L3378" s="3"/>
      <c r="M3378" s="5"/>
      <c r="Z3378" s="3"/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Z3378"/>
      <c r="BA3378"/>
      <c r="BB3378"/>
      <c r="BC3378"/>
      <c r="BD3378"/>
      <c r="BE3378"/>
      <c r="BF3378" s="3"/>
      <c r="BG3378" s="3"/>
      <c r="CK3378"/>
    </row>
    <row r="3379" spans="1:89" x14ac:dyDescent="0.25">
      <c r="A3379" s="2">
        <v>43555</v>
      </c>
      <c r="B3379" s="5" t="s">
        <v>488</v>
      </c>
      <c r="C3379" s="5" t="s">
        <v>420</v>
      </c>
      <c r="D3379" s="5" t="s">
        <v>70</v>
      </c>
      <c r="E3379" s="3" t="s">
        <v>48</v>
      </c>
      <c r="F3379" s="3" t="s">
        <v>110</v>
      </c>
      <c r="G3379" s="3"/>
      <c r="H3379" s="3"/>
      <c r="I3379" s="3"/>
      <c r="J3379" s="3"/>
      <c r="K3379" s="3"/>
      <c r="L3379" s="3"/>
      <c r="M3379" s="5"/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Z3379"/>
      <c r="BA3379"/>
      <c r="BB3379"/>
      <c r="BC3379"/>
      <c r="BD3379"/>
      <c r="BE3379"/>
      <c r="BF3379" s="3"/>
      <c r="BG3379" s="3"/>
      <c r="CK3379"/>
    </row>
    <row r="3380" spans="1:89" x14ac:dyDescent="0.25">
      <c r="A3380" s="2">
        <v>43555</v>
      </c>
      <c r="B3380" s="5" t="s">
        <v>488</v>
      </c>
      <c r="C3380" s="5" t="s">
        <v>420</v>
      </c>
      <c r="D3380" s="5" t="s">
        <v>70</v>
      </c>
      <c r="E3380" s="3" t="s">
        <v>47</v>
      </c>
      <c r="F3380" s="3" t="s">
        <v>111</v>
      </c>
      <c r="G3380" s="3"/>
      <c r="H3380" s="3"/>
      <c r="I3380" s="3"/>
      <c r="J3380" s="3"/>
      <c r="K3380" s="3"/>
      <c r="L3380" s="3"/>
      <c r="M3380" s="5"/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Z3380"/>
      <c r="BA3380"/>
      <c r="BB3380"/>
      <c r="BC3380"/>
      <c r="BD3380"/>
      <c r="BE3380"/>
      <c r="BF3380" s="3"/>
      <c r="BG3380" s="3"/>
      <c r="CK3380"/>
    </row>
    <row r="3381" spans="1:89" x14ac:dyDescent="0.25">
      <c r="A3381" s="2">
        <v>43555</v>
      </c>
      <c r="B3381" s="5" t="s">
        <v>488</v>
      </c>
      <c r="C3381" s="5" t="s">
        <v>420</v>
      </c>
      <c r="D3381" s="5" t="s">
        <v>70</v>
      </c>
      <c r="E3381" s="3" t="s">
        <v>46</v>
      </c>
      <c r="F3381" s="3" t="s">
        <v>115</v>
      </c>
      <c r="G3381" s="3"/>
      <c r="H3381" s="3"/>
      <c r="I3381" s="3"/>
      <c r="J3381" s="3"/>
      <c r="K3381" s="3"/>
      <c r="L3381" s="3"/>
      <c r="M3381" s="5"/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Z3381"/>
      <c r="BA3381"/>
      <c r="BB3381"/>
      <c r="BC3381"/>
      <c r="BD3381"/>
      <c r="BE3381"/>
      <c r="BF3381" s="3"/>
      <c r="BG3381" s="3"/>
      <c r="CK3381"/>
    </row>
    <row r="3382" spans="1:89" x14ac:dyDescent="0.25">
      <c r="A3382" s="2">
        <v>43555</v>
      </c>
      <c r="B3382" s="5" t="s">
        <v>488</v>
      </c>
      <c r="C3382" s="5" t="s">
        <v>420</v>
      </c>
      <c r="D3382" s="5" t="s">
        <v>70</v>
      </c>
      <c r="E3382" s="3" t="s">
        <v>45</v>
      </c>
      <c r="F3382" s="3" t="s">
        <v>110</v>
      </c>
      <c r="G3382" s="3"/>
      <c r="H3382" s="3"/>
      <c r="I3382" s="3"/>
      <c r="J3382" s="3"/>
      <c r="K3382" s="3"/>
      <c r="L3382" s="3"/>
      <c r="M3382" s="5"/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Z3382"/>
      <c r="BA3382"/>
      <c r="BB3382"/>
      <c r="BC3382"/>
      <c r="BD3382"/>
      <c r="BE3382"/>
      <c r="BF3382" s="3"/>
      <c r="BG3382" s="3"/>
      <c r="CK3382"/>
    </row>
    <row r="3383" spans="1:89" x14ac:dyDescent="0.25">
      <c r="A3383" s="2">
        <v>43555</v>
      </c>
      <c r="B3383" s="5" t="s">
        <v>488</v>
      </c>
      <c r="C3383" s="5" t="s">
        <v>420</v>
      </c>
      <c r="D3383" s="5" t="s">
        <v>70</v>
      </c>
      <c r="E3383" s="3" t="s">
        <v>44</v>
      </c>
      <c r="F3383" s="3" t="s">
        <v>111</v>
      </c>
      <c r="G3383" s="3"/>
      <c r="H3383" s="3"/>
      <c r="I3383" s="3"/>
      <c r="J3383" s="3"/>
      <c r="K3383" s="3"/>
      <c r="L3383" s="3"/>
      <c r="M3383" s="5"/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Z3383"/>
      <c r="BA3383"/>
      <c r="BB3383"/>
      <c r="BC3383"/>
      <c r="BD3383"/>
      <c r="BE3383"/>
      <c r="BF3383" s="3"/>
      <c r="BG3383" s="3"/>
      <c r="CK3383"/>
    </row>
    <row r="3384" spans="1:89" x14ac:dyDescent="0.25">
      <c r="A3384" s="2">
        <v>43555</v>
      </c>
      <c r="B3384" s="5" t="s">
        <v>488</v>
      </c>
      <c r="C3384" s="5" t="s">
        <v>420</v>
      </c>
      <c r="D3384" s="5" t="s">
        <v>70</v>
      </c>
      <c r="E3384" s="3" t="s">
        <v>43</v>
      </c>
      <c r="F3384" s="3" t="s">
        <v>115</v>
      </c>
      <c r="G3384" s="3"/>
      <c r="H3384" s="3"/>
      <c r="I3384" s="3"/>
      <c r="J3384" s="3"/>
      <c r="K3384" s="3"/>
      <c r="L3384" s="3"/>
      <c r="M3384" s="5"/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Z3384"/>
      <c r="BA3384"/>
      <c r="BB3384"/>
      <c r="BC3384"/>
      <c r="BD3384"/>
      <c r="BE3384"/>
      <c r="BF3384" s="3"/>
      <c r="BG3384" s="3"/>
      <c r="CK3384"/>
    </row>
    <row r="3385" spans="1:89" x14ac:dyDescent="0.25">
      <c r="A3385" s="2">
        <v>43555</v>
      </c>
      <c r="B3385" s="5" t="s">
        <v>488</v>
      </c>
      <c r="C3385" s="5" t="s">
        <v>420</v>
      </c>
      <c r="D3385" s="5" t="s">
        <v>70</v>
      </c>
      <c r="E3385" s="3" t="s">
        <v>42</v>
      </c>
      <c r="F3385" s="3" t="s">
        <v>110</v>
      </c>
      <c r="G3385" s="3"/>
      <c r="H3385" s="3"/>
      <c r="I3385" s="3"/>
      <c r="J3385" s="3"/>
      <c r="K3385" s="3"/>
      <c r="L3385" s="3"/>
      <c r="M3385" s="5"/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Z3385"/>
      <c r="BA3385"/>
      <c r="BB3385"/>
      <c r="BC3385"/>
      <c r="BD3385"/>
      <c r="BE3385"/>
      <c r="BF3385" s="3"/>
      <c r="BG3385" s="3"/>
      <c r="CK3385"/>
    </row>
    <row r="3386" spans="1:89" x14ac:dyDescent="0.25">
      <c r="A3386" s="2">
        <v>43555</v>
      </c>
      <c r="B3386" s="5" t="s">
        <v>488</v>
      </c>
      <c r="C3386" s="5" t="s">
        <v>420</v>
      </c>
      <c r="D3386" s="5" t="s">
        <v>70</v>
      </c>
      <c r="E3386" s="3" t="s">
        <v>41</v>
      </c>
      <c r="F3386" s="3" t="s">
        <v>111</v>
      </c>
      <c r="G3386" s="3"/>
      <c r="H3386" s="3"/>
      <c r="I3386" s="3"/>
      <c r="J3386" s="3"/>
      <c r="K3386" s="3"/>
      <c r="L3386" s="3"/>
      <c r="M3386" s="5"/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Z3386"/>
      <c r="BA3386"/>
      <c r="BB3386"/>
      <c r="BC3386"/>
      <c r="BD3386"/>
      <c r="BE3386"/>
      <c r="BF3386" s="3"/>
      <c r="BG3386" s="3"/>
      <c r="CK3386"/>
    </row>
    <row r="3387" spans="1:89" x14ac:dyDescent="0.25">
      <c r="A3387" s="2">
        <v>43555</v>
      </c>
      <c r="B3387" s="5" t="s">
        <v>488</v>
      </c>
      <c r="C3387" s="5" t="s">
        <v>420</v>
      </c>
      <c r="D3387" s="5" t="s">
        <v>70</v>
      </c>
      <c r="E3387" s="3" t="s">
        <v>40</v>
      </c>
      <c r="F3387" s="3" t="s">
        <v>115</v>
      </c>
      <c r="G3387" s="3"/>
      <c r="H3387" s="3"/>
      <c r="I3387" s="3"/>
      <c r="J3387" s="3"/>
      <c r="K3387" s="3"/>
      <c r="L3387" s="3"/>
      <c r="M3387" s="5"/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Z3387"/>
      <c r="BA3387"/>
      <c r="BB3387"/>
      <c r="BC3387"/>
      <c r="BD3387"/>
      <c r="BE3387"/>
      <c r="BF3387" s="3"/>
      <c r="BG3387" s="3"/>
      <c r="CK3387"/>
    </row>
    <row r="3388" spans="1:89" x14ac:dyDescent="0.25">
      <c r="A3388" s="2">
        <v>43555</v>
      </c>
      <c r="B3388" s="5" t="s">
        <v>488</v>
      </c>
      <c r="C3388" s="5" t="s">
        <v>420</v>
      </c>
      <c r="D3388" s="5" t="s">
        <v>70</v>
      </c>
      <c r="E3388" s="3" t="s">
        <v>39</v>
      </c>
      <c r="F3388" s="3" t="s">
        <v>110</v>
      </c>
      <c r="G3388" s="3"/>
      <c r="H3388" s="3"/>
      <c r="I3388" s="3"/>
      <c r="J3388" s="3"/>
      <c r="K3388" s="3"/>
      <c r="L3388" s="3"/>
      <c r="M3388" s="5"/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Z3388"/>
      <c r="BA3388"/>
      <c r="BB3388"/>
      <c r="BC3388"/>
      <c r="BD3388"/>
      <c r="BE3388"/>
      <c r="BF3388" s="3"/>
      <c r="BG3388" s="3"/>
      <c r="CK3388"/>
    </row>
    <row r="3389" spans="1:89" x14ac:dyDescent="0.25">
      <c r="A3389" s="2">
        <v>43555</v>
      </c>
      <c r="B3389" s="5" t="s">
        <v>488</v>
      </c>
      <c r="C3389" s="5" t="s">
        <v>420</v>
      </c>
      <c r="D3389" s="5" t="s">
        <v>70</v>
      </c>
      <c r="E3389" s="3" t="s">
        <v>38</v>
      </c>
      <c r="F3389" s="3" t="s">
        <v>111</v>
      </c>
      <c r="G3389" s="3"/>
      <c r="H3389" s="3"/>
      <c r="I3389" s="3"/>
      <c r="J3389" s="3"/>
      <c r="K3389" s="3"/>
      <c r="L3389" s="3"/>
      <c r="M3389" s="5"/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Z3389"/>
      <c r="BA3389"/>
      <c r="BB3389"/>
      <c r="BC3389"/>
      <c r="BD3389"/>
      <c r="BE3389"/>
      <c r="BF3389" s="3"/>
      <c r="BG3389" s="3"/>
      <c r="CK3389"/>
    </row>
    <row r="3390" spans="1:89" x14ac:dyDescent="0.25">
      <c r="A3390" s="2">
        <v>43555</v>
      </c>
      <c r="B3390" s="5" t="s">
        <v>488</v>
      </c>
      <c r="C3390" s="5" t="s">
        <v>420</v>
      </c>
      <c r="D3390" s="5" t="s">
        <v>70</v>
      </c>
      <c r="E3390" s="3" t="s">
        <v>34</v>
      </c>
      <c r="F3390" s="3" t="s">
        <v>112</v>
      </c>
      <c r="G3390" s="3"/>
      <c r="H3390" s="3"/>
      <c r="I3390" s="3"/>
      <c r="J3390" s="3"/>
      <c r="K3390" s="3"/>
      <c r="L3390" s="3"/>
      <c r="M3390" s="5"/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Z3390"/>
      <c r="BA3390"/>
      <c r="BB3390"/>
      <c r="BC3390"/>
      <c r="BD3390"/>
      <c r="BE3390"/>
      <c r="BF3390" s="3"/>
      <c r="BG3390" s="3"/>
      <c r="CK3390"/>
    </row>
    <row r="3391" spans="1:89" x14ac:dyDescent="0.25">
      <c r="A3391" s="2">
        <v>43555</v>
      </c>
      <c r="B3391" s="5" t="s">
        <v>488</v>
      </c>
      <c r="C3391" s="5" t="s">
        <v>420</v>
      </c>
      <c r="D3391" s="5" t="s">
        <v>70</v>
      </c>
      <c r="E3391" s="3" t="s">
        <v>33</v>
      </c>
      <c r="F3391" s="3" t="s">
        <v>113</v>
      </c>
      <c r="G3391" s="3"/>
      <c r="H3391" s="3"/>
      <c r="I3391" s="3"/>
      <c r="J3391" s="3"/>
      <c r="K3391" s="3"/>
      <c r="L3391" s="3"/>
      <c r="M3391" s="5"/>
      <c r="AI3391" s="5">
        <v>0</v>
      </c>
      <c r="AZ3391"/>
      <c r="BA3391"/>
      <c r="BB3391"/>
      <c r="BC3391"/>
      <c r="BD3391"/>
      <c r="BE3391"/>
      <c r="BF3391" s="3"/>
      <c r="BG3391" s="3"/>
      <c r="CK3391"/>
    </row>
    <row r="3392" spans="1:89" x14ac:dyDescent="0.25">
      <c r="A3392" s="2">
        <v>43555</v>
      </c>
      <c r="B3392" s="5" t="s">
        <v>488</v>
      </c>
      <c r="C3392" s="5" t="s">
        <v>420</v>
      </c>
      <c r="D3392" s="5" t="s">
        <v>70</v>
      </c>
      <c r="E3392" s="3" t="s">
        <v>32</v>
      </c>
      <c r="F3392" s="3" t="s">
        <v>114</v>
      </c>
      <c r="G3392" s="3"/>
      <c r="H3392" s="3"/>
      <c r="I3392" s="3"/>
      <c r="J3392" s="3"/>
      <c r="K3392" s="3"/>
      <c r="L3392" s="3"/>
      <c r="M3392" s="5"/>
      <c r="AI3392" s="5">
        <v>0</v>
      </c>
      <c r="AZ3392"/>
      <c r="BA3392"/>
      <c r="BB3392"/>
      <c r="BC3392"/>
      <c r="BD3392"/>
      <c r="BE3392"/>
      <c r="BF3392" s="3"/>
      <c r="BG3392" s="3"/>
      <c r="CK3392"/>
    </row>
    <row r="3393" spans="1:89" x14ac:dyDescent="0.25">
      <c r="A3393" s="2">
        <v>43555</v>
      </c>
      <c r="B3393" s="5" t="s">
        <v>488</v>
      </c>
      <c r="C3393" s="5" t="s">
        <v>410</v>
      </c>
      <c r="D3393" s="5" t="s">
        <v>70</v>
      </c>
      <c r="E3393" s="3" t="s">
        <v>106</v>
      </c>
      <c r="F3393" s="3" t="s">
        <v>403</v>
      </c>
      <c r="G3393" s="3"/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AZ3393"/>
      <c r="BA3393"/>
      <c r="BB3393"/>
      <c r="BC3393"/>
      <c r="BD3393"/>
      <c r="BE3393"/>
      <c r="BF3393" s="3"/>
      <c r="BG3393" s="3"/>
      <c r="CK3393"/>
    </row>
    <row r="3394" spans="1:89" x14ac:dyDescent="0.25">
      <c r="A3394" s="2">
        <v>43555</v>
      </c>
      <c r="B3394" s="5" t="s">
        <v>488</v>
      </c>
      <c r="C3394" s="5" t="s">
        <v>410</v>
      </c>
      <c r="D3394" s="5" t="s">
        <v>70</v>
      </c>
      <c r="E3394" s="3" t="s">
        <v>243</v>
      </c>
      <c r="F3394" s="3" t="s">
        <v>404</v>
      </c>
      <c r="G3394" s="3"/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AZ3394"/>
      <c r="BA3394"/>
      <c r="BB3394"/>
      <c r="BC3394"/>
      <c r="BD3394"/>
      <c r="BE3394"/>
      <c r="BF3394" s="3"/>
      <c r="BG3394" s="3"/>
      <c r="CK3394"/>
    </row>
    <row r="3395" spans="1:89" x14ac:dyDescent="0.25">
      <c r="A3395" s="2">
        <v>43555</v>
      </c>
      <c r="B3395" s="5" t="s">
        <v>488</v>
      </c>
      <c r="C3395" s="5" t="s">
        <v>410</v>
      </c>
      <c r="D3395" s="5" t="s">
        <v>70</v>
      </c>
      <c r="E3395" s="3" t="s">
        <v>244</v>
      </c>
      <c r="F3395" s="3" t="s">
        <v>411</v>
      </c>
      <c r="G3395" s="3"/>
      <c r="H3395" s="3">
        <v>10076375.640000001</v>
      </c>
      <c r="I3395" s="3">
        <v>1836602598.74</v>
      </c>
      <c r="J3395" s="3">
        <v>2213507465.9299998</v>
      </c>
      <c r="K3395" s="3">
        <v>12325929100.629999</v>
      </c>
      <c r="L3395" s="3">
        <v>4869551662.54</v>
      </c>
      <c r="M3395" s="3">
        <v>2165785023.4299998</v>
      </c>
      <c r="N3395" s="3">
        <v>7470156179.5</v>
      </c>
      <c r="O3395" s="3">
        <v>2414316314.3200002</v>
      </c>
      <c r="P3395" s="3">
        <v>29058256.829999998</v>
      </c>
      <c r="Q3395" s="5">
        <v>0</v>
      </c>
      <c r="R3395" s="5">
        <v>0</v>
      </c>
      <c r="S3395" s="5">
        <v>0</v>
      </c>
      <c r="T3395" s="3">
        <v>22208160</v>
      </c>
      <c r="U3395" s="5">
        <v>0</v>
      </c>
      <c r="V3395" s="5">
        <v>0</v>
      </c>
      <c r="W3395" s="5">
        <v>0</v>
      </c>
      <c r="X3395" s="3">
        <v>33357191137.57</v>
      </c>
      <c r="AZ3395"/>
      <c r="BA3395"/>
      <c r="BB3395"/>
      <c r="BC3395"/>
      <c r="BD3395"/>
      <c r="BE3395"/>
      <c r="BF3395" s="3"/>
      <c r="BG3395" s="3"/>
      <c r="CK3395"/>
    </row>
    <row r="3396" spans="1:89" x14ac:dyDescent="0.25">
      <c r="A3396" s="2">
        <v>43555</v>
      </c>
      <c r="B3396" s="5" t="s">
        <v>488</v>
      </c>
      <c r="C3396" s="5" t="s">
        <v>410</v>
      </c>
      <c r="D3396" s="5" t="s">
        <v>70</v>
      </c>
      <c r="E3396" s="3" t="s">
        <v>66</v>
      </c>
      <c r="F3396" s="3" t="s">
        <v>412</v>
      </c>
      <c r="G3396" s="3"/>
      <c r="H3396" s="3">
        <v>1</v>
      </c>
      <c r="I3396" s="3">
        <v>12127734</v>
      </c>
      <c r="J3396" s="3">
        <v>24448374</v>
      </c>
      <c r="K3396" s="3">
        <v>246260771</v>
      </c>
      <c r="L3396" s="3">
        <v>13164288</v>
      </c>
      <c r="M3396" s="3">
        <v>142816294.59</v>
      </c>
      <c r="N3396" s="3">
        <v>661777355</v>
      </c>
      <c r="O3396" s="3">
        <v>59406199.990000002</v>
      </c>
      <c r="P3396" s="3">
        <v>13853021.59</v>
      </c>
      <c r="Q3396" s="5">
        <v>0</v>
      </c>
      <c r="R3396" s="5">
        <v>0</v>
      </c>
      <c r="S3396" s="5">
        <v>0</v>
      </c>
      <c r="T3396" s="3">
        <v>1499400</v>
      </c>
      <c r="U3396" s="5">
        <v>0</v>
      </c>
      <c r="V3396" s="5">
        <v>0</v>
      </c>
      <c r="W3396" s="5">
        <v>0</v>
      </c>
      <c r="X3396" s="3">
        <v>1175353439.1700001</v>
      </c>
      <c r="AZ3396"/>
      <c r="BA3396"/>
      <c r="BB3396"/>
      <c r="BC3396"/>
      <c r="BD3396"/>
      <c r="BE3396"/>
      <c r="BF3396" s="3"/>
      <c r="BG3396" s="3"/>
      <c r="CK3396"/>
    </row>
    <row r="3397" spans="1:89" x14ac:dyDescent="0.25">
      <c r="A3397" s="2">
        <v>43555</v>
      </c>
      <c r="B3397" s="5" t="s">
        <v>488</v>
      </c>
      <c r="C3397" s="5" t="s">
        <v>410</v>
      </c>
      <c r="D3397" s="5" t="s">
        <v>70</v>
      </c>
      <c r="E3397" s="3" t="s">
        <v>249</v>
      </c>
      <c r="F3397" s="3" t="s">
        <v>413</v>
      </c>
      <c r="G3397" s="3"/>
      <c r="H3397" s="3">
        <v>10076374.640000001</v>
      </c>
      <c r="I3397" s="3">
        <v>1824474864.74</v>
      </c>
      <c r="J3397" s="3">
        <v>2189059091.9299998</v>
      </c>
      <c r="K3397" s="3">
        <v>12079668329.629999</v>
      </c>
      <c r="L3397" s="3">
        <v>4856387374.54</v>
      </c>
      <c r="M3397" s="3">
        <v>2022968728.8399999</v>
      </c>
      <c r="N3397" s="3">
        <v>6808378824.5</v>
      </c>
      <c r="O3397" s="3">
        <v>2354910114.3299999</v>
      </c>
      <c r="P3397" s="3">
        <v>15205235.24</v>
      </c>
      <c r="Q3397" s="5">
        <v>0</v>
      </c>
      <c r="R3397" s="5">
        <v>0</v>
      </c>
      <c r="S3397" s="5">
        <v>0</v>
      </c>
      <c r="T3397" s="3">
        <v>20708760</v>
      </c>
      <c r="U3397" s="5">
        <v>0</v>
      </c>
      <c r="V3397" s="5">
        <v>0</v>
      </c>
      <c r="W3397" s="5">
        <v>0</v>
      </c>
      <c r="X3397" s="3">
        <v>32181837698.400002</v>
      </c>
      <c r="AZ3397"/>
      <c r="BA3397"/>
      <c r="BB3397"/>
      <c r="BC3397"/>
      <c r="BD3397"/>
      <c r="BE3397"/>
      <c r="BF3397" s="3"/>
      <c r="BG3397" s="3"/>
      <c r="CK3397"/>
    </row>
    <row r="3398" spans="1:89" x14ac:dyDescent="0.25">
      <c r="A3398" s="2">
        <v>43555</v>
      </c>
      <c r="B3398" s="5" t="s">
        <v>488</v>
      </c>
      <c r="C3398" s="5" t="s">
        <v>410</v>
      </c>
      <c r="D3398" s="5" t="s">
        <v>70</v>
      </c>
      <c r="E3398" s="3" t="s">
        <v>250</v>
      </c>
      <c r="F3398" s="3" t="s">
        <v>411</v>
      </c>
      <c r="G3398" s="3"/>
      <c r="H3398" s="3">
        <v>22086871</v>
      </c>
      <c r="I3398" s="3">
        <v>3805035015.48</v>
      </c>
      <c r="J3398" s="3">
        <v>6018340818</v>
      </c>
      <c r="K3398" s="3">
        <v>27768152941</v>
      </c>
      <c r="L3398" s="3">
        <v>1686300746</v>
      </c>
      <c r="M3398" s="3">
        <v>2072458814.8399999</v>
      </c>
      <c r="N3398" s="3">
        <v>5981012046.1199999</v>
      </c>
      <c r="O3398" s="3">
        <v>6537109976.5799999</v>
      </c>
      <c r="P3398" s="3">
        <v>24974078</v>
      </c>
      <c r="Q3398" s="5">
        <v>0</v>
      </c>
      <c r="R3398" s="5">
        <v>0</v>
      </c>
      <c r="S3398" s="5">
        <v>0</v>
      </c>
      <c r="T3398" s="3">
        <v>57495419</v>
      </c>
      <c r="U3398" s="3">
        <v>340373.24</v>
      </c>
      <c r="V3398" s="3">
        <v>195344092.16999999</v>
      </c>
      <c r="W3398" s="3">
        <v>66364845</v>
      </c>
      <c r="X3398" s="3">
        <v>54235016036.43</v>
      </c>
      <c r="AZ3398"/>
      <c r="BA3398"/>
      <c r="BB3398"/>
      <c r="BC3398"/>
      <c r="BD3398"/>
      <c r="BE3398"/>
      <c r="BF3398" s="3"/>
      <c r="BG3398" s="3"/>
      <c r="CK3398"/>
    </row>
    <row r="3399" spans="1:89" x14ac:dyDescent="0.25">
      <c r="A3399" s="2">
        <v>43555</v>
      </c>
      <c r="B3399" s="5" t="s">
        <v>488</v>
      </c>
      <c r="C3399" s="5" t="s">
        <v>410</v>
      </c>
      <c r="D3399" s="5" t="s">
        <v>70</v>
      </c>
      <c r="E3399" s="3" t="s">
        <v>61</v>
      </c>
      <c r="F3399" s="3" t="s">
        <v>412</v>
      </c>
      <c r="G3399" s="3"/>
      <c r="H3399" s="3">
        <v>0</v>
      </c>
      <c r="I3399" s="3">
        <v>0</v>
      </c>
      <c r="J3399" s="3">
        <v>30179876</v>
      </c>
      <c r="K3399" s="3">
        <v>196314404</v>
      </c>
      <c r="L3399" s="3">
        <v>-5600000</v>
      </c>
      <c r="M3399" s="3">
        <v>158815377</v>
      </c>
      <c r="N3399" s="3">
        <v>1335539406</v>
      </c>
      <c r="O3399" s="3">
        <v>73096401</v>
      </c>
      <c r="P3399" s="3">
        <v>0</v>
      </c>
      <c r="Q3399" s="5">
        <v>0</v>
      </c>
      <c r="R3399" s="5">
        <v>0</v>
      </c>
      <c r="S3399" s="5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1788345464</v>
      </c>
      <c r="AZ3399"/>
      <c r="BA3399"/>
      <c r="BB3399"/>
      <c r="BC3399"/>
      <c r="BD3399"/>
      <c r="BE3399"/>
      <c r="BF3399" s="3"/>
      <c r="BG3399" s="3"/>
      <c r="CK3399"/>
    </row>
    <row r="3400" spans="1:89" x14ac:dyDescent="0.25">
      <c r="A3400" s="2">
        <v>43555</v>
      </c>
      <c r="B3400" s="5" t="s">
        <v>488</v>
      </c>
      <c r="C3400" s="5" t="s">
        <v>410</v>
      </c>
      <c r="D3400" s="5" t="s">
        <v>70</v>
      </c>
      <c r="E3400" s="3" t="s">
        <v>254</v>
      </c>
      <c r="F3400" s="3" t="s">
        <v>414</v>
      </c>
      <c r="G3400" s="3"/>
      <c r="H3400" s="3">
        <v>22086871</v>
      </c>
      <c r="I3400" s="3">
        <v>3805035015.48</v>
      </c>
      <c r="J3400" s="3">
        <v>5988160942</v>
      </c>
      <c r="K3400" s="3">
        <v>27571838537</v>
      </c>
      <c r="L3400" s="3">
        <v>1691900746</v>
      </c>
      <c r="M3400" s="3">
        <v>1913643437.8399999</v>
      </c>
      <c r="N3400" s="3">
        <v>4645472640.1199999</v>
      </c>
      <c r="O3400" s="3">
        <v>6464013575.5799999</v>
      </c>
      <c r="P3400" s="3">
        <v>24974078</v>
      </c>
      <c r="Q3400" s="5">
        <v>0</v>
      </c>
      <c r="R3400" s="5">
        <v>0</v>
      </c>
      <c r="S3400" s="5">
        <v>0</v>
      </c>
      <c r="T3400" s="3">
        <v>57495419</v>
      </c>
      <c r="U3400" s="3">
        <v>340373.24</v>
      </c>
      <c r="V3400" s="3">
        <v>195344092.16999999</v>
      </c>
      <c r="W3400" s="3">
        <v>66364845</v>
      </c>
      <c r="X3400" s="3">
        <v>52446670572.43</v>
      </c>
      <c r="AZ3400"/>
      <c r="BA3400"/>
      <c r="BB3400"/>
      <c r="BC3400"/>
      <c r="BD3400"/>
      <c r="BE3400"/>
      <c r="BF3400" s="3"/>
      <c r="BG3400" s="3"/>
      <c r="CK3400"/>
    </row>
    <row r="3401" spans="1:89" x14ac:dyDescent="0.25">
      <c r="A3401" s="2">
        <v>43555</v>
      </c>
      <c r="B3401" s="5" t="s">
        <v>488</v>
      </c>
      <c r="C3401" s="5" t="s">
        <v>410</v>
      </c>
      <c r="D3401" s="5" t="s">
        <v>70</v>
      </c>
      <c r="E3401" s="3" t="s">
        <v>255</v>
      </c>
      <c r="F3401" s="3" t="s">
        <v>415</v>
      </c>
      <c r="G3401" s="3"/>
      <c r="H3401" s="3">
        <v>32163246.640000001</v>
      </c>
      <c r="I3401" s="3">
        <v>5641637614.2200003</v>
      </c>
      <c r="J3401" s="3">
        <v>8231848283.9300003</v>
      </c>
      <c r="K3401" s="3">
        <v>40094082041.629997</v>
      </c>
      <c r="L3401" s="3">
        <v>6555852408.54</v>
      </c>
      <c r="M3401" s="3">
        <v>4238243838.27</v>
      </c>
      <c r="N3401" s="3">
        <v>13451168225.620001</v>
      </c>
      <c r="O3401" s="3">
        <v>8951426290.8999996</v>
      </c>
      <c r="P3401" s="3">
        <v>54032334.829999998</v>
      </c>
      <c r="Q3401" s="5">
        <v>0</v>
      </c>
      <c r="R3401" s="5">
        <v>0</v>
      </c>
      <c r="S3401" s="5">
        <v>0</v>
      </c>
      <c r="T3401" s="3">
        <v>79703579</v>
      </c>
      <c r="U3401" s="3">
        <v>340373.24</v>
      </c>
      <c r="V3401" s="3">
        <v>195344092.16999999</v>
      </c>
      <c r="W3401" s="3">
        <v>66364845</v>
      </c>
      <c r="X3401" s="3">
        <v>87592207174</v>
      </c>
      <c r="AZ3401"/>
      <c r="BA3401"/>
      <c r="BB3401"/>
      <c r="BC3401"/>
      <c r="BD3401"/>
      <c r="BE3401"/>
      <c r="BF3401" s="3"/>
      <c r="BG3401" s="3"/>
      <c r="CK3401"/>
    </row>
    <row r="3402" spans="1:89" x14ac:dyDescent="0.25">
      <c r="A3402" s="2">
        <v>43555</v>
      </c>
      <c r="B3402" s="5" t="s">
        <v>488</v>
      </c>
      <c r="C3402" s="5" t="s">
        <v>410</v>
      </c>
      <c r="D3402" s="5" t="s">
        <v>70</v>
      </c>
      <c r="E3402" s="3" t="s">
        <v>256</v>
      </c>
      <c r="F3402" s="3" t="s">
        <v>416</v>
      </c>
      <c r="G3402" s="3"/>
      <c r="H3402" s="3">
        <v>32163245.640000001</v>
      </c>
      <c r="I3402" s="3">
        <v>5629509880.2200003</v>
      </c>
      <c r="J3402" s="3">
        <v>8177220033.9300003</v>
      </c>
      <c r="K3402" s="3">
        <v>39651506866.629997</v>
      </c>
      <c r="L3402" s="3">
        <v>6548288120.54</v>
      </c>
      <c r="M3402" s="3">
        <v>3936612166.6799998</v>
      </c>
      <c r="N3402" s="3">
        <v>11453851464.620001</v>
      </c>
      <c r="O3402" s="3">
        <v>8818923689.9099998</v>
      </c>
      <c r="P3402" s="3">
        <v>40179313.240000002</v>
      </c>
      <c r="Q3402" s="5">
        <v>0</v>
      </c>
      <c r="R3402" s="5">
        <v>0</v>
      </c>
      <c r="S3402" s="5">
        <v>0</v>
      </c>
      <c r="T3402" s="3">
        <v>78204179</v>
      </c>
      <c r="U3402" s="3">
        <v>340373.24</v>
      </c>
      <c r="V3402" s="3">
        <v>195344092.16999999</v>
      </c>
      <c r="W3402" s="3">
        <v>66364845</v>
      </c>
      <c r="X3402" s="3">
        <v>84628508270.830002</v>
      </c>
      <c r="AZ3402"/>
      <c r="BA3402"/>
      <c r="BB3402"/>
      <c r="BC3402"/>
      <c r="BD3402"/>
      <c r="BE3402"/>
      <c r="BF3402" s="3"/>
      <c r="BG3402" s="3"/>
      <c r="CK3402"/>
    </row>
    <row r="3403" spans="1:89" x14ac:dyDescent="0.25">
      <c r="A3403" s="2">
        <v>43555</v>
      </c>
      <c r="B3403" s="5" t="s">
        <v>488</v>
      </c>
      <c r="C3403" s="5" t="s">
        <v>410</v>
      </c>
      <c r="D3403" s="5" t="s">
        <v>70</v>
      </c>
      <c r="E3403" s="3" t="s">
        <v>257</v>
      </c>
      <c r="F3403" s="3" t="s">
        <v>408</v>
      </c>
      <c r="G3403" s="3"/>
      <c r="H3403" s="3">
        <v>14351953.5</v>
      </c>
      <c r="I3403" s="3">
        <v>184674775</v>
      </c>
      <c r="J3403" s="3">
        <v>287516056.29000002</v>
      </c>
      <c r="K3403" s="3">
        <v>1145314310.9100001</v>
      </c>
      <c r="L3403" s="3">
        <v>150078400.97999999</v>
      </c>
      <c r="M3403" s="3">
        <v>113618711</v>
      </c>
      <c r="N3403" s="3">
        <v>384482502</v>
      </c>
      <c r="O3403" s="3">
        <v>327774011</v>
      </c>
      <c r="P3403" s="3">
        <v>4670604.75</v>
      </c>
      <c r="Q3403" s="5">
        <v>0</v>
      </c>
      <c r="R3403" s="5">
        <v>0</v>
      </c>
      <c r="S3403" s="5">
        <v>0</v>
      </c>
      <c r="T3403" s="3">
        <v>3442356.67</v>
      </c>
      <c r="U3403" s="3">
        <v>13247.08</v>
      </c>
      <c r="V3403" s="3">
        <v>11440811.619999999</v>
      </c>
      <c r="W3403" s="3">
        <v>4004220</v>
      </c>
      <c r="X3403" s="3">
        <v>2631381960.8000002</v>
      </c>
      <c r="AZ3403"/>
      <c r="BA3403"/>
      <c r="BB3403"/>
      <c r="BC3403"/>
      <c r="BD3403"/>
      <c r="BE3403"/>
      <c r="BF3403" s="3"/>
      <c r="BG3403" s="3"/>
      <c r="CK3403"/>
    </row>
    <row r="3404" spans="1:89" x14ac:dyDescent="0.25">
      <c r="A3404" s="2">
        <v>43555</v>
      </c>
      <c r="B3404" s="5" t="s">
        <v>488</v>
      </c>
      <c r="C3404" s="5" t="s">
        <v>410</v>
      </c>
      <c r="D3404" s="5" t="s">
        <v>70</v>
      </c>
      <c r="E3404" s="3" t="s">
        <v>258</v>
      </c>
      <c r="F3404" s="3" t="s">
        <v>382</v>
      </c>
      <c r="G3404" s="3"/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5">
        <v>0</v>
      </c>
      <c r="R3404" s="5">
        <v>0</v>
      </c>
      <c r="S3404" s="5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AZ3404"/>
      <c r="BA3404"/>
      <c r="BB3404"/>
      <c r="BC3404"/>
      <c r="BD3404"/>
      <c r="BE3404"/>
      <c r="BF3404" s="3"/>
      <c r="BG3404" s="3"/>
      <c r="CK3404"/>
    </row>
    <row r="3405" spans="1:89" x14ac:dyDescent="0.25">
      <c r="A3405" s="2">
        <v>43555</v>
      </c>
      <c r="B3405" s="5" t="s">
        <v>488</v>
      </c>
      <c r="C3405" s="5" t="s">
        <v>410</v>
      </c>
      <c r="D3405" s="5" t="s">
        <v>70</v>
      </c>
      <c r="E3405" s="3" t="s">
        <v>60</v>
      </c>
      <c r="F3405" s="3" t="s">
        <v>383</v>
      </c>
      <c r="G3405" s="3"/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AZ3405"/>
      <c r="BA3405"/>
      <c r="BB3405"/>
      <c r="BC3405"/>
      <c r="BD3405"/>
      <c r="BE3405"/>
      <c r="BF3405" s="3"/>
      <c r="BG3405" s="3"/>
      <c r="CK3405"/>
    </row>
    <row r="3406" spans="1:89" x14ac:dyDescent="0.25">
      <c r="A3406" s="2">
        <v>43555</v>
      </c>
      <c r="B3406" s="5" t="s">
        <v>488</v>
      </c>
      <c r="C3406" s="5" t="s">
        <v>410</v>
      </c>
      <c r="D3406" s="5" t="s">
        <v>70</v>
      </c>
      <c r="E3406" s="3" t="s">
        <v>59</v>
      </c>
      <c r="F3406" s="3" t="s">
        <v>384</v>
      </c>
      <c r="G3406" s="3"/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AZ3406"/>
      <c r="BA3406"/>
      <c r="BB3406"/>
      <c r="BC3406"/>
      <c r="BD3406"/>
      <c r="BE3406"/>
      <c r="BF3406" s="3"/>
      <c r="BG3406" s="3"/>
      <c r="CK3406"/>
    </row>
    <row r="3407" spans="1:89" x14ac:dyDescent="0.25">
      <c r="A3407" s="2">
        <v>43555</v>
      </c>
      <c r="B3407" s="5" t="s">
        <v>488</v>
      </c>
      <c r="C3407" s="5" t="s">
        <v>410</v>
      </c>
      <c r="D3407" s="5" t="s">
        <v>70</v>
      </c>
      <c r="E3407" s="3" t="s">
        <v>58</v>
      </c>
      <c r="F3407" s="3" t="s">
        <v>417</v>
      </c>
      <c r="G3407" s="3"/>
      <c r="H3407" s="3">
        <v>46515200.140000001</v>
      </c>
      <c r="I3407" s="3">
        <v>5826312389.2200003</v>
      </c>
      <c r="J3407" s="3">
        <v>8519364340.2200003</v>
      </c>
      <c r="K3407" s="3">
        <v>41239396352.540001</v>
      </c>
      <c r="L3407" s="3">
        <v>6705930809.5200005</v>
      </c>
      <c r="M3407" s="3">
        <v>4351862549.2700005</v>
      </c>
      <c r="N3407" s="3">
        <v>13835650727.620001</v>
      </c>
      <c r="O3407" s="3">
        <v>9279200301.8999996</v>
      </c>
      <c r="P3407" s="3">
        <v>58702939.579999998</v>
      </c>
      <c r="Q3407" s="5">
        <v>0</v>
      </c>
      <c r="R3407" s="5">
        <v>0</v>
      </c>
      <c r="S3407" s="5">
        <v>0</v>
      </c>
      <c r="T3407" s="3">
        <v>83145935.670000002</v>
      </c>
      <c r="U3407" s="3">
        <v>353620.32</v>
      </c>
      <c r="V3407" s="3">
        <v>206784903.78999999</v>
      </c>
      <c r="W3407" s="3">
        <v>70369065</v>
      </c>
      <c r="X3407" s="3">
        <v>90223589134.800003</v>
      </c>
      <c r="AZ3407"/>
      <c r="BA3407"/>
      <c r="BB3407"/>
      <c r="BC3407"/>
      <c r="BD3407"/>
      <c r="BE3407"/>
      <c r="BF3407" s="3"/>
      <c r="BG3407" s="3"/>
      <c r="CK3407"/>
    </row>
    <row r="3408" spans="1:89" x14ac:dyDescent="0.25">
      <c r="A3408" s="2">
        <v>43555</v>
      </c>
      <c r="B3408" s="5" t="s">
        <v>488</v>
      </c>
      <c r="C3408" s="5" t="s">
        <v>410</v>
      </c>
      <c r="D3408" s="5" t="s">
        <v>70</v>
      </c>
      <c r="E3408" s="3" t="s">
        <v>57</v>
      </c>
      <c r="F3408" s="3" t="s">
        <v>418</v>
      </c>
      <c r="G3408" s="3"/>
      <c r="H3408" s="3">
        <v>1</v>
      </c>
      <c r="I3408" s="3">
        <v>12127734</v>
      </c>
      <c r="J3408" s="3">
        <v>54628250</v>
      </c>
      <c r="K3408" s="3">
        <v>442575175</v>
      </c>
      <c r="L3408" s="3">
        <v>7564288</v>
      </c>
      <c r="M3408" s="3">
        <v>301631671.58999997</v>
      </c>
      <c r="N3408" s="3">
        <v>1997316761</v>
      </c>
      <c r="O3408" s="3">
        <v>132502600.98999999</v>
      </c>
      <c r="P3408" s="3">
        <v>13853021.59</v>
      </c>
      <c r="Q3408" s="5">
        <v>0</v>
      </c>
      <c r="R3408" s="5">
        <v>0</v>
      </c>
      <c r="S3408" s="5">
        <v>0</v>
      </c>
      <c r="T3408" s="3">
        <v>1499400</v>
      </c>
      <c r="U3408" s="3">
        <v>0</v>
      </c>
      <c r="V3408" s="3">
        <v>0</v>
      </c>
      <c r="W3408" s="3">
        <v>0</v>
      </c>
      <c r="X3408" s="3">
        <v>2963698903.1700001</v>
      </c>
      <c r="AZ3408"/>
      <c r="BA3408"/>
      <c r="BB3408"/>
      <c r="BC3408"/>
      <c r="BD3408"/>
      <c r="BE3408"/>
      <c r="BF3408" s="3"/>
      <c r="BG3408" s="3"/>
      <c r="CK3408"/>
    </row>
    <row r="3409" spans="1:89" x14ac:dyDescent="0.25">
      <c r="A3409" s="2">
        <v>43555</v>
      </c>
      <c r="B3409" s="5" t="s">
        <v>488</v>
      </c>
      <c r="C3409" s="5" t="s">
        <v>410</v>
      </c>
      <c r="D3409" s="5" t="s">
        <v>70</v>
      </c>
      <c r="E3409" s="3" t="s">
        <v>56</v>
      </c>
      <c r="F3409" s="3" t="s">
        <v>419</v>
      </c>
      <c r="G3409" s="3"/>
      <c r="H3409" s="3">
        <v>46515199.140000001</v>
      </c>
      <c r="I3409" s="3">
        <v>5814184655.2200003</v>
      </c>
      <c r="J3409" s="3">
        <v>8464736090.2200003</v>
      </c>
      <c r="K3409" s="3">
        <v>40796821177.540001</v>
      </c>
      <c r="L3409" s="3">
        <v>6698366521.5200005</v>
      </c>
      <c r="M3409" s="3">
        <v>4050230877.6799998</v>
      </c>
      <c r="N3409" s="3">
        <v>11838333966.620001</v>
      </c>
      <c r="O3409" s="3">
        <v>9146697700.9099998</v>
      </c>
      <c r="P3409" s="3">
        <v>44849917.990000002</v>
      </c>
      <c r="Q3409" s="5">
        <v>0</v>
      </c>
      <c r="R3409" s="5">
        <v>0</v>
      </c>
      <c r="S3409" s="5">
        <v>0</v>
      </c>
      <c r="T3409" s="3">
        <v>81646535.670000002</v>
      </c>
      <c r="U3409" s="3">
        <v>353620.32</v>
      </c>
      <c r="V3409" s="3">
        <v>206784903.78999999</v>
      </c>
      <c r="W3409" s="3">
        <v>70369065</v>
      </c>
      <c r="X3409" s="3">
        <v>87259890231.630005</v>
      </c>
      <c r="AZ3409"/>
      <c r="BA3409"/>
      <c r="BB3409"/>
      <c r="BC3409"/>
      <c r="BD3409"/>
      <c r="BE3409"/>
      <c r="BF3409" s="3"/>
      <c r="BG3409" s="3"/>
      <c r="CK3409"/>
    </row>
    <row r="3410" spans="1:89" x14ac:dyDescent="0.25">
      <c r="A3410" s="2">
        <v>43555</v>
      </c>
      <c r="B3410" s="5" t="s">
        <v>488</v>
      </c>
      <c r="C3410" s="5" t="s">
        <v>648</v>
      </c>
      <c r="D3410" s="5" t="s">
        <v>70</v>
      </c>
      <c r="E3410" s="3" t="s">
        <v>106</v>
      </c>
      <c r="F3410" s="3" t="s">
        <v>649</v>
      </c>
      <c r="G3410" s="3">
        <v>5345193834</v>
      </c>
      <c r="H3410" s="3">
        <v>5345193834</v>
      </c>
      <c r="I3410" s="3"/>
      <c r="J3410" s="3">
        <v>0</v>
      </c>
      <c r="K3410" s="3"/>
      <c r="L3410" s="3"/>
      <c r="M3410" s="3"/>
      <c r="N3410" s="3"/>
      <c r="O3410" s="3"/>
      <c r="P3410" s="3"/>
      <c r="T3410" s="3"/>
      <c r="U3410" s="3"/>
      <c r="V3410" s="3"/>
      <c r="W3410" s="3"/>
      <c r="X3410" s="3"/>
      <c r="AZ3410"/>
      <c r="BA3410"/>
      <c r="BB3410"/>
      <c r="BC3410"/>
      <c r="BD3410"/>
      <c r="BE3410"/>
      <c r="BF3410" s="3"/>
      <c r="BG3410" s="3"/>
      <c r="CK3410"/>
    </row>
    <row r="3411" spans="1:89" x14ac:dyDescent="0.25">
      <c r="A3411" s="2">
        <v>43555</v>
      </c>
      <c r="B3411" s="5" t="s">
        <v>488</v>
      </c>
      <c r="C3411" s="5" t="s">
        <v>648</v>
      </c>
      <c r="D3411" s="5" t="s">
        <v>70</v>
      </c>
      <c r="E3411" s="3" t="s">
        <v>241</v>
      </c>
      <c r="F3411" s="3" t="s">
        <v>650</v>
      </c>
      <c r="G3411" s="3">
        <v>10586741098</v>
      </c>
      <c r="H3411" s="3">
        <v>10586741098</v>
      </c>
      <c r="I3411" s="3"/>
      <c r="J3411" s="3">
        <v>0</v>
      </c>
      <c r="K3411" s="3"/>
      <c r="L3411" s="3"/>
      <c r="M3411" s="5"/>
      <c r="AZ3411"/>
      <c r="BA3411"/>
      <c r="BB3411"/>
      <c r="BC3411"/>
      <c r="BD3411"/>
      <c r="BE3411"/>
      <c r="BF3411" s="3"/>
      <c r="BG3411" s="3"/>
      <c r="CK3411"/>
    </row>
    <row r="3412" spans="1:89" x14ac:dyDescent="0.25">
      <c r="A3412" s="2">
        <v>43555</v>
      </c>
      <c r="B3412" s="5" t="s">
        <v>488</v>
      </c>
      <c r="C3412" s="5" t="s">
        <v>648</v>
      </c>
      <c r="D3412" s="5" t="s">
        <v>70</v>
      </c>
      <c r="E3412" s="3" t="s">
        <v>242</v>
      </c>
      <c r="F3412" s="3" t="s">
        <v>651</v>
      </c>
      <c r="G3412" s="3">
        <v>0</v>
      </c>
      <c r="H3412" s="3">
        <v>0</v>
      </c>
      <c r="I3412" s="3"/>
      <c r="J3412" s="3">
        <v>0</v>
      </c>
      <c r="K3412" s="3"/>
      <c r="L3412" s="3"/>
      <c r="M3412" s="5"/>
      <c r="AZ3412"/>
      <c r="BA3412"/>
      <c r="BB3412"/>
      <c r="BC3412"/>
      <c r="BD3412"/>
      <c r="BE3412"/>
      <c r="BF3412" s="3"/>
      <c r="BG3412" s="3"/>
      <c r="CK3412"/>
    </row>
    <row r="3413" spans="1:89" x14ac:dyDescent="0.25">
      <c r="A3413" s="2">
        <v>43555</v>
      </c>
      <c r="B3413" s="5" t="s">
        <v>488</v>
      </c>
      <c r="C3413" s="5" t="s">
        <v>648</v>
      </c>
      <c r="D3413" s="5" t="s">
        <v>70</v>
      </c>
      <c r="E3413" s="3" t="s">
        <v>243</v>
      </c>
      <c r="F3413" s="3" t="s">
        <v>652</v>
      </c>
      <c r="G3413" s="3">
        <v>0</v>
      </c>
      <c r="H3413" s="3"/>
      <c r="I3413" s="3">
        <v>0</v>
      </c>
      <c r="J3413" s="3">
        <v>0</v>
      </c>
      <c r="K3413" s="3">
        <v>0</v>
      </c>
      <c r="L3413" s="3"/>
      <c r="M3413" s="5"/>
      <c r="AZ3413"/>
      <c r="BA3413"/>
      <c r="BB3413"/>
      <c r="BC3413"/>
      <c r="BD3413"/>
      <c r="BE3413"/>
      <c r="BF3413" s="3"/>
      <c r="BG3413" s="3"/>
      <c r="CK3413"/>
    </row>
    <row r="3414" spans="1:89" x14ac:dyDescent="0.25">
      <c r="A3414" s="2">
        <v>43555</v>
      </c>
      <c r="B3414" s="5" t="s">
        <v>488</v>
      </c>
      <c r="C3414" s="5" t="s">
        <v>648</v>
      </c>
      <c r="D3414" s="5" t="s">
        <v>70</v>
      </c>
      <c r="E3414" s="3" t="s">
        <v>245</v>
      </c>
      <c r="F3414" s="3" t="s">
        <v>653</v>
      </c>
      <c r="G3414" s="3">
        <v>0</v>
      </c>
      <c r="H3414" s="3">
        <v>0</v>
      </c>
      <c r="I3414" s="3"/>
      <c r="J3414" s="3"/>
      <c r="K3414" s="3"/>
      <c r="L3414" s="3"/>
      <c r="M3414" s="5"/>
      <c r="AZ3414"/>
      <c r="BA3414"/>
      <c r="BB3414"/>
      <c r="BC3414"/>
      <c r="BD3414"/>
      <c r="BE3414"/>
      <c r="BF3414" s="3"/>
      <c r="BG3414" s="3"/>
      <c r="CK3414"/>
    </row>
    <row r="3415" spans="1:89" x14ac:dyDescent="0.25">
      <c r="A3415" s="2">
        <v>43555</v>
      </c>
      <c r="B3415" s="5" t="s">
        <v>488</v>
      </c>
      <c r="C3415" s="5" t="s">
        <v>648</v>
      </c>
      <c r="D3415" s="5" t="s">
        <v>70</v>
      </c>
      <c r="E3415" s="3" t="s">
        <v>247</v>
      </c>
      <c r="F3415" s="3" t="s">
        <v>654</v>
      </c>
      <c r="G3415" s="3">
        <v>0</v>
      </c>
      <c r="H3415" s="3"/>
      <c r="I3415" s="3">
        <v>0</v>
      </c>
      <c r="J3415" s="3">
        <v>0</v>
      </c>
      <c r="K3415" s="3">
        <v>0</v>
      </c>
      <c r="L3415" s="3"/>
      <c r="M3415" s="5"/>
      <c r="AZ3415"/>
      <c r="BA3415"/>
      <c r="BB3415"/>
      <c r="BC3415"/>
      <c r="BD3415"/>
      <c r="BE3415"/>
      <c r="BF3415" s="3"/>
      <c r="BG3415" s="3"/>
      <c r="CK3415"/>
    </row>
    <row r="3416" spans="1:89" x14ac:dyDescent="0.25">
      <c r="A3416" s="2">
        <v>43555</v>
      </c>
      <c r="B3416" s="5" t="s">
        <v>488</v>
      </c>
      <c r="C3416" s="5" t="s">
        <v>648</v>
      </c>
      <c r="D3416" s="5" t="s">
        <v>70</v>
      </c>
      <c r="E3416" s="3" t="s">
        <v>69</v>
      </c>
      <c r="F3416" s="3" t="s">
        <v>655</v>
      </c>
      <c r="G3416" s="3">
        <v>0</v>
      </c>
      <c r="H3416" s="3"/>
      <c r="I3416" s="3">
        <v>0</v>
      </c>
      <c r="J3416" s="3">
        <v>0</v>
      </c>
      <c r="K3416" s="3">
        <v>0</v>
      </c>
      <c r="L3416" s="3"/>
      <c r="M3416" s="5"/>
      <c r="AZ3416"/>
      <c r="BA3416"/>
      <c r="BB3416"/>
      <c r="BC3416"/>
      <c r="BD3416"/>
      <c r="BE3416"/>
      <c r="BF3416" s="3"/>
      <c r="BG3416" s="3"/>
      <c r="CK3416"/>
    </row>
    <row r="3417" spans="1:89" x14ac:dyDescent="0.25">
      <c r="A3417" s="2">
        <v>43555</v>
      </c>
      <c r="B3417" s="5" t="s">
        <v>488</v>
      </c>
      <c r="C3417" s="5" t="s">
        <v>648</v>
      </c>
      <c r="D3417" s="5" t="s">
        <v>70</v>
      </c>
      <c r="E3417" s="3" t="s">
        <v>67</v>
      </c>
      <c r="F3417" s="3" t="s">
        <v>656</v>
      </c>
      <c r="G3417" s="3">
        <v>28370717651.580002</v>
      </c>
      <c r="H3417" s="3">
        <v>28370717651.580002</v>
      </c>
      <c r="I3417" s="3"/>
      <c r="J3417" s="3"/>
      <c r="K3417" s="3"/>
      <c r="L3417" s="3"/>
      <c r="M3417" s="5"/>
      <c r="AZ3417"/>
      <c r="BA3417"/>
      <c r="BB3417"/>
      <c r="BC3417"/>
      <c r="BD3417"/>
      <c r="BE3417"/>
      <c r="BF3417" s="3"/>
      <c r="BG3417" s="3"/>
      <c r="CK3417"/>
    </row>
    <row r="3418" spans="1:89" x14ac:dyDescent="0.25">
      <c r="A3418" s="2">
        <v>43555</v>
      </c>
      <c r="B3418" s="5" t="s">
        <v>488</v>
      </c>
      <c r="C3418" s="5" t="s">
        <v>648</v>
      </c>
      <c r="D3418" s="5" t="s">
        <v>70</v>
      </c>
      <c r="E3418" s="3" t="s">
        <v>66</v>
      </c>
      <c r="F3418" s="3" t="s">
        <v>395</v>
      </c>
      <c r="G3418" s="3">
        <v>4906794514</v>
      </c>
      <c r="H3418" s="3"/>
      <c r="I3418" s="3">
        <v>0</v>
      </c>
      <c r="J3418" s="3">
        <v>4906794514</v>
      </c>
      <c r="K3418" s="3">
        <v>0</v>
      </c>
      <c r="L3418" s="3"/>
      <c r="M3418" s="5"/>
      <c r="AZ3418"/>
      <c r="BA3418"/>
      <c r="BB3418"/>
      <c r="BC3418"/>
      <c r="BD3418"/>
      <c r="BE3418"/>
      <c r="BF3418" s="3"/>
      <c r="BG3418" s="3"/>
      <c r="CK3418"/>
    </row>
    <row r="3419" spans="1:89" x14ac:dyDescent="0.25">
      <c r="A3419" s="2">
        <v>43555</v>
      </c>
      <c r="B3419" s="5" t="s">
        <v>488</v>
      </c>
      <c r="C3419" s="5" t="s">
        <v>648</v>
      </c>
      <c r="D3419" s="5" t="s">
        <v>70</v>
      </c>
      <c r="E3419" s="3" t="s">
        <v>250</v>
      </c>
      <c r="F3419" s="3" t="s">
        <v>657</v>
      </c>
      <c r="G3419" s="3">
        <v>156179758</v>
      </c>
      <c r="H3419" s="3"/>
      <c r="I3419" s="3"/>
      <c r="J3419" s="3"/>
      <c r="K3419" s="3">
        <v>156179758</v>
      </c>
      <c r="L3419" s="3"/>
      <c r="M3419" s="5"/>
      <c r="AZ3419"/>
      <c r="BA3419"/>
      <c r="BB3419"/>
      <c r="BC3419"/>
      <c r="BD3419"/>
      <c r="BE3419"/>
      <c r="BF3419" s="3"/>
      <c r="BG3419" s="3"/>
      <c r="CK3419"/>
    </row>
    <row r="3420" spans="1:89" x14ac:dyDescent="0.25">
      <c r="A3420" s="2">
        <v>43555</v>
      </c>
      <c r="B3420" s="5" t="s">
        <v>488</v>
      </c>
      <c r="C3420" s="5" t="s">
        <v>648</v>
      </c>
      <c r="D3420" s="5" t="s">
        <v>70</v>
      </c>
      <c r="E3420" s="3" t="s">
        <v>252</v>
      </c>
      <c r="F3420" s="3" t="s">
        <v>658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/>
      <c r="M3420" s="5"/>
      <c r="AZ3420"/>
      <c r="BA3420"/>
      <c r="BB3420"/>
      <c r="BC3420"/>
      <c r="BD3420"/>
      <c r="BE3420"/>
      <c r="BF3420" s="3"/>
      <c r="BG3420" s="3"/>
      <c r="CK3420"/>
    </row>
    <row r="3421" spans="1:89" x14ac:dyDescent="0.25">
      <c r="A3421" s="2">
        <v>43555</v>
      </c>
      <c r="B3421" s="5" t="s">
        <v>488</v>
      </c>
      <c r="C3421" s="5" t="s">
        <v>648</v>
      </c>
      <c r="D3421" s="5" t="s">
        <v>70</v>
      </c>
      <c r="E3421" s="3" t="s">
        <v>63</v>
      </c>
      <c r="F3421" s="3" t="s">
        <v>659</v>
      </c>
      <c r="G3421" s="3">
        <v>0</v>
      </c>
      <c r="H3421" s="3"/>
      <c r="I3421" s="3"/>
      <c r="J3421" s="3"/>
      <c r="K3421" s="3"/>
      <c r="L3421" s="3"/>
      <c r="M3421" s="5"/>
      <c r="AZ3421"/>
      <c r="BA3421"/>
      <c r="BB3421"/>
      <c r="BC3421"/>
      <c r="BD3421"/>
      <c r="BE3421"/>
      <c r="BF3421" s="3"/>
      <c r="BG3421" s="3"/>
      <c r="CK3421"/>
    </row>
    <row r="3422" spans="1:89" x14ac:dyDescent="0.25">
      <c r="A3422" s="2">
        <v>43555</v>
      </c>
      <c r="B3422" s="5" t="s">
        <v>488</v>
      </c>
      <c r="C3422" s="5" t="s">
        <v>648</v>
      </c>
      <c r="D3422" s="5" t="s">
        <v>70</v>
      </c>
      <c r="E3422" s="3" t="s">
        <v>62</v>
      </c>
      <c r="F3422" s="3" t="s">
        <v>660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/>
      <c r="M3422" s="5"/>
      <c r="AZ3422"/>
      <c r="BA3422"/>
      <c r="BB3422"/>
      <c r="BC3422"/>
      <c r="BD3422"/>
      <c r="BE3422"/>
      <c r="BF3422" s="3"/>
      <c r="BG3422" s="3"/>
      <c r="CK3422"/>
    </row>
    <row r="3423" spans="1:89" x14ac:dyDescent="0.25">
      <c r="A3423" s="2">
        <v>43555</v>
      </c>
      <c r="B3423" s="5" t="s">
        <v>488</v>
      </c>
      <c r="C3423" s="5" t="s">
        <v>648</v>
      </c>
      <c r="D3423" s="5" t="s">
        <v>70</v>
      </c>
      <c r="E3423" s="3" t="s">
        <v>258</v>
      </c>
      <c r="F3423" s="3" t="s">
        <v>661</v>
      </c>
      <c r="G3423" s="3">
        <v>49365626855.580002</v>
      </c>
      <c r="H3423" s="3">
        <v>44302652583.580002</v>
      </c>
      <c r="I3423" s="3">
        <v>0</v>
      </c>
      <c r="J3423" s="3">
        <v>4906794514</v>
      </c>
      <c r="K3423" s="3">
        <v>156179758</v>
      </c>
      <c r="L3423" s="3"/>
      <c r="M3423" s="5"/>
      <c r="AZ3423"/>
      <c r="BA3423"/>
      <c r="BB3423"/>
      <c r="BC3423"/>
      <c r="BD3423"/>
      <c r="BE3423"/>
      <c r="BF3423" s="3"/>
      <c r="BG3423" s="3"/>
      <c r="CK3423"/>
    </row>
    <row r="3424" spans="1:89" x14ac:dyDescent="0.25">
      <c r="A3424" s="2">
        <v>43555</v>
      </c>
      <c r="B3424" s="5" t="s">
        <v>488</v>
      </c>
      <c r="C3424" s="5" t="s">
        <v>648</v>
      </c>
      <c r="D3424" s="5" t="s">
        <v>70</v>
      </c>
      <c r="E3424" s="3" t="s">
        <v>60</v>
      </c>
      <c r="F3424" s="3" t="s">
        <v>662</v>
      </c>
      <c r="G3424" s="3">
        <v>0</v>
      </c>
      <c r="H3424" s="3"/>
      <c r="I3424" s="3"/>
      <c r="J3424" s="3">
        <v>0</v>
      </c>
      <c r="K3424" s="3"/>
      <c r="L3424" s="3"/>
      <c r="M3424" s="5"/>
      <c r="AZ3424"/>
      <c r="BA3424"/>
      <c r="BB3424"/>
      <c r="BC3424"/>
      <c r="BD3424"/>
      <c r="BE3424"/>
      <c r="BF3424" s="3"/>
      <c r="BG3424" s="3"/>
      <c r="CK3424"/>
    </row>
    <row r="3425" spans="1:89" x14ac:dyDescent="0.25">
      <c r="A3425" s="2">
        <v>43555</v>
      </c>
      <c r="B3425" s="5" t="s">
        <v>488</v>
      </c>
      <c r="C3425" s="5" t="s">
        <v>648</v>
      </c>
      <c r="D3425" s="5" t="s">
        <v>70</v>
      </c>
      <c r="E3425" s="3" t="s">
        <v>59</v>
      </c>
      <c r="F3425" s="3" t="s">
        <v>663</v>
      </c>
      <c r="G3425" s="3">
        <v>0</v>
      </c>
      <c r="H3425" s="3"/>
      <c r="I3425" s="3"/>
      <c r="J3425" s="3">
        <v>0</v>
      </c>
      <c r="K3425" s="3"/>
      <c r="L3425" s="3"/>
      <c r="M3425" s="5"/>
      <c r="AZ3425"/>
      <c r="BA3425"/>
      <c r="BB3425"/>
      <c r="BC3425"/>
      <c r="BD3425"/>
      <c r="BE3425"/>
      <c r="BF3425" s="3"/>
      <c r="BG3425" s="3"/>
      <c r="CK3425"/>
    </row>
    <row r="3426" spans="1:89" x14ac:dyDescent="0.25">
      <c r="A3426" s="2">
        <v>43555</v>
      </c>
      <c r="B3426" s="5" t="s">
        <v>488</v>
      </c>
      <c r="C3426" s="5" t="s">
        <v>648</v>
      </c>
      <c r="D3426" s="5" t="s">
        <v>70</v>
      </c>
      <c r="E3426" s="3" t="s">
        <v>58</v>
      </c>
      <c r="F3426" s="3" t="s">
        <v>664</v>
      </c>
      <c r="G3426" s="3">
        <v>0</v>
      </c>
      <c r="H3426" s="3"/>
      <c r="I3426" s="3"/>
      <c r="J3426" s="3">
        <v>0</v>
      </c>
      <c r="K3426" s="3">
        <v>0</v>
      </c>
      <c r="L3426" s="3"/>
      <c r="M3426" s="5"/>
      <c r="AZ3426"/>
      <c r="BA3426"/>
      <c r="BB3426"/>
      <c r="BC3426"/>
      <c r="BD3426"/>
      <c r="BE3426"/>
      <c r="BF3426" s="3"/>
      <c r="BG3426" s="3"/>
      <c r="CK3426"/>
    </row>
    <row r="3427" spans="1:89" x14ac:dyDescent="0.25">
      <c r="A3427" s="2">
        <v>43555</v>
      </c>
      <c r="B3427" s="5" t="s">
        <v>488</v>
      </c>
      <c r="C3427" s="5" t="s">
        <v>648</v>
      </c>
      <c r="D3427" s="5" t="s">
        <v>70</v>
      </c>
      <c r="E3427" s="3" t="s">
        <v>57</v>
      </c>
      <c r="F3427" s="3" t="s">
        <v>665</v>
      </c>
      <c r="G3427" s="3">
        <v>0</v>
      </c>
      <c r="H3427" s="3"/>
      <c r="I3427" s="3"/>
      <c r="J3427" s="3">
        <v>0</v>
      </c>
      <c r="K3427" s="3">
        <v>0</v>
      </c>
      <c r="L3427" s="3"/>
      <c r="M3427" s="5"/>
      <c r="AZ3427"/>
      <c r="BA3427"/>
      <c r="BB3427"/>
      <c r="BC3427"/>
      <c r="BD3427"/>
      <c r="BE3427"/>
      <c r="BF3427" s="3"/>
      <c r="BG3427" s="3"/>
      <c r="CK3427"/>
    </row>
    <row r="3428" spans="1:89" x14ac:dyDescent="0.25">
      <c r="A3428" s="2">
        <v>43555</v>
      </c>
      <c r="B3428" s="5" t="s">
        <v>488</v>
      </c>
      <c r="C3428" s="5" t="s">
        <v>648</v>
      </c>
      <c r="D3428" s="5" t="s">
        <v>70</v>
      </c>
      <c r="E3428" s="3" t="s">
        <v>56</v>
      </c>
      <c r="F3428" s="3" t="s">
        <v>666</v>
      </c>
      <c r="G3428" s="3">
        <v>0</v>
      </c>
      <c r="H3428" s="3"/>
      <c r="I3428" s="3"/>
      <c r="J3428" s="3">
        <v>0</v>
      </c>
      <c r="K3428" s="3"/>
      <c r="L3428" s="3"/>
      <c r="M3428" s="5"/>
      <c r="AZ3428"/>
      <c r="BA3428"/>
      <c r="BB3428"/>
      <c r="BC3428"/>
      <c r="BD3428"/>
      <c r="BE3428"/>
      <c r="BF3428" s="3"/>
      <c r="BG3428" s="3"/>
      <c r="CK3428"/>
    </row>
    <row r="3429" spans="1:89" x14ac:dyDescent="0.25">
      <c r="A3429" s="2">
        <v>43555</v>
      </c>
      <c r="B3429" s="5" t="s">
        <v>488</v>
      </c>
      <c r="C3429" s="5" t="s">
        <v>648</v>
      </c>
      <c r="D3429" s="5" t="s">
        <v>70</v>
      </c>
      <c r="E3429" s="3" t="s">
        <v>259</v>
      </c>
      <c r="F3429" s="3" t="s">
        <v>667</v>
      </c>
      <c r="G3429" s="3">
        <v>0</v>
      </c>
      <c r="H3429" s="3"/>
      <c r="I3429" s="3"/>
      <c r="J3429" s="3">
        <v>0</v>
      </c>
      <c r="K3429" s="3">
        <v>0</v>
      </c>
      <c r="L3429" s="3"/>
      <c r="M3429" s="5"/>
      <c r="AZ3429"/>
      <c r="BA3429"/>
      <c r="BB3429"/>
      <c r="BC3429"/>
      <c r="BD3429"/>
      <c r="BE3429"/>
      <c r="BF3429" s="3"/>
      <c r="BG3429" s="3"/>
      <c r="CK3429"/>
    </row>
    <row r="3430" spans="1:89" x14ac:dyDescent="0.25">
      <c r="A3430" s="2">
        <v>43555</v>
      </c>
      <c r="B3430" s="5" t="s">
        <v>488</v>
      </c>
      <c r="C3430" s="5" t="s">
        <v>648</v>
      </c>
      <c r="D3430" s="5" t="s">
        <v>70</v>
      </c>
      <c r="E3430" s="3" t="s">
        <v>260</v>
      </c>
      <c r="F3430" s="3" t="s">
        <v>668</v>
      </c>
      <c r="G3430" s="3">
        <v>0</v>
      </c>
      <c r="H3430" s="3"/>
      <c r="I3430" s="3"/>
      <c r="J3430" s="3">
        <v>0</v>
      </c>
      <c r="K3430" s="3"/>
      <c r="L3430" s="3"/>
      <c r="M3430" s="5"/>
      <c r="AZ3430"/>
      <c r="BA3430"/>
      <c r="BB3430"/>
      <c r="BC3430"/>
      <c r="BD3430"/>
      <c r="BE3430"/>
      <c r="BF3430" s="3"/>
      <c r="BG3430" s="3"/>
      <c r="CK3430"/>
    </row>
    <row r="3431" spans="1:89" x14ac:dyDescent="0.25">
      <c r="A3431" s="2">
        <v>43555</v>
      </c>
      <c r="B3431" s="5" t="s">
        <v>488</v>
      </c>
      <c r="C3431" s="5" t="s">
        <v>648</v>
      </c>
      <c r="D3431" s="5" t="s">
        <v>70</v>
      </c>
      <c r="E3431" s="3" t="s">
        <v>261</v>
      </c>
      <c r="F3431" s="3" t="s">
        <v>669</v>
      </c>
      <c r="G3431" s="3">
        <v>0</v>
      </c>
      <c r="H3431" s="3"/>
      <c r="I3431" s="3"/>
      <c r="J3431" s="3">
        <v>0</v>
      </c>
      <c r="K3431" s="3">
        <v>0</v>
      </c>
      <c r="L3431" s="3"/>
      <c r="M3431" s="5"/>
      <c r="AZ3431"/>
      <c r="BA3431"/>
      <c r="BB3431"/>
      <c r="BC3431"/>
      <c r="BD3431"/>
      <c r="BE3431"/>
      <c r="BF3431" s="3"/>
      <c r="BG3431" s="3"/>
      <c r="CK3431"/>
    </row>
    <row r="3432" spans="1:89" x14ac:dyDescent="0.25">
      <c r="A3432" s="2">
        <v>43555</v>
      </c>
      <c r="B3432" s="5" t="s">
        <v>488</v>
      </c>
      <c r="C3432" s="5" t="s">
        <v>648</v>
      </c>
      <c r="D3432" s="5" t="s">
        <v>70</v>
      </c>
      <c r="E3432" s="3" t="s">
        <v>263</v>
      </c>
      <c r="F3432" s="3" t="s">
        <v>670</v>
      </c>
      <c r="G3432" s="3">
        <v>0</v>
      </c>
      <c r="H3432" s="3"/>
      <c r="I3432" s="3"/>
      <c r="J3432" s="3">
        <v>0</v>
      </c>
      <c r="K3432" s="3">
        <v>0</v>
      </c>
      <c r="L3432" s="3"/>
      <c r="M3432" s="5"/>
      <c r="AZ3432"/>
      <c r="BA3432"/>
      <c r="BB3432"/>
      <c r="BC3432"/>
      <c r="BD3432"/>
      <c r="BE3432"/>
      <c r="BF3432" s="3"/>
      <c r="BG3432" s="3"/>
      <c r="CK3432"/>
    </row>
    <row r="3433" spans="1:89" x14ac:dyDescent="0.25">
      <c r="A3433" s="2">
        <v>43555</v>
      </c>
      <c r="B3433" s="5" t="s">
        <v>488</v>
      </c>
      <c r="C3433" s="5" t="s">
        <v>648</v>
      </c>
      <c r="D3433" s="5" t="s">
        <v>70</v>
      </c>
      <c r="E3433" s="3" t="s">
        <v>55</v>
      </c>
      <c r="F3433" s="3" t="s">
        <v>671</v>
      </c>
      <c r="G3433" s="3">
        <v>0</v>
      </c>
      <c r="H3433" s="3"/>
      <c r="I3433" s="3"/>
      <c r="J3433" s="3">
        <v>0</v>
      </c>
      <c r="K3433" s="3">
        <v>0</v>
      </c>
      <c r="L3433" s="3"/>
      <c r="M3433" s="5"/>
      <c r="AZ3433"/>
      <c r="BA3433"/>
      <c r="BB3433"/>
      <c r="BC3433"/>
      <c r="BD3433"/>
      <c r="BE3433"/>
      <c r="BF3433" s="3"/>
      <c r="BG3433" s="3"/>
      <c r="CK3433"/>
    </row>
    <row r="3434" spans="1:89" x14ac:dyDescent="0.25">
      <c r="A3434" s="2">
        <v>43555</v>
      </c>
      <c r="B3434" s="5" t="s">
        <v>488</v>
      </c>
      <c r="C3434" s="5" t="s">
        <v>648</v>
      </c>
      <c r="D3434" s="5" t="s">
        <v>70</v>
      </c>
      <c r="E3434" s="3" t="s">
        <v>50</v>
      </c>
      <c r="F3434" s="3" t="s">
        <v>672</v>
      </c>
      <c r="G3434" s="3">
        <v>49365626855.580002</v>
      </c>
      <c r="H3434" s="3">
        <v>44302652583.580002</v>
      </c>
      <c r="I3434" s="3">
        <v>0</v>
      </c>
      <c r="J3434" s="3">
        <v>4906794514</v>
      </c>
      <c r="K3434" s="3">
        <v>156179758</v>
      </c>
      <c r="L3434" s="3"/>
      <c r="M3434" s="5"/>
      <c r="AZ3434"/>
      <c r="BA3434"/>
      <c r="BB3434"/>
      <c r="BC3434"/>
      <c r="BD3434"/>
      <c r="BE3434"/>
      <c r="BF3434" s="3"/>
      <c r="BG3434" s="3"/>
      <c r="CK3434"/>
    </row>
    <row r="3435" spans="1:89" x14ac:dyDescent="0.25">
      <c r="A3435" s="2">
        <v>43555</v>
      </c>
      <c r="B3435" s="5" t="s">
        <v>488</v>
      </c>
      <c r="C3435" s="5" t="s">
        <v>648</v>
      </c>
      <c r="D3435" s="5" t="s">
        <v>70</v>
      </c>
      <c r="E3435" s="3" t="s">
        <v>264</v>
      </c>
      <c r="F3435" s="3" t="s">
        <v>673</v>
      </c>
      <c r="G3435" s="3">
        <v>49209447097.580002</v>
      </c>
      <c r="H3435" s="3">
        <v>44302652583.580002</v>
      </c>
      <c r="I3435" s="3">
        <v>0</v>
      </c>
      <c r="J3435" s="3">
        <v>4906794514</v>
      </c>
      <c r="K3435" s="3"/>
      <c r="L3435" s="3"/>
      <c r="M3435" s="5"/>
      <c r="AZ3435"/>
      <c r="BA3435"/>
      <c r="BB3435"/>
      <c r="BC3435"/>
      <c r="BD3435"/>
      <c r="BE3435"/>
      <c r="BF3435" s="3"/>
      <c r="BG3435" s="3"/>
      <c r="CK3435"/>
    </row>
    <row r="3436" spans="1:89" x14ac:dyDescent="0.25">
      <c r="A3436" s="2">
        <v>43555</v>
      </c>
      <c r="B3436" s="5" t="s">
        <v>488</v>
      </c>
      <c r="C3436" s="5" t="s">
        <v>648</v>
      </c>
      <c r="D3436" s="5" t="s">
        <v>70</v>
      </c>
      <c r="E3436" s="3" t="s">
        <v>267</v>
      </c>
      <c r="F3436" s="3" t="s">
        <v>674</v>
      </c>
      <c r="G3436" s="3">
        <v>49365626855.580002</v>
      </c>
      <c r="H3436" s="3">
        <v>44302652583.580002</v>
      </c>
      <c r="I3436" s="3">
        <v>0</v>
      </c>
      <c r="J3436" s="3">
        <v>4906794514</v>
      </c>
      <c r="K3436" s="3">
        <v>156179758</v>
      </c>
      <c r="L3436" s="3"/>
      <c r="M3436" s="5"/>
      <c r="AZ3436"/>
      <c r="BA3436"/>
      <c r="BB3436"/>
      <c r="BC3436"/>
      <c r="BD3436"/>
      <c r="BE3436"/>
      <c r="BF3436" s="3"/>
      <c r="BG3436" s="3"/>
      <c r="CK3436"/>
    </row>
    <row r="3437" spans="1:89" x14ac:dyDescent="0.25">
      <c r="A3437" s="2">
        <v>43555</v>
      </c>
      <c r="B3437" s="5" t="s">
        <v>488</v>
      </c>
      <c r="C3437" s="5" t="s">
        <v>648</v>
      </c>
      <c r="D3437" s="5" t="s">
        <v>70</v>
      </c>
      <c r="E3437" s="3" t="s">
        <v>37</v>
      </c>
      <c r="F3437" s="3" t="s">
        <v>675</v>
      </c>
      <c r="G3437" s="3">
        <v>45895390324.190002</v>
      </c>
      <c r="H3437" s="3">
        <v>44302652583.580002</v>
      </c>
      <c r="I3437" s="3">
        <v>0</v>
      </c>
      <c r="J3437" s="3">
        <v>1592737740.6099999</v>
      </c>
      <c r="K3437" s="3"/>
      <c r="L3437" s="3"/>
      <c r="M3437" s="5"/>
      <c r="AZ3437"/>
      <c r="BA3437"/>
      <c r="BB3437"/>
      <c r="BC3437"/>
      <c r="BD3437"/>
      <c r="BE3437"/>
      <c r="BF3437" s="3"/>
      <c r="BG3437" s="3"/>
      <c r="CK3437"/>
    </row>
    <row r="3438" spans="1:89" x14ac:dyDescent="0.25">
      <c r="A3438" s="2">
        <v>43555</v>
      </c>
      <c r="B3438" s="5" t="s">
        <v>488</v>
      </c>
      <c r="C3438" s="5" t="s">
        <v>648</v>
      </c>
      <c r="D3438" s="5" t="s">
        <v>70</v>
      </c>
      <c r="E3438" s="3" t="s">
        <v>270</v>
      </c>
      <c r="F3438" s="3" t="s">
        <v>676</v>
      </c>
      <c r="G3438" s="3">
        <v>34338319083.330002</v>
      </c>
      <c r="H3438" s="3"/>
      <c r="I3438" s="3"/>
      <c r="J3438" s="3"/>
      <c r="K3438" s="3"/>
      <c r="L3438" s="3"/>
      <c r="M3438" s="5"/>
      <c r="AZ3438"/>
      <c r="BA3438"/>
      <c r="BB3438"/>
      <c r="BC3438"/>
      <c r="BD3438"/>
      <c r="BE3438"/>
      <c r="BF3438" s="3"/>
      <c r="BG3438" s="3"/>
      <c r="CK3438"/>
    </row>
    <row r="3439" spans="1:89" x14ac:dyDescent="0.25">
      <c r="A3439" s="2">
        <v>43555</v>
      </c>
      <c r="B3439" s="5" t="s">
        <v>488</v>
      </c>
      <c r="C3439" s="5" t="s">
        <v>648</v>
      </c>
      <c r="D3439" s="5" t="s">
        <v>70</v>
      </c>
      <c r="E3439" s="3" t="s">
        <v>272</v>
      </c>
      <c r="F3439" s="3" t="s">
        <v>677</v>
      </c>
      <c r="G3439" s="3">
        <v>13512292459.379999</v>
      </c>
      <c r="H3439" s="3"/>
      <c r="I3439" s="3"/>
      <c r="J3439" s="3"/>
      <c r="K3439" s="3"/>
      <c r="L3439" s="3"/>
      <c r="M3439" s="5"/>
      <c r="AZ3439"/>
      <c r="BA3439"/>
      <c r="BB3439"/>
      <c r="BC3439"/>
      <c r="BD3439"/>
      <c r="BE3439"/>
      <c r="BF3439" s="3"/>
      <c r="BG3439" s="3"/>
      <c r="CK3439"/>
    </row>
    <row r="3440" spans="1:89" x14ac:dyDescent="0.25">
      <c r="A3440" s="2">
        <v>43555</v>
      </c>
      <c r="B3440" s="5" t="s">
        <v>488</v>
      </c>
      <c r="C3440" s="5" t="s">
        <v>648</v>
      </c>
      <c r="D3440" s="5" t="s">
        <v>70</v>
      </c>
      <c r="E3440" s="3" t="s">
        <v>116</v>
      </c>
      <c r="F3440" s="3" t="s">
        <v>678</v>
      </c>
      <c r="G3440" s="3">
        <v>585.66</v>
      </c>
      <c r="H3440" s="3"/>
      <c r="I3440" s="3"/>
      <c r="J3440" s="3"/>
      <c r="K3440" s="3"/>
      <c r="L3440" s="3"/>
      <c r="M3440" s="5"/>
      <c r="AZ3440"/>
      <c r="BA3440"/>
      <c r="BB3440"/>
      <c r="BC3440"/>
      <c r="BD3440"/>
      <c r="BE3440"/>
      <c r="BF3440" s="3"/>
      <c r="BG3440" s="3"/>
      <c r="CK3440"/>
    </row>
    <row r="3441" spans="1:89" x14ac:dyDescent="0.25">
      <c r="A3441" s="2">
        <v>43555</v>
      </c>
      <c r="B3441" s="5" t="s">
        <v>488</v>
      </c>
      <c r="C3441" s="5" t="s">
        <v>648</v>
      </c>
      <c r="D3441" s="5" t="s">
        <v>70</v>
      </c>
      <c r="E3441" s="3" t="s">
        <v>118</v>
      </c>
      <c r="F3441" s="3" t="s">
        <v>679</v>
      </c>
      <c r="G3441" s="3">
        <v>1382.51</v>
      </c>
      <c r="H3441" s="3"/>
      <c r="I3441" s="3"/>
      <c r="J3441" s="3"/>
      <c r="K3441" s="3"/>
      <c r="L3441" s="3"/>
      <c r="M3441" s="5"/>
      <c r="AZ3441"/>
      <c r="BA3441"/>
      <c r="BB3441"/>
      <c r="BC3441"/>
      <c r="BD3441"/>
      <c r="BE3441"/>
      <c r="BF3441" s="3"/>
      <c r="BG3441" s="3"/>
      <c r="CK3441"/>
    </row>
    <row r="3442" spans="1:89" x14ac:dyDescent="0.25">
      <c r="A3442" s="2">
        <v>43646</v>
      </c>
      <c r="B3442" s="5" t="s">
        <v>487</v>
      </c>
      <c r="C3442" s="5" t="s">
        <v>330</v>
      </c>
      <c r="D3442" s="5" t="s">
        <v>70</v>
      </c>
      <c r="E3442" s="3" t="s">
        <v>241</v>
      </c>
      <c r="F3442" s="3" t="s">
        <v>331</v>
      </c>
      <c r="G3442" s="3">
        <v>0</v>
      </c>
      <c r="H3442" s="3"/>
      <c r="I3442" s="3"/>
      <c r="J3442" s="3"/>
      <c r="K3442" s="3"/>
      <c r="L3442" s="3"/>
      <c r="M3442" s="5"/>
      <c r="AZ3442"/>
      <c r="BA3442"/>
      <c r="BB3442"/>
      <c r="BC3442"/>
      <c r="BD3442"/>
      <c r="BE3442"/>
      <c r="BF3442" s="3"/>
      <c r="BG3442" s="3"/>
      <c r="CK3442"/>
    </row>
    <row r="3443" spans="1:89" x14ac:dyDescent="0.25">
      <c r="A3443" s="2">
        <v>43646</v>
      </c>
      <c r="B3443" s="5" t="s">
        <v>487</v>
      </c>
      <c r="C3443" s="5" t="s">
        <v>330</v>
      </c>
      <c r="D3443" s="5" t="s">
        <v>70</v>
      </c>
      <c r="E3443" s="3" t="s">
        <v>242</v>
      </c>
      <c r="F3443" s="3" t="s">
        <v>332</v>
      </c>
      <c r="G3443" s="3">
        <v>20753742</v>
      </c>
      <c r="H3443" s="3"/>
      <c r="I3443" s="3"/>
      <c r="J3443" s="3"/>
      <c r="K3443" s="3"/>
      <c r="L3443" s="3"/>
      <c r="M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3"/>
      <c r="AU3443" s="5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CK3443"/>
    </row>
    <row r="3444" spans="1:89" x14ac:dyDescent="0.25">
      <c r="A3444" s="2">
        <v>43646</v>
      </c>
      <c r="B3444" s="5" t="s">
        <v>487</v>
      </c>
      <c r="C3444" s="5" t="s">
        <v>330</v>
      </c>
      <c r="D3444" s="5" t="s">
        <v>70</v>
      </c>
      <c r="E3444" s="3" t="s">
        <v>243</v>
      </c>
      <c r="F3444" s="3" t="s">
        <v>333</v>
      </c>
      <c r="G3444" s="3">
        <v>0</v>
      </c>
      <c r="H3444" s="3"/>
      <c r="I3444" s="3"/>
      <c r="J3444" s="3"/>
      <c r="K3444" s="3"/>
      <c r="L3444" s="3"/>
      <c r="M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3"/>
      <c r="AU3444" s="5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CK3444"/>
    </row>
    <row r="3445" spans="1:89" x14ac:dyDescent="0.25">
      <c r="A3445" s="2">
        <v>43646</v>
      </c>
      <c r="B3445" s="5" t="s">
        <v>487</v>
      </c>
      <c r="C3445" s="5" t="s">
        <v>330</v>
      </c>
      <c r="D3445" s="5" t="s">
        <v>70</v>
      </c>
      <c r="E3445" s="3" t="s">
        <v>244</v>
      </c>
      <c r="F3445" s="3" t="s">
        <v>349</v>
      </c>
      <c r="G3445" s="3">
        <v>3782751</v>
      </c>
      <c r="H3445" s="3"/>
      <c r="I3445" s="3"/>
      <c r="J3445" s="3"/>
      <c r="K3445" s="3"/>
      <c r="L3445" s="3"/>
      <c r="M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3"/>
      <c r="AU3445" s="5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CK3445"/>
    </row>
    <row r="3446" spans="1:89" x14ac:dyDescent="0.25">
      <c r="A3446" s="2">
        <v>43646</v>
      </c>
      <c r="B3446" s="5" t="s">
        <v>487</v>
      </c>
      <c r="C3446" s="5" t="s">
        <v>330</v>
      </c>
      <c r="D3446" s="5" t="s">
        <v>70</v>
      </c>
      <c r="E3446" s="3" t="s">
        <v>245</v>
      </c>
      <c r="F3446" s="3" t="s">
        <v>334</v>
      </c>
      <c r="G3446" s="3">
        <v>8995164964.8799992</v>
      </c>
      <c r="H3446" s="3"/>
      <c r="I3446" s="3"/>
      <c r="J3446" s="3"/>
      <c r="K3446" s="3"/>
      <c r="L3446" s="3"/>
      <c r="M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3"/>
      <c r="AU3446" s="5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CK3446"/>
    </row>
    <row r="3447" spans="1:89" x14ac:dyDescent="0.25">
      <c r="A3447" s="2">
        <v>43646</v>
      </c>
      <c r="B3447" s="5" t="s">
        <v>487</v>
      </c>
      <c r="C3447" s="5" t="s">
        <v>330</v>
      </c>
      <c r="D3447" s="5" t="s">
        <v>70</v>
      </c>
      <c r="E3447" s="3" t="s">
        <v>246</v>
      </c>
      <c r="F3447" s="3" t="s">
        <v>335</v>
      </c>
      <c r="G3447" s="3">
        <v>0</v>
      </c>
      <c r="H3447" s="3"/>
      <c r="I3447" s="3"/>
      <c r="J3447" s="3"/>
      <c r="K3447" s="3"/>
      <c r="L3447" s="3"/>
      <c r="M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3"/>
      <c r="AU3447" s="5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CK3447"/>
    </row>
    <row r="3448" spans="1:89" x14ac:dyDescent="0.25">
      <c r="A3448" s="2">
        <v>43646</v>
      </c>
      <c r="B3448" s="5" t="s">
        <v>487</v>
      </c>
      <c r="C3448" s="5" t="s">
        <v>330</v>
      </c>
      <c r="D3448" s="5" t="s">
        <v>70</v>
      </c>
      <c r="E3448" s="3" t="s">
        <v>247</v>
      </c>
      <c r="F3448" s="3" t="s">
        <v>336</v>
      </c>
      <c r="G3448" s="3">
        <v>83700000</v>
      </c>
      <c r="H3448" s="3"/>
      <c r="I3448" s="3"/>
      <c r="J3448" s="3"/>
      <c r="K3448" s="3"/>
      <c r="L3448" s="3"/>
      <c r="M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3"/>
      <c r="AU3448" s="5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CK3448"/>
    </row>
    <row r="3449" spans="1:89" x14ac:dyDescent="0.25">
      <c r="A3449" s="2">
        <v>43646</v>
      </c>
      <c r="B3449" s="5" t="s">
        <v>487</v>
      </c>
      <c r="C3449" s="5" t="s">
        <v>330</v>
      </c>
      <c r="D3449" s="5" t="s">
        <v>70</v>
      </c>
      <c r="E3449" s="3" t="s">
        <v>248</v>
      </c>
      <c r="F3449" s="3" t="s">
        <v>337</v>
      </c>
      <c r="G3449" s="3">
        <v>372633925.32999998</v>
      </c>
      <c r="H3449" s="3"/>
      <c r="I3449" s="3"/>
      <c r="J3449" s="3"/>
      <c r="K3449" s="3"/>
      <c r="L3449" s="3"/>
      <c r="M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3"/>
      <c r="AU3449" s="5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CK3449"/>
    </row>
    <row r="3450" spans="1:89" x14ac:dyDescent="0.25">
      <c r="A3450" s="2">
        <v>43646</v>
      </c>
      <c r="B3450" s="5" t="s">
        <v>487</v>
      </c>
      <c r="C3450" s="5" t="s">
        <v>330</v>
      </c>
      <c r="D3450" s="5" t="s">
        <v>70</v>
      </c>
      <c r="E3450" s="3" t="s">
        <v>69</v>
      </c>
      <c r="F3450" s="3" t="s">
        <v>338</v>
      </c>
      <c r="G3450" s="3">
        <v>347622651.32999998</v>
      </c>
      <c r="H3450" s="3"/>
      <c r="I3450" s="3"/>
      <c r="J3450" s="3"/>
      <c r="K3450" s="3"/>
      <c r="L3450" s="3"/>
      <c r="M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3"/>
      <c r="AU3450" s="5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CK3450"/>
    </row>
    <row r="3451" spans="1:89" x14ac:dyDescent="0.25">
      <c r="A3451" s="2">
        <v>43646</v>
      </c>
      <c r="B3451" s="5" t="s">
        <v>487</v>
      </c>
      <c r="C3451" s="5" t="s">
        <v>330</v>
      </c>
      <c r="D3451" s="5" t="s">
        <v>70</v>
      </c>
      <c r="E3451" s="3" t="s">
        <v>68</v>
      </c>
      <c r="F3451" s="3" t="s">
        <v>339</v>
      </c>
      <c r="G3451" s="3">
        <v>25011274</v>
      </c>
      <c r="H3451" s="3"/>
      <c r="I3451" s="3"/>
      <c r="J3451" s="3"/>
      <c r="K3451" s="3"/>
      <c r="L3451" s="3"/>
      <c r="M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3"/>
      <c r="AU3451" s="5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CK3451"/>
    </row>
    <row r="3452" spans="1:89" x14ac:dyDescent="0.25">
      <c r="A3452" s="2">
        <v>43646</v>
      </c>
      <c r="B3452" s="5" t="s">
        <v>487</v>
      </c>
      <c r="C3452" s="5" t="s">
        <v>330</v>
      </c>
      <c r="D3452" s="5" t="s">
        <v>70</v>
      </c>
      <c r="E3452" s="3" t="s">
        <v>67</v>
      </c>
      <c r="F3452" s="3" t="s">
        <v>340</v>
      </c>
      <c r="G3452" s="3">
        <v>7646040152.5600004</v>
      </c>
      <c r="H3452" s="3"/>
      <c r="I3452" s="3"/>
      <c r="J3452" s="3"/>
      <c r="K3452" s="3"/>
      <c r="L3452" s="3"/>
      <c r="M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3"/>
      <c r="AU3452" s="5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CK3452"/>
    </row>
    <row r="3453" spans="1:89" x14ac:dyDescent="0.25">
      <c r="A3453" s="2">
        <v>43646</v>
      </c>
      <c r="B3453" s="5" t="s">
        <v>487</v>
      </c>
      <c r="C3453" s="5" t="s">
        <v>330</v>
      </c>
      <c r="D3453" s="5" t="s">
        <v>70</v>
      </c>
      <c r="E3453" s="3" t="s">
        <v>66</v>
      </c>
      <c r="F3453" s="3" t="s">
        <v>341</v>
      </c>
      <c r="G3453" s="3">
        <v>5469953985.0900002</v>
      </c>
      <c r="H3453" s="3"/>
      <c r="I3453" s="3"/>
      <c r="J3453" s="3"/>
      <c r="K3453" s="3"/>
      <c r="L3453" s="3"/>
      <c r="M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3"/>
      <c r="AU3453" s="5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CK3453"/>
    </row>
    <row r="3454" spans="1:89" x14ac:dyDescent="0.25">
      <c r="A3454" s="2">
        <v>43646</v>
      </c>
      <c r="B3454" s="5" t="s">
        <v>487</v>
      </c>
      <c r="C3454" s="5" t="s">
        <v>330</v>
      </c>
      <c r="D3454" s="5" t="s">
        <v>70</v>
      </c>
      <c r="E3454" s="3" t="s">
        <v>249</v>
      </c>
      <c r="F3454" s="3" t="s">
        <v>342</v>
      </c>
      <c r="G3454" s="3">
        <v>2176086167.4699998</v>
      </c>
      <c r="H3454" s="3"/>
      <c r="I3454" s="3"/>
      <c r="J3454" s="3"/>
      <c r="K3454" s="3"/>
      <c r="L3454" s="3"/>
      <c r="M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3"/>
      <c r="AU3454" s="5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CK3454"/>
    </row>
    <row r="3455" spans="1:89" x14ac:dyDescent="0.25">
      <c r="A3455" s="2">
        <v>43646</v>
      </c>
      <c r="B3455" s="5" t="s">
        <v>487</v>
      </c>
      <c r="C3455" s="5" t="s">
        <v>330</v>
      </c>
      <c r="D3455" s="5" t="s">
        <v>70</v>
      </c>
      <c r="E3455" s="3" t="s">
        <v>250</v>
      </c>
      <c r="F3455" s="3" t="s">
        <v>343</v>
      </c>
      <c r="G3455" s="3">
        <v>0</v>
      </c>
      <c r="H3455" s="3"/>
      <c r="I3455" s="3"/>
      <c r="J3455" s="3"/>
      <c r="K3455" s="3"/>
      <c r="L3455" s="3"/>
      <c r="M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3"/>
      <c r="AU3455" s="5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CK3455"/>
    </row>
    <row r="3456" spans="1:89" x14ac:dyDescent="0.25">
      <c r="A3456" s="2">
        <v>43646</v>
      </c>
      <c r="B3456" s="5" t="s">
        <v>487</v>
      </c>
      <c r="C3456" s="5" t="s">
        <v>330</v>
      </c>
      <c r="D3456" s="5" t="s">
        <v>70</v>
      </c>
      <c r="E3456" s="3" t="s">
        <v>251</v>
      </c>
      <c r="F3456" s="3" t="s">
        <v>344</v>
      </c>
      <c r="G3456" s="3">
        <v>0</v>
      </c>
      <c r="H3456" s="3"/>
      <c r="I3456" s="3"/>
      <c r="J3456" s="3"/>
      <c r="K3456" s="3"/>
      <c r="L3456" s="3"/>
      <c r="M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3"/>
      <c r="AU3456" s="5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CK3456"/>
    </row>
    <row r="3457" spans="1:89" x14ac:dyDescent="0.25">
      <c r="A3457" s="2">
        <v>43646</v>
      </c>
      <c r="B3457" s="5" t="s">
        <v>487</v>
      </c>
      <c r="C3457" s="5" t="s">
        <v>330</v>
      </c>
      <c r="D3457" s="5" t="s">
        <v>70</v>
      </c>
      <c r="E3457" s="3" t="s">
        <v>252</v>
      </c>
      <c r="F3457" s="3" t="s">
        <v>345</v>
      </c>
      <c r="G3457" s="3">
        <v>892790886.98000002</v>
      </c>
      <c r="H3457" s="3"/>
      <c r="I3457" s="3"/>
      <c r="J3457" s="3"/>
      <c r="K3457" s="3"/>
      <c r="L3457" s="3"/>
      <c r="M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3"/>
      <c r="AU3457" s="5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CK3457"/>
    </row>
    <row r="3458" spans="1:89" x14ac:dyDescent="0.25">
      <c r="A3458" s="2">
        <v>43646</v>
      </c>
      <c r="B3458" s="5" t="s">
        <v>487</v>
      </c>
      <c r="C3458" s="5" t="s">
        <v>330</v>
      </c>
      <c r="D3458" s="5" t="s">
        <v>70</v>
      </c>
      <c r="E3458" s="3" t="s">
        <v>253</v>
      </c>
      <c r="F3458" s="3" t="s">
        <v>346</v>
      </c>
      <c r="G3458" s="3">
        <v>0</v>
      </c>
      <c r="H3458" s="3"/>
      <c r="I3458" s="3"/>
      <c r="J3458" s="3"/>
      <c r="K3458" s="3"/>
      <c r="L3458" s="3"/>
      <c r="M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3"/>
      <c r="AU3458" s="5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CK3458"/>
    </row>
    <row r="3459" spans="1:89" x14ac:dyDescent="0.25">
      <c r="A3459" s="2">
        <v>43646</v>
      </c>
      <c r="B3459" s="5" t="s">
        <v>487</v>
      </c>
      <c r="C3459" s="5" t="s">
        <v>330</v>
      </c>
      <c r="D3459" s="5" t="s">
        <v>70</v>
      </c>
      <c r="E3459" s="3" t="s">
        <v>65</v>
      </c>
      <c r="F3459" s="3" t="s">
        <v>347</v>
      </c>
      <c r="G3459" s="3">
        <v>0</v>
      </c>
      <c r="H3459" s="3"/>
      <c r="I3459" s="3"/>
      <c r="J3459" s="3"/>
      <c r="K3459" s="3"/>
      <c r="L3459" s="3"/>
      <c r="M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3"/>
      <c r="AU3459" s="5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CK3459"/>
    </row>
    <row r="3460" spans="1:89" x14ac:dyDescent="0.25">
      <c r="A3460" s="2">
        <v>43646</v>
      </c>
      <c r="B3460" s="5" t="s">
        <v>487</v>
      </c>
      <c r="C3460" s="5" t="s">
        <v>330</v>
      </c>
      <c r="D3460" s="5" t="s">
        <v>70</v>
      </c>
      <c r="E3460" s="3" t="s">
        <v>64</v>
      </c>
      <c r="F3460" s="3" t="s">
        <v>348</v>
      </c>
      <c r="G3460" s="3">
        <v>0</v>
      </c>
      <c r="H3460" s="3"/>
      <c r="I3460" s="3"/>
      <c r="J3460" s="3"/>
      <c r="K3460" s="3"/>
      <c r="L3460" s="3"/>
      <c r="M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3"/>
      <c r="AU3460" s="5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CK3460"/>
    </row>
    <row r="3461" spans="1:89" x14ac:dyDescent="0.25">
      <c r="A3461" s="2">
        <v>43646</v>
      </c>
      <c r="B3461" s="5" t="s">
        <v>487</v>
      </c>
      <c r="C3461" s="5" t="s">
        <v>330</v>
      </c>
      <c r="D3461" s="5" t="s">
        <v>70</v>
      </c>
      <c r="E3461" s="3" t="s">
        <v>63</v>
      </c>
      <c r="F3461" s="3" t="s">
        <v>350</v>
      </c>
      <c r="G3461" s="3">
        <v>6929340897.8599997</v>
      </c>
      <c r="H3461" s="3"/>
      <c r="I3461" s="3"/>
      <c r="J3461" s="3"/>
      <c r="K3461" s="3"/>
      <c r="L3461" s="3"/>
      <c r="M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3"/>
      <c r="AU3461" s="5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CK3461"/>
    </row>
    <row r="3462" spans="1:89" x14ac:dyDescent="0.25">
      <c r="A3462" s="2">
        <v>43646</v>
      </c>
      <c r="B3462" s="5" t="s">
        <v>487</v>
      </c>
      <c r="C3462" s="5" t="s">
        <v>330</v>
      </c>
      <c r="D3462" s="5" t="s">
        <v>70</v>
      </c>
      <c r="E3462" s="3" t="s">
        <v>62</v>
      </c>
      <c r="F3462" s="3" t="s">
        <v>351</v>
      </c>
      <c r="G3462" s="3">
        <v>0</v>
      </c>
      <c r="H3462" s="3"/>
      <c r="I3462" s="3"/>
      <c r="J3462" s="3"/>
      <c r="K3462" s="3"/>
      <c r="L3462" s="3"/>
      <c r="M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3"/>
      <c r="AU3462" s="5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CK3462"/>
    </row>
    <row r="3463" spans="1:89" x14ac:dyDescent="0.25">
      <c r="A3463" s="2">
        <v>43646</v>
      </c>
      <c r="B3463" s="5" t="s">
        <v>487</v>
      </c>
      <c r="C3463" s="5" t="s">
        <v>330</v>
      </c>
      <c r="D3463" s="5" t="s">
        <v>70</v>
      </c>
      <c r="E3463" s="3" t="s">
        <v>61</v>
      </c>
      <c r="F3463" s="3" t="s">
        <v>353</v>
      </c>
      <c r="G3463" s="3">
        <v>0</v>
      </c>
      <c r="H3463" s="3"/>
      <c r="I3463" s="3"/>
      <c r="J3463" s="3"/>
      <c r="K3463" s="3"/>
      <c r="L3463" s="3"/>
      <c r="M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3"/>
      <c r="AU3463" s="5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CK3463"/>
    </row>
    <row r="3464" spans="1:89" x14ac:dyDescent="0.25">
      <c r="A3464" s="2">
        <v>43646</v>
      </c>
      <c r="B3464" s="5" t="s">
        <v>487</v>
      </c>
      <c r="C3464" s="5" t="s">
        <v>330</v>
      </c>
      <c r="D3464" s="5" t="s">
        <v>70</v>
      </c>
      <c r="E3464" s="3" t="s">
        <v>254</v>
      </c>
      <c r="F3464" s="3" t="s">
        <v>370</v>
      </c>
      <c r="G3464" s="3">
        <v>0</v>
      </c>
      <c r="H3464" s="3"/>
      <c r="I3464" s="3"/>
      <c r="J3464" s="3"/>
      <c r="K3464" s="3"/>
      <c r="L3464" s="3"/>
      <c r="M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3"/>
      <c r="AU3464" s="5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CK3464"/>
    </row>
    <row r="3465" spans="1:89" x14ac:dyDescent="0.25">
      <c r="A3465" s="2">
        <v>43646</v>
      </c>
      <c r="B3465" s="5" t="s">
        <v>487</v>
      </c>
      <c r="C3465" s="5" t="s">
        <v>330</v>
      </c>
      <c r="D3465" s="5" t="s">
        <v>70</v>
      </c>
      <c r="E3465" s="3" t="s">
        <v>255</v>
      </c>
      <c r="F3465" s="3" t="s">
        <v>352</v>
      </c>
      <c r="G3465" s="3">
        <v>0</v>
      </c>
      <c r="H3465" s="3"/>
      <c r="I3465" s="3"/>
      <c r="J3465" s="3"/>
      <c r="K3465" s="3"/>
      <c r="L3465" s="3"/>
      <c r="M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3"/>
      <c r="AU3465" s="5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CK3465"/>
    </row>
    <row r="3466" spans="1:89" x14ac:dyDescent="0.25">
      <c r="A3466" s="2">
        <v>43646</v>
      </c>
      <c r="B3466" s="5" t="s">
        <v>487</v>
      </c>
      <c r="C3466" s="5" t="s">
        <v>330</v>
      </c>
      <c r="D3466" s="5" t="s">
        <v>70</v>
      </c>
      <c r="E3466" s="3" t="s">
        <v>256</v>
      </c>
      <c r="F3466" s="3" t="s">
        <v>354</v>
      </c>
      <c r="G3466" s="3">
        <v>733669277</v>
      </c>
      <c r="H3466" s="3"/>
      <c r="I3466" s="3"/>
      <c r="J3466" s="3"/>
      <c r="K3466" s="3"/>
      <c r="L3466" s="3"/>
      <c r="M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3"/>
      <c r="AU3466" s="5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CK3466"/>
    </row>
    <row r="3467" spans="1:89" x14ac:dyDescent="0.25">
      <c r="A3467" s="2">
        <v>43646</v>
      </c>
      <c r="B3467" s="5" t="s">
        <v>487</v>
      </c>
      <c r="C3467" s="5" t="s">
        <v>330</v>
      </c>
      <c r="D3467" s="5" t="s">
        <v>70</v>
      </c>
      <c r="E3467" s="3" t="s">
        <v>257</v>
      </c>
      <c r="F3467" s="3" t="s">
        <v>372</v>
      </c>
      <c r="G3467" s="3">
        <v>24598991</v>
      </c>
      <c r="H3467" s="3"/>
      <c r="I3467" s="3"/>
      <c r="J3467" s="3"/>
      <c r="K3467" s="3"/>
      <c r="L3467" s="3"/>
      <c r="M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3"/>
      <c r="AU3467" s="5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CK3467"/>
    </row>
    <row r="3468" spans="1:89" x14ac:dyDescent="0.25">
      <c r="A3468" s="2">
        <v>43646</v>
      </c>
      <c r="B3468" s="5" t="s">
        <v>487</v>
      </c>
      <c r="C3468" s="5" t="s">
        <v>330</v>
      </c>
      <c r="D3468" s="5" t="s">
        <v>70</v>
      </c>
      <c r="E3468" s="3" t="s">
        <v>258</v>
      </c>
      <c r="F3468" s="3" t="s">
        <v>355</v>
      </c>
      <c r="G3468" s="3">
        <v>0</v>
      </c>
      <c r="H3468" s="3"/>
      <c r="I3468" s="3"/>
      <c r="J3468" s="3"/>
      <c r="K3468" s="3"/>
      <c r="L3468" s="3"/>
      <c r="M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3"/>
      <c r="AU3468" s="5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CK3468"/>
    </row>
    <row r="3469" spans="1:89" x14ac:dyDescent="0.25">
      <c r="A3469" s="2">
        <v>43646</v>
      </c>
      <c r="B3469" s="5" t="s">
        <v>487</v>
      </c>
      <c r="C3469" s="5" t="s">
        <v>330</v>
      </c>
      <c r="D3469" s="5" t="s">
        <v>70</v>
      </c>
      <c r="E3469" s="3" t="s">
        <v>60</v>
      </c>
      <c r="F3469" s="3" t="s">
        <v>356</v>
      </c>
      <c r="G3469" s="3">
        <v>24598991</v>
      </c>
      <c r="H3469" s="3"/>
      <c r="I3469" s="3"/>
      <c r="J3469" s="3"/>
      <c r="K3469" s="3"/>
      <c r="L3469" s="3"/>
      <c r="M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3"/>
      <c r="AU3469" s="5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CK3469"/>
    </row>
    <row r="3470" spans="1:89" x14ac:dyDescent="0.25">
      <c r="A3470" s="2">
        <v>43646</v>
      </c>
      <c r="B3470" s="5" t="s">
        <v>487</v>
      </c>
      <c r="C3470" s="5" t="s">
        <v>330</v>
      </c>
      <c r="D3470" s="5" t="s">
        <v>70</v>
      </c>
      <c r="E3470" s="3" t="s">
        <v>59</v>
      </c>
      <c r="F3470" s="3" t="s">
        <v>357</v>
      </c>
      <c r="G3470" s="3">
        <v>709070286</v>
      </c>
      <c r="H3470" s="3"/>
      <c r="I3470" s="3"/>
      <c r="J3470" s="3"/>
      <c r="K3470" s="3"/>
      <c r="L3470" s="3"/>
      <c r="M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3"/>
      <c r="AU3470" s="5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CK3470"/>
    </row>
    <row r="3471" spans="1:89" x14ac:dyDescent="0.25">
      <c r="A3471" s="2">
        <v>43646</v>
      </c>
      <c r="B3471" s="5" t="s">
        <v>487</v>
      </c>
      <c r="C3471" s="5" t="s">
        <v>330</v>
      </c>
      <c r="D3471" s="5" t="s">
        <v>70</v>
      </c>
      <c r="E3471" s="3" t="s">
        <v>58</v>
      </c>
      <c r="F3471" s="3" t="s">
        <v>358</v>
      </c>
      <c r="G3471" s="3">
        <v>511392692</v>
      </c>
      <c r="H3471" s="3"/>
      <c r="I3471" s="3"/>
      <c r="J3471" s="3"/>
      <c r="K3471" s="3"/>
      <c r="L3471" s="3"/>
      <c r="M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3"/>
      <c r="AU3471" s="5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CK3471"/>
    </row>
    <row r="3472" spans="1:89" x14ac:dyDescent="0.25">
      <c r="A3472" s="2">
        <v>43646</v>
      </c>
      <c r="B3472" s="5" t="s">
        <v>487</v>
      </c>
      <c r="C3472" s="5" t="s">
        <v>330</v>
      </c>
      <c r="D3472" s="5" t="s">
        <v>70</v>
      </c>
      <c r="E3472" s="3" t="s">
        <v>57</v>
      </c>
      <c r="F3472" s="3" t="s">
        <v>359</v>
      </c>
      <c r="G3472" s="3">
        <v>197677594</v>
      </c>
      <c r="H3472" s="3"/>
      <c r="I3472" s="3"/>
      <c r="J3472" s="3"/>
      <c r="K3472" s="3"/>
      <c r="L3472" s="3"/>
      <c r="M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3"/>
      <c r="AU3472" s="5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CK3472"/>
    </row>
    <row r="3473" spans="1:89" x14ac:dyDescent="0.25">
      <c r="A3473" s="2">
        <v>43646</v>
      </c>
      <c r="B3473" s="5" t="s">
        <v>487</v>
      </c>
      <c r="C3473" s="5" t="s">
        <v>330</v>
      </c>
      <c r="D3473" s="5" t="s">
        <v>70</v>
      </c>
      <c r="E3473" s="3" t="s">
        <v>56</v>
      </c>
      <c r="F3473" s="3" t="s">
        <v>360</v>
      </c>
      <c r="G3473" s="3">
        <v>0</v>
      </c>
      <c r="H3473" s="3"/>
      <c r="I3473" s="3"/>
      <c r="J3473" s="3"/>
      <c r="K3473" s="3"/>
      <c r="L3473" s="3"/>
      <c r="M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3"/>
      <c r="AU3473" s="5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CK3473"/>
    </row>
    <row r="3474" spans="1:89" x14ac:dyDescent="0.25">
      <c r="A3474" s="2">
        <v>43646</v>
      </c>
      <c r="B3474" s="5" t="s">
        <v>487</v>
      </c>
      <c r="C3474" s="5" t="s">
        <v>330</v>
      </c>
      <c r="D3474" s="5" t="s">
        <v>70</v>
      </c>
      <c r="E3474" s="3" t="s">
        <v>259</v>
      </c>
      <c r="F3474" s="3" t="s">
        <v>361</v>
      </c>
      <c r="G3474" s="3">
        <v>0</v>
      </c>
      <c r="H3474" s="3"/>
      <c r="I3474" s="3"/>
      <c r="J3474" s="3"/>
      <c r="K3474" s="3"/>
      <c r="L3474" s="3"/>
      <c r="M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3"/>
      <c r="AU3474" s="5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CK3474"/>
    </row>
    <row r="3475" spans="1:89" x14ac:dyDescent="0.25">
      <c r="A3475" s="2">
        <v>43646</v>
      </c>
      <c r="B3475" s="5" t="s">
        <v>487</v>
      </c>
      <c r="C3475" s="5" t="s">
        <v>330</v>
      </c>
      <c r="D3475" s="5" t="s">
        <v>70</v>
      </c>
      <c r="E3475" s="3" t="s">
        <v>260</v>
      </c>
      <c r="F3475" s="3" t="s">
        <v>362</v>
      </c>
      <c r="G3475" s="3">
        <v>1601057095</v>
      </c>
      <c r="H3475" s="3"/>
      <c r="I3475" s="3"/>
      <c r="J3475" s="3"/>
      <c r="K3475" s="3"/>
      <c r="L3475" s="3"/>
      <c r="M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3"/>
      <c r="AU3475" s="5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CK3475"/>
    </row>
    <row r="3476" spans="1:89" x14ac:dyDescent="0.25">
      <c r="A3476" s="2">
        <v>43646</v>
      </c>
      <c r="B3476" s="5" t="s">
        <v>487</v>
      </c>
      <c r="C3476" s="5" t="s">
        <v>330</v>
      </c>
      <c r="D3476" s="5" t="s">
        <v>70</v>
      </c>
      <c r="E3476" s="3" t="s">
        <v>261</v>
      </c>
      <c r="F3476" s="3" t="s">
        <v>363</v>
      </c>
      <c r="G3476" s="3">
        <v>20199528</v>
      </c>
      <c r="H3476" s="3"/>
      <c r="I3476" s="3"/>
      <c r="J3476" s="3"/>
      <c r="K3476" s="3"/>
      <c r="L3476" s="3"/>
      <c r="M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3"/>
      <c r="AU3476" s="5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CK3476"/>
    </row>
    <row r="3477" spans="1:89" x14ac:dyDescent="0.25">
      <c r="A3477" s="2">
        <v>43646</v>
      </c>
      <c r="B3477" s="5" t="s">
        <v>487</v>
      </c>
      <c r="C3477" s="5" t="s">
        <v>330</v>
      </c>
      <c r="D3477" s="5" t="s">
        <v>70</v>
      </c>
      <c r="E3477" s="3" t="s">
        <v>262</v>
      </c>
      <c r="F3477" s="3" t="s">
        <v>364</v>
      </c>
      <c r="G3477" s="3">
        <v>96535258</v>
      </c>
      <c r="H3477" s="3"/>
      <c r="I3477" s="3"/>
      <c r="J3477" s="3"/>
      <c r="K3477" s="3"/>
      <c r="L3477" s="3"/>
      <c r="M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3"/>
      <c r="AU3477" s="5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CK3477"/>
    </row>
    <row r="3478" spans="1:89" x14ac:dyDescent="0.25">
      <c r="A3478" s="2">
        <v>43646</v>
      </c>
      <c r="B3478" s="5" t="s">
        <v>487</v>
      </c>
      <c r="C3478" s="5" t="s">
        <v>330</v>
      </c>
      <c r="D3478" s="5" t="s">
        <v>70</v>
      </c>
      <c r="E3478" s="3" t="s">
        <v>263</v>
      </c>
      <c r="F3478" s="3" t="s">
        <v>365</v>
      </c>
      <c r="G3478" s="3">
        <v>0</v>
      </c>
      <c r="H3478" s="3"/>
      <c r="I3478" s="3"/>
      <c r="J3478" s="3"/>
      <c r="K3478" s="3"/>
      <c r="L3478" s="3"/>
      <c r="M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3"/>
      <c r="AU3478" s="5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CK3478"/>
    </row>
    <row r="3479" spans="1:89" x14ac:dyDescent="0.25">
      <c r="A3479" s="2">
        <v>43646</v>
      </c>
      <c r="B3479" s="5" t="s">
        <v>487</v>
      </c>
      <c r="C3479" s="5" t="s">
        <v>330</v>
      </c>
      <c r="D3479" s="5" t="s">
        <v>70</v>
      </c>
      <c r="E3479" s="3" t="s">
        <v>55</v>
      </c>
      <c r="F3479" s="3" t="s">
        <v>366</v>
      </c>
      <c r="G3479" s="3">
        <v>0</v>
      </c>
      <c r="H3479" s="3"/>
      <c r="I3479" s="3"/>
      <c r="J3479" s="3"/>
      <c r="K3479" s="3"/>
      <c r="L3479" s="3"/>
      <c r="M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3"/>
      <c r="AU3479" s="5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CK3479"/>
    </row>
    <row r="3480" spans="1:89" x14ac:dyDescent="0.25">
      <c r="A3480" s="2">
        <v>43646</v>
      </c>
      <c r="B3480" s="5" t="s">
        <v>487</v>
      </c>
      <c r="C3480" s="5" t="s">
        <v>330</v>
      </c>
      <c r="D3480" s="5" t="s">
        <v>70</v>
      </c>
      <c r="E3480" s="3" t="s">
        <v>54</v>
      </c>
      <c r="F3480" s="3" t="s">
        <v>367</v>
      </c>
      <c r="G3480" s="3">
        <v>587805816.88</v>
      </c>
      <c r="H3480" s="3"/>
      <c r="I3480" s="3"/>
      <c r="J3480" s="3"/>
      <c r="K3480" s="3"/>
      <c r="L3480" s="3"/>
      <c r="M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3"/>
      <c r="AU3480" s="5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CK3480"/>
    </row>
    <row r="3481" spans="1:89" x14ac:dyDescent="0.25">
      <c r="A3481" s="2">
        <v>43646</v>
      </c>
      <c r="B3481" s="5" t="s">
        <v>487</v>
      </c>
      <c r="C3481" s="5" t="s">
        <v>330</v>
      </c>
      <c r="D3481" s="5" t="s">
        <v>70</v>
      </c>
      <c r="E3481" s="3" t="s">
        <v>53</v>
      </c>
      <c r="F3481" s="3" t="s">
        <v>368</v>
      </c>
      <c r="G3481" s="3">
        <v>7509603.2400000002</v>
      </c>
      <c r="H3481" s="3"/>
      <c r="I3481" s="3"/>
      <c r="J3481" s="3"/>
      <c r="K3481" s="3"/>
      <c r="L3481" s="3"/>
      <c r="M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3"/>
      <c r="AU3481" s="5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CK3481"/>
    </row>
    <row r="3482" spans="1:89" x14ac:dyDescent="0.25">
      <c r="A3482" s="2">
        <v>43646</v>
      </c>
      <c r="B3482" s="5" t="s">
        <v>487</v>
      </c>
      <c r="C3482" s="5" t="s">
        <v>330</v>
      </c>
      <c r="D3482" s="5" t="s">
        <v>70</v>
      </c>
      <c r="E3482" s="3" t="s">
        <v>50</v>
      </c>
      <c r="F3482" s="3" t="s">
        <v>369</v>
      </c>
      <c r="G3482" s="3">
        <v>18995818933.849998</v>
      </c>
      <c r="H3482" s="3"/>
      <c r="I3482" s="3"/>
      <c r="J3482" s="3"/>
      <c r="K3482" s="3"/>
      <c r="L3482" s="3"/>
      <c r="M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3"/>
      <c r="AU3482" s="5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CK3482"/>
    </row>
    <row r="3483" spans="1:89" x14ac:dyDescent="0.25">
      <c r="A3483" s="2">
        <v>43646</v>
      </c>
      <c r="B3483" s="5" t="s">
        <v>487</v>
      </c>
      <c r="C3483" s="5" t="s">
        <v>330</v>
      </c>
      <c r="D3483" s="5" t="s">
        <v>70</v>
      </c>
      <c r="E3483" s="3" t="s">
        <v>264</v>
      </c>
      <c r="F3483" s="3" t="s">
        <v>371</v>
      </c>
      <c r="G3483" s="3">
        <v>144280555</v>
      </c>
      <c r="H3483" s="3"/>
      <c r="I3483" s="3"/>
      <c r="J3483" s="3"/>
      <c r="K3483" s="3"/>
      <c r="L3483" s="3"/>
      <c r="M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3"/>
      <c r="AU3483" s="5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CK3483"/>
    </row>
    <row r="3484" spans="1:89" x14ac:dyDescent="0.25">
      <c r="A3484" s="2">
        <v>43646</v>
      </c>
      <c r="B3484" s="5" t="s">
        <v>487</v>
      </c>
      <c r="C3484" s="5" t="s">
        <v>330</v>
      </c>
      <c r="D3484" s="5" t="s">
        <v>70</v>
      </c>
      <c r="E3484" s="3" t="s">
        <v>265</v>
      </c>
      <c r="F3484" s="3" t="s">
        <v>377</v>
      </c>
      <c r="G3484" s="3">
        <v>0</v>
      </c>
      <c r="H3484" s="3"/>
      <c r="I3484" s="3"/>
      <c r="J3484" s="3"/>
      <c r="K3484" s="3"/>
      <c r="L3484" s="3"/>
      <c r="M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3"/>
      <c r="AU3484" s="5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CK3484"/>
    </row>
    <row r="3485" spans="1:89" x14ac:dyDescent="0.25">
      <c r="A3485" s="2">
        <v>43646</v>
      </c>
      <c r="B3485" s="5" t="s">
        <v>487</v>
      </c>
      <c r="C3485" s="5" t="s">
        <v>330</v>
      </c>
      <c r="D3485" s="5" t="s">
        <v>70</v>
      </c>
      <c r="E3485" s="3" t="s">
        <v>266</v>
      </c>
      <c r="F3485" s="3" t="s">
        <v>373</v>
      </c>
      <c r="G3485" s="3">
        <v>0</v>
      </c>
      <c r="H3485" s="3"/>
      <c r="I3485" s="3"/>
      <c r="J3485" s="3"/>
      <c r="K3485" s="3"/>
      <c r="L3485" s="3"/>
      <c r="M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3"/>
      <c r="AU3485" s="5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CK3485"/>
    </row>
    <row r="3486" spans="1:89" x14ac:dyDescent="0.25">
      <c r="A3486" s="2">
        <v>43646</v>
      </c>
      <c r="B3486" s="5" t="s">
        <v>487</v>
      </c>
      <c r="C3486" s="5" t="s">
        <v>330</v>
      </c>
      <c r="D3486" s="5" t="s">
        <v>70</v>
      </c>
      <c r="E3486" s="3" t="s">
        <v>267</v>
      </c>
      <c r="F3486" s="3" t="s">
        <v>374</v>
      </c>
      <c r="G3486" s="3">
        <v>0</v>
      </c>
      <c r="H3486" s="3"/>
      <c r="I3486" s="3"/>
      <c r="J3486" s="3"/>
      <c r="K3486" s="3"/>
      <c r="L3486" s="3"/>
      <c r="M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3"/>
      <c r="AU3486" s="5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CK3486"/>
    </row>
    <row r="3487" spans="1:89" x14ac:dyDescent="0.25">
      <c r="A3487" s="2">
        <v>43646</v>
      </c>
      <c r="B3487" s="5" t="s">
        <v>487</v>
      </c>
      <c r="C3487" s="5" t="s">
        <v>330</v>
      </c>
      <c r="D3487" s="5" t="s">
        <v>70</v>
      </c>
      <c r="E3487" s="3" t="s">
        <v>37</v>
      </c>
      <c r="F3487" s="3" t="s">
        <v>375</v>
      </c>
      <c r="G3487" s="3">
        <v>0</v>
      </c>
      <c r="H3487" s="3"/>
      <c r="I3487" s="3"/>
      <c r="J3487" s="3"/>
      <c r="K3487" s="3"/>
      <c r="L3487" s="3"/>
      <c r="M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3"/>
      <c r="AU3487" s="5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CK3487"/>
    </row>
    <row r="3488" spans="1:89" x14ac:dyDescent="0.25">
      <c r="A3488" s="2">
        <v>43646</v>
      </c>
      <c r="B3488" s="5" t="s">
        <v>487</v>
      </c>
      <c r="C3488" s="5" t="s">
        <v>330</v>
      </c>
      <c r="D3488" s="5" t="s">
        <v>70</v>
      </c>
      <c r="E3488" s="3" t="s">
        <v>268</v>
      </c>
      <c r="F3488" s="3" t="s">
        <v>376</v>
      </c>
      <c r="G3488" s="3">
        <v>144280555</v>
      </c>
      <c r="H3488" s="3"/>
      <c r="I3488" s="3"/>
      <c r="J3488" s="3"/>
      <c r="K3488" s="3"/>
      <c r="L3488" s="3"/>
      <c r="M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3"/>
      <c r="AU3488" s="5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CK3488"/>
    </row>
    <row r="3489" spans="1:89" x14ac:dyDescent="0.25">
      <c r="A3489" s="2">
        <v>43646</v>
      </c>
      <c r="B3489" s="5" t="s">
        <v>487</v>
      </c>
      <c r="C3489" s="5" t="s">
        <v>330</v>
      </c>
      <c r="D3489" s="5" t="s">
        <v>70</v>
      </c>
      <c r="E3489" s="3" t="s">
        <v>269</v>
      </c>
      <c r="F3489" s="3" t="s">
        <v>373</v>
      </c>
      <c r="G3489" s="3">
        <v>0</v>
      </c>
      <c r="H3489" s="3"/>
      <c r="I3489" s="3"/>
      <c r="J3489" s="3"/>
      <c r="K3489" s="3"/>
      <c r="L3489" s="3"/>
      <c r="M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3"/>
      <c r="AU3489" s="5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CK3489"/>
    </row>
    <row r="3490" spans="1:89" x14ac:dyDescent="0.25">
      <c r="A3490" s="2">
        <v>43646</v>
      </c>
      <c r="B3490" s="5" t="s">
        <v>487</v>
      </c>
      <c r="C3490" s="5" t="s">
        <v>330</v>
      </c>
      <c r="D3490" s="5" t="s">
        <v>70</v>
      </c>
      <c r="E3490" s="3" t="s">
        <v>270</v>
      </c>
      <c r="F3490" s="3" t="s">
        <v>374</v>
      </c>
      <c r="G3490" s="3">
        <v>137218376</v>
      </c>
      <c r="H3490" s="3"/>
      <c r="I3490" s="3"/>
      <c r="J3490" s="3"/>
      <c r="K3490" s="3"/>
      <c r="L3490" s="3"/>
      <c r="M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3"/>
      <c r="AU3490" s="5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CK3490"/>
    </row>
    <row r="3491" spans="1:89" x14ac:dyDescent="0.25">
      <c r="A3491" s="2">
        <v>43646</v>
      </c>
      <c r="B3491" s="5" t="s">
        <v>487</v>
      </c>
      <c r="C3491" s="5" t="s">
        <v>330</v>
      </c>
      <c r="D3491" s="5" t="s">
        <v>70</v>
      </c>
      <c r="E3491" s="3" t="s">
        <v>271</v>
      </c>
      <c r="F3491" s="3" t="s">
        <v>375</v>
      </c>
      <c r="G3491" s="3">
        <v>7062179</v>
      </c>
      <c r="H3491" s="3"/>
      <c r="I3491" s="3"/>
      <c r="J3491" s="3"/>
      <c r="K3491" s="3"/>
      <c r="L3491" s="3"/>
      <c r="M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3"/>
      <c r="AU3491" s="5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CK3491"/>
    </row>
    <row r="3492" spans="1:89" x14ac:dyDescent="0.25">
      <c r="A3492" s="2">
        <v>43646</v>
      </c>
      <c r="B3492" s="5" t="s">
        <v>487</v>
      </c>
      <c r="C3492" s="5" t="s">
        <v>330</v>
      </c>
      <c r="D3492" s="5" t="s">
        <v>70</v>
      </c>
      <c r="E3492" s="3" t="s">
        <v>272</v>
      </c>
      <c r="F3492" s="3" t="s">
        <v>378</v>
      </c>
      <c r="G3492" s="3">
        <v>4980954151</v>
      </c>
      <c r="H3492" s="3"/>
      <c r="I3492" s="3"/>
      <c r="J3492" s="3"/>
      <c r="K3492" s="3"/>
      <c r="L3492" s="3"/>
      <c r="M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3"/>
      <c r="AU3492" s="5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CK3492"/>
    </row>
    <row r="3493" spans="1:89" x14ac:dyDescent="0.25">
      <c r="A3493" s="2">
        <v>43646</v>
      </c>
      <c r="B3493" s="5" t="s">
        <v>487</v>
      </c>
      <c r="C3493" s="5" t="s">
        <v>330</v>
      </c>
      <c r="D3493" s="5" t="s">
        <v>70</v>
      </c>
      <c r="E3493" s="3" t="s">
        <v>131</v>
      </c>
      <c r="F3493" s="3" t="s">
        <v>379</v>
      </c>
      <c r="G3493" s="3">
        <v>3109191962.6399999</v>
      </c>
      <c r="H3493" s="3"/>
      <c r="I3493" s="3"/>
      <c r="J3493" s="3"/>
      <c r="K3493" s="3"/>
      <c r="L3493" s="3"/>
      <c r="M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3"/>
      <c r="AU3493" s="5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CK3493"/>
    </row>
    <row r="3494" spans="1:89" x14ac:dyDescent="0.25">
      <c r="A3494" s="2">
        <v>43646</v>
      </c>
      <c r="B3494" s="5" t="s">
        <v>487</v>
      </c>
      <c r="C3494" s="5" t="s">
        <v>330</v>
      </c>
      <c r="D3494" s="5" t="s">
        <v>70</v>
      </c>
      <c r="E3494" s="3" t="s">
        <v>116</v>
      </c>
      <c r="F3494" s="3" t="s">
        <v>373</v>
      </c>
      <c r="G3494" s="3">
        <v>0</v>
      </c>
      <c r="H3494" s="3"/>
      <c r="I3494" s="3"/>
      <c r="J3494" s="3"/>
      <c r="K3494" s="3"/>
      <c r="L3494" s="3"/>
      <c r="M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3"/>
      <c r="AU3494" s="5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CK3494"/>
    </row>
    <row r="3495" spans="1:89" x14ac:dyDescent="0.25">
      <c r="A3495" s="2">
        <v>43646</v>
      </c>
      <c r="B3495" s="5" t="s">
        <v>487</v>
      </c>
      <c r="C3495" s="5" t="s">
        <v>330</v>
      </c>
      <c r="D3495" s="5" t="s">
        <v>70</v>
      </c>
      <c r="E3495" s="3" t="s">
        <v>117</v>
      </c>
      <c r="F3495" s="3" t="s">
        <v>374</v>
      </c>
      <c r="G3495" s="3">
        <v>2969778393.6399999</v>
      </c>
      <c r="H3495" s="3"/>
      <c r="I3495" s="3"/>
      <c r="J3495" s="3"/>
      <c r="K3495" s="3"/>
      <c r="L3495" s="3"/>
      <c r="M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3"/>
      <c r="AU3495" s="5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CK3495"/>
    </row>
    <row r="3496" spans="1:89" x14ac:dyDescent="0.25">
      <c r="A3496" s="2">
        <v>43646</v>
      </c>
      <c r="B3496" s="5" t="s">
        <v>487</v>
      </c>
      <c r="C3496" s="5" t="s">
        <v>330</v>
      </c>
      <c r="D3496" s="5" t="s">
        <v>70</v>
      </c>
      <c r="E3496" s="3" t="s">
        <v>118</v>
      </c>
      <c r="F3496" s="3" t="s">
        <v>375</v>
      </c>
      <c r="G3496" s="3">
        <v>139413569</v>
      </c>
      <c r="H3496" s="3"/>
      <c r="I3496" s="3"/>
      <c r="J3496" s="3"/>
      <c r="K3496" s="3"/>
      <c r="L3496" s="3"/>
      <c r="M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3"/>
      <c r="AU3496" s="5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CK3496"/>
    </row>
    <row r="3497" spans="1:89" x14ac:dyDescent="0.25">
      <c r="A3497" s="2">
        <v>43646</v>
      </c>
      <c r="B3497" s="5" t="s">
        <v>487</v>
      </c>
      <c r="C3497" s="5" t="s">
        <v>330</v>
      </c>
      <c r="D3497" s="5" t="s">
        <v>70</v>
      </c>
      <c r="E3497" s="3" t="s">
        <v>273</v>
      </c>
      <c r="F3497" s="3" t="s">
        <v>380</v>
      </c>
      <c r="G3497" s="3">
        <v>1871762188.3599999</v>
      </c>
      <c r="H3497" s="3"/>
      <c r="I3497" s="3"/>
      <c r="J3497" s="3"/>
      <c r="K3497" s="3"/>
      <c r="L3497" s="3"/>
      <c r="M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3"/>
      <c r="AU3497" s="5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CK3497"/>
    </row>
    <row r="3498" spans="1:89" x14ac:dyDescent="0.25">
      <c r="A3498" s="2">
        <v>43646</v>
      </c>
      <c r="B3498" s="5" t="s">
        <v>487</v>
      </c>
      <c r="C3498" s="5" t="s">
        <v>330</v>
      </c>
      <c r="D3498" s="5" t="s">
        <v>70</v>
      </c>
      <c r="E3498" s="3" t="s">
        <v>274</v>
      </c>
      <c r="F3498" s="3" t="s">
        <v>373</v>
      </c>
      <c r="G3498" s="3">
        <v>0</v>
      </c>
      <c r="H3498" s="3"/>
      <c r="I3498" s="3"/>
      <c r="J3498" s="3"/>
      <c r="K3498" s="3"/>
      <c r="L3498" s="3"/>
      <c r="M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3"/>
      <c r="AU3498" s="5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CK3498"/>
    </row>
    <row r="3499" spans="1:89" x14ac:dyDescent="0.25">
      <c r="A3499" s="2">
        <v>43646</v>
      </c>
      <c r="B3499" s="5" t="s">
        <v>487</v>
      </c>
      <c r="C3499" s="5" t="s">
        <v>330</v>
      </c>
      <c r="D3499" s="5" t="s">
        <v>70</v>
      </c>
      <c r="E3499" s="3" t="s">
        <v>275</v>
      </c>
      <c r="F3499" s="3" t="s">
        <v>374</v>
      </c>
      <c r="G3499" s="3">
        <v>1767593055.3800001</v>
      </c>
      <c r="H3499" s="3"/>
      <c r="I3499" s="3"/>
      <c r="J3499" s="3"/>
      <c r="K3499" s="3"/>
      <c r="L3499" s="3"/>
      <c r="M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3"/>
      <c r="AU3499" s="5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CK3499"/>
    </row>
    <row r="3500" spans="1:89" x14ac:dyDescent="0.25">
      <c r="A3500" s="2">
        <v>43646</v>
      </c>
      <c r="B3500" s="5" t="s">
        <v>487</v>
      </c>
      <c r="C3500" s="5" t="s">
        <v>330</v>
      </c>
      <c r="D3500" s="5" t="s">
        <v>70</v>
      </c>
      <c r="E3500" s="3" t="s">
        <v>276</v>
      </c>
      <c r="F3500" s="3" t="s">
        <v>375</v>
      </c>
      <c r="G3500" s="3">
        <v>104169132.98</v>
      </c>
      <c r="H3500" s="3"/>
      <c r="I3500" s="3"/>
      <c r="J3500" s="3"/>
      <c r="K3500" s="3"/>
      <c r="L3500" s="3"/>
      <c r="M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3"/>
      <c r="AU3500" s="5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CK3500"/>
    </row>
    <row r="3501" spans="1:89" x14ac:dyDescent="0.25">
      <c r="A3501" s="2">
        <v>43646</v>
      </c>
      <c r="B3501" s="5" t="s">
        <v>487</v>
      </c>
      <c r="C3501" s="5" t="s">
        <v>330</v>
      </c>
      <c r="D3501" s="5" t="s">
        <v>70</v>
      </c>
      <c r="E3501" s="3" t="s">
        <v>277</v>
      </c>
      <c r="F3501" s="3" t="s">
        <v>381</v>
      </c>
      <c r="G3501" s="3">
        <v>6929354014.8599997</v>
      </c>
      <c r="H3501" s="3"/>
      <c r="I3501" s="3"/>
      <c r="J3501" s="3"/>
      <c r="K3501" s="3"/>
      <c r="L3501" s="3"/>
      <c r="M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3"/>
      <c r="AU3501" s="5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CK3501"/>
    </row>
    <row r="3502" spans="1:89" x14ac:dyDescent="0.25">
      <c r="A3502" s="2">
        <v>43646</v>
      </c>
      <c r="B3502" s="5" t="s">
        <v>487</v>
      </c>
      <c r="C3502" s="5" t="s">
        <v>330</v>
      </c>
      <c r="D3502" s="5" t="s">
        <v>70</v>
      </c>
      <c r="E3502" s="3" t="s">
        <v>119</v>
      </c>
      <c r="F3502" s="3" t="s">
        <v>382</v>
      </c>
      <c r="G3502" s="3">
        <v>5890862781.8599997</v>
      </c>
      <c r="H3502" s="3"/>
      <c r="I3502" s="3"/>
      <c r="J3502" s="3"/>
      <c r="K3502" s="3"/>
      <c r="L3502" s="3"/>
      <c r="M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3"/>
      <c r="AU3502" s="5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CK3502"/>
    </row>
    <row r="3503" spans="1:89" x14ac:dyDescent="0.25">
      <c r="A3503" s="2">
        <v>43646</v>
      </c>
      <c r="B3503" s="5" t="s">
        <v>487</v>
      </c>
      <c r="C3503" s="5" t="s">
        <v>330</v>
      </c>
      <c r="D3503" s="5" t="s">
        <v>70</v>
      </c>
      <c r="E3503" s="3" t="s">
        <v>120</v>
      </c>
      <c r="F3503" s="3" t="s">
        <v>383</v>
      </c>
      <c r="G3503" s="3">
        <v>1038491231</v>
      </c>
      <c r="H3503" s="3"/>
      <c r="I3503" s="3"/>
      <c r="J3503" s="3"/>
      <c r="K3503" s="3"/>
      <c r="L3503" s="3"/>
      <c r="M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3"/>
      <c r="AU3503" s="5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CK3503"/>
    </row>
    <row r="3504" spans="1:89" x14ac:dyDescent="0.25">
      <c r="A3504" s="2">
        <v>43646</v>
      </c>
      <c r="B3504" s="5" t="s">
        <v>487</v>
      </c>
      <c r="C3504" s="5" t="s">
        <v>330</v>
      </c>
      <c r="D3504" s="5" t="s">
        <v>70</v>
      </c>
      <c r="E3504" s="3" t="s">
        <v>121</v>
      </c>
      <c r="F3504" s="3" t="s">
        <v>384</v>
      </c>
      <c r="G3504" s="3">
        <v>2</v>
      </c>
      <c r="H3504" s="3"/>
      <c r="I3504" s="3"/>
      <c r="J3504" s="3"/>
      <c r="K3504" s="3"/>
      <c r="L3504" s="3"/>
      <c r="M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3"/>
      <c r="AU3504" s="5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CK3504"/>
    </row>
    <row r="3505" spans="1:89" x14ac:dyDescent="0.25">
      <c r="A3505" s="2">
        <v>43646</v>
      </c>
      <c r="B3505" s="5" t="s">
        <v>487</v>
      </c>
      <c r="C3505" s="5" t="s">
        <v>330</v>
      </c>
      <c r="D3505" s="5" t="s">
        <v>70</v>
      </c>
      <c r="E3505" s="3" t="s">
        <v>123</v>
      </c>
      <c r="F3505" s="3" t="s">
        <v>385</v>
      </c>
      <c r="G3505" s="3">
        <v>0</v>
      </c>
      <c r="H3505" s="3"/>
      <c r="I3505" s="3"/>
      <c r="J3505" s="3"/>
      <c r="K3505" s="3"/>
      <c r="L3505" s="3"/>
      <c r="M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3"/>
      <c r="AU3505" s="5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CK3505"/>
    </row>
    <row r="3506" spans="1:89" x14ac:dyDescent="0.25">
      <c r="A3506" s="2">
        <v>43646</v>
      </c>
      <c r="B3506" s="5" t="s">
        <v>487</v>
      </c>
      <c r="C3506" s="5" t="s">
        <v>330</v>
      </c>
      <c r="D3506" s="5" t="s">
        <v>70</v>
      </c>
      <c r="E3506" s="3" t="s">
        <v>278</v>
      </c>
      <c r="F3506" s="3" t="s">
        <v>386</v>
      </c>
      <c r="G3506" s="3">
        <v>0</v>
      </c>
      <c r="H3506" s="3"/>
      <c r="I3506" s="3"/>
      <c r="J3506" s="3"/>
      <c r="K3506" s="3"/>
      <c r="L3506" s="3"/>
      <c r="M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3"/>
      <c r="AU3506" s="5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CK3506"/>
    </row>
    <row r="3507" spans="1:89" x14ac:dyDescent="0.25">
      <c r="A3507" s="2">
        <v>43646</v>
      </c>
      <c r="B3507" s="5" t="s">
        <v>487</v>
      </c>
      <c r="C3507" s="5" t="s">
        <v>330</v>
      </c>
      <c r="D3507" s="5" t="s">
        <v>70</v>
      </c>
      <c r="E3507" s="3" t="s">
        <v>279</v>
      </c>
      <c r="F3507" s="3" t="s">
        <v>387</v>
      </c>
      <c r="G3507" s="3">
        <v>8661360</v>
      </c>
      <c r="H3507" s="3"/>
      <c r="I3507" s="3"/>
      <c r="J3507" s="3"/>
      <c r="K3507" s="3"/>
      <c r="L3507" s="3"/>
      <c r="M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3"/>
      <c r="AU3507" s="5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CK3507"/>
    </row>
    <row r="3508" spans="1:89" x14ac:dyDescent="0.25">
      <c r="A3508" s="2">
        <v>43646</v>
      </c>
      <c r="B3508" s="5" t="s">
        <v>487</v>
      </c>
      <c r="C3508" s="5" t="s">
        <v>330</v>
      </c>
      <c r="D3508" s="5" t="s">
        <v>70</v>
      </c>
      <c r="E3508" s="3" t="s">
        <v>280</v>
      </c>
      <c r="F3508" s="3" t="s">
        <v>388</v>
      </c>
      <c r="G3508" s="3">
        <v>0</v>
      </c>
      <c r="H3508" s="3"/>
      <c r="I3508" s="3"/>
      <c r="J3508" s="3"/>
      <c r="K3508" s="3"/>
      <c r="L3508" s="3"/>
      <c r="M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3"/>
      <c r="AU3508" s="5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CK3508"/>
    </row>
    <row r="3509" spans="1:89" x14ac:dyDescent="0.25">
      <c r="A3509" s="2">
        <v>43646</v>
      </c>
      <c r="B3509" s="5" t="s">
        <v>487</v>
      </c>
      <c r="C3509" s="5" t="s">
        <v>330</v>
      </c>
      <c r="D3509" s="5" t="s">
        <v>70</v>
      </c>
      <c r="E3509" s="3" t="s">
        <v>281</v>
      </c>
      <c r="F3509" s="3" t="s">
        <v>389</v>
      </c>
      <c r="G3509" s="3">
        <v>92907984.640000001</v>
      </c>
      <c r="H3509" s="3"/>
      <c r="I3509" s="3"/>
      <c r="J3509" s="3"/>
      <c r="K3509" s="3"/>
      <c r="L3509" s="3"/>
      <c r="M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3"/>
      <c r="AU3509" s="5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CK3509"/>
    </row>
    <row r="3510" spans="1:89" x14ac:dyDescent="0.25">
      <c r="A3510" s="2">
        <v>43646</v>
      </c>
      <c r="B3510" s="5" t="s">
        <v>487</v>
      </c>
      <c r="C3510" s="5" t="s">
        <v>330</v>
      </c>
      <c r="D3510" s="5" t="s">
        <v>70</v>
      </c>
      <c r="E3510" s="3" t="s">
        <v>282</v>
      </c>
      <c r="F3510" s="3" t="s">
        <v>183</v>
      </c>
      <c r="G3510" s="3">
        <v>0</v>
      </c>
      <c r="H3510" s="3"/>
      <c r="I3510" s="3"/>
      <c r="J3510" s="3"/>
      <c r="K3510" s="3"/>
      <c r="L3510" s="3"/>
      <c r="M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3"/>
      <c r="AU3510" s="5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CK3510"/>
    </row>
    <row r="3511" spans="1:89" x14ac:dyDescent="0.25">
      <c r="A3511" s="2">
        <v>43646</v>
      </c>
      <c r="B3511" s="5" t="s">
        <v>487</v>
      </c>
      <c r="C3511" s="5" t="s">
        <v>330</v>
      </c>
      <c r="D3511" s="5" t="s">
        <v>70</v>
      </c>
      <c r="E3511" s="3" t="s">
        <v>124</v>
      </c>
      <c r="F3511" s="3" t="s">
        <v>390</v>
      </c>
      <c r="G3511" s="3">
        <v>0</v>
      </c>
      <c r="H3511" s="3"/>
      <c r="I3511" s="3"/>
      <c r="J3511" s="3"/>
      <c r="K3511" s="3"/>
      <c r="L3511" s="3"/>
      <c r="M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3"/>
      <c r="AU3511" s="5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CK3511"/>
    </row>
    <row r="3512" spans="1:89" x14ac:dyDescent="0.25">
      <c r="A3512" s="2">
        <v>43646</v>
      </c>
      <c r="B3512" s="5" t="s">
        <v>487</v>
      </c>
      <c r="C3512" s="5" t="s">
        <v>330</v>
      </c>
      <c r="D3512" s="5" t="s">
        <v>70</v>
      </c>
      <c r="E3512" s="3" t="s">
        <v>125</v>
      </c>
      <c r="F3512" s="3" t="s">
        <v>391</v>
      </c>
      <c r="G3512" s="3">
        <v>0</v>
      </c>
      <c r="H3512" s="3"/>
      <c r="I3512" s="3"/>
      <c r="J3512" s="3"/>
      <c r="K3512" s="3"/>
      <c r="L3512" s="3"/>
      <c r="M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3"/>
      <c r="AU3512" s="5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CK3512"/>
    </row>
    <row r="3513" spans="1:89" x14ac:dyDescent="0.25">
      <c r="A3513" s="2">
        <v>43646</v>
      </c>
      <c r="B3513" s="5" t="s">
        <v>487</v>
      </c>
      <c r="C3513" s="5" t="s">
        <v>330</v>
      </c>
      <c r="D3513" s="5" t="s">
        <v>70</v>
      </c>
      <c r="E3513" s="3" t="s">
        <v>126</v>
      </c>
      <c r="F3513" s="3" t="s">
        <v>392</v>
      </c>
      <c r="G3513" s="3">
        <v>411658938</v>
      </c>
      <c r="H3513" s="3"/>
      <c r="I3513" s="3"/>
      <c r="J3513" s="3"/>
      <c r="K3513" s="3"/>
      <c r="L3513" s="3"/>
      <c r="M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3"/>
      <c r="AU3513" s="5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CK3513"/>
    </row>
    <row r="3514" spans="1:89" x14ac:dyDescent="0.25">
      <c r="A3514" s="2">
        <v>43646</v>
      </c>
      <c r="B3514" s="5" t="s">
        <v>487</v>
      </c>
      <c r="C3514" s="5" t="s">
        <v>330</v>
      </c>
      <c r="D3514" s="5" t="s">
        <v>70</v>
      </c>
      <c r="E3514" s="3" t="s">
        <v>127</v>
      </c>
      <c r="F3514" s="3" t="s">
        <v>393</v>
      </c>
      <c r="G3514" s="3">
        <v>189334266</v>
      </c>
      <c r="H3514" s="3"/>
      <c r="I3514" s="3"/>
      <c r="J3514" s="3"/>
      <c r="K3514" s="3"/>
      <c r="L3514" s="3"/>
      <c r="M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3"/>
      <c r="AU3514" s="5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CK3514"/>
    </row>
    <row r="3515" spans="1:89" x14ac:dyDescent="0.25">
      <c r="A3515" s="2">
        <v>43646</v>
      </c>
      <c r="B3515" s="5" t="s">
        <v>487</v>
      </c>
      <c r="C3515" s="5" t="s">
        <v>330</v>
      </c>
      <c r="D3515" s="5" t="s">
        <v>70</v>
      </c>
      <c r="E3515" s="3" t="s">
        <v>128</v>
      </c>
      <c r="F3515" s="3" t="s">
        <v>394</v>
      </c>
      <c r="G3515" s="3">
        <v>69396961</v>
      </c>
      <c r="H3515" s="3"/>
      <c r="I3515" s="3"/>
      <c r="J3515" s="3"/>
      <c r="K3515" s="3"/>
      <c r="L3515" s="3"/>
      <c r="M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3"/>
      <c r="AU3515" s="5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CK3515"/>
    </row>
    <row r="3516" spans="1:89" x14ac:dyDescent="0.25">
      <c r="A3516" s="2">
        <v>43646</v>
      </c>
      <c r="B3516" s="5" t="s">
        <v>487</v>
      </c>
      <c r="C3516" s="5" t="s">
        <v>330</v>
      </c>
      <c r="D3516" s="5" t="s">
        <v>70</v>
      </c>
      <c r="E3516" s="3" t="s">
        <v>283</v>
      </c>
      <c r="F3516" s="3" t="s">
        <v>395</v>
      </c>
      <c r="G3516" s="3">
        <v>0</v>
      </c>
      <c r="H3516" s="3"/>
      <c r="I3516" s="3"/>
      <c r="J3516" s="3"/>
      <c r="K3516" s="3"/>
      <c r="L3516" s="3"/>
      <c r="M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3"/>
      <c r="AU3516" s="5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CK3516"/>
    </row>
    <row r="3517" spans="1:89" x14ac:dyDescent="0.25">
      <c r="A3517" s="2">
        <v>43646</v>
      </c>
      <c r="B3517" s="5" t="s">
        <v>487</v>
      </c>
      <c r="C3517" s="5" t="s">
        <v>330</v>
      </c>
      <c r="D3517" s="5" t="s">
        <v>70</v>
      </c>
      <c r="E3517" s="3" t="s">
        <v>284</v>
      </c>
      <c r="F3517" s="3" t="s">
        <v>396</v>
      </c>
      <c r="G3517" s="3">
        <v>0</v>
      </c>
      <c r="H3517" s="3"/>
      <c r="I3517" s="3"/>
      <c r="J3517" s="3"/>
      <c r="K3517" s="3"/>
      <c r="L3517" s="3"/>
      <c r="M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3"/>
      <c r="AU3517" s="5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CK3517"/>
    </row>
    <row r="3518" spans="1:89" x14ac:dyDescent="0.25">
      <c r="A3518" s="2">
        <v>43646</v>
      </c>
      <c r="B3518" s="5" t="s">
        <v>487</v>
      </c>
      <c r="C3518" s="5" t="s">
        <v>330</v>
      </c>
      <c r="D3518" s="5" t="s">
        <v>70</v>
      </c>
      <c r="E3518" s="3" t="s">
        <v>285</v>
      </c>
      <c r="F3518" s="3" t="s">
        <v>397</v>
      </c>
      <c r="G3518" s="3">
        <v>0</v>
      </c>
      <c r="H3518" s="3"/>
      <c r="I3518" s="3"/>
      <c r="J3518" s="3"/>
      <c r="K3518" s="3"/>
      <c r="L3518" s="3"/>
      <c r="M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3"/>
      <c r="AU3518" s="5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CK3518"/>
    </row>
    <row r="3519" spans="1:89" x14ac:dyDescent="0.25">
      <c r="A3519" s="2">
        <v>43646</v>
      </c>
      <c r="B3519" s="5" t="s">
        <v>487</v>
      </c>
      <c r="C3519" s="5" t="s">
        <v>330</v>
      </c>
      <c r="D3519" s="5" t="s">
        <v>70</v>
      </c>
      <c r="E3519" s="3" t="s">
        <v>286</v>
      </c>
      <c r="F3519" s="3" t="s">
        <v>399</v>
      </c>
      <c r="G3519" s="3">
        <v>371293510</v>
      </c>
      <c r="H3519" s="3"/>
      <c r="I3519" s="3"/>
      <c r="J3519" s="3"/>
      <c r="K3519" s="3"/>
      <c r="L3519" s="3"/>
      <c r="M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3"/>
      <c r="AU3519" s="5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CK3519"/>
    </row>
    <row r="3520" spans="1:89" x14ac:dyDescent="0.25">
      <c r="A3520" s="2">
        <v>43646</v>
      </c>
      <c r="B3520" s="5" t="s">
        <v>487</v>
      </c>
      <c r="C3520" s="5" t="s">
        <v>330</v>
      </c>
      <c r="D3520" s="5" t="s">
        <v>70</v>
      </c>
      <c r="E3520" s="3" t="s">
        <v>129</v>
      </c>
      <c r="F3520" s="3" t="s">
        <v>400</v>
      </c>
      <c r="G3520" s="3">
        <v>13197841740.5</v>
      </c>
      <c r="H3520" s="3"/>
      <c r="I3520" s="3"/>
      <c r="J3520" s="3"/>
      <c r="K3520" s="3"/>
      <c r="L3520" s="3"/>
      <c r="M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3"/>
      <c r="AU3520" s="5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CK3520"/>
    </row>
    <row r="3521" spans="1:89" x14ac:dyDescent="0.25">
      <c r="A3521" s="2">
        <v>43646</v>
      </c>
      <c r="B3521" s="5" t="s">
        <v>487</v>
      </c>
      <c r="C3521" s="5" t="s">
        <v>330</v>
      </c>
      <c r="D3521" s="5" t="s">
        <v>70</v>
      </c>
      <c r="E3521" s="3" t="s">
        <v>130</v>
      </c>
      <c r="F3521" s="3" t="s">
        <v>398</v>
      </c>
      <c r="G3521" s="3">
        <v>5797977193.3599997</v>
      </c>
      <c r="H3521" s="3"/>
      <c r="I3521" s="3"/>
      <c r="J3521" s="3"/>
      <c r="K3521" s="3"/>
      <c r="L3521" s="3"/>
      <c r="M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3"/>
      <c r="AU3521" s="5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CK3521"/>
    </row>
    <row r="3522" spans="1:89" x14ac:dyDescent="0.25">
      <c r="A3522" s="2">
        <v>43646</v>
      </c>
      <c r="B3522" s="5" t="s">
        <v>487</v>
      </c>
      <c r="C3522" s="5" t="s">
        <v>401</v>
      </c>
      <c r="D3522" s="5" t="s">
        <v>70</v>
      </c>
      <c r="E3522" s="3" t="s">
        <v>69</v>
      </c>
      <c r="F3522" s="3" t="s">
        <v>107</v>
      </c>
      <c r="G3522" s="3">
        <v>0</v>
      </c>
      <c r="H3522" s="3">
        <v>86543913</v>
      </c>
      <c r="I3522" s="3">
        <v>140418</v>
      </c>
      <c r="J3522" s="3">
        <v>0</v>
      </c>
      <c r="K3522" s="3">
        <v>0</v>
      </c>
      <c r="L3522" s="3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Z3522" s="3">
        <v>86684331</v>
      </c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3"/>
      <c r="AU3522" s="5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CK3522"/>
    </row>
    <row r="3523" spans="1:89" x14ac:dyDescent="0.25">
      <c r="A3523" s="2">
        <v>43646</v>
      </c>
      <c r="B3523" s="5" t="s">
        <v>487</v>
      </c>
      <c r="C3523" s="5" t="s">
        <v>401</v>
      </c>
      <c r="D3523" s="5" t="s">
        <v>70</v>
      </c>
      <c r="E3523" s="3" t="s">
        <v>68</v>
      </c>
      <c r="F3523" s="3" t="s">
        <v>108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Z3523" s="3">
        <v>0</v>
      </c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3"/>
      <c r="AU3523" s="5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CK3523"/>
    </row>
    <row r="3524" spans="1:89" x14ac:dyDescent="0.25">
      <c r="A3524" s="2">
        <v>43646</v>
      </c>
      <c r="B3524" s="5" t="s">
        <v>487</v>
      </c>
      <c r="C3524" s="5" t="s">
        <v>401</v>
      </c>
      <c r="D3524" s="5" t="s">
        <v>70</v>
      </c>
      <c r="E3524" s="3" t="s">
        <v>67</v>
      </c>
      <c r="F3524" s="3" t="s">
        <v>109</v>
      </c>
      <c r="G3524" s="3"/>
      <c r="H3524" s="3"/>
      <c r="I3524" s="3"/>
      <c r="J3524" s="3"/>
      <c r="K3524" s="3"/>
      <c r="L3524" s="3"/>
      <c r="M3524" s="5"/>
      <c r="S3524" s="5">
        <v>0</v>
      </c>
      <c r="T3524" s="5">
        <v>0</v>
      </c>
      <c r="U3524" s="5">
        <v>0</v>
      </c>
      <c r="V3524" s="5">
        <v>0</v>
      </c>
      <c r="Z3524" s="5">
        <v>0</v>
      </c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3"/>
      <c r="AU3524" s="5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CK3524"/>
    </row>
    <row r="3525" spans="1:89" x14ac:dyDescent="0.25">
      <c r="A3525" s="2">
        <v>43646</v>
      </c>
      <c r="B3525" s="5" t="s">
        <v>487</v>
      </c>
      <c r="C3525" s="5" t="s">
        <v>401</v>
      </c>
      <c r="D3525" s="5" t="s">
        <v>70</v>
      </c>
      <c r="E3525" s="3" t="s">
        <v>66</v>
      </c>
      <c r="F3525" s="3" t="s">
        <v>110</v>
      </c>
      <c r="G3525" s="3">
        <v>0</v>
      </c>
      <c r="H3525" s="3">
        <v>19312648</v>
      </c>
      <c r="I3525" s="3">
        <v>139002</v>
      </c>
      <c r="J3525" s="3">
        <v>0</v>
      </c>
      <c r="K3525" s="3">
        <v>0</v>
      </c>
      <c r="L3525" s="3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Z3525" s="3">
        <v>19451650</v>
      </c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3"/>
      <c r="AU3525" s="5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CK3525"/>
    </row>
    <row r="3526" spans="1:89" x14ac:dyDescent="0.25">
      <c r="A3526" s="2">
        <v>43646</v>
      </c>
      <c r="B3526" s="5" t="s">
        <v>487</v>
      </c>
      <c r="C3526" s="5" t="s">
        <v>401</v>
      </c>
      <c r="D3526" s="5" t="s">
        <v>70</v>
      </c>
      <c r="E3526" s="3" t="s">
        <v>65</v>
      </c>
      <c r="F3526" s="3" t="s">
        <v>111</v>
      </c>
      <c r="G3526" s="3">
        <v>0</v>
      </c>
      <c r="H3526" s="3">
        <v>67231265</v>
      </c>
      <c r="I3526" s="3">
        <v>1416</v>
      </c>
      <c r="J3526" s="3">
        <v>0</v>
      </c>
      <c r="K3526" s="3">
        <v>0</v>
      </c>
      <c r="L3526" s="3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Z3526" s="3">
        <v>67232681</v>
      </c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3"/>
      <c r="AU3526" s="5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CK3526"/>
    </row>
    <row r="3527" spans="1:89" x14ac:dyDescent="0.25">
      <c r="A3527" s="2">
        <v>43646</v>
      </c>
      <c r="B3527" s="5" t="s">
        <v>487</v>
      </c>
      <c r="C3527" s="5" t="s">
        <v>401</v>
      </c>
      <c r="D3527" s="5" t="s">
        <v>70</v>
      </c>
      <c r="E3527" s="3" t="s">
        <v>64</v>
      </c>
      <c r="F3527" s="3" t="s">
        <v>107</v>
      </c>
      <c r="G3527" s="3">
        <v>0</v>
      </c>
      <c r="H3527" s="3">
        <v>53413391</v>
      </c>
      <c r="I3527" s="3">
        <v>2925191</v>
      </c>
      <c r="J3527" s="3">
        <v>0</v>
      </c>
      <c r="K3527" s="3">
        <v>0</v>
      </c>
      <c r="L3527" s="3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Z3527" s="3">
        <v>56338582</v>
      </c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3"/>
      <c r="AU3527" s="5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CK3527"/>
    </row>
    <row r="3528" spans="1:89" x14ac:dyDescent="0.25">
      <c r="A3528" s="2">
        <v>43646</v>
      </c>
      <c r="B3528" s="5" t="s">
        <v>487</v>
      </c>
      <c r="C3528" s="5" t="s">
        <v>401</v>
      </c>
      <c r="D3528" s="5" t="s">
        <v>70</v>
      </c>
      <c r="E3528" s="3" t="s">
        <v>63</v>
      </c>
      <c r="F3528" s="3" t="s">
        <v>108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Z3528" s="3">
        <v>0</v>
      </c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3"/>
      <c r="AU3528" s="5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CK3528"/>
    </row>
    <row r="3529" spans="1:89" x14ac:dyDescent="0.25">
      <c r="A3529" s="2">
        <v>43646</v>
      </c>
      <c r="B3529" s="5" t="s">
        <v>487</v>
      </c>
      <c r="C3529" s="5" t="s">
        <v>401</v>
      </c>
      <c r="D3529" s="5" t="s">
        <v>70</v>
      </c>
      <c r="E3529" s="3" t="s">
        <v>62</v>
      </c>
      <c r="F3529" s="3" t="s">
        <v>109</v>
      </c>
      <c r="G3529" s="3"/>
      <c r="H3529" s="3"/>
      <c r="I3529" s="3"/>
      <c r="J3529" s="3"/>
      <c r="K3529" s="3"/>
      <c r="L3529" s="3"/>
      <c r="M3529" s="5"/>
      <c r="S3529" s="5">
        <v>0</v>
      </c>
      <c r="T3529" s="5">
        <v>0</v>
      </c>
      <c r="U3529" s="5">
        <v>0</v>
      </c>
      <c r="V3529" s="5">
        <v>0</v>
      </c>
      <c r="Z3529" s="5">
        <v>0</v>
      </c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3"/>
      <c r="AU3529" s="5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CK3529"/>
    </row>
    <row r="3530" spans="1:89" x14ac:dyDescent="0.25">
      <c r="A3530" s="2">
        <v>43646</v>
      </c>
      <c r="B3530" s="5" t="s">
        <v>487</v>
      </c>
      <c r="C3530" s="5" t="s">
        <v>401</v>
      </c>
      <c r="D3530" s="5" t="s">
        <v>70</v>
      </c>
      <c r="E3530" s="3" t="s">
        <v>61</v>
      </c>
      <c r="F3530" s="3" t="s">
        <v>110</v>
      </c>
      <c r="G3530" s="3">
        <v>0</v>
      </c>
      <c r="H3530" s="3">
        <v>17943573</v>
      </c>
      <c r="I3530" s="3">
        <v>139002</v>
      </c>
      <c r="J3530" s="3">
        <v>0</v>
      </c>
      <c r="K3530" s="3">
        <v>0</v>
      </c>
      <c r="L3530" s="3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Z3530" s="3">
        <v>18082575</v>
      </c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3"/>
      <c r="AU3530" s="5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CK3530"/>
    </row>
    <row r="3531" spans="1:89" x14ac:dyDescent="0.25">
      <c r="A3531" s="2">
        <v>43646</v>
      </c>
      <c r="B3531" s="5" t="s">
        <v>487</v>
      </c>
      <c r="C3531" s="5" t="s">
        <v>401</v>
      </c>
      <c r="D3531" s="5" t="s">
        <v>70</v>
      </c>
      <c r="E3531" s="3" t="s">
        <v>60</v>
      </c>
      <c r="F3531" s="3" t="s">
        <v>111</v>
      </c>
      <c r="G3531" s="3">
        <v>0</v>
      </c>
      <c r="H3531" s="3">
        <v>35469818</v>
      </c>
      <c r="I3531" s="3">
        <v>2786189</v>
      </c>
      <c r="J3531" s="3">
        <v>0</v>
      </c>
      <c r="K3531" s="3">
        <v>0</v>
      </c>
      <c r="L3531" s="3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Z3531" s="3">
        <v>38256007</v>
      </c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3"/>
      <c r="AU3531" s="5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CK3531"/>
    </row>
    <row r="3532" spans="1:89" x14ac:dyDescent="0.25">
      <c r="A3532" s="2">
        <v>43646</v>
      </c>
      <c r="B3532" s="5" t="s">
        <v>487</v>
      </c>
      <c r="C3532" s="5" t="s">
        <v>401</v>
      </c>
      <c r="D3532" s="5" t="s">
        <v>70</v>
      </c>
      <c r="E3532" s="3" t="s">
        <v>59</v>
      </c>
      <c r="F3532" s="3" t="s">
        <v>107</v>
      </c>
      <c r="G3532" s="3">
        <v>0</v>
      </c>
      <c r="H3532" s="3">
        <v>-11870051</v>
      </c>
      <c r="I3532" s="3">
        <v>3114792</v>
      </c>
      <c r="J3532" s="3">
        <v>0</v>
      </c>
      <c r="K3532" s="3">
        <v>0</v>
      </c>
      <c r="L3532" s="3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Z3532" s="3">
        <v>-8755259</v>
      </c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3"/>
      <c r="AU3532" s="5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CK3532"/>
    </row>
    <row r="3533" spans="1:89" x14ac:dyDescent="0.25">
      <c r="A3533" s="2">
        <v>43646</v>
      </c>
      <c r="B3533" s="5" t="s">
        <v>487</v>
      </c>
      <c r="C3533" s="5" t="s">
        <v>401</v>
      </c>
      <c r="D3533" s="5" t="s">
        <v>70</v>
      </c>
      <c r="E3533" s="3" t="s">
        <v>58</v>
      </c>
      <c r="F3533" s="3" t="s">
        <v>108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Z3533" s="3">
        <v>0</v>
      </c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3"/>
      <c r="AU3533" s="5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CK3533"/>
    </row>
    <row r="3534" spans="1:89" x14ac:dyDescent="0.25">
      <c r="A3534" s="2">
        <v>43646</v>
      </c>
      <c r="B3534" s="5" t="s">
        <v>487</v>
      </c>
      <c r="C3534" s="5" t="s">
        <v>401</v>
      </c>
      <c r="D3534" s="5" t="s">
        <v>70</v>
      </c>
      <c r="E3534" s="3" t="s">
        <v>57</v>
      </c>
      <c r="F3534" s="3" t="s">
        <v>109</v>
      </c>
      <c r="G3534" s="3"/>
      <c r="H3534" s="3"/>
      <c r="I3534" s="3"/>
      <c r="J3534" s="3"/>
      <c r="K3534" s="3"/>
      <c r="L3534" s="3"/>
      <c r="M3534" s="5"/>
      <c r="S3534" s="5">
        <v>0</v>
      </c>
      <c r="T3534" s="5">
        <v>0</v>
      </c>
      <c r="U3534" s="5">
        <v>0</v>
      </c>
      <c r="V3534" s="5">
        <v>0</v>
      </c>
      <c r="Z3534" s="5">
        <v>0</v>
      </c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3"/>
      <c r="AU3534" s="5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CK3534"/>
    </row>
    <row r="3535" spans="1:89" x14ac:dyDescent="0.25">
      <c r="A3535" s="2">
        <v>43646</v>
      </c>
      <c r="B3535" s="5" t="s">
        <v>487</v>
      </c>
      <c r="C3535" s="5" t="s">
        <v>401</v>
      </c>
      <c r="D3535" s="5" t="s">
        <v>70</v>
      </c>
      <c r="E3535" s="3" t="s">
        <v>56</v>
      </c>
      <c r="F3535" s="3" t="s">
        <v>110</v>
      </c>
      <c r="G3535" s="3">
        <v>0</v>
      </c>
      <c r="H3535" s="3">
        <v>-1506101</v>
      </c>
      <c r="I3535" s="3">
        <v>0</v>
      </c>
      <c r="J3535" s="3">
        <v>0</v>
      </c>
      <c r="K3535" s="3">
        <v>0</v>
      </c>
      <c r="L3535" s="3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Z3535" s="3">
        <v>-1506101</v>
      </c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3"/>
      <c r="AU3535" s="5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CK3535"/>
    </row>
    <row r="3536" spans="1:89" x14ac:dyDescent="0.25">
      <c r="A3536" s="2">
        <v>43646</v>
      </c>
      <c r="B3536" s="5" t="s">
        <v>487</v>
      </c>
      <c r="C3536" s="5" t="s">
        <v>401</v>
      </c>
      <c r="D3536" s="5" t="s">
        <v>70</v>
      </c>
      <c r="E3536" s="3" t="s">
        <v>55</v>
      </c>
      <c r="F3536" s="3" t="s">
        <v>111</v>
      </c>
      <c r="G3536" s="3">
        <v>0</v>
      </c>
      <c r="H3536" s="3">
        <v>-10363950</v>
      </c>
      <c r="I3536" s="3">
        <v>3114792</v>
      </c>
      <c r="J3536" s="3">
        <v>0</v>
      </c>
      <c r="K3536" s="3">
        <v>0</v>
      </c>
      <c r="L3536" s="3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Z3536" s="3">
        <v>-7249158</v>
      </c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3"/>
      <c r="AU3536" s="5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CK3536"/>
    </row>
    <row r="3537" spans="1:89" x14ac:dyDescent="0.25">
      <c r="A3537" s="2">
        <v>43646</v>
      </c>
      <c r="B3537" s="5" t="s">
        <v>487</v>
      </c>
      <c r="C3537" s="5" t="s">
        <v>401</v>
      </c>
      <c r="D3537" s="5" t="s">
        <v>70</v>
      </c>
      <c r="E3537" s="3" t="s">
        <v>54</v>
      </c>
      <c r="F3537" s="3" t="s">
        <v>107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Z3537" s="3">
        <v>0</v>
      </c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3"/>
      <c r="AU3537" s="5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CK3537"/>
    </row>
    <row r="3538" spans="1:89" x14ac:dyDescent="0.25">
      <c r="A3538" s="2">
        <v>43646</v>
      </c>
      <c r="B3538" s="5" t="s">
        <v>487</v>
      </c>
      <c r="C3538" s="5" t="s">
        <v>401</v>
      </c>
      <c r="D3538" s="5" t="s">
        <v>70</v>
      </c>
      <c r="E3538" s="3" t="s">
        <v>53</v>
      </c>
      <c r="F3538" s="3" t="s">
        <v>108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Z3538" s="5">
        <v>0</v>
      </c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3"/>
      <c r="AU3538" s="5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CK3538"/>
    </row>
    <row r="3539" spans="1:89" x14ac:dyDescent="0.25">
      <c r="A3539" s="2">
        <v>43646</v>
      </c>
      <c r="B3539" s="5" t="s">
        <v>487</v>
      </c>
      <c r="C3539" s="5" t="s">
        <v>401</v>
      </c>
      <c r="D3539" s="5" t="s">
        <v>70</v>
      </c>
      <c r="E3539" s="3" t="s">
        <v>52</v>
      </c>
      <c r="F3539" s="3" t="s">
        <v>109</v>
      </c>
      <c r="G3539" s="3"/>
      <c r="H3539" s="3"/>
      <c r="I3539" s="3"/>
      <c r="J3539" s="3"/>
      <c r="K3539" s="3"/>
      <c r="L3539" s="3"/>
      <c r="M3539" s="5"/>
      <c r="S3539" s="5">
        <v>0</v>
      </c>
      <c r="T3539" s="5">
        <v>0</v>
      </c>
      <c r="U3539" s="5">
        <v>0</v>
      </c>
      <c r="V3539" s="5">
        <v>0</v>
      </c>
      <c r="Z3539" s="5">
        <v>0</v>
      </c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3"/>
      <c r="AU3539" s="5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CK3539"/>
    </row>
    <row r="3540" spans="1:89" x14ac:dyDescent="0.25">
      <c r="A3540" s="2">
        <v>43646</v>
      </c>
      <c r="B3540" s="5" t="s">
        <v>487</v>
      </c>
      <c r="C3540" s="5" t="s">
        <v>401</v>
      </c>
      <c r="D3540" s="5" t="s">
        <v>70</v>
      </c>
      <c r="E3540" s="3" t="s">
        <v>51</v>
      </c>
      <c r="F3540" s="3" t="s">
        <v>110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Z3540" s="5">
        <v>0</v>
      </c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3"/>
      <c r="AU3540" s="5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CK3540"/>
    </row>
    <row r="3541" spans="1:89" x14ac:dyDescent="0.25">
      <c r="A3541" s="2">
        <v>43646</v>
      </c>
      <c r="B3541" s="5" t="s">
        <v>487</v>
      </c>
      <c r="C3541" s="5" t="s">
        <v>401</v>
      </c>
      <c r="D3541" s="5" t="s">
        <v>70</v>
      </c>
      <c r="E3541" s="3" t="s">
        <v>50</v>
      </c>
      <c r="F3541" s="3" t="s">
        <v>111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Z3541" s="5">
        <v>0</v>
      </c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3"/>
      <c r="AU3541" s="5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CK3541"/>
    </row>
    <row r="3542" spans="1:89" x14ac:dyDescent="0.25">
      <c r="A3542" s="2">
        <v>43646</v>
      </c>
      <c r="B3542" s="5" t="s">
        <v>487</v>
      </c>
      <c r="C3542" s="5" t="s">
        <v>401</v>
      </c>
      <c r="D3542" s="5" t="s">
        <v>70</v>
      </c>
      <c r="E3542" s="3" t="s">
        <v>37</v>
      </c>
      <c r="F3542" s="3" t="s">
        <v>112</v>
      </c>
      <c r="G3542" s="3">
        <v>0</v>
      </c>
      <c r="H3542" s="3">
        <v>24138844</v>
      </c>
      <c r="I3542" s="3">
        <v>309472</v>
      </c>
      <c r="J3542" s="3">
        <v>0</v>
      </c>
      <c r="K3542" s="3">
        <v>0</v>
      </c>
      <c r="L3542" s="3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Z3542" s="3">
        <v>24448316</v>
      </c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3"/>
      <c r="AU3542" s="5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CK3542"/>
    </row>
    <row r="3543" spans="1:89" x14ac:dyDescent="0.25">
      <c r="A3543" s="2">
        <v>43646</v>
      </c>
      <c r="B3543" s="5" t="s">
        <v>487</v>
      </c>
      <c r="C3543" s="5" t="s">
        <v>401</v>
      </c>
      <c r="D3543" s="5" t="s">
        <v>70</v>
      </c>
      <c r="E3543" s="3" t="s">
        <v>36</v>
      </c>
      <c r="F3543" s="3" t="s">
        <v>113</v>
      </c>
      <c r="G3543" s="3"/>
      <c r="H3543" s="3"/>
      <c r="I3543" s="3"/>
      <c r="J3543" s="3"/>
      <c r="K3543" s="3"/>
      <c r="L3543" s="3"/>
      <c r="M3543" s="5"/>
      <c r="Z3543" s="3">
        <v>0</v>
      </c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3"/>
      <c r="AU3543" s="5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CK3543"/>
    </row>
    <row r="3544" spans="1:89" x14ac:dyDescent="0.25">
      <c r="A3544" s="2">
        <v>43646</v>
      </c>
      <c r="B3544" s="5" t="s">
        <v>487</v>
      </c>
      <c r="C3544" s="5" t="s">
        <v>401</v>
      </c>
      <c r="D3544" s="5" t="s">
        <v>70</v>
      </c>
      <c r="E3544" s="3" t="s">
        <v>35</v>
      </c>
      <c r="F3544" s="3" t="s">
        <v>114</v>
      </c>
      <c r="G3544" s="3"/>
      <c r="H3544" s="3"/>
      <c r="I3544" s="3"/>
      <c r="J3544" s="3"/>
      <c r="K3544" s="3"/>
      <c r="L3544" s="3"/>
      <c r="M3544" s="5"/>
      <c r="Z3544" s="3">
        <v>24448316</v>
      </c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3"/>
      <c r="AU3544" s="5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CK3544"/>
    </row>
    <row r="3545" spans="1:89" x14ac:dyDescent="0.25">
      <c r="A3545" s="2">
        <v>43646</v>
      </c>
      <c r="B3545" s="5" t="s">
        <v>487</v>
      </c>
      <c r="C3545" s="5" t="s">
        <v>420</v>
      </c>
      <c r="D3545" s="5" t="s">
        <v>70</v>
      </c>
      <c r="E3545" s="3" t="s">
        <v>49</v>
      </c>
      <c r="F3545" s="3" t="s">
        <v>115</v>
      </c>
      <c r="G3545" s="3"/>
      <c r="H3545" s="3"/>
      <c r="I3545" s="3"/>
      <c r="J3545" s="3"/>
      <c r="K3545" s="3"/>
      <c r="L3545" s="3"/>
      <c r="M3545" s="5"/>
      <c r="Z3545" s="3"/>
      <c r="AA3545" s="3">
        <v>1861843353</v>
      </c>
      <c r="AB3545" s="5">
        <v>0</v>
      </c>
      <c r="AC3545" s="3">
        <v>8748828</v>
      </c>
      <c r="AD3545" s="3">
        <v>1490952092</v>
      </c>
      <c r="AE3545" s="5">
        <v>0</v>
      </c>
      <c r="AF3545" s="5">
        <v>0</v>
      </c>
      <c r="AG3545" s="5">
        <v>0</v>
      </c>
      <c r="AH3545" s="5">
        <v>0</v>
      </c>
      <c r="AI3545" s="3">
        <v>3361544273</v>
      </c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3"/>
      <c r="AU3545" s="5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CK3545"/>
    </row>
    <row r="3546" spans="1:89" x14ac:dyDescent="0.25">
      <c r="A3546" s="2">
        <v>43646</v>
      </c>
      <c r="B3546" s="5" t="s">
        <v>487</v>
      </c>
      <c r="C3546" s="5" t="s">
        <v>420</v>
      </c>
      <c r="D3546" s="5" t="s">
        <v>70</v>
      </c>
      <c r="E3546" s="3" t="s">
        <v>48</v>
      </c>
      <c r="F3546" s="3" t="s">
        <v>110</v>
      </c>
      <c r="G3546" s="3"/>
      <c r="H3546" s="3"/>
      <c r="I3546" s="3"/>
      <c r="J3546" s="3"/>
      <c r="K3546" s="3"/>
      <c r="L3546" s="3"/>
      <c r="M3546" s="5"/>
      <c r="AA3546" s="3">
        <v>330254470</v>
      </c>
      <c r="AB3546" s="5">
        <v>0</v>
      </c>
      <c r="AC3546" s="3">
        <v>0</v>
      </c>
      <c r="AD3546" s="3">
        <v>163083696</v>
      </c>
      <c r="AE3546" s="5">
        <v>0</v>
      </c>
      <c r="AF3546" s="5">
        <v>0</v>
      </c>
      <c r="AG3546" s="5">
        <v>0</v>
      </c>
      <c r="AH3546" s="5">
        <v>0</v>
      </c>
      <c r="AI3546" s="3">
        <v>493338166</v>
      </c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3"/>
      <c r="AU3546" s="5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CK3546"/>
    </row>
    <row r="3547" spans="1:89" x14ac:dyDescent="0.25">
      <c r="A3547" s="2">
        <v>43646</v>
      </c>
      <c r="B3547" s="5" t="s">
        <v>487</v>
      </c>
      <c r="C3547" s="5" t="s">
        <v>420</v>
      </c>
      <c r="D3547" s="5" t="s">
        <v>70</v>
      </c>
      <c r="E3547" s="3" t="s">
        <v>47</v>
      </c>
      <c r="F3547" s="3" t="s">
        <v>111</v>
      </c>
      <c r="G3547" s="3"/>
      <c r="H3547" s="3"/>
      <c r="I3547" s="3"/>
      <c r="J3547" s="3"/>
      <c r="K3547" s="3"/>
      <c r="L3547" s="3"/>
      <c r="M3547" s="5"/>
      <c r="AA3547" s="3">
        <v>1531588883</v>
      </c>
      <c r="AB3547" s="5">
        <v>0</v>
      </c>
      <c r="AC3547" s="3">
        <v>8748828</v>
      </c>
      <c r="AD3547" s="3">
        <v>1327868396</v>
      </c>
      <c r="AE3547" s="5">
        <v>0</v>
      </c>
      <c r="AF3547" s="5">
        <v>0</v>
      </c>
      <c r="AG3547" s="5">
        <v>0</v>
      </c>
      <c r="AH3547" s="5">
        <v>0</v>
      </c>
      <c r="AI3547" s="3">
        <v>2868206107</v>
      </c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3"/>
      <c r="AU3547" s="5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CK3547"/>
    </row>
    <row r="3548" spans="1:89" x14ac:dyDescent="0.25">
      <c r="A3548" s="2">
        <v>43646</v>
      </c>
      <c r="B3548" s="5" t="s">
        <v>487</v>
      </c>
      <c r="C3548" s="5" t="s">
        <v>420</v>
      </c>
      <c r="D3548" s="5" t="s">
        <v>70</v>
      </c>
      <c r="E3548" s="3" t="s">
        <v>46</v>
      </c>
      <c r="F3548" s="3" t="s">
        <v>115</v>
      </c>
      <c r="G3548" s="3"/>
      <c r="H3548" s="3"/>
      <c r="I3548" s="3"/>
      <c r="J3548" s="3"/>
      <c r="K3548" s="3"/>
      <c r="L3548" s="3"/>
      <c r="M3548" s="5"/>
      <c r="AA3548" s="3">
        <v>1714017638.97</v>
      </c>
      <c r="AB3548" s="5">
        <v>0</v>
      </c>
      <c r="AC3548" s="3">
        <v>7350203</v>
      </c>
      <c r="AD3548" s="3">
        <v>1248476417.3599999</v>
      </c>
      <c r="AE3548" s="5">
        <v>0</v>
      </c>
      <c r="AF3548" s="5">
        <v>0</v>
      </c>
      <c r="AG3548" s="5">
        <v>0</v>
      </c>
      <c r="AH3548" s="5">
        <v>0</v>
      </c>
      <c r="AI3548" s="3">
        <v>2969844259.3299999</v>
      </c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3"/>
      <c r="AU3548" s="5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CK3548"/>
    </row>
    <row r="3549" spans="1:89" x14ac:dyDescent="0.25">
      <c r="A3549" s="2">
        <v>43646</v>
      </c>
      <c r="B3549" s="5" t="s">
        <v>487</v>
      </c>
      <c r="C3549" s="5" t="s">
        <v>420</v>
      </c>
      <c r="D3549" s="5" t="s">
        <v>70</v>
      </c>
      <c r="E3549" s="3" t="s">
        <v>45</v>
      </c>
      <c r="F3549" s="3" t="s">
        <v>110</v>
      </c>
      <c r="G3549" s="3"/>
      <c r="H3549" s="3"/>
      <c r="I3549" s="3"/>
      <c r="J3549" s="3"/>
      <c r="K3549" s="3"/>
      <c r="L3549" s="3"/>
      <c r="M3549" s="5"/>
      <c r="AA3549" s="3">
        <v>295911007</v>
      </c>
      <c r="AB3549" s="5">
        <v>0</v>
      </c>
      <c r="AC3549" s="3">
        <v>0</v>
      </c>
      <c r="AD3549" s="3">
        <v>135940577</v>
      </c>
      <c r="AE3549" s="5">
        <v>0</v>
      </c>
      <c r="AF3549" s="5">
        <v>0</v>
      </c>
      <c r="AG3549" s="5">
        <v>0</v>
      </c>
      <c r="AH3549" s="5">
        <v>0</v>
      </c>
      <c r="AI3549" s="3">
        <v>431851584</v>
      </c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3"/>
      <c r="AU3549" s="5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CK3549"/>
    </row>
    <row r="3550" spans="1:89" x14ac:dyDescent="0.25">
      <c r="A3550" s="2">
        <v>43646</v>
      </c>
      <c r="B3550" s="5" t="s">
        <v>487</v>
      </c>
      <c r="C3550" s="5" t="s">
        <v>420</v>
      </c>
      <c r="D3550" s="5" t="s">
        <v>70</v>
      </c>
      <c r="E3550" s="3" t="s">
        <v>44</v>
      </c>
      <c r="F3550" s="3" t="s">
        <v>111</v>
      </c>
      <c r="G3550" s="3"/>
      <c r="H3550" s="3"/>
      <c r="I3550" s="3"/>
      <c r="J3550" s="3"/>
      <c r="K3550" s="3"/>
      <c r="L3550" s="3"/>
      <c r="M3550" s="5"/>
      <c r="AA3550" s="3">
        <v>1418106631.97</v>
      </c>
      <c r="AB3550" s="5">
        <v>0</v>
      </c>
      <c r="AC3550" s="3">
        <v>7350203</v>
      </c>
      <c r="AD3550" s="3">
        <v>1112535840.3599999</v>
      </c>
      <c r="AE3550" s="5">
        <v>0</v>
      </c>
      <c r="AF3550" s="5">
        <v>0</v>
      </c>
      <c r="AG3550" s="5">
        <v>0</v>
      </c>
      <c r="AH3550" s="5">
        <v>0</v>
      </c>
      <c r="AI3550" s="3">
        <v>2537992675.3299999</v>
      </c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3"/>
      <c r="AU3550" s="5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CK3550"/>
    </row>
    <row r="3551" spans="1:89" x14ac:dyDescent="0.25">
      <c r="A3551" s="2">
        <v>43646</v>
      </c>
      <c r="B3551" s="5" t="s">
        <v>487</v>
      </c>
      <c r="C3551" s="5" t="s">
        <v>420</v>
      </c>
      <c r="D3551" s="5" t="s">
        <v>70</v>
      </c>
      <c r="E3551" s="3" t="s">
        <v>43</v>
      </c>
      <c r="F3551" s="3" t="s">
        <v>115</v>
      </c>
      <c r="G3551" s="3"/>
      <c r="H3551" s="3"/>
      <c r="I3551" s="3"/>
      <c r="J3551" s="3"/>
      <c r="K3551" s="3"/>
      <c r="L3551" s="3"/>
      <c r="M3551" s="5"/>
      <c r="AA3551" s="3">
        <v>795157358</v>
      </c>
      <c r="AB3551" s="5">
        <v>0</v>
      </c>
      <c r="AC3551" s="3">
        <v>0</v>
      </c>
      <c r="AD3551" s="3">
        <v>494361301</v>
      </c>
      <c r="AE3551" s="5">
        <v>0</v>
      </c>
      <c r="AF3551" s="5">
        <v>0</v>
      </c>
      <c r="AG3551" s="5">
        <v>0</v>
      </c>
      <c r="AH3551" s="5">
        <v>0</v>
      </c>
      <c r="AI3551" s="3">
        <v>1289518659</v>
      </c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3"/>
      <c r="AU3551" s="5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CK3551"/>
    </row>
    <row r="3552" spans="1:89" x14ac:dyDescent="0.25">
      <c r="A3552" s="2">
        <v>43646</v>
      </c>
      <c r="B3552" s="5" t="s">
        <v>487</v>
      </c>
      <c r="C3552" s="5" t="s">
        <v>420</v>
      </c>
      <c r="D3552" s="5" t="s">
        <v>70</v>
      </c>
      <c r="E3552" s="3" t="s">
        <v>42</v>
      </c>
      <c r="F3552" s="3" t="s">
        <v>110</v>
      </c>
      <c r="G3552" s="3"/>
      <c r="H3552" s="3"/>
      <c r="I3552" s="3"/>
      <c r="J3552" s="3"/>
      <c r="K3552" s="3"/>
      <c r="L3552" s="3"/>
      <c r="M3552" s="5"/>
      <c r="AA3552" s="3">
        <v>237299844</v>
      </c>
      <c r="AB3552" s="5">
        <v>0</v>
      </c>
      <c r="AC3552" s="5">
        <v>0</v>
      </c>
      <c r="AD3552" s="3">
        <v>111316247</v>
      </c>
      <c r="AE3552" s="5">
        <v>0</v>
      </c>
      <c r="AF3552" s="5">
        <v>0</v>
      </c>
      <c r="AG3552" s="5">
        <v>0</v>
      </c>
      <c r="AH3552" s="5">
        <v>0</v>
      </c>
      <c r="AI3552" s="3">
        <v>348616091</v>
      </c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3"/>
      <c r="AU3552" s="5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CK3552"/>
    </row>
    <row r="3553" spans="1:89" x14ac:dyDescent="0.25">
      <c r="A3553" s="2">
        <v>43646</v>
      </c>
      <c r="B3553" s="5" t="s">
        <v>487</v>
      </c>
      <c r="C3553" s="5" t="s">
        <v>420</v>
      </c>
      <c r="D3553" s="5" t="s">
        <v>70</v>
      </c>
      <c r="E3553" s="3" t="s">
        <v>41</v>
      </c>
      <c r="F3553" s="3" t="s">
        <v>111</v>
      </c>
      <c r="G3553" s="3"/>
      <c r="H3553" s="3"/>
      <c r="I3553" s="3"/>
      <c r="J3553" s="3"/>
      <c r="K3553" s="3"/>
      <c r="L3553" s="3"/>
      <c r="M3553" s="5"/>
      <c r="AA3553" s="3">
        <v>557857514</v>
      </c>
      <c r="AB3553" s="5">
        <v>0</v>
      </c>
      <c r="AC3553" s="5">
        <v>0</v>
      </c>
      <c r="AD3553" s="3">
        <v>383045054</v>
      </c>
      <c r="AE3553" s="5">
        <v>0</v>
      </c>
      <c r="AF3553" s="5">
        <v>0</v>
      </c>
      <c r="AG3553" s="5">
        <v>0</v>
      </c>
      <c r="AH3553" s="5">
        <v>0</v>
      </c>
      <c r="AI3553" s="3">
        <v>940902568</v>
      </c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3"/>
      <c r="AU3553" s="5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CK3553"/>
    </row>
    <row r="3554" spans="1:89" x14ac:dyDescent="0.25">
      <c r="A3554" s="2">
        <v>43646</v>
      </c>
      <c r="B3554" s="5" t="s">
        <v>487</v>
      </c>
      <c r="C3554" s="5" t="s">
        <v>420</v>
      </c>
      <c r="D3554" s="5" t="s">
        <v>70</v>
      </c>
      <c r="E3554" s="3" t="s">
        <v>40</v>
      </c>
      <c r="F3554" s="3" t="s">
        <v>115</v>
      </c>
      <c r="G3554" s="3"/>
      <c r="H3554" s="3"/>
      <c r="I3554" s="3"/>
      <c r="J3554" s="3"/>
      <c r="K3554" s="3"/>
      <c r="L3554" s="3"/>
      <c r="M3554" s="5"/>
      <c r="AA3554" s="3">
        <v>0</v>
      </c>
      <c r="AB3554" s="5">
        <v>0</v>
      </c>
      <c r="AC3554" s="5">
        <v>0</v>
      </c>
      <c r="AD3554" s="3">
        <v>0</v>
      </c>
      <c r="AE3554" s="5">
        <v>0</v>
      </c>
      <c r="AF3554" s="5">
        <v>0</v>
      </c>
      <c r="AG3554" s="5">
        <v>0</v>
      </c>
      <c r="AH3554" s="5">
        <v>0</v>
      </c>
      <c r="AI3554" s="3">
        <v>0</v>
      </c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3"/>
      <c r="AU3554" s="5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CK3554"/>
    </row>
    <row r="3555" spans="1:89" x14ac:dyDescent="0.25">
      <c r="A3555" s="2">
        <v>43646</v>
      </c>
      <c r="B3555" s="5" t="s">
        <v>487</v>
      </c>
      <c r="C3555" s="5" t="s">
        <v>420</v>
      </c>
      <c r="D3555" s="5" t="s">
        <v>70</v>
      </c>
      <c r="E3555" s="3" t="s">
        <v>39</v>
      </c>
      <c r="F3555" s="3" t="s">
        <v>110</v>
      </c>
      <c r="G3555" s="3"/>
      <c r="H3555" s="3"/>
      <c r="I3555" s="3"/>
      <c r="J3555" s="3"/>
      <c r="K3555" s="3"/>
      <c r="L3555" s="3"/>
      <c r="M3555" s="5"/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3"/>
      <c r="AU3555" s="5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CK3555"/>
    </row>
    <row r="3556" spans="1:89" x14ac:dyDescent="0.25">
      <c r="A3556" s="2">
        <v>43646</v>
      </c>
      <c r="B3556" s="5" t="s">
        <v>487</v>
      </c>
      <c r="C3556" s="5" t="s">
        <v>420</v>
      </c>
      <c r="D3556" s="5" t="s">
        <v>70</v>
      </c>
      <c r="E3556" s="3" t="s">
        <v>38</v>
      </c>
      <c r="F3556" s="3" t="s">
        <v>111</v>
      </c>
      <c r="G3556" s="3"/>
      <c r="H3556" s="3"/>
      <c r="I3556" s="3"/>
      <c r="J3556" s="3"/>
      <c r="K3556" s="3"/>
      <c r="L3556" s="3"/>
      <c r="M3556" s="5"/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3"/>
      <c r="AU3556" s="5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CK3556"/>
    </row>
    <row r="3557" spans="1:89" x14ac:dyDescent="0.25">
      <c r="A3557" s="2">
        <v>43646</v>
      </c>
      <c r="B3557" s="5" t="s">
        <v>487</v>
      </c>
      <c r="C3557" s="5" t="s">
        <v>420</v>
      </c>
      <c r="D3557" s="5" t="s">
        <v>70</v>
      </c>
      <c r="E3557" s="3" t="s">
        <v>34</v>
      </c>
      <c r="F3557" s="3" t="s">
        <v>112</v>
      </c>
      <c r="G3557" s="3"/>
      <c r="H3557" s="3"/>
      <c r="I3557" s="3"/>
      <c r="J3557" s="3"/>
      <c r="K3557" s="3"/>
      <c r="L3557" s="3"/>
      <c r="M3557" s="5"/>
      <c r="AA3557" s="3">
        <v>452750036.19</v>
      </c>
      <c r="AB3557" s="5">
        <v>0</v>
      </c>
      <c r="AC3557" s="3">
        <v>2642814</v>
      </c>
      <c r="AD3557" s="3">
        <v>312168364.57999998</v>
      </c>
      <c r="AE3557" s="5">
        <v>0</v>
      </c>
      <c r="AF3557" s="5">
        <v>0</v>
      </c>
      <c r="AG3557" s="5">
        <v>0</v>
      </c>
      <c r="AH3557" s="5">
        <v>0</v>
      </c>
      <c r="AI3557" s="3">
        <v>767561214.77999997</v>
      </c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3"/>
      <c r="AU3557" s="5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CK3557"/>
    </row>
    <row r="3558" spans="1:89" x14ac:dyDescent="0.25">
      <c r="A3558" s="2">
        <v>43646</v>
      </c>
      <c r="B3558" s="5" t="s">
        <v>487</v>
      </c>
      <c r="C3558" s="5" t="s">
        <v>420</v>
      </c>
      <c r="D3558" s="5" t="s">
        <v>70</v>
      </c>
      <c r="E3558" s="3" t="s">
        <v>33</v>
      </c>
      <c r="F3558" s="3" t="s">
        <v>113</v>
      </c>
      <c r="G3558" s="3"/>
      <c r="H3558" s="3"/>
      <c r="I3558" s="3"/>
      <c r="J3558" s="3"/>
      <c r="K3558" s="3"/>
      <c r="L3558" s="3"/>
      <c r="M3558" s="5"/>
      <c r="AA3558" s="3"/>
      <c r="AC3558" s="3"/>
      <c r="AD3558" s="3"/>
      <c r="AI3558" s="3">
        <v>24624530.239999998</v>
      </c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3"/>
      <c r="AU3558" s="5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CK3558"/>
    </row>
    <row r="3559" spans="1:89" x14ac:dyDescent="0.25">
      <c r="A3559" s="2">
        <v>43646</v>
      </c>
      <c r="B3559" s="5" t="s">
        <v>487</v>
      </c>
      <c r="C3559" s="5" t="s">
        <v>420</v>
      </c>
      <c r="D3559" s="5" t="s">
        <v>70</v>
      </c>
      <c r="E3559" s="3" t="s">
        <v>32</v>
      </c>
      <c r="F3559" s="3" t="s">
        <v>114</v>
      </c>
      <c r="G3559" s="3"/>
      <c r="H3559" s="3"/>
      <c r="I3559" s="3"/>
      <c r="J3559" s="3"/>
      <c r="K3559" s="3"/>
      <c r="L3559" s="3"/>
      <c r="M3559" s="5"/>
      <c r="AI3559" s="3">
        <v>792185745.01999998</v>
      </c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3"/>
      <c r="AU3559" s="5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CK3559"/>
    </row>
    <row r="3560" spans="1:89" x14ac:dyDescent="0.25">
      <c r="A3560" s="2">
        <v>43646</v>
      </c>
      <c r="B3560" s="5" t="s">
        <v>487</v>
      </c>
      <c r="C3560" s="5" t="s">
        <v>402</v>
      </c>
      <c r="D3560" s="5" t="s">
        <v>70</v>
      </c>
      <c r="E3560" s="3" t="s">
        <v>106</v>
      </c>
      <c r="F3560" s="3" t="s">
        <v>403</v>
      </c>
      <c r="G3560" s="3"/>
      <c r="H3560" s="3">
        <v>0</v>
      </c>
      <c r="I3560" s="3">
        <v>5890862781.8599997</v>
      </c>
      <c r="J3560" s="3"/>
      <c r="K3560" s="3"/>
      <c r="L3560" s="3">
        <v>0</v>
      </c>
      <c r="M3560" s="5"/>
      <c r="O3560" s="5">
        <v>0</v>
      </c>
      <c r="P3560" s="5">
        <v>0</v>
      </c>
      <c r="U3560" s="3">
        <v>5890862781.8599997</v>
      </c>
      <c r="V3560" s="5">
        <v>0</v>
      </c>
      <c r="Y3560" s="5">
        <v>0</v>
      </c>
      <c r="Z3560" s="5">
        <v>0</v>
      </c>
      <c r="AA3560" s="5">
        <v>0</v>
      </c>
      <c r="AI3560" s="3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3"/>
      <c r="AU3560" s="5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CK3560"/>
    </row>
    <row r="3561" spans="1:89" x14ac:dyDescent="0.25">
      <c r="A3561" s="2">
        <v>43646</v>
      </c>
      <c r="B3561" s="5" t="s">
        <v>487</v>
      </c>
      <c r="C3561" s="5" t="s">
        <v>402</v>
      </c>
      <c r="D3561" s="5" t="s">
        <v>70</v>
      </c>
      <c r="E3561" s="3" t="s">
        <v>240</v>
      </c>
      <c r="F3561" s="3" t="s">
        <v>404</v>
      </c>
      <c r="G3561" s="3"/>
      <c r="H3561" s="3">
        <v>0</v>
      </c>
      <c r="I3561" s="3">
        <v>0</v>
      </c>
      <c r="J3561" s="3"/>
      <c r="K3561" s="3"/>
      <c r="L3561" s="3">
        <v>0</v>
      </c>
      <c r="M3561" s="5"/>
      <c r="O3561" s="5">
        <v>0</v>
      </c>
      <c r="P3561" s="5">
        <v>0</v>
      </c>
      <c r="U3561" s="3">
        <v>0</v>
      </c>
      <c r="V3561" s="5">
        <v>0</v>
      </c>
      <c r="Y3561" s="5">
        <v>0</v>
      </c>
      <c r="Z3561" s="5">
        <v>0</v>
      </c>
      <c r="AA3561" s="5">
        <v>0</v>
      </c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3"/>
      <c r="AU3561" s="5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CK3561"/>
    </row>
    <row r="3562" spans="1:89" x14ac:dyDescent="0.25">
      <c r="A3562" s="2">
        <v>43646</v>
      </c>
      <c r="B3562" s="5" t="s">
        <v>487</v>
      </c>
      <c r="C3562" s="5" t="s">
        <v>402</v>
      </c>
      <c r="D3562" s="5" t="s">
        <v>70</v>
      </c>
      <c r="E3562" s="3" t="s">
        <v>241</v>
      </c>
      <c r="F3562" s="3" t="s">
        <v>405</v>
      </c>
      <c r="G3562" s="3"/>
      <c r="H3562" s="3">
        <v>0</v>
      </c>
      <c r="I3562" s="3"/>
      <c r="J3562" s="3">
        <v>1031362963</v>
      </c>
      <c r="K3562" s="3">
        <v>0</v>
      </c>
      <c r="L3562" s="3"/>
      <c r="M3562" s="3">
        <v>1767593055.3800001</v>
      </c>
      <c r="N3562" s="5">
        <v>0</v>
      </c>
      <c r="O3562" s="5">
        <v>0</v>
      </c>
      <c r="P3562" s="5">
        <v>0</v>
      </c>
      <c r="U3562" s="3">
        <v>2798956018.3800001</v>
      </c>
      <c r="W3562" s="3">
        <v>2969778393.6399999</v>
      </c>
      <c r="X3562" s="5">
        <v>0</v>
      </c>
      <c r="Y3562" s="5">
        <v>0</v>
      </c>
      <c r="Z3562" s="5">
        <v>0</v>
      </c>
      <c r="AA3562" s="3">
        <v>2969778393.6399999</v>
      </c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3"/>
      <c r="AU3562" s="5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CK3562"/>
    </row>
    <row r="3563" spans="1:89" x14ac:dyDescent="0.25">
      <c r="A3563" s="2">
        <v>43646</v>
      </c>
      <c r="B3563" s="5" t="s">
        <v>487</v>
      </c>
      <c r="C3563" s="5" t="s">
        <v>402</v>
      </c>
      <c r="D3563" s="5" t="s">
        <v>70</v>
      </c>
      <c r="E3563" s="3" t="s">
        <v>246</v>
      </c>
      <c r="F3563" s="3" t="s">
        <v>406</v>
      </c>
      <c r="G3563" s="3"/>
      <c r="H3563" s="3">
        <v>0</v>
      </c>
      <c r="I3563" s="3"/>
      <c r="J3563" s="3">
        <v>0</v>
      </c>
      <c r="K3563" s="3">
        <v>0</v>
      </c>
      <c r="L3563" s="3"/>
      <c r="M3563" s="3">
        <v>197677594</v>
      </c>
      <c r="N3563" s="5">
        <v>0</v>
      </c>
      <c r="O3563" s="5">
        <v>0</v>
      </c>
      <c r="P3563" s="5">
        <v>0</v>
      </c>
      <c r="U3563" s="3">
        <v>197677594</v>
      </c>
      <c r="W3563" s="3">
        <v>511392692</v>
      </c>
      <c r="X3563" s="5">
        <v>0</v>
      </c>
      <c r="Y3563" s="5">
        <v>0</v>
      </c>
      <c r="Z3563" s="5">
        <v>0</v>
      </c>
      <c r="AA3563" s="3">
        <v>511392692</v>
      </c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3"/>
      <c r="AU3563" s="5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CK3563"/>
    </row>
    <row r="3564" spans="1:89" x14ac:dyDescent="0.25">
      <c r="A3564" s="2">
        <v>43646</v>
      </c>
      <c r="B3564" s="5" t="s">
        <v>487</v>
      </c>
      <c r="C3564" s="5" t="s">
        <v>402</v>
      </c>
      <c r="D3564" s="5" t="s">
        <v>70</v>
      </c>
      <c r="E3564" s="3" t="s">
        <v>247</v>
      </c>
      <c r="F3564" s="3" t="s">
        <v>407</v>
      </c>
      <c r="G3564" s="3"/>
      <c r="H3564" s="3">
        <v>0</v>
      </c>
      <c r="I3564" s="3"/>
      <c r="J3564" s="3">
        <v>1031362963</v>
      </c>
      <c r="K3564" s="3">
        <v>0</v>
      </c>
      <c r="L3564" s="3"/>
      <c r="M3564" s="3">
        <v>1569915461.3800001</v>
      </c>
      <c r="N3564" s="5">
        <v>0</v>
      </c>
      <c r="O3564" s="5">
        <v>0</v>
      </c>
      <c r="P3564" s="5">
        <v>0</v>
      </c>
      <c r="U3564" s="3">
        <v>2601278424.3800001</v>
      </c>
      <c r="W3564" s="3">
        <v>2458385701.6399999</v>
      </c>
      <c r="X3564" s="5">
        <v>0</v>
      </c>
      <c r="Y3564" s="5">
        <v>0</v>
      </c>
      <c r="Z3564" s="5">
        <v>0</v>
      </c>
      <c r="AA3564" s="3">
        <v>2458385701.6399999</v>
      </c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3"/>
      <c r="AU3564" s="5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CK3564"/>
    </row>
    <row r="3565" spans="1:89" x14ac:dyDescent="0.25">
      <c r="A3565" s="2">
        <v>43646</v>
      </c>
      <c r="B3565" s="5" t="s">
        <v>487</v>
      </c>
      <c r="C3565" s="5" t="s">
        <v>402</v>
      </c>
      <c r="D3565" s="5" t="s">
        <v>70</v>
      </c>
      <c r="E3565" s="3" t="s">
        <v>248</v>
      </c>
      <c r="F3565" s="3" t="s">
        <v>408</v>
      </c>
      <c r="G3565" s="3"/>
      <c r="H3565" s="3">
        <v>0</v>
      </c>
      <c r="I3565" s="3">
        <v>1</v>
      </c>
      <c r="J3565" s="3"/>
      <c r="K3565" s="3"/>
      <c r="L3565" s="3">
        <v>104169133</v>
      </c>
      <c r="M3565" s="3"/>
      <c r="O3565" s="5">
        <v>0</v>
      </c>
      <c r="P3565" s="5">
        <v>0</v>
      </c>
      <c r="U3565" s="3">
        <v>104169134</v>
      </c>
      <c r="V3565" s="3">
        <v>139413569</v>
      </c>
      <c r="W3565" s="3"/>
      <c r="Y3565" s="5">
        <v>0</v>
      </c>
      <c r="Z3565" s="5">
        <v>0</v>
      </c>
      <c r="AA3565" s="3">
        <v>139413569</v>
      </c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3"/>
      <c r="AU3565" s="5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CK3565"/>
    </row>
    <row r="3566" spans="1:89" x14ac:dyDescent="0.25">
      <c r="A3566" s="2">
        <v>43646</v>
      </c>
      <c r="B3566" s="5" t="s">
        <v>487</v>
      </c>
      <c r="C3566" s="5" t="s">
        <v>402</v>
      </c>
      <c r="D3566" s="5" t="s">
        <v>70</v>
      </c>
      <c r="E3566" s="3" t="s">
        <v>69</v>
      </c>
      <c r="F3566" s="3" t="s">
        <v>382</v>
      </c>
      <c r="G3566" s="3"/>
      <c r="H3566" s="3">
        <v>0</v>
      </c>
      <c r="I3566" s="3">
        <v>0</v>
      </c>
      <c r="J3566" s="3"/>
      <c r="K3566" s="3"/>
      <c r="L3566" s="3">
        <v>0</v>
      </c>
      <c r="M3566" s="5"/>
      <c r="O3566" s="5">
        <v>0</v>
      </c>
      <c r="P3566" s="5">
        <v>0</v>
      </c>
      <c r="U3566" s="3">
        <v>0</v>
      </c>
      <c r="V3566" s="3">
        <v>0</v>
      </c>
      <c r="Y3566" s="5">
        <v>0</v>
      </c>
      <c r="Z3566" s="5">
        <v>0</v>
      </c>
      <c r="AA3566" s="3">
        <v>0</v>
      </c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3"/>
      <c r="AU3566" s="5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CK3566"/>
    </row>
    <row r="3567" spans="1:89" x14ac:dyDescent="0.25">
      <c r="A3567" s="2">
        <v>43646</v>
      </c>
      <c r="B3567" s="5" t="s">
        <v>487</v>
      </c>
      <c r="C3567" s="5" t="s">
        <v>402</v>
      </c>
      <c r="D3567" s="5" t="s">
        <v>70</v>
      </c>
      <c r="E3567" s="3" t="s">
        <v>68</v>
      </c>
      <c r="F3567" s="3" t="s">
        <v>383</v>
      </c>
      <c r="G3567" s="3"/>
      <c r="H3567" s="3">
        <v>0</v>
      </c>
      <c r="I3567" s="3"/>
      <c r="J3567" s="3">
        <v>0</v>
      </c>
      <c r="K3567" s="3">
        <v>0</v>
      </c>
      <c r="L3567" s="3"/>
      <c r="M3567" s="5">
        <v>0</v>
      </c>
      <c r="N3567" s="5">
        <v>0</v>
      </c>
      <c r="O3567" s="5">
        <v>0</v>
      </c>
      <c r="P3567" s="5">
        <v>0</v>
      </c>
      <c r="U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3"/>
      <c r="AU3567" s="5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CK3567"/>
    </row>
    <row r="3568" spans="1:89" x14ac:dyDescent="0.25">
      <c r="A3568" s="2">
        <v>43646</v>
      </c>
      <c r="B3568" s="5" t="s">
        <v>487</v>
      </c>
      <c r="C3568" s="5" t="s">
        <v>402</v>
      </c>
      <c r="D3568" s="5" t="s">
        <v>70</v>
      </c>
      <c r="E3568" s="3" t="s">
        <v>67</v>
      </c>
      <c r="F3568" s="3" t="s">
        <v>384</v>
      </c>
      <c r="G3568" s="3"/>
      <c r="H3568" s="3">
        <v>0</v>
      </c>
      <c r="I3568" s="3">
        <v>0</v>
      </c>
      <c r="J3568" s="3"/>
      <c r="K3568" s="3"/>
      <c r="L3568" s="3">
        <v>0</v>
      </c>
      <c r="M3568" s="5"/>
      <c r="O3568" s="5">
        <v>0</v>
      </c>
      <c r="P3568" s="5">
        <v>0</v>
      </c>
      <c r="U3568" s="5">
        <v>0</v>
      </c>
      <c r="V3568" s="5">
        <v>0</v>
      </c>
      <c r="Y3568" s="5">
        <v>0</v>
      </c>
      <c r="Z3568" s="5">
        <v>0</v>
      </c>
      <c r="AA3568" s="5">
        <v>0</v>
      </c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3"/>
      <c r="AU3568" s="5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CK3568"/>
    </row>
    <row r="3569" spans="1:89" x14ac:dyDescent="0.25">
      <c r="A3569" s="2">
        <v>43646</v>
      </c>
      <c r="B3569" s="5" t="s">
        <v>487</v>
      </c>
      <c r="C3569" s="5" t="s">
        <v>402</v>
      </c>
      <c r="D3569" s="5" t="s">
        <v>70</v>
      </c>
      <c r="E3569" s="3" t="s">
        <v>65</v>
      </c>
      <c r="F3569" s="3" t="s">
        <v>409</v>
      </c>
      <c r="G3569" s="3"/>
      <c r="H3569" s="3">
        <v>0</v>
      </c>
      <c r="I3569" s="3">
        <v>6922225745.8599997</v>
      </c>
      <c r="J3569" s="3"/>
      <c r="K3569" s="3"/>
      <c r="L3569" s="3">
        <v>1871762188.3800001</v>
      </c>
      <c r="M3569" s="5"/>
      <c r="O3569" s="5">
        <v>0</v>
      </c>
      <c r="P3569" s="5">
        <v>0</v>
      </c>
      <c r="U3569" s="3">
        <v>8793987934.2399998</v>
      </c>
      <c r="V3569" s="3">
        <v>3109191962.6399999</v>
      </c>
      <c r="Y3569" s="5">
        <v>0</v>
      </c>
      <c r="Z3569" s="5">
        <v>0</v>
      </c>
      <c r="AA3569" s="3">
        <v>3109191962.6399999</v>
      </c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3"/>
      <c r="AU3569" s="5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CK3569"/>
    </row>
    <row r="3570" spans="1:89" x14ac:dyDescent="0.25">
      <c r="A3570" s="2">
        <v>43646</v>
      </c>
      <c r="B3570" s="5" t="s">
        <v>487</v>
      </c>
      <c r="C3570" s="5" t="s">
        <v>410</v>
      </c>
      <c r="D3570" s="5" t="s">
        <v>70</v>
      </c>
      <c r="E3570" s="3" t="s">
        <v>106</v>
      </c>
      <c r="F3570" s="3" t="s">
        <v>403</v>
      </c>
      <c r="G3570" s="3"/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3">
        <v>0</v>
      </c>
      <c r="V3570" s="3">
        <v>0</v>
      </c>
      <c r="W3570" s="5">
        <v>0</v>
      </c>
      <c r="X3570" s="5">
        <v>0</v>
      </c>
      <c r="AA3570" s="3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3"/>
      <c r="AU3570" s="5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CK3570"/>
    </row>
    <row r="3571" spans="1:89" x14ac:dyDescent="0.25">
      <c r="A3571" s="2">
        <v>43646</v>
      </c>
      <c r="B3571" s="5" t="s">
        <v>487</v>
      </c>
      <c r="C3571" s="5" t="s">
        <v>410</v>
      </c>
      <c r="D3571" s="5" t="s">
        <v>70</v>
      </c>
      <c r="E3571" s="3" t="s">
        <v>243</v>
      </c>
      <c r="F3571" s="3" t="s">
        <v>404</v>
      </c>
      <c r="G3571" s="3"/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3"/>
      <c r="AU3571" s="5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CK3571"/>
    </row>
    <row r="3572" spans="1:89" x14ac:dyDescent="0.25">
      <c r="A3572" s="2">
        <v>43646</v>
      </c>
      <c r="B3572" s="5" t="s">
        <v>487</v>
      </c>
      <c r="C3572" s="5" t="s">
        <v>410</v>
      </c>
      <c r="D3572" s="5" t="s">
        <v>70</v>
      </c>
      <c r="E3572" s="3" t="s">
        <v>244</v>
      </c>
      <c r="F3572" s="3" t="s">
        <v>411</v>
      </c>
      <c r="G3572" s="3"/>
      <c r="H3572" s="3">
        <v>0</v>
      </c>
      <c r="I3572" s="3">
        <v>62625181</v>
      </c>
      <c r="J3572" s="3">
        <v>62688</v>
      </c>
      <c r="K3572" s="3">
        <v>0</v>
      </c>
      <c r="L3572" s="3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3">
        <v>62687869</v>
      </c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3"/>
      <c r="AU3572" s="5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CK3572"/>
    </row>
    <row r="3573" spans="1:89" x14ac:dyDescent="0.25">
      <c r="A3573" s="2">
        <v>43646</v>
      </c>
      <c r="B3573" s="5" t="s">
        <v>487</v>
      </c>
      <c r="C3573" s="5" t="s">
        <v>410</v>
      </c>
      <c r="D3573" s="5" t="s">
        <v>70</v>
      </c>
      <c r="E3573" s="3" t="s">
        <v>66</v>
      </c>
      <c r="F3573" s="3" t="s">
        <v>412</v>
      </c>
      <c r="G3573" s="3"/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3">
        <v>0</v>
      </c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3"/>
      <c r="AU3573" s="5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CK3573"/>
    </row>
    <row r="3574" spans="1:89" x14ac:dyDescent="0.25">
      <c r="A3574" s="2">
        <v>43646</v>
      </c>
      <c r="B3574" s="5" t="s">
        <v>487</v>
      </c>
      <c r="C3574" s="5" t="s">
        <v>410</v>
      </c>
      <c r="D3574" s="5" t="s">
        <v>70</v>
      </c>
      <c r="E3574" s="3" t="s">
        <v>249</v>
      </c>
      <c r="F3574" s="3" t="s">
        <v>413</v>
      </c>
      <c r="G3574" s="3"/>
      <c r="H3574" s="3">
        <v>0</v>
      </c>
      <c r="I3574" s="3">
        <v>62625181</v>
      </c>
      <c r="J3574" s="3">
        <v>62688</v>
      </c>
      <c r="K3574" s="3">
        <v>0</v>
      </c>
      <c r="L3574" s="3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3">
        <v>62687869</v>
      </c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3"/>
      <c r="AU3574" s="5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CK3574"/>
    </row>
    <row r="3575" spans="1:89" x14ac:dyDescent="0.25">
      <c r="A3575" s="2">
        <v>43646</v>
      </c>
      <c r="B3575" s="5" t="s">
        <v>487</v>
      </c>
      <c r="C3575" s="5" t="s">
        <v>410</v>
      </c>
      <c r="D3575" s="5" t="s">
        <v>70</v>
      </c>
      <c r="E3575" s="3" t="s">
        <v>250</v>
      </c>
      <c r="F3575" s="3" t="s">
        <v>411</v>
      </c>
      <c r="G3575" s="3"/>
      <c r="H3575" s="3">
        <v>0</v>
      </c>
      <c r="I3575" s="3">
        <v>64841541</v>
      </c>
      <c r="J3575" s="3">
        <v>9688966</v>
      </c>
      <c r="K3575" s="3">
        <v>0</v>
      </c>
      <c r="L3575" s="3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3">
        <v>74530507</v>
      </c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3"/>
      <c r="AU3575" s="5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CK3575"/>
    </row>
    <row r="3576" spans="1:89" x14ac:dyDescent="0.25">
      <c r="A3576" s="2">
        <v>43646</v>
      </c>
      <c r="B3576" s="5" t="s">
        <v>487</v>
      </c>
      <c r="C3576" s="5" t="s">
        <v>410</v>
      </c>
      <c r="D3576" s="5" t="s">
        <v>70</v>
      </c>
      <c r="E3576" s="3" t="s">
        <v>61</v>
      </c>
      <c r="F3576" s="3" t="s">
        <v>412</v>
      </c>
      <c r="G3576" s="3"/>
      <c r="H3576" s="3">
        <v>0</v>
      </c>
      <c r="I3576" s="3">
        <v>24598991</v>
      </c>
      <c r="J3576" s="3">
        <v>0</v>
      </c>
      <c r="K3576" s="3">
        <v>0</v>
      </c>
      <c r="L3576" s="3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3">
        <v>24598991</v>
      </c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3"/>
      <c r="AU3576" s="5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CK3576"/>
    </row>
    <row r="3577" spans="1:89" x14ac:dyDescent="0.25">
      <c r="A3577" s="2">
        <v>43646</v>
      </c>
      <c r="B3577" s="5" t="s">
        <v>487</v>
      </c>
      <c r="C3577" s="5" t="s">
        <v>410</v>
      </c>
      <c r="D3577" s="5" t="s">
        <v>70</v>
      </c>
      <c r="E3577" s="3" t="s">
        <v>254</v>
      </c>
      <c r="F3577" s="3" t="s">
        <v>414</v>
      </c>
      <c r="G3577" s="3"/>
      <c r="H3577" s="3">
        <v>0</v>
      </c>
      <c r="I3577" s="3">
        <v>40242550</v>
      </c>
      <c r="J3577" s="3">
        <v>9688966</v>
      </c>
      <c r="K3577" s="3">
        <v>0</v>
      </c>
      <c r="L3577" s="3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3">
        <v>49931516</v>
      </c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3"/>
      <c r="AU3577" s="5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CK3577"/>
    </row>
    <row r="3578" spans="1:89" x14ac:dyDescent="0.25">
      <c r="A3578" s="2">
        <v>43646</v>
      </c>
      <c r="B3578" s="5" t="s">
        <v>487</v>
      </c>
      <c r="C3578" s="5" t="s">
        <v>410</v>
      </c>
      <c r="D3578" s="5" t="s">
        <v>70</v>
      </c>
      <c r="E3578" s="3" t="s">
        <v>255</v>
      </c>
      <c r="F3578" s="3" t="s">
        <v>415</v>
      </c>
      <c r="G3578" s="3"/>
      <c r="H3578" s="3">
        <v>0</v>
      </c>
      <c r="I3578" s="3">
        <v>127466722</v>
      </c>
      <c r="J3578" s="3">
        <v>9751654</v>
      </c>
      <c r="K3578" s="3">
        <v>0</v>
      </c>
      <c r="L3578" s="3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3">
        <v>137218376</v>
      </c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3"/>
      <c r="AU3578" s="5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CK3578"/>
    </row>
    <row r="3579" spans="1:89" x14ac:dyDescent="0.25">
      <c r="A3579" s="2">
        <v>43646</v>
      </c>
      <c r="B3579" s="5" t="s">
        <v>487</v>
      </c>
      <c r="C3579" s="5" t="s">
        <v>410</v>
      </c>
      <c r="D3579" s="5" t="s">
        <v>70</v>
      </c>
      <c r="E3579" s="3" t="s">
        <v>256</v>
      </c>
      <c r="F3579" s="3" t="s">
        <v>416</v>
      </c>
      <c r="G3579" s="3"/>
      <c r="H3579" s="3">
        <v>0</v>
      </c>
      <c r="I3579" s="3">
        <v>102867731</v>
      </c>
      <c r="J3579" s="3">
        <v>9751654</v>
      </c>
      <c r="K3579" s="3">
        <v>0</v>
      </c>
      <c r="L3579" s="3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3">
        <v>112619385</v>
      </c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3"/>
      <c r="AU3579" s="5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CK3579"/>
    </row>
    <row r="3580" spans="1:89" x14ac:dyDescent="0.25">
      <c r="A3580" s="2">
        <v>43646</v>
      </c>
      <c r="B3580" s="5" t="s">
        <v>487</v>
      </c>
      <c r="C3580" s="5" t="s">
        <v>410</v>
      </c>
      <c r="D3580" s="5" t="s">
        <v>70</v>
      </c>
      <c r="E3580" s="3" t="s">
        <v>257</v>
      </c>
      <c r="F3580" s="3" t="s">
        <v>408</v>
      </c>
      <c r="G3580" s="3"/>
      <c r="H3580" s="3">
        <v>0</v>
      </c>
      <c r="I3580" s="3">
        <v>6442826</v>
      </c>
      <c r="J3580" s="3">
        <v>619353</v>
      </c>
      <c r="K3580" s="3">
        <v>0</v>
      </c>
      <c r="L3580" s="3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3">
        <v>7062179</v>
      </c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3"/>
      <c r="AU3580" s="5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CK3580"/>
    </row>
    <row r="3581" spans="1:89" x14ac:dyDescent="0.25">
      <c r="A3581" s="2">
        <v>43646</v>
      </c>
      <c r="B3581" s="5" t="s">
        <v>487</v>
      </c>
      <c r="C3581" s="5" t="s">
        <v>410</v>
      </c>
      <c r="D3581" s="5" t="s">
        <v>70</v>
      </c>
      <c r="E3581" s="3" t="s">
        <v>258</v>
      </c>
      <c r="F3581" s="3" t="s">
        <v>382</v>
      </c>
      <c r="G3581" s="3"/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3">
        <v>0</v>
      </c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3"/>
      <c r="AU3581" s="5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CK3581"/>
    </row>
    <row r="3582" spans="1:89" x14ac:dyDescent="0.25">
      <c r="A3582" s="2">
        <v>43646</v>
      </c>
      <c r="B3582" s="5" t="s">
        <v>487</v>
      </c>
      <c r="C3582" s="5" t="s">
        <v>410</v>
      </c>
      <c r="D3582" s="5" t="s">
        <v>70</v>
      </c>
      <c r="E3582" s="3" t="s">
        <v>60</v>
      </c>
      <c r="F3582" s="3" t="s">
        <v>383</v>
      </c>
      <c r="G3582" s="3"/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3"/>
      <c r="AU3582" s="5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CK3582"/>
    </row>
    <row r="3583" spans="1:89" x14ac:dyDescent="0.25">
      <c r="A3583" s="2">
        <v>43646</v>
      </c>
      <c r="B3583" s="5" t="s">
        <v>487</v>
      </c>
      <c r="C3583" s="5" t="s">
        <v>410</v>
      </c>
      <c r="D3583" s="5" t="s">
        <v>70</v>
      </c>
      <c r="E3583" s="3" t="s">
        <v>59</v>
      </c>
      <c r="F3583" s="3" t="s">
        <v>384</v>
      </c>
      <c r="G3583" s="3"/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3"/>
      <c r="AU3583" s="5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CK3583"/>
    </row>
    <row r="3584" spans="1:89" x14ac:dyDescent="0.25">
      <c r="A3584" s="2">
        <v>43646</v>
      </c>
      <c r="B3584" s="5" t="s">
        <v>487</v>
      </c>
      <c r="C3584" s="5" t="s">
        <v>410</v>
      </c>
      <c r="D3584" s="5" t="s">
        <v>70</v>
      </c>
      <c r="E3584" s="3" t="s">
        <v>58</v>
      </c>
      <c r="F3584" s="3" t="s">
        <v>417</v>
      </c>
      <c r="G3584" s="3"/>
      <c r="H3584" s="3">
        <v>0</v>
      </c>
      <c r="I3584" s="3">
        <v>133909548</v>
      </c>
      <c r="J3584" s="3">
        <v>10371007</v>
      </c>
      <c r="K3584" s="3">
        <v>0</v>
      </c>
      <c r="L3584" s="3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3">
        <v>144280555</v>
      </c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3"/>
      <c r="AU3584" s="5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CK3584"/>
    </row>
    <row r="3585" spans="1:89" x14ac:dyDescent="0.25">
      <c r="A3585" s="2">
        <v>43646</v>
      </c>
      <c r="B3585" s="5" t="s">
        <v>487</v>
      </c>
      <c r="C3585" s="5" t="s">
        <v>410</v>
      </c>
      <c r="D3585" s="5" t="s">
        <v>70</v>
      </c>
      <c r="E3585" s="3" t="s">
        <v>57</v>
      </c>
      <c r="F3585" s="3" t="s">
        <v>418</v>
      </c>
      <c r="G3585" s="3"/>
      <c r="H3585" s="3">
        <v>0</v>
      </c>
      <c r="I3585" s="3">
        <v>24598991</v>
      </c>
      <c r="J3585" s="3">
        <v>0</v>
      </c>
      <c r="K3585" s="3">
        <v>0</v>
      </c>
      <c r="L3585" s="3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3">
        <v>24598991</v>
      </c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3"/>
      <c r="AU3585" s="5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CK3585"/>
    </row>
    <row r="3586" spans="1:89" x14ac:dyDescent="0.25">
      <c r="A3586" s="2">
        <v>43646</v>
      </c>
      <c r="B3586" s="5" t="s">
        <v>487</v>
      </c>
      <c r="C3586" s="5" t="s">
        <v>410</v>
      </c>
      <c r="D3586" s="5" t="s">
        <v>70</v>
      </c>
      <c r="E3586" s="3" t="s">
        <v>56</v>
      </c>
      <c r="F3586" s="3" t="s">
        <v>419</v>
      </c>
      <c r="G3586" s="3"/>
      <c r="H3586" s="3">
        <v>0</v>
      </c>
      <c r="I3586" s="3">
        <v>109310557</v>
      </c>
      <c r="J3586" s="3">
        <v>10371007</v>
      </c>
      <c r="K3586" s="3">
        <v>0</v>
      </c>
      <c r="L3586" s="3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3">
        <v>119681564</v>
      </c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3"/>
      <c r="AU3586" s="5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CK3586"/>
    </row>
    <row r="3587" spans="1:89" x14ac:dyDescent="0.25">
      <c r="A3587" s="2">
        <v>43646</v>
      </c>
      <c r="B3587" s="5" t="s">
        <v>487</v>
      </c>
      <c r="C3587" s="5" t="s">
        <v>648</v>
      </c>
      <c r="D3587" s="5" t="s">
        <v>70</v>
      </c>
      <c r="E3587" s="3" t="s">
        <v>106</v>
      </c>
      <c r="F3587" s="3" t="s">
        <v>649</v>
      </c>
      <c r="G3587" s="3">
        <v>1592352000</v>
      </c>
      <c r="H3587" s="3">
        <v>1592352000</v>
      </c>
      <c r="I3587" s="3"/>
      <c r="J3587" s="3">
        <v>0</v>
      </c>
      <c r="K3587" s="3"/>
      <c r="L3587" s="3"/>
      <c r="M3587" s="5"/>
      <c r="X3587" s="3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3"/>
      <c r="AU3587" s="5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CK3587"/>
    </row>
    <row r="3588" spans="1:89" x14ac:dyDescent="0.25">
      <c r="A3588" s="2">
        <v>43646</v>
      </c>
      <c r="B3588" s="5" t="s">
        <v>487</v>
      </c>
      <c r="C3588" s="5" t="s">
        <v>648</v>
      </c>
      <c r="D3588" s="5" t="s">
        <v>70</v>
      </c>
      <c r="E3588" s="3" t="s">
        <v>241</v>
      </c>
      <c r="F3588" s="3" t="s">
        <v>650</v>
      </c>
      <c r="G3588" s="3">
        <v>128884263</v>
      </c>
      <c r="H3588" s="3">
        <v>128884263</v>
      </c>
      <c r="I3588" s="3"/>
      <c r="J3588" s="3">
        <v>0</v>
      </c>
      <c r="K3588" s="3"/>
      <c r="L3588" s="3"/>
      <c r="M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3"/>
      <c r="AU3588" s="5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CK3588"/>
    </row>
    <row r="3589" spans="1:89" x14ac:dyDescent="0.25">
      <c r="A3589" s="2">
        <v>43646</v>
      </c>
      <c r="B3589" s="5" t="s">
        <v>487</v>
      </c>
      <c r="C3589" s="5" t="s">
        <v>648</v>
      </c>
      <c r="D3589" s="5" t="s">
        <v>70</v>
      </c>
      <c r="E3589" s="3" t="s">
        <v>242</v>
      </c>
      <c r="F3589" s="3" t="s">
        <v>651</v>
      </c>
      <c r="G3589" s="3">
        <v>0</v>
      </c>
      <c r="H3589" s="3">
        <v>0</v>
      </c>
      <c r="I3589" s="3"/>
      <c r="J3589" s="3">
        <v>0</v>
      </c>
      <c r="K3589" s="3"/>
      <c r="L3589" s="3"/>
      <c r="M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3"/>
      <c r="AU3589" s="5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CK3589"/>
    </row>
    <row r="3590" spans="1:89" x14ac:dyDescent="0.25">
      <c r="A3590" s="2">
        <v>43646</v>
      </c>
      <c r="B3590" s="5" t="s">
        <v>487</v>
      </c>
      <c r="C3590" s="5" t="s">
        <v>648</v>
      </c>
      <c r="D3590" s="5" t="s">
        <v>70</v>
      </c>
      <c r="E3590" s="3" t="s">
        <v>243</v>
      </c>
      <c r="F3590" s="3" t="s">
        <v>652</v>
      </c>
      <c r="G3590" s="3">
        <v>0</v>
      </c>
      <c r="H3590" s="3"/>
      <c r="I3590" s="3">
        <v>0</v>
      </c>
      <c r="J3590" s="3">
        <v>0</v>
      </c>
      <c r="K3590" s="3">
        <v>0</v>
      </c>
      <c r="L3590" s="3"/>
      <c r="M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3"/>
      <c r="AU3590" s="5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CK3590"/>
    </row>
    <row r="3591" spans="1:89" x14ac:dyDescent="0.25">
      <c r="A3591" s="2">
        <v>43646</v>
      </c>
      <c r="B3591" s="5" t="s">
        <v>487</v>
      </c>
      <c r="C3591" s="5" t="s">
        <v>648</v>
      </c>
      <c r="D3591" s="5" t="s">
        <v>70</v>
      </c>
      <c r="E3591" s="3" t="s">
        <v>245</v>
      </c>
      <c r="F3591" s="3" t="s">
        <v>653</v>
      </c>
      <c r="G3591" s="3">
        <v>0</v>
      </c>
      <c r="H3591" s="3">
        <v>0</v>
      </c>
      <c r="I3591" s="3"/>
      <c r="J3591" s="3"/>
      <c r="K3591" s="3"/>
      <c r="L3591" s="3"/>
      <c r="M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3"/>
      <c r="AU3591" s="5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CK3591"/>
    </row>
    <row r="3592" spans="1:89" x14ac:dyDescent="0.25">
      <c r="A3592" s="2">
        <v>43646</v>
      </c>
      <c r="B3592" s="5" t="s">
        <v>487</v>
      </c>
      <c r="C3592" s="5" t="s">
        <v>648</v>
      </c>
      <c r="D3592" s="5" t="s">
        <v>70</v>
      </c>
      <c r="E3592" s="3" t="s">
        <v>247</v>
      </c>
      <c r="F3592" s="3" t="s">
        <v>654</v>
      </c>
      <c r="G3592" s="3">
        <v>0</v>
      </c>
      <c r="H3592" s="3"/>
      <c r="I3592" s="3">
        <v>0</v>
      </c>
      <c r="J3592" s="3">
        <v>0</v>
      </c>
      <c r="K3592" s="3">
        <v>0</v>
      </c>
      <c r="L3592" s="3"/>
      <c r="M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3"/>
      <c r="AU3592" s="5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CK3592"/>
    </row>
    <row r="3593" spans="1:89" x14ac:dyDescent="0.25">
      <c r="A3593" s="2">
        <v>43646</v>
      </c>
      <c r="B3593" s="5" t="s">
        <v>487</v>
      </c>
      <c r="C3593" s="5" t="s">
        <v>648</v>
      </c>
      <c r="D3593" s="5" t="s">
        <v>70</v>
      </c>
      <c r="E3593" s="3" t="s">
        <v>69</v>
      </c>
      <c r="F3593" s="3" t="s">
        <v>655</v>
      </c>
      <c r="G3593" s="3">
        <v>0</v>
      </c>
      <c r="H3593" s="3"/>
      <c r="I3593" s="3">
        <v>0</v>
      </c>
      <c r="J3593" s="3">
        <v>0</v>
      </c>
      <c r="K3593" s="3">
        <v>0</v>
      </c>
      <c r="L3593" s="3"/>
      <c r="M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3"/>
      <c r="AU3593" s="5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CK3593"/>
    </row>
    <row r="3594" spans="1:89" x14ac:dyDescent="0.25">
      <c r="A3594" s="2">
        <v>43646</v>
      </c>
      <c r="B3594" s="5" t="s">
        <v>487</v>
      </c>
      <c r="C3594" s="5" t="s">
        <v>648</v>
      </c>
      <c r="D3594" s="5" t="s">
        <v>70</v>
      </c>
      <c r="E3594" s="3" t="s">
        <v>67</v>
      </c>
      <c r="F3594" s="3" t="s">
        <v>656</v>
      </c>
      <c r="G3594" s="3">
        <v>4064712312.3600001</v>
      </c>
      <c r="H3594" s="3">
        <v>4064712312.3600001</v>
      </c>
      <c r="I3594" s="3"/>
      <c r="J3594" s="3"/>
      <c r="K3594" s="3"/>
      <c r="L3594" s="3"/>
      <c r="M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3"/>
      <c r="AU3594" s="5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CK3594"/>
    </row>
    <row r="3595" spans="1:89" x14ac:dyDescent="0.25">
      <c r="A3595" s="2">
        <v>43646</v>
      </c>
      <c r="B3595" s="5" t="s">
        <v>487</v>
      </c>
      <c r="C3595" s="5" t="s">
        <v>648</v>
      </c>
      <c r="D3595" s="5" t="s">
        <v>70</v>
      </c>
      <c r="E3595" s="3" t="s">
        <v>66</v>
      </c>
      <c r="F3595" s="3" t="s">
        <v>395</v>
      </c>
      <c r="G3595" s="3">
        <v>0</v>
      </c>
      <c r="H3595" s="3"/>
      <c r="I3595" s="3">
        <v>0</v>
      </c>
      <c r="J3595" s="3">
        <v>0</v>
      </c>
      <c r="K3595" s="3">
        <v>0</v>
      </c>
      <c r="L3595" s="3"/>
      <c r="M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3"/>
      <c r="AU3595" s="5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CK3595"/>
    </row>
    <row r="3596" spans="1:89" x14ac:dyDescent="0.25">
      <c r="A3596" s="2">
        <v>43646</v>
      </c>
      <c r="B3596" s="5" t="s">
        <v>487</v>
      </c>
      <c r="C3596" s="5" t="s">
        <v>648</v>
      </c>
      <c r="D3596" s="5" t="s">
        <v>70</v>
      </c>
      <c r="E3596" s="3" t="s">
        <v>250</v>
      </c>
      <c r="F3596" s="3" t="s">
        <v>657</v>
      </c>
      <c r="G3596" s="3">
        <v>12028618</v>
      </c>
      <c r="H3596" s="3"/>
      <c r="I3596" s="3"/>
      <c r="J3596" s="3"/>
      <c r="K3596" s="3">
        <v>12028618</v>
      </c>
      <c r="L3596" s="3"/>
      <c r="M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3"/>
      <c r="AU3596" s="5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CK3596"/>
    </row>
    <row r="3597" spans="1:89" x14ac:dyDescent="0.25">
      <c r="A3597" s="2">
        <v>43646</v>
      </c>
      <c r="B3597" s="5" t="s">
        <v>487</v>
      </c>
      <c r="C3597" s="5" t="s">
        <v>648</v>
      </c>
      <c r="D3597" s="5" t="s">
        <v>70</v>
      </c>
      <c r="E3597" s="3" t="s">
        <v>252</v>
      </c>
      <c r="F3597" s="3" t="s">
        <v>658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/>
      <c r="M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3"/>
      <c r="AU3597" s="5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CK3597"/>
    </row>
    <row r="3598" spans="1:89" x14ac:dyDescent="0.25">
      <c r="A3598" s="2">
        <v>43646</v>
      </c>
      <c r="B3598" s="5" t="s">
        <v>487</v>
      </c>
      <c r="C3598" s="5" t="s">
        <v>648</v>
      </c>
      <c r="D3598" s="5" t="s">
        <v>70</v>
      </c>
      <c r="E3598" s="3" t="s">
        <v>63</v>
      </c>
      <c r="F3598" s="3" t="s">
        <v>659</v>
      </c>
      <c r="G3598" s="3">
        <v>0</v>
      </c>
      <c r="H3598" s="3"/>
      <c r="I3598" s="3"/>
      <c r="J3598" s="3"/>
      <c r="K3598" s="3"/>
      <c r="L3598" s="3"/>
      <c r="M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3"/>
      <c r="AU3598" s="5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CK3598"/>
    </row>
    <row r="3599" spans="1:89" x14ac:dyDescent="0.25">
      <c r="A3599" s="2">
        <v>43646</v>
      </c>
      <c r="B3599" s="5" t="s">
        <v>487</v>
      </c>
      <c r="C3599" s="5" t="s">
        <v>648</v>
      </c>
      <c r="D3599" s="5" t="s">
        <v>70</v>
      </c>
      <c r="E3599" s="3" t="s">
        <v>62</v>
      </c>
      <c r="F3599" s="3" t="s">
        <v>660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/>
      <c r="M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3"/>
      <c r="AU3599" s="5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CK3599"/>
    </row>
    <row r="3600" spans="1:89" x14ac:dyDescent="0.25">
      <c r="A3600" s="2">
        <v>43646</v>
      </c>
      <c r="B3600" s="5" t="s">
        <v>487</v>
      </c>
      <c r="C3600" s="5" t="s">
        <v>648</v>
      </c>
      <c r="D3600" s="5" t="s">
        <v>70</v>
      </c>
      <c r="E3600" s="3" t="s">
        <v>258</v>
      </c>
      <c r="F3600" s="3" t="s">
        <v>661</v>
      </c>
      <c r="G3600" s="3">
        <v>5797977193.3599997</v>
      </c>
      <c r="H3600" s="3">
        <v>5785948575.3599997</v>
      </c>
      <c r="I3600" s="3">
        <v>0</v>
      </c>
      <c r="J3600" s="3">
        <v>0</v>
      </c>
      <c r="K3600" s="3">
        <v>12028618</v>
      </c>
      <c r="L3600" s="3"/>
      <c r="M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3"/>
      <c r="AU3600" s="5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CK3600"/>
    </row>
    <row r="3601" spans="1:89" x14ac:dyDescent="0.25">
      <c r="A3601" s="2">
        <v>43646</v>
      </c>
      <c r="B3601" s="5" t="s">
        <v>487</v>
      </c>
      <c r="C3601" s="5" t="s">
        <v>648</v>
      </c>
      <c r="D3601" s="5" t="s">
        <v>70</v>
      </c>
      <c r="E3601" s="3" t="s">
        <v>60</v>
      </c>
      <c r="F3601" s="3" t="s">
        <v>662</v>
      </c>
      <c r="G3601" s="3">
        <v>0</v>
      </c>
      <c r="H3601" s="3"/>
      <c r="I3601" s="3"/>
      <c r="J3601" s="3">
        <v>0</v>
      </c>
      <c r="K3601" s="3"/>
      <c r="L3601" s="3"/>
      <c r="M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3"/>
      <c r="AU3601" s="5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CK3601"/>
    </row>
    <row r="3602" spans="1:89" x14ac:dyDescent="0.25">
      <c r="A3602" s="2">
        <v>43646</v>
      </c>
      <c r="B3602" s="5" t="s">
        <v>487</v>
      </c>
      <c r="C3602" s="5" t="s">
        <v>648</v>
      </c>
      <c r="D3602" s="5" t="s">
        <v>70</v>
      </c>
      <c r="E3602" s="3" t="s">
        <v>59</v>
      </c>
      <c r="F3602" s="3" t="s">
        <v>663</v>
      </c>
      <c r="G3602" s="3">
        <v>0</v>
      </c>
      <c r="H3602" s="3"/>
      <c r="I3602" s="3"/>
      <c r="J3602" s="3">
        <v>0</v>
      </c>
      <c r="K3602" s="3"/>
      <c r="L3602" s="3"/>
      <c r="M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3"/>
      <c r="AU3602" s="5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CK3602"/>
    </row>
    <row r="3603" spans="1:89" x14ac:dyDescent="0.25">
      <c r="A3603" s="2">
        <v>43646</v>
      </c>
      <c r="B3603" s="5" t="s">
        <v>487</v>
      </c>
      <c r="C3603" s="5" t="s">
        <v>648</v>
      </c>
      <c r="D3603" s="5" t="s">
        <v>70</v>
      </c>
      <c r="E3603" s="3" t="s">
        <v>58</v>
      </c>
      <c r="F3603" s="3" t="s">
        <v>664</v>
      </c>
      <c r="G3603" s="3">
        <v>0</v>
      </c>
      <c r="H3603" s="3"/>
      <c r="I3603" s="3"/>
      <c r="J3603" s="3">
        <v>0</v>
      </c>
      <c r="K3603" s="3">
        <v>0</v>
      </c>
      <c r="L3603" s="3"/>
      <c r="M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3"/>
      <c r="AU3603" s="5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CK3603"/>
    </row>
    <row r="3604" spans="1:89" x14ac:dyDescent="0.25">
      <c r="A3604" s="2">
        <v>43646</v>
      </c>
      <c r="B3604" s="5" t="s">
        <v>487</v>
      </c>
      <c r="C3604" s="5" t="s">
        <v>648</v>
      </c>
      <c r="D3604" s="5" t="s">
        <v>70</v>
      </c>
      <c r="E3604" s="3" t="s">
        <v>57</v>
      </c>
      <c r="F3604" s="3" t="s">
        <v>665</v>
      </c>
      <c r="G3604" s="3">
        <v>0</v>
      </c>
      <c r="H3604" s="3"/>
      <c r="I3604" s="3"/>
      <c r="J3604" s="3">
        <v>0</v>
      </c>
      <c r="K3604" s="3">
        <v>0</v>
      </c>
      <c r="L3604" s="3"/>
      <c r="M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3"/>
      <c r="AU3604" s="5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CK3604"/>
    </row>
    <row r="3605" spans="1:89" x14ac:dyDescent="0.25">
      <c r="A3605" s="2">
        <v>43646</v>
      </c>
      <c r="B3605" s="5" t="s">
        <v>487</v>
      </c>
      <c r="C3605" s="5" t="s">
        <v>648</v>
      </c>
      <c r="D3605" s="5" t="s">
        <v>70</v>
      </c>
      <c r="E3605" s="3" t="s">
        <v>56</v>
      </c>
      <c r="F3605" s="3" t="s">
        <v>666</v>
      </c>
      <c r="G3605" s="3">
        <v>0</v>
      </c>
      <c r="H3605" s="3"/>
      <c r="I3605" s="3"/>
      <c r="J3605" s="3">
        <v>0</v>
      </c>
      <c r="K3605" s="3"/>
      <c r="L3605" s="3"/>
      <c r="M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3"/>
      <c r="AU3605" s="5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CK3605"/>
    </row>
    <row r="3606" spans="1:89" x14ac:dyDescent="0.25">
      <c r="A3606" s="2">
        <v>43646</v>
      </c>
      <c r="B3606" s="5" t="s">
        <v>487</v>
      </c>
      <c r="C3606" s="5" t="s">
        <v>648</v>
      </c>
      <c r="D3606" s="5" t="s">
        <v>70</v>
      </c>
      <c r="E3606" s="3" t="s">
        <v>259</v>
      </c>
      <c r="F3606" s="3" t="s">
        <v>667</v>
      </c>
      <c r="G3606" s="3">
        <v>0</v>
      </c>
      <c r="H3606" s="3"/>
      <c r="I3606" s="3"/>
      <c r="J3606" s="3">
        <v>0</v>
      </c>
      <c r="K3606" s="3">
        <v>0</v>
      </c>
      <c r="L3606" s="3"/>
      <c r="M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3"/>
      <c r="AU3606" s="5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CK3606"/>
    </row>
    <row r="3607" spans="1:89" x14ac:dyDescent="0.25">
      <c r="A3607" s="2">
        <v>43646</v>
      </c>
      <c r="B3607" s="5" t="s">
        <v>487</v>
      </c>
      <c r="C3607" s="5" t="s">
        <v>648</v>
      </c>
      <c r="D3607" s="5" t="s">
        <v>70</v>
      </c>
      <c r="E3607" s="3" t="s">
        <v>260</v>
      </c>
      <c r="F3607" s="3" t="s">
        <v>668</v>
      </c>
      <c r="G3607" s="3">
        <v>0</v>
      </c>
      <c r="H3607" s="3"/>
      <c r="I3607" s="3"/>
      <c r="J3607" s="3">
        <v>0</v>
      </c>
      <c r="K3607" s="3"/>
      <c r="L3607" s="3"/>
      <c r="M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3"/>
      <c r="AU3607" s="5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CK3607"/>
    </row>
    <row r="3608" spans="1:89" x14ac:dyDescent="0.25">
      <c r="A3608" s="2">
        <v>43646</v>
      </c>
      <c r="B3608" s="5" t="s">
        <v>487</v>
      </c>
      <c r="C3608" s="5" t="s">
        <v>648</v>
      </c>
      <c r="D3608" s="5" t="s">
        <v>70</v>
      </c>
      <c r="E3608" s="3" t="s">
        <v>261</v>
      </c>
      <c r="F3608" s="3" t="s">
        <v>669</v>
      </c>
      <c r="G3608" s="3">
        <v>0</v>
      </c>
      <c r="H3608" s="3"/>
      <c r="I3608" s="3"/>
      <c r="J3608" s="3">
        <v>0</v>
      </c>
      <c r="K3608" s="3">
        <v>0</v>
      </c>
      <c r="L3608" s="3"/>
      <c r="M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3"/>
      <c r="AU3608" s="5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CK3608"/>
    </row>
    <row r="3609" spans="1:89" x14ac:dyDescent="0.25">
      <c r="A3609" s="2">
        <v>43646</v>
      </c>
      <c r="B3609" s="5" t="s">
        <v>487</v>
      </c>
      <c r="C3609" s="5" t="s">
        <v>648</v>
      </c>
      <c r="D3609" s="5" t="s">
        <v>70</v>
      </c>
      <c r="E3609" s="3" t="s">
        <v>263</v>
      </c>
      <c r="F3609" s="3" t="s">
        <v>670</v>
      </c>
      <c r="G3609" s="3">
        <v>0</v>
      </c>
      <c r="H3609" s="3"/>
      <c r="I3609" s="3"/>
      <c r="J3609" s="3">
        <v>0</v>
      </c>
      <c r="K3609" s="3">
        <v>0</v>
      </c>
      <c r="L3609" s="3"/>
      <c r="M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3"/>
      <c r="AU3609" s="5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CK3609"/>
    </row>
    <row r="3610" spans="1:89" x14ac:dyDescent="0.25">
      <c r="A3610" s="2">
        <v>43646</v>
      </c>
      <c r="B3610" s="5" t="s">
        <v>487</v>
      </c>
      <c r="C3610" s="5" t="s">
        <v>648</v>
      </c>
      <c r="D3610" s="5" t="s">
        <v>70</v>
      </c>
      <c r="E3610" s="3" t="s">
        <v>55</v>
      </c>
      <c r="F3610" s="3" t="s">
        <v>671</v>
      </c>
      <c r="G3610" s="3">
        <v>0</v>
      </c>
      <c r="H3610" s="3"/>
      <c r="I3610" s="3"/>
      <c r="J3610" s="3">
        <v>0</v>
      </c>
      <c r="K3610" s="3">
        <v>0</v>
      </c>
      <c r="L3610" s="3"/>
      <c r="M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3"/>
      <c r="AU3610" s="5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CK3610"/>
    </row>
    <row r="3611" spans="1:89" x14ac:dyDescent="0.25">
      <c r="A3611" s="2">
        <v>43646</v>
      </c>
      <c r="B3611" s="5" t="s">
        <v>487</v>
      </c>
      <c r="C3611" s="5" t="s">
        <v>648</v>
      </c>
      <c r="D3611" s="5" t="s">
        <v>70</v>
      </c>
      <c r="E3611" s="3" t="s">
        <v>50</v>
      </c>
      <c r="F3611" s="3" t="s">
        <v>672</v>
      </c>
      <c r="G3611" s="3">
        <v>5797977193.3599997</v>
      </c>
      <c r="H3611" s="3">
        <v>5785948575.3599997</v>
      </c>
      <c r="I3611" s="3">
        <v>0</v>
      </c>
      <c r="J3611" s="3">
        <v>0</v>
      </c>
      <c r="K3611" s="3">
        <v>12028618</v>
      </c>
      <c r="L3611" s="3"/>
      <c r="M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3"/>
      <c r="AU3611" s="5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CK3611"/>
    </row>
    <row r="3612" spans="1:89" x14ac:dyDescent="0.25">
      <c r="A3612" s="2">
        <v>43646</v>
      </c>
      <c r="B3612" s="5" t="s">
        <v>487</v>
      </c>
      <c r="C3612" s="5" t="s">
        <v>648</v>
      </c>
      <c r="D3612" s="5" t="s">
        <v>70</v>
      </c>
      <c r="E3612" s="3" t="s">
        <v>264</v>
      </c>
      <c r="F3612" s="3" t="s">
        <v>673</v>
      </c>
      <c r="G3612" s="3">
        <v>5785948575.3599997</v>
      </c>
      <c r="H3612" s="3">
        <v>5785948575.3599997</v>
      </c>
      <c r="I3612" s="3">
        <v>0</v>
      </c>
      <c r="J3612" s="3">
        <v>0</v>
      </c>
      <c r="K3612" s="3"/>
      <c r="L3612" s="3"/>
      <c r="M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3"/>
      <c r="AU3612" s="5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CK3612"/>
    </row>
    <row r="3613" spans="1:89" x14ac:dyDescent="0.25">
      <c r="A3613" s="2">
        <v>43646</v>
      </c>
      <c r="B3613" s="5" t="s">
        <v>487</v>
      </c>
      <c r="C3613" s="5" t="s">
        <v>648</v>
      </c>
      <c r="D3613" s="5" t="s">
        <v>70</v>
      </c>
      <c r="E3613" s="3" t="s">
        <v>267</v>
      </c>
      <c r="F3613" s="3" t="s">
        <v>674</v>
      </c>
      <c r="G3613" s="3">
        <v>5797977193.3599997</v>
      </c>
      <c r="H3613" s="3">
        <v>5785948575.3599997</v>
      </c>
      <c r="I3613" s="3">
        <v>0</v>
      </c>
      <c r="J3613" s="3">
        <v>0</v>
      </c>
      <c r="K3613" s="3">
        <v>12028618</v>
      </c>
      <c r="L3613" s="3"/>
      <c r="M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3"/>
      <c r="AU3613" s="5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CK3613"/>
    </row>
    <row r="3614" spans="1:89" x14ac:dyDescent="0.25">
      <c r="A3614" s="2">
        <v>43646</v>
      </c>
      <c r="B3614" s="5" t="s">
        <v>487</v>
      </c>
      <c r="C3614" s="5" t="s">
        <v>648</v>
      </c>
      <c r="D3614" s="5" t="s">
        <v>70</v>
      </c>
      <c r="E3614" s="3" t="s">
        <v>37</v>
      </c>
      <c r="F3614" s="3" t="s">
        <v>675</v>
      </c>
      <c r="G3614" s="3">
        <v>5785948575.3599997</v>
      </c>
      <c r="H3614" s="3">
        <v>5785948575.3599997</v>
      </c>
      <c r="I3614" s="3">
        <v>0</v>
      </c>
      <c r="J3614" s="3">
        <v>0</v>
      </c>
      <c r="K3614" s="3"/>
      <c r="L3614" s="3"/>
      <c r="M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3"/>
      <c r="AU3614" s="5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CK3614"/>
    </row>
    <row r="3615" spans="1:89" x14ac:dyDescent="0.25">
      <c r="A3615" s="2">
        <v>43646</v>
      </c>
      <c r="B3615" s="5" t="s">
        <v>487</v>
      </c>
      <c r="C3615" s="5" t="s">
        <v>648</v>
      </c>
      <c r="D3615" s="5" t="s">
        <v>70</v>
      </c>
      <c r="E3615" s="3" t="s">
        <v>270</v>
      </c>
      <c r="F3615" s="3" t="s">
        <v>676</v>
      </c>
      <c r="G3615" s="3">
        <v>2355673841.0100002</v>
      </c>
      <c r="H3615" s="3"/>
      <c r="I3615" s="3"/>
      <c r="J3615" s="3"/>
      <c r="K3615" s="3"/>
      <c r="L3615" s="3"/>
      <c r="M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3"/>
      <c r="AU3615" s="5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CK3615"/>
    </row>
    <row r="3616" spans="1:89" x14ac:dyDescent="0.25">
      <c r="A3616" s="2">
        <v>43646</v>
      </c>
      <c r="B3616" s="5" t="s">
        <v>487</v>
      </c>
      <c r="C3616" s="5" t="s">
        <v>648</v>
      </c>
      <c r="D3616" s="5" t="s">
        <v>70</v>
      </c>
      <c r="E3616" s="3" t="s">
        <v>272</v>
      </c>
      <c r="F3616" s="3" t="s">
        <v>677</v>
      </c>
      <c r="G3616" s="3">
        <v>2043584000</v>
      </c>
      <c r="H3616" s="3"/>
      <c r="I3616" s="3"/>
      <c r="J3616" s="3"/>
      <c r="K3616" s="3"/>
      <c r="L3616" s="3"/>
      <c r="M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3"/>
      <c r="AU3616" s="5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CK3616"/>
    </row>
    <row r="3617" spans="1:89" x14ac:dyDescent="0.25">
      <c r="A3617" s="2">
        <v>43646</v>
      </c>
      <c r="B3617" s="5" t="s">
        <v>487</v>
      </c>
      <c r="C3617" s="5" t="s">
        <v>648</v>
      </c>
      <c r="D3617" s="5" t="s">
        <v>70</v>
      </c>
      <c r="E3617" s="3" t="s">
        <v>116</v>
      </c>
      <c r="F3617" s="3" t="s">
        <v>678</v>
      </c>
      <c r="G3617" s="3">
        <v>1020.62</v>
      </c>
      <c r="H3617" s="3"/>
      <c r="I3617" s="3"/>
      <c r="J3617" s="3"/>
      <c r="K3617" s="3"/>
      <c r="L3617" s="3"/>
      <c r="M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3"/>
      <c r="AU3617" s="5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CK3617"/>
    </row>
    <row r="3618" spans="1:89" x14ac:dyDescent="0.25">
      <c r="A3618" s="2">
        <v>43646</v>
      </c>
      <c r="B3618" s="5" t="s">
        <v>487</v>
      </c>
      <c r="C3618" s="5" t="s">
        <v>648</v>
      </c>
      <c r="D3618" s="5" t="s">
        <v>70</v>
      </c>
      <c r="E3618" s="3" t="s">
        <v>118</v>
      </c>
      <c r="F3618" s="3" t="s">
        <v>679</v>
      </c>
      <c r="G3618" s="3">
        <v>1132.51</v>
      </c>
      <c r="H3618" s="3"/>
      <c r="I3618" s="3"/>
      <c r="J3618" s="3"/>
      <c r="K3618" s="3"/>
      <c r="L3618" s="3"/>
      <c r="M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3"/>
      <c r="AU3618" s="5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CK3618"/>
    </row>
    <row r="3619" spans="1:89" x14ac:dyDescent="0.25">
      <c r="A3619" s="2">
        <v>43646</v>
      </c>
      <c r="B3619" s="5" t="s">
        <v>488</v>
      </c>
      <c r="C3619" s="5" t="s">
        <v>330</v>
      </c>
      <c r="D3619" s="5" t="s">
        <v>70</v>
      </c>
      <c r="E3619" s="3" t="s">
        <v>241</v>
      </c>
      <c r="F3619" s="3" t="s">
        <v>331</v>
      </c>
      <c r="G3619" s="3">
        <v>0</v>
      </c>
      <c r="H3619" s="3"/>
      <c r="I3619" s="3"/>
      <c r="J3619" s="3"/>
      <c r="K3619" s="3"/>
      <c r="L3619" s="3"/>
      <c r="M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3"/>
      <c r="AU3619" s="5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CK3619"/>
    </row>
    <row r="3620" spans="1:89" x14ac:dyDescent="0.25">
      <c r="A3620" s="2">
        <v>43646</v>
      </c>
      <c r="B3620" s="5" t="s">
        <v>488</v>
      </c>
      <c r="C3620" s="5" t="s">
        <v>330</v>
      </c>
      <c r="D3620" s="5" t="s">
        <v>70</v>
      </c>
      <c r="E3620" s="3" t="s">
        <v>242</v>
      </c>
      <c r="F3620" s="3" t="s">
        <v>332</v>
      </c>
      <c r="G3620" s="3">
        <v>267062308</v>
      </c>
      <c r="H3620" s="3"/>
      <c r="I3620" s="3"/>
      <c r="J3620" s="3"/>
      <c r="K3620" s="3"/>
      <c r="L3620" s="3"/>
      <c r="M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3"/>
      <c r="AU3620" s="5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CK3620"/>
    </row>
    <row r="3621" spans="1:89" x14ac:dyDescent="0.25">
      <c r="A3621" s="2">
        <v>43646</v>
      </c>
      <c r="B3621" s="5" t="s">
        <v>488</v>
      </c>
      <c r="C3621" s="5" t="s">
        <v>330</v>
      </c>
      <c r="D3621" s="5" t="s">
        <v>70</v>
      </c>
      <c r="E3621" s="3" t="s">
        <v>243</v>
      </c>
      <c r="F3621" s="3" t="s">
        <v>333</v>
      </c>
      <c r="G3621" s="3">
        <v>0</v>
      </c>
      <c r="H3621" s="3"/>
      <c r="I3621" s="3"/>
      <c r="J3621" s="3"/>
      <c r="K3621" s="3"/>
      <c r="L3621" s="3"/>
      <c r="M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3"/>
      <c r="AU3621" s="5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CK3621"/>
    </row>
    <row r="3622" spans="1:89" x14ac:dyDescent="0.25">
      <c r="A3622" s="2">
        <v>43646</v>
      </c>
      <c r="B3622" s="5" t="s">
        <v>488</v>
      </c>
      <c r="C3622" s="5" t="s">
        <v>330</v>
      </c>
      <c r="D3622" s="5" t="s">
        <v>70</v>
      </c>
      <c r="E3622" s="3" t="s">
        <v>244</v>
      </c>
      <c r="F3622" s="3" t="s">
        <v>349</v>
      </c>
      <c r="G3622" s="3">
        <v>2856314236</v>
      </c>
      <c r="H3622" s="3"/>
      <c r="I3622" s="3"/>
      <c r="J3622" s="3"/>
      <c r="K3622" s="3"/>
      <c r="L3622" s="3"/>
      <c r="M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3"/>
      <c r="AU3622" s="5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CK3622"/>
    </row>
    <row r="3623" spans="1:89" x14ac:dyDescent="0.25">
      <c r="A3623" s="2">
        <v>43646</v>
      </c>
      <c r="B3623" s="5" t="s">
        <v>488</v>
      </c>
      <c r="C3623" s="5" t="s">
        <v>330</v>
      </c>
      <c r="D3623" s="5" t="s">
        <v>70</v>
      </c>
      <c r="E3623" s="3" t="s">
        <v>245</v>
      </c>
      <c r="F3623" s="3" t="s">
        <v>334</v>
      </c>
      <c r="G3623" s="3">
        <v>112059478346.61</v>
      </c>
      <c r="H3623" s="3"/>
      <c r="I3623" s="3"/>
      <c r="J3623" s="3"/>
      <c r="K3623" s="3"/>
      <c r="L3623" s="3"/>
      <c r="M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3"/>
      <c r="AU3623" s="5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CK3623"/>
    </row>
    <row r="3624" spans="1:89" x14ac:dyDescent="0.25">
      <c r="A3624" s="2">
        <v>43646</v>
      </c>
      <c r="B3624" s="5" t="s">
        <v>488</v>
      </c>
      <c r="C3624" s="5" t="s">
        <v>330</v>
      </c>
      <c r="D3624" s="5" t="s">
        <v>70</v>
      </c>
      <c r="E3624" s="3" t="s">
        <v>246</v>
      </c>
      <c r="F3624" s="3" t="s">
        <v>335</v>
      </c>
      <c r="G3624" s="3">
        <v>0</v>
      </c>
      <c r="H3624" s="3"/>
      <c r="I3624" s="3"/>
      <c r="J3624" s="3"/>
      <c r="K3624" s="3"/>
      <c r="L3624" s="3"/>
      <c r="M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3"/>
      <c r="AU3624" s="5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CK3624"/>
    </row>
    <row r="3625" spans="1:89" x14ac:dyDescent="0.25">
      <c r="A3625" s="2">
        <v>43646</v>
      </c>
      <c r="B3625" s="5" t="s">
        <v>488</v>
      </c>
      <c r="C3625" s="5" t="s">
        <v>330</v>
      </c>
      <c r="D3625" s="5" t="s">
        <v>70</v>
      </c>
      <c r="E3625" s="3" t="s">
        <v>247</v>
      </c>
      <c r="F3625" s="3" t="s">
        <v>336</v>
      </c>
      <c r="G3625" s="3">
        <v>9212131462.0900002</v>
      </c>
      <c r="H3625" s="3"/>
      <c r="I3625" s="3"/>
      <c r="J3625" s="3"/>
      <c r="K3625" s="3"/>
      <c r="L3625" s="3"/>
      <c r="M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3"/>
      <c r="AU3625" s="5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CK3625"/>
    </row>
    <row r="3626" spans="1:89" x14ac:dyDescent="0.25">
      <c r="A3626" s="2">
        <v>43646</v>
      </c>
      <c r="B3626" s="5" t="s">
        <v>488</v>
      </c>
      <c r="C3626" s="5" t="s">
        <v>330</v>
      </c>
      <c r="D3626" s="5" t="s">
        <v>70</v>
      </c>
      <c r="E3626" s="3" t="s">
        <v>248</v>
      </c>
      <c r="F3626" s="3" t="s">
        <v>337</v>
      </c>
      <c r="G3626" s="3">
        <v>27831502734.549999</v>
      </c>
      <c r="H3626" s="3"/>
      <c r="I3626" s="3"/>
      <c r="J3626" s="3"/>
      <c r="K3626" s="3"/>
      <c r="L3626" s="3"/>
      <c r="M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3"/>
      <c r="AU3626" s="5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CK3626"/>
    </row>
    <row r="3627" spans="1:89" x14ac:dyDescent="0.25">
      <c r="A3627" s="2">
        <v>43646</v>
      </c>
      <c r="B3627" s="5" t="s">
        <v>488</v>
      </c>
      <c r="C3627" s="5" t="s">
        <v>330</v>
      </c>
      <c r="D3627" s="5" t="s">
        <v>70</v>
      </c>
      <c r="E3627" s="3" t="s">
        <v>69</v>
      </c>
      <c r="F3627" s="3" t="s">
        <v>338</v>
      </c>
      <c r="G3627" s="3">
        <v>21625943577.529999</v>
      </c>
      <c r="H3627" s="3"/>
      <c r="I3627" s="3"/>
      <c r="J3627" s="3"/>
      <c r="K3627" s="3"/>
      <c r="L3627" s="3"/>
      <c r="M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3"/>
      <c r="AU3627" s="5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CK3627"/>
    </row>
    <row r="3628" spans="1:89" x14ac:dyDescent="0.25">
      <c r="A3628" s="2">
        <v>43646</v>
      </c>
      <c r="B3628" s="5" t="s">
        <v>488</v>
      </c>
      <c r="C3628" s="5" t="s">
        <v>330</v>
      </c>
      <c r="D3628" s="5" t="s">
        <v>70</v>
      </c>
      <c r="E3628" s="3" t="s">
        <v>68</v>
      </c>
      <c r="F3628" s="3" t="s">
        <v>339</v>
      </c>
      <c r="G3628" s="3">
        <v>6205559157.0200005</v>
      </c>
      <c r="H3628" s="3"/>
      <c r="I3628" s="3"/>
      <c r="J3628" s="3"/>
      <c r="K3628" s="3"/>
      <c r="L3628" s="3"/>
      <c r="M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3"/>
      <c r="AU3628" s="5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CK3628"/>
    </row>
    <row r="3629" spans="1:89" x14ac:dyDescent="0.25">
      <c r="A3629" s="2">
        <v>43646</v>
      </c>
      <c r="B3629" s="5" t="s">
        <v>488</v>
      </c>
      <c r="C3629" s="5" t="s">
        <v>330</v>
      </c>
      <c r="D3629" s="5" t="s">
        <v>70</v>
      </c>
      <c r="E3629" s="3" t="s">
        <v>67</v>
      </c>
      <c r="F3629" s="3" t="s">
        <v>340</v>
      </c>
      <c r="G3629" s="3">
        <v>50523458224.769997</v>
      </c>
      <c r="H3629" s="3"/>
      <c r="I3629" s="3"/>
      <c r="J3629" s="3"/>
      <c r="K3629" s="3"/>
      <c r="L3629" s="3"/>
      <c r="M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3"/>
      <c r="AU3629" s="5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CK3629"/>
    </row>
    <row r="3630" spans="1:89" x14ac:dyDescent="0.25">
      <c r="A3630" s="2">
        <v>43646</v>
      </c>
      <c r="B3630" s="5" t="s">
        <v>488</v>
      </c>
      <c r="C3630" s="5" t="s">
        <v>330</v>
      </c>
      <c r="D3630" s="5" t="s">
        <v>70</v>
      </c>
      <c r="E3630" s="3" t="s">
        <v>66</v>
      </c>
      <c r="F3630" s="3" t="s">
        <v>341</v>
      </c>
      <c r="G3630" s="3">
        <v>28021434877.299999</v>
      </c>
      <c r="H3630" s="3"/>
      <c r="I3630" s="3"/>
      <c r="J3630" s="3"/>
      <c r="K3630" s="3"/>
      <c r="L3630" s="3"/>
      <c r="M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3"/>
      <c r="AU3630" s="5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CK3630"/>
    </row>
    <row r="3631" spans="1:89" x14ac:dyDescent="0.25">
      <c r="A3631" s="2">
        <v>43646</v>
      </c>
      <c r="B3631" s="5" t="s">
        <v>488</v>
      </c>
      <c r="C3631" s="5" t="s">
        <v>330</v>
      </c>
      <c r="D3631" s="5" t="s">
        <v>70</v>
      </c>
      <c r="E3631" s="3" t="s">
        <v>249</v>
      </c>
      <c r="F3631" s="3" t="s">
        <v>342</v>
      </c>
      <c r="G3631" s="3">
        <v>22502023347.470001</v>
      </c>
      <c r="H3631" s="3"/>
      <c r="I3631" s="3"/>
      <c r="J3631" s="3"/>
      <c r="K3631" s="3"/>
      <c r="L3631" s="3"/>
      <c r="M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3"/>
      <c r="AU3631" s="5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CK3631"/>
    </row>
    <row r="3632" spans="1:89" x14ac:dyDescent="0.25">
      <c r="A3632" s="2">
        <v>43646</v>
      </c>
      <c r="B3632" s="5" t="s">
        <v>488</v>
      </c>
      <c r="C3632" s="5" t="s">
        <v>330</v>
      </c>
      <c r="D3632" s="5" t="s">
        <v>70</v>
      </c>
      <c r="E3632" s="3" t="s">
        <v>250</v>
      </c>
      <c r="F3632" s="3" t="s">
        <v>343</v>
      </c>
      <c r="G3632" s="3">
        <v>0</v>
      </c>
      <c r="H3632" s="3"/>
      <c r="I3632" s="3"/>
      <c r="J3632" s="3"/>
      <c r="K3632" s="3"/>
      <c r="L3632" s="3"/>
      <c r="M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3"/>
      <c r="AU3632" s="5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CK3632"/>
    </row>
    <row r="3633" spans="1:89" x14ac:dyDescent="0.25">
      <c r="A3633" s="2">
        <v>43646</v>
      </c>
      <c r="B3633" s="5" t="s">
        <v>488</v>
      </c>
      <c r="C3633" s="5" t="s">
        <v>330</v>
      </c>
      <c r="D3633" s="5" t="s">
        <v>70</v>
      </c>
      <c r="E3633" s="3" t="s">
        <v>251</v>
      </c>
      <c r="F3633" s="3" t="s">
        <v>344</v>
      </c>
      <c r="G3633" s="3">
        <v>0</v>
      </c>
      <c r="H3633" s="3"/>
      <c r="I3633" s="3"/>
      <c r="J3633" s="3"/>
      <c r="K3633" s="3"/>
      <c r="L3633" s="3"/>
      <c r="M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3"/>
      <c r="AU3633" s="5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CK3633"/>
    </row>
    <row r="3634" spans="1:89" x14ac:dyDescent="0.25">
      <c r="A3634" s="2">
        <v>43646</v>
      </c>
      <c r="B3634" s="5" t="s">
        <v>488</v>
      </c>
      <c r="C3634" s="5" t="s">
        <v>330</v>
      </c>
      <c r="D3634" s="5" t="s">
        <v>70</v>
      </c>
      <c r="E3634" s="3" t="s">
        <v>252</v>
      </c>
      <c r="F3634" s="3" t="s">
        <v>345</v>
      </c>
      <c r="G3634" s="3">
        <v>23045922895.549999</v>
      </c>
      <c r="H3634" s="3"/>
      <c r="I3634" s="3"/>
      <c r="J3634" s="3"/>
      <c r="K3634" s="3"/>
      <c r="L3634" s="3"/>
      <c r="M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3"/>
      <c r="AU3634" s="5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CK3634"/>
    </row>
    <row r="3635" spans="1:89" x14ac:dyDescent="0.25">
      <c r="A3635" s="2">
        <v>43646</v>
      </c>
      <c r="B3635" s="5" t="s">
        <v>488</v>
      </c>
      <c r="C3635" s="5" t="s">
        <v>330</v>
      </c>
      <c r="D3635" s="5" t="s">
        <v>70</v>
      </c>
      <c r="E3635" s="3" t="s">
        <v>253</v>
      </c>
      <c r="F3635" s="3" t="s">
        <v>346</v>
      </c>
      <c r="G3635" s="3">
        <v>0</v>
      </c>
      <c r="H3635" s="3"/>
      <c r="I3635" s="3"/>
      <c r="J3635" s="3"/>
      <c r="K3635" s="3"/>
      <c r="L3635" s="3"/>
      <c r="M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3"/>
      <c r="AU3635" s="5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CK3635"/>
    </row>
    <row r="3636" spans="1:89" x14ac:dyDescent="0.25">
      <c r="A3636" s="2">
        <v>43646</v>
      </c>
      <c r="B3636" s="5" t="s">
        <v>488</v>
      </c>
      <c r="C3636" s="5" t="s">
        <v>330</v>
      </c>
      <c r="D3636" s="5" t="s">
        <v>70</v>
      </c>
      <c r="E3636" s="3" t="s">
        <v>65</v>
      </c>
      <c r="F3636" s="3" t="s">
        <v>347</v>
      </c>
      <c r="G3636" s="3">
        <v>1446463029.6500001</v>
      </c>
      <c r="H3636" s="3"/>
      <c r="I3636" s="3"/>
      <c r="J3636" s="3"/>
      <c r="K3636" s="3"/>
      <c r="L3636" s="3"/>
      <c r="M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3"/>
      <c r="AU3636" s="5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CK3636"/>
    </row>
    <row r="3637" spans="1:89" x14ac:dyDescent="0.25">
      <c r="A3637" s="2">
        <v>43646</v>
      </c>
      <c r="B3637" s="5" t="s">
        <v>488</v>
      </c>
      <c r="C3637" s="5" t="s">
        <v>330</v>
      </c>
      <c r="D3637" s="5" t="s">
        <v>70</v>
      </c>
      <c r="E3637" s="3" t="s">
        <v>64</v>
      </c>
      <c r="F3637" s="3" t="s">
        <v>348</v>
      </c>
      <c r="G3637" s="3">
        <v>0</v>
      </c>
      <c r="H3637" s="3"/>
      <c r="I3637" s="3"/>
      <c r="J3637" s="3"/>
      <c r="K3637" s="3"/>
      <c r="L3637" s="3"/>
      <c r="M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3"/>
      <c r="AU3637" s="5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CK3637"/>
    </row>
    <row r="3638" spans="1:89" x14ac:dyDescent="0.25">
      <c r="A3638" s="2">
        <v>43646</v>
      </c>
      <c r="B3638" s="5" t="s">
        <v>488</v>
      </c>
      <c r="C3638" s="5" t="s">
        <v>330</v>
      </c>
      <c r="D3638" s="5" t="s">
        <v>70</v>
      </c>
      <c r="E3638" s="3" t="s">
        <v>63</v>
      </c>
      <c r="F3638" s="3" t="s">
        <v>350</v>
      </c>
      <c r="G3638" s="3">
        <v>0</v>
      </c>
      <c r="H3638" s="3"/>
      <c r="I3638" s="3"/>
      <c r="J3638" s="3"/>
      <c r="K3638" s="3"/>
      <c r="L3638" s="3"/>
      <c r="M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3"/>
      <c r="AU3638" s="5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CK3638"/>
    </row>
    <row r="3639" spans="1:89" x14ac:dyDescent="0.25">
      <c r="A3639" s="2">
        <v>43646</v>
      </c>
      <c r="B3639" s="5" t="s">
        <v>488</v>
      </c>
      <c r="C3639" s="5" t="s">
        <v>330</v>
      </c>
      <c r="D3639" s="5" t="s">
        <v>70</v>
      </c>
      <c r="E3639" s="3" t="s">
        <v>62</v>
      </c>
      <c r="F3639" s="3" t="s">
        <v>351</v>
      </c>
      <c r="G3639" s="3">
        <v>2815686168</v>
      </c>
      <c r="H3639" s="3"/>
      <c r="I3639" s="3"/>
      <c r="J3639" s="3"/>
      <c r="K3639" s="3"/>
      <c r="L3639" s="3"/>
      <c r="M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3"/>
      <c r="AU3639" s="5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CK3639"/>
    </row>
    <row r="3640" spans="1:89" x14ac:dyDescent="0.25">
      <c r="A3640" s="2">
        <v>43646</v>
      </c>
      <c r="B3640" s="5" t="s">
        <v>488</v>
      </c>
      <c r="C3640" s="5" t="s">
        <v>330</v>
      </c>
      <c r="D3640" s="5" t="s">
        <v>70</v>
      </c>
      <c r="E3640" s="3" t="s">
        <v>61</v>
      </c>
      <c r="F3640" s="3" t="s">
        <v>353</v>
      </c>
      <c r="G3640" s="3">
        <v>0</v>
      </c>
      <c r="H3640" s="3"/>
      <c r="I3640" s="3"/>
      <c r="J3640" s="3"/>
      <c r="K3640" s="3"/>
      <c r="L3640" s="3"/>
      <c r="M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3"/>
      <c r="AU3640" s="5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CK3640"/>
    </row>
    <row r="3641" spans="1:89" x14ac:dyDescent="0.25">
      <c r="A3641" s="2">
        <v>43646</v>
      </c>
      <c r="B3641" s="5" t="s">
        <v>488</v>
      </c>
      <c r="C3641" s="5" t="s">
        <v>330</v>
      </c>
      <c r="D3641" s="5" t="s">
        <v>70</v>
      </c>
      <c r="E3641" s="3" t="s">
        <v>254</v>
      </c>
      <c r="F3641" s="3" t="s">
        <v>370</v>
      </c>
      <c r="G3641" s="3">
        <v>924164067</v>
      </c>
      <c r="H3641" s="3"/>
      <c r="I3641" s="3"/>
      <c r="J3641" s="3"/>
      <c r="K3641" s="3"/>
      <c r="L3641" s="3"/>
      <c r="M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3"/>
      <c r="AU3641" s="5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CK3641"/>
    </row>
    <row r="3642" spans="1:89" x14ac:dyDescent="0.25">
      <c r="A3642" s="2">
        <v>43646</v>
      </c>
      <c r="B3642" s="5" t="s">
        <v>488</v>
      </c>
      <c r="C3642" s="5" t="s">
        <v>330</v>
      </c>
      <c r="D3642" s="5" t="s">
        <v>70</v>
      </c>
      <c r="E3642" s="3" t="s">
        <v>255</v>
      </c>
      <c r="F3642" s="3" t="s">
        <v>352</v>
      </c>
      <c r="G3642" s="3">
        <v>1891522101</v>
      </c>
      <c r="H3642" s="3"/>
      <c r="I3642" s="3"/>
      <c r="J3642" s="3"/>
      <c r="K3642" s="3"/>
      <c r="L3642" s="3"/>
      <c r="M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3"/>
      <c r="AU3642" s="5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CK3642"/>
    </row>
    <row r="3643" spans="1:89" x14ac:dyDescent="0.25">
      <c r="A3643" s="2">
        <v>43646</v>
      </c>
      <c r="B3643" s="5" t="s">
        <v>488</v>
      </c>
      <c r="C3643" s="5" t="s">
        <v>330</v>
      </c>
      <c r="D3643" s="5" t="s">
        <v>70</v>
      </c>
      <c r="E3643" s="3" t="s">
        <v>256</v>
      </c>
      <c r="F3643" s="3" t="s">
        <v>354</v>
      </c>
      <c r="G3643" s="3">
        <v>2661370471</v>
      </c>
      <c r="H3643" s="3"/>
      <c r="I3643" s="3"/>
      <c r="J3643" s="3"/>
      <c r="K3643" s="3"/>
      <c r="L3643" s="3"/>
      <c r="M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3"/>
      <c r="AU3643" s="5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CK3643"/>
    </row>
    <row r="3644" spans="1:89" x14ac:dyDescent="0.25">
      <c r="A3644" s="2">
        <v>43646</v>
      </c>
      <c r="B3644" s="5" t="s">
        <v>488</v>
      </c>
      <c r="C3644" s="5" t="s">
        <v>330</v>
      </c>
      <c r="D3644" s="5" t="s">
        <v>70</v>
      </c>
      <c r="E3644" s="3" t="s">
        <v>257</v>
      </c>
      <c r="F3644" s="3" t="s">
        <v>372</v>
      </c>
      <c r="G3644" s="3">
        <v>2661370471</v>
      </c>
      <c r="H3644" s="3"/>
      <c r="I3644" s="3"/>
      <c r="J3644" s="3"/>
      <c r="K3644" s="3"/>
      <c r="L3644" s="3"/>
      <c r="M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3"/>
      <c r="AU3644" s="5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CK3644"/>
    </row>
    <row r="3645" spans="1:89" x14ac:dyDescent="0.25">
      <c r="A3645" s="2">
        <v>43646</v>
      </c>
      <c r="B3645" s="5" t="s">
        <v>488</v>
      </c>
      <c r="C3645" s="5" t="s">
        <v>330</v>
      </c>
      <c r="D3645" s="5" t="s">
        <v>70</v>
      </c>
      <c r="E3645" s="3" t="s">
        <v>258</v>
      </c>
      <c r="F3645" s="3" t="s">
        <v>355</v>
      </c>
      <c r="G3645" s="3">
        <v>2615544680</v>
      </c>
      <c r="H3645" s="3"/>
      <c r="I3645" s="3"/>
      <c r="J3645" s="3"/>
      <c r="K3645" s="3"/>
      <c r="L3645" s="3"/>
      <c r="M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3"/>
      <c r="AU3645" s="5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CK3645"/>
    </row>
    <row r="3646" spans="1:89" x14ac:dyDescent="0.25">
      <c r="A3646" s="2">
        <v>43646</v>
      </c>
      <c r="B3646" s="5" t="s">
        <v>488</v>
      </c>
      <c r="C3646" s="5" t="s">
        <v>330</v>
      </c>
      <c r="D3646" s="5" t="s">
        <v>70</v>
      </c>
      <c r="E3646" s="3" t="s">
        <v>60</v>
      </c>
      <c r="F3646" s="3" t="s">
        <v>356</v>
      </c>
      <c r="G3646" s="3">
        <v>45825791</v>
      </c>
      <c r="H3646" s="3"/>
      <c r="I3646" s="3"/>
      <c r="J3646" s="3"/>
      <c r="K3646" s="3"/>
      <c r="L3646" s="3"/>
      <c r="M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3"/>
      <c r="AU3646" s="5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CK3646"/>
    </row>
    <row r="3647" spans="1:89" x14ac:dyDescent="0.25">
      <c r="A3647" s="2">
        <v>43646</v>
      </c>
      <c r="B3647" s="5" t="s">
        <v>488</v>
      </c>
      <c r="C3647" s="5" t="s">
        <v>330</v>
      </c>
      <c r="D3647" s="5" t="s">
        <v>70</v>
      </c>
      <c r="E3647" s="3" t="s">
        <v>59</v>
      </c>
      <c r="F3647" s="3" t="s">
        <v>357</v>
      </c>
      <c r="G3647" s="3">
        <v>0</v>
      </c>
      <c r="H3647" s="3"/>
      <c r="I3647" s="3"/>
      <c r="J3647" s="3"/>
      <c r="K3647" s="3"/>
      <c r="L3647" s="3"/>
      <c r="M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3"/>
      <c r="AU3647" s="5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CK3647"/>
    </row>
    <row r="3648" spans="1:89" x14ac:dyDescent="0.25">
      <c r="A3648" s="2">
        <v>43646</v>
      </c>
      <c r="B3648" s="5" t="s">
        <v>488</v>
      </c>
      <c r="C3648" s="5" t="s">
        <v>330</v>
      </c>
      <c r="D3648" s="5" t="s">
        <v>70</v>
      </c>
      <c r="E3648" s="3" t="s">
        <v>58</v>
      </c>
      <c r="F3648" s="3" t="s">
        <v>358</v>
      </c>
      <c r="G3648" s="3">
        <v>0</v>
      </c>
      <c r="H3648" s="3"/>
      <c r="I3648" s="3"/>
      <c r="J3648" s="3"/>
      <c r="K3648" s="3"/>
      <c r="L3648" s="3"/>
      <c r="M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3"/>
      <c r="AU3648" s="5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CK3648"/>
    </row>
    <row r="3649" spans="1:89" x14ac:dyDescent="0.25">
      <c r="A3649" s="2">
        <v>43646</v>
      </c>
      <c r="B3649" s="5" t="s">
        <v>488</v>
      </c>
      <c r="C3649" s="5" t="s">
        <v>330</v>
      </c>
      <c r="D3649" s="5" t="s">
        <v>70</v>
      </c>
      <c r="E3649" s="3" t="s">
        <v>57</v>
      </c>
      <c r="F3649" s="3" t="s">
        <v>359</v>
      </c>
      <c r="G3649" s="3">
        <v>0</v>
      </c>
      <c r="H3649" s="3"/>
      <c r="I3649" s="3"/>
      <c r="J3649" s="3"/>
      <c r="K3649" s="3"/>
      <c r="L3649" s="3"/>
      <c r="M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3"/>
      <c r="AU3649" s="5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CK3649"/>
    </row>
    <row r="3650" spans="1:89" x14ac:dyDescent="0.25">
      <c r="A3650" s="2">
        <v>43646</v>
      </c>
      <c r="B3650" s="5" t="s">
        <v>488</v>
      </c>
      <c r="C3650" s="5" t="s">
        <v>330</v>
      </c>
      <c r="D3650" s="5" t="s">
        <v>70</v>
      </c>
      <c r="E3650" s="3" t="s">
        <v>56</v>
      </c>
      <c r="F3650" s="3" t="s">
        <v>360</v>
      </c>
      <c r="G3650" s="3">
        <v>0</v>
      </c>
      <c r="H3650" s="3"/>
      <c r="I3650" s="3"/>
      <c r="J3650" s="3"/>
      <c r="K3650" s="3"/>
      <c r="L3650" s="3"/>
      <c r="M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3"/>
      <c r="AU3650" s="5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CK3650"/>
    </row>
    <row r="3651" spans="1:89" x14ac:dyDescent="0.25">
      <c r="A3651" s="2">
        <v>43646</v>
      </c>
      <c r="B3651" s="5" t="s">
        <v>488</v>
      </c>
      <c r="C3651" s="5" t="s">
        <v>330</v>
      </c>
      <c r="D3651" s="5" t="s">
        <v>70</v>
      </c>
      <c r="E3651" s="3" t="s">
        <v>259</v>
      </c>
      <c r="F3651" s="3" t="s">
        <v>361</v>
      </c>
      <c r="G3651" s="3">
        <v>0</v>
      </c>
      <c r="H3651" s="3"/>
      <c r="I3651" s="3"/>
      <c r="J3651" s="3"/>
      <c r="K3651" s="3"/>
      <c r="L3651" s="3"/>
      <c r="M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3"/>
      <c r="AU3651" s="5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CK3651"/>
    </row>
    <row r="3652" spans="1:89" x14ac:dyDescent="0.25">
      <c r="A3652" s="2">
        <v>43646</v>
      </c>
      <c r="B3652" s="5" t="s">
        <v>488</v>
      </c>
      <c r="C3652" s="5" t="s">
        <v>330</v>
      </c>
      <c r="D3652" s="5" t="s">
        <v>70</v>
      </c>
      <c r="E3652" s="3" t="s">
        <v>260</v>
      </c>
      <c r="F3652" s="3" t="s">
        <v>362</v>
      </c>
      <c r="G3652" s="3">
        <v>26444651576</v>
      </c>
      <c r="H3652" s="3"/>
      <c r="I3652" s="3"/>
      <c r="J3652" s="3"/>
      <c r="K3652" s="3"/>
      <c r="L3652" s="3"/>
      <c r="M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3"/>
      <c r="AU3652" s="5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CK3652"/>
    </row>
    <row r="3653" spans="1:89" x14ac:dyDescent="0.25">
      <c r="A3653" s="2">
        <v>43646</v>
      </c>
      <c r="B3653" s="5" t="s">
        <v>488</v>
      </c>
      <c r="C3653" s="5" t="s">
        <v>330</v>
      </c>
      <c r="D3653" s="5" t="s">
        <v>70</v>
      </c>
      <c r="E3653" s="3" t="s">
        <v>261</v>
      </c>
      <c r="F3653" s="3" t="s">
        <v>363</v>
      </c>
      <c r="G3653" s="3">
        <v>63141223</v>
      </c>
      <c r="H3653" s="3"/>
      <c r="I3653" s="3"/>
      <c r="J3653" s="3"/>
      <c r="K3653" s="3"/>
      <c r="L3653" s="3"/>
      <c r="M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3"/>
      <c r="AU3653" s="5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CK3653"/>
    </row>
    <row r="3654" spans="1:89" x14ac:dyDescent="0.25">
      <c r="A3654" s="2">
        <v>43646</v>
      </c>
      <c r="B3654" s="5" t="s">
        <v>488</v>
      </c>
      <c r="C3654" s="5" t="s">
        <v>330</v>
      </c>
      <c r="D3654" s="5" t="s">
        <v>70</v>
      </c>
      <c r="E3654" s="3" t="s">
        <v>262</v>
      </c>
      <c r="F3654" s="3" t="s">
        <v>364</v>
      </c>
      <c r="G3654" s="3">
        <v>503981720</v>
      </c>
      <c r="H3654" s="3"/>
      <c r="I3654" s="3"/>
      <c r="J3654" s="3"/>
      <c r="K3654" s="3"/>
      <c r="L3654" s="3"/>
      <c r="M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3"/>
      <c r="AU3654" s="5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CK3654"/>
    </row>
    <row r="3655" spans="1:89" x14ac:dyDescent="0.25">
      <c r="A3655" s="2">
        <v>43646</v>
      </c>
      <c r="B3655" s="5" t="s">
        <v>488</v>
      </c>
      <c r="C3655" s="5" t="s">
        <v>330</v>
      </c>
      <c r="D3655" s="5" t="s">
        <v>70</v>
      </c>
      <c r="E3655" s="3" t="s">
        <v>263</v>
      </c>
      <c r="F3655" s="3" t="s">
        <v>365</v>
      </c>
      <c r="G3655" s="3">
        <v>658976000</v>
      </c>
      <c r="H3655" s="3"/>
      <c r="I3655" s="3"/>
      <c r="J3655" s="3"/>
      <c r="K3655" s="3"/>
      <c r="L3655" s="3"/>
      <c r="M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3"/>
      <c r="AU3655" s="5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CK3655"/>
    </row>
    <row r="3656" spans="1:89" x14ac:dyDescent="0.25">
      <c r="A3656" s="2">
        <v>43646</v>
      </c>
      <c r="B3656" s="5" t="s">
        <v>488</v>
      </c>
      <c r="C3656" s="5" t="s">
        <v>330</v>
      </c>
      <c r="D3656" s="5" t="s">
        <v>70</v>
      </c>
      <c r="E3656" s="3" t="s">
        <v>55</v>
      </c>
      <c r="F3656" s="3" t="s">
        <v>366</v>
      </c>
      <c r="G3656" s="3">
        <v>0</v>
      </c>
      <c r="H3656" s="3"/>
      <c r="I3656" s="3"/>
      <c r="J3656" s="3"/>
      <c r="K3656" s="3"/>
      <c r="L3656" s="3"/>
      <c r="M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3"/>
      <c r="AU3656" s="5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CK3656"/>
    </row>
    <row r="3657" spans="1:89" x14ac:dyDescent="0.25">
      <c r="A3657" s="2">
        <v>43646</v>
      </c>
      <c r="B3657" s="5" t="s">
        <v>488</v>
      </c>
      <c r="C3657" s="5" t="s">
        <v>330</v>
      </c>
      <c r="D3657" s="5" t="s">
        <v>70</v>
      </c>
      <c r="E3657" s="3" t="s">
        <v>54</v>
      </c>
      <c r="F3657" s="3" t="s">
        <v>367</v>
      </c>
      <c r="G3657" s="3">
        <v>5328243065.3000002</v>
      </c>
      <c r="H3657" s="3"/>
      <c r="I3657" s="3"/>
      <c r="J3657" s="3"/>
      <c r="K3657" s="3"/>
      <c r="L3657" s="3"/>
      <c r="M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3"/>
      <c r="AU3657" s="5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CK3657"/>
    </row>
    <row r="3658" spans="1:89" x14ac:dyDescent="0.25">
      <c r="A3658" s="2">
        <v>43646</v>
      </c>
      <c r="B3658" s="5" t="s">
        <v>488</v>
      </c>
      <c r="C3658" s="5" t="s">
        <v>330</v>
      </c>
      <c r="D3658" s="5" t="s">
        <v>70</v>
      </c>
      <c r="E3658" s="3" t="s">
        <v>53</v>
      </c>
      <c r="F3658" s="3" t="s">
        <v>368</v>
      </c>
      <c r="G3658" s="3">
        <v>1592827351.54</v>
      </c>
      <c r="H3658" s="3"/>
      <c r="I3658" s="3"/>
      <c r="J3658" s="3"/>
      <c r="K3658" s="3"/>
      <c r="L3658" s="3"/>
      <c r="M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3"/>
      <c r="AU3658" s="5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CK3658"/>
    </row>
    <row r="3659" spans="1:89" x14ac:dyDescent="0.25">
      <c r="A3659" s="2">
        <v>43646</v>
      </c>
      <c r="B3659" s="5" t="s">
        <v>488</v>
      </c>
      <c r="C3659" s="5" t="s">
        <v>330</v>
      </c>
      <c r="D3659" s="5" t="s">
        <v>70</v>
      </c>
      <c r="E3659" s="3" t="s">
        <v>50</v>
      </c>
      <c r="F3659" s="3" t="s">
        <v>369</v>
      </c>
      <c r="G3659" s="3">
        <v>155251732465.45001</v>
      </c>
      <c r="H3659" s="3"/>
      <c r="I3659" s="3"/>
      <c r="J3659" s="3"/>
      <c r="K3659" s="3"/>
      <c r="L3659" s="3"/>
      <c r="M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3"/>
      <c r="AU3659" s="5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CK3659"/>
    </row>
    <row r="3660" spans="1:89" x14ac:dyDescent="0.25">
      <c r="A3660" s="2">
        <v>43646</v>
      </c>
      <c r="B3660" s="5" t="s">
        <v>488</v>
      </c>
      <c r="C3660" s="5" t="s">
        <v>330</v>
      </c>
      <c r="D3660" s="5" t="s">
        <v>70</v>
      </c>
      <c r="E3660" s="3" t="s">
        <v>264</v>
      </c>
      <c r="F3660" s="3" t="s">
        <v>371</v>
      </c>
      <c r="G3660" s="3">
        <v>89794202474.580002</v>
      </c>
      <c r="H3660" s="3"/>
      <c r="I3660" s="3"/>
      <c r="J3660" s="3"/>
      <c r="K3660" s="3"/>
      <c r="L3660" s="3"/>
      <c r="M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3"/>
      <c r="AU3660" s="5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CK3660"/>
    </row>
    <row r="3661" spans="1:89" x14ac:dyDescent="0.25">
      <c r="A3661" s="2">
        <v>43646</v>
      </c>
      <c r="B3661" s="5" t="s">
        <v>488</v>
      </c>
      <c r="C3661" s="5" t="s">
        <v>330</v>
      </c>
      <c r="D3661" s="5" t="s">
        <v>70</v>
      </c>
      <c r="E3661" s="3" t="s">
        <v>265</v>
      </c>
      <c r="F3661" s="3" t="s">
        <v>377</v>
      </c>
      <c r="G3661" s="3">
        <v>75645716244.679993</v>
      </c>
      <c r="H3661" s="3"/>
      <c r="I3661" s="3"/>
      <c r="J3661" s="3"/>
      <c r="K3661" s="3"/>
      <c r="L3661" s="3"/>
      <c r="M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3"/>
      <c r="AU3661" s="5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CK3661"/>
    </row>
    <row r="3662" spans="1:89" x14ac:dyDescent="0.25">
      <c r="A3662" s="2">
        <v>43646</v>
      </c>
      <c r="B3662" s="5" t="s">
        <v>488</v>
      </c>
      <c r="C3662" s="5" t="s">
        <v>330</v>
      </c>
      <c r="D3662" s="5" t="s">
        <v>70</v>
      </c>
      <c r="E3662" s="3" t="s">
        <v>266</v>
      </c>
      <c r="F3662" s="3" t="s">
        <v>373</v>
      </c>
      <c r="G3662" s="3">
        <v>0</v>
      </c>
      <c r="H3662" s="3"/>
      <c r="I3662" s="3"/>
      <c r="J3662" s="3"/>
      <c r="K3662" s="3"/>
      <c r="L3662" s="3"/>
      <c r="M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3"/>
      <c r="AU3662" s="5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CK3662"/>
    </row>
    <row r="3663" spans="1:89" x14ac:dyDescent="0.25">
      <c r="A3663" s="2">
        <v>43646</v>
      </c>
      <c r="B3663" s="5" t="s">
        <v>488</v>
      </c>
      <c r="C3663" s="5" t="s">
        <v>330</v>
      </c>
      <c r="D3663" s="5" t="s">
        <v>70</v>
      </c>
      <c r="E3663" s="3" t="s">
        <v>267</v>
      </c>
      <c r="F3663" s="3" t="s">
        <v>374</v>
      </c>
      <c r="G3663" s="3">
        <v>73464688778.339996</v>
      </c>
      <c r="H3663" s="3"/>
      <c r="I3663" s="3"/>
      <c r="J3663" s="3"/>
      <c r="K3663" s="3"/>
      <c r="L3663" s="3"/>
      <c r="M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3"/>
      <c r="AU3663" s="5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CK3663"/>
    </row>
    <row r="3664" spans="1:89" x14ac:dyDescent="0.25">
      <c r="A3664" s="2">
        <v>43646</v>
      </c>
      <c r="B3664" s="5" t="s">
        <v>488</v>
      </c>
      <c r="C3664" s="5" t="s">
        <v>330</v>
      </c>
      <c r="D3664" s="5" t="s">
        <v>70</v>
      </c>
      <c r="E3664" s="3" t="s">
        <v>37</v>
      </c>
      <c r="F3664" s="3" t="s">
        <v>375</v>
      </c>
      <c r="G3664" s="3">
        <v>2181027466.3400002</v>
      </c>
      <c r="H3664" s="3"/>
      <c r="I3664" s="3"/>
      <c r="J3664" s="3"/>
      <c r="K3664" s="3"/>
      <c r="L3664" s="3"/>
      <c r="M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3"/>
      <c r="AU3664" s="5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CK3664"/>
    </row>
    <row r="3665" spans="1:89" x14ac:dyDescent="0.25">
      <c r="A3665" s="2">
        <v>43646</v>
      </c>
      <c r="B3665" s="5" t="s">
        <v>488</v>
      </c>
      <c r="C3665" s="5" t="s">
        <v>330</v>
      </c>
      <c r="D3665" s="5" t="s">
        <v>70</v>
      </c>
      <c r="E3665" s="3" t="s">
        <v>268</v>
      </c>
      <c r="F3665" s="3" t="s">
        <v>376</v>
      </c>
      <c r="G3665" s="3">
        <v>14148486229.9</v>
      </c>
      <c r="H3665" s="3"/>
      <c r="I3665" s="3"/>
      <c r="J3665" s="3"/>
      <c r="K3665" s="3"/>
      <c r="L3665" s="3"/>
      <c r="M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3"/>
      <c r="AU3665" s="5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CK3665"/>
    </row>
    <row r="3666" spans="1:89" x14ac:dyDescent="0.25">
      <c r="A3666" s="2">
        <v>43646</v>
      </c>
      <c r="B3666" s="5" t="s">
        <v>488</v>
      </c>
      <c r="C3666" s="5" t="s">
        <v>330</v>
      </c>
      <c r="D3666" s="5" t="s">
        <v>70</v>
      </c>
      <c r="E3666" s="3" t="s">
        <v>269</v>
      </c>
      <c r="F3666" s="3" t="s">
        <v>373</v>
      </c>
      <c r="G3666" s="3">
        <v>0</v>
      </c>
      <c r="H3666" s="3"/>
      <c r="I3666" s="3"/>
      <c r="J3666" s="3"/>
      <c r="K3666" s="3"/>
      <c r="L3666" s="3"/>
      <c r="M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3"/>
      <c r="AU3666" s="5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CK3666"/>
    </row>
    <row r="3667" spans="1:89" x14ac:dyDescent="0.25">
      <c r="A3667" s="2">
        <v>43646</v>
      </c>
      <c r="B3667" s="5" t="s">
        <v>488</v>
      </c>
      <c r="C3667" s="5" t="s">
        <v>330</v>
      </c>
      <c r="D3667" s="5" t="s">
        <v>70</v>
      </c>
      <c r="E3667" s="3" t="s">
        <v>270</v>
      </c>
      <c r="F3667" s="3" t="s">
        <v>374</v>
      </c>
      <c r="G3667" s="3">
        <v>13698258739.440001</v>
      </c>
      <c r="H3667" s="3"/>
      <c r="I3667" s="3"/>
      <c r="J3667" s="3"/>
      <c r="K3667" s="3"/>
      <c r="L3667" s="3"/>
      <c r="M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3"/>
      <c r="AU3667" s="5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CK3667"/>
    </row>
    <row r="3668" spans="1:89" x14ac:dyDescent="0.25">
      <c r="A3668" s="2">
        <v>43646</v>
      </c>
      <c r="B3668" s="5" t="s">
        <v>488</v>
      </c>
      <c r="C3668" s="5" t="s">
        <v>330</v>
      </c>
      <c r="D3668" s="5" t="s">
        <v>70</v>
      </c>
      <c r="E3668" s="3" t="s">
        <v>271</v>
      </c>
      <c r="F3668" s="3" t="s">
        <v>375</v>
      </c>
      <c r="G3668" s="3">
        <v>450227490.45999998</v>
      </c>
      <c r="H3668" s="3"/>
      <c r="I3668" s="3"/>
      <c r="J3668" s="3"/>
      <c r="K3668" s="3"/>
      <c r="L3668" s="3"/>
      <c r="M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3"/>
      <c r="AU3668" s="5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CK3668"/>
    </row>
    <row r="3669" spans="1:89" x14ac:dyDescent="0.25">
      <c r="A3669" s="2">
        <v>43646</v>
      </c>
      <c r="B3669" s="5" t="s">
        <v>488</v>
      </c>
      <c r="C3669" s="5" t="s">
        <v>330</v>
      </c>
      <c r="D3669" s="5" t="s">
        <v>70</v>
      </c>
      <c r="E3669" s="3" t="s">
        <v>272</v>
      </c>
      <c r="F3669" s="3" t="s">
        <v>378</v>
      </c>
      <c r="G3669" s="3">
        <v>0</v>
      </c>
      <c r="H3669" s="3"/>
      <c r="I3669" s="3"/>
      <c r="J3669" s="3"/>
      <c r="K3669" s="3"/>
      <c r="L3669" s="3"/>
      <c r="M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3"/>
      <c r="AU3669" s="5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CK3669"/>
    </row>
    <row r="3670" spans="1:89" x14ac:dyDescent="0.25">
      <c r="A3670" s="2">
        <v>43646</v>
      </c>
      <c r="B3670" s="5" t="s">
        <v>488</v>
      </c>
      <c r="C3670" s="5" t="s">
        <v>330</v>
      </c>
      <c r="D3670" s="5" t="s">
        <v>70</v>
      </c>
      <c r="E3670" s="3" t="s">
        <v>131</v>
      </c>
      <c r="F3670" s="3" t="s">
        <v>379</v>
      </c>
      <c r="G3670" s="3">
        <v>0</v>
      </c>
      <c r="H3670" s="3"/>
      <c r="I3670" s="3"/>
      <c r="J3670" s="3"/>
      <c r="K3670" s="3"/>
      <c r="L3670" s="3"/>
      <c r="M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3"/>
      <c r="AU3670" s="5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CK3670"/>
    </row>
    <row r="3671" spans="1:89" x14ac:dyDescent="0.25">
      <c r="A3671" s="2">
        <v>43646</v>
      </c>
      <c r="B3671" s="5" t="s">
        <v>488</v>
      </c>
      <c r="C3671" s="5" t="s">
        <v>330</v>
      </c>
      <c r="D3671" s="5" t="s">
        <v>70</v>
      </c>
      <c r="E3671" s="3" t="s">
        <v>116</v>
      </c>
      <c r="F3671" s="3" t="s">
        <v>373</v>
      </c>
      <c r="G3671" s="3">
        <v>0</v>
      </c>
      <c r="H3671" s="3"/>
      <c r="I3671" s="3"/>
      <c r="J3671" s="3"/>
      <c r="K3671" s="3"/>
      <c r="L3671" s="3"/>
      <c r="M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3"/>
      <c r="AU3671" s="5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CK3671"/>
    </row>
    <row r="3672" spans="1:89" x14ac:dyDescent="0.25">
      <c r="A3672" s="2">
        <v>43646</v>
      </c>
      <c r="B3672" s="5" t="s">
        <v>488</v>
      </c>
      <c r="C3672" s="5" t="s">
        <v>330</v>
      </c>
      <c r="D3672" s="5" t="s">
        <v>70</v>
      </c>
      <c r="E3672" s="3" t="s">
        <v>117</v>
      </c>
      <c r="F3672" s="3" t="s">
        <v>374</v>
      </c>
      <c r="G3672" s="3">
        <v>0</v>
      </c>
      <c r="H3672" s="3"/>
      <c r="I3672" s="3"/>
      <c r="J3672" s="3"/>
      <c r="K3672" s="3"/>
      <c r="L3672" s="3"/>
      <c r="M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3"/>
      <c r="AU3672" s="5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CK3672"/>
    </row>
    <row r="3673" spans="1:89" x14ac:dyDescent="0.25">
      <c r="A3673" s="2">
        <v>43646</v>
      </c>
      <c r="B3673" s="5" t="s">
        <v>488</v>
      </c>
      <c r="C3673" s="5" t="s">
        <v>330</v>
      </c>
      <c r="D3673" s="5" t="s">
        <v>70</v>
      </c>
      <c r="E3673" s="3" t="s">
        <v>118</v>
      </c>
      <c r="F3673" s="3" t="s">
        <v>375</v>
      </c>
      <c r="G3673" s="3">
        <v>0</v>
      </c>
      <c r="H3673" s="3"/>
      <c r="I3673" s="3"/>
      <c r="J3673" s="3"/>
      <c r="K3673" s="3"/>
      <c r="L3673" s="3"/>
      <c r="M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3"/>
      <c r="AU3673" s="5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CK3673"/>
    </row>
    <row r="3674" spans="1:89" x14ac:dyDescent="0.25">
      <c r="A3674" s="2">
        <v>43646</v>
      </c>
      <c r="B3674" s="5" t="s">
        <v>488</v>
      </c>
      <c r="C3674" s="5" t="s">
        <v>330</v>
      </c>
      <c r="D3674" s="5" t="s">
        <v>70</v>
      </c>
      <c r="E3674" s="3" t="s">
        <v>273</v>
      </c>
      <c r="F3674" s="3" t="s">
        <v>380</v>
      </c>
      <c r="G3674" s="3">
        <v>0</v>
      </c>
      <c r="H3674" s="3"/>
      <c r="I3674" s="3"/>
      <c r="J3674" s="3"/>
      <c r="K3674" s="3"/>
      <c r="L3674" s="3"/>
      <c r="M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3"/>
      <c r="AU3674" s="5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CK3674"/>
    </row>
    <row r="3675" spans="1:89" x14ac:dyDescent="0.25">
      <c r="A3675" s="2">
        <v>43646</v>
      </c>
      <c r="B3675" s="5" t="s">
        <v>488</v>
      </c>
      <c r="C3675" s="5" t="s">
        <v>330</v>
      </c>
      <c r="D3675" s="5" t="s">
        <v>70</v>
      </c>
      <c r="E3675" s="3" t="s">
        <v>274</v>
      </c>
      <c r="F3675" s="3" t="s">
        <v>373</v>
      </c>
      <c r="G3675" s="3">
        <v>0</v>
      </c>
      <c r="H3675" s="3"/>
      <c r="I3675" s="3"/>
      <c r="J3675" s="3"/>
      <c r="K3675" s="3"/>
      <c r="L3675" s="3"/>
      <c r="M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3"/>
      <c r="AU3675" s="5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CK3675"/>
    </row>
    <row r="3676" spans="1:89" x14ac:dyDescent="0.25">
      <c r="A3676" s="2">
        <v>43646</v>
      </c>
      <c r="B3676" s="5" t="s">
        <v>488</v>
      </c>
      <c r="C3676" s="5" t="s">
        <v>330</v>
      </c>
      <c r="D3676" s="5" t="s">
        <v>70</v>
      </c>
      <c r="E3676" s="3" t="s">
        <v>275</v>
      </c>
      <c r="F3676" s="3" t="s">
        <v>374</v>
      </c>
      <c r="G3676" s="3">
        <v>0</v>
      </c>
      <c r="H3676" s="3"/>
      <c r="I3676" s="3"/>
      <c r="J3676" s="3"/>
      <c r="K3676" s="3"/>
      <c r="L3676" s="3"/>
      <c r="M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3"/>
      <c r="AU3676" s="5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CK3676"/>
    </row>
    <row r="3677" spans="1:89" x14ac:dyDescent="0.25">
      <c r="A3677" s="2">
        <v>43646</v>
      </c>
      <c r="B3677" s="5" t="s">
        <v>488</v>
      </c>
      <c r="C3677" s="5" t="s">
        <v>330</v>
      </c>
      <c r="D3677" s="5" t="s">
        <v>70</v>
      </c>
      <c r="E3677" s="3" t="s">
        <v>276</v>
      </c>
      <c r="F3677" s="3" t="s">
        <v>375</v>
      </c>
      <c r="G3677" s="3">
        <v>0</v>
      </c>
      <c r="H3677" s="3"/>
      <c r="I3677" s="3"/>
      <c r="J3677" s="3"/>
      <c r="K3677" s="3"/>
      <c r="L3677" s="3"/>
      <c r="M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3"/>
      <c r="AU3677" s="5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CK3677"/>
    </row>
    <row r="3678" spans="1:89" x14ac:dyDescent="0.25">
      <c r="A3678" s="2">
        <v>43646</v>
      </c>
      <c r="B3678" s="5" t="s">
        <v>488</v>
      </c>
      <c r="C3678" s="5" t="s">
        <v>330</v>
      </c>
      <c r="D3678" s="5" t="s">
        <v>70</v>
      </c>
      <c r="E3678" s="3" t="s">
        <v>277</v>
      </c>
      <c r="F3678" s="3" t="s">
        <v>381</v>
      </c>
      <c r="G3678" s="3">
        <v>0</v>
      </c>
      <c r="H3678" s="3"/>
      <c r="I3678" s="3"/>
      <c r="J3678" s="3"/>
      <c r="K3678" s="3"/>
      <c r="L3678" s="3"/>
      <c r="M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3"/>
      <c r="AU3678" s="5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CK3678"/>
    </row>
    <row r="3679" spans="1:89" x14ac:dyDescent="0.25">
      <c r="A3679" s="2">
        <v>43646</v>
      </c>
      <c r="B3679" s="5" t="s">
        <v>488</v>
      </c>
      <c r="C3679" s="5" t="s">
        <v>330</v>
      </c>
      <c r="D3679" s="5" t="s">
        <v>70</v>
      </c>
      <c r="E3679" s="3" t="s">
        <v>119</v>
      </c>
      <c r="F3679" s="3" t="s">
        <v>382</v>
      </c>
      <c r="G3679" s="3">
        <v>0</v>
      </c>
      <c r="H3679" s="3"/>
      <c r="I3679" s="3"/>
      <c r="J3679" s="3"/>
      <c r="K3679" s="3"/>
      <c r="L3679" s="3"/>
      <c r="M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3"/>
      <c r="AU3679" s="5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CK3679"/>
    </row>
    <row r="3680" spans="1:89" x14ac:dyDescent="0.25">
      <c r="A3680" s="2">
        <v>43646</v>
      </c>
      <c r="B3680" s="5" t="s">
        <v>488</v>
      </c>
      <c r="C3680" s="5" t="s">
        <v>330</v>
      </c>
      <c r="D3680" s="5" t="s">
        <v>70</v>
      </c>
      <c r="E3680" s="3" t="s">
        <v>120</v>
      </c>
      <c r="F3680" s="3" t="s">
        <v>383</v>
      </c>
      <c r="G3680" s="3">
        <v>0</v>
      </c>
      <c r="H3680" s="3"/>
      <c r="I3680" s="3"/>
      <c r="J3680" s="3"/>
      <c r="K3680" s="3"/>
      <c r="L3680" s="3"/>
      <c r="M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3"/>
      <c r="AU3680" s="5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CK3680"/>
    </row>
    <row r="3681" spans="1:89" x14ac:dyDescent="0.25">
      <c r="A3681" s="2">
        <v>43646</v>
      </c>
      <c r="B3681" s="5" t="s">
        <v>488</v>
      </c>
      <c r="C3681" s="5" t="s">
        <v>330</v>
      </c>
      <c r="D3681" s="5" t="s">
        <v>70</v>
      </c>
      <c r="E3681" s="3" t="s">
        <v>121</v>
      </c>
      <c r="F3681" s="3" t="s">
        <v>384</v>
      </c>
      <c r="G3681" s="3">
        <v>0</v>
      </c>
      <c r="H3681" s="3"/>
      <c r="I3681" s="3"/>
      <c r="J3681" s="3"/>
      <c r="K3681" s="3"/>
      <c r="L3681" s="3"/>
      <c r="M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3"/>
      <c r="AU3681" s="5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CK3681"/>
    </row>
    <row r="3682" spans="1:89" x14ac:dyDescent="0.25">
      <c r="A3682" s="2">
        <v>43646</v>
      </c>
      <c r="B3682" s="5" t="s">
        <v>488</v>
      </c>
      <c r="C3682" s="5" t="s">
        <v>330</v>
      </c>
      <c r="D3682" s="5" t="s">
        <v>70</v>
      </c>
      <c r="E3682" s="3" t="s">
        <v>123</v>
      </c>
      <c r="F3682" s="3" t="s">
        <v>385</v>
      </c>
      <c r="G3682" s="3">
        <v>0</v>
      </c>
      <c r="H3682" s="3"/>
      <c r="I3682" s="3"/>
      <c r="J3682" s="3"/>
      <c r="K3682" s="3"/>
      <c r="L3682" s="3"/>
      <c r="M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3"/>
      <c r="AU3682" s="5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CK3682"/>
    </row>
    <row r="3683" spans="1:89" x14ac:dyDescent="0.25">
      <c r="A3683" s="2">
        <v>43646</v>
      </c>
      <c r="B3683" s="5" t="s">
        <v>488</v>
      </c>
      <c r="C3683" s="5" t="s">
        <v>330</v>
      </c>
      <c r="D3683" s="5" t="s">
        <v>70</v>
      </c>
      <c r="E3683" s="3" t="s">
        <v>278</v>
      </c>
      <c r="F3683" s="3" t="s">
        <v>386</v>
      </c>
      <c r="G3683" s="3">
        <v>433055694</v>
      </c>
      <c r="H3683" s="3"/>
      <c r="I3683" s="3"/>
      <c r="J3683" s="3"/>
      <c r="K3683" s="3"/>
      <c r="L3683" s="3"/>
      <c r="M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3"/>
      <c r="AU3683" s="5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CK3683"/>
    </row>
    <row r="3684" spans="1:89" x14ac:dyDescent="0.25">
      <c r="A3684" s="2">
        <v>43646</v>
      </c>
      <c r="B3684" s="5" t="s">
        <v>488</v>
      </c>
      <c r="C3684" s="5" t="s">
        <v>330</v>
      </c>
      <c r="D3684" s="5" t="s">
        <v>70</v>
      </c>
      <c r="E3684" s="3" t="s">
        <v>279</v>
      </c>
      <c r="F3684" s="3" t="s">
        <v>387</v>
      </c>
      <c r="G3684" s="3">
        <v>0</v>
      </c>
      <c r="H3684" s="3"/>
      <c r="I3684" s="3"/>
      <c r="J3684" s="3"/>
      <c r="K3684" s="3"/>
      <c r="L3684" s="3"/>
      <c r="M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3"/>
      <c r="AU3684" s="5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CK3684"/>
    </row>
    <row r="3685" spans="1:89" x14ac:dyDescent="0.25">
      <c r="A3685" s="2">
        <v>43646</v>
      </c>
      <c r="B3685" s="5" t="s">
        <v>488</v>
      </c>
      <c r="C3685" s="5" t="s">
        <v>330</v>
      </c>
      <c r="D3685" s="5" t="s">
        <v>70</v>
      </c>
      <c r="E3685" s="3" t="s">
        <v>280</v>
      </c>
      <c r="F3685" s="3" t="s">
        <v>388</v>
      </c>
      <c r="G3685" s="3">
        <v>0</v>
      </c>
      <c r="H3685" s="3"/>
      <c r="I3685" s="3"/>
      <c r="J3685" s="3"/>
      <c r="K3685" s="3"/>
      <c r="L3685" s="3"/>
      <c r="M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3"/>
      <c r="AU3685" s="5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CK3685"/>
    </row>
    <row r="3686" spans="1:89" x14ac:dyDescent="0.25">
      <c r="A3686" s="2">
        <v>43646</v>
      </c>
      <c r="B3686" s="5" t="s">
        <v>488</v>
      </c>
      <c r="C3686" s="5" t="s">
        <v>330</v>
      </c>
      <c r="D3686" s="5" t="s">
        <v>70</v>
      </c>
      <c r="E3686" s="3" t="s">
        <v>281</v>
      </c>
      <c r="F3686" s="3" t="s">
        <v>389</v>
      </c>
      <c r="G3686" s="3">
        <v>125128273.05</v>
      </c>
      <c r="H3686" s="3"/>
      <c r="I3686" s="3"/>
      <c r="J3686" s="3"/>
      <c r="K3686" s="3"/>
      <c r="L3686" s="3"/>
      <c r="M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3"/>
      <c r="AU3686" s="5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CK3686"/>
    </row>
    <row r="3687" spans="1:89" x14ac:dyDescent="0.25">
      <c r="A3687" s="2">
        <v>43646</v>
      </c>
      <c r="B3687" s="5" t="s">
        <v>488</v>
      </c>
      <c r="C3687" s="5" t="s">
        <v>330</v>
      </c>
      <c r="D3687" s="5" t="s">
        <v>70</v>
      </c>
      <c r="E3687" s="3" t="s">
        <v>282</v>
      </c>
      <c r="F3687" s="3" t="s">
        <v>183</v>
      </c>
      <c r="G3687" s="3">
        <v>38498500</v>
      </c>
      <c r="H3687" s="3"/>
      <c r="I3687" s="3"/>
      <c r="J3687" s="3"/>
      <c r="K3687" s="3"/>
      <c r="L3687" s="3"/>
      <c r="M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3"/>
      <c r="AU3687" s="5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CK3687"/>
    </row>
    <row r="3688" spans="1:89" x14ac:dyDescent="0.25">
      <c r="A3688" s="2">
        <v>43646</v>
      </c>
      <c r="B3688" s="5" t="s">
        <v>488</v>
      </c>
      <c r="C3688" s="5" t="s">
        <v>330</v>
      </c>
      <c r="D3688" s="5" t="s">
        <v>70</v>
      </c>
      <c r="E3688" s="3" t="s">
        <v>124</v>
      </c>
      <c r="F3688" s="3" t="s">
        <v>390</v>
      </c>
      <c r="G3688" s="3">
        <v>0</v>
      </c>
      <c r="H3688" s="3"/>
      <c r="I3688" s="3"/>
      <c r="J3688" s="3"/>
      <c r="K3688" s="3"/>
      <c r="L3688" s="3"/>
      <c r="M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3"/>
      <c r="AU3688" s="5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CK3688"/>
    </row>
    <row r="3689" spans="1:89" x14ac:dyDescent="0.25">
      <c r="A3689" s="2">
        <v>43646</v>
      </c>
      <c r="B3689" s="5" t="s">
        <v>488</v>
      </c>
      <c r="C3689" s="5" t="s">
        <v>330</v>
      </c>
      <c r="D3689" s="5" t="s">
        <v>70</v>
      </c>
      <c r="E3689" s="3" t="s">
        <v>125</v>
      </c>
      <c r="F3689" s="3" t="s">
        <v>391</v>
      </c>
      <c r="G3689" s="3">
        <v>1526749049</v>
      </c>
      <c r="H3689" s="3"/>
      <c r="I3689" s="3"/>
      <c r="J3689" s="3"/>
      <c r="K3689" s="3"/>
      <c r="L3689" s="3"/>
      <c r="M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3"/>
      <c r="AU3689" s="5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CK3689"/>
    </row>
    <row r="3690" spans="1:89" x14ac:dyDescent="0.25">
      <c r="A3690" s="2">
        <v>43646</v>
      </c>
      <c r="B3690" s="5" t="s">
        <v>488</v>
      </c>
      <c r="C3690" s="5" t="s">
        <v>330</v>
      </c>
      <c r="D3690" s="5" t="s">
        <v>70</v>
      </c>
      <c r="E3690" s="3" t="s">
        <v>126</v>
      </c>
      <c r="F3690" s="3" t="s">
        <v>392</v>
      </c>
      <c r="G3690" s="3">
        <v>3387285295</v>
      </c>
      <c r="H3690" s="3"/>
      <c r="I3690" s="3"/>
      <c r="J3690" s="3"/>
      <c r="K3690" s="3"/>
      <c r="L3690" s="3"/>
      <c r="M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3"/>
      <c r="AU3690" s="5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CK3690"/>
    </row>
    <row r="3691" spans="1:89" x14ac:dyDescent="0.25">
      <c r="A3691" s="2">
        <v>43646</v>
      </c>
      <c r="B3691" s="5" t="s">
        <v>488</v>
      </c>
      <c r="C3691" s="5" t="s">
        <v>330</v>
      </c>
      <c r="D3691" s="5" t="s">
        <v>70</v>
      </c>
      <c r="E3691" s="3" t="s">
        <v>127</v>
      </c>
      <c r="F3691" s="3" t="s">
        <v>393</v>
      </c>
      <c r="G3691" s="3">
        <v>299644792</v>
      </c>
      <c r="H3691" s="3"/>
      <c r="I3691" s="3"/>
      <c r="J3691" s="3"/>
      <c r="K3691" s="3"/>
      <c r="L3691" s="3"/>
      <c r="M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3"/>
      <c r="AU3691" s="5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CK3691"/>
    </row>
    <row r="3692" spans="1:89" x14ac:dyDescent="0.25">
      <c r="A3692" s="2">
        <v>43646</v>
      </c>
      <c r="B3692" s="5" t="s">
        <v>488</v>
      </c>
      <c r="C3692" s="5" t="s">
        <v>330</v>
      </c>
      <c r="D3692" s="5" t="s">
        <v>70</v>
      </c>
      <c r="E3692" s="3" t="s">
        <v>128</v>
      </c>
      <c r="F3692" s="3" t="s">
        <v>394</v>
      </c>
      <c r="G3692" s="3">
        <v>1623912386</v>
      </c>
      <c r="H3692" s="3"/>
      <c r="I3692" s="3"/>
      <c r="J3692" s="3"/>
      <c r="K3692" s="3"/>
      <c r="L3692" s="3"/>
      <c r="M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3"/>
      <c r="AU3692" s="5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CK3692"/>
    </row>
    <row r="3693" spans="1:89" x14ac:dyDescent="0.25">
      <c r="A3693" s="2">
        <v>43646</v>
      </c>
      <c r="B3693" s="5" t="s">
        <v>488</v>
      </c>
      <c r="C3693" s="5" t="s">
        <v>330</v>
      </c>
      <c r="D3693" s="5" t="s">
        <v>70</v>
      </c>
      <c r="E3693" s="3" t="s">
        <v>283</v>
      </c>
      <c r="F3693" s="3" t="s">
        <v>395</v>
      </c>
      <c r="G3693" s="3">
        <v>4967543443</v>
      </c>
      <c r="H3693" s="3"/>
      <c r="I3693" s="3"/>
      <c r="J3693" s="3"/>
      <c r="K3693" s="3"/>
      <c r="L3693" s="3"/>
      <c r="M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3"/>
      <c r="AU3693" s="5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CK3693"/>
    </row>
    <row r="3694" spans="1:89" x14ac:dyDescent="0.25">
      <c r="A3694" s="2">
        <v>43646</v>
      </c>
      <c r="B3694" s="5" t="s">
        <v>488</v>
      </c>
      <c r="C3694" s="5" t="s">
        <v>330</v>
      </c>
      <c r="D3694" s="5" t="s">
        <v>70</v>
      </c>
      <c r="E3694" s="3" t="s">
        <v>284</v>
      </c>
      <c r="F3694" s="3" t="s">
        <v>396</v>
      </c>
      <c r="G3694" s="3">
        <v>0</v>
      </c>
      <c r="H3694" s="3"/>
      <c r="I3694" s="3"/>
      <c r="J3694" s="3"/>
      <c r="K3694" s="3"/>
      <c r="L3694" s="3"/>
      <c r="M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3"/>
      <c r="AU3694" s="5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CK3694"/>
    </row>
    <row r="3695" spans="1:89" x14ac:dyDescent="0.25">
      <c r="A3695" s="2">
        <v>43646</v>
      </c>
      <c r="B3695" s="5" t="s">
        <v>488</v>
      </c>
      <c r="C3695" s="5" t="s">
        <v>330</v>
      </c>
      <c r="D3695" s="5" t="s">
        <v>70</v>
      </c>
      <c r="E3695" s="3" t="s">
        <v>285</v>
      </c>
      <c r="F3695" s="3" t="s">
        <v>397</v>
      </c>
      <c r="G3695" s="3">
        <v>4967543443</v>
      </c>
      <c r="H3695" s="3"/>
      <c r="I3695" s="3"/>
      <c r="J3695" s="3"/>
      <c r="K3695" s="3"/>
      <c r="L3695" s="3"/>
      <c r="M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3"/>
      <c r="AU3695" s="5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CK3695"/>
    </row>
    <row r="3696" spans="1:89" x14ac:dyDescent="0.25">
      <c r="A3696" s="2">
        <v>43646</v>
      </c>
      <c r="B3696" s="5" t="s">
        <v>488</v>
      </c>
      <c r="C3696" s="5" t="s">
        <v>330</v>
      </c>
      <c r="D3696" s="5" t="s">
        <v>70</v>
      </c>
      <c r="E3696" s="3" t="s">
        <v>286</v>
      </c>
      <c r="F3696" s="3" t="s">
        <v>399</v>
      </c>
      <c r="G3696" s="3">
        <v>1807192690.1400001</v>
      </c>
      <c r="H3696" s="3"/>
      <c r="I3696" s="3"/>
      <c r="J3696" s="3"/>
      <c r="K3696" s="3"/>
      <c r="L3696" s="3"/>
      <c r="M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3"/>
      <c r="AU3696" s="5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CK3696"/>
    </row>
    <row r="3697" spans="1:89" x14ac:dyDescent="0.25">
      <c r="A3697" s="2">
        <v>43646</v>
      </c>
      <c r="B3697" s="5" t="s">
        <v>488</v>
      </c>
      <c r="C3697" s="5" t="s">
        <v>330</v>
      </c>
      <c r="D3697" s="5" t="s">
        <v>70</v>
      </c>
      <c r="E3697" s="3" t="s">
        <v>129</v>
      </c>
      <c r="F3697" s="3" t="s">
        <v>400</v>
      </c>
      <c r="G3697" s="3">
        <v>104003212596.77</v>
      </c>
      <c r="H3697" s="3"/>
      <c r="I3697" s="3"/>
      <c r="J3697" s="3"/>
      <c r="K3697" s="3"/>
      <c r="L3697" s="3"/>
      <c r="M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3"/>
      <c r="AU3697" s="5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CK3697"/>
    </row>
    <row r="3698" spans="1:89" x14ac:dyDescent="0.25">
      <c r="A3698" s="2">
        <v>43646</v>
      </c>
      <c r="B3698" s="5" t="s">
        <v>488</v>
      </c>
      <c r="C3698" s="5" t="s">
        <v>330</v>
      </c>
      <c r="D3698" s="5" t="s">
        <v>70</v>
      </c>
      <c r="E3698" s="3" t="s">
        <v>130</v>
      </c>
      <c r="F3698" s="3" t="s">
        <v>398</v>
      </c>
      <c r="G3698" s="3">
        <v>51248519868.68</v>
      </c>
      <c r="H3698" s="3"/>
      <c r="I3698" s="3"/>
      <c r="J3698" s="3"/>
      <c r="K3698" s="3"/>
      <c r="L3698" s="3"/>
      <c r="M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3"/>
      <c r="AU3698" s="5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CK3698"/>
    </row>
    <row r="3699" spans="1:89" x14ac:dyDescent="0.25">
      <c r="A3699" s="2">
        <v>43646</v>
      </c>
      <c r="B3699" s="5" t="s">
        <v>488</v>
      </c>
      <c r="C3699" s="5" t="s">
        <v>401</v>
      </c>
      <c r="D3699" s="5" t="s">
        <v>70</v>
      </c>
      <c r="E3699" s="3" t="s">
        <v>69</v>
      </c>
      <c r="F3699" s="3" t="s">
        <v>107</v>
      </c>
      <c r="G3699" s="3">
        <v>22474187</v>
      </c>
      <c r="H3699" s="3">
        <v>2426647653</v>
      </c>
      <c r="I3699" s="3">
        <v>2882103946.23</v>
      </c>
      <c r="J3699" s="3">
        <v>15505568276</v>
      </c>
      <c r="K3699" s="3">
        <v>6687551436</v>
      </c>
      <c r="L3699" s="3">
        <v>2484499799.3000002</v>
      </c>
      <c r="M3699" s="3">
        <v>9326118792.75</v>
      </c>
      <c r="N3699" s="3">
        <v>3021719217</v>
      </c>
      <c r="O3699" s="3">
        <v>35853609</v>
      </c>
      <c r="P3699" s="5">
        <v>0</v>
      </c>
      <c r="Q3699" s="5">
        <v>0</v>
      </c>
      <c r="R3699" s="5">
        <v>0</v>
      </c>
      <c r="Z3699" s="3">
        <v>42392536916.279999</v>
      </c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3"/>
      <c r="AU3699" s="5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CK3699"/>
    </row>
    <row r="3700" spans="1:89" x14ac:dyDescent="0.25">
      <c r="A3700" s="2">
        <v>43646</v>
      </c>
      <c r="B3700" s="5" t="s">
        <v>488</v>
      </c>
      <c r="C3700" s="5" t="s">
        <v>401</v>
      </c>
      <c r="D3700" s="5" t="s">
        <v>70</v>
      </c>
      <c r="E3700" s="3" t="s">
        <v>68</v>
      </c>
      <c r="F3700" s="3" t="s">
        <v>108</v>
      </c>
      <c r="G3700" s="3">
        <v>0</v>
      </c>
      <c r="H3700" s="3">
        <v>7952376.54</v>
      </c>
      <c r="I3700" s="3">
        <v>0</v>
      </c>
      <c r="J3700" s="3">
        <v>0</v>
      </c>
      <c r="K3700" s="3">
        <v>0</v>
      </c>
      <c r="L3700" s="3">
        <v>216646882.25999999</v>
      </c>
      <c r="M3700" s="3">
        <v>508702150.80000001</v>
      </c>
      <c r="N3700" s="3">
        <v>9729718.3399999999</v>
      </c>
      <c r="O3700" s="3">
        <v>0</v>
      </c>
      <c r="P3700" s="5">
        <v>0</v>
      </c>
      <c r="Q3700" s="5">
        <v>0</v>
      </c>
      <c r="R3700" s="5">
        <v>0</v>
      </c>
      <c r="Z3700" s="3">
        <v>743031127.94000006</v>
      </c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3"/>
      <c r="AU3700" s="5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CK3700"/>
    </row>
    <row r="3701" spans="1:89" x14ac:dyDescent="0.25">
      <c r="A3701" s="2">
        <v>43646</v>
      </c>
      <c r="B3701" s="5" t="s">
        <v>488</v>
      </c>
      <c r="C3701" s="5" t="s">
        <v>401</v>
      </c>
      <c r="D3701" s="5" t="s">
        <v>70</v>
      </c>
      <c r="E3701" s="3" t="s">
        <v>67</v>
      </c>
      <c r="F3701" s="3" t="s">
        <v>109</v>
      </c>
      <c r="G3701" s="3"/>
      <c r="H3701" s="3"/>
      <c r="I3701" s="3"/>
      <c r="J3701" s="3"/>
      <c r="K3701" s="3"/>
      <c r="L3701" s="3"/>
      <c r="M3701" s="3"/>
      <c r="N3701" s="3"/>
      <c r="S3701" s="3">
        <v>28940267</v>
      </c>
      <c r="T3701" s="5">
        <v>0</v>
      </c>
      <c r="U3701" s="5">
        <v>0</v>
      </c>
      <c r="V3701" s="5">
        <v>0</v>
      </c>
      <c r="Z3701" s="3">
        <v>28940267</v>
      </c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3"/>
      <c r="AU3701" s="5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CK3701"/>
    </row>
    <row r="3702" spans="1:89" x14ac:dyDescent="0.25">
      <c r="A3702" s="2">
        <v>43646</v>
      </c>
      <c r="B3702" s="5" t="s">
        <v>488</v>
      </c>
      <c r="C3702" s="5" t="s">
        <v>401</v>
      </c>
      <c r="D3702" s="5" t="s">
        <v>70</v>
      </c>
      <c r="E3702" s="3" t="s">
        <v>66</v>
      </c>
      <c r="F3702" s="3" t="s">
        <v>110</v>
      </c>
      <c r="G3702" s="3">
        <v>12309</v>
      </c>
      <c r="H3702" s="3">
        <v>34785403</v>
      </c>
      <c r="I3702" s="3">
        <v>46490715</v>
      </c>
      <c r="J3702" s="3">
        <v>98694059</v>
      </c>
      <c r="K3702" s="3">
        <v>22395062</v>
      </c>
      <c r="L3702" s="3">
        <v>388597882.62</v>
      </c>
      <c r="M3702" s="3">
        <v>786621235.98000002</v>
      </c>
      <c r="N3702" s="3">
        <v>171319647.84</v>
      </c>
      <c r="O3702" s="3">
        <v>12655378</v>
      </c>
      <c r="P3702" s="5">
        <v>0</v>
      </c>
      <c r="Q3702" s="5">
        <v>0</v>
      </c>
      <c r="R3702" s="5">
        <v>0</v>
      </c>
      <c r="S3702" s="3">
        <v>0</v>
      </c>
      <c r="T3702" s="5">
        <v>0</v>
      </c>
      <c r="U3702" s="5">
        <v>0</v>
      </c>
      <c r="V3702" s="5">
        <v>0</v>
      </c>
      <c r="Z3702" s="3">
        <v>1561571692.4400001</v>
      </c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3"/>
      <c r="AU3702" s="5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CK3702"/>
    </row>
    <row r="3703" spans="1:89" x14ac:dyDescent="0.25">
      <c r="A3703" s="2">
        <v>43646</v>
      </c>
      <c r="B3703" s="5" t="s">
        <v>488</v>
      </c>
      <c r="C3703" s="5" t="s">
        <v>401</v>
      </c>
      <c r="D3703" s="5" t="s">
        <v>70</v>
      </c>
      <c r="E3703" s="3" t="s">
        <v>65</v>
      </c>
      <c r="F3703" s="3" t="s">
        <v>111</v>
      </c>
      <c r="G3703" s="3">
        <v>22461878</v>
      </c>
      <c r="H3703" s="3">
        <v>2399814626.54</v>
      </c>
      <c r="I3703" s="3">
        <v>2835613231.23</v>
      </c>
      <c r="J3703" s="3">
        <v>15406874217</v>
      </c>
      <c r="K3703" s="3">
        <v>6665156374</v>
      </c>
      <c r="L3703" s="3">
        <v>2312548798.9400001</v>
      </c>
      <c r="M3703" s="3">
        <v>9048199707.5699997</v>
      </c>
      <c r="N3703" s="3">
        <v>2860129287.5</v>
      </c>
      <c r="O3703" s="3">
        <v>23198231</v>
      </c>
      <c r="P3703" s="5">
        <v>0</v>
      </c>
      <c r="Q3703" s="5">
        <v>0</v>
      </c>
      <c r="R3703" s="5">
        <v>0</v>
      </c>
      <c r="S3703" s="3">
        <v>28940267</v>
      </c>
      <c r="T3703" s="5">
        <v>0</v>
      </c>
      <c r="U3703" s="5">
        <v>0</v>
      </c>
      <c r="V3703" s="5">
        <v>0</v>
      </c>
      <c r="Z3703" s="3">
        <v>41602936618.779999</v>
      </c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3"/>
      <c r="AU3703" s="5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CK3703"/>
    </row>
    <row r="3704" spans="1:89" x14ac:dyDescent="0.25">
      <c r="A3704" s="2">
        <v>43646</v>
      </c>
      <c r="B3704" s="5" t="s">
        <v>488</v>
      </c>
      <c r="C3704" s="5" t="s">
        <v>401</v>
      </c>
      <c r="D3704" s="5" t="s">
        <v>70</v>
      </c>
      <c r="E3704" s="3" t="s">
        <v>64</v>
      </c>
      <c r="F3704" s="3" t="s">
        <v>107</v>
      </c>
      <c r="G3704" s="3">
        <v>22330323.109999999</v>
      </c>
      <c r="H3704" s="3">
        <v>1904233096.3</v>
      </c>
      <c r="I3704" s="3">
        <v>1538542002.1300001</v>
      </c>
      <c r="J3704" s="3">
        <v>12366966603.6</v>
      </c>
      <c r="K3704" s="3">
        <v>5338358808</v>
      </c>
      <c r="L3704" s="3">
        <v>1407434717.1600001</v>
      </c>
      <c r="M3704" s="3">
        <v>6943087553.6999998</v>
      </c>
      <c r="N3704" s="3">
        <v>1987617402.25</v>
      </c>
      <c r="O3704" s="3">
        <v>35605178.789999999</v>
      </c>
      <c r="P3704" s="5">
        <v>0</v>
      </c>
      <c r="Q3704" s="5">
        <v>0</v>
      </c>
      <c r="R3704" s="5">
        <v>0</v>
      </c>
      <c r="S3704" s="3"/>
      <c r="Z3704" s="3">
        <v>31544175685.040001</v>
      </c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3"/>
      <c r="AU3704" s="5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CK3704"/>
    </row>
    <row r="3705" spans="1:89" x14ac:dyDescent="0.25">
      <c r="A3705" s="2">
        <v>43646</v>
      </c>
      <c r="B3705" s="5" t="s">
        <v>488</v>
      </c>
      <c r="C3705" s="5" t="s">
        <v>401</v>
      </c>
      <c r="D3705" s="5" t="s">
        <v>70</v>
      </c>
      <c r="E3705" s="3" t="s">
        <v>63</v>
      </c>
      <c r="F3705" s="3" t="s">
        <v>108</v>
      </c>
      <c r="G3705" s="3">
        <v>0</v>
      </c>
      <c r="H3705" s="3">
        <v>8395128.3900000006</v>
      </c>
      <c r="I3705" s="3">
        <v>0</v>
      </c>
      <c r="J3705" s="3">
        <v>0</v>
      </c>
      <c r="K3705" s="3">
        <v>0</v>
      </c>
      <c r="L3705" s="3">
        <v>156922089.44999999</v>
      </c>
      <c r="M3705" s="3">
        <v>363845085.64999998</v>
      </c>
      <c r="N3705" s="3">
        <v>17322906.829999998</v>
      </c>
      <c r="O3705" s="3">
        <v>0</v>
      </c>
      <c r="P3705" s="5">
        <v>0</v>
      </c>
      <c r="Q3705" s="5">
        <v>0</v>
      </c>
      <c r="R3705" s="5">
        <v>0</v>
      </c>
      <c r="Z3705" s="3">
        <v>546485210.32000005</v>
      </c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3"/>
      <c r="AU3705" s="5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CK3705"/>
    </row>
    <row r="3706" spans="1:89" x14ac:dyDescent="0.25">
      <c r="A3706" s="2">
        <v>43646</v>
      </c>
      <c r="B3706" s="5" t="s">
        <v>488</v>
      </c>
      <c r="C3706" s="5" t="s">
        <v>401</v>
      </c>
      <c r="D3706" s="5" t="s">
        <v>70</v>
      </c>
      <c r="E3706" s="3" t="s">
        <v>62</v>
      </c>
      <c r="F3706" s="3" t="s">
        <v>109</v>
      </c>
      <c r="G3706" s="3"/>
      <c r="H3706" s="3"/>
      <c r="I3706" s="3"/>
      <c r="J3706" s="3"/>
      <c r="K3706" s="3"/>
      <c r="L3706" s="3"/>
      <c r="M3706" s="3"/>
      <c r="N3706" s="3"/>
      <c r="S3706" s="3">
        <v>14126661</v>
      </c>
      <c r="T3706" s="5">
        <v>0</v>
      </c>
      <c r="U3706" s="5">
        <v>0</v>
      </c>
      <c r="V3706" s="5">
        <v>0</v>
      </c>
      <c r="Z3706" s="3">
        <v>14126661</v>
      </c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3"/>
      <c r="AU3706" s="5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CK3706"/>
    </row>
    <row r="3707" spans="1:89" x14ac:dyDescent="0.25">
      <c r="A3707" s="2">
        <v>43646</v>
      </c>
      <c r="B3707" s="5" t="s">
        <v>488</v>
      </c>
      <c r="C3707" s="5" t="s">
        <v>401</v>
      </c>
      <c r="D3707" s="5" t="s">
        <v>70</v>
      </c>
      <c r="E3707" s="3" t="s">
        <v>61</v>
      </c>
      <c r="F3707" s="3" t="s">
        <v>110</v>
      </c>
      <c r="G3707" s="3">
        <v>6893</v>
      </c>
      <c r="H3707" s="3">
        <v>32394448</v>
      </c>
      <c r="I3707" s="3">
        <v>25545452</v>
      </c>
      <c r="J3707" s="3">
        <v>58202422</v>
      </c>
      <c r="K3707" s="3">
        <v>13527054</v>
      </c>
      <c r="L3707" s="3">
        <v>232564777.69</v>
      </c>
      <c r="M3707" s="3">
        <v>457218014.98000002</v>
      </c>
      <c r="N3707" s="3">
        <v>126533168.64</v>
      </c>
      <c r="O3707" s="3">
        <v>7155979.5999999996</v>
      </c>
      <c r="P3707" s="5">
        <v>0</v>
      </c>
      <c r="Q3707" s="5">
        <v>0</v>
      </c>
      <c r="R3707" s="5">
        <v>0</v>
      </c>
      <c r="S3707" s="3">
        <v>-1166533</v>
      </c>
      <c r="T3707" s="5">
        <v>0</v>
      </c>
      <c r="U3707" s="5">
        <v>0</v>
      </c>
      <c r="V3707" s="5">
        <v>0</v>
      </c>
      <c r="Z3707" s="3">
        <v>951981676.90999997</v>
      </c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3"/>
      <c r="AU3707" s="5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CK3707"/>
    </row>
    <row r="3708" spans="1:89" x14ac:dyDescent="0.25">
      <c r="A3708" s="2">
        <v>43646</v>
      </c>
      <c r="B3708" s="5" t="s">
        <v>488</v>
      </c>
      <c r="C3708" s="5" t="s">
        <v>401</v>
      </c>
      <c r="D3708" s="5" t="s">
        <v>70</v>
      </c>
      <c r="E3708" s="3" t="s">
        <v>60</v>
      </c>
      <c r="F3708" s="3" t="s">
        <v>111</v>
      </c>
      <c r="G3708" s="3">
        <v>22323430.109999999</v>
      </c>
      <c r="H3708" s="3">
        <v>1880233776.6900001</v>
      </c>
      <c r="I3708" s="3">
        <v>1512996550.1300001</v>
      </c>
      <c r="J3708" s="3">
        <v>12308764181.6</v>
      </c>
      <c r="K3708" s="3">
        <v>5324831754</v>
      </c>
      <c r="L3708" s="3">
        <v>1331792028.9200001</v>
      </c>
      <c r="M3708" s="3">
        <v>6849714624.3699999</v>
      </c>
      <c r="N3708" s="3">
        <v>1878407140.4400001</v>
      </c>
      <c r="O3708" s="3">
        <v>28449199.190000001</v>
      </c>
      <c r="P3708" s="5">
        <v>0</v>
      </c>
      <c r="Q3708" s="5">
        <v>0</v>
      </c>
      <c r="R3708" s="5">
        <v>0</v>
      </c>
      <c r="S3708" s="3">
        <v>15293194</v>
      </c>
      <c r="T3708" s="5">
        <v>0</v>
      </c>
      <c r="U3708" s="5">
        <v>0</v>
      </c>
      <c r="V3708" s="5">
        <v>0</v>
      </c>
      <c r="Z3708" s="3">
        <v>31152805879.450001</v>
      </c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3"/>
      <c r="AU3708" s="5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CK3708"/>
    </row>
    <row r="3709" spans="1:89" x14ac:dyDescent="0.25">
      <c r="A3709" s="2">
        <v>43646</v>
      </c>
      <c r="B3709" s="5" t="s">
        <v>488</v>
      </c>
      <c r="C3709" s="5" t="s">
        <v>401</v>
      </c>
      <c r="D3709" s="5" t="s">
        <v>70</v>
      </c>
      <c r="E3709" s="3" t="s">
        <v>59</v>
      </c>
      <c r="F3709" s="3" t="s">
        <v>107</v>
      </c>
      <c r="G3709" s="3">
        <v>4057293</v>
      </c>
      <c r="H3709" s="3">
        <v>1306706950</v>
      </c>
      <c r="I3709" s="3">
        <v>1506648121</v>
      </c>
      <c r="J3709" s="3">
        <v>11388758272</v>
      </c>
      <c r="K3709" s="3">
        <v>4080485397</v>
      </c>
      <c r="L3709" s="3">
        <v>1121555130.4100001</v>
      </c>
      <c r="M3709" s="3">
        <v>3989550136.4099998</v>
      </c>
      <c r="N3709" s="3">
        <v>1444899148</v>
      </c>
      <c r="O3709" s="3">
        <v>7823781</v>
      </c>
      <c r="P3709" s="5">
        <v>0</v>
      </c>
      <c r="Q3709" s="5">
        <v>0</v>
      </c>
      <c r="R3709" s="5">
        <v>0</v>
      </c>
      <c r="S3709" s="3"/>
      <c r="Z3709" s="3">
        <v>24850484228.82</v>
      </c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3"/>
      <c r="AU3709" s="5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CK3709"/>
    </row>
    <row r="3710" spans="1:89" x14ac:dyDescent="0.25">
      <c r="A3710" s="2">
        <v>43646</v>
      </c>
      <c r="B3710" s="5" t="s">
        <v>488</v>
      </c>
      <c r="C3710" s="5" t="s">
        <v>401</v>
      </c>
      <c r="D3710" s="5" t="s">
        <v>70</v>
      </c>
      <c r="E3710" s="3" t="s">
        <v>58</v>
      </c>
      <c r="F3710" s="3" t="s">
        <v>108</v>
      </c>
      <c r="G3710" s="3">
        <v>0</v>
      </c>
      <c r="H3710" s="3">
        <v>16152676.5</v>
      </c>
      <c r="I3710" s="3">
        <v>0</v>
      </c>
      <c r="J3710" s="3">
        <v>0</v>
      </c>
      <c r="K3710" s="3">
        <v>0</v>
      </c>
      <c r="L3710" s="3">
        <v>112821052.65000001</v>
      </c>
      <c r="M3710" s="3">
        <v>422251905.67000002</v>
      </c>
      <c r="N3710" s="3">
        <v>34512292.609999999</v>
      </c>
      <c r="O3710" s="3">
        <v>0</v>
      </c>
      <c r="P3710" s="5">
        <v>0</v>
      </c>
      <c r="Q3710" s="5">
        <v>0</v>
      </c>
      <c r="R3710" s="5">
        <v>0</v>
      </c>
      <c r="Z3710" s="3">
        <v>585737927.42999995</v>
      </c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3"/>
      <c r="AU3710" s="5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CK3710"/>
    </row>
    <row r="3711" spans="1:89" x14ac:dyDescent="0.25">
      <c r="A3711" s="2">
        <v>43646</v>
      </c>
      <c r="B3711" s="5" t="s">
        <v>488</v>
      </c>
      <c r="C3711" s="5" t="s">
        <v>401</v>
      </c>
      <c r="D3711" s="5" t="s">
        <v>70</v>
      </c>
      <c r="E3711" s="3" t="s">
        <v>57</v>
      </c>
      <c r="F3711" s="3" t="s">
        <v>109</v>
      </c>
      <c r="G3711" s="3"/>
      <c r="H3711" s="3"/>
      <c r="I3711" s="3"/>
      <c r="J3711" s="3"/>
      <c r="K3711" s="3"/>
      <c r="L3711" s="3"/>
      <c r="M3711" s="3"/>
      <c r="N3711" s="3"/>
      <c r="S3711" s="3">
        <v>2504581</v>
      </c>
      <c r="T3711" s="3">
        <v>34895.69</v>
      </c>
      <c r="U3711" s="3">
        <v>-80376409.430000007</v>
      </c>
      <c r="V3711" s="5">
        <v>0</v>
      </c>
      <c r="Z3711" s="3">
        <v>-77836932.739999995</v>
      </c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3"/>
      <c r="AU3711" s="5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CK3711"/>
    </row>
    <row r="3712" spans="1:89" x14ac:dyDescent="0.25">
      <c r="A3712" s="2">
        <v>43646</v>
      </c>
      <c r="B3712" s="5" t="s">
        <v>488</v>
      </c>
      <c r="C3712" s="5" t="s">
        <v>401</v>
      </c>
      <c r="D3712" s="5" t="s">
        <v>70</v>
      </c>
      <c r="E3712" s="3" t="s">
        <v>56</v>
      </c>
      <c r="F3712" s="3" t="s">
        <v>110</v>
      </c>
      <c r="G3712" s="3">
        <v>0</v>
      </c>
      <c r="H3712" s="3">
        <v>4165255</v>
      </c>
      <c r="I3712" s="3">
        <v>4383088</v>
      </c>
      <c r="J3712" s="3">
        <v>103006343</v>
      </c>
      <c r="K3712" s="3">
        <v>0</v>
      </c>
      <c r="L3712" s="3">
        <v>54800164</v>
      </c>
      <c r="M3712" s="3">
        <v>-41390735</v>
      </c>
      <c r="N3712" s="3">
        <v>-80043952.579999998</v>
      </c>
      <c r="O3712" s="3">
        <v>6530827</v>
      </c>
      <c r="P3712" s="5">
        <v>0</v>
      </c>
      <c r="Q3712" s="5">
        <v>0</v>
      </c>
      <c r="R3712" s="5">
        <v>0</v>
      </c>
      <c r="S3712" s="3">
        <v>0</v>
      </c>
      <c r="T3712" s="3">
        <v>0</v>
      </c>
      <c r="U3712" s="3">
        <v>0</v>
      </c>
      <c r="V3712" s="3">
        <v>0</v>
      </c>
      <c r="Z3712" s="3">
        <v>51450989.420000002</v>
      </c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3"/>
      <c r="AU3712" s="5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CK3712"/>
    </row>
    <row r="3713" spans="1:89" x14ac:dyDescent="0.25">
      <c r="A3713" s="2">
        <v>43646</v>
      </c>
      <c r="B3713" s="5" t="s">
        <v>488</v>
      </c>
      <c r="C3713" s="5" t="s">
        <v>401</v>
      </c>
      <c r="D3713" s="5" t="s">
        <v>70</v>
      </c>
      <c r="E3713" s="3" t="s">
        <v>55</v>
      </c>
      <c r="F3713" s="3" t="s">
        <v>111</v>
      </c>
      <c r="G3713" s="3">
        <v>4057293</v>
      </c>
      <c r="H3713" s="3">
        <v>1318694371.5</v>
      </c>
      <c r="I3713" s="3">
        <v>1502265033</v>
      </c>
      <c r="J3713" s="3">
        <v>11285751929</v>
      </c>
      <c r="K3713" s="3">
        <v>4080485397</v>
      </c>
      <c r="L3713" s="3">
        <v>1179576019.0599999</v>
      </c>
      <c r="M3713" s="3">
        <v>4453192777.0799999</v>
      </c>
      <c r="N3713" s="3">
        <v>1559455393.1900001</v>
      </c>
      <c r="O3713" s="3">
        <v>1292954</v>
      </c>
      <c r="P3713" s="5">
        <v>0</v>
      </c>
      <c r="Q3713" s="5">
        <v>0</v>
      </c>
      <c r="R3713" s="5">
        <v>0</v>
      </c>
      <c r="S3713" s="3">
        <v>2504581</v>
      </c>
      <c r="T3713" s="3">
        <v>34895.69</v>
      </c>
      <c r="U3713" s="3">
        <v>-80376409.430000007</v>
      </c>
      <c r="V3713" s="3">
        <v>0</v>
      </c>
      <c r="Z3713" s="3">
        <v>25306934234.09</v>
      </c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3"/>
      <c r="AU3713" s="5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CK3713"/>
    </row>
    <row r="3714" spans="1:89" x14ac:dyDescent="0.25">
      <c r="A3714" s="2">
        <v>43646</v>
      </c>
      <c r="B3714" s="5" t="s">
        <v>488</v>
      </c>
      <c r="C3714" s="5" t="s">
        <v>401</v>
      </c>
      <c r="D3714" s="5" t="s">
        <v>70</v>
      </c>
      <c r="E3714" s="3" t="s">
        <v>54</v>
      </c>
      <c r="F3714" s="3" t="s">
        <v>107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5">
        <v>0</v>
      </c>
      <c r="Q3714" s="5">
        <v>0</v>
      </c>
      <c r="R3714" s="5">
        <v>0</v>
      </c>
      <c r="S3714" s="3"/>
      <c r="T3714" s="3"/>
      <c r="U3714" s="3"/>
      <c r="V3714" s="3"/>
      <c r="Z3714" s="3">
        <v>0</v>
      </c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3"/>
      <c r="AU3714" s="5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CK3714"/>
    </row>
    <row r="3715" spans="1:89" x14ac:dyDescent="0.25">
      <c r="A3715" s="2">
        <v>43646</v>
      </c>
      <c r="B3715" s="5" t="s">
        <v>488</v>
      </c>
      <c r="C3715" s="5" t="s">
        <v>401</v>
      </c>
      <c r="D3715" s="5" t="s">
        <v>70</v>
      </c>
      <c r="E3715" s="3" t="s">
        <v>53</v>
      </c>
      <c r="F3715" s="3" t="s">
        <v>108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Z3715" s="5">
        <v>0</v>
      </c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3"/>
      <c r="AU3715" s="5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CK3715"/>
    </row>
    <row r="3716" spans="1:89" x14ac:dyDescent="0.25">
      <c r="A3716" s="2">
        <v>43646</v>
      </c>
      <c r="B3716" s="5" t="s">
        <v>488</v>
      </c>
      <c r="C3716" s="5" t="s">
        <v>401</v>
      </c>
      <c r="D3716" s="5" t="s">
        <v>70</v>
      </c>
      <c r="E3716" s="3" t="s">
        <v>52</v>
      </c>
      <c r="F3716" s="3" t="s">
        <v>109</v>
      </c>
      <c r="G3716" s="3"/>
      <c r="H3716" s="3"/>
      <c r="I3716" s="3"/>
      <c r="J3716" s="3"/>
      <c r="K3716" s="3"/>
      <c r="L3716" s="3"/>
      <c r="M3716" s="5"/>
      <c r="S3716" s="5">
        <v>0</v>
      </c>
      <c r="T3716" s="5">
        <v>0</v>
      </c>
      <c r="U3716" s="5">
        <v>0</v>
      </c>
      <c r="V3716" s="5">
        <v>0</v>
      </c>
      <c r="Z3716" s="5">
        <v>0</v>
      </c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3"/>
      <c r="AU3716" s="5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CK3716"/>
    </row>
    <row r="3717" spans="1:89" x14ac:dyDescent="0.25">
      <c r="A3717" s="2">
        <v>43646</v>
      </c>
      <c r="B3717" s="5" t="s">
        <v>488</v>
      </c>
      <c r="C3717" s="5" t="s">
        <v>401</v>
      </c>
      <c r="D3717" s="5" t="s">
        <v>70</v>
      </c>
      <c r="E3717" s="3" t="s">
        <v>51</v>
      </c>
      <c r="F3717" s="3" t="s">
        <v>110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Z3717" s="5">
        <v>0</v>
      </c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3"/>
      <c r="AU3717" s="5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CK3717"/>
    </row>
    <row r="3718" spans="1:89" x14ac:dyDescent="0.25">
      <c r="A3718" s="2">
        <v>43646</v>
      </c>
      <c r="B3718" s="5" t="s">
        <v>488</v>
      </c>
      <c r="C3718" s="5" t="s">
        <v>401</v>
      </c>
      <c r="D3718" s="5" t="s">
        <v>70</v>
      </c>
      <c r="E3718" s="3" t="s">
        <v>50</v>
      </c>
      <c r="F3718" s="3" t="s">
        <v>111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Z3718" s="5">
        <v>0</v>
      </c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3"/>
      <c r="AU3718" s="5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CK3718"/>
    </row>
    <row r="3719" spans="1:89" x14ac:dyDescent="0.25">
      <c r="A3719" s="2">
        <v>43646</v>
      </c>
      <c r="B3719" s="5" t="s">
        <v>488</v>
      </c>
      <c r="C3719" s="5" t="s">
        <v>401</v>
      </c>
      <c r="D3719" s="5" t="s">
        <v>70</v>
      </c>
      <c r="E3719" s="3" t="s">
        <v>37</v>
      </c>
      <c r="F3719" s="3" t="s">
        <v>112</v>
      </c>
      <c r="G3719" s="3">
        <v>4312918.82</v>
      </c>
      <c r="H3719" s="3">
        <v>431508869.63</v>
      </c>
      <c r="I3719" s="3">
        <v>285094100.06</v>
      </c>
      <c r="J3719" s="3">
        <v>2499737867.9299998</v>
      </c>
      <c r="K3719" s="3">
        <v>1107856546.1800001</v>
      </c>
      <c r="L3719" s="3">
        <v>332269711.44</v>
      </c>
      <c r="M3719" s="3">
        <v>1560247475.79</v>
      </c>
      <c r="N3719" s="3">
        <v>389078091.20999998</v>
      </c>
      <c r="O3719" s="3">
        <v>2251490.1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3">
        <v>306852.18</v>
      </c>
      <c r="Z3719" s="3">
        <v>6612663923.3500004</v>
      </c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3"/>
      <c r="AU3719" s="5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CK3719"/>
    </row>
    <row r="3720" spans="1:89" x14ac:dyDescent="0.25">
      <c r="A3720" s="2">
        <v>43646</v>
      </c>
      <c r="B3720" s="5" t="s">
        <v>488</v>
      </c>
      <c r="C3720" s="5" t="s">
        <v>401</v>
      </c>
      <c r="D3720" s="5" t="s">
        <v>70</v>
      </c>
      <c r="E3720" s="3" t="s">
        <v>36</v>
      </c>
      <c r="F3720" s="3" t="s">
        <v>113</v>
      </c>
      <c r="G3720" s="3"/>
      <c r="H3720" s="3"/>
      <c r="I3720" s="3"/>
      <c r="J3720" s="3"/>
      <c r="K3720" s="3"/>
      <c r="L3720" s="3"/>
      <c r="M3720" s="3"/>
      <c r="N3720" s="3"/>
      <c r="O3720" s="3"/>
      <c r="S3720" s="3"/>
      <c r="U3720" s="3"/>
      <c r="V3720" s="3"/>
      <c r="Z3720" s="3">
        <v>364395155.23000002</v>
      </c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3"/>
      <c r="AU3720" s="5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CK3720"/>
    </row>
    <row r="3721" spans="1:89" x14ac:dyDescent="0.25">
      <c r="A3721" s="2">
        <v>43646</v>
      </c>
      <c r="B3721" s="5" t="s">
        <v>488</v>
      </c>
      <c r="C3721" s="5" t="s">
        <v>401</v>
      </c>
      <c r="D3721" s="5" t="s">
        <v>70</v>
      </c>
      <c r="E3721" s="3" t="s">
        <v>35</v>
      </c>
      <c r="F3721" s="3" t="s">
        <v>114</v>
      </c>
      <c r="G3721" s="3"/>
      <c r="H3721" s="3"/>
      <c r="I3721" s="3"/>
      <c r="J3721" s="3"/>
      <c r="K3721" s="3"/>
      <c r="L3721" s="3"/>
      <c r="M3721" s="5"/>
      <c r="Z3721" s="3">
        <v>6977059078.5799999</v>
      </c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3"/>
      <c r="AU3721" s="5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CK3721"/>
    </row>
    <row r="3722" spans="1:89" x14ac:dyDescent="0.25">
      <c r="A3722" s="2">
        <v>43646</v>
      </c>
      <c r="B3722" s="5" t="s">
        <v>488</v>
      </c>
      <c r="C3722" s="5" t="s">
        <v>420</v>
      </c>
      <c r="D3722" s="5" t="s">
        <v>70</v>
      </c>
      <c r="E3722" s="3" t="s">
        <v>49</v>
      </c>
      <c r="F3722" s="3" t="s">
        <v>115</v>
      </c>
      <c r="G3722" s="3"/>
      <c r="H3722" s="3"/>
      <c r="I3722" s="3"/>
      <c r="J3722" s="3"/>
      <c r="K3722" s="3"/>
      <c r="L3722" s="3"/>
      <c r="M3722" s="5"/>
      <c r="Z3722" s="3"/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3"/>
      <c r="AU3722" s="5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CK3722"/>
    </row>
    <row r="3723" spans="1:89" x14ac:dyDescent="0.25">
      <c r="A3723" s="2">
        <v>43646</v>
      </c>
      <c r="B3723" s="5" t="s">
        <v>488</v>
      </c>
      <c r="C3723" s="5" t="s">
        <v>420</v>
      </c>
      <c r="D3723" s="5" t="s">
        <v>70</v>
      </c>
      <c r="E3723" s="3" t="s">
        <v>48</v>
      </c>
      <c r="F3723" s="3" t="s">
        <v>110</v>
      </c>
      <c r="G3723" s="3"/>
      <c r="H3723" s="3"/>
      <c r="I3723" s="3"/>
      <c r="J3723" s="3"/>
      <c r="K3723" s="3"/>
      <c r="L3723" s="3"/>
      <c r="M3723" s="5"/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3"/>
      <c r="AU3723" s="5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CK3723"/>
    </row>
    <row r="3724" spans="1:89" x14ac:dyDescent="0.25">
      <c r="A3724" s="2">
        <v>43646</v>
      </c>
      <c r="B3724" s="5" t="s">
        <v>488</v>
      </c>
      <c r="C3724" s="5" t="s">
        <v>420</v>
      </c>
      <c r="D3724" s="5" t="s">
        <v>70</v>
      </c>
      <c r="E3724" s="3" t="s">
        <v>47</v>
      </c>
      <c r="F3724" s="3" t="s">
        <v>111</v>
      </c>
      <c r="G3724" s="3"/>
      <c r="H3724" s="3"/>
      <c r="I3724" s="3"/>
      <c r="J3724" s="3"/>
      <c r="K3724" s="3"/>
      <c r="L3724" s="3"/>
      <c r="M3724" s="5"/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3"/>
      <c r="AU3724" s="5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CK3724"/>
    </row>
    <row r="3725" spans="1:89" x14ac:dyDescent="0.25">
      <c r="A3725" s="2">
        <v>43646</v>
      </c>
      <c r="B3725" s="5" t="s">
        <v>488</v>
      </c>
      <c r="C3725" s="5" t="s">
        <v>420</v>
      </c>
      <c r="D3725" s="5" t="s">
        <v>70</v>
      </c>
      <c r="E3725" s="3" t="s">
        <v>46</v>
      </c>
      <c r="F3725" s="3" t="s">
        <v>115</v>
      </c>
      <c r="G3725" s="3"/>
      <c r="H3725" s="3"/>
      <c r="I3725" s="3"/>
      <c r="J3725" s="3"/>
      <c r="K3725" s="3"/>
      <c r="L3725" s="3"/>
      <c r="M3725" s="5"/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3"/>
      <c r="AU3725" s="5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CK3725"/>
    </row>
    <row r="3726" spans="1:89" x14ac:dyDescent="0.25">
      <c r="A3726" s="2">
        <v>43646</v>
      </c>
      <c r="B3726" s="5" t="s">
        <v>488</v>
      </c>
      <c r="C3726" s="5" t="s">
        <v>420</v>
      </c>
      <c r="D3726" s="5" t="s">
        <v>70</v>
      </c>
      <c r="E3726" s="3" t="s">
        <v>45</v>
      </c>
      <c r="F3726" s="3" t="s">
        <v>110</v>
      </c>
      <c r="G3726" s="3"/>
      <c r="H3726" s="3"/>
      <c r="I3726" s="3"/>
      <c r="J3726" s="3"/>
      <c r="K3726" s="3"/>
      <c r="L3726" s="3"/>
      <c r="M3726" s="5"/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3"/>
      <c r="AU3726" s="5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CK3726"/>
    </row>
    <row r="3727" spans="1:89" x14ac:dyDescent="0.25">
      <c r="A3727" s="2">
        <v>43646</v>
      </c>
      <c r="B3727" s="5" t="s">
        <v>488</v>
      </c>
      <c r="C3727" s="5" t="s">
        <v>420</v>
      </c>
      <c r="D3727" s="5" t="s">
        <v>70</v>
      </c>
      <c r="E3727" s="3" t="s">
        <v>44</v>
      </c>
      <c r="F3727" s="3" t="s">
        <v>111</v>
      </c>
      <c r="G3727" s="3"/>
      <c r="H3727" s="3"/>
      <c r="I3727" s="3"/>
      <c r="J3727" s="3"/>
      <c r="K3727" s="3"/>
      <c r="L3727" s="3"/>
      <c r="M3727" s="5"/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3"/>
      <c r="AU3727" s="5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CK3727"/>
    </row>
    <row r="3728" spans="1:89" x14ac:dyDescent="0.25">
      <c r="A3728" s="2">
        <v>43646</v>
      </c>
      <c r="B3728" s="5" t="s">
        <v>488</v>
      </c>
      <c r="C3728" s="5" t="s">
        <v>420</v>
      </c>
      <c r="D3728" s="5" t="s">
        <v>70</v>
      </c>
      <c r="E3728" s="3" t="s">
        <v>43</v>
      </c>
      <c r="F3728" s="3" t="s">
        <v>115</v>
      </c>
      <c r="G3728" s="3"/>
      <c r="H3728" s="3"/>
      <c r="I3728" s="3"/>
      <c r="J3728" s="3"/>
      <c r="K3728" s="3"/>
      <c r="L3728" s="3"/>
      <c r="M3728" s="5"/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3"/>
      <c r="AU3728" s="5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CK3728"/>
    </row>
    <row r="3729" spans="1:89" x14ac:dyDescent="0.25">
      <c r="A3729" s="2">
        <v>43646</v>
      </c>
      <c r="B3729" s="5" t="s">
        <v>488</v>
      </c>
      <c r="C3729" s="5" t="s">
        <v>420</v>
      </c>
      <c r="D3729" s="5" t="s">
        <v>70</v>
      </c>
      <c r="E3729" s="3" t="s">
        <v>42</v>
      </c>
      <c r="F3729" s="3" t="s">
        <v>110</v>
      </c>
      <c r="G3729" s="3"/>
      <c r="H3729" s="3"/>
      <c r="I3729" s="3"/>
      <c r="J3729" s="3"/>
      <c r="K3729" s="3"/>
      <c r="L3729" s="3"/>
      <c r="M3729" s="5"/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3"/>
      <c r="AU3729" s="5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CK3729"/>
    </row>
    <row r="3730" spans="1:89" x14ac:dyDescent="0.25">
      <c r="A3730" s="2">
        <v>43646</v>
      </c>
      <c r="B3730" s="5" t="s">
        <v>488</v>
      </c>
      <c r="C3730" s="5" t="s">
        <v>420</v>
      </c>
      <c r="D3730" s="5" t="s">
        <v>70</v>
      </c>
      <c r="E3730" s="3" t="s">
        <v>41</v>
      </c>
      <c r="F3730" s="3" t="s">
        <v>111</v>
      </c>
      <c r="G3730" s="3"/>
      <c r="H3730" s="3"/>
      <c r="I3730" s="3"/>
      <c r="J3730" s="3"/>
      <c r="K3730" s="3"/>
      <c r="L3730" s="3"/>
      <c r="M3730" s="5"/>
      <c r="AA3730" s="5">
        <v>0</v>
      </c>
      <c r="AB3730" s="5">
        <v>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3"/>
      <c r="AU3730" s="5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CK3730"/>
    </row>
    <row r="3731" spans="1:89" x14ac:dyDescent="0.25">
      <c r="A3731" s="2">
        <v>43646</v>
      </c>
      <c r="B3731" s="5" t="s">
        <v>488</v>
      </c>
      <c r="C3731" s="5" t="s">
        <v>420</v>
      </c>
      <c r="D3731" s="5" t="s">
        <v>70</v>
      </c>
      <c r="E3731" s="3" t="s">
        <v>40</v>
      </c>
      <c r="F3731" s="3" t="s">
        <v>115</v>
      </c>
      <c r="G3731" s="3"/>
      <c r="H3731" s="3"/>
      <c r="I3731" s="3"/>
      <c r="J3731" s="3"/>
      <c r="K3731" s="3"/>
      <c r="L3731" s="3"/>
      <c r="M3731" s="5"/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3"/>
      <c r="AU3731" s="5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CK3731"/>
    </row>
    <row r="3732" spans="1:89" x14ac:dyDescent="0.25">
      <c r="A3732" s="2">
        <v>43646</v>
      </c>
      <c r="B3732" s="5" t="s">
        <v>488</v>
      </c>
      <c r="C3732" s="5" t="s">
        <v>420</v>
      </c>
      <c r="D3732" s="5" t="s">
        <v>70</v>
      </c>
      <c r="E3732" s="3" t="s">
        <v>39</v>
      </c>
      <c r="F3732" s="3" t="s">
        <v>110</v>
      </c>
      <c r="G3732" s="3"/>
      <c r="H3732" s="3"/>
      <c r="I3732" s="3"/>
      <c r="J3732" s="3"/>
      <c r="K3732" s="3"/>
      <c r="L3732" s="3"/>
      <c r="M3732" s="5"/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3"/>
      <c r="AU3732" s="5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CK3732"/>
    </row>
    <row r="3733" spans="1:89" x14ac:dyDescent="0.25">
      <c r="A3733" s="2">
        <v>43646</v>
      </c>
      <c r="B3733" s="5" t="s">
        <v>488</v>
      </c>
      <c r="C3733" s="5" t="s">
        <v>420</v>
      </c>
      <c r="D3733" s="5" t="s">
        <v>70</v>
      </c>
      <c r="E3733" s="3" t="s">
        <v>38</v>
      </c>
      <c r="F3733" s="3" t="s">
        <v>111</v>
      </c>
      <c r="G3733" s="3"/>
      <c r="H3733" s="3"/>
      <c r="I3733" s="3"/>
      <c r="J3733" s="3"/>
      <c r="K3733" s="3"/>
      <c r="L3733" s="3"/>
      <c r="M3733" s="5"/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3"/>
      <c r="AU3733" s="5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CK3733"/>
    </row>
    <row r="3734" spans="1:89" x14ac:dyDescent="0.25">
      <c r="A3734" s="2">
        <v>43646</v>
      </c>
      <c r="B3734" s="5" t="s">
        <v>488</v>
      </c>
      <c r="C3734" s="5" t="s">
        <v>420</v>
      </c>
      <c r="D3734" s="5" t="s">
        <v>70</v>
      </c>
      <c r="E3734" s="3" t="s">
        <v>34</v>
      </c>
      <c r="F3734" s="3" t="s">
        <v>112</v>
      </c>
      <c r="G3734" s="3"/>
      <c r="H3734" s="3"/>
      <c r="I3734" s="3"/>
      <c r="J3734" s="3"/>
      <c r="K3734" s="3"/>
      <c r="L3734" s="3"/>
      <c r="M3734" s="5"/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3"/>
      <c r="AU3734" s="5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CK3734"/>
    </row>
    <row r="3735" spans="1:89" x14ac:dyDescent="0.25">
      <c r="A3735" s="2">
        <v>43646</v>
      </c>
      <c r="B3735" s="5" t="s">
        <v>488</v>
      </c>
      <c r="C3735" s="5" t="s">
        <v>420</v>
      </c>
      <c r="D3735" s="5" t="s">
        <v>70</v>
      </c>
      <c r="E3735" s="3" t="s">
        <v>33</v>
      </c>
      <c r="F3735" s="3" t="s">
        <v>113</v>
      </c>
      <c r="G3735" s="3"/>
      <c r="H3735" s="3"/>
      <c r="I3735" s="3"/>
      <c r="J3735" s="3"/>
      <c r="K3735" s="3"/>
      <c r="L3735" s="3"/>
      <c r="M3735" s="5"/>
      <c r="AI3735" s="5">
        <v>0</v>
      </c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3"/>
      <c r="AU3735" s="5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CK3735"/>
    </row>
    <row r="3736" spans="1:89" x14ac:dyDescent="0.25">
      <c r="A3736" s="2">
        <v>43646</v>
      </c>
      <c r="B3736" s="5" t="s">
        <v>488</v>
      </c>
      <c r="C3736" s="5" t="s">
        <v>420</v>
      </c>
      <c r="D3736" s="5" t="s">
        <v>70</v>
      </c>
      <c r="E3736" s="3" t="s">
        <v>32</v>
      </c>
      <c r="F3736" s="3" t="s">
        <v>114</v>
      </c>
      <c r="G3736" s="3"/>
      <c r="H3736" s="3"/>
      <c r="I3736" s="3"/>
      <c r="J3736" s="3"/>
      <c r="K3736" s="3"/>
      <c r="L3736" s="3"/>
      <c r="M3736" s="5"/>
      <c r="AI3736" s="5">
        <v>0</v>
      </c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3"/>
      <c r="AU3736" s="5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CK3736"/>
    </row>
    <row r="3737" spans="1:89" x14ac:dyDescent="0.25">
      <c r="A3737" s="2">
        <v>43646</v>
      </c>
      <c r="B3737" s="5" t="s">
        <v>488</v>
      </c>
      <c r="C3737" s="5" t="s">
        <v>410</v>
      </c>
      <c r="D3737" s="5" t="s">
        <v>70</v>
      </c>
      <c r="E3737" s="3" t="s">
        <v>106</v>
      </c>
      <c r="F3737" s="3" t="s">
        <v>403</v>
      </c>
      <c r="G3737" s="3"/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3"/>
      <c r="AU3737" s="5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CK3737"/>
    </row>
    <row r="3738" spans="1:89" x14ac:dyDescent="0.25">
      <c r="A3738" s="2">
        <v>43646</v>
      </c>
      <c r="B3738" s="5" t="s">
        <v>488</v>
      </c>
      <c r="C3738" s="5" t="s">
        <v>410</v>
      </c>
      <c r="D3738" s="5" t="s">
        <v>70</v>
      </c>
      <c r="E3738" s="3" t="s">
        <v>243</v>
      </c>
      <c r="F3738" s="3" t="s">
        <v>404</v>
      </c>
      <c r="G3738" s="3"/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3"/>
      <c r="AU3738" s="5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CK3738"/>
    </row>
    <row r="3739" spans="1:89" x14ac:dyDescent="0.25">
      <c r="A3739" s="2">
        <v>43646</v>
      </c>
      <c r="B3739" s="5" t="s">
        <v>488</v>
      </c>
      <c r="C3739" s="5" t="s">
        <v>410</v>
      </c>
      <c r="D3739" s="5" t="s">
        <v>70</v>
      </c>
      <c r="E3739" s="3" t="s">
        <v>244</v>
      </c>
      <c r="F3739" s="3" t="s">
        <v>411</v>
      </c>
      <c r="G3739" s="3"/>
      <c r="H3739" s="3">
        <v>9496877.0099999998</v>
      </c>
      <c r="I3739" s="3">
        <v>1667614186.98</v>
      </c>
      <c r="J3739" s="3">
        <v>1683448803.3900001</v>
      </c>
      <c r="K3739" s="3">
        <v>12637797702.5</v>
      </c>
      <c r="L3739" s="3">
        <v>4854751393.6300001</v>
      </c>
      <c r="M3739" s="3">
        <v>1567832726.5799999</v>
      </c>
      <c r="N3739" s="3">
        <v>6500636571.2700005</v>
      </c>
      <c r="O3739" s="3">
        <v>2117352171.76</v>
      </c>
      <c r="P3739" s="3">
        <v>30580651.579999998</v>
      </c>
      <c r="Q3739" s="5">
        <v>0</v>
      </c>
      <c r="R3739" s="5">
        <v>0</v>
      </c>
      <c r="S3739" s="5">
        <v>0</v>
      </c>
      <c r="T3739" s="3">
        <v>14879918</v>
      </c>
      <c r="U3739" s="5">
        <v>0</v>
      </c>
      <c r="V3739" s="5">
        <v>0</v>
      </c>
      <c r="W3739" s="5">
        <v>0</v>
      </c>
      <c r="X3739" s="3">
        <v>31084391002.709999</v>
      </c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3"/>
      <c r="AU3739" s="5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CK3739"/>
    </row>
    <row r="3740" spans="1:89" x14ac:dyDescent="0.25">
      <c r="A3740" s="2">
        <v>43646</v>
      </c>
      <c r="B3740" s="5" t="s">
        <v>488</v>
      </c>
      <c r="C3740" s="5" t="s">
        <v>410</v>
      </c>
      <c r="D3740" s="5" t="s">
        <v>70</v>
      </c>
      <c r="E3740" s="3" t="s">
        <v>66</v>
      </c>
      <c r="F3740" s="3" t="s">
        <v>412</v>
      </c>
      <c r="G3740" s="3"/>
      <c r="H3740" s="3">
        <v>1</v>
      </c>
      <c r="I3740" s="3">
        <v>6361238</v>
      </c>
      <c r="J3740" s="3">
        <v>16298019</v>
      </c>
      <c r="K3740" s="3">
        <v>269958576</v>
      </c>
      <c r="L3740" s="3">
        <v>8777499</v>
      </c>
      <c r="M3740" s="3">
        <v>101688189.52</v>
      </c>
      <c r="N3740" s="3">
        <v>480186900</v>
      </c>
      <c r="O3740" s="3">
        <v>53474144.060000002</v>
      </c>
      <c r="P3740" s="3">
        <v>13912999.59</v>
      </c>
      <c r="Q3740" s="5">
        <v>0</v>
      </c>
      <c r="R3740" s="5">
        <v>0</v>
      </c>
      <c r="S3740" s="5">
        <v>0</v>
      </c>
      <c r="T3740" s="3">
        <v>1166533</v>
      </c>
      <c r="U3740" s="5">
        <v>0</v>
      </c>
      <c r="V3740" s="5">
        <v>0</v>
      </c>
      <c r="W3740" s="5">
        <v>0</v>
      </c>
      <c r="X3740" s="3">
        <v>951824099.16999996</v>
      </c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3"/>
      <c r="AU3740" s="5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CK3740"/>
    </row>
    <row r="3741" spans="1:89" x14ac:dyDescent="0.25">
      <c r="A3741" s="2">
        <v>43646</v>
      </c>
      <c r="B3741" s="5" t="s">
        <v>488</v>
      </c>
      <c r="C3741" s="5" t="s">
        <v>410</v>
      </c>
      <c r="D3741" s="5" t="s">
        <v>70</v>
      </c>
      <c r="E3741" s="3" t="s">
        <v>249</v>
      </c>
      <c r="F3741" s="3" t="s">
        <v>413</v>
      </c>
      <c r="G3741" s="3"/>
      <c r="H3741" s="3">
        <v>9496876.0099999998</v>
      </c>
      <c r="I3741" s="3">
        <v>1661252948.98</v>
      </c>
      <c r="J3741" s="3">
        <v>1667150784.3900001</v>
      </c>
      <c r="K3741" s="3">
        <v>12367839126.5</v>
      </c>
      <c r="L3741" s="3">
        <v>4845973894.6300001</v>
      </c>
      <c r="M3741" s="3">
        <v>1466144537.0599999</v>
      </c>
      <c r="N3741" s="3">
        <v>6020449671.2700005</v>
      </c>
      <c r="O3741" s="3">
        <v>2063878027.7</v>
      </c>
      <c r="P3741" s="3">
        <v>16667651.99</v>
      </c>
      <c r="Q3741" s="5">
        <v>0</v>
      </c>
      <c r="R3741" s="5">
        <v>0</v>
      </c>
      <c r="S3741" s="5">
        <v>0</v>
      </c>
      <c r="T3741" s="3">
        <v>13713385</v>
      </c>
      <c r="U3741" s="5">
        <v>0</v>
      </c>
      <c r="V3741" s="5">
        <v>0</v>
      </c>
      <c r="W3741" s="5">
        <v>0</v>
      </c>
      <c r="X3741" s="3">
        <v>30132566903.540001</v>
      </c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3"/>
      <c r="AU3741" s="5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CK3741"/>
    </row>
    <row r="3742" spans="1:89" x14ac:dyDescent="0.25">
      <c r="A3742" s="2">
        <v>43646</v>
      </c>
      <c r="B3742" s="5" t="s">
        <v>488</v>
      </c>
      <c r="C3742" s="5" t="s">
        <v>410</v>
      </c>
      <c r="D3742" s="5" t="s">
        <v>70</v>
      </c>
      <c r="E3742" s="3" t="s">
        <v>250</v>
      </c>
      <c r="F3742" s="3" t="s">
        <v>411</v>
      </c>
      <c r="G3742" s="3"/>
      <c r="H3742" s="3">
        <v>22374039</v>
      </c>
      <c r="I3742" s="3">
        <v>3894615303.0599999</v>
      </c>
      <c r="J3742" s="3">
        <v>6345829612</v>
      </c>
      <c r="K3742" s="3">
        <v>29501254653</v>
      </c>
      <c r="L3742" s="3">
        <v>1747714355</v>
      </c>
      <c r="M3742" s="3">
        <v>1991143490.9000001</v>
      </c>
      <c r="N3742" s="3">
        <v>5760552242.9499998</v>
      </c>
      <c r="O3742" s="3">
        <v>6533930196.3500004</v>
      </c>
      <c r="P3742" s="3">
        <v>25454533</v>
      </c>
      <c r="Q3742" s="5">
        <v>0</v>
      </c>
      <c r="R3742" s="5">
        <v>0</v>
      </c>
      <c r="S3742" s="5">
        <v>0</v>
      </c>
      <c r="T3742" s="3">
        <v>60000000</v>
      </c>
      <c r="U3742" s="3">
        <v>348589.64</v>
      </c>
      <c r="V3742" s="3">
        <v>128974655.17</v>
      </c>
      <c r="W3742" s="3">
        <v>66364845</v>
      </c>
      <c r="X3742" s="3">
        <v>56078556515.07</v>
      </c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3"/>
      <c r="AU3742" s="5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CK3742"/>
    </row>
    <row r="3743" spans="1:89" x14ac:dyDescent="0.25">
      <c r="A3743" s="2">
        <v>43646</v>
      </c>
      <c r="B3743" s="5" t="s">
        <v>488</v>
      </c>
      <c r="C3743" s="5" t="s">
        <v>410</v>
      </c>
      <c r="D3743" s="5" t="s">
        <v>70</v>
      </c>
      <c r="E3743" s="3" t="s">
        <v>61</v>
      </c>
      <c r="F3743" s="3" t="s">
        <v>412</v>
      </c>
      <c r="G3743" s="3"/>
      <c r="H3743" s="3">
        <v>0</v>
      </c>
      <c r="I3743" s="3">
        <v>0</v>
      </c>
      <c r="J3743" s="3">
        <v>22000000</v>
      </c>
      <c r="K3743" s="3">
        <v>198871126</v>
      </c>
      <c r="L3743" s="3">
        <v>-5800000</v>
      </c>
      <c r="M3743" s="3">
        <v>140564819</v>
      </c>
      <c r="N3743" s="3">
        <v>1319744723</v>
      </c>
      <c r="O3743" s="3">
        <v>34165705.829999998</v>
      </c>
      <c r="P3743" s="3">
        <v>-2</v>
      </c>
      <c r="Q3743" s="5">
        <v>0</v>
      </c>
      <c r="R3743" s="5">
        <v>0</v>
      </c>
      <c r="S3743" s="5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1709546371.8299999</v>
      </c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3"/>
      <c r="AU3743" s="5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CK3743"/>
    </row>
    <row r="3744" spans="1:89" x14ac:dyDescent="0.25">
      <c r="A3744" s="2">
        <v>43646</v>
      </c>
      <c r="B3744" s="5" t="s">
        <v>488</v>
      </c>
      <c r="C3744" s="5" t="s">
        <v>410</v>
      </c>
      <c r="D3744" s="5" t="s">
        <v>70</v>
      </c>
      <c r="E3744" s="3" t="s">
        <v>254</v>
      </c>
      <c r="F3744" s="3" t="s">
        <v>414</v>
      </c>
      <c r="G3744" s="3"/>
      <c r="H3744" s="3">
        <v>22374039</v>
      </c>
      <c r="I3744" s="3">
        <v>3894615303.0599999</v>
      </c>
      <c r="J3744" s="3">
        <v>6323829612</v>
      </c>
      <c r="K3744" s="3">
        <v>29302383527</v>
      </c>
      <c r="L3744" s="3">
        <v>1753514355</v>
      </c>
      <c r="M3744" s="3">
        <v>1850578671.9000001</v>
      </c>
      <c r="N3744" s="3">
        <v>4440807519.9499998</v>
      </c>
      <c r="O3744" s="3">
        <v>6499764490.5200005</v>
      </c>
      <c r="P3744" s="3">
        <v>25454535</v>
      </c>
      <c r="Q3744" s="5">
        <v>0</v>
      </c>
      <c r="R3744" s="5">
        <v>0</v>
      </c>
      <c r="S3744" s="5">
        <v>0</v>
      </c>
      <c r="T3744" s="3">
        <v>60000000</v>
      </c>
      <c r="U3744" s="3">
        <v>348589.64</v>
      </c>
      <c r="V3744" s="3">
        <v>128974655.17</v>
      </c>
      <c r="W3744" s="3">
        <v>66364845</v>
      </c>
      <c r="X3744" s="3">
        <v>54369010143.239998</v>
      </c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3"/>
      <c r="AU3744" s="5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CK3744"/>
    </row>
    <row r="3745" spans="1:89" x14ac:dyDescent="0.25">
      <c r="A3745" s="2">
        <v>43646</v>
      </c>
      <c r="B3745" s="5" t="s">
        <v>488</v>
      </c>
      <c r="C3745" s="5" t="s">
        <v>410</v>
      </c>
      <c r="D3745" s="5" t="s">
        <v>70</v>
      </c>
      <c r="E3745" s="3" t="s">
        <v>255</v>
      </c>
      <c r="F3745" s="3" t="s">
        <v>415</v>
      </c>
      <c r="G3745" s="3"/>
      <c r="H3745" s="3">
        <v>31870916.010000002</v>
      </c>
      <c r="I3745" s="3">
        <v>5562229490.04</v>
      </c>
      <c r="J3745" s="3">
        <v>8029278415.3900003</v>
      </c>
      <c r="K3745" s="3">
        <v>42139052355.5</v>
      </c>
      <c r="L3745" s="3">
        <v>6602465748.6300001</v>
      </c>
      <c r="M3745" s="3">
        <v>3558976217.48</v>
      </c>
      <c r="N3745" s="3">
        <v>12261188814.219999</v>
      </c>
      <c r="O3745" s="3">
        <v>8651282368.1100006</v>
      </c>
      <c r="P3745" s="3">
        <v>56035184.579999998</v>
      </c>
      <c r="Q3745" s="5">
        <v>0</v>
      </c>
      <c r="R3745" s="5">
        <v>0</v>
      </c>
      <c r="S3745" s="5">
        <v>0</v>
      </c>
      <c r="T3745" s="3">
        <v>74879918</v>
      </c>
      <c r="U3745" s="3">
        <v>348589.64</v>
      </c>
      <c r="V3745" s="3">
        <v>128974655.17</v>
      </c>
      <c r="W3745" s="3">
        <v>66364845</v>
      </c>
      <c r="X3745" s="3">
        <v>87162947517.779999</v>
      </c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3"/>
      <c r="AU3745" s="5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CK3745"/>
    </row>
    <row r="3746" spans="1:89" x14ac:dyDescent="0.25">
      <c r="A3746" s="2">
        <v>43646</v>
      </c>
      <c r="B3746" s="5" t="s">
        <v>488</v>
      </c>
      <c r="C3746" s="5" t="s">
        <v>410</v>
      </c>
      <c r="D3746" s="5" t="s">
        <v>70</v>
      </c>
      <c r="E3746" s="3" t="s">
        <v>256</v>
      </c>
      <c r="F3746" s="3" t="s">
        <v>416</v>
      </c>
      <c r="G3746" s="3"/>
      <c r="H3746" s="3">
        <v>31870915.010000002</v>
      </c>
      <c r="I3746" s="3">
        <v>5555868252.04</v>
      </c>
      <c r="J3746" s="3">
        <v>7990980396.3900003</v>
      </c>
      <c r="K3746" s="3">
        <v>41670222653.5</v>
      </c>
      <c r="L3746" s="3">
        <v>6599488249.6300001</v>
      </c>
      <c r="M3746" s="3">
        <v>3316723208.96</v>
      </c>
      <c r="N3746" s="3">
        <v>10461257191.219999</v>
      </c>
      <c r="O3746" s="3">
        <v>8563642518.2200003</v>
      </c>
      <c r="P3746" s="3">
        <v>42122186.990000002</v>
      </c>
      <c r="Q3746" s="5">
        <v>0</v>
      </c>
      <c r="R3746" s="5">
        <v>0</v>
      </c>
      <c r="S3746" s="5">
        <v>0</v>
      </c>
      <c r="T3746" s="3">
        <v>73713385</v>
      </c>
      <c r="U3746" s="3">
        <v>348589.64</v>
      </c>
      <c r="V3746" s="3">
        <v>128974655.17</v>
      </c>
      <c r="W3746" s="3">
        <v>66364845</v>
      </c>
      <c r="X3746" s="3">
        <v>84501577046.779999</v>
      </c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3"/>
      <c r="AU3746" s="5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CK3746"/>
    </row>
    <row r="3747" spans="1:89" x14ac:dyDescent="0.25">
      <c r="A3747" s="2">
        <v>43646</v>
      </c>
      <c r="B3747" s="5" t="s">
        <v>488</v>
      </c>
      <c r="C3747" s="5" t="s">
        <v>410</v>
      </c>
      <c r="D3747" s="5" t="s">
        <v>70</v>
      </c>
      <c r="E3747" s="3" t="s">
        <v>257</v>
      </c>
      <c r="F3747" s="3" t="s">
        <v>408</v>
      </c>
      <c r="G3747" s="3"/>
      <c r="H3747" s="3">
        <v>1167151.5</v>
      </c>
      <c r="I3747" s="3">
        <v>182079068</v>
      </c>
      <c r="J3747" s="3">
        <v>263591034.28999999</v>
      </c>
      <c r="K3747" s="3">
        <v>1174338098.9100001</v>
      </c>
      <c r="L3747" s="3">
        <v>165369940.97999999</v>
      </c>
      <c r="M3747" s="3">
        <v>111620915</v>
      </c>
      <c r="N3747" s="3">
        <v>383807001</v>
      </c>
      <c r="O3747" s="3">
        <v>326745072</v>
      </c>
      <c r="P3747" s="3">
        <v>4413788.75</v>
      </c>
      <c r="Q3747" s="5">
        <v>0</v>
      </c>
      <c r="R3747" s="5">
        <v>0</v>
      </c>
      <c r="S3747" s="5">
        <v>0</v>
      </c>
      <c r="T3747" s="3">
        <v>3390236.67</v>
      </c>
      <c r="U3747" s="3">
        <v>27850.080000000002</v>
      </c>
      <c r="V3747" s="3">
        <v>10700579.619999999</v>
      </c>
      <c r="W3747" s="3">
        <v>4004220</v>
      </c>
      <c r="X3747" s="3">
        <v>2631254956.8000002</v>
      </c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3"/>
      <c r="AU3747" s="5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CK3747"/>
    </row>
    <row r="3748" spans="1:89" x14ac:dyDescent="0.25">
      <c r="A3748" s="2">
        <v>43646</v>
      </c>
      <c r="B3748" s="5" t="s">
        <v>488</v>
      </c>
      <c r="C3748" s="5" t="s">
        <v>410</v>
      </c>
      <c r="D3748" s="5" t="s">
        <v>70</v>
      </c>
      <c r="E3748" s="3" t="s">
        <v>258</v>
      </c>
      <c r="F3748" s="3" t="s">
        <v>382</v>
      </c>
      <c r="G3748" s="3"/>
      <c r="H3748" s="3">
        <v>0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5">
        <v>0</v>
      </c>
      <c r="R3748" s="5">
        <v>0</v>
      </c>
      <c r="S3748" s="5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3"/>
      <c r="AU3748" s="5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CK3748"/>
    </row>
    <row r="3749" spans="1:89" x14ac:dyDescent="0.25">
      <c r="A3749" s="2">
        <v>43646</v>
      </c>
      <c r="B3749" s="5" t="s">
        <v>488</v>
      </c>
      <c r="C3749" s="5" t="s">
        <v>410</v>
      </c>
      <c r="D3749" s="5" t="s">
        <v>70</v>
      </c>
      <c r="E3749" s="3" t="s">
        <v>60</v>
      </c>
      <c r="F3749" s="3" t="s">
        <v>383</v>
      </c>
      <c r="G3749" s="3"/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3"/>
      <c r="AU3749" s="5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CK3749"/>
    </row>
    <row r="3750" spans="1:89" x14ac:dyDescent="0.25">
      <c r="A3750" s="2">
        <v>43646</v>
      </c>
      <c r="B3750" s="5" t="s">
        <v>488</v>
      </c>
      <c r="C3750" s="5" t="s">
        <v>410</v>
      </c>
      <c r="D3750" s="5" t="s">
        <v>70</v>
      </c>
      <c r="E3750" s="3" t="s">
        <v>59</v>
      </c>
      <c r="F3750" s="3" t="s">
        <v>384</v>
      </c>
      <c r="G3750" s="3"/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3"/>
      <c r="AU3750" s="5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CK3750"/>
    </row>
    <row r="3751" spans="1:89" x14ac:dyDescent="0.25">
      <c r="A3751" s="2">
        <v>43646</v>
      </c>
      <c r="B3751" s="5" t="s">
        <v>488</v>
      </c>
      <c r="C3751" s="5" t="s">
        <v>410</v>
      </c>
      <c r="D3751" s="5" t="s">
        <v>70</v>
      </c>
      <c r="E3751" s="3" t="s">
        <v>58</v>
      </c>
      <c r="F3751" s="3" t="s">
        <v>417</v>
      </c>
      <c r="G3751" s="3"/>
      <c r="H3751" s="3">
        <v>33038067.510000002</v>
      </c>
      <c r="I3751" s="3">
        <v>5744308558.04</v>
      </c>
      <c r="J3751" s="3">
        <v>8292869449.6800003</v>
      </c>
      <c r="K3751" s="3">
        <v>43313390454.410004</v>
      </c>
      <c r="L3751" s="3">
        <v>6767835689.6099997</v>
      </c>
      <c r="M3751" s="3">
        <v>3670597132.48</v>
      </c>
      <c r="N3751" s="3">
        <v>12644995815.219999</v>
      </c>
      <c r="O3751" s="3">
        <v>8978027440.1100006</v>
      </c>
      <c r="P3751" s="3">
        <v>60448973.329999998</v>
      </c>
      <c r="Q3751" s="5">
        <v>0</v>
      </c>
      <c r="R3751" s="5">
        <v>0</v>
      </c>
      <c r="S3751" s="5">
        <v>0</v>
      </c>
      <c r="T3751" s="3">
        <v>78270154.670000002</v>
      </c>
      <c r="U3751" s="3">
        <v>376439.72</v>
      </c>
      <c r="V3751" s="3">
        <v>139675234.78999999</v>
      </c>
      <c r="W3751" s="3">
        <v>70369065</v>
      </c>
      <c r="X3751" s="3">
        <v>89794202474.580002</v>
      </c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3"/>
      <c r="AU3751" s="5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CK3751"/>
    </row>
    <row r="3752" spans="1:89" x14ac:dyDescent="0.25">
      <c r="A3752" s="2">
        <v>43646</v>
      </c>
      <c r="B3752" s="5" t="s">
        <v>488</v>
      </c>
      <c r="C3752" s="5" t="s">
        <v>410</v>
      </c>
      <c r="D3752" s="5" t="s">
        <v>70</v>
      </c>
      <c r="E3752" s="3" t="s">
        <v>57</v>
      </c>
      <c r="F3752" s="3" t="s">
        <v>418</v>
      </c>
      <c r="G3752" s="3"/>
      <c r="H3752" s="3">
        <v>1</v>
      </c>
      <c r="I3752" s="3">
        <v>6361238</v>
      </c>
      <c r="J3752" s="3">
        <v>38298019</v>
      </c>
      <c r="K3752" s="3">
        <v>468829702</v>
      </c>
      <c r="L3752" s="3">
        <v>2977499</v>
      </c>
      <c r="M3752" s="3">
        <v>242253008.52000001</v>
      </c>
      <c r="N3752" s="3">
        <v>1799931623</v>
      </c>
      <c r="O3752" s="3">
        <v>87639849.890000001</v>
      </c>
      <c r="P3752" s="3">
        <v>13912997.59</v>
      </c>
      <c r="Q3752" s="5">
        <v>0</v>
      </c>
      <c r="R3752" s="5">
        <v>0</v>
      </c>
      <c r="S3752" s="5">
        <v>0</v>
      </c>
      <c r="T3752" s="3">
        <v>1166533</v>
      </c>
      <c r="U3752" s="3">
        <v>0</v>
      </c>
      <c r="V3752" s="3">
        <v>0</v>
      </c>
      <c r="W3752" s="3">
        <v>0</v>
      </c>
      <c r="X3752" s="3">
        <v>2661370471</v>
      </c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3"/>
      <c r="AU3752" s="5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CK3752"/>
    </row>
    <row r="3753" spans="1:89" x14ac:dyDescent="0.25">
      <c r="A3753" s="2">
        <v>43646</v>
      </c>
      <c r="B3753" s="5" t="s">
        <v>488</v>
      </c>
      <c r="C3753" s="5" t="s">
        <v>410</v>
      </c>
      <c r="D3753" s="5" t="s">
        <v>70</v>
      </c>
      <c r="E3753" s="3" t="s">
        <v>56</v>
      </c>
      <c r="F3753" s="3" t="s">
        <v>419</v>
      </c>
      <c r="G3753" s="3"/>
      <c r="H3753" s="3">
        <v>33038066.510000002</v>
      </c>
      <c r="I3753" s="3">
        <v>5737947320.04</v>
      </c>
      <c r="J3753" s="3">
        <v>8254571430.6800003</v>
      </c>
      <c r="K3753" s="3">
        <v>42844560752.410004</v>
      </c>
      <c r="L3753" s="3">
        <v>6764858190.6099997</v>
      </c>
      <c r="M3753" s="3">
        <v>3428344123.96</v>
      </c>
      <c r="N3753" s="3">
        <v>10845064192.219999</v>
      </c>
      <c r="O3753" s="3">
        <v>8890387590.2199993</v>
      </c>
      <c r="P3753" s="3">
        <v>46535975.740000002</v>
      </c>
      <c r="Q3753" s="5">
        <v>0</v>
      </c>
      <c r="R3753" s="5">
        <v>0</v>
      </c>
      <c r="S3753" s="5">
        <v>0</v>
      </c>
      <c r="T3753" s="3">
        <v>77103621.670000002</v>
      </c>
      <c r="U3753" s="3">
        <v>376439.72</v>
      </c>
      <c r="V3753" s="3">
        <v>139675234.78999999</v>
      </c>
      <c r="W3753" s="3">
        <v>70369065</v>
      </c>
      <c r="X3753" s="3">
        <v>87132832003.580002</v>
      </c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3"/>
      <c r="AU3753" s="5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CK3753"/>
    </row>
    <row r="3754" spans="1:89" x14ac:dyDescent="0.25">
      <c r="A3754" s="2">
        <v>43646</v>
      </c>
      <c r="B3754" s="5" t="s">
        <v>488</v>
      </c>
      <c r="C3754" s="5" t="s">
        <v>648</v>
      </c>
      <c r="D3754" s="5" t="s">
        <v>70</v>
      </c>
      <c r="E3754" s="3" t="s">
        <v>106</v>
      </c>
      <c r="F3754" s="3" t="s">
        <v>649</v>
      </c>
      <c r="G3754" s="3">
        <v>5339331268</v>
      </c>
      <c r="H3754" s="3">
        <v>5339331268</v>
      </c>
      <c r="I3754" s="3"/>
      <c r="J3754" s="3">
        <v>0</v>
      </c>
      <c r="K3754" s="3"/>
      <c r="L3754" s="3"/>
      <c r="M3754" s="3"/>
      <c r="N3754" s="3"/>
      <c r="O3754" s="3"/>
      <c r="P3754" s="3"/>
      <c r="T3754" s="3"/>
      <c r="U3754" s="3"/>
      <c r="V3754" s="3"/>
      <c r="W3754" s="3"/>
      <c r="X3754" s="3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3"/>
      <c r="AU3754" s="5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CK3754"/>
    </row>
    <row r="3755" spans="1:89" x14ac:dyDescent="0.25">
      <c r="A3755" s="2">
        <v>43646</v>
      </c>
      <c r="B3755" s="5" t="s">
        <v>488</v>
      </c>
      <c r="C3755" s="5" t="s">
        <v>648</v>
      </c>
      <c r="D3755" s="5" t="s">
        <v>70</v>
      </c>
      <c r="E3755" s="3" t="s">
        <v>241</v>
      </c>
      <c r="F3755" s="3" t="s">
        <v>650</v>
      </c>
      <c r="G3755" s="3">
        <v>10483167867</v>
      </c>
      <c r="H3755" s="3">
        <v>10483167867</v>
      </c>
      <c r="I3755" s="3"/>
      <c r="J3755" s="3">
        <v>0</v>
      </c>
      <c r="K3755" s="3"/>
      <c r="L3755" s="3"/>
      <c r="M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3"/>
      <c r="AU3755" s="5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CK3755"/>
    </row>
    <row r="3756" spans="1:89" x14ac:dyDescent="0.25">
      <c r="A3756" s="2">
        <v>43646</v>
      </c>
      <c r="B3756" s="5" t="s">
        <v>488</v>
      </c>
      <c r="C3756" s="5" t="s">
        <v>648</v>
      </c>
      <c r="D3756" s="5" t="s">
        <v>70</v>
      </c>
      <c r="E3756" s="3" t="s">
        <v>242</v>
      </c>
      <c r="F3756" s="3" t="s">
        <v>651</v>
      </c>
      <c r="G3756" s="3">
        <v>0</v>
      </c>
      <c r="H3756" s="3">
        <v>0</v>
      </c>
      <c r="I3756" s="3"/>
      <c r="J3756" s="3">
        <v>0</v>
      </c>
      <c r="K3756" s="3"/>
      <c r="L3756" s="3"/>
      <c r="M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3"/>
      <c r="AU3756" s="5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CK3756"/>
    </row>
    <row r="3757" spans="1:89" x14ac:dyDescent="0.25">
      <c r="A3757" s="2">
        <v>43646</v>
      </c>
      <c r="B3757" s="5" t="s">
        <v>488</v>
      </c>
      <c r="C3757" s="5" t="s">
        <v>648</v>
      </c>
      <c r="D3757" s="5" t="s">
        <v>70</v>
      </c>
      <c r="E3757" s="3" t="s">
        <v>243</v>
      </c>
      <c r="F3757" s="3" t="s">
        <v>652</v>
      </c>
      <c r="G3757" s="3">
        <v>0</v>
      </c>
      <c r="H3757" s="3"/>
      <c r="I3757" s="3">
        <v>0</v>
      </c>
      <c r="J3757" s="3">
        <v>0</v>
      </c>
      <c r="K3757" s="3">
        <v>0</v>
      </c>
      <c r="L3757" s="3"/>
      <c r="M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3"/>
      <c r="AU3757" s="5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CK3757"/>
    </row>
    <row r="3758" spans="1:89" x14ac:dyDescent="0.25">
      <c r="A3758" s="2">
        <v>43646</v>
      </c>
      <c r="B3758" s="5" t="s">
        <v>488</v>
      </c>
      <c r="C3758" s="5" t="s">
        <v>648</v>
      </c>
      <c r="D3758" s="5" t="s">
        <v>70</v>
      </c>
      <c r="E3758" s="3" t="s">
        <v>245</v>
      </c>
      <c r="F3758" s="3" t="s">
        <v>653</v>
      </c>
      <c r="G3758" s="3">
        <v>0</v>
      </c>
      <c r="H3758" s="3">
        <v>0</v>
      </c>
      <c r="I3758" s="3"/>
      <c r="J3758" s="3"/>
      <c r="K3758" s="3"/>
      <c r="L3758" s="3"/>
      <c r="M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3"/>
      <c r="AU3758" s="5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CK3758"/>
    </row>
    <row r="3759" spans="1:89" x14ac:dyDescent="0.25">
      <c r="A3759" s="2">
        <v>43646</v>
      </c>
      <c r="B3759" s="5" t="s">
        <v>488</v>
      </c>
      <c r="C3759" s="5" t="s">
        <v>648</v>
      </c>
      <c r="D3759" s="5" t="s">
        <v>70</v>
      </c>
      <c r="E3759" s="3" t="s">
        <v>247</v>
      </c>
      <c r="F3759" s="3" t="s">
        <v>654</v>
      </c>
      <c r="G3759" s="3">
        <v>0</v>
      </c>
      <c r="H3759" s="3"/>
      <c r="I3759" s="3">
        <v>0</v>
      </c>
      <c r="J3759" s="3">
        <v>0</v>
      </c>
      <c r="K3759" s="3">
        <v>0</v>
      </c>
      <c r="L3759" s="3"/>
      <c r="M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3"/>
      <c r="AU3759" s="5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CK3759"/>
    </row>
    <row r="3760" spans="1:89" x14ac:dyDescent="0.25">
      <c r="A3760" s="2">
        <v>43646</v>
      </c>
      <c r="B3760" s="5" t="s">
        <v>488</v>
      </c>
      <c r="C3760" s="5" t="s">
        <v>648</v>
      </c>
      <c r="D3760" s="5" t="s">
        <v>70</v>
      </c>
      <c r="E3760" s="3" t="s">
        <v>69</v>
      </c>
      <c r="F3760" s="3" t="s">
        <v>655</v>
      </c>
      <c r="G3760" s="3">
        <v>0</v>
      </c>
      <c r="H3760" s="3"/>
      <c r="I3760" s="3">
        <v>0</v>
      </c>
      <c r="J3760" s="3">
        <v>0</v>
      </c>
      <c r="K3760" s="3">
        <v>0</v>
      </c>
      <c r="L3760" s="3"/>
      <c r="M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3"/>
      <c r="AU3760" s="5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CK3760"/>
    </row>
    <row r="3761" spans="1:89" x14ac:dyDescent="0.25">
      <c r="A3761" s="2">
        <v>43646</v>
      </c>
      <c r="B3761" s="5" t="s">
        <v>488</v>
      </c>
      <c r="C3761" s="5" t="s">
        <v>648</v>
      </c>
      <c r="D3761" s="5" t="s">
        <v>70</v>
      </c>
      <c r="E3761" s="3" t="s">
        <v>67</v>
      </c>
      <c r="F3761" s="3" t="s">
        <v>656</v>
      </c>
      <c r="G3761" s="3">
        <v>34505451676.68</v>
      </c>
      <c r="H3761" s="3">
        <v>34505451676.68</v>
      </c>
      <c r="I3761" s="3"/>
      <c r="J3761" s="3"/>
      <c r="K3761" s="3"/>
      <c r="L3761" s="3"/>
      <c r="M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3"/>
      <c r="AU3761" s="5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CK3761"/>
    </row>
    <row r="3762" spans="1:89" x14ac:dyDescent="0.25">
      <c r="A3762" s="2">
        <v>43646</v>
      </c>
      <c r="B3762" s="5" t="s">
        <v>488</v>
      </c>
      <c r="C3762" s="5" t="s">
        <v>648</v>
      </c>
      <c r="D3762" s="5" t="s">
        <v>70</v>
      </c>
      <c r="E3762" s="3" t="s">
        <v>66</v>
      </c>
      <c r="F3762" s="3" t="s">
        <v>395</v>
      </c>
      <c r="G3762" s="3">
        <v>4967543443</v>
      </c>
      <c r="H3762" s="3"/>
      <c r="I3762" s="3">
        <v>0</v>
      </c>
      <c r="J3762" s="3">
        <v>4967543443</v>
      </c>
      <c r="K3762" s="3">
        <v>0</v>
      </c>
      <c r="L3762" s="3"/>
      <c r="M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3"/>
      <c r="AU3762" s="5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CK3762"/>
    </row>
    <row r="3763" spans="1:89" x14ac:dyDescent="0.25">
      <c r="A3763" s="2">
        <v>43646</v>
      </c>
      <c r="B3763" s="5" t="s">
        <v>488</v>
      </c>
      <c r="C3763" s="5" t="s">
        <v>648</v>
      </c>
      <c r="D3763" s="5" t="s">
        <v>70</v>
      </c>
      <c r="E3763" s="3" t="s">
        <v>250</v>
      </c>
      <c r="F3763" s="3" t="s">
        <v>657</v>
      </c>
      <c r="G3763" s="3">
        <v>261593057</v>
      </c>
      <c r="H3763" s="3"/>
      <c r="I3763" s="3"/>
      <c r="J3763" s="3"/>
      <c r="K3763" s="3">
        <v>261593057</v>
      </c>
      <c r="L3763" s="3"/>
      <c r="M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3"/>
      <c r="AU3763" s="5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CK3763"/>
    </row>
    <row r="3764" spans="1:89" x14ac:dyDescent="0.25">
      <c r="A3764" s="2">
        <v>43646</v>
      </c>
      <c r="B3764" s="5" t="s">
        <v>488</v>
      </c>
      <c r="C3764" s="5" t="s">
        <v>648</v>
      </c>
      <c r="D3764" s="5" t="s">
        <v>70</v>
      </c>
      <c r="E3764" s="3" t="s">
        <v>252</v>
      </c>
      <c r="F3764" s="3" t="s">
        <v>658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/>
      <c r="M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3"/>
      <c r="AU3764" s="5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CK3764"/>
    </row>
    <row r="3765" spans="1:89" x14ac:dyDescent="0.25">
      <c r="A3765" s="2">
        <v>43646</v>
      </c>
      <c r="B3765" s="5" t="s">
        <v>488</v>
      </c>
      <c r="C3765" s="5" t="s">
        <v>648</v>
      </c>
      <c r="D3765" s="5" t="s">
        <v>70</v>
      </c>
      <c r="E3765" s="3" t="s">
        <v>63</v>
      </c>
      <c r="F3765" s="3" t="s">
        <v>659</v>
      </c>
      <c r="G3765" s="3">
        <v>0</v>
      </c>
      <c r="H3765" s="3"/>
      <c r="I3765" s="3"/>
      <c r="J3765" s="3"/>
      <c r="K3765" s="3"/>
      <c r="L3765" s="3"/>
      <c r="M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3"/>
      <c r="AU3765" s="5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CK3765"/>
    </row>
    <row r="3766" spans="1:89" x14ac:dyDescent="0.25">
      <c r="A3766" s="2">
        <v>43646</v>
      </c>
      <c r="B3766" s="5" t="s">
        <v>488</v>
      </c>
      <c r="C3766" s="5" t="s">
        <v>648</v>
      </c>
      <c r="D3766" s="5" t="s">
        <v>70</v>
      </c>
      <c r="E3766" s="3" t="s">
        <v>62</v>
      </c>
      <c r="F3766" s="3" t="s">
        <v>660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/>
      <c r="M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3"/>
      <c r="AU3766" s="5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CK3766"/>
    </row>
    <row r="3767" spans="1:89" x14ac:dyDescent="0.25">
      <c r="A3767" s="2">
        <v>43646</v>
      </c>
      <c r="B3767" s="5" t="s">
        <v>488</v>
      </c>
      <c r="C3767" s="5" t="s">
        <v>648</v>
      </c>
      <c r="D3767" s="5" t="s">
        <v>70</v>
      </c>
      <c r="E3767" s="3" t="s">
        <v>258</v>
      </c>
      <c r="F3767" s="3" t="s">
        <v>661</v>
      </c>
      <c r="G3767" s="3">
        <v>55557087311.68</v>
      </c>
      <c r="H3767" s="3">
        <v>50327950811.68</v>
      </c>
      <c r="I3767" s="3">
        <v>0</v>
      </c>
      <c r="J3767" s="3">
        <v>4967543443</v>
      </c>
      <c r="K3767" s="3">
        <v>261593057</v>
      </c>
      <c r="L3767" s="3"/>
      <c r="M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3"/>
      <c r="AU3767" s="5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CK3767"/>
    </row>
    <row r="3768" spans="1:89" x14ac:dyDescent="0.25">
      <c r="A3768" s="2">
        <v>43646</v>
      </c>
      <c r="B3768" s="5" t="s">
        <v>488</v>
      </c>
      <c r="C3768" s="5" t="s">
        <v>648</v>
      </c>
      <c r="D3768" s="5" t="s">
        <v>70</v>
      </c>
      <c r="E3768" s="3" t="s">
        <v>60</v>
      </c>
      <c r="F3768" s="3" t="s">
        <v>662</v>
      </c>
      <c r="G3768" s="3">
        <v>0</v>
      </c>
      <c r="H3768" s="3"/>
      <c r="I3768" s="3"/>
      <c r="J3768" s="3">
        <v>0</v>
      </c>
      <c r="K3768" s="3"/>
      <c r="L3768" s="3"/>
      <c r="M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3"/>
      <c r="AU3768" s="5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CK3768"/>
    </row>
    <row r="3769" spans="1:89" x14ac:dyDescent="0.25">
      <c r="A3769" s="2">
        <v>43646</v>
      </c>
      <c r="B3769" s="5" t="s">
        <v>488</v>
      </c>
      <c r="C3769" s="5" t="s">
        <v>648</v>
      </c>
      <c r="D3769" s="5" t="s">
        <v>70</v>
      </c>
      <c r="E3769" s="3" t="s">
        <v>59</v>
      </c>
      <c r="F3769" s="3" t="s">
        <v>663</v>
      </c>
      <c r="G3769" s="3">
        <v>0</v>
      </c>
      <c r="H3769" s="3"/>
      <c r="I3769" s="3"/>
      <c r="J3769" s="3">
        <v>0</v>
      </c>
      <c r="K3769" s="3"/>
      <c r="L3769" s="3"/>
      <c r="M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3"/>
      <c r="AU3769" s="5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CK3769"/>
    </row>
    <row r="3770" spans="1:89" x14ac:dyDescent="0.25">
      <c r="A3770" s="2">
        <v>43646</v>
      </c>
      <c r="B3770" s="5" t="s">
        <v>488</v>
      </c>
      <c r="C3770" s="5" t="s">
        <v>648</v>
      </c>
      <c r="D3770" s="5" t="s">
        <v>70</v>
      </c>
      <c r="E3770" s="3" t="s">
        <v>58</v>
      </c>
      <c r="F3770" s="3" t="s">
        <v>664</v>
      </c>
      <c r="G3770" s="3">
        <v>0</v>
      </c>
      <c r="H3770" s="3"/>
      <c r="I3770" s="3"/>
      <c r="J3770" s="3">
        <v>0</v>
      </c>
      <c r="K3770" s="3">
        <v>0</v>
      </c>
      <c r="L3770" s="3"/>
      <c r="M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3"/>
      <c r="AU3770" s="5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CK3770"/>
    </row>
    <row r="3771" spans="1:89" x14ac:dyDescent="0.25">
      <c r="A3771" s="2">
        <v>43646</v>
      </c>
      <c r="B3771" s="5" t="s">
        <v>488</v>
      </c>
      <c r="C3771" s="5" t="s">
        <v>648</v>
      </c>
      <c r="D3771" s="5" t="s">
        <v>70</v>
      </c>
      <c r="E3771" s="3" t="s">
        <v>57</v>
      </c>
      <c r="F3771" s="3" t="s">
        <v>665</v>
      </c>
      <c r="G3771" s="3">
        <v>0</v>
      </c>
      <c r="H3771" s="3"/>
      <c r="I3771" s="3"/>
      <c r="J3771" s="3">
        <v>0</v>
      </c>
      <c r="K3771" s="3">
        <v>0</v>
      </c>
      <c r="L3771" s="3"/>
      <c r="M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3"/>
      <c r="AU3771" s="5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CK3771"/>
    </row>
    <row r="3772" spans="1:89" x14ac:dyDescent="0.25">
      <c r="A3772" s="2">
        <v>43646</v>
      </c>
      <c r="B3772" s="5" t="s">
        <v>488</v>
      </c>
      <c r="C3772" s="5" t="s">
        <v>648</v>
      </c>
      <c r="D3772" s="5" t="s">
        <v>70</v>
      </c>
      <c r="E3772" s="3" t="s">
        <v>56</v>
      </c>
      <c r="F3772" s="3" t="s">
        <v>666</v>
      </c>
      <c r="G3772" s="3">
        <v>0</v>
      </c>
      <c r="H3772" s="3"/>
      <c r="I3772" s="3"/>
      <c r="J3772" s="3">
        <v>0</v>
      </c>
      <c r="K3772" s="3"/>
      <c r="L3772" s="3"/>
      <c r="M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3"/>
      <c r="AU3772" s="5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CK3772"/>
    </row>
    <row r="3773" spans="1:89" x14ac:dyDescent="0.25">
      <c r="A3773" s="2">
        <v>43646</v>
      </c>
      <c r="B3773" s="5" t="s">
        <v>488</v>
      </c>
      <c r="C3773" s="5" t="s">
        <v>648</v>
      </c>
      <c r="D3773" s="5" t="s">
        <v>70</v>
      </c>
      <c r="E3773" s="3" t="s">
        <v>259</v>
      </c>
      <c r="F3773" s="3" t="s">
        <v>667</v>
      </c>
      <c r="G3773" s="3">
        <v>0</v>
      </c>
      <c r="H3773" s="3"/>
      <c r="I3773" s="3"/>
      <c r="J3773" s="3">
        <v>0</v>
      </c>
      <c r="K3773" s="3">
        <v>0</v>
      </c>
      <c r="L3773" s="3"/>
      <c r="M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3"/>
      <c r="AU3773" s="5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CK3773"/>
    </row>
    <row r="3774" spans="1:89" x14ac:dyDescent="0.25">
      <c r="A3774" s="2">
        <v>43646</v>
      </c>
      <c r="B3774" s="5" t="s">
        <v>488</v>
      </c>
      <c r="C3774" s="5" t="s">
        <v>648</v>
      </c>
      <c r="D3774" s="5" t="s">
        <v>70</v>
      </c>
      <c r="E3774" s="3" t="s">
        <v>260</v>
      </c>
      <c r="F3774" s="3" t="s">
        <v>668</v>
      </c>
      <c r="G3774" s="3">
        <v>0</v>
      </c>
      <c r="H3774" s="3"/>
      <c r="I3774" s="3"/>
      <c r="J3774" s="3">
        <v>0</v>
      </c>
      <c r="K3774" s="3"/>
      <c r="L3774" s="3"/>
      <c r="M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3"/>
      <c r="AU3774" s="5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CK3774"/>
    </row>
    <row r="3775" spans="1:89" x14ac:dyDescent="0.25">
      <c r="A3775" s="2">
        <v>43646</v>
      </c>
      <c r="B3775" s="5" t="s">
        <v>488</v>
      </c>
      <c r="C3775" s="5" t="s">
        <v>648</v>
      </c>
      <c r="D3775" s="5" t="s">
        <v>70</v>
      </c>
      <c r="E3775" s="3" t="s">
        <v>261</v>
      </c>
      <c r="F3775" s="3" t="s">
        <v>669</v>
      </c>
      <c r="G3775" s="3">
        <v>0</v>
      </c>
      <c r="H3775" s="3"/>
      <c r="I3775" s="3"/>
      <c r="J3775" s="3">
        <v>0</v>
      </c>
      <c r="K3775" s="3">
        <v>0</v>
      </c>
      <c r="L3775" s="3"/>
      <c r="M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3"/>
      <c r="AU3775" s="5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CK3775"/>
    </row>
    <row r="3776" spans="1:89" x14ac:dyDescent="0.25">
      <c r="A3776" s="2">
        <v>43646</v>
      </c>
      <c r="B3776" s="5" t="s">
        <v>488</v>
      </c>
      <c r="C3776" s="5" t="s">
        <v>648</v>
      </c>
      <c r="D3776" s="5" t="s">
        <v>70</v>
      </c>
      <c r="E3776" s="3" t="s">
        <v>263</v>
      </c>
      <c r="F3776" s="3" t="s">
        <v>670</v>
      </c>
      <c r="G3776" s="3">
        <v>0</v>
      </c>
      <c r="H3776" s="3"/>
      <c r="I3776" s="3"/>
      <c r="J3776" s="3">
        <v>0</v>
      </c>
      <c r="K3776" s="3">
        <v>0</v>
      </c>
      <c r="L3776" s="3"/>
      <c r="M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3"/>
      <c r="AU3776" s="5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CK3776"/>
    </row>
    <row r="3777" spans="1:89" x14ac:dyDescent="0.25">
      <c r="A3777" s="2">
        <v>43646</v>
      </c>
      <c r="B3777" s="5" t="s">
        <v>488</v>
      </c>
      <c r="C3777" s="5" t="s">
        <v>648</v>
      </c>
      <c r="D3777" s="5" t="s">
        <v>70</v>
      </c>
      <c r="E3777" s="3" t="s">
        <v>55</v>
      </c>
      <c r="F3777" s="3" t="s">
        <v>671</v>
      </c>
      <c r="G3777" s="3">
        <v>0</v>
      </c>
      <c r="H3777" s="3"/>
      <c r="I3777" s="3"/>
      <c r="J3777" s="3">
        <v>0</v>
      </c>
      <c r="K3777" s="3">
        <v>0</v>
      </c>
      <c r="L3777" s="3"/>
      <c r="M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3"/>
      <c r="AU3777" s="5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CK3777"/>
    </row>
    <row r="3778" spans="1:89" x14ac:dyDescent="0.25">
      <c r="A3778" s="2">
        <v>43646</v>
      </c>
      <c r="B3778" s="5" t="s">
        <v>488</v>
      </c>
      <c r="C3778" s="5" t="s">
        <v>648</v>
      </c>
      <c r="D3778" s="5" t="s">
        <v>70</v>
      </c>
      <c r="E3778" s="3" t="s">
        <v>50</v>
      </c>
      <c r="F3778" s="3" t="s">
        <v>672</v>
      </c>
      <c r="G3778" s="3">
        <v>55557087311.68</v>
      </c>
      <c r="H3778" s="3">
        <v>50327950811.68</v>
      </c>
      <c r="I3778" s="3">
        <v>0</v>
      </c>
      <c r="J3778" s="3">
        <v>4967543443</v>
      </c>
      <c r="K3778" s="3">
        <v>261593057</v>
      </c>
      <c r="L3778" s="3"/>
      <c r="M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3"/>
      <c r="AU3778" s="5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CK3778"/>
    </row>
    <row r="3779" spans="1:89" x14ac:dyDescent="0.25">
      <c r="A3779" s="2">
        <v>43646</v>
      </c>
      <c r="B3779" s="5" t="s">
        <v>488</v>
      </c>
      <c r="C3779" s="5" t="s">
        <v>648</v>
      </c>
      <c r="D3779" s="5" t="s">
        <v>70</v>
      </c>
      <c r="E3779" s="3" t="s">
        <v>264</v>
      </c>
      <c r="F3779" s="3" t="s">
        <v>673</v>
      </c>
      <c r="G3779" s="3">
        <v>55295494254.68</v>
      </c>
      <c r="H3779" s="3">
        <v>50327950811.68</v>
      </c>
      <c r="I3779" s="3">
        <v>0</v>
      </c>
      <c r="J3779" s="3">
        <v>4967543443</v>
      </c>
      <c r="K3779" s="3"/>
      <c r="L3779" s="3"/>
      <c r="M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3"/>
      <c r="AU3779" s="5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CK3779"/>
    </row>
    <row r="3780" spans="1:89" x14ac:dyDescent="0.25">
      <c r="A3780" s="2">
        <v>43646</v>
      </c>
      <c r="B3780" s="5" t="s">
        <v>488</v>
      </c>
      <c r="C3780" s="5" t="s">
        <v>648</v>
      </c>
      <c r="D3780" s="5" t="s">
        <v>70</v>
      </c>
      <c r="E3780" s="3" t="s">
        <v>267</v>
      </c>
      <c r="F3780" s="3" t="s">
        <v>674</v>
      </c>
      <c r="G3780" s="3">
        <v>55557087311.68</v>
      </c>
      <c r="H3780" s="3">
        <v>50327950811.68</v>
      </c>
      <c r="I3780" s="3">
        <v>0</v>
      </c>
      <c r="J3780" s="3">
        <v>4967543443</v>
      </c>
      <c r="K3780" s="3">
        <v>261593057</v>
      </c>
      <c r="L3780" s="3"/>
      <c r="M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3"/>
      <c r="AU3780" s="5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CK3780"/>
    </row>
    <row r="3781" spans="1:89" x14ac:dyDescent="0.25">
      <c r="A3781" s="2">
        <v>43646</v>
      </c>
      <c r="B3781" s="5" t="s">
        <v>488</v>
      </c>
      <c r="C3781" s="5" t="s">
        <v>648</v>
      </c>
      <c r="D3781" s="5" t="s">
        <v>70</v>
      </c>
      <c r="E3781" s="3" t="s">
        <v>37</v>
      </c>
      <c r="F3781" s="3" t="s">
        <v>675</v>
      </c>
      <c r="G3781" s="3">
        <v>51884148046.940002</v>
      </c>
      <c r="H3781" s="3">
        <v>50327950811.68</v>
      </c>
      <c r="I3781" s="3">
        <v>0</v>
      </c>
      <c r="J3781" s="3">
        <v>1556197235.26</v>
      </c>
      <c r="K3781" s="3"/>
      <c r="L3781" s="3"/>
      <c r="M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3"/>
      <c r="AU3781" s="5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CK3781"/>
    </row>
    <row r="3782" spans="1:89" x14ac:dyDescent="0.25">
      <c r="A3782" s="2">
        <v>43646</v>
      </c>
      <c r="B3782" s="5" t="s">
        <v>488</v>
      </c>
      <c r="C3782" s="5" t="s">
        <v>648</v>
      </c>
      <c r="D3782" s="5" t="s">
        <v>70</v>
      </c>
      <c r="E3782" s="3" t="s">
        <v>270</v>
      </c>
      <c r="F3782" s="3" t="s">
        <v>676</v>
      </c>
      <c r="G3782" s="3">
        <v>35069416134</v>
      </c>
      <c r="H3782" s="3"/>
      <c r="I3782" s="3"/>
      <c r="J3782" s="3"/>
      <c r="K3782" s="3"/>
      <c r="L3782" s="3"/>
      <c r="M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3"/>
      <c r="AU3782" s="5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CK3782"/>
    </row>
    <row r="3783" spans="1:89" x14ac:dyDescent="0.25">
      <c r="A3783" s="2">
        <v>43646</v>
      </c>
      <c r="B3783" s="5" t="s">
        <v>488</v>
      </c>
      <c r="C3783" s="5" t="s">
        <v>648</v>
      </c>
      <c r="D3783" s="5" t="s">
        <v>70</v>
      </c>
      <c r="E3783" s="3" t="s">
        <v>272</v>
      </c>
      <c r="F3783" s="3" t="s">
        <v>677</v>
      </c>
      <c r="G3783" s="3">
        <v>13510742135.059999</v>
      </c>
      <c r="H3783" s="3"/>
      <c r="I3783" s="3"/>
      <c r="J3783" s="3"/>
      <c r="K3783" s="3"/>
      <c r="L3783" s="3"/>
      <c r="M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3"/>
      <c r="AU3783" s="5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CK3783"/>
    </row>
    <row r="3784" spans="1:89" x14ac:dyDescent="0.25">
      <c r="A3784" s="2">
        <v>43646</v>
      </c>
      <c r="B3784" s="5" t="s">
        <v>488</v>
      </c>
      <c r="C3784" s="5" t="s">
        <v>648</v>
      </c>
      <c r="D3784" s="5" t="s">
        <v>70</v>
      </c>
      <c r="E3784" s="3" t="s">
        <v>116</v>
      </c>
      <c r="F3784" s="3" t="s">
        <v>678</v>
      </c>
      <c r="G3784" s="3">
        <v>631.91</v>
      </c>
      <c r="H3784" s="3"/>
      <c r="I3784" s="3"/>
      <c r="J3784" s="3"/>
      <c r="K3784" s="3"/>
      <c r="L3784" s="3"/>
      <c r="M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3"/>
      <c r="AU3784" s="5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CK3784"/>
    </row>
    <row r="3785" spans="1:89" x14ac:dyDescent="0.25">
      <c r="A3785" s="2">
        <v>43646</v>
      </c>
      <c r="B3785" s="5" t="s">
        <v>488</v>
      </c>
      <c r="C3785" s="5" t="s">
        <v>648</v>
      </c>
      <c r="D3785" s="5" t="s">
        <v>70</v>
      </c>
      <c r="E3785" s="3" t="s">
        <v>118</v>
      </c>
      <c r="F3785" s="3" t="s">
        <v>679</v>
      </c>
      <c r="G3785" s="3">
        <v>1525.03</v>
      </c>
      <c r="H3785" s="3"/>
      <c r="I3785" s="3"/>
      <c r="J3785" s="3"/>
      <c r="K3785" s="3"/>
      <c r="L3785" s="3"/>
      <c r="M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3"/>
      <c r="AU3785" s="5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CK3785"/>
    </row>
    <row r="3786" spans="1:89" x14ac:dyDescent="0.25">
      <c r="A3786" s="2">
        <v>43738</v>
      </c>
      <c r="B3786" s="5" t="s">
        <v>487</v>
      </c>
      <c r="C3786" s="5" t="s">
        <v>330</v>
      </c>
      <c r="D3786" s="5" t="s">
        <v>70</v>
      </c>
      <c r="E3786" s="3" t="s">
        <v>241</v>
      </c>
      <c r="F3786" s="3" t="s">
        <v>331</v>
      </c>
      <c r="G3786" s="3">
        <v>10033294</v>
      </c>
      <c r="H3786" s="3"/>
      <c r="I3786" s="3"/>
      <c r="J3786" s="3"/>
      <c r="K3786" s="3"/>
      <c r="L3786" s="3"/>
      <c r="M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3"/>
      <c r="AU3786" s="5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CK3786"/>
    </row>
    <row r="3787" spans="1:89" x14ac:dyDescent="0.25">
      <c r="A3787" s="2">
        <v>43738</v>
      </c>
      <c r="B3787" s="5" t="s">
        <v>487</v>
      </c>
      <c r="C3787" s="5" t="s">
        <v>330</v>
      </c>
      <c r="D3787" s="5" t="s">
        <v>70</v>
      </c>
      <c r="E3787" s="3" t="s">
        <v>242</v>
      </c>
      <c r="F3787" s="3" t="s">
        <v>332</v>
      </c>
      <c r="G3787" s="3">
        <v>0</v>
      </c>
      <c r="H3787" s="3"/>
      <c r="I3787" s="3"/>
      <c r="J3787" s="3"/>
      <c r="K3787" s="3"/>
      <c r="L3787" s="3"/>
      <c r="M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3"/>
      <c r="AU3787" s="5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CK3787"/>
    </row>
    <row r="3788" spans="1:89" x14ac:dyDescent="0.25">
      <c r="A3788" s="2">
        <v>43738</v>
      </c>
      <c r="B3788" s="5" t="s">
        <v>487</v>
      </c>
      <c r="C3788" s="5" t="s">
        <v>330</v>
      </c>
      <c r="D3788" s="5" t="s">
        <v>70</v>
      </c>
      <c r="E3788" s="3" t="s">
        <v>243</v>
      </c>
      <c r="F3788" s="3" t="s">
        <v>333</v>
      </c>
      <c r="G3788" s="3">
        <v>0</v>
      </c>
      <c r="H3788" s="3"/>
      <c r="I3788" s="3"/>
      <c r="J3788" s="3"/>
      <c r="K3788" s="3"/>
      <c r="L3788" s="3"/>
      <c r="M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3"/>
      <c r="AU3788" s="5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CK3788"/>
    </row>
    <row r="3789" spans="1:89" x14ac:dyDescent="0.25">
      <c r="A3789" s="2">
        <v>43738</v>
      </c>
      <c r="B3789" s="5" t="s">
        <v>487</v>
      </c>
      <c r="C3789" s="5" t="s">
        <v>330</v>
      </c>
      <c r="D3789" s="5" t="s">
        <v>70</v>
      </c>
      <c r="E3789" s="3" t="s">
        <v>244</v>
      </c>
      <c r="F3789" s="3" t="s">
        <v>349</v>
      </c>
      <c r="G3789" s="3">
        <v>3232881</v>
      </c>
      <c r="H3789" s="3"/>
      <c r="I3789" s="3"/>
      <c r="J3789" s="3"/>
      <c r="K3789" s="3"/>
      <c r="L3789" s="3"/>
      <c r="M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3"/>
      <c r="AU3789" s="5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CK3789"/>
    </row>
    <row r="3790" spans="1:89" x14ac:dyDescent="0.25">
      <c r="A3790" s="2">
        <v>43738</v>
      </c>
      <c r="B3790" s="5" t="s">
        <v>487</v>
      </c>
      <c r="C3790" s="5" t="s">
        <v>330</v>
      </c>
      <c r="D3790" s="5" t="s">
        <v>70</v>
      </c>
      <c r="E3790" s="3" t="s">
        <v>245</v>
      </c>
      <c r="F3790" s="3" t="s">
        <v>334</v>
      </c>
      <c r="G3790" s="3">
        <v>9020597399.8600006</v>
      </c>
      <c r="H3790" s="3"/>
      <c r="I3790" s="3"/>
      <c r="J3790" s="3"/>
      <c r="K3790" s="3"/>
      <c r="L3790" s="3"/>
      <c r="M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3"/>
      <c r="AU3790" s="5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CK3790"/>
    </row>
    <row r="3791" spans="1:89" x14ac:dyDescent="0.25">
      <c r="A3791" s="2">
        <v>43738</v>
      </c>
      <c r="B3791" s="5" t="s">
        <v>487</v>
      </c>
      <c r="C3791" s="5" t="s">
        <v>330</v>
      </c>
      <c r="D3791" s="5" t="s">
        <v>70</v>
      </c>
      <c r="E3791" s="3" t="s">
        <v>246</v>
      </c>
      <c r="F3791" s="3" t="s">
        <v>335</v>
      </c>
      <c r="G3791" s="3">
        <v>0</v>
      </c>
      <c r="H3791" s="3"/>
      <c r="I3791" s="3"/>
      <c r="J3791" s="3"/>
      <c r="K3791" s="3"/>
      <c r="L3791" s="3"/>
      <c r="M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3"/>
      <c r="AU3791" s="5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CK3791"/>
    </row>
    <row r="3792" spans="1:89" x14ac:dyDescent="0.25">
      <c r="A3792" s="2">
        <v>43738</v>
      </c>
      <c r="B3792" s="5" t="s">
        <v>487</v>
      </c>
      <c r="C3792" s="5" t="s">
        <v>330</v>
      </c>
      <c r="D3792" s="5" t="s">
        <v>70</v>
      </c>
      <c r="E3792" s="3" t="s">
        <v>247</v>
      </c>
      <c r="F3792" s="3" t="s">
        <v>336</v>
      </c>
      <c r="G3792" s="3">
        <v>83700000</v>
      </c>
      <c r="H3792" s="3"/>
      <c r="I3792" s="3"/>
      <c r="J3792" s="3"/>
      <c r="K3792" s="3"/>
      <c r="L3792" s="3"/>
      <c r="M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3"/>
      <c r="AU3792" s="5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CK3792"/>
    </row>
    <row r="3793" spans="1:89" x14ac:dyDescent="0.25">
      <c r="A3793" s="2">
        <v>43738</v>
      </c>
      <c r="B3793" s="5" t="s">
        <v>487</v>
      </c>
      <c r="C3793" s="5" t="s">
        <v>330</v>
      </c>
      <c r="D3793" s="5" t="s">
        <v>70</v>
      </c>
      <c r="E3793" s="3" t="s">
        <v>248</v>
      </c>
      <c r="F3793" s="3" t="s">
        <v>337</v>
      </c>
      <c r="G3793" s="3">
        <v>340466850.79000002</v>
      </c>
      <c r="H3793" s="3"/>
      <c r="I3793" s="3"/>
      <c r="J3793" s="3"/>
      <c r="K3793" s="3"/>
      <c r="L3793" s="3"/>
      <c r="M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3"/>
      <c r="AU3793" s="5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CK3793"/>
    </row>
    <row r="3794" spans="1:89" x14ac:dyDescent="0.25">
      <c r="A3794" s="2">
        <v>43738</v>
      </c>
      <c r="B3794" s="5" t="s">
        <v>487</v>
      </c>
      <c r="C3794" s="5" t="s">
        <v>330</v>
      </c>
      <c r="D3794" s="5" t="s">
        <v>70</v>
      </c>
      <c r="E3794" s="3" t="s">
        <v>69</v>
      </c>
      <c r="F3794" s="3" t="s">
        <v>338</v>
      </c>
      <c r="G3794" s="3">
        <v>337455576.79000002</v>
      </c>
      <c r="H3794" s="3"/>
      <c r="I3794" s="3"/>
      <c r="J3794" s="3"/>
      <c r="K3794" s="3"/>
      <c r="L3794" s="3"/>
      <c r="M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3"/>
      <c r="AU3794" s="5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CK3794"/>
    </row>
    <row r="3795" spans="1:89" x14ac:dyDescent="0.25">
      <c r="A3795" s="2">
        <v>43738</v>
      </c>
      <c r="B3795" s="5" t="s">
        <v>487</v>
      </c>
      <c r="C3795" s="5" t="s">
        <v>330</v>
      </c>
      <c r="D3795" s="5" t="s">
        <v>70</v>
      </c>
      <c r="E3795" s="3" t="s">
        <v>68</v>
      </c>
      <c r="F3795" s="3" t="s">
        <v>339</v>
      </c>
      <c r="G3795" s="3">
        <v>3011274</v>
      </c>
      <c r="H3795" s="3"/>
      <c r="I3795" s="3"/>
      <c r="J3795" s="3"/>
      <c r="K3795" s="3"/>
      <c r="L3795" s="3"/>
      <c r="M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3"/>
      <c r="AU3795" s="5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CK3795"/>
    </row>
    <row r="3796" spans="1:89" x14ac:dyDescent="0.25">
      <c r="A3796" s="2">
        <v>43738</v>
      </c>
      <c r="B3796" s="5" t="s">
        <v>487</v>
      </c>
      <c r="C3796" s="5" t="s">
        <v>330</v>
      </c>
      <c r="D3796" s="5" t="s">
        <v>70</v>
      </c>
      <c r="E3796" s="3" t="s">
        <v>67</v>
      </c>
      <c r="F3796" s="3" t="s">
        <v>340</v>
      </c>
      <c r="G3796" s="3">
        <v>7723023270.0100002</v>
      </c>
      <c r="H3796" s="3"/>
      <c r="I3796" s="3"/>
      <c r="J3796" s="3"/>
      <c r="K3796" s="3"/>
      <c r="L3796" s="3"/>
      <c r="M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3"/>
      <c r="AU3796" s="5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CK3796"/>
    </row>
    <row r="3797" spans="1:89" x14ac:dyDescent="0.25">
      <c r="A3797" s="2">
        <v>43738</v>
      </c>
      <c r="B3797" s="5" t="s">
        <v>487</v>
      </c>
      <c r="C3797" s="5" t="s">
        <v>330</v>
      </c>
      <c r="D3797" s="5" t="s">
        <v>70</v>
      </c>
      <c r="E3797" s="3" t="s">
        <v>66</v>
      </c>
      <c r="F3797" s="3" t="s">
        <v>341</v>
      </c>
      <c r="G3797" s="3">
        <v>4788357616.6700001</v>
      </c>
      <c r="H3797" s="3"/>
      <c r="I3797" s="3"/>
      <c r="J3797" s="3"/>
      <c r="K3797" s="3"/>
      <c r="L3797" s="3"/>
      <c r="M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3"/>
      <c r="AU3797" s="5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CK3797"/>
    </row>
    <row r="3798" spans="1:89" x14ac:dyDescent="0.25">
      <c r="A3798" s="2">
        <v>43738</v>
      </c>
      <c r="B3798" s="5" t="s">
        <v>487</v>
      </c>
      <c r="C3798" s="5" t="s">
        <v>330</v>
      </c>
      <c r="D3798" s="5" t="s">
        <v>70</v>
      </c>
      <c r="E3798" s="3" t="s">
        <v>249</v>
      </c>
      <c r="F3798" s="3" t="s">
        <v>342</v>
      </c>
      <c r="G3798" s="3">
        <v>2934665653.3400002</v>
      </c>
      <c r="H3798" s="3"/>
      <c r="I3798" s="3"/>
      <c r="J3798" s="3"/>
      <c r="K3798" s="3"/>
      <c r="L3798" s="3"/>
      <c r="M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3"/>
      <c r="AU3798" s="5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CK3798"/>
    </row>
    <row r="3799" spans="1:89" x14ac:dyDescent="0.25">
      <c r="A3799" s="2">
        <v>43738</v>
      </c>
      <c r="B3799" s="5" t="s">
        <v>487</v>
      </c>
      <c r="C3799" s="5" t="s">
        <v>330</v>
      </c>
      <c r="D3799" s="5" t="s">
        <v>70</v>
      </c>
      <c r="E3799" s="3" t="s">
        <v>250</v>
      </c>
      <c r="F3799" s="3" t="s">
        <v>343</v>
      </c>
      <c r="G3799" s="3">
        <v>0</v>
      </c>
      <c r="H3799" s="3"/>
      <c r="I3799" s="3"/>
      <c r="J3799" s="3"/>
      <c r="K3799" s="3"/>
      <c r="L3799" s="3"/>
      <c r="M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3"/>
      <c r="AU3799" s="5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CK3799"/>
    </row>
    <row r="3800" spans="1:89" x14ac:dyDescent="0.25">
      <c r="A3800" s="2">
        <v>43738</v>
      </c>
      <c r="B3800" s="5" t="s">
        <v>487</v>
      </c>
      <c r="C3800" s="5" t="s">
        <v>330</v>
      </c>
      <c r="D3800" s="5" t="s">
        <v>70</v>
      </c>
      <c r="E3800" s="3" t="s">
        <v>251</v>
      </c>
      <c r="F3800" s="3" t="s">
        <v>344</v>
      </c>
      <c r="G3800" s="3">
        <v>0</v>
      </c>
      <c r="H3800" s="3"/>
      <c r="I3800" s="3"/>
      <c r="J3800" s="3"/>
      <c r="K3800" s="3"/>
      <c r="L3800" s="3"/>
      <c r="M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3"/>
      <c r="AU3800" s="5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CK3800"/>
    </row>
    <row r="3801" spans="1:89" x14ac:dyDescent="0.25">
      <c r="A3801" s="2">
        <v>43738</v>
      </c>
      <c r="B3801" s="5" t="s">
        <v>487</v>
      </c>
      <c r="C3801" s="5" t="s">
        <v>330</v>
      </c>
      <c r="D3801" s="5" t="s">
        <v>70</v>
      </c>
      <c r="E3801" s="3" t="s">
        <v>252</v>
      </c>
      <c r="F3801" s="3" t="s">
        <v>345</v>
      </c>
      <c r="G3801" s="3">
        <v>873407279.05999994</v>
      </c>
      <c r="H3801" s="3"/>
      <c r="I3801" s="3"/>
      <c r="J3801" s="3"/>
      <c r="K3801" s="3"/>
      <c r="L3801" s="3"/>
      <c r="M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3"/>
      <c r="AU3801" s="5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CK3801"/>
    </row>
    <row r="3802" spans="1:89" x14ac:dyDescent="0.25">
      <c r="A3802" s="2">
        <v>43738</v>
      </c>
      <c r="B3802" s="5" t="s">
        <v>487</v>
      </c>
      <c r="C3802" s="5" t="s">
        <v>330</v>
      </c>
      <c r="D3802" s="5" t="s">
        <v>70</v>
      </c>
      <c r="E3802" s="3" t="s">
        <v>253</v>
      </c>
      <c r="F3802" s="3" t="s">
        <v>346</v>
      </c>
      <c r="G3802" s="3">
        <v>0</v>
      </c>
      <c r="H3802" s="3"/>
      <c r="I3802" s="3"/>
      <c r="J3802" s="3"/>
      <c r="K3802" s="3"/>
      <c r="L3802" s="3"/>
      <c r="M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3"/>
      <c r="AU3802" s="5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CK3802"/>
    </row>
    <row r="3803" spans="1:89" x14ac:dyDescent="0.25">
      <c r="A3803" s="2">
        <v>43738</v>
      </c>
      <c r="B3803" s="5" t="s">
        <v>487</v>
      </c>
      <c r="C3803" s="5" t="s">
        <v>330</v>
      </c>
      <c r="D3803" s="5" t="s">
        <v>70</v>
      </c>
      <c r="E3803" s="3" t="s">
        <v>65</v>
      </c>
      <c r="F3803" s="3" t="s">
        <v>347</v>
      </c>
      <c r="G3803" s="3">
        <v>0</v>
      </c>
      <c r="H3803" s="3"/>
      <c r="I3803" s="3"/>
      <c r="J3803" s="3"/>
      <c r="K3803" s="3"/>
      <c r="L3803" s="3"/>
      <c r="M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3"/>
      <c r="AU3803" s="5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CK3803"/>
    </row>
    <row r="3804" spans="1:89" x14ac:dyDescent="0.25">
      <c r="A3804" s="2">
        <v>43738</v>
      </c>
      <c r="B3804" s="5" t="s">
        <v>487</v>
      </c>
      <c r="C3804" s="5" t="s">
        <v>330</v>
      </c>
      <c r="D3804" s="5" t="s">
        <v>70</v>
      </c>
      <c r="E3804" s="3" t="s">
        <v>64</v>
      </c>
      <c r="F3804" s="3" t="s">
        <v>348</v>
      </c>
      <c r="G3804" s="3">
        <v>0</v>
      </c>
      <c r="H3804" s="3"/>
      <c r="I3804" s="3"/>
      <c r="J3804" s="3"/>
      <c r="K3804" s="3"/>
      <c r="L3804" s="3"/>
      <c r="M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3"/>
      <c r="AU3804" s="5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CK3804"/>
    </row>
    <row r="3805" spans="1:89" x14ac:dyDescent="0.25">
      <c r="A3805" s="2">
        <v>43738</v>
      </c>
      <c r="B3805" s="5" t="s">
        <v>487</v>
      </c>
      <c r="C3805" s="5" t="s">
        <v>330</v>
      </c>
      <c r="D3805" s="5" t="s">
        <v>70</v>
      </c>
      <c r="E3805" s="3" t="s">
        <v>63</v>
      </c>
      <c r="F3805" s="3" t="s">
        <v>350</v>
      </c>
      <c r="G3805" s="3">
        <v>6811976510.0699997</v>
      </c>
      <c r="H3805" s="3"/>
      <c r="I3805" s="3"/>
      <c r="J3805" s="3"/>
      <c r="K3805" s="3"/>
      <c r="L3805" s="3"/>
      <c r="M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3"/>
      <c r="AU3805" s="5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CK3805"/>
    </row>
    <row r="3806" spans="1:89" x14ac:dyDescent="0.25">
      <c r="A3806" s="2">
        <v>43738</v>
      </c>
      <c r="B3806" s="5" t="s">
        <v>487</v>
      </c>
      <c r="C3806" s="5" t="s">
        <v>330</v>
      </c>
      <c r="D3806" s="5" t="s">
        <v>70</v>
      </c>
      <c r="E3806" s="3" t="s">
        <v>62</v>
      </c>
      <c r="F3806" s="3" t="s">
        <v>351</v>
      </c>
      <c r="G3806" s="3">
        <v>0</v>
      </c>
      <c r="H3806" s="3"/>
      <c r="I3806" s="3"/>
      <c r="J3806" s="3"/>
      <c r="K3806" s="3"/>
      <c r="L3806" s="3"/>
      <c r="M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3"/>
      <c r="AU3806" s="5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CK3806"/>
    </row>
    <row r="3807" spans="1:89" x14ac:dyDescent="0.25">
      <c r="A3807" s="2">
        <v>43738</v>
      </c>
      <c r="B3807" s="5" t="s">
        <v>487</v>
      </c>
      <c r="C3807" s="5" t="s">
        <v>330</v>
      </c>
      <c r="D3807" s="5" t="s">
        <v>70</v>
      </c>
      <c r="E3807" s="3" t="s">
        <v>61</v>
      </c>
      <c r="F3807" s="3" t="s">
        <v>353</v>
      </c>
      <c r="G3807" s="3">
        <v>0</v>
      </c>
      <c r="H3807" s="3"/>
      <c r="I3807" s="3"/>
      <c r="J3807" s="3"/>
      <c r="K3807" s="3"/>
      <c r="L3807" s="3"/>
      <c r="M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3"/>
      <c r="AU3807" s="5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CK3807"/>
    </row>
    <row r="3808" spans="1:89" x14ac:dyDescent="0.25">
      <c r="A3808" s="2">
        <v>43738</v>
      </c>
      <c r="B3808" s="5" t="s">
        <v>487</v>
      </c>
      <c r="C3808" s="5" t="s">
        <v>330</v>
      </c>
      <c r="D3808" s="5" t="s">
        <v>70</v>
      </c>
      <c r="E3808" s="3" t="s">
        <v>254</v>
      </c>
      <c r="F3808" s="3" t="s">
        <v>370</v>
      </c>
      <c r="G3808" s="3">
        <v>0</v>
      </c>
      <c r="H3808" s="3"/>
      <c r="I3808" s="3"/>
      <c r="J3808" s="3"/>
      <c r="K3808" s="3"/>
      <c r="L3808" s="3"/>
      <c r="M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3"/>
      <c r="AU3808" s="5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CK3808"/>
    </row>
    <row r="3809" spans="1:89" x14ac:dyDescent="0.25">
      <c r="A3809" s="2">
        <v>43738</v>
      </c>
      <c r="B3809" s="5" t="s">
        <v>487</v>
      </c>
      <c r="C3809" s="5" t="s">
        <v>330</v>
      </c>
      <c r="D3809" s="5" t="s">
        <v>70</v>
      </c>
      <c r="E3809" s="3" t="s">
        <v>255</v>
      </c>
      <c r="F3809" s="3" t="s">
        <v>352</v>
      </c>
      <c r="G3809" s="3">
        <v>0</v>
      </c>
      <c r="H3809" s="3"/>
      <c r="I3809" s="3"/>
      <c r="J3809" s="3"/>
      <c r="K3809" s="3"/>
      <c r="L3809" s="3"/>
      <c r="M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3"/>
      <c r="AU3809" s="5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CK3809"/>
    </row>
    <row r="3810" spans="1:89" x14ac:dyDescent="0.25">
      <c r="A3810" s="2">
        <v>43738</v>
      </c>
      <c r="B3810" s="5" t="s">
        <v>487</v>
      </c>
      <c r="C3810" s="5" t="s">
        <v>330</v>
      </c>
      <c r="D3810" s="5" t="s">
        <v>70</v>
      </c>
      <c r="E3810" s="3" t="s">
        <v>256</v>
      </c>
      <c r="F3810" s="3" t="s">
        <v>354</v>
      </c>
      <c r="G3810" s="3">
        <v>742073194</v>
      </c>
      <c r="H3810" s="3"/>
      <c r="I3810" s="3"/>
      <c r="J3810" s="3"/>
      <c r="K3810" s="3"/>
      <c r="L3810" s="3"/>
      <c r="M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3"/>
      <c r="AU3810" s="5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CK3810"/>
    </row>
    <row r="3811" spans="1:89" x14ac:dyDescent="0.25">
      <c r="A3811" s="2">
        <v>43738</v>
      </c>
      <c r="B3811" s="5" t="s">
        <v>487</v>
      </c>
      <c r="C3811" s="5" t="s">
        <v>330</v>
      </c>
      <c r="D3811" s="5" t="s">
        <v>70</v>
      </c>
      <c r="E3811" s="3" t="s">
        <v>257</v>
      </c>
      <c r="F3811" s="3" t="s">
        <v>372</v>
      </c>
      <c r="G3811" s="3">
        <v>23979226</v>
      </c>
      <c r="H3811" s="3"/>
      <c r="I3811" s="3"/>
      <c r="J3811" s="3"/>
      <c r="K3811" s="3"/>
      <c r="L3811" s="3"/>
      <c r="M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3"/>
      <c r="AU3811" s="5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CK3811"/>
    </row>
    <row r="3812" spans="1:89" x14ac:dyDescent="0.25">
      <c r="A3812" s="2">
        <v>43738</v>
      </c>
      <c r="B3812" s="5" t="s">
        <v>487</v>
      </c>
      <c r="C3812" s="5" t="s">
        <v>330</v>
      </c>
      <c r="D3812" s="5" t="s">
        <v>70</v>
      </c>
      <c r="E3812" s="3" t="s">
        <v>258</v>
      </c>
      <c r="F3812" s="3" t="s">
        <v>355</v>
      </c>
      <c r="G3812" s="3">
        <v>0</v>
      </c>
      <c r="H3812" s="3"/>
      <c r="I3812" s="3"/>
      <c r="J3812" s="3"/>
      <c r="K3812" s="3"/>
      <c r="L3812" s="3"/>
      <c r="M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3"/>
      <c r="AU3812" s="5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CK3812"/>
    </row>
    <row r="3813" spans="1:89" x14ac:dyDescent="0.25">
      <c r="A3813" s="2">
        <v>43738</v>
      </c>
      <c r="B3813" s="5" t="s">
        <v>487</v>
      </c>
      <c r="C3813" s="5" t="s">
        <v>330</v>
      </c>
      <c r="D3813" s="5" t="s">
        <v>70</v>
      </c>
      <c r="E3813" s="3" t="s">
        <v>60</v>
      </c>
      <c r="F3813" s="3" t="s">
        <v>356</v>
      </c>
      <c r="G3813" s="3">
        <v>23979226</v>
      </c>
      <c r="H3813" s="3"/>
      <c r="I3813" s="3"/>
      <c r="J3813" s="3"/>
      <c r="K3813" s="3"/>
      <c r="L3813" s="3"/>
      <c r="M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3"/>
      <c r="AU3813" s="5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CK3813"/>
    </row>
    <row r="3814" spans="1:89" x14ac:dyDescent="0.25">
      <c r="A3814" s="2">
        <v>43738</v>
      </c>
      <c r="B3814" s="5" t="s">
        <v>487</v>
      </c>
      <c r="C3814" s="5" t="s">
        <v>330</v>
      </c>
      <c r="D3814" s="5" t="s">
        <v>70</v>
      </c>
      <c r="E3814" s="3" t="s">
        <v>59</v>
      </c>
      <c r="F3814" s="3" t="s">
        <v>357</v>
      </c>
      <c r="G3814" s="3">
        <v>718093968</v>
      </c>
      <c r="H3814" s="3"/>
      <c r="I3814" s="3"/>
      <c r="J3814" s="3"/>
      <c r="K3814" s="3"/>
      <c r="L3814" s="3"/>
      <c r="M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3"/>
      <c r="AU3814" s="5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CK3814"/>
    </row>
    <row r="3815" spans="1:89" x14ac:dyDescent="0.25">
      <c r="A3815" s="2">
        <v>43738</v>
      </c>
      <c r="B3815" s="5" t="s">
        <v>487</v>
      </c>
      <c r="C3815" s="5" t="s">
        <v>330</v>
      </c>
      <c r="D3815" s="5" t="s">
        <v>70</v>
      </c>
      <c r="E3815" s="3" t="s">
        <v>58</v>
      </c>
      <c r="F3815" s="3" t="s">
        <v>358</v>
      </c>
      <c r="G3815" s="3">
        <v>555577389</v>
      </c>
      <c r="H3815" s="3"/>
      <c r="I3815" s="3"/>
      <c r="J3815" s="3"/>
      <c r="K3815" s="3"/>
      <c r="L3815" s="3"/>
      <c r="M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3"/>
      <c r="AU3815" s="5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CK3815"/>
    </row>
    <row r="3816" spans="1:89" x14ac:dyDescent="0.25">
      <c r="A3816" s="2">
        <v>43738</v>
      </c>
      <c r="B3816" s="5" t="s">
        <v>487</v>
      </c>
      <c r="C3816" s="5" t="s">
        <v>330</v>
      </c>
      <c r="D3816" s="5" t="s">
        <v>70</v>
      </c>
      <c r="E3816" s="3" t="s">
        <v>57</v>
      </c>
      <c r="F3816" s="3" t="s">
        <v>359</v>
      </c>
      <c r="G3816" s="3">
        <v>162516579</v>
      </c>
      <c r="H3816" s="3"/>
      <c r="I3816" s="3"/>
      <c r="J3816" s="3"/>
      <c r="K3816" s="3"/>
      <c r="L3816" s="3"/>
      <c r="M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3"/>
      <c r="AU3816" s="5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CK3816"/>
    </row>
    <row r="3817" spans="1:89" x14ac:dyDescent="0.25">
      <c r="A3817" s="2">
        <v>43738</v>
      </c>
      <c r="B3817" s="5" t="s">
        <v>487</v>
      </c>
      <c r="C3817" s="5" t="s">
        <v>330</v>
      </c>
      <c r="D3817" s="5" t="s">
        <v>70</v>
      </c>
      <c r="E3817" s="3" t="s">
        <v>56</v>
      </c>
      <c r="F3817" s="3" t="s">
        <v>360</v>
      </c>
      <c r="G3817" s="3">
        <v>0</v>
      </c>
      <c r="H3817" s="3"/>
      <c r="I3817" s="3"/>
      <c r="J3817" s="3"/>
      <c r="K3817" s="3"/>
      <c r="L3817" s="3"/>
      <c r="M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3"/>
      <c r="AU3817" s="5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CK3817"/>
    </row>
    <row r="3818" spans="1:89" x14ac:dyDescent="0.25">
      <c r="A3818" s="2">
        <v>43738</v>
      </c>
      <c r="B3818" s="5" t="s">
        <v>487</v>
      </c>
      <c r="C3818" s="5" t="s">
        <v>330</v>
      </c>
      <c r="D3818" s="5" t="s">
        <v>70</v>
      </c>
      <c r="E3818" s="3" t="s">
        <v>259</v>
      </c>
      <c r="F3818" s="3" t="s">
        <v>361</v>
      </c>
      <c r="G3818" s="3">
        <v>0</v>
      </c>
      <c r="H3818" s="3"/>
      <c r="I3818" s="3"/>
      <c r="J3818" s="3"/>
      <c r="K3818" s="3"/>
      <c r="L3818" s="3"/>
      <c r="M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3"/>
      <c r="AU3818" s="5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CK3818"/>
    </row>
    <row r="3819" spans="1:89" x14ac:dyDescent="0.25">
      <c r="A3819" s="2">
        <v>43738</v>
      </c>
      <c r="B3819" s="5" t="s">
        <v>487</v>
      </c>
      <c r="C3819" s="5" t="s">
        <v>330</v>
      </c>
      <c r="D3819" s="5" t="s">
        <v>70</v>
      </c>
      <c r="E3819" s="3" t="s">
        <v>260</v>
      </c>
      <c r="F3819" s="3" t="s">
        <v>362</v>
      </c>
      <c r="G3819" s="3">
        <v>1583217546</v>
      </c>
      <c r="H3819" s="3"/>
      <c r="I3819" s="3"/>
      <c r="J3819" s="3"/>
      <c r="K3819" s="3"/>
      <c r="L3819" s="3"/>
      <c r="M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3"/>
      <c r="AU3819" s="5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CK3819"/>
    </row>
    <row r="3820" spans="1:89" x14ac:dyDescent="0.25">
      <c r="A3820" s="2">
        <v>43738</v>
      </c>
      <c r="B3820" s="5" t="s">
        <v>487</v>
      </c>
      <c r="C3820" s="5" t="s">
        <v>330</v>
      </c>
      <c r="D3820" s="5" t="s">
        <v>70</v>
      </c>
      <c r="E3820" s="3" t="s">
        <v>261</v>
      </c>
      <c r="F3820" s="3" t="s">
        <v>363</v>
      </c>
      <c r="G3820" s="3">
        <v>14932832</v>
      </c>
      <c r="H3820" s="3"/>
      <c r="I3820" s="3"/>
      <c r="J3820" s="3"/>
      <c r="K3820" s="3"/>
      <c r="L3820" s="3"/>
      <c r="M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3"/>
      <c r="AU3820" s="5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CK3820"/>
    </row>
    <row r="3821" spans="1:89" x14ac:dyDescent="0.25">
      <c r="A3821" s="2">
        <v>43738</v>
      </c>
      <c r="B3821" s="5" t="s">
        <v>487</v>
      </c>
      <c r="C3821" s="5" t="s">
        <v>330</v>
      </c>
      <c r="D3821" s="5" t="s">
        <v>70</v>
      </c>
      <c r="E3821" s="3" t="s">
        <v>262</v>
      </c>
      <c r="F3821" s="3" t="s">
        <v>364</v>
      </c>
      <c r="G3821" s="3">
        <v>15607597</v>
      </c>
      <c r="H3821" s="3"/>
      <c r="I3821" s="3"/>
      <c r="J3821" s="3"/>
      <c r="K3821" s="3"/>
      <c r="L3821" s="3"/>
      <c r="M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3"/>
      <c r="AU3821" s="5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CK3821"/>
    </row>
    <row r="3822" spans="1:89" x14ac:dyDescent="0.25">
      <c r="A3822" s="2">
        <v>43738</v>
      </c>
      <c r="B3822" s="5" t="s">
        <v>487</v>
      </c>
      <c r="C3822" s="5" t="s">
        <v>330</v>
      </c>
      <c r="D3822" s="5" t="s">
        <v>70</v>
      </c>
      <c r="E3822" s="3" t="s">
        <v>263</v>
      </c>
      <c r="F3822" s="3" t="s">
        <v>365</v>
      </c>
      <c r="G3822" s="3">
        <v>0</v>
      </c>
      <c r="H3822" s="3"/>
      <c r="I3822" s="3"/>
      <c r="J3822" s="3"/>
      <c r="K3822" s="3"/>
      <c r="L3822" s="3"/>
      <c r="M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3"/>
      <c r="AU3822" s="5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CK3822"/>
    </row>
    <row r="3823" spans="1:89" x14ac:dyDescent="0.25">
      <c r="A3823" s="2">
        <v>43738</v>
      </c>
      <c r="B3823" s="5" t="s">
        <v>487</v>
      </c>
      <c r="C3823" s="5" t="s">
        <v>330</v>
      </c>
      <c r="D3823" s="5" t="s">
        <v>70</v>
      </c>
      <c r="E3823" s="3" t="s">
        <v>55</v>
      </c>
      <c r="F3823" s="3" t="s">
        <v>366</v>
      </c>
      <c r="G3823" s="3">
        <v>0</v>
      </c>
      <c r="H3823" s="3"/>
      <c r="I3823" s="3"/>
      <c r="J3823" s="3"/>
      <c r="K3823" s="3"/>
      <c r="L3823" s="3"/>
      <c r="M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3"/>
      <c r="AU3823" s="5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CK3823"/>
    </row>
    <row r="3824" spans="1:89" x14ac:dyDescent="0.25">
      <c r="A3824" s="2">
        <v>43738</v>
      </c>
      <c r="B3824" s="5" t="s">
        <v>487</v>
      </c>
      <c r="C3824" s="5" t="s">
        <v>330</v>
      </c>
      <c r="D3824" s="5" t="s">
        <v>70</v>
      </c>
      <c r="E3824" s="3" t="s">
        <v>54</v>
      </c>
      <c r="F3824" s="3" t="s">
        <v>367</v>
      </c>
      <c r="G3824" s="3">
        <v>761585406.77999997</v>
      </c>
      <c r="H3824" s="3"/>
      <c r="I3824" s="3"/>
      <c r="J3824" s="3"/>
      <c r="K3824" s="3"/>
      <c r="L3824" s="3"/>
      <c r="M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3"/>
      <c r="AU3824" s="5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CK3824"/>
    </row>
    <row r="3825" spans="1:89" x14ac:dyDescent="0.25">
      <c r="A3825" s="2">
        <v>43738</v>
      </c>
      <c r="B3825" s="5" t="s">
        <v>487</v>
      </c>
      <c r="C3825" s="5" t="s">
        <v>330</v>
      </c>
      <c r="D3825" s="5" t="s">
        <v>70</v>
      </c>
      <c r="E3825" s="3" t="s">
        <v>53</v>
      </c>
      <c r="F3825" s="3" t="s">
        <v>368</v>
      </c>
      <c r="G3825" s="3">
        <v>13860309.289999999</v>
      </c>
      <c r="H3825" s="3"/>
      <c r="I3825" s="3"/>
      <c r="J3825" s="3"/>
      <c r="K3825" s="3"/>
      <c r="L3825" s="3"/>
      <c r="M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3"/>
      <c r="AU3825" s="5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CK3825"/>
    </row>
    <row r="3826" spans="1:89" x14ac:dyDescent="0.25">
      <c r="A3826" s="2">
        <v>43738</v>
      </c>
      <c r="B3826" s="5" t="s">
        <v>487</v>
      </c>
      <c r="C3826" s="5" t="s">
        <v>330</v>
      </c>
      <c r="D3826" s="5" t="s">
        <v>70</v>
      </c>
      <c r="E3826" s="3" t="s">
        <v>50</v>
      </c>
      <c r="F3826" s="3" t="s">
        <v>369</v>
      </c>
      <c r="G3826" s="3">
        <v>18977116970</v>
      </c>
      <c r="H3826" s="3"/>
      <c r="I3826" s="3"/>
      <c r="J3826" s="3"/>
      <c r="K3826" s="3"/>
      <c r="L3826" s="3"/>
      <c r="M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3"/>
      <c r="AU3826" s="5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CK3826"/>
    </row>
    <row r="3827" spans="1:89" x14ac:dyDescent="0.25">
      <c r="A3827" s="2">
        <v>43738</v>
      </c>
      <c r="B3827" s="5" t="s">
        <v>487</v>
      </c>
      <c r="C3827" s="5" t="s">
        <v>330</v>
      </c>
      <c r="D3827" s="5" t="s">
        <v>70</v>
      </c>
      <c r="E3827" s="3" t="s">
        <v>264</v>
      </c>
      <c r="F3827" s="3" t="s">
        <v>371</v>
      </c>
      <c r="G3827" s="3">
        <v>130657778</v>
      </c>
      <c r="H3827" s="3"/>
      <c r="I3827" s="3"/>
      <c r="J3827" s="3"/>
      <c r="K3827" s="3"/>
      <c r="L3827" s="3"/>
      <c r="M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3"/>
      <c r="AU3827" s="5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CK3827"/>
    </row>
    <row r="3828" spans="1:89" x14ac:dyDescent="0.25">
      <c r="A3828" s="2">
        <v>43738</v>
      </c>
      <c r="B3828" s="5" t="s">
        <v>487</v>
      </c>
      <c r="C3828" s="5" t="s">
        <v>330</v>
      </c>
      <c r="D3828" s="5" t="s">
        <v>70</v>
      </c>
      <c r="E3828" s="3" t="s">
        <v>265</v>
      </c>
      <c r="F3828" s="3" t="s">
        <v>377</v>
      </c>
      <c r="G3828" s="3">
        <v>0</v>
      </c>
      <c r="H3828" s="3"/>
      <c r="I3828" s="3"/>
      <c r="J3828" s="3"/>
      <c r="K3828" s="3"/>
      <c r="L3828" s="3"/>
      <c r="M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3"/>
      <c r="AU3828" s="5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CK3828"/>
    </row>
    <row r="3829" spans="1:89" x14ac:dyDescent="0.25">
      <c r="A3829" s="2">
        <v>43738</v>
      </c>
      <c r="B3829" s="5" t="s">
        <v>487</v>
      </c>
      <c r="C3829" s="5" t="s">
        <v>330</v>
      </c>
      <c r="D3829" s="5" t="s">
        <v>70</v>
      </c>
      <c r="E3829" s="3" t="s">
        <v>266</v>
      </c>
      <c r="F3829" s="3" t="s">
        <v>373</v>
      </c>
      <c r="G3829" s="3">
        <v>0</v>
      </c>
      <c r="H3829" s="3"/>
      <c r="I3829" s="3"/>
      <c r="J3829" s="3"/>
      <c r="K3829" s="3"/>
      <c r="L3829" s="3"/>
      <c r="M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3"/>
      <c r="AU3829" s="5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CK3829"/>
    </row>
    <row r="3830" spans="1:89" x14ac:dyDescent="0.25">
      <c r="A3830" s="2">
        <v>43738</v>
      </c>
      <c r="B3830" s="5" t="s">
        <v>487</v>
      </c>
      <c r="C3830" s="5" t="s">
        <v>330</v>
      </c>
      <c r="D3830" s="5" t="s">
        <v>70</v>
      </c>
      <c r="E3830" s="3" t="s">
        <v>267</v>
      </c>
      <c r="F3830" s="3" t="s">
        <v>374</v>
      </c>
      <c r="G3830" s="3">
        <v>0</v>
      </c>
      <c r="H3830" s="3"/>
      <c r="I3830" s="3"/>
      <c r="J3830" s="3"/>
      <c r="K3830" s="3"/>
      <c r="L3830" s="3"/>
      <c r="M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3"/>
      <c r="AU3830" s="5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CK3830"/>
    </row>
    <row r="3831" spans="1:89" x14ac:dyDescent="0.25">
      <c r="A3831" s="2">
        <v>43738</v>
      </c>
      <c r="B3831" s="5" t="s">
        <v>487</v>
      </c>
      <c r="C3831" s="5" t="s">
        <v>330</v>
      </c>
      <c r="D3831" s="5" t="s">
        <v>70</v>
      </c>
      <c r="E3831" s="3" t="s">
        <v>37</v>
      </c>
      <c r="F3831" s="3" t="s">
        <v>375</v>
      </c>
      <c r="G3831" s="3">
        <v>0</v>
      </c>
      <c r="H3831" s="3"/>
      <c r="I3831" s="3"/>
      <c r="J3831" s="3"/>
      <c r="K3831" s="3"/>
      <c r="L3831" s="3"/>
      <c r="M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3"/>
      <c r="AU3831" s="5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CK3831"/>
    </row>
    <row r="3832" spans="1:89" x14ac:dyDescent="0.25">
      <c r="A3832" s="2">
        <v>43738</v>
      </c>
      <c r="B3832" s="5" t="s">
        <v>487</v>
      </c>
      <c r="C3832" s="5" t="s">
        <v>330</v>
      </c>
      <c r="D3832" s="5" t="s">
        <v>70</v>
      </c>
      <c r="E3832" s="3" t="s">
        <v>268</v>
      </c>
      <c r="F3832" s="3" t="s">
        <v>376</v>
      </c>
      <c r="G3832" s="3">
        <v>130657778</v>
      </c>
      <c r="H3832" s="3"/>
      <c r="I3832" s="3"/>
      <c r="J3832" s="3"/>
      <c r="K3832" s="3"/>
      <c r="L3832" s="3"/>
      <c r="M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3"/>
      <c r="AU3832" s="5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CK3832"/>
    </row>
    <row r="3833" spans="1:89" x14ac:dyDescent="0.25">
      <c r="A3833" s="2">
        <v>43738</v>
      </c>
      <c r="B3833" s="5" t="s">
        <v>487</v>
      </c>
      <c r="C3833" s="5" t="s">
        <v>330</v>
      </c>
      <c r="D3833" s="5" t="s">
        <v>70</v>
      </c>
      <c r="E3833" s="3" t="s">
        <v>269</v>
      </c>
      <c r="F3833" s="3" t="s">
        <v>373</v>
      </c>
      <c r="G3833" s="3">
        <v>0</v>
      </c>
      <c r="H3833" s="3"/>
      <c r="I3833" s="3"/>
      <c r="J3833" s="3"/>
      <c r="K3833" s="3"/>
      <c r="L3833" s="3"/>
      <c r="M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3"/>
      <c r="AU3833" s="5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CK3833"/>
    </row>
    <row r="3834" spans="1:89" x14ac:dyDescent="0.25">
      <c r="A3834" s="2">
        <v>43738</v>
      </c>
      <c r="B3834" s="5" t="s">
        <v>487</v>
      </c>
      <c r="C3834" s="5" t="s">
        <v>330</v>
      </c>
      <c r="D3834" s="5" t="s">
        <v>70</v>
      </c>
      <c r="E3834" s="3" t="s">
        <v>270</v>
      </c>
      <c r="F3834" s="3" t="s">
        <v>374</v>
      </c>
      <c r="G3834" s="3">
        <v>123595599</v>
      </c>
      <c r="H3834" s="3"/>
      <c r="I3834" s="3"/>
      <c r="J3834" s="3"/>
      <c r="K3834" s="3"/>
      <c r="L3834" s="3"/>
      <c r="M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3"/>
      <c r="AU3834" s="5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CK3834"/>
    </row>
    <row r="3835" spans="1:89" x14ac:dyDescent="0.25">
      <c r="A3835" s="2">
        <v>43738</v>
      </c>
      <c r="B3835" s="5" t="s">
        <v>487</v>
      </c>
      <c r="C3835" s="5" t="s">
        <v>330</v>
      </c>
      <c r="D3835" s="5" t="s">
        <v>70</v>
      </c>
      <c r="E3835" s="3" t="s">
        <v>271</v>
      </c>
      <c r="F3835" s="3" t="s">
        <v>375</v>
      </c>
      <c r="G3835" s="3">
        <v>7062179</v>
      </c>
      <c r="H3835" s="3"/>
      <c r="I3835" s="3"/>
      <c r="J3835" s="3"/>
      <c r="K3835" s="3"/>
      <c r="L3835" s="3"/>
      <c r="M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3"/>
      <c r="AU3835" s="5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CK3835"/>
    </row>
    <row r="3836" spans="1:89" x14ac:dyDescent="0.25">
      <c r="A3836" s="2">
        <v>43738</v>
      </c>
      <c r="B3836" s="5" t="s">
        <v>487</v>
      </c>
      <c r="C3836" s="5" t="s">
        <v>330</v>
      </c>
      <c r="D3836" s="5" t="s">
        <v>70</v>
      </c>
      <c r="E3836" s="3" t="s">
        <v>272</v>
      </c>
      <c r="F3836" s="3" t="s">
        <v>378</v>
      </c>
      <c r="G3836" s="3">
        <v>4862924371.1899996</v>
      </c>
      <c r="H3836" s="3"/>
      <c r="I3836" s="3"/>
      <c r="J3836" s="3"/>
      <c r="K3836" s="3"/>
      <c r="L3836" s="3"/>
      <c r="M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3"/>
      <c r="AU3836" s="5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CK3836"/>
    </row>
    <row r="3837" spans="1:89" x14ac:dyDescent="0.25">
      <c r="A3837" s="2">
        <v>43738</v>
      </c>
      <c r="B3837" s="5" t="s">
        <v>487</v>
      </c>
      <c r="C3837" s="5" t="s">
        <v>330</v>
      </c>
      <c r="D3837" s="5" t="s">
        <v>70</v>
      </c>
      <c r="E3837" s="3" t="s">
        <v>131</v>
      </c>
      <c r="F3837" s="3" t="s">
        <v>379</v>
      </c>
      <c r="G3837" s="3">
        <v>3114181217.8000002</v>
      </c>
      <c r="H3837" s="3"/>
      <c r="I3837" s="3"/>
      <c r="J3837" s="3"/>
      <c r="K3837" s="3"/>
      <c r="L3837" s="3"/>
      <c r="M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3"/>
      <c r="AU3837" s="5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CK3837"/>
    </row>
    <row r="3838" spans="1:89" x14ac:dyDescent="0.25">
      <c r="A3838" s="2">
        <v>43738</v>
      </c>
      <c r="B3838" s="5" t="s">
        <v>487</v>
      </c>
      <c r="C3838" s="5" t="s">
        <v>330</v>
      </c>
      <c r="D3838" s="5" t="s">
        <v>70</v>
      </c>
      <c r="E3838" s="3" t="s">
        <v>116</v>
      </c>
      <c r="F3838" s="3" t="s">
        <v>373</v>
      </c>
      <c r="G3838" s="3">
        <v>0</v>
      </c>
      <c r="H3838" s="3"/>
      <c r="I3838" s="3"/>
      <c r="J3838" s="3"/>
      <c r="K3838" s="3"/>
      <c r="L3838" s="3"/>
      <c r="M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3"/>
      <c r="AU3838" s="5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CK3838"/>
    </row>
    <row r="3839" spans="1:89" x14ac:dyDescent="0.25">
      <c r="A3839" s="2">
        <v>43738</v>
      </c>
      <c r="B3839" s="5" t="s">
        <v>487</v>
      </c>
      <c r="C3839" s="5" t="s">
        <v>330</v>
      </c>
      <c r="D3839" s="5" t="s">
        <v>70</v>
      </c>
      <c r="E3839" s="3" t="s">
        <v>117</v>
      </c>
      <c r="F3839" s="3" t="s">
        <v>374</v>
      </c>
      <c r="G3839" s="3">
        <v>2972695005.8000002</v>
      </c>
      <c r="H3839" s="3"/>
      <c r="I3839" s="3"/>
      <c r="J3839" s="3"/>
      <c r="K3839" s="3"/>
      <c r="L3839" s="3"/>
      <c r="M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3"/>
      <c r="AU3839" s="5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CK3839"/>
    </row>
    <row r="3840" spans="1:89" x14ac:dyDescent="0.25">
      <c r="A3840" s="2">
        <v>43738</v>
      </c>
      <c r="B3840" s="5" t="s">
        <v>487</v>
      </c>
      <c r="C3840" s="5" t="s">
        <v>330</v>
      </c>
      <c r="D3840" s="5" t="s">
        <v>70</v>
      </c>
      <c r="E3840" s="3" t="s">
        <v>118</v>
      </c>
      <c r="F3840" s="3" t="s">
        <v>375</v>
      </c>
      <c r="G3840" s="3">
        <v>141486212</v>
      </c>
      <c r="H3840" s="3"/>
      <c r="I3840" s="3"/>
      <c r="J3840" s="3"/>
      <c r="K3840" s="3"/>
      <c r="L3840" s="3"/>
      <c r="M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3"/>
      <c r="AU3840" s="5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CK3840"/>
    </row>
    <row r="3841" spans="1:89" x14ac:dyDescent="0.25">
      <c r="A3841" s="2">
        <v>43738</v>
      </c>
      <c r="B3841" s="5" t="s">
        <v>487</v>
      </c>
      <c r="C3841" s="5" t="s">
        <v>330</v>
      </c>
      <c r="D3841" s="5" t="s">
        <v>70</v>
      </c>
      <c r="E3841" s="3" t="s">
        <v>273</v>
      </c>
      <c r="F3841" s="3" t="s">
        <v>380</v>
      </c>
      <c r="G3841" s="3">
        <v>1748743153.3900001</v>
      </c>
      <c r="H3841" s="3"/>
      <c r="I3841" s="3"/>
      <c r="J3841" s="3"/>
      <c r="K3841" s="3"/>
      <c r="L3841" s="3"/>
      <c r="M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3"/>
      <c r="AU3841" s="5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CK3841"/>
    </row>
    <row r="3842" spans="1:89" x14ac:dyDescent="0.25">
      <c r="A3842" s="2">
        <v>43738</v>
      </c>
      <c r="B3842" s="5" t="s">
        <v>487</v>
      </c>
      <c r="C3842" s="5" t="s">
        <v>330</v>
      </c>
      <c r="D3842" s="5" t="s">
        <v>70</v>
      </c>
      <c r="E3842" s="3" t="s">
        <v>274</v>
      </c>
      <c r="F3842" s="3" t="s">
        <v>373</v>
      </c>
      <c r="G3842" s="3">
        <v>0</v>
      </c>
      <c r="H3842" s="3"/>
      <c r="I3842" s="3"/>
      <c r="J3842" s="3"/>
      <c r="K3842" s="3"/>
      <c r="L3842" s="3"/>
      <c r="M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3"/>
      <c r="AU3842" s="5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CK3842"/>
    </row>
    <row r="3843" spans="1:89" x14ac:dyDescent="0.25">
      <c r="A3843" s="2">
        <v>43738</v>
      </c>
      <c r="B3843" s="5" t="s">
        <v>487</v>
      </c>
      <c r="C3843" s="5" t="s">
        <v>330</v>
      </c>
      <c r="D3843" s="5" t="s">
        <v>70</v>
      </c>
      <c r="E3843" s="3" t="s">
        <v>275</v>
      </c>
      <c r="F3843" s="3" t="s">
        <v>374</v>
      </c>
      <c r="G3843" s="3">
        <v>1643345865.3900001</v>
      </c>
      <c r="H3843" s="3"/>
      <c r="I3843" s="3"/>
      <c r="J3843" s="3"/>
      <c r="K3843" s="3"/>
      <c r="L3843" s="3"/>
      <c r="M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3"/>
      <c r="AU3843" s="5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CK3843"/>
    </row>
    <row r="3844" spans="1:89" x14ac:dyDescent="0.25">
      <c r="A3844" s="2">
        <v>43738</v>
      </c>
      <c r="B3844" s="5" t="s">
        <v>487</v>
      </c>
      <c r="C3844" s="5" t="s">
        <v>330</v>
      </c>
      <c r="D3844" s="5" t="s">
        <v>70</v>
      </c>
      <c r="E3844" s="3" t="s">
        <v>276</v>
      </c>
      <c r="F3844" s="3" t="s">
        <v>375</v>
      </c>
      <c r="G3844" s="3">
        <v>105397288</v>
      </c>
      <c r="H3844" s="3"/>
      <c r="I3844" s="3"/>
      <c r="J3844" s="3"/>
      <c r="K3844" s="3"/>
      <c r="L3844" s="3"/>
      <c r="M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3"/>
      <c r="AU3844" s="5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CK3844"/>
    </row>
    <row r="3845" spans="1:89" x14ac:dyDescent="0.25">
      <c r="A3845" s="2">
        <v>43738</v>
      </c>
      <c r="B3845" s="5" t="s">
        <v>487</v>
      </c>
      <c r="C3845" s="5" t="s">
        <v>330</v>
      </c>
      <c r="D3845" s="5" t="s">
        <v>70</v>
      </c>
      <c r="E3845" s="3" t="s">
        <v>277</v>
      </c>
      <c r="F3845" s="3" t="s">
        <v>381</v>
      </c>
      <c r="G3845" s="3">
        <v>6811976510.0699997</v>
      </c>
      <c r="H3845" s="3"/>
      <c r="I3845" s="3"/>
      <c r="J3845" s="3"/>
      <c r="K3845" s="3"/>
      <c r="L3845" s="3"/>
      <c r="M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3"/>
      <c r="AU3845" s="5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CK3845"/>
    </row>
    <row r="3846" spans="1:89" x14ac:dyDescent="0.25">
      <c r="A3846" s="2">
        <v>43738</v>
      </c>
      <c r="B3846" s="5" t="s">
        <v>487</v>
      </c>
      <c r="C3846" s="5" t="s">
        <v>330</v>
      </c>
      <c r="D3846" s="5" t="s">
        <v>70</v>
      </c>
      <c r="E3846" s="3" t="s">
        <v>119</v>
      </c>
      <c r="F3846" s="3" t="s">
        <v>382</v>
      </c>
      <c r="G3846" s="3">
        <v>5798849140.0699997</v>
      </c>
      <c r="H3846" s="3"/>
      <c r="I3846" s="3"/>
      <c r="J3846" s="3"/>
      <c r="K3846" s="3"/>
      <c r="L3846" s="3"/>
      <c r="M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3"/>
      <c r="AU3846" s="5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CK3846"/>
    </row>
    <row r="3847" spans="1:89" x14ac:dyDescent="0.25">
      <c r="A3847" s="2">
        <v>43738</v>
      </c>
      <c r="B3847" s="5" t="s">
        <v>487</v>
      </c>
      <c r="C3847" s="5" t="s">
        <v>330</v>
      </c>
      <c r="D3847" s="5" t="s">
        <v>70</v>
      </c>
      <c r="E3847" s="3" t="s">
        <v>120</v>
      </c>
      <c r="F3847" s="3" t="s">
        <v>383</v>
      </c>
      <c r="G3847" s="3">
        <v>1013127368</v>
      </c>
      <c r="H3847" s="3"/>
      <c r="I3847" s="3"/>
      <c r="J3847" s="3"/>
      <c r="K3847" s="3"/>
      <c r="L3847" s="3"/>
      <c r="M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3"/>
      <c r="AU3847" s="5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CK3847"/>
    </row>
    <row r="3848" spans="1:89" x14ac:dyDescent="0.25">
      <c r="A3848" s="2">
        <v>43738</v>
      </c>
      <c r="B3848" s="5" t="s">
        <v>487</v>
      </c>
      <c r="C3848" s="5" t="s">
        <v>330</v>
      </c>
      <c r="D3848" s="5" t="s">
        <v>70</v>
      </c>
      <c r="E3848" s="3" t="s">
        <v>121</v>
      </c>
      <c r="F3848" s="3" t="s">
        <v>384</v>
      </c>
      <c r="G3848" s="3">
        <v>2</v>
      </c>
      <c r="H3848" s="3"/>
      <c r="I3848" s="3"/>
      <c r="J3848" s="3"/>
      <c r="K3848" s="3"/>
      <c r="L3848" s="3"/>
      <c r="M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3"/>
      <c r="AU3848" s="5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CK3848"/>
    </row>
    <row r="3849" spans="1:89" x14ac:dyDescent="0.25">
      <c r="A3849" s="2">
        <v>43738</v>
      </c>
      <c r="B3849" s="5" t="s">
        <v>487</v>
      </c>
      <c r="C3849" s="5" t="s">
        <v>330</v>
      </c>
      <c r="D3849" s="5" t="s">
        <v>70</v>
      </c>
      <c r="E3849" s="3" t="s">
        <v>123</v>
      </c>
      <c r="F3849" s="3" t="s">
        <v>385</v>
      </c>
      <c r="G3849" s="3">
        <v>0</v>
      </c>
      <c r="H3849" s="3"/>
      <c r="I3849" s="3"/>
      <c r="J3849" s="3"/>
      <c r="K3849" s="3"/>
      <c r="L3849" s="3"/>
      <c r="M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3"/>
      <c r="AU3849" s="5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CK3849"/>
    </row>
    <row r="3850" spans="1:89" x14ac:dyDescent="0.25">
      <c r="A3850" s="2">
        <v>43738</v>
      </c>
      <c r="B3850" s="5" t="s">
        <v>487</v>
      </c>
      <c r="C3850" s="5" t="s">
        <v>330</v>
      </c>
      <c r="D3850" s="5" t="s">
        <v>70</v>
      </c>
      <c r="E3850" s="3" t="s">
        <v>278</v>
      </c>
      <c r="F3850" s="3" t="s">
        <v>386</v>
      </c>
      <c r="G3850" s="3">
        <v>0</v>
      </c>
      <c r="H3850" s="3"/>
      <c r="I3850" s="3"/>
      <c r="J3850" s="3"/>
      <c r="K3850" s="3"/>
      <c r="L3850" s="3"/>
      <c r="M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3"/>
      <c r="AU3850" s="5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CK3850"/>
    </row>
    <row r="3851" spans="1:89" x14ac:dyDescent="0.25">
      <c r="A3851" s="2">
        <v>43738</v>
      </c>
      <c r="B3851" s="5" t="s">
        <v>487</v>
      </c>
      <c r="C3851" s="5" t="s">
        <v>330</v>
      </c>
      <c r="D3851" s="5" t="s">
        <v>70</v>
      </c>
      <c r="E3851" s="3" t="s">
        <v>279</v>
      </c>
      <c r="F3851" s="3" t="s">
        <v>387</v>
      </c>
      <c r="G3851" s="3">
        <v>8661360</v>
      </c>
      <c r="H3851" s="3"/>
      <c r="I3851" s="3"/>
      <c r="J3851" s="3"/>
      <c r="K3851" s="3"/>
      <c r="L3851" s="3"/>
      <c r="M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3"/>
      <c r="AU3851" s="5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CK3851"/>
    </row>
    <row r="3852" spans="1:89" x14ac:dyDescent="0.25">
      <c r="A3852" s="2">
        <v>43738</v>
      </c>
      <c r="B3852" s="5" t="s">
        <v>487</v>
      </c>
      <c r="C3852" s="5" t="s">
        <v>330</v>
      </c>
      <c r="D3852" s="5" t="s">
        <v>70</v>
      </c>
      <c r="E3852" s="3" t="s">
        <v>280</v>
      </c>
      <c r="F3852" s="3" t="s">
        <v>388</v>
      </c>
      <c r="G3852" s="3">
        <v>0</v>
      </c>
      <c r="H3852" s="3"/>
      <c r="I3852" s="3"/>
      <c r="J3852" s="3"/>
      <c r="K3852" s="3"/>
      <c r="L3852" s="3"/>
      <c r="M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3"/>
      <c r="AU3852" s="5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CK3852"/>
    </row>
    <row r="3853" spans="1:89" x14ac:dyDescent="0.25">
      <c r="A3853" s="2">
        <v>43738</v>
      </c>
      <c r="B3853" s="5" t="s">
        <v>487</v>
      </c>
      <c r="C3853" s="5" t="s">
        <v>330</v>
      </c>
      <c r="D3853" s="5" t="s">
        <v>70</v>
      </c>
      <c r="E3853" s="3" t="s">
        <v>281</v>
      </c>
      <c r="F3853" s="3" t="s">
        <v>389</v>
      </c>
      <c r="G3853" s="3">
        <v>94122580.409999996</v>
      </c>
      <c r="H3853" s="3"/>
      <c r="I3853" s="3"/>
      <c r="J3853" s="3"/>
      <c r="K3853" s="3"/>
      <c r="L3853" s="3"/>
      <c r="M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3"/>
      <c r="AU3853" s="5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CK3853"/>
    </row>
    <row r="3854" spans="1:89" x14ac:dyDescent="0.25">
      <c r="A3854" s="2">
        <v>43738</v>
      </c>
      <c r="B3854" s="5" t="s">
        <v>487</v>
      </c>
      <c r="C3854" s="5" t="s">
        <v>330</v>
      </c>
      <c r="D3854" s="5" t="s">
        <v>70</v>
      </c>
      <c r="E3854" s="3" t="s">
        <v>282</v>
      </c>
      <c r="F3854" s="3" t="s">
        <v>183</v>
      </c>
      <c r="G3854" s="3">
        <v>0</v>
      </c>
      <c r="H3854" s="3"/>
      <c r="I3854" s="3"/>
      <c r="J3854" s="3"/>
      <c r="K3854" s="3"/>
      <c r="L3854" s="3"/>
      <c r="M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3"/>
      <c r="AU3854" s="5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CK3854"/>
    </row>
    <row r="3855" spans="1:89" x14ac:dyDescent="0.25">
      <c r="A3855" s="2">
        <v>43738</v>
      </c>
      <c r="B3855" s="5" t="s">
        <v>487</v>
      </c>
      <c r="C3855" s="5" t="s">
        <v>330</v>
      </c>
      <c r="D3855" s="5" t="s">
        <v>70</v>
      </c>
      <c r="E3855" s="3" t="s">
        <v>124</v>
      </c>
      <c r="F3855" s="3" t="s">
        <v>390</v>
      </c>
      <c r="G3855" s="3">
        <v>0</v>
      </c>
      <c r="H3855" s="3"/>
      <c r="I3855" s="3"/>
      <c r="J3855" s="3"/>
      <c r="K3855" s="3"/>
      <c r="L3855" s="3"/>
      <c r="M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3"/>
      <c r="AU3855" s="5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CK3855"/>
    </row>
    <row r="3856" spans="1:89" x14ac:dyDescent="0.25">
      <c r="A3856" s="2">
        <v>43738</v>
      </c>
      <c r="B3856" s="5" t="s">
        <v>487</v>
      </c>
      <c r="C3856" s="5" t="s">
        <v>330</v>
      </c>
      <c r="D3856" s="5" t="s">
        <v>70</v>
      </c>
      <c r="E3856" s="3" t="s">
        <v>125</v>
      </c>
      <c r="F3856" s="3" t="s">
        <v>391</v>
      </c>
      <c r="G3856" s="3">
        <v>0</v>
      </c>
      <c r="H3856" s="3"/>
      <c r="I3856" s="3"/>
      <c r="J3856" s="3"/>
      <c r="K3856" s="3"/>
      <c r="L3856" s="3"/>
      <c r="M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3"/>
      <c r="AU3856" s="5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CK3856"/>
    </row>
    <row r="3857" spans="1:89" x14ac:dyDescent="0.25">
      <c r="A3857" s="2">
        <v>43738</v>
      </c>
      <c r="B3857" s="5" t="s">
        <v>487</v>
      </c>
      <c r="C3857" s="5" t="s">
        <v>330</v>
      </c>
      <c r="D3857" s="5" t="s">
        <v>70</v>
      </c>
      <c r="E3857" s="3" t="s">
        <v>126</v>
      </c>
      <c r="F3857" s="3" t="s">
        <v>392</v>
      </c>
      <c r="G3857" s="3">
        <v>188502630</v>
      </c>
      <c r="H3857" s="3"/>
      <c r="I3857" s="3"/>
      <c r="J3857" s="3"/>
      <c r="K3857" s="3"/>
      <c r="L3857" s="3"/>
      <c r="M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3"/>
      <c r="AU3857" s="5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CK3857"/>
    </row>
    <row r="3858" spans="1:89" x14ac:dyDescent="0.25">
      <c r="A3858" s="2">
        <v>43738</v>
      </c>
      <c r="B3858" s="5" t="s">
        <v>487</v>
      </c>
      <c r="C3858" s="5" t="s">
        <v>330</v>
      </c>
      <c r="D3858" s="5" t="s">
        <v>70</v>
      </c>
      <c r="E3858" s="3" t="s">
        <v>127</v>
      </c>
      <c r="F3858" s="3" t="s">
        <v>393</v>
      </c>
      <c r="G3858" s="3">
        <v>178056563</v>
      </c>
      <c r="H3858" s="3"/>
      <c r="I3858" s="3"/>
      <c r="J3858" s="3"/>
      <c r="K3858" s="3"/>
      <c r="L3858" s="3"/>
      <c r="M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3"/>
      <c r="AU3858" s="5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CK3858"/>
    </row>
    <row r="3859" spans="1:89" x14ac:dyDescent="0.25">
      <c r="A3859" s="2">
        <v>43738</v>
      </c>
      <c r="B3859" s="5" t="s">
        <v>487</v>
      </c>
      <c r="C3859" s="5" t="s">
        <v>330</v>
      </c>
      <c r="D3859" s="5" t="s">
        <v>70</v>
      </c>
      <c r="E3859" s="3" t="s">
        <v>128</v>
      </c>
      <c r="F3859" s="3" t="s">
        <v>394</v>
      </c>
      <c r="G3859" s="3">
        <v>487187284</v>
      </c>
      <c r="H3859" s="3"/>
      <c r="I3859" s="3"/>
      <c r="J3859" s="3"/>
      <c r="K3859" s="3"/>
      <c r="L3859" s="3"/>
      <c r="M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3"/>
      <c r="AU3859" s="5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CK3859"/>
    </row>
    <row r="3860" spans="1:89" x14ac:dyDescent="0.25">
      <c r="A3860" s="2">
        <v>43738</v>
      </c>
      <c r="B3860" s="5" t="s">
        <v>487</v>
      </c>
      <c r="C3860" s="5" t="s">
        <v>330</v>
      </c>
      <c r="D3860" s="5" t="s">
        <v>70</v>
      </c>
      <c r="E3860" s="3" t="s">
        <v>283</v>
      </c>
      <c r="F3860" s="3" t="s">
        <v>395</v>
      </c>
      <c r="G3860" s="3">
        <v>0</v>
      </c>
      <c r="H3860" s="3"/>
      <c r="I3860" s="3"/>
      <c r="J3860" s="3"/>
      <c r="K3860" s="3"/>
      <c r="L3860" s="3"/>
      <c r="M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3"/>
      <c r="AU3860" s="5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CK3860"/>
    </row>
    <row r="3861" spans="1:89" x14ac:dyDescent="0.25">
      <c r="A3861" s="2">
        <v>43738</v>
      </c>
      <c r="B3861" s="5" t="s">
        <v>487</v>
      </c>
      <c r="C3861" s="5" t="s">
        <v>330</v>
      </c>
      <c r="D3861" s="5" t="s">
        <v>70</v>
      </c>
      <c r="E3861" s="3" t="s">
        <v>284</v>
      </c>
      <c r="F3861" s="3" t="s">
        <v>396</v>
      </c>
      <c r="G3861" s="3">
        <v>0</v>
      </c>
      <c r="H3861" s="3"/>
      <c r="I3861" s="3"/>
      <c r="J3861" s="3"/>
      <c r="K3861" s="3"/>
      <c r="L3861" s="3"/>
      <c r="M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3"/>
      <c r="AU3861" s="5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CK3861"/>
    </row>
    <row r="3862" spans="1:89" x14ac:dyDescent="0.25">
      <c r="A3862" s="2">
        <v>43738</v>
      </c>
      <c r="B3862" s="5" t="s">
        <v>487</v>
      </c>
      <c r="C3862" s="5" t="s">
        <v>330</v>
      </c>
      <c r="D3862" s="5" t="s">
        <v>70</v>
      </c>
      <c r="E3862" s="3" t="s">
        <v>285</v>
      </c>
      <c r="F3862" s="3" t="s">
        <v>397</v>
      </c>
      <c r="G3862" s="3">
        <v>0</v>
      </c>
      <c r="H3862" s="3"/>
      <c r="I3862" s="3"/>
      <c r="J3862" s="3"/>
      <c r="K3862" s="3"/>
      <c r="L3862" s="3"/>
      <c r="M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3"/>
      <c r="AU3862" s="5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CK3862"/>
    </row>
    <row r="3863" spans="1:89" x14ac:dyDescent="0.25">
      <c r="A3863" s="2">
        <v>43738</v>
      </c>
      <c r="B3863" s="5" t="s">
        <v>487</v>
      </c>
      <c r="C3863" s="5" t="s">
        <v>330</v>
      </c>
      <c r="D3863" s="5" t="s">
        <v>70</v>
      </c>
      <c r="E3863" s="3" t="s">
        <v>286</v>
      </c>
      <c r="F3863" s="3" t="s">
        <v>399</v>
      </c>
      <c r="G3863" s="3">
        <v>215165911.28999999</v>
      </c>
      <c r="H3863" s="3"/>
      <c r="I3863" s="3"/>
      <c r="J3863" s="3"/>
      <c r="K3863" s="3"/>
      <c r="L3863" s="3"/>
      <c r="M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3"/>
      <c r="AU3863" s="5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CK3863"/>
    </row>
    <row r="3864" spans="1:89" x14ac:dyDescent="0.25">
      <c r="A3864" s="2">
        <v>43738</v>
      </c>
      <c r="B3864" s="5" t="s">
        <v>487</v>
      </c>
      <c r="C3864" s="5" t="s">
        <v>330</v>
      </c>
      <c r="D3864" s="5" t="s">
        <v>70</v>
      </c>
      <c r="E3864" s="3" t="s">
        <v>129</v>
      </c>
      <c r="F3864" s="3" t="s">
        <v>400</v>
      </c>
      <c r="G3864" s="3">
        <v>12977254987.959999</v>
      </c>
      <c r="H3864" s="3"/>
      <c r="I3864" s="3"/>
      <c r="J3864" s="3"/>
      <c r="K3864" s="3"/>
      <c r="L3864" s="3"/>
      <c r="M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3"/>
      <c r="AU3864" s="5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CK3864"/>
    </row>
    <row r="3865" spans="1:89" x14ac:dyDescent="0.25">
      <c r="A3865" s="2">
        <v>43738</v>
      </c>
      <c r="B3865" s="5" t="s">
        <v>487</v>
      </c>
      <c r="C3865" s="5" t="s">
        <v>330</v>
      </c>
      <c r="D3865" s="5" t="s">
        <v>70</v>
      </c>
      <c r="E3865" s="3" t="s">
        <v>130</v>
      </c>
      <c r="F3865" s="3" t="s">
        <v>398</v>
      </c>
      <c r="G3865" s="3">
        <v>5999861982.04</v>
      </c>
      <c r="H3865" s="3"/>
      <c r="I3865" s="3"/>
      <c r="J3865" s="3"/>
      <c r="K3865" s="3"/>
      <c r="L3865" s="3"/>
      <c r="M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3"/>
      <c r="AU3865" s="5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CK3865"/>
    </row>
    <row r="3866" spans="1:89" x14ac:dyDescent="0.25">
      <c r="A3866" s="2">
        <v>43738</v>
      </c>
      <c r="B3866" s="5" t="s">
        <v>487</v>
      </c>
      <c r="C3866" s="5" t="s">
        <v>401</v>
      </c>
      <c r="D3866" s="5" t="s">
        <v>70</v>
      </c>
      <c r="E3866" s="3" t="s">
        <v>69</v>
      </c>
      <c r="F3866" s="3" t="s">
        <v>107</v>
      </c>
      <c r="G3866" s="3">
        <v>0</v>
      </c>
      <c r="H3866" s="3">
        <v>101710932</v>
      </c>
      <c r="I3866" s="3">
        <v>6495798</v>
      </c>
      <c r="J3866" s="3">
        <v>0</v>
      </c>
      <c r="K3866" s="3">
        <v>0</v>
      </c>
      <c r="L3866" s="3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Z3866" s="3">
        <v>108206730</v>
      </c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3"/>
      <c r="AU3866" s="5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CK3866"/>
    </row>
    <row r="3867" spans="1:89" x14ac:dyDescent="0.25">
      <c r="A3867" s="2">
        <v>43738</v>
      </c>
      <c r="B3867" s="5" t="s">
        <v>487</v>
      </c>
      <c r="C3867" s="5" t="s">
        <v>401</v>
      </c>
      <c r="D3867" s="5" t="s">
        <v>70</v>
      </c>
      <c r="E3867" s="3" t="s">
        <v>68</v>
      </c>
      <c r="F3867" s="3" t="s">
        <v>108</v>
      </c>
      <c r="G3867" s="3">
        <v>0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Z3867" s="5">
        <v>0</v>
      </c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3"/>
      <c r="AU3867" s="5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CK3867"/>
    </row>
    <row r="3868" spans="1:89" x14ac:dyDescent="0.25">
      <c r="A3868" s="2">
        <v>43738</v>
      </c>
      <c r="B3868" s="5" t="s">
        <v>487</v>
      </c>
      <c r="C3868" s="5" t="s">
        <v>401</v>
      </c>
      <c r="D3868" s="5" t="s">
        <v>70</v>
      </c>
      <c r="E3868" s="3" t="s">
        <v>67</v>
      </c>
      <c r="F3868" s="3" t="s">
        <v>109</v>
      </c>
      <c r="G3868" s="3"/>
      <c r="H3868" s="3"/>
      <c r="I3868" s="3"/>
      <c r="J3868" s="3"/>
      <c r="K3868" s="3"/>
      <c r="L3868" s="3"/>
      <c r="M3868" s="5"/>
      <c r="S3868" s="5">
        <v>0</v>
      </c>
      <c r="T3868" s="5">
        <v>0</v>
      </c>
      <c r="U3868" s="5">
        <v>0</v>
      </c>
      <c r="V3868" s="5">
        <v>0</v>
      </c>
      <c r="Z3868" s="5">
        <v>0</v>
      </c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3"/>
      <c r="AU3868" s="5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CK3868"/>
    </row>
    <row r="3869" spans="1:89" x14ac:dyDescent="0.25">
      <c r="A3869" s="2">
        <v>43738</v>
      </c>
      <c r="B3869" s="5" t="s">
        <v>487</v>
      </c>
      <c r="C3869" s="5" t="s">
        <v>401</v>
      </c>
      <c r="D3869" s="5" t="s">
        <v>70</v>
      </c>
      <c r="E3869" s="3" t="s">
        <v>66</v>
      </c>
      <c r="F3869" s="3" t="s">
        <v>110</v>
      </c>
      <c r="G3869" s="3">
        <v>0</v>
      </c>
      <c r="H3869" s="3">
        <v>35477808</v>
      </c>
      <c r="I3869" s="3">
        <v>208503</v>
      </c>
      <c r="J3869" s="3">
        <v>0</v>
      </c>
      <c r="K3869" s="3">
        <v>0</v>
      </c>
      <c r="L3869" s="3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Z3869" s="3">
        <v>35686311</v>
      </c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3"/>
      <c r="AU3869" s="5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CK3869"/>
    </row>
    <row r="3870" spans="1:89" x14ac:dyDescent="0.25">
      <c r="A3870" s="2">
        <v>43738</v>
      </c>
      <c r="B3870" s="5" t="s">
        <v>487</v>
      </c>
      <c r="C3870" s="5" t="s">
        <v>401</v>
      </c>
      <c r="D3870" s="5" t="s">
        <v>70</v>
      </c>
      <c r="E3870" s="3" t="s">
        <v>65</v>
      </c>
      <c r="F3870" s="3" t="s">
        <v>111</v>
      </c>
      <c r="G3870" s="3">
        <v>0</v>
      </c>
      <c r="H3870" s="3">
        <v>66233124</v>
      </c>
      <c r="I3870" s="3">
        <v>6287295</v>
      </c>
      <c r="J3870" s="3">
        <v>0</v>
      </c>
      <c r="K3870" s="3">
        <v>0</v>
      </c>
      <c r="L3870" s="3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Z3870" s="3">
        <v>72520419</v>
      </c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3"/>
      <c r="AU3870" s="5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CK3870"/>
    </row>
    <row r="3871" spans="1:89" x14ac:dyDescent="0.25">
      <c r="A3871" s="2">
        <v>43738</v>
      </c>
      <c r="B3871" s="5" t="s">
        <v>487</v>
      </c>
      <c r="C3871" s="5" t="s">
        <v>401</v>
      </c>
      <c r="D3871" s="5" t="s">
        <v>70</v>
      </c>
      <c r="E3871" s="3" t="s">
        <v>64</v>
      </c>
      <c r="F3871" s="3" t="s">
        <v>107</v>
      </c>
      <c r="G3871" s="3">
        <v>0</v>
      </c>
      <c r="H3871" s="3">
        <v>82821335</v>
      </c>
      <c r="I3871" s="3">
        <v>4720644</v>
      </c>
      <c r="J3871" s="3">
        <v>0</v>
      </c>
      <c r="K3871" s="3">
        <v>0</v>
      </c>
      <c r="L3871" s="3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Z3871" s="3">
        <v>87541979</v>
      </c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3"/>
      <c r="AU3871" s="5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CK3871"/>
    </row>
    <row r="3872" spans="1:89" x14ac:dyDescent="0.25">
      <c r="A3872" s="2">
        <v>43738</v>
      </c>
      <c r="B3872" s="5" t="s">
        <v>487</v>
      </c>
      <c r="C3872" s="5" t="s">
        <v>401</v>
      </c>
      <c r="D3872" s="5" t="s">
        <v>70</v>
      </c>
      <c r="E3872" s="3" t="s">
        <v>63</v>
      </c>
      <c r="F3872" s="3" t="s">
        <v>108</v>
      </c>
      <c r="G3872" s="3">
        <v>0</v>
      </c>
      <c r="H3872" s="3">
        <v>0</v>
      </c>
      <c r="I3872" s="3">
        <v>0</v>
      </c>
      <c r="J3872" s="3">
        <v>0</v>
      </c>
      <c r="K3872" s="3">
        <v>0</v>
      </c>
      <c r="L3872" s="3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Z3872" s="5">
        <v>0</v>
      </c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3"/>
      <c r="AU3872" s="5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CK3872"/>
    </row>
    <row r="3873" spans="1:89" x14ac:dyDescent="0.25">
      <c r="A3873" s="2">
        <v>43738</v>
      </c>
      <c r="B3873" s="5" t="s">
        <v>487</v>
      </c>
      <c r="C3873" s="5" t="s">
        <v>401</v>
      </c>
      <c r="D3873" s="5" t="s">
        <v>70</v>
      </c>
      <c r="E3873" s="3" t="s">
        <v>62</v>
      </c>
      <c r="F3873" s="3" t="s">
        <v>109</v>
      </c>
      <c r="G3873" s="3"/>
      <c r="H3873" s="3"/>
      <c r="I3873" s="3"/>
      <c r="J3873" s="3"/>
      <c r="K3873" s="3"/>
      <c r="L3873" s="3"/>
      <c r="M3873" s="5"/>
      <c r="S3873" s="5">
        <v>0</v>
      </c>
      <c r="T3873" s="5">
        <v>0</v>
      </c>
      <c r="U3873" s="5">
        <v>0</v>
      </c>
      <c r="V3873" s="5">
        <v>0</v>
      </c>
      <c r="Z3873" s="5">
        <v>0</v>
      </c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3"/>
      <c r="AU3873" s="5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CK3873"/>
    </row>
    <row r="3874" spans="1:89" x14ac:dyDescent="0.25">
      <c r="A3874" s="2">
        <v>43738</v>
      </c>
      <c r="B3874" s="5" t="s">
        <v>487</v>
      </c>
      <c r="C3874" s="5" t="s">
        <v>401</v>
      </c>
      <c r="D3874" s="5" t="s">
        <v>70</v>
      </c>
      <c r="E3874" s="3" t="s">
        <v>61</v>
      </c>
      <c r="F3874" s="3" t="s">
        <v>110</v>
      </c>
      <c r="G3874" s="3">
        <v>0</v>
      </c>
      <c r="H3874" s="3">
        <v>33747266</v>
      </c>
      <c r="I3874" s="3">
        <v>208503</v>
      </c>
      <c r="J3874" s="3">
        <v>0</v>
      </c>
      <c r="K3874" s="3">
        <v>0</v>
      </c>
      <c r="L3874" s="3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Z3874" s="3">
        <v>33955769</v>
      </c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3"/>
      <c r="AU3874" s="5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CK3874"/>
    </row>
    <row r="3875" spans="1:89" x14ac:dyDescent="0.25">
      <c r="A3875" s="2">
        <v>43738</v>
      </c>
      <c r="B3875" s="5" t="s">
        <v>487</v>
      </c>
      <c r="C3875" s="5" t="s">
        <v>401</v>
      </c>
      <c r="D3875" s="5" t="s">
        <v>70</v>
      </c>
      <c r="E3875" s="3" t="s">
        <v>60</v>
      </c>
      <c r="F3875" s="3" t="s">
        <v>111</v>
      </c>
      <c r="G3875" s="3">
        <v>0</v>
      </c>
      <c r="H3875" s="3">
        <v>49074069</v>
      </c>
      <c r="I3875" s="3">
        <v>4512141</v>
      </c>
      <c r="J3875" s="3">
        <v>0</v>
      </c>
      <c r="K3875" s="3">
        <v>0</v>
      </c>
      <c r="L3875" s="3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Z3875" s="3">
        <v>53586210</v>
      </c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3"/>
      <c r="AU3875" s="5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CK3875"/>
    </row>
    <row r="3876" spans="1:89" x14ac:dyDescent="0.25">
      <c r="A3876" s="2">
        <v>43738</v>
      </c>
      <c r="B3876" s="5" t="s">
        <v>487</v>
      </c>
      <c r="C3876" s="5" t="s">
        <v>401</v>
      </c>
      <c r="D3876" s="5" t="s">
        <v>70</v>
      </c>
      <c r="E3876" s="3" t="s">
        <v>59</v>
      </c>
      <c r="F3876" s="3" t="s">
        <v>107</v>
      </c>
      <c r="G3876" s="3">
        <v>0</v>
      </c>
      <c r="H3876" s="3">
        <v>-13371218</v>
      </c>
      <c r="I3876" s="3">
        <v>3114792</v>
      </c>
      <c r="J3876" s="3">
        <v>0</v>
      </c>
      <c r="K3876" s="3">
        <v>0</v>
      </c>
      <c r="L3876" s="3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Z3876" s="3">
        <v>-10256426</v>
      </c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3"/>
      <c r="AU3876" s="5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CK3876"/>
    </row>
    <row r="3877" spans="1:89" x14ac:dyDescent="0.25">
      <c r="A3877" s="2">
        <v>43738</v>
      </c>
      <c r="B3877" s="5" t="s">
        <v>487</v>
      </c>
      <c r="C3877" s="5" t="s">
        <v>401</v>
      </c>
      <c r="D3877" s="5" t="s">
        <v>70</v>
      </c>
      <c r="E3877" s="3" t="s">
        <v>58</v>
      </c>
      <c r="F3877" s="3" t="s">
        <v>108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Z3877" s="5">
        <v>0</v>
      </c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3"/>
      <c r="AU3877" s="5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CK3877"/>
    </row>
    <row r="3878" spans="1:89" x14ac:dyDescent="0.25">
      <c r="A3878" s="2">
        <v>43738</v>
      </c>
      <c r="B3878" s="5" t="s">
        <v>487</v>
      </c>
      <c r="C3878" s="5" t="s">
        <v>401</v>
      </c>
      <c r="D3878" s="5" t="s">
        <v>70</v>
      </c>
      <c r="E3878" s="3" t="s">
        <v>57</v>
      </c>
      <c r="F3878" s="3" t="s">
        <v>109</v>
      </c>
      <c r="G3878" s="3"/>
      <c r="H3878" s="3"/>
      <c r="I3878" s="3"/>
      <c r="J3878" s="3"/>
      <c r="K3878" s="3"/>
      <c r="L3878" s="3"/>
      <c r="M3878" s="5"/>
      <c r="S3878" s="5">
        <v>0</v>
      </c>
      <c r="T3878" s="5">
        <v>0</v>
      </c>
      <c r="U3878" s="5">
        <v>0</v>
      </c>
      <c r="V3878" s="5">
        <v>0</v>
      </c>
      <c r="Z3878" s="5">
        <v>0</v>
      </c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3"/>
      <c r="AU3878" s="5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CK3878"/>
    </row>
    <row r="3879" spans="1:89" x14ac:dyDescent="0.25">
      <c r="A3879" s="2">
        <v>43738</v>
      </c>
      <c r="B3879" s="5" t="s">
        <v>487</v>
      </c>
      <c r="C3879" s="5" t="s">
        <v>401</v>
      </c>
      <c r="D3879" s="5" t="s">
        <v>70</v>
      </c>
      <c r="E3879" s="3" t="s">
        <v>56</v>
      </c>
      <c r="F3879" s="3" t="s">
        <v>110</v>
      </c>
      <c r="G3879" s="3">
        <v>0</v>
      </c>
      <c r="H3879" s="3">
        <v>-1344615</v>
      </c>
      <c r="I3879" s="3">
        <v>0</v>
      </c>
      <c r="J3879" s="3">
        <v>0</v>
      </c>
      <c r="K3879" s="3">
        <v>0</v>
      </c>
      <c r="L3879" s="3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Z3879" s="3">
        <v>-1344615</v>
      </c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3"/>
      <c r="AU3879" s="5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CK3879"/>
    </row>
    <row r="3880" spans="1:89" x14ac:dyDescent="0.25">
      <c r="A3880" s="2">
        <v>43738</v>
      </c>
      <c r="B3880" s="5" t="s">
        <v>487</v>
      </c>
      <c r="C3880" s="5" t="s">
        <v>401</v>
      </c>
      <c r="D3880" s="5" t="s">
        <v>70</v>
      </c>
      <c r="E3880" s="3" t="s">
        <v>55</v>
      </c>
      <c r="F3880" s="3" t="s">
        <v>111</v>
      </c>
      <c r="G3880" s="3">
        <v>0</v>
      </c>
      <c r="H3880" s="3">
        <v>-12026603</v>
      </c>
      <c r="I3880" s="3">
        <v>3114792</v>
      </c>
      <c r="J3880" s="3">
        <v>0</v>
      </c>
      <c r="K3880" s="3">
        <v>0</v>
      </c>
      <c r="L3880" s="3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Z3880" s="3">
        <v>-8911811</v>
      </c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3"/>
      <c r="AU3880" s="5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CK3880"/>
    </row>
    <row r="3881" spans="1:89" x14ac:dyDescent="0.25">
      <c r="A3881" s="2">
        <v>43738</v>
      </c>
      <c r="B3881" s="5" t="s">
        <v>487</v>
      </c>
      <c r="C3881" s="5" t="s">
        <v>401</v>
      </c>
      <c r="D3881" s="5" t="s">
        <v>70</v>
      </c>
      <c r="E3881" s="3" t="s">
        <v>54</v>
      </c>
      <c r="F3881" s="3" t="s">
        <v>107</v>
      </c>
      <c r="G3881" s="3">
        <v>0</v>
      </c>
      <c r="H3881" s="3">
        <v>0</v>
      </c>
      <c r="I3881" s="3">
        <v>0</v>
      </c>
      <c r="J3881" s="3">
        <v>0</v>
      </c>
      <c r="K3881" s="3">
        <v>0</v>
      </c>
      <c r="L3881" s="3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Z3881" s="5">
        <v>0</v>
      </c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3"/>
      <c r="AU3881" s="5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CK3881"/>
    </row>
    <row r="3882" spans="1:89" x14ac:dyDescent="0.25">
      <c r="A3882" s="2">
        <v>43738</v>
      </c>
      <c r="B3882" s="5" t="s">
        <v>487</v>
      </c>
      <c r="C3882" s="5" t="s">
        <v>401</v>
      </c>
      <c r="D3882" s="5" t="s">
        <v>70</v>
      </c>
      <c r="E3882" s="3" t="s">
        <v>53</v>
      </c>
      <c r="F3882" s="3" t="s">
        <v>108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Z3882" s="5">
        <v>0</v>
      </c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3"/>
      <c r="AU3882" s="5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CK3882"/>
    </row>
    <row r="3883" spans="1:89" x14ac:dyDescent="0.25">
      <c r="A3883" s="2">
        <v>43738</v>
      </c>
      <c r="B3883" s="5" t="s">
        <v>487</v>
      </c>
      <c r="C3883" s="5" t="s">
        <v>401</v>
      </c>
      <c r="D3883" s="5" t="s">
        <v>70</v>
      </c>
      <c r="E3883" s="3" t="s">
        <v>52</v>
      </c>
      <c r="F3883" s="3" t="s">
        <v>109</v>
      </c>
      <c r="G3883" s="3"/>
      <c r="H3883" s="3"/>
      <c r="I3883" s="3"/>
      <c r="J3883" s="3"/>
      <c r="K3883" s="3"/>
      <c r="L3883" s="3"/>
      <c r="M3883" s="5"/>
      <c r="S3883" s="5">
        <v>0</v>
      </c>
      <c r="T3883" s="5">
        <v>0</v>
      </c>
      <c r="U3883" s="5">
        <v>0</v>
      </c>
      <c r="V3883" s="5">
        <v>0</v>
      </c>
      <c r="Z3883" s="5">
        <v>0</v>
      </c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3"/>
      <c r="AU3883" s="5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CK3883"/>
    </row>
    <row r="3884" spans="1:89" x14ac:dyDescent="0.25">
      <c r="A3884" s="2">
        <v>43738</v>
      </c>
      <c r="B3884" s="5" t="s">
        <v>487</v>
      </c>
      <c r="C3884" s="5" t="s">
        <v>401</v>
      </c>
      <c r="D3884" s="5" t="s">
        <v>70</v>
      </c>
      <c r="E3884" s="3" t="s">
        <v>51</v>
      </c>
      <c r="F3884" s="3" t="s">
        <v>110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Z3884" s="5">
        <v>0</v>
      </c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3"/>
      <c r="AU3884" s="5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CK3884"/>
    </row>
    <row r="3885" spans="1:89" x14ac:dyDescent="0.25">
      <c r="A3885" s="2">
        <v>43738</v>
      </c>
      <c r="B3885" s="5" t="s">
        <v>487</v>
      </c>
      <c r="C3885" s="5" t="s">
        <v>401</v>
      </c>
      <c r="D3885" s="5" t="s">
        <v>70</v>
      </c>
      <c r="E3885" s="3" t="s">
        <v>50</v>
      </c>
      <c r="F3885" s="3" t="s">
        <v>111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Z3885" s="5">
        <v>0</v>
      </c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3"/>
      <c r="AU3885" s="5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CK3885"/>
    </row>
    <row r="3886" spans="1:89" x14ac:dyDescent="0.25">
      <c r="A3886" s="2">
        <v>43738</v>
      </c>
      <c r="B3886" s="5" t="s">
        <v>487</v>
      </c>
      <c r="C3886" s="5" t="s">
        <v>401</v>
      </c>
      <c r="D3886" s="5" t="s">
        <v>70</v>
      </c>
      <c r="E3886" s="3" t="s">
        <v>37</v>
      </c>
      <c r="F3886" s="3" t="s">
        <v>112</v>
      </c>
      <c r="G3886" s="3">
        <v>0</v>
      </c>
      <c r="H3886" s="3">
        <v>35314641</v>
      </c>
      <c r="I3886" s="3">
        <v>1065824</v>
      </c>
      <c r="J3886" s="3">
        <v>0</v>
      </c>
      <c r="K3886" s="3">
        <v>0</v>
      </c>
      <c r="L3886" s="3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Z3886" s="3">
        <v>36380465</v>
      </c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3"/>
      <c r="AU3886" s="5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CK3886"/>
    </row>
    <row r="3887" spans="1:89" x14ac:dyDescent="0.25">
      <c r="A3887" s="2">
        <v>43738</v>
      </c>
      <c r="B3887" s="5" t="s">
        <v>487</v>
      </c>
      <c r="C3887" s="5" t="s">
        <v>401</v>
      </c>
      <c r="D3887" s="5" t="s">
        <v>70</v>
      </c>
      <c r="E3887" s="3" t="s">
        <v>36</v>
      </c>
      <c r="F3887" s="3" t="s">
        <v>113</v>
      </c>
      <c r="G3887" s="3"/>
      <c r="H3887" s="3"/>
      <c r="I3887" s="3"/>
      <c r="J3887" s="3"/>
      <c r="K3887" s="3"/>
      <c r="L3887" s="3"/>
      <c r="M3887" s="5"/>
      <c r="Z3887" s="5">
        <v>0</v>
      </c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3"/>
      <c r="AU3887" s="5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CK3887"/>
    </row>
    <row r="3888" spans="1:89" x14ac:dyDescent="0.25">
      <c r="A3888" s="2">
        <v>43738</v>
      </c>
      <c r="B3888" s="5" t="s">
        <v>487</v>
      </c>
      <c r="C3888" s="5" t="s">
        <v>401</v>
      </c>
      <c r="D3888" s="5" t="s">
        <v>70</v>
      </c>
      <c r="E3888" s="3" t="s">
        <v>35</v>
      </c>
      <c r="F3888" s="3" t="s">
        <v>114</v>
      </c>
      <c r="G3888" s="3"/>
      <c r="H3888" s="3"/>
      <c r="I3888" s="3"/>
      <c r="J3888" s="3"/>
      <c r="K3888" s="3"/>
      <c r="L3888" s="3"/>
      <c r="M3888" s="5"/>
      <c r="Z3888" s="3">
        <v>36380465</v>
      </c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3"/>
      <c r="AU3888" s="5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CK3888"/>
    </row>
    <row r="3889" spans="1:89" x14ac:dyDescent="0.25">
      <c r="A3889" s="2">
        <v>43738</v>
      </c>
      <c r="B3889" s="5" t="s">
        <v>487</v>
      </c>
      <c r="C3889" s="5" t="s">
        <v>420</v>
      </c>
      <c r="D3889" s="5" t="s">
        <v>70</v>
      </c>
      <c r="E3889" s="3" t="s">
        <v>49</v>
      </c>
      <c r="F3889" s="3" t="s">
        <v>115</v>
      </c>
      <c r="G3889" s="3"/>
      <c r="H3889" s="3"/>
      <c r="I3889" s="3"/>
      <c r="J3889" s="3"/>
      <c r="K3889" s="3"/>
      <c r="L3889" s="3"/>
      <c r="M3889" s="5"/>
      <c r="AA3889" s="3">
        <v>2727254902</v>
      </c>
      <c r="AB3889" s="5">
        <v>0</v>
      </c>
      <c r="AC3889" s="3">
        <v>12230143</v>
      </c>
      <c r="AD3889" s="3">
        <v>2073737132</v>
      </c>
      <c r="AE3889" s="5">
        <v>0</v>
      </c>
      <c r="AF3889" s="5">
        <v>0</v>
      </c>
      <c r="AG3889" s="5">
        <v>0</v>
      </c>
      <c r="AH3889" s="5">
        <v>0</v>
      </c>
      <c r="AI3889" s="3">
        <v>4813222177</v>
      </c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3"/>
      <c r="AU3889" s="5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CK3889"/>
    </row>
    <row r="3890" spans="1:89" x14ac:dyDescent="0.25">
      <c r="A3890" s="2">
        <v>43738</v>
      </c>
      <c r="B3890" s="5" t="s">
        <v>487</v>
      </c>
      <c r="C3890" s="5" t="s">
        <v>420</v>
      </c>
      <c r="D3890" s="5" t="s">
        <v>70</v>
      </c>
      <c r="E3890" s="3" t="s">
        <v>48</v>
      </c>
      <c r="F3890" s="3" t="s">
        <v>110</v>
      </c>
      <c r="G3890" s="3"/>
      <c r="H3890" s="3"/>
      <c r="I3890" s="3"/>
      <c r="J3890" s="3"/>
      <c r="K3890" s="3"/>
      <c r="L3890" s="3"/>
      <c r="M3890" s="5"/>
      <c r="AA3890" s="3">
        <v>492954368</v>
      </c>
      <c r="AB3890" s="5">
        <v>0</v>
      </c>
      <c r="AC3890" s="5">
        <v>0</v>
      </c>
      <c r="AD3890" s="3">
        <v>228544790</v>
      </c>
      <c r="AE3890" s="5">
        <v>0</v>
      </c>
      <c r="AF3890" s="5">
        <v>0</v>
      </c>
      <c r="AG3890" s="5">
        <v>0</v>
      </c>
      <c r="AH3890" s="5">
        <v>0</v>
      </c>
      <c r="AI3890" s="3">
        <v>721499158</v>
      </c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3"/>
      <c r="AU3890" s="5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CK3890"/>
    </row>
    <row r="3891" spans="1:89" x14ac:dyDescent="0.25">
      <c r="A3891" s="2">
        <v>43738</v>
      </c>
      <c r="B3891" s="5" t="s">
        <v>487</v>
      </c>
      <c r="C3891" s="5" t="s">
        <v>420</v>
      </c>
      <c r="D3891" s="5" t="s">
        <v>70</v>
      </c>
      <c r="E3891" s="3" t="s">
        <v>47</v>
      </c>
      <c r="F3891" s="3" t="s">
        <v>111</v>
      </c>
      <c r="G3891" s="3"/>
      <c r="H3891" s="3"/>
      <c r="I3891" s="3"/>
      <c r="J3891" s="3"/>
      <c r="K3891" s="3"/>
      <c r="L3891" s="3"/>
      <c r="M3891" s="5"/>
      <c r="AA3891" s="3">
        <v>2234300534</v>
      </c>
      <c r="AB3891" s="5">
        <v>0</v>
      </c>
      <c r="AC3891" s="3">
        <v>12230143</v>
      </c>
      <c r="AD3891" s="3">
        <v>1845192342</v>
      </c>
      <c r="AE3891" s="5">
        <v>0</v>
      </c>
      <c r="AF3891" s="5">
        <v>0</v>
      </c>
      <c r="AG3891" s="5">
        <v>0</v>
      </c>
      <c r="AH3891" s="5">
        <v>0</v>
      </c>
      <c r="AI3891" s="3">
        <v>4091723019</v>
      </c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3"/>
      <c r="AU3891" s="5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CK3891"/>
    </row>
    <row r="3892" spans="1:89" x14ac:dyDescent="0.25">
      <c r="A3892" s="2">
        <v>43738</v>
      </c>
      <c r="B3892" s="5" t="s">
        <v>487</v>
      </c>
      <c r="C3892" s="5" t="s">
        <v>420</v>
      </c>
      <c r="D3892" s="5" t="s">
        <v>70</v>
      </c>
      <c r="E3892" s="3" t="s">
        <v>46</v>
      </c>
      <c r="F3892" s="3" t="s">
        <v>115</v>
      </c>
      <c r="G3892" s="3"/>
      <c r="H3892" s="3"/>
      <c r="I3892" s="3"/>
      <c r="J3892" s="3"/>
      <c r="K3892" s="3"/>
      <c r="L3892" s="3"/>
      <c r="M3892" s="5"/>
      <c r="AA3892" s="3">
        <v>2587790621.8600001</v>
      </c>
      <c r="AB3892" s="5">
        <v>0</v>
      </c>
      <c r="AC3892" s="3">
        <v>10241611</v>
      </c>
      <c r="AD3892" s="3">
        <v>1890374447.78</v>
      </c>
      <c r="AE3892" s="5">
        <v>0</v>
      </c>
      <c r="AF3892" s="5">
        <v>0</v>
      </c>
      <c r="AG3892" s="5">
        <v>0</v>
      </c>
      <c r="AH3892" s="5">
        <v>0</v>
      </c>
      <c r="AI3892" s="3">
        <v>4488406680.6400003</v>
      </c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3"/>
      <c r="AU3892" s="5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CK3892"/>
    </row>
    <row r="3893" spans="1:89" x14ac:dyDescent="0.25">
      <c r="A3893" s="2">
        <v>43738</v>
      </c>
      <c r="B3893" s="5" t="s">
        <v>487</v>
      </c>
      <c r="C3893" s="5" t="s">
        <v>420</v>
      </c>
      <c r="D3893" s="5" t="s">
        <v>70</v>
      </c>
      <c r="E3893" s="3" t="s">
        <v>45</v>
      </c>
      <c r="F3893" s="3" t="s">
        <v>110</v>
      </c>
      <c r="G3893" s="3"/>
      <c r="H3893" s="3"/>
      <c r="I3893" s="3"/>
      <c r="J3893" s="3"/>
      <c r="K3893" s="3"/>
      <c r="L3893" s="3"/>
      <c r="M3893" s="5"/>
      <c r="AA3893" s="3">
        <v>453892470</v>
      </c>
      <c r="AB3893" s="5">
        <v>0</v>
      </c>
      <c r="AC3893" s="5">
        <v>0</v>
      </c>
      <c r="AD3893" s="3">
        <v>208942826</v>
      </c>
      <c r="AE3893" s="5">
        <v>0</v>
      </c>
      <c r="AF3893" s="5">
        <v>0</v>
      </c>
      <c r="AG3893" s="5">
        <v>0</v>
      </c>
      <c r="AH3893" s="5">
        <v>0</v>
      </c>
      <c r="AI3893" s="3">
        <v>662835296</v>
      </c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3"/>
      <c r="AU3893" s="5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CK3893"/>
    </row>
    <row r="3894" spans="1:89" x14ac:dyDescent="0.25">
      <c r="A3894" s="2">
        <v>43738</v>
      </c>
      <c r="B3894" s="5" t="s">
        <v>487</v>
      </c>
      <c r="C3894" s="5" t="s">
        <v>420</v>
      </c>
      <c r="D3894" s="5" t="s">
        <v>70</v>
      </c>
      <c r="E3894" s="3" t="s">
        <v>44</v>
      </c>
      <c r="F3894" s="3" t="s">
        <v>111</v>
      </c>
      <c r="G3894" s="3"/>
      <c r="H3894" s="3"/>
      <c r="I3894" s="3"/>
      <c r="J3894" s="3"/>
      <c r="K3894" s="3"/>
      <c r="L3894" s="3"/>
      <c r="M3894" s="5"/>
      <c r="AA3894" s="3">
        <v>2133898151.8599999</v>
      </c>
      <c r="AB3894" s="5">
        <v>0</v>
      </c>
      <c r="AC3894" s="3">
        <v>10241611</v>
      </c>
      <c r="AD3894" s="3">
        <v>1681431621.78</v>
      </c>
      <c r="AE3894" s="5">
        <v>0</v>
      </c>
      <c r="AF3894" s="5">
        <v>0</v>
      </c>
      <c r="AG3894" s="5">
        <v>0</v>
      </c>
      <c r="AH3894" s="5">
        <v>0</v>
      </c>
      <c r="AI3894" s="3">
        <v>3825571384.6399999</v>
      </c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3"/>
      <c r="AU3894" s="5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CK3894"/>
    </row>
    <row r="3895" spans="1:89" x14ac:dyDescent="0.25">
      <c r="A3895" s="2">
        <v>43738</v>
      </c>
      <c r="B3895" s="5" t="s">
        <v>487</v>
      </c>
      <c r="C3895" s="5" t="s">
        <v>420</v>
      </c>
      <c r="D3895" s="5" t="s">
        <v>70</v>
      </c>
      <c r="E3895" s="3" t="s">
        <v>43</v>
      </c>
      <c r="F3895" s="3" t="s">
        <v>115</v>
      </c>
      <c r="G3895" s="3"/>
      <c r="H3895" s="3"/>
      <c r="I3895" s="3"/>
      <c r="J3895" s="3"/>
      <c r="K3895" s="3"/>
      <c r="L3895" s="3"/>
      <c r="M3895" s="5"/>
      <c r="AA3895" s="3">
        <v>1124262870</v>
      </c>
      <c r="AB3895" s="5">
        <v>0</v>
      </c>
      <c r="AC3895" s="5">
        <v>0</v>
      </c>
      <c r="AD3895" s="3">
        <v>788638992</v>
      </c>
      <c r="AE3895" s="5">
        <v>0</v>
      </c>
      <c r="AF3895" s="5">
        <v>0</v>
      </c>
      <c r="AG3895" s="5">
        <v>0</v>
      </c>
      <c r="AH3895" s="5">
        <v>0</v>
      </c>
      <c r="AI3895" s="3">
        <v>1912901862</v>
      </c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3"/>
      <c r="AU3895" s="5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CK3895"/>
    </row>
    <row r="3896" spans="1:89" x14ac:dyDescent="0.25">
      <c r="A3896" s="2">
        <v>43738</v>
      </c>
      <c r="B3896" s="5" t="s">
        <v>487</v>
      </c>
      <c r="C3896" s="5" t="s">
        <v>420</v>
      </c>
      <c r="D3896" s="5" t="s">
        <v>70</v>
      </c>
      <c r="E3896" s="3" t="s">
        <v>42</v>
      </c>
      <c r="F3896" s="3" t="s">
        <v>110</v>
      </c>
      <c r="G3896" s="3"/>
      <c r="H3896" s="3"/>
      <c r="I3896" s="3"/>
      <c r="J3896" s="3"/>
      <c r="K3896" s="3"/>
      <c r="L3896" s="3"/>
      <c r="M3896" s="5"/>
      <c r="AA3896" s="3">
        <v>332017359</v>
      </c>
      <c r="AB3896" s="5">
        <v>0</v>
      </c>
      <c r="AC3896" s="5">
        <v>0</v>
      </c>
      <c r="AD3896" s="3">
        <v>167632128</v>
      </c>
      <c r="AE3896" s="5">
        <v>0</v>
      </c>
      <c r="AF3896" s="5">
        <v>0</v>
      </c>
      <c r="AG3896" s="5">
        <v>0</v>
      </c>
      <c r="AH3896" s="5">
        <v>0</v>
      </c>
      <c r="AI3896" s="3">
        <v>499649487</v>
      </c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3"/>
      <c r="AU3896" s="5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CK3896"/>
    </row>
    <row r="3897" spans="1:89" x14ac:dyDescent="0.25">
      <c r="A3897" s="2">
        <v>43738</v>
      </c>
      <c r="B3897" s="5" t="s">
        <v>487</v>
      </c>
      <c r="C3897" s="5" t="s">
        <v>420</v>
      </c>
      <c r="D3897" s="5" t="s">
        <v>70</v>
      </c>
      <c r="E3897" s="3" t="s">
        <v>41</v>
      </c>
      <c r="F3897" s="3" t="s">
        <v>111</v>
      </c>
      <c r="G3897" s="3"/>
      <c r="H3897" s="3"/>
      <c r="I3897" s="3"/>
      <c r="J3897" s="3"/>
      <c r="K3897" s="3"/>
      <c r="L3897" s="3"/>
      <c r="M3897" s="5"/>
      <c r="AA3897" s="3">
        <v>792245511</v>
      </c>
      <c r="AB3897" s="5">
        <v>0</v>
      </c>
      <c r="AC3897" s="5">
        <v>0</v>
      </c>
      <c r="AD3897" s="3">
        <v>621006864</v>
      </c>
      <c r="AE3897" s="5">
        <v>0</v>
      </c>
      <c r="AF3897" s="5">
        <v>0</v>
      </c>
      <c r="AG3897" s="5">
        <v>0</v>
      </c>
      <c r="AH3897" s="5">
        <v>0</v>
      </c>
      <c r="AI3897" s="3">
        <v>1413252375</v>
      </c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3"/>
      <c r="AU3897" s="5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CK3897"/>
    </row>
    <row r="3898" spans="1:89" x14ac:dyDescent="0.25">
      <c r="A3898" s="2">
        <v>43738</v>
      </c>
      <c r="B3898" s="5" t="s">
        <v>487</v>
      </c>
      <c r="C3898" s="5" t="s">
        <v>420</v>
      </c>
      <c r="D3898" s="5" t="s">
        <v>70</v>
      </c>
      <c r="E3898" s="3" t="s">
        <v>40</v>
      </c>
      <c r="F3898" s="3" t="s">
        <v>115</v>
      </c>
      <c r="G3898" s="3"/>
      <c r="H3898" s="3"/>
      <c r="I3898" s="3"/>
      <c r="J3898" s="3"/>
      <c r="K3898" s="3"/>
      <c r="L3898" s="3"/>
      <c r="M3898" s="5"/>
      <c r="AA3898" s="5">
        <v>0</v>
      </c>
      <c r="AB3898" s="5">
        <v>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0</v>
      </c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3"/>
      <c r="AU3898" s="5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CK3898"/>
    </row>
    <row r="3899" spans="1:89" x14ac:dyDescent="0.25">
      <c r="A3899" s="2">
        <v>43738</v>
      </c>
      <c r="B3899" s="5" t="s">
        <v>487</v>
      </c>
      <c r="C3899" s="5" t="s">
        <v>420</v>
      </c>
      <c r="D3899" s="5" t="s">
        <v>70</v>
      </c>
      <c r="E3899" s="3" t="s">
        <v>39</v>
      </c>
      <c r="F3899" s="3" t="s">
        <v>110</v>
      </c>
      <c r="G3899" s="3"/>
      <c r="H3899" s="3"/>
      <c r="I3899" s="3"/>
      <c r="J3899" s="3"/>
      <c r="K3899" s="3"/>
      <c r="L3899" s="3"/>
      <c r="M3899" s="5"/>
      <c r="AA3899" s="5">
        <v>0</v>
      </c>
      <c r="AB3899" s="5">
        <v>0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3"/>
      <c r="AU3899" s="5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CK3899"/>
    </row>
    <row r="3900" spans="1:89" x14ac:dyDescent="0.25">
      <c r="A3900" s="2">
        <v>43738</v>
      </c>
      <c r="B3900" s="5" t="s">
        <v>487</v>
      </c>
      <c r="C3900" s="5" t="s">
        <v>420</v>
      </c>
      <c r="D3900" s="5" t="s">
        <v>70</v>
      </c>
      <c r="E3900" s="3" t="s">
        <v>38</v>
      </c>
      <c r="F3900" s="3" t="s">
        <v>111</v>
      </c>
      <c r="G3900" s="3"/>
      <c r="H3900" s="3"/>
      <c r="I3900" s="3"/>
      <c r="J3900" s="3"/>
      <c r="K3900" s="3"/>
      <c r="L3900" s="3"/>
      <c r="M3900" s="5"/>
      <c r="AA3900" s="5">
        <v>0</v>
      </c>
      <c r="AB3900" s="5">
        <v>0</v>
      </c>
      <c r="AC3900" s="5">
        <v>0</v>
      </c>
      <c r="AD3900" s="5">
        <v>0</v>
      </c>
      <c r="AE3900" s="5">
        <v>0</v>
      </c>
      <c r="AF3900" s="5">
        <v>0</v>
      </c>
      <c r="AG3900" s="5">
        <v>0</v>
      </c>
      <c r="AH3900" s="5">
        <v>0</v>
      </c>
      <c r="AI3900" s="5">
        <v>0</v>
      </c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3"/>
      <c r="AU3900" s="5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CK3900"/>
    </row>
    <row r="3901" spans="1:89" x14ac:dyDescent="0.25">
      <c r="A3901" s="2">
        <v>43738</v>
      </c>
      <c r="B3901" s="5" t="s">
        <v>487</v>
      </c>
      <c r="C3901" s="5" t="s">
        <v>420</v>
      </c>
      <c r="D3901" s="5" t="s">
        <v>70</v>
      </c>
      <c r="E3901" s="3" t="s">
        <v>34</v>
      </c>
      <c r="F3901" s="3" t="s">
        <v>112</v>
      </c>
      <c r="G3901" s="3"/>
      <c r="H3901" s="3"/>
      <c r="I3901" s="3"/>
      <c r="J3901" s="3"/>
      <c r="K3901" s="3"/>
      <c r="L3901" s="3"/>
      <c r="M3901" s="5"/>
      <c r="AA3901" s="3">
        <v>639843579.35000002</v>
      </c>
      <c r="AB3901" s="5">
        <v>0</v>
      </c>
      <c r="AC3901" s="3">
        <v>3407155</v>
      </c>
      <c r="AD3901" s="3">
        <v>461939313.95999998</v>
      </c>
      <c r="AE3901" s="5">
        <v>0</v>
      </c>
      <c r="AF3901" s="5">
        <v>0</v>
      </c>
      <c r="AG3901" s="5">
        <v>0</v>
      </c>
      <c r="AH3901" s="5">
        <v>0</v>
      </c>
      <c r="AI3901" s="3">
        <v>1105190048.3099999</v>
      </c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3"/>
      <c r="AU3901" s="5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CK3901"/>
    </row>
    <row r="3902" spans="1:89" x14ac:dyDescent="0.25">
      <c r="A3902" s="2">
        <v>43738</v>
      </c>
      <c r="B3902" s="5" t="s">
        <v>487</v>
      </c>
      <c r="C3902" s="5" t="s">
        <v>420</v>
      </c>
      <c r="D3902" s="5" t="s">
        <v>70</v>
      </c>
      <c r="E3902" s="3" t="s">
        <v>33</v>
      </c>
      <c r="F3902" s="3" t="s">
        <v>113</v>
      </c>
      <c r="G3902" s="3"/>
      <c r="H3902" s="3"/>
      <c r="I3902" s="3"/>
      <c r="J3902" s="3"/>
      <c r="K3902" s="3"/>
      <c r="L3902" s="3"/>
      <c r="M3902" s="5"/>
      <c r="AI3902" s="3">
        <v>35383810.960000001</v>
      </c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3"/>
      <c r="AU3902" s="5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CK3902"/>
    </row>
    <row r="3903" spans="1:89" x14ac:dyDescent="0.25">
      <c r="A3903" s="2">
        <v>43738</v>
      </c>
      <c r="B3903" s="5" t="s">
        <v>487</v>
      </c>
      <c r="C3903" s="5" t="s">
        <v>420</v>
      </c>
      <c r="D3903" s="5" t="s">
        <v>70</v>
      </c>
      <c r="E3903" s="3" t="s">
        <v>32</v>
      </c>
      <c r="F3903" s="3" t="s">
        <v>114</v>
      </c>
      <c r="G3903" s="3"/>
      <c r="H3903" s="3"/>
      <c r="I3903" s="3"/>
      <c r="J3903" s="3"/>
      <c r="K3903" s="3"/>
      <c r="L3903" s="3"/>
      <c r="M3903" s="5"/>
      <c r="AI3903" s="3">
        <v>1140573859.27</v>
      </c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3"/>
      <c r="AU3903" s="5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CK3903"/>
    </row>
    <row r="3904" spans="1:89" x14ac:dyDescent="0.25">
      <c r="A3904" s="2">
        <v>43738</v>
      </c>
      <c r="B3904" s="5" t="s">
        <v>487</v>
      </c>
      <c r="C3904" s="5" t="s">
        <v>402</v>
      </c>
      <c r="D3904" s="5" t="s">
        <v>70</v>
      </c>
      <c r="E3904" s="3" t="s">
        <v>106</v>
      </c>
      <c r="F3904" s="3" t="s">
        <v>403</v>
      </c>
      <c r="G3904" s="3"/>
      <c r="H3904" s="3">
        <v>0</v>
      </c>
      <c r="I3904" s="3">
        <v>5798849140.0699997</v>
      </c>
      <c r="J3904" s="3"/>
      <c r="K3904" s="3"/>
      <c r="L3904" s="3">
        <v>0</v>
      </c>
      <c r="M3904" s="5"/>
      <c r="O3904" s="5">
        <v>0</v>
      </c>
      <c r="P3904" s="5">
        <v>0</v>
      </c>
      <c r="U3904" s="3">
        <v>5798849140.0699997</v>
      </c>
      <c r="V3904" s="5">
        <v>0</v>
      </c>
      <c r="Y3904" s="5">
        <v>0</v>
      </c>
      <c r="Z3904" s="5">
        <v>0</v>
      </c>
      <c r="AA3904" s="5">
        <v>0</v>
      </c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3"/>
      <c r="AU3904" s="5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CK3904"/>
    </row>
    <row r="3905" spans="1:89" x14ac:dyDescent="0.25">
      <c r="A3905" s="2">
        <v>43738</v>
      </c>
      <c r="B3905" s="5" t="s">
        <v>487</v>
      </c>
      <c r="C3905" s="5" t="s">
        <v>402</v>
      </c>
      <c r="D3905" s="5" t="s">
        <v>70</v>
      </c>
      <c r="E3905" s="3" t="s">
        <v>240</v>
      </c>
      <c r="F3905" s="3" t="s">
        <v>404</v>
      </c>
      <c r="G3905" s="3"/>
      <c r="H3905" s="3">
        <v>0</v>
      </c>
      <c r="I3905" s="3">
        <v>0</v>
      </c>
      <c r="J3905" s="3"/>
      <c r="K3905" s="3"/>
      <c r="L3905" s="3">
        <v>0</v>
      </c>
      <c r="M3905" s="5"/>
      <c r="O3905" s="5">
        <v>0</v>
      </c>
      <c r="P3905" s="5">
        <v>0</v>
      </c>
      <c r="U3905" s="5">
        <v>0</v>
      </c>
      <c r="V3905" s="5">
        <v>0</v>
      </c>
      <c r="Y3905" s="5">
        <v>0</v>
      </c>
      <c r="Z3905" s="5">
        <v>0</v>
      </c>
      <c r="AA3905" s="5">
        <v>0</v>
      </c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3"/>
      <c r="AU3905" s="5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CK3905"/>
    </row>
    <row r="3906" spans="1:89" x14ac:dyDescent="0.25">
      <c r="A3906" s="2">
        <v>43738</v>
      </c>
      <c r="B3906" s="5" t="s">
        <v>487</v>
      </c>
      <c r="C3906" s="5" t="s">
        <v>402</v>
      </c>
      <c r="D3906" s="5" t="s">
        <v>70</v>
      </c>
      <c r="E3906" s="3" t="s">
        <v>241</v>
      </c>
      <c r="F3906" s="3" t="s">
        <v>405</v>
      </c>
      <c r="G3906" s="3"/>
      <c r="H3906" s="3">
        <v>0</v>
      </c>
      <c r="I3906" s="3"/>
      <c r="J3906" s="3">
        <v>1013127368</v>
      </c>
      <c r="K3906" s="3">
        <v>0</v>
      </c>
      <c r="L3906" s="3"/>
      <c r="M3906" s="3">
        <v>1643345865.3900001</v>
      </c>
      <c r="N3906" s="5">
        <v>0</v>
      </c>
      <c r="O3906" s="5">
        <v>0</v>
      </c>
      <c r="P3906" s="5">
        <v>0</v>
      </c>
      <c r="U3906" s="3">
        <v>2656473233.3899999</v>
      </c>
      <c r="W3906" s="3">
        <v>2972695005.8000002</v>
      </c>
      <c r="X3906" s="5">
        <v>0</v>
      </c>
      <c r="Y3906" s="5">
        <v>0</v>
      </c>
      <c r="Z3906" s="5">
        <v>0</v>
      </c>
      <c r="AA3906" s="3">
        <v>2972695005.8000002</v>
      </c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3"/>
      <c r="AU3906" s="5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CK3906"/>
    </row>
    <row r="3907" spans="1:89" x14ac:dyDescent="0.25">
      <c r="A3907" s="2">
        <v>43738</v>
      </c>
      <c r="B3907" s="5" t="s">
        <v>487</v>
      </c>
      <c r="C3907" s="5" t="s">
        <v>402</v>
      </c>
      <c r="D3907" s="5" t="s">
        <v>70</v>
      </c>
      <c r="E3907" s="3" t="s">
        <v>246</v>
      </c>
      <c r="F3907" s="3" t="s">
        <v>406</v>
      </c>
      <c r="G3907" s="3"/>
      <c r="H3907" s="3">
        <v>0</v>
      </c>
      <c r="I3907" s="3"/>
      <c r="J3907" s="3">
        <v>0</v>
      </c>
      <c r="K3907" s="3">
        <v>0</v>
      </c>
      <c r="L3907" s="3"/>
      <c r="M3907" s="3">
        <v>162516579</v>
      </c>
      <c r="N3907" s="5">
        <v>0</v>
      </c>
      <c r="O3907" s="5">
        <v>0</v>
      </c>
      <c r="P3907" s="5">
        <v>0</v>
      </c>
      <c r="U3907" s="3">
        <v>162516579</v>
      </c>
      <c r="W3907" s="3">
        <v>555577389</v>
      </c>
      <c r="X3907" s="5">
        <v>0</v>
      </c>
      <c r="Y3907" s="5">
        <v>0</v>
      </c>
      <c r="Z3907" s="5">
        <v>0</v>
      </c>
      <c r="AA3907" s="3">
        <v>555577389</v>
      </c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3"/>
      <c r="AU3907" s="5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CK3907"/>
    </row>
    <row r="3908" spans="1:89" x14ac:dyDescent="0.25">
      <c r="A3908" s="2">
        <v>43738</v>
      </c>
      <c r="B3908" s="5" t="s">
        <v>487</v>
      </c>
      <c r="C3908" s="5" t="s">
        <v>402</v>
      </c>
      <c r="D3908" s="5" t="s">
        <v>70</v>
      </c>
      <c r="E3908" s="3" t="s">
        <v>247</v>
      </c>
      <c r="F3908" s="3" t="s">
        <v>407</v>
      </c>
      <c r="G3908" s="3"/>
      <c r="H3908" s="3">
        <v>0</v>
      </c>
      <c r="I3908" s="3"/>
      <c r="J3908" s="3">
        <v>1013127368</v>
      </c>
      <c r="K3908" s="3">
        <v>0</v>
      </c>
      <c r="L3908" s="3"/>
      <c r="M3908" s="3">
        <v>1480829286.3900001</v>
      </c>
      <c r="N3908" s="5">
        <v>0</v>
      </c>
      <c r="O3908" s="5">
        <v>0</v>
      </c>
      <c r="P3908" s="5">
        <v>0</v>
      </c>
      <c r="U3908" s="3">
        <v>2493956654.3899999</v>
      </c>
      <c r="W3908" s="3">
        <v>2417117616.8000002</v>
      </c>
      <c r="X3908" s="5">
        <v>0</v>
      </c>
      <c r="Y3908" s="5">
        <v>0</v>
      </c>
      <c r="Z3908" s="5">
        <v>0</v>
      </c>
      <c r="AA3908" s="3">
        <v>2417117616.8000002</v>
      </c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3"/>
      <c r="AU3908" s="5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CK3908"/>
    </row>
    <row r="3909" spans="1:89" x14ac:dyDescent="0.25">
      <c r="A3909" s="2">
        <v>43738</v>
      </c>
      <c r="B3909" s="5" t="s">
        <v>487</v>
      </c>
      <c r="C3909" s="5" t="s">
        <v>402</v>
      </c>
      <c r="D3909" s="5" t="s">
        <v>70</v>
      </c>
      <c r="E3909" s="3" t="s">
        <v>248</v>
      </c>
      <c r="F3909" s="3" t="s">
        <v>408</v>
      </c>
      <c r="G3909" s="3"/>
      <c r="H3909" s="3">
        <v>0</v>
      </c>
      <c r="I3909" s="3">
        <v>2</v>
      </c>
      <c r="J3909" s="3"/>
      <c r="K3909" s="3"/>
      <c r="L3909" s="3">
        <v>105397288</v>
      </c>
      <c r="M3909" s="5"/>
      <c r="O3909" s="5">
        <v>0</v>
      </c>
      <c r="P3909" s="5">
        <v>0</v>
      </c>
      <c r="U3909" s="3">
        <v>105397290</v>
      </c>
      <c r="V3909" s="3">
        <v>141486212</v>
      </c>
      <c r="Y3909" s="5">
        <v>0</v>
      </c>
      <c r="Z3909" s="5">
        <v>0</v>
      </c>
      <c r="AA3909" s="3">
        <v>141486212</v>
      </c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3"/>
      <c r="AU3909" s="5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CK3909"/>
    </row>
    <row r="3910" spans="1:89" x14ac:dyDescent="0.25">
      <c r="A3910" s="2">
        <v>43738</v>
      </c>
      <c r="B3910" s="5" t="s">
        <v>487</v>
      </c>
      <c r="C3910" s="5" t="s">
        <v>402</v>
      </c>
      <c r="D3910" s="5" t="s">
        <v>70</v>
      </c>
      <c r="E3910" s="3" t="s">
        <v>69</v>
      </c>
      <c r="F3910" s="3" t="s">
        <v>382</v>
      </c>
      <c r="G3910" s="3"/>
      <c r="H3910" s="3">
        <v>0</v>
      </c>
      <c r="I3910" s="3">
        <v>0</v>
      </c>
      <c r="J3910" s="3"/>
      <c r="K3910" s="3"/>
      <c r="L3910" s="3">
        <v>0</v>
      </c>
      <c r="M3910" s="5"/>
      <c r="O3910" s="5">
        <v>0</v>
      </c>
      <c r="P3910" s="5">
        <v>0</v>
      </c>
      <c r="U3910" s="5">
        <v>0</v>
      </c>
      <c r="V3910" s="5">
        <v>0</v>
      </c>
      <c r="Y3910" s="5">
        <v>0</v>
      </c>
      <c r="Z3910" s="5">
        <v>0</v>
      </c>
      <c r="AA3910" s="5">
        <v>0</v>
      </c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3"/>
      <c r="AU3910" s="5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CK3910"/>
    </row>
    <row r="3911" spans="1:89" x14ac:dyDescent="0.25">
      <c r="A3911" s="2">
        <v>43738</v>
      </c>
      <c r="B3911" s="5" t="s">
        <v>487</v>
      </c>
      <c r="C3911" s="5" t="s">
        <v>402</v>
      </c>
      <c r="D3911" s="5" t="s">
        <v>70</v>
      </c>
      <c r="E3911" s="3" t="s">
        <v>68</v>
      </c>
      <c r="F3911" s="3" t="s">
        <v>383</v>
      </c>
      <c r="G3911" s="3"/>
      <c r="H3911" s="3">
        <v>0</v>
      </c>
      <c r="I3911" s="3"/>
      <c r="J3911" s="3">
        <v>0</v>
      </c>
      <c r="K3911" s="3">
        <v>0</v>
      </c>
      <c r="L3911" s="3"/>
      <c r="M3911" s="5">
        <v>0</v>
      </c>
      <c r="N3911" s="5">
        <v>0</v>
      </c>
      <c r="O3911" s="5">
        <v>0</v>
      </c>
      <c r="P3911" s="5">
        <v>0</v>
      </c>
      <c r="U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3"/>
      <c r="AU3911" s="5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CK3911"/>
    </row>
    <row r="3912" spans="1:89" x14ac:dyDescent="0.25">
      <c r="A3912" s="2">
        <v>43738</v>
      </c>
      <c r="B3912" s="5" t="s">
        <v>487</v>
      </c>
      <c r="C3912" s="5" t="s">
        <v>402</v>
      </c>
      <c r="D3912" s="5" t="s">
        <v>70</v>
      </c>
      <c r="E3912" s="3" t="s">
        <v>67</v>
      </c>
      <c r="F3912" s="3" t="s">
        <v>384</v>
      </c>
      <c r="G3912" s="3"/>
      <c r="H3912" s="3">
        <v>0</v>
      </c>
      <c r="I3912" s="3">
        <v>0</v>
      </c>
      <c r="J3912" s="3"/>
      <c r="K3912" s="3"/>
      <c r="L3912" s="3">
        <v>0</v>
      </c>
      <c r="M3912" s="5"/>
      <c r="O3912" s="5">
        <v>0</v>
      </c>
      <c r="P3912" s="5">
        <v>0</v>
      </c>
      <c r="U3912" s="5">
        <v>0</v>
      </c>
      <c r="V3912" s="5">
        <v>0</v>
      </c>
      <c r="Y3912" s="5">
        <v>0</v>
      </c>
      <c r="Z3912" s="5">
        <v>0</v>
      </c>
      <c r="AA3912" s="5">
        <v>0</v>
      </c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3"/>
      <c r="AU3912" s="5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CK3912"/>
    </row>
    <row r="3913" spans="1:89" x14ac:dyDescent="0.25">
      <c r="A3913" s="2">
        <v>43738</v>
      </c>
      <c r="B3913" s="5" t="s">
        <v>487</v>
      </c>
      <c r="C3913" s="5" t="s">
        <v>402</v>
      </c>
      <c r="D3913" s="5" t="s">
        <v>70</v>
      </c>
      <c r="E3913" s="3" t="s">
        <v>65</v>
      </c>
      <c r="F3913" s="3" t="s">
        <v>409</v>
      </c>
      <c r="G3913" s="3"/>
      <c r="H3913" s="3">
        <v>0</v>
      </c>
      <c r="I3913" s="3">
        <v>6811976510.0699997</v>
      </c>
      <c r="J3913" s="3"/>
      <c r="K3913" s="3"/>
      <c r="L3913" s="3">
        <v>1748743153.3900001</v>
      </c>
      <c r="M3913" s="5"/>
      <c r="O3913" s="5">
        <v>0</v>
      </c>
      <c r="P3913" s="5">
        <v>0</v>
      </c>
      <c r="U3913" s="3">
        <v>8560719663.46</v>
      </c>
      <c r="V3913" s="3">
        <v>3114181217.8000002</v>
      </c>
      <c r="Y3913" s="5">
        <v>0</v>
      </c>
      <c r="Z3913" s="5">
        <v>0</v>
      </c>
      <c r="AA3913" s="3">
        <v>3114181217.8000002</v>
      </c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3"/>
      <c r="AU3913" s="5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CK3913"/>
    </row>
    <row r="3914" spans="1:89" x14ac:dyDescent="0.25">
      <c r="A3914" s="2">
        <v>43738</v>
      </c>
      <c r="B3914" s="5" t="s">
        <v>487</v>
      </c>
      <c r="C3914" s="5" t="s">
        <v>410</v>
      </c>
      <c r="D3914" s="5" t="s">
        <v>70</v>
      </c>
      <c r="E3914" s="3" t="s">
        <v>106</v>
      </c>
      <c r="F3914" s="3" t="s">
        <v>403</v>
      </c>
      <c r="G3914" s="3"/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3"/>
      <c r="AU3914" s="5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CK3914"/>
    </row>
    <row r="3915" spans="1:89" x14ac:dyDescent="0.25">
      <c r="A3915" s="2">
        <v>43738</v>
      </c>
      <c r="B3915" s="5" t="s">
        <v>487</v>
      </c>
      <c r="C3915" s="5" t="s">
        <v>410</v>
      </c>
      <c r="D3915" s="5" t="s">
        <v>70</v>
      </c>
      <c r="E3915" s="3" t="s">
        <v>243</v>
      </c>
      <c r="F3915" s="3" t="s">
        <v>404</v>
      </c>
      <c r="G3915" s="3"/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3"/>
      <c r="AU3915" s="5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CK3915"/>
    </row>
    <row r="3916" spans="1:89" x14ac:dyDescent="0.25">
      <c r="A3916" s="2">
        <v>43738</v>
      </c>
      <c r="B3916" s="5" t="s">
        <v>487</v>
      </c>
      <c r="C3916" s="5" t="s">
        <v>410</v>
      </c>
      <c r="D3916" s="5" t="s">
        <v>70</v>
      </c>
      <c r="E3916" s="3" t="s">
        <v>244</v>
      </c>
      <c r="F3916" s="3" t="s">
        <v>411</v>
      </c>
      <c r="G3916" s="3"/>
      <c r="H3916" s="3">
        <v>0</v>
      </c>
      <c r="I3916" s="3">
        <v>53173481</v>
      </c>
      <c r="J3916" s="3">
        <v>53227</v>
      </c>
      <c r="K3916" s="3">
        <v>0</v>
      </c>
      <c r="L3916" s="3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3">
        <v>53226708</v>
      </c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3"/>
      <c r="AU3916" s="5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CK3916"/>
    </row>
    <row r="3917" spans="1:89" x14ac:dyDescent="0.25">
      <c r="A3917" s="2">
        <v>43738</v>
      </c>
      <c r="B3917" s="5" t="s">
        <v>487</v>
      </c>
      <c r="C3917" s="5" t="s">
        <v>410</v>
      </c>
      <c r="D3917" s="5" t="s">
        <v>70</v>
      </c>
      <c r="E3917" s="3" t="s">
        <v>66</v>
      </c>
      <c r="F3917" s="3" t="s">
        <v>412</v>
      </c>
      <c r="G3917" s="3"/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3"/>
      <c r="AU3917" s="5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CK3917"/>
    </row>
    <row r="3918" spans="1:89" x14ac:dyDescent="0.25">
      <c r="A3918" s="2">
        <v>43738</v>
      </c>
      <c r="B3918" s="5" t="s">
        <v>487</v>
      </c>
      <c r="C3918" s="5" t="s">
        <v>410</v>
      </c>
      <c r="D3918" s="5" t="s">
        <v>70</v>
      </c>
      <c r="E3918" s="3" t="s">
        <v>249</v>
      </c>
      <c r="F3918" s="3" t="s">
        <v>413</v>
      </c>
      <c r="G3918" s="3"/>
      <c r="H3918" s="3">
        <v>0</v>
      </c>
      <c r="I3918" s="3">
        <v>53173481</v>
      </c>
      <c r="J3918" s="3">
        <v>53227</v>
      </c>
      <c r="K3918" s="3">
        <v>0</v>
      </c>
      <c r="L3918" s="3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3">
        <v>53226708</v>
      </c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3"/>
      <c r="AU3918" s="5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CK3918"/>
    </row>
    <row r="3919" spans="1:89" x14ac:dyDescent="0.25">
      <c r="A3919" s="2">
        <v>43738</v>
      </c>
      <c r="B3919" s="5" t="s">
        <v>487</v>
      </c>
      <c r="C3919" s="5" t="s">
        <v>410</v>
      </c>
      <c r="D3919" s="5" t="s">
        <v>70</v>
      </c>
      <c r="E3919" s="3" t="s">
        <v>250</v>
      </c>
      <c r="F3919" s="3" t="s">
        <v>411</v>
      </c>
      <c r="G3919" s="3"/>
      <c r="H3919" s="3">
        <v>0</v>
      </c>
      <c r="I3919" s="3">
        <v>61220935</v>
      </c>
      <c r="J3919" s="3">
        <v>9147956</v>
      </c>
      <c r="K3919" s="3">
        <v>0</v>
      </c>
      <c r="L3919" s="3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3">
        <v>70368891</v>
      </c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3"/>
      <c r="AU3919" s="5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CK3919"/>
    </row>
    <row r="3920" spans="1:89" x14ac:dyDescent="0.25">
      <c r="A3920" s="2">
        <v>43738</v>
      </c>
      <c r="B3920" s="5" t="s">
        <v>487</v>
      </c>
      <c r="C3920" s="5" t="s">
        <v>410</v>
      </c>
      <c r="D3920" s="5" t="s">
        <v>70</v>
      </c>
      <c r="E3920" s="3" t="s">
        <v>61</v>
      </c>
      <c r="F3920" s="3" t="s">
        <v>412</v>
      </c>
      <c r="G3920" s="3"/>
      <c r="H3920" s="3">
        <v>0</v>
      </c>
      <c r="I3920" s="3">
        <v>23979226</v>
      </c>
      <c r="J3920" s="3">
        <v>0</v>
      </c>
      <c r="K3920" s="3">
        <v>0</v>
      </c>
      <c r="L3920" s="3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3">
        <v>23979226</v>
      </c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3"/>
      <c r="AU3920" s="5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CK3920"/>
    </row>
    <row r="3921" spans="1:89" x14ac:dyDescent="0.25">
      <c r="A3921" s="2">
        <v>43738</v>
      </c>
      <c r="B3921" s="5" t="s">
        <v>487</v>
      </c>
      <c r="C3921" s="5" t="s">
        <v>410</v>
      </c>
      <c r="D3921" s="5" t="s">
        <v>70</v>
      </c>
      <c r="E3921" s="3" t="s">
        <v>254</v>
      </c>
      <c r="F3921" s="3" t="s">
        <v>414</v>
      </c>
      <c r="G3921" s="3"/>
      <c r="H3921" s="3">
        <v>0</v>
      </c>
      <c r="I3921" s="3">
        <v>37241709</v>
      </c>
      <c r="J3921" s="3">
        <v>9147956</v>
      </c>
      <c r="K3921" s="3">
        <v>0</v>
      </c>
      <c r="L3921" s="3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3">
        <v>46389665</v>
      </c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3"/>
      <c r="AU3921" s="5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CK3921"/>
    </row>
    <row r="3922" spans="1:89" x14ac:dyDescent="0.25">
      <c r="A3922" s="2">
        <v>43738</v>
      </c>
      <c r="B3922" s="5" t="s">
        <v>487</v>
      </c>
      <c r="C3922" s="5" t="s">
        <v>410</v>
      </c>
      <c r="D3922" s="5" t="s">
        <v>70</v>
      </c>
      <c r="E3922" s="3" t="s">
        <v>255</v>
      </c>
      <c r="F3922" s="3" t="s">
        <v>415</v>
      </c>
      <c r="G3922" s="3"/>
      <c r="H3922" s="3">
        <v>0</v>
      </c>
      <c r="I3922" s="3">
        <v>114394416</v>
      </c>
      <c r="J3922" s="3">
        <v>9201183</v>
      </c>
      <c r="K3922" s="3">
        <v>0</v>
      </c>
      <c r="L3922" s="3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3">
        <v>123595599</v>
      </c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3"/>
      <c r="AU3922" s="5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CK3922"/>
    </row>
    <row r="3923" spans="1:89" x14ac:dyDescent="0.25">
      <c r="A3923" s="2">
        <v>43738</v>
      </c>
      <c r="B3923" s="5" t="s">
        <v>487</v>
      </c>
      <c r="C3923" s="5" t="s">
        <v>410</v>
      </c>
      <c r="D3923" s="5" t="s">
        <v>70</v>
      </c>
      <c r="E3923" s="3" t="s">
        <v>256</v>
      </c>
      <c r="F3923" s="3" t="s">
        <v>416</v>
      </c>
      <c r="G3923" s="3"/>
      <c r="H3923" s="3">
        <v>0</v>
      </c>
      <c r="I3923" s="3">
        <v>90415190</v>
      </c>
      <c r="J3923" s="3">
        <v>9201183</v>
      </c>
      <c r="K3923" s="3">
        <v>0</v>
      </c>
      <c r="L3923" s="3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3">
        <v>99616373</v>
      </c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3"/>
      <c r="AU3923" s="5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CK3923"/>
    </row>
    <row r="3924" spans="1:89" x14ac:dyDescent="0.25">
      <c r="A3924" s="2">
        <v>43738</v>
      </c>
      <c r="B3924" s="5" t="s">
        <v>487</v>
      </c>
      <c r="C3924" s="5" t="s">
        <v>410</v>
      </c>
      <c r="D3924" s="5" t="s">
        <v>70</v>
      </c>
      <c r="E3924" s="3" t="s">
        <v>257</v>
      </c>
      <c r="F3924" s="3" t="s">
        <v>408</v>
      </c>
      <c r="G3924" s="3"/>
      <c r="H3924" s="3">
        <v>0</v>
      </c>
      <c r="I3924" s="3">
        <v>6442826</v>
      </c>
      <c r="J3924" s="3">
        <v>619353</v>
      </c>
      <c r="K3924" s="3">
        <v>0</v>
      </c>
      <c r="L3924" s="3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3">
        <v>7062179</v>
      </c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3"/>
      <c r="AU3924" s="5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CK3924"/>
    </row>
    <row r="3925" spans="1:89" x14ac:dyDescent="0.25">
      <c r="A3925" s="2">
        <v>43738</v>
      </c>
      <c r="B3925" s="5" t="s">
        <v>487</v>
      </c>
      <c r="C3925" s="5" t="s">
        <v>410</v>
      </c>
      <c r="D3925" s="5" t="s">
        <v>70</v>
      </c>
      <c r="E3925" s="3" t="s">
        <v>258</v>
      </c>
      <c r="F3925" s="3" t="s">
        <v>382</v>
      </c>
      <c r="G3925" s="3"/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3"/>
      <c r="AU3925" s="5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CK3925"/>
    </row>
    <row r="3926" spans="1:89" x14ac:dyDescent="0.25">
      <c r="A3926" s="2">
        <v>43738</v>
      </c>
      <c r="B3926" s="5" t="s">
        <v>487</v>
      </c>
      <c r="C3926" s="5" t="s">
        <v>410</v>
      </c>
      <c r="D3926" s="5" t="s">
        <v>70</v>
      </c>
      <c r="E3926" s="3" t="s">
        <v>60</v>
      </c>
      <c r="F3926" s="3" t="s">
        <v>383</v>
      </c>
      <c r="G3926" s="3"/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3"/>
      <c r="AU3926" s="5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CK3926"/>
    </row>
    <row r="3927" spans="1:89" x14ac:dyDescent="0.25">
      <c r="A3927" s="2">
        <v>43738</v>
      </c>
      <c r="B3927" s="5" t="s">
        <v>487</v>
      </c>
      <c r="C3927" s="5" t="s">
        <v>410</v>
      </c>
      <c r="D3927" s="5" t="s">
        <v>70</v>
      </c>
      <c r="E3927" s="3" t="s">
        <v>59</v>
      </c>
      <c r="F3927" s="3" t="s">
        <v>384</v>
      </c>
      <c r="G3927" s="3"/>
      <c r="H3927" s="3">
        <v>0</v>
      </c>
      <c r="I3927" s="3">
        <v>0</v>
      </c>
      <c r="J3927" s="3">
        <v>0</v>
      </c>
      <c r="K3927" s="3">
        <v>0</v>
      </c>
      <c r="L3927" s="3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3"/>
      <c r="AU3927" s="5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CK3927"/>
    </row>
    <row r="3928" spans="1:89" x14ac:dyDescent="0.25">
      <c r="A3928" s="2">
        <v>43738</v>
      </c>
      <c r="B3928" s="5" t="s">
        <v>487</v>
      </c>
      <c r="C3928" s="5" t="s">
        <v>410</v>
      </c>
      <c r="D3928" s="5" t="s">
        <v>70</v>
      </c>
      <c r="E3928" s="3" t="s">
        <v>58</v>
      </c>
      <c r="F3928" s="3" t="s">
        <v>417</v>
      </c>
      <c r="G3928" s="3"/>
      <c r="H3928" s="3">
        <v>0</v>
      </c>
      <c r="I3928" s="3">
        <v>120837242</v>
      </c>
      <c r="J3928" s="3">
        <v>9820536</v>
      </c>
      <c r="K3928" s="3">
        <v>0</v>
      </c>
      <c r="L3928" s="3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3">
        <v>130657778</v>
      </c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3"/>
      <c r="AU3928" s="5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CK3928"/>
    </row>
    <row r="3929" spans="1:89" x14ac:dyDescent="0.25">
      <c r="A3929" s="2">
        <v>43738</v>
      </c>
      <c r="B3929" s="5" t="s">
        <v>487</v>
      </c>
      <c r="C3929" s="5" t="s">
        <v>410</v>
      </c>
      <c r="D3929" s="5" t="s">
        <v>70</v>
      </c>
      <c r="E3929" s="3" t="s">
        <v>57</v>
      </c>
      <c r="F3929" s="3" t="s">
        <v>418</v>
      </c>
      <c r="G3929" s="3"/>
      <c r="H3929" s="3">
        <v>0</v>
      </c>
      <c r="I3929" s="3">
        <v>23979226</v>
      </c>
      <c r="J3929" s="3">
        <v>0</v>
      </c>
      <c r="K3929" s="3">
        <v>0</v>
      </c>
      <c r="L3929" s="3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3">
        <v>23979226</v>
      </c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3"/>
      <c r="AU3929" s="5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CK3929"/>
    </row>
    <row r="3930" spans="1:89" x14ac:dyDescent="0.25">
      <c r="A3930" s="2">
        <v>43738</v>
      </c>
      <c r="B3930" s="5" t="s">
        <v>487</v>
      </c>
      <c r="C3930" s="5" t="s">
        <v>410</v>
      </c>
      <c r="D3930" s="5" t="s">
        <v>70</v>
      </c>
      <c r="E3930" s="3" t="s">
        <v>56</v>
      </c>
      <c r="F3930" s="3" t="s">
        <v>419</v>
      </c>
      <c r="G3930" s="3"/>
      <c r="H3930" s="3">
        <v>0</v>
      </c>
      <c r="I3930" s="3">
        <v>96858016</v>
      </c>
      <c r="J3930" s="3">
        <v>9820536</v>
      </c>
      <c r="K3930" s="3">
        <v>0</v>
      </c>
      <c r="L3930" s="3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3">
        <v>106678552</v>
      </c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3"/>
      <c r="AU3930" s="5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CK3930"/>
    </row>
    <row r="3931" spans="1:89" x14ac:dyDescent="0.25">
      <c r="A3931" s="2">
        <v>43738</v>
      </c>
      <c r="B3931" s="5" t="s">
        <v>487</v>
      </c>
      <c r="C3931" s="5" t="s">
        <v>648</v>
      </c>
      <c r="D3931" s="5" t="s">
        <v>70</v>
      </c>
      <c r="E3931" s="3" t="s">
        <v>106</v>
      </c>
      <c r="F3931" s="3" t="s">
        <v>649</v>
      </c>
      <c r="G3931" s="3">
        <v>1592352000</v>
      </c>
      <c r="H3931" s="3">
        <v>1592352000</v>
      </c>
      <c r="I3931" s="3"/>
      <c r="J3931" s="3">
        <v>0</v>
      </c>
      <c r="K3931" s="3"/>
      <c r="L3931" s="3"/>
      <c r="M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3"/>
      <c r="AU3931" s="5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CK3931"/>
    </row>
    <row r="3932" spans="1:89" x14ac:dyDescent="0.25">
      <c r="A3932" s="2">
        <v>43738</v>
      </c>
      <c r="B3932" s="5" t="s">
        <v>487</v>
      </c>
      <c r="C3932" s="5" t="s">
        <v>648</v>
      </c>
      <c r="D3932" s="5" t="s">
        <v>70</v>
      </c>
      <c r="E3932" s="3" t="s">
        <v>241</v>
      </c>
      <c r="F3932" s="3" t="s">
        <v>650</v>
      </c>
      <c r="G3932" s="3">
        <v>128884263</v>
      </c>
      <c r="H3932" s="3">
        <v>128884263</v>
      </c>
      <c r="I3932" s="3"/>
      <c r="J3932" s="3">
        <v>0</v>
      </c>
      <c r="K3932" s="3"/>
      <c r="L3932" s="3"/>
      <c r="M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3"/>
      <c r="AU3932" s="5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CK3932"/>
    </row>
    <row r="3933" spans="1:89" x14ac:dyDescent="0.25">
      <c r="A3933" s="2">
        <v>43738</v>
      </c>
      <c r="B3933" s="5" t="s">
        <v>487</v>
      </c>
      <c r="C3933" s="5" t="s">
        <v>648</v>
      </c>
      <c r="D3933" s="5" t="s">
        <v>70</v>
      </c>
      <c r="E3933" s="3" t="s">
        <v>242</v>
      </c>
      <c r="F3933" s="3" t="s">
        <v>651</v>
      </c>
      <c r="G3933" s="3">
        <v>0</v>
      </c>
      <c r="H3933" s="3">
        <v>0</v>
      </c>
      <c r="I3933" s="3"/>
      <c r="J3933" s="3">
        <v>0</v>
      </c>
      <c r="K3933" s="3"/>
      <c r="L3933" s="3"/>
      <c r="M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3"/>
      <c r="AU3933" s="5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CK3933"/>
    </row>
    <row r="3934" spans="1:89" x14ac:dyDescent="0.25">
      <c r="A3934" s="2">
        <v>43738</v>
      </c>
      <c r="B3934" s="5" t="s">
        <v>487</v>
      </c>
      <c r="C3934" s="5" t="s">
        <v>648</v>
      </c>
      <c r="D3934" s="5" t="s">
        <v>70</v>
      </c>
      <c r="E3934" s="3" t="s">
        <v>243</v>
      </c>
      <c r="F3934" s="3" t="s">
        <v>652</v>
      </c>
      <c r="G3934" s="3">
        <v>0</v>
      </c>
      <c r="H3934" s="3"/>
      <c r="I3934" s="3">
        <v>0</v>
      </c>
      <c r="J3934" s="3">
        <v>0</v>
      </c>
      <c r="K3934" s="3">
        <v>0</v>
      </c>
      <c r="L3934" s="3"/>
      <c r="M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3"/>
      <c r="AU3934" s="5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CK3934"/>
    </row>
    <row r="3935" spans="1:89" x14ac:dyDescent="0.25">
      <c r="A3935" s="2">
        <v>43738</v>
      </c>
      <c r="B3935" s="5" t="s">
        <v>487</v>
      </c>
      <c r="C3935" s="5" t="s">
        <v>648</v>
      </c>
      <c r="D3935" s="5" t="s">
        <v>70</v>
      </c>
      <c r="E3935" s="3" t="s">
        <v>245</v>
      </c>
      <c r="F3935" s="3" t="s">
        <v>653</v>
      </c>
      <c r="G3935" s="3">
        <v>0</v>
      </c>
      <c r="H3935" s="3">
        <v>0</v>
      </c>
      <c r="I3935" s="3"/>
      <c r="J3935" s="3"/>
      <c r="K3935" s="3"/>
      <c r="L3935" s="3"/>
      <c r="M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3"/>
      <c r="AU3935" s="5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CK3935"/>
    </row>
    <row r="3936" spans="1:89" x14ac:dyDescent="0.25">
      <c r="A3936" s="2">
        <v>43738</v>
      </c>
      <c r="B3936" s="5" t="s">
        <v>487</v>
      </c>
      <c r="C3936" s="5" t="s">
        <v>648</v>
      </c>
      <c r="D3936" s="5" t="s">
        <v>70</v>
      </c>
      <c r="E3936" s="3" t="s">
        <v>247</v>
      </c>
      <c r="F3936" s="3" t="s">
        <v>654</v>
      </c>
      <c r="G3936" s="3">
        <v>0</v>
      </c>
      <c r="H3936" s="3"/>
      <c r="I3936" s="3">
        <v>0</v>
      </c>
      <c r="J3936" s="3">
        <v>0</v>
      </c>
      <c r="K3936" s="3">
        <v>0</v>
      </c>
      <c r="L3936" s="3"/>
      <c r="M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3"/>
      <c r="AU3936" s="5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CK3936"/>
    </row>
    <row r="3937" spans="1:89" x14ac:dyDescent="0.25">
      <c r="A3937" s="2">
        <v>43738</v>
      </c>
      <c r="B3937" s="5" t="s">
        <v>487</v>
      </c>
      <c r="C3937" s="5" t="s">
        <v>648</v>
      </c>
      <c r="D3937" s="5" t="s">
        <v>70</v>
      </c>
      <c r="E3937" s="3" t="s">
        <v>69</v>
      </c>
      <c r="F3937" s="3" t="s">
        <v>655</v>
      </c>
      <c r="G3937" s="3">
        <v>0</v>
      </c>
      <c r="H3937" s="3"/>
      <c r="I3937" s="3">
        <v>0</v>
      </c>
      <c r="J3937" s="3">
        <v>0</v>
      </c>
      <c r="K3937" s="3">
        <v>0</v>
      </c>
      <c r="L3937" s="3"/>
      <c r="M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3"/>
      <c r="AU3937" s="5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CK3937"/>
    </row>
    <row r="3938" spans="1:89" x14ac:dyDescent="0.25">
      <c r="A3938" s="2">
        <v>43738</v>
      </c>
      <c r="B3938" s="5" t="s">
        <v>487</v>
      </c>
      <c r="C3938" s="5" t="s">
        <v>648</v>
      </c>
      <c r="D3938" s="5" t="s">
        <v>70</v>
      </c>
      <c r="E3938" s="3" t="s">
        <v>67</v>
      </c>
      <c r="F3938" s="3" t="s">
        <v>656</v>
      </c>
      <c r="G3938" s="3">
        <v>4278625719.04</v>
      </c>
      <c r="H3938" s="3">
        <v>4278625719.04</v>
      </c>
      <c r="I3938" s="3"/>
      <c r="J3938" s="3"/>
      <c r="K3938" s="3"/>
      <c r="L3938" s="3"/>
      <c r="M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3"/>
      <c r="AU3938" s="5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CK3938"/>
    </row>
    <row r="3939" spans="1:89" x14ac:dyDescent="0.25">
      <c r="A3939" s="2">
        <v>43738</v>
      </c>
      <c r="B3939" s="5" t="s">
        <v>487</v>
      </c>
      <c r="C3939" s="5" t="s">
        <v>648</v>
      </c>
      <c r="D3939" s="5" t="s">
        <v>70</v>
      </c>
      <c r="E3939" s="3" t="s">
        <v>66</v>
      </c>
      <c r="F3939" s="3" t="s">
        <v>395</v>
      </c>
      <c r="G3939" s="3">
        <v>0</v>
      </c>
      <c r="H3939" s="3"/>
      <c r="I3939" s="3">
        <v>0</v>
      </c>
      <c r="J3939" s="3">
        <v>0</v>
      </c>
      <c r="K3939" s="3">
        <v>0</v>
      </c>
      <c r="L3939" s="3"/>
      <c r="M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3"/>
      <c r="AU3939" s="5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CK3939"/>
    </row>
    <row r="3940" spans="1:89" x14ac:dyDescent="0.25">
      <c r="A3940" s="2">
        <v>43738</v>
      </c>
      <c r="B3940" s="5" t="s">
        <v>487</v>
      </c>
      <c r="C3940" s="5" t="s">
        <v>648</v>
      </c>
      <c r="D3940" s="5" t="s">
        <v>70</v>
      </c>
      <c r="E3940" s="3" t="s">
        <v>250</v>
      </c>
      <c r="F3940" s="3" t="s">
        <v>657</v>
      </c>
      <c r="G3940" s="3">
        <v>0</v>
      </c>
      <c r="H3940" s="3"/>
      <c r="I3940" s="3"/>
      <c r="J3940" s="3"/>
      <c r="K3940" s="3">
        <v>0</v>
      </c>
      <c r="L3940" s="3"/>
      <c r="M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3"/>
      <c r="AU3940" s="5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CK3940"/>
    </row>
    <row r="3941" spans="1:89" x14ac:dyDescent="0.25">
      <c r="A3941" s="2">
        <v>43738</v>
      </c>
      <c r="B3941" s="5" t="s">
        <v>487</v>
      </c>
      <c r="C3941" s="5" t="s">
        <v>648</v>
      </c>
      <c r="D3941" s="5" t="s">
        <v>70</v>
      </c>
      <c r="E3941" s="3" t="s">
        <v>252</v>
      </c>
      <c r="F3941" s="3" t="s">
        <v>658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/>
      <c r="M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3"/>
      <c r="AU3941" s="5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CK3941"/>
    </row>
    <row r="3942" spans="1:89" x14ac:dyDescent="0.25">
      <c r="A3942" s="2">
        <v>43738</v>
      </c>
      <c r="B3942" s="5" t="s">
        <v>487</v>
      </c>
      <c r="C3942" s="5" t="s">
        <v>648</v>
      </c>
      <c r="D3942" s="5" t="s">
        <v>70</v>
      </c>
      <c r="E3942" s="3" t="s">
        <v>63</v>
      </c>
      <c r="F3942" s="3" t="s">
        <v>659</v>
      </c>
      <c r="G3942" s="3">
        <v>0</v>
      </c>
      <c r="H3942" s="3"/>
      <c r="I3942" s="3"/>
      <c r="J3942" s="3"/>
      <c r="K3942" s="3"/>
      <c r="L3942" s="3"/>
      <c r="M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3"/>
      <c r="AU3942" s="5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CK3942"/>
    </row>
    <row r="3943" spans="1:89" x14ac:dyDescent="0.25">
      <c r="A3943" s="2">
        <v>43738</v>
      </c>
      <c r="B3943" s="5" t="s">
        <v>487</v>
      </c>
      <c r="C3943" s="5" t="s">
        <v>648</v>
      </c>
      <c r="D3943" s="5" t="s">
        <v>70</v>
      </c>
      <c r="E3943" s="3" t="s">
        <v>62</v>
      </c>
      <c r="F3943" s="3" t="s">
        <v>660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/>
      <c r="M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3"/>
      <c r="AU3943" s="5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CK3943"/>
    </row>
    <row r="3944" spans="1:89" x14ac:dyDescent="0.25">
      <c r="A3944" s="2">
        <v>43738</v>
      </c>
      <c r="B3944" s="5" t="s">
        <v>487</v>
      </c>
      <c r="C3944" s="5" t="s">
        <v>648</v>
      </c>
      <c r="D3944" s="5" t="s">
        <v>70</v>
      </c>
      <c r="E3944" s="3" t="s">
        <v>258</v>
      </c>
      <c r="F3944" s="3" t="s">
        <v>661</v>
      </c>
      <c r="G3944" s="3">
        <v>5999861982.04</v>
      </c>
      <c r="H3944" s="3">
        <v>5999861982.04</v>
      </c>
      <c r="I3944" s="3">
        <v>0</v>
      </c>
      <c r="J3944" s="3">
        <v>0</v>
      </c>
      <c r="K3944" s="3">
        <v>0</v>
      </c>
      <c r="L3944" s="3"/>
      <c r="M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3"/>
      <c r="AU3944" s="5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CK3944"/>
    </row>
    <row r="3945" spans="1:89" x14ac:dyDescent="0.25">
      <c r="A3945" s="2">
        <v>43738</v>
      </c>
      <c r="B3945" s="5" t="s">
        <v>487</v>
      </c>
      <c r="C3945" s="5" t="s">
        <v>648</v>
      </c>
      <c r="D3945" s="5" t="s">
        <v>70</v>
      </c>
      <c r="E3945" s="3" t="s">
        <v>60</v>
      </c>
      <c r="F3945" s="3" t="s">
        <v>662</v>
      </c>
      <c r="G3945" s="3">
        <v>0</v>
      </c>
      <c r="H3945" s="3"/>
      <c r="I3945" s="3"/>
      <c r="J3945" s="3">
        <v>0</v>
      </c>
      <c r="K3945" s="3"/>
      <c r="L3945" s="3"/>
      <c r="M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3"/>
      <c r="AU3945" s="5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CK3945"/>
    </row>
    <row r="3946" spans="1:89" x14ac:dyDescent="0.25">
      <c r="A3946" s="2">
        <v>43738</v>
      </c>
      <c r="B3946" s="5" t="s">
        <v>487</v>
      </c>
      <c r="C3946" s="5" t="s">
        <v>648</v>
      </c>
      <c r="D3946" s="5" t="s">
        <v>70</v>
      </c>
      <c r="E3946" s="3" t="s">
        <v>59</v>
      </c>
      <c r="F3946" s="3" t="s">
        <v>663</v>
      </c>
      <c r="G3946" s="3">
        <v>0</v>
      </c>
      <c r="H3946" s="3"/>
      <c r="I3946" s="3"/>
      <c r="J3946" s="3">
        <v>0</v>
      </c>
      <c r="K3946" s="3"/>
      <c r="L3946" s="3"/>
      <c r="M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3"/>
      <c r="AU3946" s="5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CK3946"/>
    </row>
    <row r="3947" spans="1:89" x14ac:dyDescent="0.25">
      <c r="A3947" s="2">
        <v>43738</v>
      </c>
      <c r="B3947" s="5" t="s">
        <v>487</v>
      </c>
      <c r="C3947" s="5" t="s">
        <v>648</v>
      </c>
      <c r="D3947" s="5" t="s">
        <v>70</v>
      </c>
      <c r="E3947" s="3" t="s">
        <v>58</v>
      </c>
      <c r="F3947" s="3" t="s">
        <v>664</v>
      </c>
      <c r="G3947" s="3">
        <v>0</v>
      </c>
      <c r="H3947" s="3"/>
      <c r="I3947" s="3"/>
      <c r="J3947" s="3">
        <v>0</v>
      </c>
      <c r="K3947" s="3">
        <v>0</v>
      </c>
      <c r="L3947" s="3"/>
      <c r="M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3"/>
      <c r="AU3947" s="5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CK3947"/>
    </row>
    <row r="3948" spans="1:89" x14ac:dyDescent="0.25">
      <c r="A3948" s="2">
        <v>43738</v>
      </c>
      <c r="B3948" s="5" t="s">
        <v>487</v>
      </c>
      <c r="C3948" s="5" t="s">
        <v>648</v>
      </c>
      <c r="D3948" s="5" t="s">
        <v>70</v>
      </c>
      <c r="E3948" s="3" t="s">
        <v>57</v>
      </c>
      <c r="F3948" s="3" t="s">
        <v>665</v>
      </c>
      <c r="G3948" s="3">
        <v>0</v>
      </c>
      <c r="H3948" s="3"/>
      <c r="I3948" s="3"/>
      <c r="J3948" s="3">
        <v>0</v>
      </c>
      <c r="K3948" s="3">
        <v>0</v>
      </c>
      <c r="L3948" s="3"/>
      <c r="M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3"/>
      <c r="AU3948" s="5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CK3948"/>
    </row>
    <row r="3949" spans="1:89" x14ac:dyDescent="0.25">
      <c r="A3949" s="2">
        <v>43738</v>
      </c>
      <c r="B3949" s="5" t="s">
        <v>487</v>
      </c>
      <c r="C3949" s="5" t="s">
        <v>648</v>
      </c>
      <c r="D3949" s="5" t="s">
        <v>70</v>
      </c>
      <c r="E3949" s="3" t="s">
        <v>56</v>
      </c>
      <c r="F3949" s="3" t="s">
        <v>666</v>
      </c>
      <c r="G3949" s="3">
        <v>0</v>
      </c>
      <c r="H3949" s="3"/>
      <c r="I3949" s="3"/>
      <c r="J3949" s="3">
        <v>0</v>
      </c>
      <c r="K3949" s="3"/>
      <c r="L3949" s="3"/>
      <c r="M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3"/>
      <c r="AU3949" s="5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CK3949"/>
    </row>
    <row r="3950" spans="1:89" x14ac:dyDescent="0.25">
      <c r="A3950" s="2">
        <v>43738</v>
      </c>
      <c r="B3950" s="5" t="s">
        <v>487</v>
      </c>
      <c r="C3950" s="5" t="s">
        <v>648</v>
      </c>
      <c r="D3950" s="5" t="s">
        <v>70</v>
      </c>
      <c r="E3950" s="3" t="s">
        <v>259</v>
      </c>
      <c r="F3950" s="3" t="s">
        <v>667</v>
      </c>
      <c r="G3950" s="3">
        <v>0</v>
      </c>
      <c r="H3950" s="3"/>
      <c r="I3950" s="3"/>
      <c r="J3950" s="3">
        <v>0</v>
      </c>
      <c r="K3950" s="3">
        <v>0</v>
      </c>
      <c r="L3950" s="3"/>
      <c r="M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3"/>
      <c r="AU3950" s="5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CK3950"/>
    </row>
    <row r="3951" spans="1:89" x14ac:dyDescent="0.25">
      <c r="A3951" s="2">
        <v>43738</v>
      </c>
      <c r="B3951" s="5" t="s">
        <v>487</v>
      </c>
      <c r="C3951" s="5" t="s">
        <v>648</v>
      </c>
      <c r="D3951" s="5" t="s">
        <v>70</v>
      </c>
      <c r="E3951" s="3" t="s">
        <v>260</v>
      </c>
      <c r="F3951" s="3" t="s">
        <v>668</v>
      </c>
      <c r="G3951" s="3">
        <v>0</v>
      </c>
      <c r="H3951" s="3"/>
      <c r="I3951" s="3"/>
      <c r="J3951" s="3">
        <v>0</v>
      </c>
      <c r="K3951" s="3"/>
      <c r="L3951" s="3"/>
      <c r="M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3"/>
      <c r="AU3951" s="5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CK3951"/>
    </row>
    <row r="3952" spans="1:89" x14ac:dyDescent="0.25">
      <c r="A3952" s="2">
        <v>43738</v>
      </c>
      <c r="B3952" s="5" t="s">
        <v>487</v>
      </c>
      <c r="C3952" s="5" t="s">
        <v>648</v>
      </c>
      <c r="D3952" s="5" t="s">
        <v>70</v>
      </c>
      <c r="E3952" s="3" t="s">
        <v>261</v>
      </c>
      <c r="F3952" s="3" t="s">
        <v>669</v>
      </c>
      <c r="G3952" s="3">
        <v>0</v>
      </c>
      <c r="H3952" s="3"/>
      <c r="I3952" s="3"/>
      <c r="J3952" s="3">
        <v>0</v>
      </c>
      <c r="K3952" s="3">
        <v>0</v>
      </c>
      <c r="L3952" s="3"/>
      <c r="M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3"/>
      <c r="AU3952" s="5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CK3952"/>
    </row>
    <row r="3953" spans="1:89" x14ac:dyDescent="0.25">
      <c r="A3953" s="2">
        <v>43738</v>
      </c>
      <c r="B3953" s="5" t="s">
        <v>487</v>
      </c>
      <c r="C3953" s="5" t="s">
        <v>648</v>
      </c>
      <c r="D3953" s="5" t="s">
        <v>70</v>
      </c>
      <c r="E3953" s="3" t="s">
        <v>263</v>
      </c>
      <c r="F3953" s="3" t="s">
        <v>670</v>
      </c>
      <c r="G3953" s="3">
        <v>0</v>
      </c>
      <c r="H3953" s="3"/>
      <c r="I3953" s="3"/>
      <c r="J3953" s="3">
        <v>0</v>
      </c>
      <c r="K3953" s="3">
        <v>0</v>
      </c>
      <c r="L3953" s="3"/>
      <c r="M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3"/>
      <c r="AU3953" s="5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CK3953"/>
    </row>
    <row r="3954" spans="1:89" x14ac:dyDescent="0.25">
      <c r="A3954" s="2">
        <v>43738</v>
      </c>
      <c r="B3954" s="5" t="s">
        <v>487</v>
      </c>
      <c r="C3954" s="5" t="s">
        <v>648</v>
      </c>
      <c r="D3954" s="5" t="s">
        <v>70</v>
      </c>
      <c r="E3954" s="3" t="s">
        <v>55</v>
      </c>
      <c r="F3954" s="3" t="s">
        <v>671</v>
      </c>
      <c r="G3954" s="3">
        <v>0</v>
      </c>
      <c r="H3954" s="3"/>
      <c r="I3954" s="3"/>
      <c r="J3954" s="3">
        <v>0</v>
      </c>
      <c r="K3954" s="3">
        <v>0</v>
      </c>
      <c r="L3954" s="3"/>
      <c r="M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3"/>
      <c r="AU3954" s="5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CK3954"/>
    </row>
    <row r="3955" spans="1:89" x14ac:dyDescent="0.25">
      <c r="A3955" s="2">
        <v>43738</v>
      </c>
      <c r="B3955" s="5" t="s">
        <v>487</v>
      </c>
      <c r="C3955" s="5" t="s">
        <v>648</v>
      </c>
      <c r="D3955" s="5" t="s">
        <v>70</v>
      </c>
      <c r="E3955" s="3" t="s">
        <v>50</v>
      </c>
      <c r="F3955" s="3" t="s">
        <v>672</v>
      </c>
      <c r="G3955" s="3">
        <v>5999861982.04</v>
      </c>
      <c r="H3955" s="3">
        <v>5999861982.04</v>
      </c>
      <c r="I3955" s="3">
        <v>0</v>
      </c>
      <c r="J3955" s="3">
        <v>0</v>
      </c>
      <c r="K3955" s="3">
        <v>0</v>
      </c>
      <c r="L3955" s="3"/>
      <c r="M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3"/>
      <c r="AU3955" s="5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CK3955"/>
    </row>
    <row r="3956" spans="1:89" x14ac:dyDescent="0.25">
      <c r="A3956" s="2">
        <v>43738</v>
      </c>
      <c r="B3956" s="5" t="s">
        <v>487</v>
      </c>
      <c r="C3956" s="5" t="s">
        <v>648</v>
      </c>
      <c r="D3956" s="5" t="s">
        <v>70</v>
      </c>
      <c r="E3956" s="3" t="s">
        <v>264</v>
      </c>
      <c r="F3956" s="3" t="s">
        <v>673</v>
      </c>
      <c r="G3956" s="3">
        <v>5999861982.04</v>
      </c>
      <c r="H3956" s="3">
        <v>5999861982.04</v>
      </c>
      <c r="I3956" s="3">
        <v>0</v>
      </c>
      <c r="J3956" s="3">
        <v>0</v>
      </c>
      <c r="K3956" s="3"/>
      <c r="L3956" s="3"/>
      <c r="M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3"/>
      <c r="AU3956" s="5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CK3956"/>
    </row>
    <row r="3957" spans="1:89" x14ac:dyDescent="0.25">
      <c r="A3957" s="2">
        <v>43738</v>
      </c>
      <c r="B3957" s="5" t="s">
        <v>487</v>
      </c>
      <c r="C3957" s="5" t="s">
        <v>648</v>
      </c>
      <c r="D3957" s="5" t="s">
        <v>70</v>
      </c>
      <c r="E3957" s="3" t="s">
        <v>267</v>
      </c>
      <c r="F3957" s="3" t="s">
        <v>674</v>
      </c>
      <c r="G3957" s="3">
        <v>5999861982.04</v>
      </c>
      <c r="H3957" s="3">
        <v>5999861982.04</v>
      </c>
      <c r="I3957" s="3">
        <v>0</v>
      </c>
      <c r="J3957" s="3">
        <v>0</v>
      </c>
      <c r="K3957" s="3">
        <v>0</v>
      </c>
      <c r="L3957" s="3"/>
      <c r="M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3"/>
      <c r="AU3957" s="5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CK3957"/>
    </row>
    <row r="3958" spans="1:89" x14ac:dyDescent="0.25">
      <c r="A3958" s="2">
        <v>43738</v>
      </c>
      <c r="B3958" s="5" t="s">
        <v>487</v>
      </c>
      <c r="C3958" s="5" t="s">
        <v>648</v>
      </c>
      <c r="D3958" s="5" t="s">
        <v>70</v>
      </c>
      <c r="E3958" s="3" t="s">
        <v>37</v>
      </c>
      <c r="F3958" s="3" t="s">
        <v>675</v>
      </c>
      <c r="G3958" s="3">
        <v>5999861982.04</v>
      </c>
      <c r="H3958" s="3">
        <v>5999861982.04</v>
      </c>
      <c r="I3958" s="3">
        <v>0</v>
      </c>
      <c r="J3958" s="3">
        <v>0</v>
      </c>
      <c r="K3958" s="3"/>
      <c r="L3958" s="3"/>
      <c r="M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3"/>
      <c r="AU3958" s="5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CK3958"/>
    </row>
    <row r="3959" spans="1:89" x14ac:dyDescent="0.25">
      <c r="A3959" s="2">
        <v>43738</v>
      </c>
      <c r="B3959" s="5" t="s">
        <v>487</v>
      </c>
      <c r="C3959" s="5" t="s">
        <v>648</v>
      </c>
      <c r="D3959" s="5" t="s">
        <v>70</v>
      </c>
      <c r="E3959" s="3" t="s">
        <v>270</v>
      </c>
      <c r="F3959" s="3" t="s">
        <v>676</v>
      </c>
      <c r="G3959" s="3">
        <v>2421313068.8299999</v>
      </c>
      <c r="H3959" s="3"/>
      <c r="I3959" s="3"/>
      <c r="J3959" s="3"/>
      <c r="K3959" s="3"/>
      <c r="L3959" s="3"/>
      <c r="M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3"/>
      <c r="AU3959" s="5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CK3959"/>
    </row>
    <row r="3960" spans="1:89" x14ac:dyDescent="0.25">
      <c r="A3960" s="2">
        <v>43738</v>
      </c>
      <c r="B3960" s="5" t="s">
        <v>487</v>
      </c>
      <c r="C3960" s="5" t="s">
        <v>648</v>
      </c>
      <c r="D3960" s="5" t="s">
        <v>70</v>
      </c>
      <c r="E3960" s="3" t="s">
        <v>272</v>
      </c>
      <c r="F3960" s="3" t="s">
        <v>677</v>
      </c>
      <c r="G3960" s="3">
        <v>2043584000</v>
      </c>
      <c r="H3960" s="3"/>
      <c r="I3960" s="3"/>
      <c r="J3960" s="3"/>
      <c r="K3960" s="3"/>
      <c r="L3960" s="3"/>
      <c r="M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3"/>
      <c r="AU3960" s="5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CK3960"/>
    </row>
    <row r="3961" spans="1:89" x14ac:dyDescent="0.25">
      <c r="A3961" s="2">
        <v>43738</v>
      </c>
      <c r="B3961" s="5" t="s">
        <v>487</v>
      </c>
      <c r="C3961" s="5" t="s">
        <v>648</v>
      </c>
      <c r="D3961" s="5" t="s">
        <v>70</v>
      </c>
      <c r="E3961" s="3" t="s">
        <v>116</v>
      </c>
      <c r="F3961" s="3" t="s">
        <v>678</v>
      </c>
      <c r="G3961" s="3">
        <v>985.87</v>
      </c>
      <c r="H3961" s="3"/>
      <c r="I3961" s="3"/>
      <c r="J3961" s="3"/>
      <c r="K3961" s="3"/>
      <c r="L3961" s="3"/>
      <c r="M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3"/>
      <c r="AU3961" s="5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CK3961"/>
    </row>
    <row r="3962" spans="1:89" x14ac:dyDescent="0.25">
      <c r="A3962" s="2">
        <v>43738</v>
      </c>
      <c r="B3962" s="5" t="s">
        <v>487</v>
      </c>
      <c r="C3962" s="5" t="s">
        <v>648</v>
      </c>
      <c r="D3962" s="5" t="s">
        <v>70</v>
      </c>
      <c r="E3962" s="3" t="s">
        <v>118</v>
      </c>
      <c r="F3962" s="3" t="s">
        <v>679</v>
      </c>
      <c r="G3962" s="3">
        <v>1174.3800000000001</v>
      </c>
      <c r="H3962" s="3"/>
      <c r="I3962" s="3"/>
      <c r="J3962" s="3"/>
      <c r="K3962" s="3"/>
      <c r="L3962" s="3"/>
      <c r="M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3"/>
      <c r="AU3962" s="5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CK3962"/>
    </row>
    <row r="3963" spans="1:89" x14ac:dyDescent="0.25">
      <c r="A3963" s="2">
        <v>43738</v>
      </c>
      <c r="B3963" s="5" t="s">
        <v>488</v>
      </c>
      <c r="C3963" s="5" t="s">
        <v>330</v>
      </c>
      <c r="D3963" s="5" t="s">
        <v>70</v>
      </c>
      <c r="E3963" s="3" t="s">
        <v>241</v>
      </c>
      <c r="F3963" s="3" t="s">
        <v>331</v>
      </c>
      <c r="G3963" s="3">
        <v>0</v>
      </c>
      <c r="H3963" s="3"/>
      <c r="I3963" s="3"/>
      <c r="J3963" s="3"/>
      <c r="K3963" s="3"/>
      <c r="L3963" s="3"/>
      <c r="M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3"/>
      <c r="AU3963" s="5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CK3963"/>
    </row>
    <row r="3964" spans="1:89" x14ac:dyDescent="0.25">
      <c r="A3964" s="2">
        <v>43738</v>
      </c>
      <c r="B3964" s="5" t="s">
        <v>488</v>
      </c>
      <c r="C3964" s="5" t="s">
        <v>330</v>
      </c>
      <c r="D3964" s="5" t="s">
        <v>70</v>
      </c>
      <c r="E3964" s="3" t="s">
        <v>242</v>
      </c>
      <c r="F3964" s="3" t="s">
        <v>332</v>
      </c>
      <c r="G3964" s="3">
        <v>211872392</v>
      </c>
      <c r="H3964" s="3"/>
      <c r="I3964" s="3"/>
      <c r="J3964" s="3"/>
      <c r="K3964" s="3"/>
      <c r="L3964" s="3"/>
      <c r="M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3"/>
      <c r="AU3964" s="5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CK3964"/>
    </row>
    <row r="3965" spans="1:89" x14ac:dyDescent="0.25">
      <c r="A3965" s="2">
        <v>43738</v>
      </c>
      <c r="B3965" s="5" t="s">
        <v>488</v>
      </c>
      <c r="C3965" s="5" t="s">
        <v>330</v>
      </c>
      <c r="D3965" s="5" t="s">
        <v>70</v>
      </c>
      <c r="E3965" s="3" t="s">
        <v>243</v>
      </c>
      <c r="F3965" s="3" t="s">
        <v>333</v>
      </c>
      <c r="G3965" s="3">
        <v>0</v>
      </c>
      <c r="H3965" s="3"/>
      <c r="I3965" s="3"/>
      <c r="J3965" s="3"/>
      <c r="K3965" s="3"/>
      <c r="L3965" s="3"/>
      <c r="M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3"/>
      <c r="AU3965" s="5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CK3965"/>
    </row>
    <row r="3966" spans="1:89" x14ac:dyDescent="0.25">
      <c r="A3966" s="2">
        <v>43738</v>
      </c>
      <c r="B3966" s="5" t="s">
        <v>488</v>
      </c>
      <c r="C3966" s="5" t="s">
        <v>330</v>
      </c>
      <c r="D3966" s="5" t="s">
        <v>70</v>
      </c>
      <c r="E3966" s="3" t="s">
        <v>244</v>
      </c>
      <c r="F3966" s="3" t="s">
        <v>349</v>
      </c>
      <c r="G3966" s="3">
        <v>2752931139</v>
      </c>
      <c r="H3966" s="3"/>
      <c r="I3966" s="3"/>
      <c r="J3966" s="3"/>
      <c r="K3966" s="3"/>
      <c r="L3966" s="3"/>
      <c r="M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3"/>
      <c r="AU3966" s="5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CK3966"/>
    </row>
    <row r="3967" spans="1:89" x14ac:dyDescent="0.25">
      <c r="A3967" s="2">
        <v>43738</v>
      </c>
      <c r="B3967" s="5" t="s">
        <v>488</v>
      </c>
      <c r="C3967" s="5" t="s">
        <v>330</v>
      </c>
      <c r="D3967" s="5" t="s">
        <v>70</v>
      </c>
      <c r="E3967" s="3" t="s">
        <v>245</v>
      </c>
      <c r="F3967" s="3" t="s">
        <v>334</v>
      </c>
      <c r="G3967" s="3">
        <v>110513000623.10001</v>
      </c>
      <c r="H3967" s="3"/>
      <c r="I3967" s="3"/>
      <c r="J3967" s="3"/>
      <c r="K3967" s="3"/>
      <c r="L3967" s="3"/>
      <c r="M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3"/>
      <c r="AU3967" s="5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CK3967"/>
    </row>
    <row r="3968" spans="1:89" x14ac:dyDescent="0.25">
      <c r="A3968" s="2">
        <v>43738</v>
      </c>
      <c r="B3968" s="5" t="s">
        <v>488</v>
      </c>
      <c r="C3968" s="5" t="s">
        <v>330</v>
      </c>
      <c r="D3968" s="5" t="s">
        <v>70</v>
      </c>
      <c r="E3968" s="3" t="s">
        <v>246</v>
      </c>
      <c r="F3968" s="3" t="s">
        <v>335</v>
      </c>
      <c r="G3968" s="3">
        <v>0</v>
      </c>
      <c r="H3968" s="3"/>
      <c r="I3968" s="3"/>
      <c r="J3968" s="3"/>
      <c r="K3968" s="3"/>
      <c r="L3968" s="3"/>
      <c r="M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3"/>
      <c r="AU3968" s="5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CK3968"/>
    </row>
    <row r="3969" spans="1:89" x14ac:dyDescent="0.25">
      <c r="A3969" s="2">
        <v>43738</v>
      </c>
      <c r="B3969" s="5" t="s">
        <v>488</v>
      </c>
      <c r="C3969" s="5" t="s">
        <v>330</v>
      </c>
      <c r="D3969" s="5" t="s">
        <v>70</v>
      </c>
      <c r="E3969" s="3" t="s">
        <v>247</v>
      </c>
      <c r="F3969" s="3" t="s">
        <v>336</v>
      </c>
      <c r="G3969" s="3">
        <v>9291804540</v>
      </c>
      <c r="H3969" s="3"/>
      <c r="I3969" s="3"/>
      <c r="J3969" s="3"/>
      <c r="K3969" s="3"/>
      <c r="L3969" s="3"/>
      <c r="M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3"/>
      <c r="AU3969" s="5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CK3969"/>
    </row>
    <row r="3970" spans="1:89" x14ac:dyDescent="0.25">
      <c r="A3970" s="2">
        <v>43738</v>
      </c>
      <c r="B3970" s="5" t="s">
        <v>488</v>
      </c>
      <c r="C3970" s="5" t="s">
        <v>330</v>
      </c>
      <c r="D3970" s="5" t="s">
        <v>70</v>
      </c>
      <c r="E3970" s="3" t="s">
        <v>248</v>
      </c>
      <c r="F3970" s="3" t="s">
        <v>337</v>
      </c>
      <c r="G3970" s="3">
        <v>26164713292.09</v>
      </c>
      <c r="H3970" s="3"/>
      <c r="I3970" s="3"/>
      <c r="J3970" s="3"/>
      <c r="K3970" s="3"/>
      <c r="L3970" s="3"/>
      <c r="M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3"/>
      <c r="AU3970" s="5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CK3970"/>
    </row>
    <row r="3971" spans="1:89" x14ac:dyDescent="0.25">
      <c r="A3971" s="2">
        <v>43738</v>
      </c>
      <c r="B3971" s="5" t="s">
        <v>488</v>
      </c>
      <c r="C3971" s="5" t="s">
        <v>330</v>
      </c>
      <c r="D3971" s="5" t="s">
        <v>70</v>
      </c>
      <c r="E3971" s="3" t="s">
        <v>69</v>
      </c>
      <c r="F3971" s="3" t="s">
        <v>338</v>
      </c>
      <c r="G3971" s="3">
        <v>21236326615.810001</v>
      </c>
      <c r="H3971" s="3"/>
      <c r="I3971" s="3"/>
      <c r="J3971" s="3"/>
      <c r="K3971" s="3"/>
      <c r="L3971" s="3"/>
      <c r="M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3"/>
      <c r="AU3971" s="5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CK3971"/>
    </row>
    <row r="3972" spans="1:89" x14ac:dyDescent="0.25">
      <c r="A3972" s="2">
        <v>43738</v>
      </c>
      <c r="B3972" s="5" t="s">
        <v>488</v>
      </c>
      <c r="C3972" s="5" t="s">
        <v>330</v>
      </c>
      <c r="D3972" s="5" t="s">
        <v>70</v>
      </c>
      <c r="E3972" s="3" t="s">
        <v>68</v>
      </c>
      <c r="F3972" s="3" t="s">
        <v>339</v>
      </c>
      <c r="G3972" s="3">
        <v>4928386676.2799997</v>
      </c>
      <c r="H3972" s="3"/>
      <c r="I3972" s="3"/>
      <c r="J3972" s="3"/>
      <c r="K3972" s="3"/>
      <c r="L3972" s="3"/>
      <c r="M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3"/>
      <c r="AU3972" s="5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CK3972"/>
    </row>
    <row r="3973" spans="1:89" x14ac:dyDescent="0.25">
      <c r="A3973" s="2">
        <v>43738</v>
      </c>
      <c r="B3973" s="5" t="s">
        <v>488</v>
      </c>
      <c r="C3973" s="5" t="s">
        <v>330</v>
      </c>
      <c r="D3973" s="5" t="s">
        <v>70</v>
      </c>
      <c r="E3973" s="3" t="s">
        <v>67</v>
      </c>
      <c r="F3973" s="3" t="s">
        <v>340</v>
      </c>
      <c r="G3973" s="3">
        <v>52540083846.370003</v>
      </c>
      <c r="H3973" s="3"/>
      <c r="I3973" s="3"/>
      <c r="J3973" s="3"/>
      <c r="K3973" s="3"/>
      <c r="L3973" s="3"/>
      <c r="M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3"/>
      <c r="AU3973" s="5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CK3973"/>
    </row>
    <row r="3974" spans="1:89" x14ac:dyDescent="0.25">
      <c r="A3974" s="2">
        <v>43738</v>
      </c>
      <c r="B3974" s="5" t="s">
        <v>488</v>
      </c>
      <c r="C3974" s="5" t="s">
        <v>330</v>
      </c>
      <c r="D3974" s="5" t="s">
        <v>70</v>
      </c>
      <c r="E3974" s="3" t="s">
        <v>66</v>
      </c>
      <c r="F3974" s="3" t="s">
        <v>341</v>
      </c>
      <c r="G3974" s="3">
        <v>28978415883.950001</v>
      </c>
      <c r="H3974" s="3"/>
      <c r="I3974" s="3"/>
      <c r="J3974" s="3"/>
      <c r="K3974" s="3"/>
      <c r="L3974" s="3"/>
      <c r="M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3"/>
      <c r="AU3974" s="5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CK3974"/>
    </row>
    <row r="3975" spans="1:89" x14ac:dyDescent="0.25">
      <c r="A3975" s="2">
        <v>43738</v>
      </c>
      <c r="B3975" s="5" t="s">
        <v>488</v>
      </c>
      <c r="C3975" s="5" t="s">
        <v>330</v>
      </c>
      <c r="D3975" s="5" t="s">
        <v>70</v>
      </c>
      <c r="E3975" s="3" t="s">
        <v>249</v>
      </c>
      <c r="F3975" s="3" t="s">
        <v>342</v>
      </c>
      <c r="G3975" s="3">
        <v>23561667962.41</v>
      </c>
      <c r="H3975" s="3"/>
      <c r="I3975" s="3"/>
      <c r="J3975" s="3"/>
      <c r="K3975" s="3"/>
      <c r="L3975" s="3"/>
      <c r="M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3"/>
      <c r="AU3975" s="5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CK3975"/>
    </row>
    <row r="3976" spans="1:89" x14ac:dyDescent="0.25">
      <c r="A3976" s="2">
        <v>43738</v>
      </c>
      <c r="B3976" s="5" t="s">
        <v>488</v>
      </c>
      <c r="C3976" s="5" t="s">
        <v>330</v>
      </c>
      <c r="D3976" s="5" t="s">
        <v>70</v>
      </c>
      <c r="E3976" s="3" t="s">
        <v>250</v>
      </c>
      <c r="F3976" s="3" t="s">
        <v>343</v>
      </c>
      <c r="G3976" s="3">
        <v>0</v>
      </c>
      <c r="H3976" s="3"/>
      <c r="I3976" s="3"/>
      <c r="J3976" s="3"/>
      <c r="K3976" s="3"/>
      <c r="L3976" s="3"/>
      <c r="M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3"/>
      <c r="AU3976" s="5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CK3976"/>
    </row>
    <row r="3977" spans="1:89" x14ac:dyDescent="0.25">
      <c r="A3977" s="2">
        <v>43738</v>
      </c>
      <c r="B3977" s="5" t="s">
        <v>488</v>
      </c>
      <c r="C3977" s="5" t="s">
        <v>330</v>
      </c>
      <c r="D3977" s="5" t="s">
        <v>70</v>
      </c>
      <c r="E3977" s="3" t="s">
        <v>251</v>
      </c>
      <c r="F3977" s="3" t="s">
        <v>344</v>
      </c>
      <c r="G3977" s="3">
        <v>0</v>
      </c>
      <c r="H3977" s="3"/>
      <c r="I3977" s="3"/>
      <c r="J3977" s="3"/>
      <c r="K3977" s="3"/>
      <c r="L3977" s="3"/>
      <c r="M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3"/>
      <c r="AU3977" s="5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CK3977"/>
    </row>
    <row r="3978" spans="1:89" x14ac:dyDescent="0.25">
      <c r="A3978" s="2">
        <v>43738</v>
      </c>
      <c r="B3978" s="5" t="s">
        <v>488</v>
      </c>
      <c r="C3978" s="5" t="s">
        <v>330</v>
      </c>
      <c r="D3978" s="5" t="s">
        <v>70</v>
      </c>
      <c r="E3978" s="3" t="s">
        <v>252</v>
      </c>
      <c r="F3978" s="3" t="s">
        <v>345</v>
      </c>
      <c r="G3978" s="3">
        <v>21742249985.759998</v>
      </c>
      <c r="H3978" s="3"/>
      <c r="I3978" s="3"/>
      <c r="J3978" s="3"/>
      <c r="K3978" s="3"/>
      <c r="L3978" s="3"/>
      <c r="M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3"/>
      <c r="AU3978" s="5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CK3978"/>
    </row>
    <row r="3979" spans="1:89" x14ac:dyDescent="0.25">
      <c r="A3979" s="2">
        <v>43738</v>
      </c>
      <c r="B3979" s="5" t="s">
        <v>488</v>
      </c>
      <c r="C3979" s="5" t="s">
        <v>330</v>
      </c>
      <c r="D3979" s="5" t="s">
        <v>70</v>
      </c>
      <c r="E3979" s="3" t="s">
        <v>253</v>
      </c>
      <c r="F3979" s="3" t="s">
        <v>346</v>
      </c>
      <c r="G3979" s="3">
        <v>105426000</v>
      </c>
      <c r="H3979" s="3"/>
      <c r="I3979" s="3"/>
      <c r="J3979" s="3"/>
      <c r="K3979" s="3"/>
      <c r="L3979" s="3"/>
      <c r="M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3"/>
      <c r="AU3979" s="5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CK3979"/>
    </row>
    <row r="3980" spans="1:89" x14ac:dyDescent="0.25">
      <c r="A3980" s="2">
        <v>43738</v>
      </c>
      <c r="B3980" s="5" t="s">
        <v>488</v>
      </c>
      <c r="C3980" s="5" t="s">
        <v>330</v>
      </c>
      <c r="D3980" s="5" t="s">
        <v>70</v>
      </c>
      <c r="E3980" s="3" t="s">
        <v>65</v>
      </c>
      <c r="F3980" s="3" t="s">
        <v>347</v>
      </c>
      <c r="G3980" s="3">
        <v>668722958.88</v>
      </c>
      <c r="H3980" s="3"/>
      <c r="I3980" s="3"/>
      <c r="J3980" s="3"/>
      <c r="K3980" s="3"/>
      <c r="L3980" s="3"/>
      <c r="M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3"/>
      <c r="AU3980" s="5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CK3980"/>
    </row>
    <row r="3981" spans="1:89" x14ac:dyDescent="0.25">
      <c r="A3981" s="2">
        <v>43738</v>
      </c>
      <c r="B3981" s="5" t="s">
        <v>488</v>
      </c>
      <c r="C3981" s="5" t="s">
        <v>330</v>
      </c>
      <c r="D3981" s="5" t="s">
        <v>70</v>
      </c>
      <c r="E3981" s="3" t="s">
        <v>64</v>
      </c>
      <c r="F3981" s="3" t="s">
        <v>348</v>
      </c>
      <c r="G3981" s="3">
        <v>0</v>
      </c>
      <c r="H3981" s="3"/>
      <c r="I3981" s="3"/>
      <c r="J3981" s="3"/>
      <c r="K3981" s="3"/>
      <c r="L3981" s="3"/>
      <c r="M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3"/>
      <c r="AU3981" s="5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CK3981"/>
    </row>
    <row r="3982" spans="1:89" x14ac:dyDescent="0.25">
      <c r="A3982" s="2">
        <v>43738</v>
      </c>
      <c r="B3982" s="5" t="s">
        <v>488</v>
      </c>
      <c r="C3982" s="5" t="s">
        <v>330</v>
      </c>
      <c r="D3982" s="5" t="s">
        <v>70</v>
      </c>
      <c r="E3982" s="3" t="s">
        <v>63</v>
      </c>
      <c r="F3982" s="3" t="s">
        <v>350</v>
      </c>
      <c r="G3982" s="3">
        <v>0</v>
      </c>
      <c r="H3982" s="3"/>
      <c r="I3982" s="3"/>
      <c r="J3982" s="3"/>
      <c r="K3982" s="3"/>
      <c r="L3982" s="3"/>
      <c r="M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3"/>
      <c r="AU3982" s="5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CK3982"/>
    </row>
    <row r="3983" spans="1:89" x14ac:dyDescent="0.25">
      <c r="A3983" s="2">
        <v>43738</v>
      </c>
      <c r="B3983" s="5" t="s">
        <v>488</v>
      </c>
      <c r="C3983" s="5" t="s">
        <v>330</v>
      </c>
      <c r="D3983" s="5" t="s">
        <v>70</v>
      </c>
      <c r="E3983" s="3" t="s">
        <v>62</v>
      </c>
      <c r="F3983" s="3" t="s">
        <v>351</v>
      </c>
      <c r="G3983" s="3">
        <v>2803075273</v>
      </c>
      <c r="H3983" s="3"/>
      <c r="I3983" s="3"/>
      <c r="J3983" s="3"/>
      <c r="K3983" s="3"/>
      <c r="L3983" s="3"/>
      <c r="M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3"/>
      <c r="AU3983" s="5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CK3983"/>
    </row>
    <row r="3984" spans="1:89" x14ac:dyDescent="0.25">
      <c r="A3984" s="2">
        <v>43738</v>
      </c>
      <c r="B3984" s="5" t="s">
        <v>488</v>
      </c>
      <c r="C3984" s="5" t="s">
        <v>330</v>
      </c>
      <c r="D3984" s="5" t="s">
        <v>70</v>
      </c>
      <c r="E3984" s="3" t="s">
        <v>61</v>
      </c>
      <c r="F3984" s="3" t="s">
        <v>353</v>
      </c>
      <c r="G3984" s="3">
        <v>0</v>
      </c>
      <c r="H3984" s="3"/>
      <c r="I3984" s="3"/>
      <c r="J3984" s="3"/>
      <c r="K3984" s="3"/>
      <c r="L3984" s="3"/>
      <c r="M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3"/>
      <c r="AU3984" s="5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CK3984"/>
    </row>
    <row r="3985" spans="1:89" x14ac:dyDescent="0.25">
      <c r="A3985" s="2">
        <v>43738</v>
      </c>
      <c r="B3985" s="5" t="s">
        <v>488</v>
      </c>
      <c r="C3985" s="5" t="s">
        <v>330</v>
      </c>
      <c r="D3985" s="5" t="s">
        <v>70</v>
      </c>
      <c r="E3985" s="3" t="s">
        <v>254</v>
      </c>
      <c r="F3985" s="3" t="s">
        <v>370</v>
      </c>
      <c r="G3985" s="3">
        <v>878359690</v>
      </c>
      <c r="H3985" s="3"/>
      <c r="I3985" s="3"/>
      <c r="J3985" s="3"/>
      <c r="K3985" s="3"/>
      <c r="L3985" s="3"/>
      <c r="M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3"/>
      <c r="AU3985" s="5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CK3985"/>
    </row>
    <row r="3986" spans="1:89" x14ac:dyDescent="0.25">
      <c r="A3986" s="2">
        <v>43738</v>
      </c>
      <c r="B3986" s="5" t="s">
        <v>488</v>
      </c>
      <c r="C3986" s="5" t="s">
        <v>330</v>
      </c>
      <c r="D3986" s="5" t="s">
        <v>70</v>
      </c>
      <c r="E3986" s="3" t="s">
        <v>255</v>
      </c>
      <c r="F3986" s="3" t="s">
        <v>352</v>
      </c>
      <c r="G3986" s="3">
        <v>1924715583</v>
      </c>
      <c r="H3986" s="3"/>
      <c r="I3986" s="3"/>
      <c r="J3986" s="3"/>
      <c r="K3986" s="3"/>
      <c r="L3986" s="3"/>
      <c r="M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3"/>
      <c r="AU3986" s="5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CK3986"/>
    </row>
    <row r="3987" spans="1:89" x14ac:dyDescent="0.25">
      <c r="A3987" s="2">
        <v>43738</v>
      </c>
      <c r="B3987" s="5" t="s">
        <v>488</v>
      </c>
      <c r="C3987" s="5" t="s">
        <v>330</v>
      </c>
      <c r="D3987" s="5" t="s">
        <v>70</v>
      </c>
      <c r="E3987" s="3" t="s">
        <v>256</v>
      </c>
      <c r="F3987" s="3" t="s">
        <v>354</v>
      </c>
      <c r="G3987" s="3">
        <v>2617146534.6999998</v>
      </c>
      <c r="H3987" s="3"/>
      <c r="I3987" s="3"/>
      <c r="J3987" s="3"/>
      <c r="K3987" s="3"/>
      <c r="L3987" s="3"/>
      <c r="M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3"/>
      <c r="AU3987" s="5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CK3987"/>
    </row>
    <row r="3988" spans="1:89" x14ac:dyDescent="0.25">
      <c r="A3988" s="2">
        <v>43738</v>
      </c>
      <c r="B3988" s="5" t="s">
        <v>488</v>
      </c>
      <c r="C3988" s="5" t="s">
        <v>330</v>
      </c>
      <c r="D3988" s="5" t="s">
        <v>70</v>
      </c>
      <c r="E3988" s="3" t="s">
        <v>257</v>
      </c>
      <c r="F3988" s="3" t="s">
        <v>372</v>
      </c>
      <c r="G3988" s="3">
        <v>2617146534.6999998</v>
      </c>
      <c r="H3988" s="3"/>
      <c r="I3988" s="3"/>
      <c r="J3988" s="3"/>
      <c r="K3988" s="3"/>
      <c r="L3988" s="3"/>
      <c r="M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3"/>
      <c r="AU3988" s="5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CK3988"/>
    </row>
    <row r="3989" spans="1:89" x14ac:dyDescent="0.25">
      <c r="A3989" s="2">
        <v>43738</v>
      </c>
      <c r="B3989" s="5" t="s">
        <v>488</v>
      </c>
      <c r="C3989" s="5" t="s">
        <v>330</v>
      </c>
      <c r="D3989" s="5" t="s">
        <v>70</v>
      </c>
      <c r="E3989" s="3" t="s">
        <v>258</v>
      </c>
      <c r="F3989" s="3" t="s">
        <v>355</v>
      </c>
      <c r="G3989" s="3">
        <v>2578137086.6999998</v>
      </c>
      <c r="H3989" s="3"/>
      <c r="I3989" s="3"/>
      <c r="J3989" s="3"/>
      <c r="K3989" s="3"/>
      <c r="L3989" s="3"/>
      <c r="M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3"/>
      <c r="AU3989" s="5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CK3989"/>
    </row>
    <row r="3990" spans="1:89" x14ac:dyDescent="0.25">
      <c r="A3990" s="2">
        <v>43738</v>
      </c>
      <c r="B3990" s="5" t="s">
        <v>488</v>
      </c>
      <c r="C3990" s="5" t="s">
        <v>330</v>
      </c>
      <c r="D3990" s="5" t="s">
        <v>70</v>
      </c>
      <c r="E3990" s="3" t="s">
        <v>60</v>
      </c>
      <c r="F3990" s="3" t="s">
        <v>356</v>
      </c>
      <c r="G3990" s="3">
        <v>39009448</v>
      </c>
      <c r="H3990" s="3"/>
      <c r="I3990" s="3"/>
      <c r="J3990" s="3"/>
      <c r="K3990" s="3"/>
      <c r="L3990" s="3"/>
      <c r="M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3"/>
      <c r="AU3990" s="5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CK3990"/>
    </row>
    <row r="3991" spans="1:89" x14ac:dyDescent="0.25">
      <c r="A3991" s="2">
        <v>43738</v>
      </c>
      <c r="B3991" s="5" t="s">
        <v>488</v>
      </c>
      <c r="C3991" s="5" t="s">
        <v>330</v>
      </c>
      <c r="D3991" s="5" t="s">
        <v>70</v>
      </c>
      <c r="E3991" s="3" t="s">
        <v>59</v>
      </c>
      <c r="F3991" s="3" t="s">
        <v>357</v>
      </c>
      <c r="G3991" s="3">
        <v>0</v>
      </c>
      <c r="H3991" s="3"/>
      <c r="I3991" s="3"/>
      <c r="J3991" s="3"/>
      <c r="K3991" s="3"/>
      <c r="L3991" s="3"/>
      <c r="M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3"/>
      <c r="AU3991" s="5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CK3991"/>
    </row>
    <row r="3992" spans="1:89" x14ac:dyDescent="0.25">
      <c r="A3992" s="2">
        <v>43738</v>
      </c>
      <c r="B3992" s="5" t="s">
        <v>488</v>
      </c>
      <c r="C3992" s="5" t="s">
        <v>330</v>
      </c>
      <c r="D3992" s="5" t="s">
        <v>70</v>
      </c>
      <c r="E3992" s="3" t="s">
        <v>58</v>
      </c>
      <c r="F3992" s="3" t="s">
        <v>358</v>
      </c>
      <c r="G3992" s="3">
        <v>0</v>
      </c>
      <c r="H3992" s="3"/>
      <c r="I3992" s="3"/>
      <c r="J3992" s="3"/>
      <c r="K3992" s="3"/>
      <c r="L3992" s="3"/>
      <c r="M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3"/>
      <c r="AU3992" s="5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CK3992"/>
    </row>
    <row r="3993" spans="1:89" x14ac:dyDescent="0.25">
      <c r="A3993" s="2">
        <v>43738</v>
      </c>
      <c r="B3993" s="5" t="s">
        <v>488</v>
      </c>
      <c r="C3993" s="5" t="s">
        <v>330</v>
      </c>
      <c r="D3993" s="5" t="s">
        <v>70</v>
      </c>
      <c r="E3993" s="3" t="s">
        <v>57</v>
      </c>
      <c r="F3993" s="3" t="s">
        <v>359</v>
      </c>
      <c r="G3993" s="3">
        <v>0</v>
      </c>
      <c r="H3993" s="3"/>
      <c r="I3993" s="3"/>
      <c r="J3993" s="3"/>
      <c r="K3993" s="3"/>
      <c r="L3993" s="3"/>
      <c r="M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3"/>
      <c r="AU3993" s="5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CK3993"/>
    </row>
    <row r="3994" spans="1:89" x14ac:dyDescent="0.25">
      <c r="A3994" s="2">
        <v>43738</v>
      </c>
      <c r="B3994" s="5" t="s">
        <v>488</v>
      </c>
      <c r="C3994" s="5" t="s">
        <v>330</v>
      </c>
      <c r="D3994" s="5" t="s">
        <v>70</v>
      </c>
      <c r="E3994" s="3" t="s">
        <v>56</v>
      </c>
      <c r="F3994" s="3" t="s">
        <v>360</v>
      </c>
      <c r="G3994" s="3">
        <v>0</v>
      </c>
      <c r="H3994" s="3"/>
      <c r="I3994" s="3"/>
      <c r="J3994" s="3"/>
      <c r="K3994" s="3"/>
      <c r="L3994" s="3"/>
      <c r="M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3"/>
      <c r="AU3994" s="5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CK3994"/>
    </row>
    <row r="3995" spans="1:89" x14ac:dyDescent="0.25">
      <c r="A3995" s="2">
        <v>43738</v>
      </c>
      <c r="B3995" s="5" t="s">
        <v>488</v>
      </c>
      <c r="C3995" s="5" t="s">
        <v>330</v>
      </c>
      <c r="D3995" s="5" t="s">
        <v>70</v>
      </c>
      <c r="E3995" s="3" t="s">
        <v>259</v>
      </c>
      <c r="F3995" s="3" t="s">
        <v>361</v>
      </c>
      <c r="G3995" s="3">
        <v>0</v>
      </c>
      <c r="H3995" s="3"/>
      <c r="I3995" s="3"/>
      <c r="J3995" s="3"/>
      <c r="K3995" s="3"/>
      <c r="L3995" s="3"/>
      <c r="M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3"/>
      <c r="AU3995" s="5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CK3995"/>
    </row>
    <row r="3996" spans="1:89" x14ac:dyDescent="0.25">
      <c r="A3996" s="2">
        <v>43738</v>
      </c>
      <c r="B3996" s="5" t="s">
        <v>488</v>
      </c>
      <c r="C3996" s="5" t="s">
        <v>330</v>
      </c>
      <c r="D3996" s="5" t="s">
        <v>70</v>
      </c>
      <c r="E3996" s="3" t="s">
        <v>260</v>
      </c>
      <c r="F3996" s="3" t="s">
        <v>362</v>
      </c>
      <c r="G3996" s="3">
        <v>23448468415.52</v>
      </c>
      <c r="H3996" s="3"/>
      <c r="I3996" s="3"/>
      <c r="J3996" s="3"/>
      <c r="K3996" s="3"/>
      <c r="L3996" s="3"/>
      <c r="M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3"/>
      <c r="AU3996" s="5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CK3996"/>
    </row>
    <row r="3997" spans="1:89" x14ac:dyDescent="0.25">
      <c r="A3997" s="2">
        <v>43738</v>
      </c>
      <c r="B3997" s="5" t="s">
        <v>488</v>
      </c>
      <c r="C3997" s="5" t="s">
        <v>330</v>
      </c>
      <c r="D3997" s="5" t="s">
        <v>70</v>
      </c>
      <c r="E3997" s="3" t="s">
        <v>261</v>
      </c>
      <c r="F3997" s="3" t="s">
        <v>363</v>
      </c>
      <c r="G3997" s="3">
        <v>97776024</v>
      </c>
      <c r="H3997" s="3"/>
      <c r="I3997" s="3"/>
      <c r="J3997" s="3"/>
      <c r="K3997" s="3"/>
      <c r="L3997" s="3"/>
      <c r="M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3"/>
      <c r="AU3997" s="5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CK3997"/>
    </row>
    <row r="3998" spans="1:89" x14ac:dyDescent="0.25">
      <c r="A3998" s="2">
        <v>43738</v>
      </c>
      <c r="B3998" s="5" t="s">
        <v>488</v>
      </c>
      <c r="C3998" s="5" t="s">
        <v>330</v>
      </c>
      <c r="D3998" s="5" t="s">
        <v>70</v>
      </c>
      <c r="E3998" s="3" t="s">
        <v>262</v>
      </c>
      <c r="F3998" s="3" t="s">
        <v>364</v>
      </c>
      <c r="G3998" s="3">
        <v>835732877</v>
      </c>
      <c r="H3998" s="3"/>
      <c r="I3998" s="3"/>
      <c r="J3998" s="3"/>
      <c r="K3998" s="3"/>
      <c r="L3998" s="3"/>
      <c r="M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3"/>
      <c r="AU3998" s="5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CK3998"/>
    </row>
    <row r="3999" spans="1:89" x14ac:dyDescent="0.25">
      <c r="A3999" s="2">
        <v>43738</v>
      </c>
      <c r="B3999" s="5" t="s">
        <v>488</v>
      </c>
      <c r="C3999" s="5" t="s">
        <v>330</v>
      </c>
      <c r="D3999" s="5" t="s">
        <v>70</v>
      </c>
      <c r="E3999" s="3" t="s">
        <v>263</v>
      </c>
      <c r="F3999" s="3" t="s">
        <v>365</v>
      </c>
      <c r="G3999" s="3">
        <v>967361727.29999995</v>
      </c>
      <c r="H3999" s="3"/>
      <c r="I3999" s="3"/>
      <c r="J3999" s="3"/>
      <c r="K3999" s="3"/>
      <c r="L3999" s="3"/>
      <c r="M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3"/>
      <c r="AU3999" s="5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CK3999"/>
    </row>
    <row r="4000" spans="1:89" x14ac:dyDescent="0.25">
      <c r="A4000" s="2">
        <v>43738</v>
      </c>
      <c r="B4000" s="5" t="s">
        <v>488</v>
      </c>
      <c r="C4000" s="5" t="s">
        <v>330</v>
      </c>
      <c r="D4000" s="5" t="s">
        <v>70</v>
      </c>
      <c r="E4000" s="3" t="s">
        <v>55</v>
      </c>
      <c r="F4000" s="3" t="s">
        <v>366</v>
      </c>
      <c r="G4000" s="3">
        <v>0</v>
      </c>
      <c r="H4000" s="3"/>
      <c r="I4000" s="3"/>
      <c r="J4000" s="3"/>
      <c r="K4000" s="3"/>
      <c r="L4000" s="3"/>
      <c r="M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3"/>
      <c r="AU4000" s="5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CK4000"/>
    </row>
    <row r="4001" spans="1:89" x14ac:dyDescent="0.25">
      <c r="A4001" s="2">
        <v>43738</v>
      </c>
      <c r="B4001" s="5" t="s">
        <v>488</v>
      </c>
      <c r="C4001" s="5" t="s">
        <v>330</v>
      </c>
      <c r="D4001" s="5" t="s">
        <v>70</v>
      </c>
      <c r="E4001" s="3" t="s">
        <v>54</v>
      </c>
      <c r="F4001" s="3" t="s">
        <v>367</v>
      </c>
      <c r="G4001" s="3">
        <v>6629140028.6800003</v>
      </c>
      <c r="H4001" s="3"/>
      <c r="I4001" s="3"/>
      <c r="J4001" s="3"/>
      <c r="K4001" s="3"/>
      <c r="L4001" s="3"/>
      <c r="M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3"/>
      <c r="AU4001" s="5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CK4001"/>
    </row>
    <row r="4002" spans="1:89" x14ac:dyDescent="0.25">
      <c r="A4002" s="2">
        <v>43738</v>
      </c>
      <c r="B4002" s="5" t="s">
        <v>488</v>
      </c>
      <c r="C4002" s="5" t="s">
        <v>330</v>
      </c>
      <c r="D4002" s="5" t="s">
        <v>70</v>
      </c>
      <c r="E4002" s="3" t="s">
        <v>53</v>
      </c>
      <c r="F4002" s="3" t="s">
        <v>368</v>
      </c>
      <c r="G4002" s="3">
        <v>1774898027.6199999</v>
      </c>
      <c r="H4002" s="3"/>
      <c r="I4002" s="3"/>
      <c r="J4002" s="3"/>
      <c r="K4002" s="3"/>
      <c r="L4002" s="3"/>
      <c r="M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3"/>
      <c r="AU4002" s="5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CK4002"/>
    </row>
    <row r="4003" spans="1:89" x14ac:dyDescent="0.25">
      <c r="A4003" s="2">
        <v>43738</v>
      </c>
      <c r="B4003" s="5" t="s">
        <v>488</v>
      </c>
      <c r="C4003" s="5" t="s">
        <v>330</v>
      </c>
      <c r="D4003" s="5" t="s">
        <v>70</v>
      </c>
      <c r="E4003" s="3" t="s">
        <v>50</v>
      </c>
      <c r="F4003" s="3" t="s">
        <v>369</v>
      </c>
      <c r="G4003" s="3">
        <v>152651403061.92001</v>
      </c>
      <c r="H4003" s="3"/>
      <c r="I4003" s="3"/>
      <c r="J4003" s="3"/>
      <c r="K4003" s="3"/>
      <c r="L4003" s="3"/>
      <c r="M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3"/>
      <c r="AU4003" s="5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CK4003"/>
    </row>
    <row r="4004" spans="1:89" x14ac:dyDescent="0.25">
      <c r="A4004" s="2">
        <v>43738</v>
      </c>
      <c r="B4004" s="5" t="s">
        <v>488</v>
      </c>
      <c r="C4004" s="5" t="s">
        <v>330</v>
      </c>
      <c r="D4004" s="5" t="s">
        <v>70</v>
      </c>
      <c r="E4004" s="3" t="s">
        <v>264</v>
      </c>
      <c r="F4004" s="3" t="s">
        <v>371</v>
      </c>
      <c r="G4004" s="3">
        <v>87900807288.149994</v>
      </c>
      <c r="H4004" s="3"/>
      <c r="I4004" s="3"/>
      <c r="J4004" s="3"/>
      <c r="K4004" s="3"/>
      <c r="L4004" s="3"/>
      <c r="M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3"/>
      <c r="AU4004" s="5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CK4004"/>
    </row>
    <row r="4005" spans="1:89" x14ac:dyDescent="0.25">
      <c r="A4005" s="2">
        <v>43738</v>
      </c>
      <c r="B4005" s="5" t="s">
        <v>488</v>
      </c>
      <c r="C4005" s="5" t="s">
        <v>330</v>
      </c>
      <c r="D4005" s="5" t="s">
        <v>70</v>
      </c>
      <c r="E4005" s="3" t="s">
        <v>265</v>
      </c>
      <c r="F4005" s="3" t="s">
        <v>377</v>
      </c>
      <c r="G4005" s="3">
        <v>74423260242.550003</v>
      </c>
      <c r="H4005" s="3"/>
      <c r="I4005" s="3"/>
      <c r="J4005" s="3"/>
      <c r="K4005" s="3"/>
      <c r="L4005" s="3"/>
      <c r="M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3"/>
      <c r="AU4005" s="5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CK4005"/>
    </row>
    <row r="4006" spans="1:89" x14ac:dyDescent="0.25">
      <c r="A4006" s="2">
        <v>43738</v>
      </c>
      <c r="B4006" s="5" t="s">
        <v>488</v>
      </c>
      <c r="C4006" s="5" t="s">
        <v>330</v>
      </c>
      <c r="D4006" s="5" t="s">
        <v>70</v>
      </c>
      <c r="E4006" s="3" t="s">
        <v>266</v>
      </c>
      <c r="F4006" s="3" t="s">
        <v>373</v>
      </c>
      <c r="G4006" s="3">
        <v>0</v>
      </c>
      <c r="H4006" s="3"/>
      <c r="I4006" s="3"/>
      <c r="J4006" s="3"/>
      <c r="K4006" s="3"/>
      <c r="L4006" s="3"/>
      <c r="M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3"/>
      <c r="AU4006" s="5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CK4006"/>
    </row>
    <row r="4007" spans="1:89" x14ac:dyDescent="0.25">
      <c r="A4007" s="2">
        <v>43738</v>
      </c>
      <c r="B4007" s="5" t="s">
        <v>488</v>
      </c>
      <c r="C4007" s="5" t="s">
        <v>330</v>
      </c>
      <c r="D4007" s="5" t="s">
        <v>70</v>
      </c>
      <c r="E4007" s="3" t="s">
        <v>267</v>
      </c>
      <c r="F4007" s="3" t="s">
        <v>374</v>
      </c>
      <c r="G4007" s="3">
        <v>72196384815.210007</v>
      </c>
      <c r="H4007" s="3"/>
      <c r="I4007" s="3"/>
      <c r="J4007" s="3"/>
      <c r="K4007" s="3"/>
      <c r="L4007" s="3"/>
      <c r="M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3"/>
      <c r="AU4007" s="5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CK4007"/>
    </row>
    <row r="4008" spans="1:89" x14ac:dyDescent="0.25">
      <c r="A4008" s="2">
        <v>43738</v>
      </c>
      <c r="B4008" s="5" t="s">
        <v>488</v>
      </c>
      <c r="C4008" s="5" t="s">
        <v>330</v>
      </c>
      <c r="D4008" s="5" t="s">
        <v>70</v>
      </c>
      <c r="E4008" s="3" t="s">
        <v>37</v>
      </c>
      <c r="F4008" s="3" t="s">
        <v>375</v>
      </c>
      <c r="G4008" s="3">
        <v>2226875427.3400002</v>
      </c>
      <c r="H4008" s="3"/>
      <c r="I4008" s="3"/>
      <c r="J4008" s="3"/>
      <c r="K4008" s="3"/>
      <c r="L4008" s="3"/>
      <c r="M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3"/>
      <c r="AU4008" s="5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CK4008"/>
    </row>
    <row r="4009" spans="1:89" x14ac:dyDescent="0.25">
      <c r="A4009" s="2">
        <v>43738</v>
      </c>
      <c r="B4009" s="5" t="s">
        <v>488</v>
      </c>
      <c r="C4009" s="5" t="s">
        <v>330</v>
      </c>
      <c r="D4009" s="5" t="s">
        <v>70</v>
      </c>
      <c r="E4009" s="3" t="s">
        <v>268</v>
      </c>
      <c r="F4009" s="3" t="s">
        <v>376</v>
      </c>
      <c r="G4009" s="3">
        <v>13477547045.6</v>
      </c>
      <c r="H4009" s="3"/>
      <c r="I4009" s="3"/>
      <c r="J4009" s="3"/>
      <c r="K4009" s="3"/>
      <c r="L4009" s="3"/>
      <c r="M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3"/>
      <c r="AU4009" s="5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CK4009"/>
    </row>
    <row r="4010" spans="1:89" x14ac:dyDescent="0.25">
      <c r="A4010" s="2">
        <v>43738</v>
      </c>
      <c r="B4010" s="5" t="s">
        <v>488</v>
      </c>
      <c r="C4010" s="5" t="s">
        <v>330</v>
      </c>
      <c r="D4010" s="5" t="s">
        <v>70</v>
      </c>
      <c r="E4010" s="3" t="s">
        <v>269</v>
      </c>
      <c r="F4010" s="3" t="s">
        <v>373</v>
      </c>
      <c r="G4010" s="3">
        <v>0</v>
      </c>
      <c r="H4010" s="3"/>
      <c r="I4010" s="3"/>
      <c r="J4010" s="3"/>
      <c r="K4010" s="3"/>
      <c r="L4010" s="3"/>
      <c r="M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3"/>
      <c r="AU4010" s="5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CK4010"/>
    </row>
    <row r="4011" spans="1:89" x14ac:dyDescent="0.25">
      <c r="A4011" s="2">
        <v>43738</v>
      </c>
      <c r="B4011" s="5" t="s">
        <v>488</v>
      </c>
      <c r="C4011" s="5" t="s">
        <v>330</v>
      </c>
      <c r="D4011" s="5" t="s">
        <v>70</v>
      </c>
      <c r="E4011" s="3" t="s">
        <v>270</v>
      </c>
      <c r="F4011" s="3" t="s">
        <v>374</v>
      </c>
      <c r="G4011" s="3">
        <v>13018638357.139999</v>
      </c>
      <c r="H4011" s="3"/>
      <c r="I4011" s="3"/>
      <c r="J4011" s="3"/>
      <c r="K4011" s="3"/>
      <c r="L4011" s="3"/>
      <c r="M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3"/>
      <c r="AU4011" s="5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CK4011"/>
    </row>
    <row r="4012" spans="1:89" x14ac:dyDescent="0.25">
      <c r="A4012" s="2">
        <v>43738</v>
      </c>
      <c r="B4012" s="5" t="s">
        <v>488</v>
      </c>
      <c r="C4012" s="5" t="s">
        <v>330</v>
      </c>
      <c r="D4012" s="5" t="s">
        <v>70</v>
      </c>
      <c r="E4012" s="3" t="s">
        <v>271</v>
      </c>
      <c r="F4012" s="3" t="s">
        <v>375</v>
      </c>
      <c r="G4012" s="3">
        <v>458908688.45999998</v>
      </c>
      <c r="H4012" s="3"/>
      <c r="I4012" s="3"/>
      <c r="J4012" s="3"/>
      <c r="K4012" s="3"/>
      <c r="L4012" s="3"/>
      <c r="M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3"/>
      <c r="AU4012" s="5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CK4012"/>
    </row>
    <row r="4013" spans="1:89" x14ac:dyDescent="0.25">
      <c r="A4013" s="2">
        <v>43738</v>
      </c>
      <c r="B4013" s="5" t="s">
        <v>488</v>
      </c>
      <c r="C4013" s="5" t="s">
        <v>330</v>
      </c>
      <c r="D4013" s="5" t="s">
        <v>70</v>
      </c>
      <c r="E4013" s="3" t="s">
        <v>272</v>
      </c>
      <c r="F4013" s="3" t="s">
        <v>378</v>
      </c>
      <c r="G4013" s="3">
        <v>0</v>
      </c>
      <c r="H4013" s="3"/>
      <c r="I4013" s="3"/>
      <c r="J4013" s="3"/>
      <c r="K4013" s="3"/>
      <c r="L4013" s="3"/>
      <c r="M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3"/>
      <c r="AU4013" s="5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CK4013"/>
    </row>
    <row r="4014" spans="1:89" x14ac:dyDescent="0.25">
      <c r="A4014" s="2">
        <v>43738</v>
      </c>
      <c r="B4014" s="5" t="s">
        <v>488</v>
      </c>
      <c r="C4014" s="5" t="s">
        <v>330</v>
      </c>
      <c r="D4014" s="5" t="s">
        <v>70</v>
      </c>
      <c r="E4014" s="3" t="s">
        <v>131</v>
      </c>
      <c r="F4014" s="3" t="s">
        <v>379</v>
      </c>
      <c r="G4014" s="3">
        <v>0</v>
      </c>
      <c r="H4014" s="3"/>
      <c r="I4014" s="3"/>
      <c r="J4014" s="3"/>
      <c r="K4014" s="3"/>
      <c r="L4014" s="3"/>
      <c r="M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3"/>
      <c r="AU4014" s="5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CK4014"/>
    </row>
    <row r="4015" spans="1:89" x14ac:dyDescent="0.25">
      <c r="A4015" s="2">
        <v>43738</v>
      </c>
      <c r="B4015" s="5" t="s">
        <v>488</v>
      </c>
      <c r="C4015" s="5" t="s">
        <v>330</v>
      </c>
      <c r="D4015" s="5" t="s">
        <v>70</v>
      </c>
      <c r="E4015" s="3" t="s">
        <v>116</v>
      </c>
      <c r="F4015" s="3" t="s">
        <v>373</v>
      </c>
      <c r="G4015" s="3">
        <v>0</v>
      </c>
      <c r="H4015" s="3"/>
      <c r="I4015" s="3"/>
      <c r="J4015" s="3"/>
      <c r="K4015" s="3"/>
      <c r="L4015" s="3"/>
      <c r="M4015" s="5"/>
      <c r="AJ4015" s="3"/>
      <c r="AK4015" s="3"/>
      <c r="AL4015" s="3"/>
      <c r="AM4015" s="3"/>
      <c r="AN4015" s="5"/>
      <c r="AO4015" s="5"/>
      <c r="AP4015" s="5"/>
      <c r="AQ4015" s="5"/>
      <c r="AR4015" s="5"/>
      <c r="AS4015" s="5"/>
      <c r="AT4015" s="3"/>
      <c r="AU4015" s="5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CK4015"/>
    </row>
    <row r="4016" spans="1:89" x14ac:dyDescent="0.25">
      <c r="A4016" s="2">
        <v>43738</v>
      </c>
      <c r="B4016" s="5" t="s">
        <v>488</v>
      </c>
      <c r="C4016" s="5" t="s">
        <v>330</v>
      </c>
      <c r="D4016" s="5" t="s">
        <v>70</v>
      </c>
      <c r="E4016" s="3" t="s">
        <v>117</v>
      </c>
      <c r="F4016" s="3" t="s">
        <v>374</v>
      </c>
      <c r="G4016" s="3">
        <v>0</v>
      </c>
      <c r="H4016" s="3"/>
      <c r="I4016" s="3"/>
      <c r="J4016" s="3"/>
      <c r="K4016" s="3"/>
      <c r="L4016" s="3"/>
      <c r="M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3"/>
      <c r="AU4016" s="5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CK4016"/>
    </row>
    <row r="4017" spans="1:89" x14ac:dyDescent="0.25">
      <c r="A4017" s="2">
        <v>43738</v>
      </c>
      <c r="B4017" s="5" t="s">
        <v>488</v>
      </c>
      <c r="C4017" s="5" t="s">
        <v>330</v>
      </c>
      <c r="D4017" s="5" t="s">
        <v>70</v>
      </c>
      <c r="E4017" s="3" t="s">
        <v>118</v>
      </c>
      <c r="F4017" s="3" t="s">
        <v>375</v>
      </c>
      <c r="G4017" s="3">
        <v>0</v>
      </c>
      <c r="H4017" s="3"/>
      <c r="I4017" s="3"/>
      <c r="J4017" s="3"/>
      <c r="K4017" s="3"/>
      <c r="L4017" s="3"/>
      <c r="M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3"/>
      <c r="AU4017" s="5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CK4017"/>
    </row>
    <row r="4018" spans="1:89" x14ac:dyDescent="0.25">
      <c r="A4018" s="2">
        <v>43738</v>
      </c>
      <c r="B4018" s="5" t="s">
        <v>488</v>
      </c>
      <c r="C4018" s="5" t="s">
        <v>330</v>
      </c>
      <c r="D4018" s="5" t="s">
        <v>70</v>
      </c>
      <c r="E4018" s="3" t="s">
        <v>273</v>
      </c>
      <c r="F4018" s="3" t="s">
        <v>380</v>
      </c>
      <c r="G4018" s="3">
        <v>0</v>
      </c>
      <c r="H4018" s="3"/>
      <c r="I4018" s="3"/>
      <c r="J4018" s="3"/>
      <c r="K4018" s="3"/>
      <c r="L4018" s="3"/>
      <c r="M4018" s="5"/>
      <c r="AJ4018" s="3"/>
      <c r="AK4018" s="3"/>
      <c r="AL4018" s="3"/>
      <c r="AM4018" s="5"/>
      <c r="AN4018" s="5"/>
      <c r="AO4018" s="5"/>
      <c r="AP4018" s="5"/>
      <c r="AQ4018" s="5"/>
      <c r="AR4018" s="5"/>
      <c r="AS4018" s="5"/>
      <c r="AT4018" s="3"/>
      <c r="AU4018" s="5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CK4018"/>
    </row>
    <row r="4019" spans="1:89" x14ac:dyDescent="0.25">
      <c r="A4019" s="2">
        <v>43738</v>
      </c>
      <c r="B4019" s="5" t="s">
        <v>488</v>
      </c>
      <c r="C4019" s="5" t="s">
        <v>330</v>
      </c>
      <c r="D4019" s="5" t="s">
        <v>70</v>
      </c>
      <c r="E4019" s="3" t="s">
        <v>274</v>
      </c>
      <c r="F4019" s="3" t="s">
        <v>373</v>
      </c>
      <c r="G4019" s="3">
        <v>0</v>
      </c>
      <c r="H4019" s="3"/>
      <c r="I4019" s="3"/>
      <c r="J4019" s="3"/>
      <c r="K4019" s="3"/>
      <c r="L4019" s="3"/>
      <c r="M4019" s="5"/>
      <c r="AJ4019" s="3"/>
      <c r="AK4019" s="3"/>
      <c r="AL4019" s="3"/>
      <c r="AM4019" s="3"/>
      <c r="AN4019" s="5"/>
      <c r="AO4019" s="5"/>
      <c r="AP4019" s="5"/>
      <c r="AQ4019" s="5"/>
      <c r="AR4019" s="5"/>
      <c r="AS4019" s="5"/>
      <c r="AT4019" s="3"/>
      <c r="AU4019" s="5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CK4019"/>
    </row>
    <row r="4020" spans="1:89" x14ac:dyDescent="0.25">
      <c r="A4020" s="2">
        <v>43738</v>
      </c>
      <c r="B4020" s="5" t="s">
        <v>488</v>
      </c>
      <c r="C4020" s="5" t="s">
        <v>330</v>
      </c>
      <c r="D4020" s="5" t="s">
        <v>70</v>
      </c>
      <c r="E4020" s="3" t="s">
        <v>275</v>
      </c>
      <c r="F4020" s="3" t="s">
        <v>374</v>
      </c>
      <c r="G4020" s="3">
        <v>0</v>
      </c>
      <c r="H4020" s="3"/>
      <c r="I4020" s="3"/>
      <c r="J4020" s="3"/>
      <c r="K4020" s="3"/>
      <c r="L4020" s="3"/>
      <c r="M4020" s="5"/>
      <c r="AJ4020" s="3"/>
      <c r="AK4020" s="3"/>
      <c r="AL4020" s="3"/>
      <c r="AM4020" s="3"/>
      <c r="AN4020" s="5"/>
      <c r="AO4020" s="5"/>
      <c r="AP4020" s="5"/>
      <c r="AQ4020" s="5"/>
      <c r="AR4020" s="5"/>
      <c r="AS4020" s="5"/>
      <c r="AT4020" s="3"/>
      <c r="AU4020" s="5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CK4020"/>
    </row>
    <row r="4021" spans="1:89" x14ac:dyDescent="0.25">
      <c r="A4021" s="2">
        <v>43738</v>
      </c>
      <c r="B4021" s="5" t="s">
        <v>488</v>
      </c>
      <c r="C4021" s="5" t="s">
        <v>330</v>
      </c>
      <c r="D4021" s="5" t="s">
        <v>70</v>
      </c>
      <c r="E4021" s="3" t="s">
        <v>276</v>
      </c>
      <c r="F4021" s="3" t="s">
        <v>375</v>
      </c>
      <c r="G4021" s="3">
        <v>0</v>
      </c>
      <c r="H4021" s="3"/>
      <c r="I4021" s="3"/>
      <c r="J4021" s="3"/>
      <c r="K4021" s="3"/>
      <c r="L4021" s="3"/>
      <c r="M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3"/>
      <c r="AU4021" s="5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CK4021"/>
    </row>
    <row r="4022" spans="1:89" x14ac:dyDescent="0.25">
      <c r="A4022" s="2">
        <v>43738</v>
      </c>
      <c r="B4022" s="5" t="s">
        <v>488</v>
      </c>
      <c r="C4022" s="5" t="s">
        <v>330</v>
      </c>
      <c r="D4022" s="5" t="s">
        <v>70</v>
      </c>
      <c r="E4022" s="3" t="s">
        <v>277</v>
      </c>
      <c r="F4022" s="3" t="s">
        <v>381</v>
      </c>
      <c r="G4022" s="3">
        <v>0</v>
      </c>
      <c r="H4022" s="3"/>
      <c r="I4022" s="3"/>
      <c r="J4022" s="3"/>
      <c r="K4022" s="3"/>
      <c r="L4022" s="3"/>
      <c r="M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3"/>
      <c r="AU4022" s="5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CK4022"/>
    </row>
    <row r="4023" spans="1:89" x14ac:dyDescent="0.25">
      <c r="A4023" s="2">
        <v>43738</v>
      </c>
      <c r="B4023" s="5" t="s">
        <v>488</v>
      </c>
      <c r="C4023" s="5" t="s">
        <v>330</v>
      </c>
      <c r="D4023" s="5" t="s">
        <v>70</v>
      </c>
      <c r="E4023" s="3" t="s">
        <v>119</v>
      </c>
      <c r="F4023" s="3" t="s">
        <v>382</v>
      </c>
      <c r="G4023" s="3">
        <v>0</v>
      </c>
      <c r="H4023" s="3"/>
      <c r="I4023" s="3"/>
      <c r="J4023" s="3"/>
      <c r="K4023" s="3"/>
      <c r="L4023" s="3"/>
      <c r="M4023" s="5"/>
      <c r="AJ4023" s="3"/>
      <c r="AK4023" s="3"/>
      <c r="AL4023" s="3"/>
      <c r="AM4023" s="5"/>
      <c r="AN4023" s="5"/>
      <c r="AO4023" s="5"/>
      <c r="AP4023" s="5"/>
      <c r="AQ4023" s="5"/>
      <c r="AR4023" s="5"/>
      <c r="AS4023" s="5"/>
      <c r="AT4023" s="3"/>
      <c r="AU4023" s="5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CK4023"/>
    </row>
    <row r="4024" spans="1:89" x14ac:dyDescent="0.25">
      <c r="A4024" s="2">
        <v>43738</v>
      </c>
      <c r="B4024" s="5" t="s">
        <v>488</v>
      </c>
      <c r="C4024" s="5" t="s">
        <v>330</v>
      </c>
      <c r="D4024" s="5" t="s">
        <v>70</v>
      </c>
      <c r="E4024" s="3" t="s">
        <v>120</v>
      </c>
      <c r="F4024" s="3" t="s">
        <v>383</v>
      </c>
      <c r="G4024" s="3">
        <v>0</v>
      </c>
      <c r="H4024" s="3"/>
      <c r="I4024" s="3"/>
      <c r="J4024" s="3"/>
      <c r="K4024" s="3"/>
      <c r="L4024" s="3"/>
      <c r="M4024" s="5"/>
      <c r="AJ4024" s="3"/>
      <c r="AK4024" s="3"/>
      <c r="AL4024" s="3"/>
      <c r="AM4024" s="3"/>
      <c r="AN4024" s="5"/>
      <c r="AO4024" s="5"/>
      <c r="AP4024" s="5"/>
      <c r="AQ4024" s="5"/>
      <c r="AR4024" s="5"/>
      <c r="AS4024" s="5"/>
      <c r="AT4024" s="3"/>
      <c r="AU4024" s="5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CK4024"/>
    </row>
    <row r="4025" spans="1:89" x14ac:dyDescent="0.25">
      <c r="A4025" s="2">
        <v>43738</v>
      </c>
      <c r="B4025" s="5" t="s">
        <v>488</v>
      </c>
      <c r="C4025" s="5" t="s">
        <v>330</v>
      </c>
      <c r="D4025" s="5" t="s">
        <v>70</v>
      </c>
      <c r="E4025" s="3" t="s">
        <v>121</v>
      </c>
      <c r="F4025" s="3" t="s">
        <v>384</v>
      </c>
      <c r="G4025" s="3">
        <v>0</v>
      </c>
      <c r="H4025" s="3"/>
      <c r="I4025" s="3"/>
      <c r="J4025" s="3"/>
      <c r="K4025" s="3"/>
      <c r="L4025" s="3"/>
      <c r="M4025" s="5"/>
      <c r="AJ4025" s="3"/>
      <c r="AK4025" s="3"/>
      <c r="AL4025" s="3"/>
      <c r="AM4025" s="5"/>
      <c r="AN4025" s="5"/>
      <c r="AO4025" s="5"/>
      <c r="AP4025" s="5"/>
      <c r="AQ4025" s="5"/>
      <c r="AR4025" s="5"/>
      <c r="AS4025" s="5"/>
      <c r="AT4025" s="3"/>
      <c r="AU4025" s="5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CK4025"/>
    </row>
    <row r="4026" spans="1:89" x14ac:dyDescent="0.25">
      <c r="A4026" s="2">
        <v>43738</v>
      </c>
      <c r="B4026" s="5" t="s">
        <v>488</v>
      </c>
      <c r="C4026" s="5" t="s">
        <v>330</v>
      </c>
      <c r="D4026" s="5" t="s">
        <v>70</v>
      </c>
      <c r="E4026" s="3" t="s">
        <v>123</v>
      </c>
      <c r="F4026" s="3" t="s">
        <v>385</v>
      </c>
      <c r="G4026" s="3">
        <v>0</v>
      </c>
      <c r="H4026" s="3"/>
      <c r="I4026" s="3"/>
      <c r="J4026" s="3"/>
      <c r="K4026" s="3"/>
      <c r="L4026" s="3"/>
      <c r="M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3"/>
      <c r="AU4026" s="5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CK4026"/>
    </row>
    <row r="4027" spans="1:89" x14ac:dyDescent="0.25">
      <c r="A4027" s="2">
        <v>43738</v>
      </c>
      <c r="B4027" s="5" t="s">
        <v>488</v>
      </c>
      <c r="C4027" s="5" t="s">
        <v>330</v>
      </c>
      <c r="D4027" s="5" t="s">
        <v>70</v>
      </c>
      <c r="E4027" s="3" t="s">
        <v>278</v>
      </c>
      <c r="F4027" s="3" t="s">
        <v>386</v>
      </c>
      <c r="G4027" s="3">
        <v>482407994</v>
      </c>
      <c r="H4027" s="3"/>
      <c r="I4027" s="3"/>
      <c r="J4027" s="3"/>
      <c r="K4027" s="3"/>
      <c r="L4027" s="3"/>
      <c r="M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3"/>
      <c r="AU4027" s="5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CK4027"/>
    </row>
    <row r="4028" spans="1:89" x14ac:dyDescent="0.25">
      <c r="A4028" s="2">
        <v>43738</v>
      </c>
      <c r="B4028" s="5" t="s">
        <v>488</v>
      </c>
      <c r="C4028" s="5" t="s">
        <v>330</v>
      </c>
      <c r="D4028" s="5" t="s">
        <v>70</v>
      </c>
      <c r="E4028" s="3" t="s">
        <v>279</v>
      </c>
      <c r="F4028" s="3" t="s">
        <v>387</v>
      </c>
      <c r="G4028" s="3">
        <v>0</v>
      </c>
      <c r="H4028" s="3"/>
      <c r="I4028" s="3"/>
      <c r="J4028" s="3"/>
      <c r="K4028" s="3"/>
      <c r="L4028" s="3"/>
      <c r="M4028" s="5"/>
      <c r="AJ4028" s="3"/>
      <c r="AK4028" s="3"/>
      <c r="AL4028" s="3"/>
      <c r="AM4028" s="5"/>
      <c r="AN4028" s="5"/>
      <c r="AO4028" s="5"/>
      <c r="AP4028" s="5"/>
      <c r="AQ4028" s="5"/>
      <c r="AR4028" s="5"/>
      <c r="AS4028" s="5"/>
      <c r="AT4028" s="3"/>
      <c r="AU4028" s="5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CK4028"/>
    </row>
    <row r="4029" spans="1:89" x14ac:dyDescent="0.25">
      <c r="A4029" s="2">
        <v>43738</v>
      </c>
      <c r="B4029" s="5" t="s">
        <v>488</v>
      </c>
      <c r="C4029" s="5" t="s">
        <v>330</v>
      </c>
      <c r="D4029" s="5" t="s">
        <v>70</v>
      </c>
      <c r="E4029" s="3" t="s">
        <v>280</v>
      </c>
      <c r="F4029" s="3" t="s">
        <v>388</v>
      </c>
      <c r="G4029" s="3">
        <v>0</v>
      </c>
      <c r="H4029" s="3"/>
      <c r="I4029" s="3"/>
      <c r="J4029" s="3"/>
      <c r="K4029" s="3"/>
      <c r="L4029" s="3"/>
      <c r="M4029" s="5"/>
      <c r="AJ4029" s="3"/>
      <c r="AK4029" s="3"/>
      <c r="AL4029" s="3"/>
      <c r="AM4029" s="5"/>
      <c r="AN4029" s="5"/>
      <c r="AO4029" s="5"/>
      <c r="AP4029" s="5"/>
      <c r="AQ4029" s="5"/>
      <c r="AR4029" s="5"/>
      <c r="AS4029" s="5"/>
      <c r="AT4029" s="3"/>
      <c r="AU4029" s="5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CK4029"/>
    </row>
    <row r="4030" spans="1:89" x14ac:dyDescent="0.25">
      <c r="A4030" s="2">
        <v>43738</v>
      </c>
      <c r="B4030" s="5" t="s">
        <v>488</v>
      </c>
      <c r="C4030" s="5" t="s">
        <v>330</v>
      </c>
      <c r="D4030" s="5" t="s">
        <v>70</v>
      </c>
      <c r="E4030" s="3" t="s">
        <v>281</v>
      </c>
      <c r="F4030" s="3" t="s">
        <v>389</v>
      </c>
      <c r="G4030" s="3">
        <v>118885260</v>
      </c>
      <c r="H4030" s="3"/>
      <c r="I4030" s="3"/>
      <c r="J4030" s="3"/>
      <c r="K4030" s="3"/>
      <c r="L4030" s="3"/>
      <c r="M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3"/>
      <c r="AU4030" s="5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CK4030"/>
    </row>
    <row r="4031" spans="1:89" x14ac:dyDescent="0.25">
      <c r="A4031" s="2">
        <v>43738</v>
      </c>
      <c r="B4031" s="5" t="s">
        <v>488</v>
      </c>
      <c r="C4031" s="5" t="s">
        <v>330</v>
      </c>
      <c r="D4031" s="5" t="s">
        <v>70</v>
      </c>
      <c r="E4031" s="3" t="s">
        <v>282</v>
      </c>
      <c r="F4031" s="3" t="s">
        <v>183</v>
      </c>
      <c r="G4031" s="3">
        <v>0</v>
      </c>
      <c r="H4031" s="3"/>
      <c r="I4031" s="3"/>
      <c r="J4031" s="3"/>
      <c r="K4031" s="3"/>
      <c r="L4031" s="3"/>
      <c r="M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3"/>
      <c r="AU4031" s="5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CK4031"/>
    </row>
    <row r="4032" spans="1:89" x14ac:dyDescent="0.25">
      <c r="A4032" s="2">
        <v>43738</v>
      </c>
      <c r="B4032" s="5" t="s">
        <v>488</v>
      </c>
      <c r="C4032" s="5" t="s">
        <v>330</v>
      </c>
      <c r="D4032" s="5" t="s">
        <v>70</v>
      </c>
      <c r="E4032" s="3" t="s">
        <v>124</v>
      </c>
      <c r="F4032" s="3" t="s">
        <v>390</v>
      </c>
      <c r="G4032" s="3">
        <v>0</v>
      </c>
      <c r="H4032" s="3"/>
      <c r="I4032" s="3"/>
      <c r="J4032" s="3"/>
      <c r="K4032" s="3"/>
      <c r="L4032" s="3"/>
      <c r="M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3"/>
      <c r="AU4032" s="5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CK4032"/>
    </row>
    <row r="4033" spans="1:89" x14ac:dyDescent="0.25">
      <c r="A4033" s="2">
        <v>43738</v>
      </c>
      <c r="B4033" s="5" t="s">
        <v>488</v>
      </c>
      <c r="C4033" s="5" t="s">
        <v>330</v>
      </c>
      <c r="D4033" s="5" t="s">
        <v>70</v>
      </c>
      <c r="E4033" s="3" t="s">
        <v>125</v>
      </c>
      <c r="F4033" s="3" t="s">
        <v>391</v>
      </c>
      <c r="G4033" s="3">
        <v>1486861754</v>
      </c>
      <c r="H4033" s="3"/>
      <c r="I4033" s="3"/>
      <c r="J4033" s="3"/>
      <c r="K4033" s="3"/>
      <c r="L4033" s="3"/>
      <c r="M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3"/>
      <c r="AU4033" s="5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CK4033"/>
    </row>
    <row r="4034" spans="1:89" x14ac:dyDescent="0.25">
      <c r="A4034" s="2">
        <v>43738</v>
      </c>
      <c r="B4034" s="5" t="s">
        <v>488</v>
      </c>
      <c r="C4034" s="5" t="s">
        <v>330</v>
      </c>
      <c r="D4034" s="5" t="s">
        <v>70</v>
      </c>
      <c r="E4034" s="3" t="s">
        <v>126</v>
      </c>
      <c r="F4034" s="3" t="s">
        <v>392</v>
      </c>
      <c r="G4034" s="3">
        <v>3126730435.0799999</v>
      </c>
      <c r="H4034" s="3"/>
      <c r="I4034" s="3"/>
      <c r="J4034" s="3"/>
      <c r="K4034" s="3"/>
      <c r="L4034" s="3"/>
      <c r="M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3"/>
      <c r="AU4034" s="5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CK4034"/>
    </row>
    <row r="4035" spans="1:89" x14ac:dyDescent="0.25">
      <c r="A4035" s="2">
        <v>43738</v>
      </c>
      <c r="B4035" s="5" t="s">
        <v>488</v>
      </c>
      <c r="C4035" s="5" t="s">
        <v>330</v>
      </c>
      <c r="D4035" s="5" t="s">
        <v>70</v>
      </c>
      <c r="E4035" s="3" t="s">
        <v>127</v>
      </c>
      <c r="F4035" s="3" t="s">
        <v>393</v>
      </c>
      <c r="G4035" s="3">
        <v>194129153.22</v>
      </c>
      <c r="H4035" s="3"/>
      <c r="I4035" s="3"/>
      <c r="J4035" s="3"/>
      <c r="K4035" s="3"/>
      <c r="L4035" s="3"/>
      <c r="M4035" s="5"/>
      <c r="AJ4035" s="3"/>
      <c r="AK4035" s="3"/>
      <c r="AL4035" s="3"/>
      <c r="AM4035" s="5"/>
      <c r="AN4035" s="5"/>
      <c r="AO4035" s="5"/>
      <c r="AP4035" s="5"/>
      <c r="AQ4035" s="5"/>
      <c r="AR4035" s="5"/>
      <c r="AS4035" s="5"/>
      <c r="AT4035" s="3"/>
      <c r="AU4035" s="5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CK4035"/>
    </row>
    <row r="4036" spans="1:89" x14ac:dyDescent="0.25">
      <c r="A4036" s="2">
        <v>43738</v>
      </c>
      <c r="B4036" s="5" t="s">
        <v>488</v>
      </c>
      <c r="C4036" s="5" t="s">
        <v>330</v>
      </c>
      <c r="D4036" s="5" t="s">
        <v>70</v>
      </c>
      <c r="E4036" s="3" t="s">
        <v>128</v>
      </c>
      <c r="F4036" s="3" t="s">
        <v>394</v>
      </c>
      <c r="G4036" s="3">
        <v>1094326577.3699999</v>
      </c>
      <c r="H4036" s="3"/>
      <c r="I4036" s="3"/>
      <c r="J4036" s="3"/>
      <c r="K4036" s="3"/>
      <c r="L4036" s="3"/>
      <c r="M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3"/>
      <c r="AU4036" s="5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CK4036"/>
    </row>
    <row r="4037" spans="1:89" x14ac:dyDescent="0.25">
      <c r="A4037" s="2">
        <v>43738</v>
      </c>
      <c r="B4037" s="5" t="s">
        <v>488</v>
      </c>
      <c r="C4037" s="5" t="s">
        <v>330</v>
      </c>
      <c r="D4037" s="5" t="s">
        <v>70</v>
      </c>
      <c r="E4037" s="3" t="s">
        <v>283</v>
      </c>
      <c r="F4037" s="3" t="s">
        <v>395</v>
      </c>
      <c r="G4037" s="3">
        <v>4982317467</v>
      </c>
      <c r="H4037" s="3"/>
      <c r="I4037" s="3"/>
      <c r="J4037" s="3"/>
      <c r="K4037" s="3"/>
      <c r="L4037" s="3"/>
      <c r="M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3"/>
      <c r="AU4037" s="5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CK4037"/>
    </row>
    <row r="4038" spans="1:89" x14ac:dyDescent="0.25">
      <c r="A4038" s="2">
        <v>43738</v>
      </c>
      <c r="B4038" s="5" t="s">
        <v>488</v>
      </c>
      <c r="C4038" s="5" t="s">
        <v>330</v>
      </c>
      <c r="D4038" s="5" t="s">
        <v>70</v>
      </c>
      <c r="E4038" s="3" t="s">
        <v>284</v>
      </c>
      <c r="F4038" s="3" t="s">
        <v>396</v>
      </c>
      <c r="G4038" s="3">
        <v>0</v>
      </c>
      <c r="H4038" s="3"/>
      <c r="I4038" s="3"/>
      <c r="J4038" s="3"/>
      <c r="K4038" s="3"/>
      <c r="L4038" s="3"/>
      <c r="M4038" s="5"/>
      <c r="AJ4038" s="3"/>
      <c r="AK4038" s="3"/>
      <c r="AL4038" s="3"/>
      <c r="AM4038" s="3"/>
      <c r="AN4038" s="5"/>
      <c r="AO4038" s="5"/>
      <c r="AP4038" s="5"/>
      <c r="AQ4038" s="5"/>
      <c r="AR4038" s="5"/>
      <c r="AS4038" s="5"/>
      <c r="AT4038" s="3"/>
      <c r="AU4038" s="5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CK4038"/>
    </row>
    <row r="4039" spans="1:89" x14ac:dyDescent="0.25">
      <c r="A4039" s="2">
        <v>43738</v>
      </c>
      <c r="B4039" s="5" t="s">
        <v>488</v>
      </c>
      <c r="C4039" s="5" t="s">
        <v>330</v>
      </c>
      <c r="D4039" s="5" t="s">
        <v>70</v>
      </c>
      <c r="E4039" s="3" t="s">
        <v>285</v>
      </c>
      <c r="F4039" s="3" t="s">
        <v>397</v>
      </c>
      <c r="G4039" s="3">
        <v>4982317467</v>
      </c>
      <c r="H4039" s="3"/>
      <c r="I4039" s="3"/>
      <c r="J4039" s="3"/>
      <c r="K4039" s="3"/>
      <c r="L4039" s="3"/>
      <c r="M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3"/>
      <c r="AU4039" s="5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CK4039"/>
    </row>
    <row r="4040" spans="1:89" x14ac:dyDescent="0.25">
      <c r="A4040" s="2">
        <v>43738</v>
      </c>
      <c r="B4040" s="5" t="s">
        <v>488</v>
      </c>
      <c r="C4040" s="5" t="s">
        <v>330</v>
      </c>
      <c r="D4040" s="5" t="s">
        <v>70</v>
      </c>
      <c r="E4040" s="3" t="s">
        <v>286</v>
      </c>
      <c r="F4040" s="3" t="s">
        <v>399</v>
      </c>
      <c r="G4040" s="3">
        <v>1923772090.3</v>
      </c>
      <c r="H4040" s="3"/>
      <c r="I4040" s="3"/>
      <c r="J4040" s="3"/>
      <c r="K4040" s="3"/>
      <c r="L4040" s="3"/>
      <c r="M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3"/>
      <c r="AU4040" s="5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CK4040"/>
    </row>
    <row r="4041" spans="1:89" x14ac:dyDescent="0.25">
      <c r="A4041" s="2">
        <v>43738</v>
      </c>
      <c r="B4041" s="5" t="s">
        <v>488</v>
      </c>
      <c r="C4041" s="5" t="s">
        <v>330</v>
      </c>
      <c r="D4041" s="5" t="s">
        <v>70</v>
      </c>
      <c r="E4041" s="3" t="s">
        <v>129</v>
      </c>
      <c r="F4041" s="3" t="s">
        <v>400</v>
      </c>
      <c r="G4041" s="3">
        <v>101310238019.12</v>
      </c>
      <c r="H4041" s="3"/>
      <c r="I4041" s="3"/>
      <c r="J4041" s="3"/>
      <c r="K4041" s="3"/>
      <c r="L4041" s="3"/>
      <c r="M4041" s="5"/>
      <c r="AJ4041" s="3"/>
      <c r="AK4041" s="3"/>
      <c r="AL4041" s="3"/>
      <c r="AM4041" s="5"/>
      <c r="AN4041" s="5"/>
      <c r="AO4041" s="5"/>
      <c r="AP4041" s="5"/>
      <c r="AQ4041" s="5"/>
      <c r="AR4041" s="5"/>
      <c r="AS4041" s="5"/>
      <c r="AT4041" s="3"/>
      <c r="AU4041" s="5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CK4041"/>
    </row>
    <row r="4042" spans="1:89" x14ac:dyDescent="0.25">
      <c r="A4042" s="2">
        <v>43738</v>
      </c>
      <c r="B4042" s="5" t="s">
        <v>488</v>
      </c>
      <c r="C4042" s="5" t="s">
        <v>330</v>
      </c>
      <c r="D4042" s="5" t="s">
        <v>70</v>
      </c>
      <c r="E4042" s="3" t="s">
        <v>130</v>
      </c>
      <c r="F4042" s="3" t="s">
        <v>398</v>
      </c>
      <c r="G4042" s="3">
        <v>51341165042.790001</v>
      </c>
      <c r="H4042" s="3"/>
      <c r="I4042" s="3"/>
      <c r="J4042" s="3"/>
      <c r="K4042" s="3"/>
      <c r="L4042" s="3"/>
      <c r="M4042" s="5"/>
      <c r="AJ4042" s="3"/>
      <c r="AK4042" s="3"/>
      <c r="AL4042" s="3"/>
      <c r="AM4042" s="3"/>
      <c r="AN4042" s="5"/>
      <c r="AO4042" s="5"/>
      <c r="AP4042" s="5"/>
      <c r="AQ4042" s="5"/>
      <c r="AR4042" s="5"/>
      <c r="AS4042" s="5"/>
      <c r="AT4042" s="3"/>
      <c r="AU4042" s="5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CK4042"/>
    </row>
    <row r="4043" spans="1:89" x14ac:dyDescent="0.25">
      <c r="A4043" s="2">
        <v>43738</v>
      </c>
      <c r="B4043" s="5" t="s">
        <v>488</v>
      </c>
      <c r="C4043" s="5" t="s">
        <v>401</v>
      </c>
      <c r="D4043" s="5" t="s">
        <v>70</v>
      </c>
      <c r="E4043" s="3" t="s">
        <v>69</v>
      </c>
      <c r="F4043" s="3" t="s">
        <v>107</v>
      </c>
      <c r="G4043" s="3">
        <v>39093470</v>
      </c>
      <c r="H4043" s="3">
        <v>3230849062</v>
      </c>
      <c r="I4043" s="3">
        <v>3049593683.23</v>
      </c>
      <c r="J4043" s="3">
        <v>21696214391</v>
      </c>
      <c r="K4043" s="3">
        <v>9351119955</v>
      </c>
      <c r="L4043" s="3">
        <v>2687379638.3000002</v>
      </c>
      <c r="M4043" s="3">
        <v>12028323884.75</v>
      </c>
      <c r="N4043" s="3">
        <v>3599664934</v>
      </c>
      <c r="O4043" s="3">
        <v>53028076</v>
      </c>
      <c r="P4043" s="5">
        <v>0</v>
      </c>
      <c r="Q4043" s="5">
        <v>0</v>
      </c>
      <c r="R4043" s="5">
        <v>0</v>
      </c>
      <c r="Z4043" s="3">
        <v>55735267094.279999</v>
      </c>
      <c r="AJ4043" s="3"/>
      <c r="AK4043" s="3"/>
      <c r="AL4043" s="3"/>
      <c r="AM4043" s="3"/>
      <c r="AN4043" s="5"/>
      <c r="AO4043" s="5"/>
      <c r="AP4043" s="5"/>
      <c r="AQ4043" s="5"/>
      <c r="AR4043" s="5"/>
      <c r="AS4043" s="5"/>
      <c r="AT4043" s="3"/>
      <c r="AU4043" s="5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CK4043"/>
    </row>
    <row r="4044" spans="1:89" x14ac:dyDescent="0.25">
      <c r="A4044" s="2">
        <v>43738</v>
      </c>
      <c r="B4044" s="5" t="s">
        <v>488</v>
      </c>
      <c r="C4044" s="5" t="s">
        <v>401</v>
      </c>
      <c r="D4044" s="5" t="s">
        <v>70</v>
      </c>
      <c r="E4044" s="3" t="s">
        <v>68</v>
      </c>
      <c r="F4044" s="3" t="s">
        <v>108</v>
      </c>
      <c r="G4044" s="3">
        <v>0</v>
      </c>
      <c r="H4044" s="3">
        <v>12124848.4</v>
      </c>
      <c r="I4044" s="3">
        <v>0</v>
      </c>
      <c r="J4044" s="3">
        <v>0</v>
      </c>
      <c r="K4044" s="3">
        <v>0</v>
      </c>
      <c r="L4044" s="3">
        <v>267445205.65000001</v>
      </c>
      <c r="M4044" s="3">
        <v>637186306.13999999</v>
      </c>
      <c r="N4044" s="3">
        <v>30726308.16</v>
      </c>
      <c r="O4044" s="5">
        <v>0</v>
      </c>
      <c r="P4044" s="5">
        <v>0</v>
      </c>
      <c r="Q4044" s="5">
        <v>0</v>
      </c>
      <c r="R4044" s="5">
        <v>0</v>
      </c>
      <c r="Z4044" s="3">
        <v>947482668.35000002</v>
      </c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3"/>
      <c r="AU4044" s="5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CK4044"/>
    </row>
    <row r="4045" spans="1:89" x14ac:dyDescent="0.25">
      <c r="A4045" s="2">
        <v>43738</v>
      </c>
      <c r="B4045" s="5" t="s">
        <v>488</v>
      </c>
      <c r="C4045" s="5" t="s">
        <v>401</v>
      </c>
      <c r="D4045" s="5" t="s">
        <v>70</v>
      </c>
      <c r="E4045" s="3" t="s">
        <v>67</v>
      </c>
      <c r="F4045" s="3" t="s">
        <v>109</v>
      </c>
      <c r="G4045" s="3"/>
      <c r="H4045" s="3"/>
      <c r="I4045" s="3"/>
      <c r="J4045" s="3"/>
      <c r="K4045" s="3"/>
      <c r="L4045" s="3"/>
      <c r="M4045" s="5"/>
      <c r="S4045" s="3">
        <v>28940267</v>
      </c>
      <c r="T4045" s="5">
        <v>0</v>
      </c>
      <c r="U4045" s="5">
        <v>0</v>
      </c>
      <c r="V4045" s="5">
        <v>0</v>
      </c>
      <c r="Z4045" s="3">
        <v>28940267</v>
      </c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3"/>
      <c r="AU4045" s="5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CK4045"/>
    </row>
    <row r="4046" spans="1:89" x14ac:dyDescent="0.25">
      <c r="A4046" s="2">
        <v>43738</v>
      </c>
      <c r="B4046" s="5" t="s">
        <v>488</v>
      </c>
      <c r="C4046" s="5" t="s">
        <v>401</v>
      </c>
      <c r="D4046" s="5" t="s">
        <v>70</v>
      </c>
      <c r="E4046" s="3" t="s">
        <v>66</v>
      </c>
      <c r="F4046" s="3" t="s">
        <v>110</v>
      </c>
      <c r="G4046" s="3">
        <v>12309</v>
      </c>
      <c r="H4046" s="3">
        <v>40538332</v>
      </c>
      <c r="I4046" s="3">
        <v>48805739</v>
      </c>
      <c r="J4046" s="3">
        <v>107645313</v>
      </c>
      <c r="K4046" s="3">
        <v>15507835</v>
      </c>
      <c r="L4046" s="3">
        <v>412224630.29000002</v>
      </c>
      <c r="M4046" s="3">
        <v>894886695.98000002</v>
      </c>
      <c r="N4046" s="3">
        <v>205791792.43000001</v>
      </c>
      <c r="O4046" s="3">
        <v>18725772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Z4046" s="3">
        <v>1744138418.7</v>
      </c>
      <c r="AJ4046" s="3"/>
      <c r="AK4046" s="3"/>
      <c r="AL4046" s="3"/>
      <c r="AM4046" s="5"/>
      <c r="AN4046" s="5"/>
      <c r="AO4046" s="5"/>
      <c r="AP4046" s="5"/>
      <c r="AQ4046" s="5"/>
      <c r="AR4046" s="5"/>
      <c r="AS4046" s="5"/>
      <c r="AT4046" s="3"/>
      <c r="AU4046" s="5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CK4046"/>
    </row>
    <row r="4047" spans="1:89" x14ac:dyDescent="0.25">
      <c r="A4047" s="2">
        <v>43738</v>
      </c>
      <c r="B4047" s="5" t="s">
        <v>488</v>
      </c>
      <c r="C4047" s="5" t="s">
        <v>401</v>
      </c>
      <c r="D4047" s="5" t="s">
        <v>70</v>
      </c>
      <c r="E4047" s="3" t="s">
        <v>65</v>
      </c>
      <c r="F4047" s="3" t="s">
        <v>111</v>
      </c>
      <c r="G4047" s="3">
        <v>39081161</v>
      </c>
      <c r="H4047" s="3">
        <v>3202435578.4000001</v>
      </c>
      <c r="I4047" s="3">
        <v>3000787944.23</v>
      </c>
      <c r="J4047" s="3">
        <v>21588569078</v>
      </c>
      <c r="K4047" s="3">
        <v>9335612120</v>
      </c>
      <c r="L4047" s="3">
        <v>2542600213.6599998</v>
      </c>
      <c r="M4047" s="3">
        <v>11770623494.91</v>
      </c>
      <c r="N4047" s="3">
        <v>3424599449.73</v>
      </c>
      <c r="O4047" s="3">
        <v>34302304</v>
      </c>
      <c r="P4047" s="5">
        <v>0</v>
      </c>
      <c r="Q4047" s="5">
        <v>0</v>
      </c>
      <c r="R4047" s="5">
        <v>0</v>
      </c>
      <c r="S4047" s="3">
        <v>28940267</v>
      </c>
      <c r="T4047" s="5">
        <v>0</v>
      </c>
      <c r="U4047" s="5">
        <v>0</v>
      </c>
      <c r="V4047" s="5">
        <v>0</v>
      </c>
      <c r="Z4047" s="3">
        <v>54967551610.93</v>
      </c>
      <c r="AJ4047" s="3"/>
      <c r="AK4047" s="3"/>
      <c r="AL4047" s="3"/>
      <c r="AM4047" s="3"/>
      <c r="AN4047" s="5"/>
      <c r="AO4047" s="5"/>
      <c r="AP4047" s="5"/>
      <c r="AQ4047" s="5"/>
      <c r="AR4047" s="5"/>
      <c r="AS4047" s="5"/>
      <c r="AT4047" s="3"/>
      <c r="AU4047" s="5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CK4047"/>
    </row>
    <row r="4048" spans="1:89" x14ac:dyDescent="0.25">
      <c r="A4048" s="2">
        <v>43738</v>
      </c>
      <c r="B4048" s="5" t="s">
        <v>488</v>
      </c>
      <c r="C4048" s="5" t="s">
        <v>401</v>
      </c>
      <c r="D4048" s="5" t="s">
        <v>70</v>
      </c>
      <c r="E4048" s="3" t="s">
        <v>64</v>
      </c>
      <c r="F4048" s="3" t="s">
        <v>107</v>
      </c>
      <c r="G4048" s="3">
        <v>34546637.609999999</v>
      </c>
      <c r="H4048" s="3">
        <v>2899261787.1500001</v>
      </c>
      <c r="I4048" s="3">
        <v>2340225951.29</v>
      </c>
      <c r="J4048" s="3">
        <v>19103990197.139999</v>
      </c>
      <c r="K4048" s="3">
        <v>8297736321.4399996</v>
      </c>
      <c r="L4048" s="3">
        <v>2207641643.5700002</v>
      </c>
      <c r="M4048" s="3">
        <v>10532345082.969999</v>
      </c>
      <c r="N4048" s="3">
        <v>3021031937.52</v>
      </c>
      <c r="O4048" s="3">
        <v>55897645.740000002</v>
      </c>
      <c r="P4048" s="5">
        <v>0</v>
      </c>
      <c r="Q4048" s="5">
        <v>0</v>
      </c>
      <c r="R4048" s="5">
        <v>0</v>
      </c>
      <c r="Z4048" s="3">
        <v>48492677204.43</v>
      </c>
      <c r="AJ4048" s="3"/>
      <c r="AK4048" s="3"/>
      <c r="AL4048" s="3"/>
      <c r="AM4048" s="5"/>
      <c r="AN4048" s="5"/>
      <c r="AO4048" s="5"/>
      <c r="AP4048" s="5"/>
      <c r="AQ4048" s="5"/>
      <c r="AR4048" s="5"/>
      <c r="AS4048" s="5"/>
      <c r="AT4048" s="3"/>
      <c r="AU4048" s="5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CK4048"/>
    </row>
    <row r="4049" spans="1:89" x14ac:dyDescent="0.25">
      <c r="A4049" s="2">
        <v>43738</v>
      </c>
      <c r="B4049" s="5" t="s">
        <v>488</v>
      </c>
      <c r="C4049" s="5" t="s">
        <v>401</v>
      </c>
      <c r="D4049" s="5" t="s">
        <v>70</v>
      </c>
      <c r="E4049" s="3" t="s">
        <v>63</v>
      </c>
      <c r="F4049" s="3" t="s">
        <v>108</v>
      </c>
      <c r="G4049" s="3">
        <v>0</v>
      </c>
      <c r="H4049" s="3">
        <v>13342891.9</v>
      </c>
      <c r="I4049" s="3">
        <v>0</v>
      </c>
      <c r="J4049" s="3">
        <v>0</v>
      </c>
      <c r="K4049" s="3">
        <v>0</v>
      </c>
      <c r="L4049" s="3">
        <v>246557931.41999999</v>
      </c>
      <c r="M4049" s="3">
        <v>599325937.61000001</v>
      </c>
      <c r="N4049" s="3">
        <v>35371855.200000003</v>
      </c>
      <c r="O4049" s="5">
        <v>0</v>
      </c>
      <c r="P4049" s="5">
        <v>0</v>
      </c>
      <c r="Q4049" s="5">
        <v>0</v>
      </c>
      <c r="R4049" s="5">
        <v>0</v>
      </c>
      <c r="Z4049" s="3">
        <v>894598616.13</v>
      </c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3"/>
      <c r="AU4049" s="5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CK4049"/>
    </row>
    <row r="4050" spans="1:89" x14ac:dyDescent="0.25">
      <c r="A4050" s="2">
        <v>43738</v>
      </c>
      <c r="B4050" s="5" t="s">
        <v>488</v>
      </c>
      <c r="C4050" s="5" t="s">
        <v>401</v>
      </c>
      <c r="D4050" s="5" t="s">
        <v>70</v>
      </c>
      <c r="E4050" s="3" t="s">
        <v>62</v>
      </c>
      <c r="F4050" s="3" t="s">
        <v>109</v>
      </c>
      <c r="G4050" s="3"/>
      <c r="H4050" s="3"/>
      <c r="I4050" s="3"/>
      <c r="J4050" s="3"/>
      <c r="K4050" s="3"/>
      <c r="L4050" s="3"/>
      <c r="M4050" s="5"/>
      <c r="S4050" s="3">
        <v>21534686</v>
      </c>
      <c r="T4050" s="5">
        <v>0</v>
      </c>
      <c r="U4050" s="5">
        <v>0</v>
      </c>
      <c r="V4050" s="5">
        <v>0</v>
      </c>
      <c r="Z4050" s="3">
        <v>21534686</v>
      </c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3"/>
      <c r="AU4050" s="5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CK4050"/>
    </row>
    <row r="4051" spans="1:89" x14ac:dyDescent="0.25">
      <c r="A4051" s="2">
        <v>43738</v>
      </c>
      <c r="B4051" s="5" t="s">
        <v>488</v>
      </c>
      <c r="C4051" s="5" t="s">
        <v>401</v>
      </c>
      <c r="D4051" s="5" t="s">
        <v>70</v>
      </c>
      <c r="E4051" s="3" t="s">
        <v>61</v>
      </c>
      <c r="F4051" s="3" t="s">
        <v>110</v>
      </c>
      <c r="G4051" s="3">
        <v>9562</v>
      </c>
      <c r="H4051" s="3">
        <v>37146682</v>
      </c>
      <c r="I4051" s="3">
        <v>38326429</v>
      </c>
      <c r="J4051" s="3">
        <v>87322750</v>
      </c>
      <c r="K4051" s="3">
        <v>11094198</v>
      </c>
      <c r="L4051" s="3">
        <v>336672495.94999999</v>
      </c>
      <c r="M4051" s="3">
        <v>725499701.98000002</v>
      </c>
      <c r="N4051" s="3">
        <v>177991581.72</v>
      </c>
      <c r="O4051" s="3">
        <v>16524914.99</v>
      </c>
      <c r="P4051" s="5">
        <v>0</v>
      </c>
      <c r="Q4051" s="5">
        <v>0</v>
      </c>
      <c r="R4051" s="5">
        <v>0</v>
      </c>
      <c r="S4051" s="3">
        <v>-499846</v>
      </c>
      <c r="T4051" s="5">
        <v>0</v>
      </c>
      <c r="U4051" s="5">
        <v>0</v>
      </c>
      <c r="V4051" s="5">
        <v>0</v>
      </c>
      <c r="Z4051" s="3">
        <v>1430088469.6400001</v>
      </c>
      <c r="AJ4051" s="3"/>
      <c r="AK4051" s="3"/>
      <c r="AL4051" s="3"/>
      <c r="AM4051" s="5"/>
      <c r="AN4051" s="5"/>
      <c r="AO4051" s="5"/>
      <c r="AP4051" s="5"/>
      <c r="AQ4051" s="5"/>
      <c r="AR4051" s="5"/>
      <c r="AS4051" s="5"/>
      <c r="AT4051" s="3"/>
      <c r="AU4051" s="5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CK4051"/>
    </row>
    <row r="4052" spans="1:89" x14ac:dyDescent="0.25">
      <c r="A4052" s="2">
        <v>43738</v>
      </c>
      <c r="B4052" s="5" t="s">
        <v>488</v>
      </c>
      <c r="C4052" s="5" t="s">
        <v>401</v>
      </c>
      <c r="D4052" s="5" t="s">
        <v>70</v>
      </c>
      <c r="E4052" s="3" t="s">
        <v>60</v>
      </c>
      <c r="F4052" s="3" t="s">
        <v>111</v>
      </c>
      <c r="G4052" s="3">
        <v>34537075.609999999</v>
      </c>
      <c r="H4052" s="3">
        <v>2875457997.0500002</v>
      </c>
      <c r="I4052" s="3">
        <v>2301899522.29</v>
      </c>
      <c r="J4052" s="3">
        <v>19016667447.139999</v>
      </c>
      <c r="K4052" s="3">
        <v>8286642123.4399996</v>
      </c>
      <c r="L4052" s="3">
        <v>2117527079.04</v>
      </c>
      <c r="M4052" s="3">
        <v>10406171318.6</v>
      </c>
      <c r="N4052" s="3">
        <v>2878412211</v>
      </c>
      <c r="O4052" s="3">
        <v>39372730.75</v>
      </c>
      <c r="P4052" s="5">
        <v>0</v>
      </c>
      <c r="Q4052" s="5">
        <v>0</v>
      </c>
      <c r="R4052" s="5">
        <v>0</v>
      </c>
      <c r="S4052" s="3">
        <v>22034532</v>
      </c>
      <c r="T4052" s="5">
        <v>0</v>
      </c>
      <c r="U4052" s="5">
        <v>0</v>
      </c>
      <c r="V4052" s="5">
        <v>0</v>
      </c>
      <c r="Z4052" s="3">
        <v>47978722036.919998</v>
      </c>
      <c r="AJ4052" s="3"/>
      <c r="AK4052" s="3"/>
      <c r="AL4052" s="3"/>
      <c r="AM4052" s="5"/>
      <c r="AN4052" s="5"/>
      <c r="AO4052" s="5"/>
      <c r="AP4052" s="5"/>
      <c r="AQ4052" s="5"/>
      <c r="AR4052" s="5"/>
      <c r="AS4052" s="5"/>
      <c r="AT4052" s="3"/>
      <c r="AU4052" s="5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CK4052"/>
    </row>
    <row r="4053" spans="1:89" x14ac:dyDescent="0.25">
      <c r="A4053" s="2">
        <v>43738</v>
      </c>
      <c r="B4053" s="5" t="s">
        <v>488</v>
      </c>
      <c r="C4053" s="5" t="s">
        <v>401</v>
      </c>
      <c r="D4053" s="5" t="s">
        <v>70</v>
      </c>
      <c r="E4053" s="3" t="s">
        <v>59</v>
      </c>
      <c r="F4053" s="3" t="s">
        <v>107</v>
      </c>
      <c r="G4053" s="3">
        <v>11677253</v>
      </c>
      <c r="H4053" s="3">
        <v>2116180068</v>
      </c>
      <c r="I4053" s="3">
        <v>2299053813</v>
      </c>
      <c r="J4053" s="3">
        <v>16831897500</v>
      </c>
      <c r="K4053" s="3">
        <v>5908394173</v>
      </c>
      <c r="L4053" s="3">
        <v>2001473123.4100001</v>
      </c>
      <c r="M4053" s="3">
        <v>6544073888.6999998</v>
      </c>
      <c r="N4053" s="3">
        <v>2102852290</v>
      </c>
      <c r="O4053" s="3">
        <v>12370760</v>
      </c>
      <c r="P4053" s="5">
        <v>0</v>
      </c>
      <c r="Q4053" s="5">
        <v>0</v>
      </c>
      <c r="R4053" s="5">
        <v>0</v>
      </c>
      <c r="Z4053" s="3">
        <v>37827972869.110001</v>
      </c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3"/>
      <c r="AU4053" s="5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CK4053"/>
    </row>
    <row r="4054" spans="1:89" x14ac:dyDescent="0.25">
      <c r="A4054" s="2">
        <v>43738</v>
      </c>
      <c r="B4054" s="5" t="s">
        <v>488</v>
      </c>
      <c r="C4054" s="5" t="s">
        <v>401</v>
      </c>
      <c r="D4054" s="5" t="s">
        <v>70</v>
      </c>
      <c r="E4054" s="3" t="s">
        <v>58</v>
      </c>
      <c r="F4054" s="3" t="s">
        <v>108</v>
      </c>
      <c r="G4054" s="3">
        <v>0</v>
      </c>
      <c r="H4054" s="3">
        <v>17748752.48</v>
      </c>
      <c r="I4054" s="3">
        <v>0</v>
      </c>
      <c r="J4054" s="3">
        <v>0</v>
      </c>
      <c r="K4054" s="3">
        <v>0</v>
      </c>
      <c r="L4054" s="3">
        <v>204579805.43000001</v>
      </c>
      <c r="M4054" s="3">
        <v>483745737.33999997</v>
      </c>
      <c r="N4054" s="3">
        <v>68008743.480000004</v>
      </c>
      <c r="O4054" s="5">
        <v>0</v>
      </c>
      <c r="P4054" s="5">
        <v>0</v>
      </c>
      <c r="Q4054" s="5">
        <v>0</v>
      </c>
      <c r="R4054" s="5">
        <v>0</v>
      </c>
      <c r="Z4054" s="3">
        <v>774083038.73000002</v>
      </c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3"/>
      <c r="AU4054" s="5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CK4054"/>
    </row>
    <row r="4055" spans="1:89" x14ac:dyDescent="0.25">
      <c r="A4055" s="2">
        <v>43738</v>
      </c>
      <c r="B4055" s="5" t="s">
        <v>488</v>
      </c>
      <c r="C4055" s="5" t="s">
        <v>401</v>
      </c>
      <c r="D4055" s="5" t="s">
        <v>70</v>
      </c>
      <c r="E4055" s="3" t="s">
        <v>57</v>
      </c>
      <c r="F4055" s="3" t="s">
        <v>109</v>
      </c>
      <c r="G4055" s="3"/>
      <c r="H4055" s="3"/>
      <c r="I4055" s="3"/>
      <c r="J4055" s="3"/>
      <c r="K4055" s="3"/>
      <c r="L4055" s="3"/>
      <c r="M4055" s="5"/>
      <c r="S4055" s="3">
        <v>2504581</v>
      </c>
      <c r="T4055" s="3">
        <v>50715.6</v>
      </c>
      <c r="U4055" s="3">
        <v>-111140128.97</v>
      </c>
      <c r="V4055" s="3">
        <v>-590100</v>
      </c>
      <c r="Z4055" s="3">
        <v>-109174932.37</v>
      </c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3"/>
      <c r="AU4055" s="5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CK4055"/>
    </row>
    <row r="4056" spans="1:89" x14ac:dyDescent="0.25">
      <c r="A4056" s="2">
        <v>43738</v>
      </c>
      <c r="B4056" s="5" t="s">
        <v>488</v>
      </c>
      <c r="C4056" s="5" t="s">
        <v>401</v>
      </c>
      <c r="D4056" s="5" t="s">
        <v>70</v>
      </c>
      <c r="E4056" s="3" t="s">
        <v>56</v>
      </c>
      <c r="F4056" s="3" t="s">
        <v>110</v>
      </c>
      <c r="G4056" s="3">
        <v>0</v>
      </c>
      <c r="H4056" s="3">
        <v>4165255</v>
      </c>
      <c r="I4056" s="3">
        <v>4390547</v>
      </c>
      <c r="J4056" s="3">
        <v>111093897</v>
      </c>
      <c r="K4056" s="3">
        <v>0</v>
      </c>
      <c r="L4056" s="3">
        <v>81579068</v>
      </c>
      <c r="M4056" s="3">
        <v>196025832</v>
      </c>
      <c r="N4056" s="3">
        <v>-6287044.5800000001</v>
      </c>
      <c r="O4056" s="3">
        <v>10800609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Z4056" s="3">
        <v>401768163.42000002</v>
      </c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3"/>
      <c r="AU4056" s="5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CK4056"/>
    </row>
    <row r="4057" spans="1:89" x14ac:dyDescent="0.25">
      <c r="A4057" s="2">
        <v>43738</v>
      </c>
      <c r="B4057" s="5" t="s">
        <v>488</v>
      </c>
      <c r="C4057" s="5" t="s">
        <v>401</v>
      </c>
      <c r="D4057" s="5" t="s">
        <v>70</v>
      </c>
      <c r="E4057" s="3" t="s">
        <v>55</v>
      </c>
      <c r="F4057" s="3" t="s">
        <v>111</v>
      </c>
      <c r="G4057" s="3">
        <v>11677253</v>
      </c>
      <c r="H4057" s="3">
        <v>2129763565.48</v>
      </c>
      <c r="I4057" s="3">
        <v>2294663266</v>
      </c>
      <c r="J4057" s="3">
        <v>16720803603</v>
      </c>
      <c r="K4057" s="3">
        <v>5908394173</v>
      </c>
      <c r="L4057" s="3">
        <v>2124473860.8399999</v>
      </c>
      <c r="M4057" s="3">
        <v>6831793794.04</v>
      </c>
      <c r="N4057" s="3">
        <v>2177148078.0599999</v>
      </c>
      <c r="O4057" s="3">
        <v>1570151</v>
      </c>
      <c r="P4057" s="5">
        <v>0</v>
      </c>
      <c r="Q4057" s="5">
        <v>0</v>
      </c>
      <c r="R4057" s="5">
        <v>0</v>
      </c>
      <c r="S4057" s="3">
        <v>2504581</v>
      </c>
      <c r="T4057" s="3">
        <v>50715.6</v>
      </c>
      <c r="U4057" s="3">
        <v>-111140128.97</v>
      </c>
      <c r="V4057" s="3">
        <v>-590100</v>
      </c>
      <c r="Z4057" s="3">
        <v>38091112812.050003</v>
      </c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3"/>
      <c r="AU4057" s="5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CK4057"/>
    </row>
    <row r="4058" spans="1:89" x14ac:dyDescent="0.25">
      <c r="A4058" s="2">
        <v>43738</v>
      </c>
      <c r="B4058" s="5" t="s">
        <v>488</v>
      </c>
      <c r="C4058" s="5" t="s">
        <v>401</v>
      </c>
      <c r="D4058" s="5" t="s">
        <v>70</v>
      </c>
      <c r="E4058" s="3" t="s">
        <v>54</v>
      </c>
      <c r="F4058" s="3" t="s">
        <v>107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Z4058" s="5">
        <v>0</v>
      </c>
      <c r="AJ4058" s="3"/>
      <c r="AK4058" s="3"/>
      <c r="AL4058" s="3"/>
      <c r="AM4058" s="5"/>
      <c r="AN4058" s="5"/>
      <c r="AO4058" s="5"/>
      <c r="AP4058" s="5"/>
      <c r="AQ4058" s="5"/>
      <c r="AR4058" s="5"/>
      <c r="AS4058" s="5"/>
      <c r="AT4058" s="3"/>
      <c r="AU4058" s="5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CK4058"/>
    </row>
    <row r="4059" spans="1:89" x14ac:dyDescent="0.25">
      <c r="A4059" s="2">
        <v>43738</v>
      </c>
      <c r="B4059" s="5" t="s">
        <v>488</v>
      </c>
      <c r="C4059" s="5" t="s">
        <v>401</v>
      </c>
      <c r="D4059" s="5" t="s">
        <v>70</v>
      </c>
      <c r="E4059" s="3" t="s">
        <v>53</v>
      </c>
      <c r="F4059" s="3" t="s">
        <v>108</v>
      </c>
      <c r="G4059" s="3">
        <v>0</v>
      </c>
      <c r="H4059" s="3">
        <v>0</v>
      </c>
      <c r="I4059" s="3">
        <v>0</v>
      </c>
      <c r="J4059" s="3">
        <v>0</v>
      </c>
      <c r="K4059" s="3">
        <v>0</v>
      </c>
      <c r="L4059" s="3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Z4059" s="5">
        <v>0</v>
      </c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3"/>
      <c r="AU4059" s="5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CK4059"/>
    </row>
    <row r="4060" spans="1:89" x14ac:dyDescent="0.25">
      <c r="A4060" s="2">
        <v>43738</v>
      </c>
      <c r="B4060" s="5" t="s">
        <v>488</v>
      </c>
      <c r="C4060" s="5" t="s">
        <v>401</v>
      </c>
      <c r="D4060" s="5" t="s">
        <v>70</v>
      </c>
      <c r="E4060" s="3" t="s">
        <v>52</v>
      </c>
      <c r="F4060" s="3" t="s">
        <v>109</v>
      </c>
      <c r="G4060" s="3"/>
      <c r="H4060" s="3"/>
      <c r="I4060" s="3"/>
      <c r="J4060" s="3"/>
      <c r="K4060" s="3"/>
      <c r="L4060" s="3"/>
      <c r="M4060" s="5"/>
      <c r="S4060" s="5">
        <v>0</v>
      </c>
      <c r="T4060" s="5">
        <v>0</v>
      </c>
      <c r="U4060" s="5">
        <v>0</v>
      </c>
      <c r="V4060" s="5">
        <v>0</v>
      </c>
      <c r="Z4060" s="5">
        <v>0</v>
      </c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3"/>
      <c r="AU4060" s="5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CK4060"/>
    </row>
    <row r="4061" spans="1:89" x14ac:dyDescent="0.25">
      <c r="A4061" s="2">
        <v>43738</v>
      </c>
      <c r="B4061" s="5" t="s">
        <v>488</v>
      </c>
      <c r="C4061" s="5" t="s">
        <v>401</v>
      </c>
      <c r="D4061" s="5" t="s">
        <v>70</v>
      </c>
      <c r="E4061" s="3" t="s">
        <v>51</v>
      </c>
      <c r="F4061" s="3" t="s">
        <v>110</v>
      </c>
      <c r="G4061" s="3">
        <v>0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Z4061" s="5">
        <v>0</v>
      </c>
      <c r="AJ4061" s="3"/>
      <c r="AK4061" s="3"/>
      <c r="AL4061" s="3"/>
      <c r="AM4061" s="3"/>
      <c r="AN4061" s="5"/>
      <c r="AO4061" s="5"/>
      <c r="AP4061" s="5"/>
      <c r="AQ4061" s="5"/>
      <c r="AR4061" s="5"/>
      <c r="AS4061" s="5"/>
      <c r="AT4061" s="3"/>
      <c r="AU4061" s="5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CK4061"/>
    </row>
    <row r="4062" spans="1:89" x14ac:dyDescent="0.25">
      <c r="A4062" s="2">
        <v>43738</v>
      </c>
      <c r="B4062" s="5" t="s">
        <v>488</v>
      </c>
      <c r="C4062" s="5" t="s">
        <v>401</v>
      </c>
      <c r="D4062" s="5" t="s">
        <v>70</v>
      </c>
      <c r="E4062" s="3" t="s">
        <v>50</v>
      </c>
      <c r="F4062" s="3" t="s">
        <v>111</v>
      </c>
      <c r="G4062" s="3">
        <v>0</v>
      </c>
      <c r="H4062" s="3">
        <v>0</v>
      </c>
      <c r="I4062" s="3">
        <v>0</v>
      </c>
      <c r="J4062" s="3">
        <v>0</v>
      </c>
      <c r="K4062" s="3">
        <v>0</v>
      </c>
      <c r="L4062" s="3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Z4062" s="5">
        <v>0</v>
      </c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3"/>
      <c r="AU4062" s="5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CK4062"/>
    </row>
    <row r="4063" spans="1:89" x14ac:dyDescent="0.25">
      <c r="A4063" s="2">
        <v>43738</v>
      </c>
      <c r="B4063" s="5" t="s">
        <v>488</v>
      </c>
      <c r="C4063" s="5" t="s">
        <v>401</v>
      </c>
      <c r="D4063" s="5" t="s">
        <v>70</v>
      </c>
      <c r="E4063" s="3" t="s">
        <v>37</v>
      </c>
      <c r="F4063" s="3" t="s">
        <v>112</v>
      </c>
      <c r="G4063" s="3">
        <v>6497356.7800000003</v>
      </c>
      <c r="H4063" s="3">
        <v>640174938.90999997</v>
      </c>
      <c r="I4063" s="3">
        <v>403751139.04000002</v>
      </c>
      <c r="J4063" s="3">
        <v>3675676619.4499998</v>
      </c>
      <c r="K4063" s="3">
        <v>1631701891.5999999</v>
      </c>
      <c r="L4063" s="3">
        <v>485877447.56999999</v>
      </c>
      <c r="M4063" s="3">
        <v>2297473882.1799998</v>
      </c>
      <c r="N4063" s="3">
        <v>571100967.11000001</v>
      </c>
      <c r="O4063" s="3">
        <v>-2162657.04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3">
        <v>443264.89</v>
      </c>
      <c r="Z4063" s="3">
        <v>9710534850.4599991</v>
      </c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3"/>
      <c r="AU4063" s="5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CK4063"/>
    </row>
    <row r="4064" spans="1:89" x14ac:dyDescent="0.25">
      <c r="A4064" s="2">
        <v>43738</v>
      </c>
      <c r="B4064" s="5" t="s">
        <v>488</v>
      </c>
      <c r="C4064" s="5" t="s">
        <v>401</v>
      </c>
      <c r="D4064" s="5" t="s">
        <v>70</v>
      </c>
      <c r="E4064" s="3" t="s">
        <v>36</v>
      </c>
      <c r="F4064" s="3" t="s">
        <v>113</v>
      </c>
      <c r="G4064" s="3"/>
      <c r="H4064" s="3"/>
      <c r="I4064" s="3"/>
      <c r="J4064" s="3"/>
      <c r="K4064" s="3"/>
      <c r="L4064" s="3"/>
      <c r="M4064" s="5"/>
      <c r="Z4064" s="3">
        <v>530341666.69999999</v>
      </c>
      <c r="AJ4064" s="3"/>
      <c r="AK4064" s="3"/>
      <c r="AL4064" s="3"/>
      <c r="AM4064" s="5"/>
      <c r="AN4064" s="5"/>
      <c r="AO4064" s="5"/>
      <c r="AP4064" s="5"/>
      <c r="AQ4064" s="5"/>
      <c r="AR4064" s="5"/>
      <c r="AS4064" s="5"/>
      <c r="AT4064" s="3"/>
      <c r="AU4064" s="5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CK4064"/>
    </row>
    <row r="4065" spans="1:89" x14ac:dyDescent="0.25">
      <c r="A4065" s="2">
        <v>43738</v>
      </c>
      <c r="B4065" s="5" t="s">
        <v>488</v>
      </c>
      <c r="C4065" s="5" t="s">
        <v>401</v>
      </c>
      <c r="D4065" s="5" t="s">
        <v>70</v>
      </c>
      <c r="E4065" s="3" t="s">
        <v>35</v>
      </c>
      <c r="F4065" s="3" t="s">
        <v>114</v>
      </c>
      <c r="G4065" s="3"/>
      <c r="H4065" s="3"/>
      <c r="I4065" s="3"/>
      <c r="J4065" s="3"/>
      <c r="K4065" s="3"/>
      <c r="L4065" s="3"/>
      <c r="M4065" s="5"/>
      <c r="Z4065" s="3">
        <v>10240876517.16</v>
      </c>
      <c r="AJ4065" s="3"/>
      <c r="AK4065" s="3"/>
      <c r="AL4065" s="3"/>
      <c r="AM4065" s="3"/>
      <c r="AN4065" s="5"/>
      <c r="AO4065" s="5"/>
      <c r="AP4065" s="5"/>
      <c r="AQ4065" s="5"/>
      <c r="AR4065" s="5"/>
      <c r="AS4065" s="5"/>
      <c r="AT4065" s="3"/>
      <c r="AU4065" s="5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CK4065"/>
    </row>
    <row r="4066" spans="1:89" x14ac:dyDescent="0.25">
      <c r="A4066" s="2">
        <v>43738</v>
      </c>
      <c r="B4066" s="5" t="s">
        <v>488</v>
      </c>
      <c r="C4066" s="5" t="s">
        <v>420</v>
      </c>
      <c r="D4066" s="5" t="s">
        <v>70</v>
      </c>
      <c r="E4066" s="3" t="s">
        <v>49</v>
      </c>
      <c r="F4066" s="3" t="s">
        <v>115</v>
      </c>
      <c r="G4066" s="3"/>
      <c r="H4066" s="3"/>
      <c r="I4066" s="3"/>
      <c r="J4066" s="3"/>
      <c r="K4066" s="3"/>
      <c r="L4066" s="3"/>
      <c r="M4066" s="5"/>
      <c r="AA4066" s="5">
        <v>0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3"/>
      <c r="AK4066" s="3"/>
      <c r="AL4066" s="3"/>
      <c r="AM4066" s="3"/>
      <c r="AN4066" s="5"/>
      <c r="AO4066" s="5"/>
      <c r="AP4066" s="5"/>
      <c r="AQ4066" s="5"/>
      <c r="AR4066" s="5"/>
      <c r="AS4066" s="5"/>
      <c r="AT4066" s="3"/>
      <c r="AU4066" s="5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CK4066"/>
    </row>
    <row r="4067" spans="1:89" x14ac:dyDescent="0.25">
      <c r="A4067" s="2">
        <v>43738</v>
      </c>
      <c r="B4067" s="5" t="s">
        <v>488</v>
      </c>
      <c r="C4067" s="5" t="s">
        <v>420</v>
      </c>
      <c r="D4067" s="5" t="s">
        <v>70</v>
      </c>
      <c r="E4067" s="3" t="s">
        <v>48</v>
      </c>
      <c r="F4067" s="3" t="s">
        <v>110</v>
      </c>
      <c r="G4067" s="3"/>
      <c r="H4067" s="3"/>
      <c r="I4067" s="3"/>
      <c r="J4067" s="3"/>
      <c r="K4067" s="3"/>
      <c r="L4067" s="3"/>
      <c r="M4067" s="5"/>
      <c r="AA4067" s="5">
        <v>0</v>
      </c>
      <c r="AB4067" s="5">
        <v>0</v>
      </c>
      <c r="AC4067" s="5">
        <v>0</v>
      </c>
      <c r="AD4067" s="5">
        <v>0</v>
      </c>
      <c r="AE4067" s="5">
        <v>0</v>
      </c>
      <c r="AF4067" s="5">
        <v>0</v>
      </c>
      <c r="AG4067" s="5">
        <v>0</v>
      </c>
      <c r="AH4067" s="5">
        <v>0</v>
      </c>
      <c r="AI4067" s="5">
        <v>0</v>
      </c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3"/>
      <c r="AU4067" s="5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CK4067"/>
    </row>
    <row r="4068" spans="1:89" x14ac:dyDescent="0.25">
      <c r="A4068" s="2">
        <v>43738</v>
      </c>
      <c r="B4068" s="5" t="s">
        <v>488</v>
      </c>
      <c r="C4068" s="5" t="s">
        <v>420</v>
      </c>
      <c r="D4068" s="5" t="s">
        <v>70</v>
      </c>
      <c r="E4068" s="3" t="s">
        <v>47</v>
      </c>
      <c r="F4068" s="3" t="s">
        <v>111</v>
      </c>
      <c r="G4068" s="3"/>
      <c r="H4068" s="3"/>
      <c r="I4068" s="3"/>
      <c r="J4068" s="3"/>
      <c r="K4068" s="3"/>
      <c r="L4068" s="3"/>
      <c r="M4068" s="5"/>
      <c r="AA4068" s="5">
        <v>0</v>
      </c>
      <c r="AB4068" s="5">
        <v>0</v>
      </c>
      <c r="AC4068" s="5">
        <v>0</v>
      </c>
      <c r="AD4068" s="5">
        <v>0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3"/>
      <c r="AU4068" s="5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CK4068"/>
    </row>
    <row r="4069" spans="1:89" x14ac:dyDescent="0.25">
      <c r="A4069" s="2">
        <v>43738</v>
      </c>
      <c r="B4069" s="5" t="s">
        <v>488</v>
      </c>
      <c r="C4069" s="5" t="s">
        <v>420</v>
      </c>
      <c r="D4069" s="5" t="s">
        <v>70</v>
      </c>
      <c r="E4069" s="3" t="s">
        <v>46</v>
      </c>
      <c r="F4069" s="3" t="s">
        <v>115</v>
      </c>
      <c r="G4069" s="3"/>
      <c r="H4069" s="3"/>
      <c r="I4069" s="3"/>
      <c r="J4069" s="3"/>
      <c r="K4069" s="3"/>
      <c r="L4069" s="3"/>
      <c r="M4069" s="5"/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0</v>
      </c>
      <c r="AG4069" s="5">
        <v>0</v>
      </c>
      <c r="AH4069" s="5">
        <v>0</v>
      </c>
      <c r="AI4069" s="5">
        <v>0</v>
      </c>
      <c r="AJ4069" s="3"/>
      <c r="AK4069" s="3"/>
      <c r="AL4069" s="3"/>
      <c r="AM4069" s="5"/>
      <c r="AN4069" s="5"/>
      <c r="AO4069" s="5"/>
      <c r="AP4069" s="5"/>
      <c r="AQ4069" s="5"/>
      <c r="AR4069" s="5"/>
      <c r="AS4069" s="5"/>
      <c r="AT4069" s="3"/>
      <c r="AU4069" s="5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CK4069"/>
    </row>
    <row r="4070" spans="1:89" x14ac:dyDescent="0.25">
      <c r="A4070" s="2">
        <v>43738</v>
      </c>
      <c r="B4070" s="5" t="s">
        <v>488</v>
      </c>
      <c r="C4070" s="5" t="s">
        <v>420</v>
      </c>
      <c r="D4070" s="5" t="s">
        <v>70</v>
      </c>
      <c r="E4070" s="3" t="s">
        <v>45</v>
      </c>
      <c r="F4070" s="3" t="s">
        <v>110</v>
      </c>
      <c r="G4070" s="3"/>
      <c r="H4070" s="3"/>
      <c r="I4070" s="3"/>
      <c r="J4070" s="3"/>
      <c r="K4070" s="3"/>
      <c r="L4070" s="3"/>
      <c r="M4070" s="5"/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3"/>
      <c r="AK4070" s="3"/>
      <c r="AL4070" s="3"/>
      <c r="AM4070" s="3"/>
      <c r="AN4070" s="5"/>
      <c r="AO4070" s="5"/>
      <c r="AP4070" s="5"/>
      <c r="AQ4070" s="5"/>
      <c r="AR4070" s="5"/>
      <c r="AS4070" s="5"/>
      <c r="AT4070" s="3"/>
      <c r="AU4070" s="5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CK4070"/>
    </row>
    <row r="4071" spans="1:89" x14ac:dyDescent="0.25">
      <c r="A4071" s="2">
        <v>43738</v>
      </c>
      <c r="B4071" s="5" t="s">
        <v>488</v>
      </c>
      <c r="C4071" s="5" t="s">
        <v>420</v>
      </c>
      <c r="D4071" s="5" t="s">
        <v>70</v>
      </c>
      <c r="E4071" s="3" t="s">
        <v>44</v>
      </c>
      <c r="F4071" s="3" t="s">
        <v>111</v>
      </c>
      <c r="G4071" s="3"/>
      <c r="H4071" s="3"/>
      <c r="I4071" s="3"/>
      <c r="J4071" s="3"/>
      <c r="K4071" s="3"/>
      <c r="L4071" s="3"/>
      <c r="M4071" s="5"/>
      <c r="AA4071" s="5">
        <v>0</v>
      </c>
      <c r="AB4071" s="5">
        <v>0</v>
      </c>
      <c r="AC4071" s="5">
        <v>0</v>
      </c>
      <c r="AD4071" s="5">
        <v>0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3"/>
      <c r="AK4071" s="3"/>
      <c r="AL4071" s="3"/>
      <c r="AM4071" s="5"/>
      <c r="AN4071" s="5"/>
      <c r="AO4071" s="5"/>
      <c r="AP4071" s="5"/>
      <c r="AQ4071" s="5"/>
      <c r="AR4071" s="5"/>
      <c r="AS4071" s="5"/>
      <c r="AT4071" s="3"/>
      <c r="AU4071" s="5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CK4071"/>
    </row>
    <row r="4072" spans="1:89" x14ac:dyDescent="0.25">
      <c r="A4072" s="2">
        <v>43738</v>
      </c>
      <c r="B4072" s="5" t="s">
        <v>488</v>
      </c>
      <c r="C4072" s="5" t="s">
        <v>420</v>
      </c>
      <c r="D4072" s="5" t="s">
        <v>70</v>
      </c>
      <c r="E4072" s="3" t="s">
        <v>43</v>
      </c>
      <c r="F4072" s="3" t="s">
        <v>115</v>
      </c>
      <c r="G4072" s="3"/>
      <c r="H4072" s="3"/>
      <c r="I4072" s="3"/>
      <c r="J4072" s="3"/>
      <c r="K4072" s="3"/>
      <c r="L4072" s="3"/>
      <c r="M4072" s="5"/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3"/>
      <c r="AU4072" s="5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CK4072"/>
    </row>
    <row r="4073" spans="1:89" x14ac:dyDescent="0.25">
      <c r="A4073" s="2">
        <v>43738</v>
      </c>
      <c r="B4073" s="5" t="s">
        <v>488</v>
      </c>
      <c r="C4073" s="5" t="s">
        <v>420</v>
      </c>
      <c r="D4073" s="5" t="s">
        <v>70</v>
      </c>
      <c r="E4073" s="3" t="s">
        <v>42</v>
      </c>
      <c r="F4073" s="3" t="s">
        <v>110</v>
      </c>
      <c r="G4073" s="3"/>
      <c r="H4073" s="3"/>
      <c r="I4073" s="3"/>
      <c r="J4073" s="3"/>
      <c r="K4073" s="3"/>
      <c r="L4073" s="3"/>
      <c r="M4073" s="5"/>
      <c r="AA4073" s="5">
        <v>0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3"/>
      <c r="AU4073" s="5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CK4073"/>
    </row>
    <row r="4074" spans="1:89" x14ac:dyDescent="0.25">
      <c r="A4074" s="2">
        <v>43738</v>
      </c>
      <c r="B4074" s="5" t="s">
        <v>488</v>
      </c>
      <c r="C4074" s="5" t="s">
        <v>420</v>
      </c>
      <c r="D4074" s="5" t="s">
        <v>70</v>
      </c>
      <c r="E4074" s="3" t="s">
        <v>41</v>
      </c>
      <c r="F4074" s="3" t="s">
        <v>111</v>
      </c>
      <c r="G4074" s="3"/>
      <c r="H4074" s="3"/>
      <c r="I4074" s="3"/>
      <c r="J4074" s="3"/>
      <c r="K4074" s="3"/>
      <c r="L4074" s="3"/>
      <c r="M4074" s="5"/>
      <c r="AA4074" s="5">
        <v>0</v>
      </c>
      <c r="AB4074" s="5">
        <v>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3"/>
      <c r="AK4074" s="3"/>
      <c r="AL4074" s="5"/>
      <c r="AM4074" s="5"/>
      <c r="AN4074" s="5"/>
      <c r="AO4074" s="5"/>
      <c r="AP4074" s="5"/>
      <c r="AQ4074" s="5"/>
      <c r="AR4074" s="5"/>
      <c r="AS4074" s="5"/>
      <c r="AT4074" s="3"/>
      <c r="AU4074" s="5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CK4074"/>
    </row>
    <row r="4075" spans="1:89" x14ac:dyDescent="0.25">
      <c r="A4075" s="2">
        <v>43738</v>
      </c>
      <c r="B4075" s="5" t="s">
        <v>488</v>
      </c>
      <c r="C4075" s="5" t="s">
        <v>420</v>
      </c>
      <c r="D4075" s="5" t="s">
        <v>70</v>
      </c>
      <c r="E4075" s="3" t="s">
        <v>40</v>
      </c>
      <c r="F4075" s="3" t="s">
        <v>115</v>
      </c>
      <c r="G4075" s="3"/>
      <c r="H4075" s="3"/>
      <c r="I4075" s="3"/>
      <c r="J4075" s="3"/>
      <c r="K4075" s="3"/>
      <c r="L4075" s="3"/>
      <c r="M4075" s="5"/>
      <c r="AA4075" s="5">
        <v>0</v>
      </c>
      <c r="AB4075" s="5">
        <v>0</v>
      </c>
      <c r="AC4075" s="5">
        <v>0</v>
      </c>
      <c r="AD4075" s="5">
        <v>0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3"/>
      <c r="AK4075" s="3"/>
      <c r="AL4075" s="3"/>
      <c r="AM4075" s="5"/>
      <c r="AN4075" s="5"/>
      <c r="AO4075" s="5"/>
      <c r="AP4075" s="5"/>
      <c r="AQ4075" s="5"/>
      <c r="AR4075" s="5"/>
      <c r="AS4075" s="5"/>
      <c r="AT4075" s="3"/>
      <c r="AU4075" s="5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CK4075"/>
    </row>
    <row r="4076" spans="1:89" x14ac:dyDescent="0.25">
      <c r="A4076" s="2">
        <v>43738</v>
      </c>
      <c r="B4076" s="5" t="s">
        <v>488</v>
      </c>
      <c r="C4076" s="5" t="s">
        <v>420</v>
      </c>
      <c r="D4076" s="5" t="s">
        <v>70</v>
      </c>
      <c r="E4076" s="3" t="s">
        <v>39</v>
      </c>
      <c r="F4076" s="3" t="s">
        <v>110</v>
      </c>
      <c r="G4076" s="3"/>
      <c r="H4076" s="3"/>
      <c r="I4076" s="3"/>
      <c r="J4076" s="3"/>
      <c r="K4076" s="3"/>
      <c r="L4076" s="3"/>
      <c r="M4076" s="5"/>
      <c r="AA4076" s="5">
        <v>0</v>
      </c>
      <c r="AB4076" s="5">
        <v>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3"/>
      <c r="AU4076" s="5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CK4076"/>
    </row>
    <row r="4077" spans="1:89" x14ac:dyDescent="0.25">
      <c r="A4077" s="2">
        <v>43738</v>
      </c>
      <c r="B4077" s="5" t="s">
        <v>488</v>
      </c>
      <c r="C4077" s="5" t="s">
        <v>420</v>
      </c>
      <c r="D4077" s="5" t="s">
        <v>70</v>
      </c>
      <c r="E4077" s="3" t="s">
        <v>38</v>
      </c>
      <c r="F4077" s="3" t="s">
        <v>111</v>
      </c>
      <c r="G4077" s="3"/>
      <c r="H4077" s="3"/>
      <c r="I4077" s="3"/>
      <c r="J4077" s="3"/>
      <c r="K4077" s="3"/>
      <c r="L4077" s="3"/>
      <c r="M4077" s="5"/>
      <c r="AA4077" s="5">
        <v>0</v>
      </c>
      <c r="AB4077" s="5">
        <v>0</v>
      </c>
      <c r="AC4077" s="5">
        <v>0</v>
      </c>
      <c r="AD4077" s="5">
        <v>0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3"/>
      <c r="AU4077" s="5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CK4077"/>
    </row>
    <row r="4078" spans="1:89" x14ac:dyDescent="0.25">
      <c r="A4078" s="2">
        <v>43738</v>
      </c>
      <c r="B4078" s="5" t="s">
        <v>488</v>
      </c>
      <c r="C4078" s="5" t="s">
        <v>420</v>
      </c>
      <c r="D4078" s="5" t="s">
        <v>70</v>
      </c>
      <c r="E4078" s="3" t="s">
        <v>34</v>
      </c>
      <c r="F4078" s="3" t="s">
        <v>112</v>
      </c>
      <c r="G4078" s="3"/>
      <c r="H4078" s="3"/>
      <c r="I4078" s="3"/>
      <c r="J4078" s="3"/>
      <c r="K4078" s="3"/>
      <c r="L4078" s="3"/>
      <c r="M4078" s="5"/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3"/>
      <c r="AU4078" s="5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CK4078"/>
    </row>
    <row r="4079" spans="1:89" x14ac:dyDescent="0.25">
      <c r="A4079" s="2">
        <v>43738</v>
      </c>
      <c r="B4079" s="5" t="s">
        <v>488</v>
      </c>
      <c r="C4079" s="5" t="s">
        <v>420</v>
      </c>
      <c r="D4079" s="5" t="s">
        <v>70</v>
      </c>
      <c r="E4079" s="3" t="s">
        <v>33</v>
      </c>
      <c r="F4079" s="3" t="s">
        <v>113</v>
      </c>
      <c r="G4079" s="3"/>
      <c r="H4079" s="3"/>
      <c r="I4079" s="3"/>
      <c r="J4079" s="3"/>
      <c r="K4079" s="3"/>
      <c r="L4079" s="3"/>
      <c r="M4079" s="5"/>
      <c r="AI4079" s="5">
        <v>0</v>
      </c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3"/>
      <c r="AU4079" s="5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CK4079"/>
    </row>
    <row r="4080" spans="1:89" x14ac:dyDescent="0.25">
      <c r="A4080" s="2">
        <v>43738</v>
      </c>
      <c r="B4080" s="5" t="s">
        <v>488</v>
      </c>
      <c r="C4080" s="5" t="s">
        <v>420</v>
      </c>
      <c r="D4080" s="5" t="s">
        <v>70</v>
      </c>
      <c r="E4080" s="3" t="s">
        <v>32</v>
      </c>
      <c r="F4080" s="3" t="s">
        <v>114</v>
      </c>
      <c r="G4080" s="3"/>
      <c r="H4080" s="3"/>
      <c r="I4080" s="3"/>
      <c r="J4080" s="3"/>
      <c r="K4080" s="3"/>
      <c r="L4080" s="3"/>
      <c r="M4080" s="5"/>
      <c r="AI4080" s="5">
        <v>0</v>
      </c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3"/>
      <c r="AU4080" s="5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CK4080"/>
    </row>
    <row r="4081" spans="1:89" x14ac:dyDescent="0.25">
      <c r="A4081" s="2">
        <v>43738</v>
      </c>
      <c r="B4081" s="5" t="s">
        <v>488</v>
      </c>
      <c r="C4081" s="5" t="s">
        <v>410</v>
      </c>
      <c r="D4081" s="5" t="s">
        <v>70</v>
      </c>
      <c r="E4081" s="3" t="s">
        <v>106</v>
      </c>
      <c r="F4081" s="3" t="s">
        <v>403</v>
      </c>
      <c r="G4081" s="3"/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AJ4081" s="3"/>
      <c r="AK4081" s="3"/>
      <c r="AL4081" s="3"/>
      <c r="AM4081" s="3"/>
      <c r="AN4081" s="5"/>
      <c r="AO4081" s="5"/>
      <c r="AP4081" s="5"/>
      <c r="AQ4081" s="5"/>
      <c r="AR4081" s="5"/>
      <c r="AS4081" s="5"/>
      <c r="AT4081" s="3"/>
      <c r="AU4081" s="5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CK4081"/>
    </row>
    <row r="4082" spans="1:89" x14ac:dyDescent="0.25">
      <c r="A4082" s="2">
        <v>43738</v>
      </c>
      <c r="B4082" s="5" t="s">
        <v>488</v>
      </c>
      <c r="C4082" s="5" t="s">
        <v>410</v>
      </c>
      <c r="D4082" s="5" t="s">
        <v>70</v>
      </c>
      <c r="E4082" s="3" t="s">
        <v>243</v>
      </c>
      <c r="F4082" s="3" t="s">
        <v>404</v>
      </c>
      <c r="G4082" s="3"/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3"/>
      <c r="AU4082" s="5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CK4082"/>
    </row>
    <row r="4083" spans="1:89" x14ac:dyDescent="0.25">
      <c r="A4083" s="2">
        <v>43738</v>
      </c>
      <c r="B4083" s="5" t="s">
        <v>488</v>
      </c>
      <c r="C4083" s="5" t="s">
        <v>410</v>
      </c>
      <c r="D4083" s="5" t="s">
        <v>70</v>
      </c>
      <c r="E4083" s="3" t="s">
        <v>244</v>
      </c>
      <c r="F4083" s="3" t="s">
        <v>411</v>
      </c>
      <c r="G4083" s="3"/>
      <c r="H4083" s="3">
        <v>14298593.289999999</v>
      </c>
      <c r="I4083" s="3">
        <v>1400467282.1800001</v>
      </c>
      <c r="J4083" s="3">
        <v>1037663903.67</v>
      </c>
      <c r="K4083" s="3">
        <v>12052402665.290001</v>
      </c>
      <c r="L4083" s="3">
        <v>4536009189.7700005</v>
      </c>
      <c r="M4083" s="3">
        <v>966888118.79999995</v>
      </c>
      <c r="N4083" s="3">
        <v>5472264286.04</v>
      </c>
      <c r="O4083" s="3">
        <v>1667050604.8199999</v>
      </c>
      <c r="P4083" s="3">
        <v>23188917.82</v>
      </c>
      <c r="Q4083" s="5">
        <v>0</v>
      </c>
      <c r="R4083" s="5">
        <v>0</v>
      </c>
      <c r="S4083" s="5">
        <v>0</v>
      </c>
      <c r="T4083" s="3">
        <v>7471893</v>
      </c>
      <c r="U4083" s="5">
        <v>0</v>
      </c>
      <c r="V4083" s="5">
        <v>0</v>
      </c>
      <c r="W4083" s="5">
        <v>0</v>
      </c>
      <c r="X4083" s="3">
        <v>27177705454.68</v>
      </c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3"/>
      <c r="AU4083" s="5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CK4083"/>
    </row>
    <row r="4084" spans="1:89" x14ac:dyDescent="0.25">
      <c r="A4084" s="2">
        <v>43738</v>
      </c>
      <c r="B4084" s="5" t="s">
        <v>488</v>
      </c>
      <c r="C4084" s="5" t="s">
        <v>410</v>
      </c>
      <c r="D4084" s="5" t="s">
        <v>70</v>
      </c>
      <c r="E4084" s="3" t="s">
        <v>66</v>
      </c>
      <c r="F4084" s="3" t="s">
        <v>412</v>
      </c>
      <c r="G4084" s="3"/>
      <c r="H4084" s="3">
        <v>1</v>
      </c>
      <c r="I4084" s="3">
        <v>7960938</v>
      </c>
      <c r="J4084" s="3">
        <v>8148663</v>
      </c>
      <c r="K4084" s="3">
        <v>253517799</v>
      </c>
      <c r="L4084" s="3">
        <v>4388710</v>
      </c>
      <c r="M4084" s="3">
        <v>54593171.93</v>
      </c>
      <c r="N4084" s="3">
        <v>332868212</v>
      </c>
      <c r="O4084" s="3">
        <v>40764925.57</v>
      </c>
      <c r="P4084" s="3">
        <v>10614458.199999999</v>
      </c>
      <c r="Q4084" s="5">
        <v>0</v>
      </c>
      <c r="R4084" s="5">
        <v>0</v>
      </c>
      <c r="S4084" s="5">
        <v>0</v>
      </c>
      <c r="T4084" s="3">
        <v>499846</v>
      </c>
      <c r="U4084" s="5">
        <v>0</v>
      </c>
      <c r="V4084" s="5">
        <v>0</v>
      </c>
      <c r="W4084" s="5">
        <v>0</v>
      </c>
      <c r="X4084" s="3">
        <v>713356724.70000005</v>
      </c>
      <c r="AJ4084" s="3"/>
      <c r="AK4084" s="3"/>
      <c r="AL4084" s="3"/>
      <c r="AM4084" s="3"/>
      <c r="AN4084" s="5"/>
      <c r="AO4084" s="5"/>
      <c r="AP4084" s="5"/>
      <c r="AQ4084" s="5"/>
      <c r="AR4084" s="5"/>
      <c r="AS4084" s="5"/>
      <c r="AT4084" s="3"/>
      <c r="AU4084" s="5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CK4084"/>
    </row>
    <row r="4085" spans="1:89" x14ac:dyDescent="0.25">
      <c r="A4085" s="2">
        <v>43738</v>
      </c>
      <c r="B4085" s="5" t="s">
        <v>488</v>
      </c>
      <c r="C4085" s="5" t="s">
        <v>410</v>
      </c>
      <c r="D4085" s="5" t="s">
        <v>70</v>
      </c>
      <c r="E4085" s="3" t="s">
        <v>249</v>
      </c>
      <c r="F4085" s="3" t="s">
        <v>413</v>
      </c>
      <c r="G4085" s="3"/>
      <c r="H4085" s="3">
        <v>14298592.289999999</v>
      </c>
      <c r="I4085" s="3">
        <v>1392506344.1800001</v>
      </c>
      <c r="J4085" s="3">
        <v>1029515240.67</v>
      </c>
      <c r="K4085" s="3">
        <v>11798884866.290001</v>
      </c>
      <c r="L4085" s="3">
        <v>4531620479.7700005</v>
      </c>
      <c r="M4085" s="3">
        <v>912294946.87</v>
      </c>
      <c r="N4085" s="3">
        <v>5139396074.04</v>
      </c>
      <c r="O4085" s="3">
        <v>1626285679.25</v>
      </c>
      <c r="P4085" s="3">
        <v>12574459.619999999</v>
      </c>
      <c r="Q4085" s="5">
        <v>0</v>
      </c>
      <c r="R4085" s="5">
        <v>0</v>
      </c>
      <c r="S4085" s="5">
        <v>0</v>
      </c>
      <c r="T4085" s="3">
        <v>6972047</v>
      </c>
      <c r="U4085" s="5">
        <v>0</v>
      </c>
      <c r="V4085" s="5">
        <v>0</v>
      </c>
      <c r="W4085" s="5">
        <v>0</v>
      </c>
      <c r="X4085" s="3">
        <v>26464348729.98</v>
      </c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3"/>
      <c r="AU4085" s="5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CK4085"/>
    </row>
    <row r="4086" spans="1:89" x14ac:dyDescent="0.25">
      <c r="A4086" s="2">
        <v>43738</v>
      </c>
      <c r="B4086" s="5" t="s">
        <v>488</v>
      </c>
      <c r="C4086" s="5" t="s">
        <v>410</v>
      </c>
      <c r="D4086" s="5" t="s">
        <v>70</v>
      </c>
      <c r="E4086" s="3" t="s">
        <v>250</v>
      </c>
      <c r="F4086" s="3" t="s">
        <v>411</v>
      </c>
      <c r="G4086" s="3"/>
      <c r="H4086" s="3">
        <v>25268747</v>
      </c>
      <c r="I4086" s="3">
        <v>3978339874.9899998</v>
      </c>
      <c r="J4086" s="3">
        <v>6495128063</v>
      </c>
      <c r="K4086" s="3">
        <v>30239820290</v>
      </c>
      <c r="L4086" s="3">
        <v>1853946445</v>
      </c>
      <c r="M4086" s="3">
        <v>2243114856.54</v>
      </c>
      <c r="N4086" s="3">
        <v>6277927607.6700001</v>
      </c>
      <c r="O4086" s="3">
        <v>6673831887.1999998</v>
      </c>
      <c r="P4086" s="3">
        <v>26001921</v>
      </c>
      <c r="Q4086" s="5">
        <v>0</v>
      </c>
      <c r="R4086" s="5">
        <v>0</v>
      </c>
      <c r="S4086" s="5">
        <v>0</v>
      </c>
      <c r="T4086" s="3">
        <v>60000000</v>
      </c>
      <c r="U4086" s="3">
        <v>310702</v>
      </c>
      <c r="V4086" s="3">
        <v>97262478.269999996</v>
      </c>
      <c r="W4086" s="3">
        <v>66364845</v>
      </c>
      <c r="X4086" s="3">
        <v>58037317717.669998</v>
      </c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3"/>
      <c r="AU4086" s="5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CK4086"/>
    </row>
    <row r="4087" spans="1:89" x14ac:dyDescent="0.25">
      <c r="A4087" s="2">
        <v>43738</v>
      </c>
      <c r="B4087" s="5" t="s">
        <v>488</v>
      </c>
      <c r="C4087" s="5" t="s">
        <v>410</v>
      </c>
      <c r="D4087" s="5" t="s">
        <v>70</v>
      </c>
      <c r="E4087" s="3" t="s">
        <v>61</v>
      </c>
      <c r="F4087" s="3" t="s">
        <v>412</v>
      </c>
      <c r="G4087" s="3"/>
      <c r="H4087" s="3">
        <v>0</v>
      </c>
      <c r="I4087" s="3">
        <v>0</v>
      </c>
      <c r="J4087" s="3">
        <v>22400000</v>
      </c>
      <c r="K4087" s="3">
        <v>207171126</v>
      </c>
      <c r="L4087" s="3">
        <v>-5800000</v>
      </c>
      <c r="M4087" s="3">
        <v>149194581</v>
      </c>
      <c r="N4087" s="3">
        <v>1496862754</v>
      </c>
      <c r="O4087" s="3">
        <v>33961351</v>
      </c>
      <c r="P4087" s="5">
        <v>-2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3">
        <v>1903789810</v>
      </c>
      <c r="AJ4087" s="3"/>
      <c r="AK4087" s="3"/>
      <c r="AL4087" s="3"/>
      <c r="AM4087" s="5"/>
      <c r="AN4087" s="5"/>
      <c r="AO4087" s="5"/>
      <c r="AP4087" s="5"/>
      <c r="AQ4087" s="5"/>
      <c r="AR4087" s="5"/>
      <c r="AS4087" s="5"/>
      <c r="AT4087" s="3"/>
      <c r="AU4087" s="5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CK4087"/>
    </row>
    <row r="4088" spans="1:89" x14ac:dyDescent="0.25">
      <c r="A4088" s="2">
        <v>43738</v>
      </c>
      <c r="B4088" s="5" t="s">
        <v>488</v>
      </c>
      <c r="C4088" s="5" t="s">
        <v>410</v>
      </c>
      <c r="D4088" s="5" t="s">
        <v>70</v>
      </c>
      <c r="E4088" s="3" t="s">
        <v>254</v>
      </c>
      <c r="F4088" s="3" t="s">
        <v>414</v>
      </c>
      <c r="G4088" s="3"/>
      <c r="H4088" s="3">
        <v>25268747</v>
      </c>
      <c r="I4088" s="3">
        <v>3978339874.9899998</v>
      </c>
      <c r="J4088" s="3">
        <v>6472728063</v>
      </c>
      <c r="K4088" s="3">
        <v>30032649164</v>
      </c>
      <c r="L4088" s="3">
        <v>1859746445</v>
      </c>
      <c r="M4088" s="3">
        <v>2093920275.54</v>
      </c>
      <c r="N4088" s="3">
        <v>4781064853.6700001</v>
      </c>
      <c r="O4088" s="3">
        <v>6639870536.1999998</v>
      </c>
      <c r="P4088" s="3">
        <v>26001923</v>
      </c>
      <c r="Q4088" s="5">
        <v>0</v>
      </c>
      <c r="R4088" s="5">
        <v>0</v>
      </c>
      <c r="S4088" s="5">
        <v>0</v>
      </c>
      <c r="T4088" s="3">
        <v>60000000</v>
      </c>
      <c r="U4088" s="3">
        <v>310702</v>
      </c>
      <c r="V4088" s="3">
        <v>97262478.269999996</v>
      </c>
      <c r="W4088" s="3">
        <v>66364845</v>
      </c>
      <c r="X4088" s="3">
        <v>56133527907.669998</v>
      </c>
      <c r="AJ4088" s="3"/>
      <c r="AK4088" s="3"/>
      <c r="AL4088" s="3"/>
      <c r="AM4088" s="3"/>
      <c r="AN4088" s="5"/>
      <c r="AO4088" s="5"/>
      <c r="AP4088" s="5"/>
      <c r="AQ4088" s="5"/>
      <c r="AR4088" s="5"/>
      <c r="AS4088" s="5"/>
      <c r="AT4088" s="3"/>
      <c r="AU4088" s="5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CK4088"/>
    </row>
    <row r="4089" spans="1:89" x14ac:dyDescent="0.25">
      <c r="A4089" s="2">
        <v>43738</v>
      </c>
      <c r="B4089" s="5" t="s">
        <v>488</v>
      </c>
      <c r="C4089" s="5" t="s">
        <v>410</v>
      </c>
      <c r="D4089" s="5" t="s">
        <v>70</v>
      </c>
      <c r="E4089" s="3" t="s">
        <v>255</v>
      </c>
      <c r="F4089" s="3" t="s">
        <v>415</v>
      </c>
      <c r="G4089" s="3"/>
      <c r="H4089" s="3">
        <v>39567340.289999999</v>
      </c>
      <c r="I4089" s="3">
        <v>5378807157.1700001</v>
      </c>
      <c r="J4089" s="3">
        <v>7532791966.6700001</v>
      </c>
      <c r="K4089" s="3">
        <v>42292222955.290001</v>
      </c>
      <c r="L4089" s="3">
        <v>6389955634.7700005</v>
      </c>
      <c r="M4089" s="3">
        <v>3210002975.3400002</v>
      </c>
      <c r="N4089" s="3">
        <v>11750191893.709999</v>
      </c>
      <c r="O4089" s="3">
        <v>8340882492.0200005</v>
      </c>
      <c r="P4089" s="3">
        <v>49190838.82</v>
      </c>
      <c r="Q4089" s="5">
        <v>0</v>
      </c>
      <c r="R4089" s="5">
        <v>0</v>
      </c>
      <c r="S4089" s="5">
        <v>0</v>
      </c>
      <c r="T4089" s="3">
        <v>67471893</v>
      </c>
      <c r="U4089" s="3">
        <v>310702</v>
      </c>
      <c r="V4089" s="3">
        <v>97262478.269999996</v>
      </c>
      <c r="W4089" s="3">
        <v>66364845</v>
      </c>
      <c r="X4089" s="3">
        <v>85215023172.350006</v>
      </c>
      <c r="AJ4089" s="3"/>
      <c r="AK4089" s="3"/>
      <c r="AL4089" s="3"/>
      <c r="AM4089" s="3"/>
      <c r="AN4089" s="5"/>
      <c r="AO4089" s="5"/>
      <c r="AP4089" s="5"/>
      <c r="AQ4089" s="5"/>
      <c r="AR4089" s="5"/>
      <c r="AS4089" s="5"/>
      <c r="AT4089" s="3"/>
      <c r="AU4089" s="5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CK4089"/>
    </row>
    <row r="4090" spans="1:89" x14ac:dyDescent="0.25">
      <c r="A4090" s="2">
        <v>43738</v>
      </c>
      <c r="B4090" s="5" t="s">
        <v>488</v>
      </c>
      <c r="C4090" s="5" t="s">
        <v>410</v>
      </c>
      <c r="D4090" s="5" t="s">
        <v>70</v>
      </c>
      <c r="E4090" s="3" t="s">
        <v>256</v>
      </c>
      <c r="F4090" s="3" t="s">
        <v>416</v>
      </c>
      <c r="G4090" s="3"/>
      <c r="H4090" s="3">
        <v>39567339.289999999</v>
      </c>
      <c r="I4090" s="3">
        <v>5370846219.1700001</v>
      </c>
      <c r="J4090" s="3">
        <v>7502243303.6700001</v>
      </c>
      <c r="K4090" s="3">
        <v>41831534030.290001</v>
      </c>
      <c r="L4090" s="3">
        <v>6391366924.7700005</v>
      </c>
      <c r="M4090" s="3">
        <v>3006215222.4099998</v>
      </c>
      <c r="N4090" s="3">
        <v>9920460927.7099991</v>
      </c>
      <c r="O4090" s="3">
        <v>8266156215.4499998</v>
      </c>
      <c r="P4090" s="3">
        <v>38576382.619999997</v>
      </c>
      <c r="Q4090" s="5">
        <v>0</v>
      </c>
      <c r="R4090" s="5">
        <v>0</v>
      </c>
      <c r="S4090" s="5">
        <v>0</v>
      </c>
      <c r="T4090" s="3">
        <v>66972047</v>
      </c>
      <c r="U4090" s="3">
        <v>310702</v>
      </c>
      <c r="V4090" s="3">
        <v>97262478.269999996</v>
      </c>
      <c r="W4090" s="3">
        <v>66364845</v>
      </c>
      <c r="X4090" s="3">
        <v>82597876637.649994</v>
      </c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3"/>
      <c r="AU4090" s="5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CK4090"/>
    </row>
    <row r="4091" spans="1:89" x14ac:dyDescent="0.25">
      <c r="A4091" s="2">
        <v>43738</v>
      </c>
      <c r="B4091" s="5" t="s">
        <v>488</v>
      </c>
      <c r="C4091" s="5" t="s">
        <v>410</v>
      </c>
      <c r="D4091" s="5" t="s">
        <v>70</v>
      </c>
      <c r="E4091" s="3" t="s">
        <v>257</v>
      </c>
      <c r="F4091" s="3" t="s">
        <v>408</v>
      </c>
      <c r="G4091" s="3"/>
      <c r="H4091" s="3">
        <v>778577.5</v>
      </c>
      <c r="I4091" s="3">
        <v>188544831</v>
      </c>
      <c r="J4091" s="3">
        <v>266025209.28999999</v>
      </c>
      <c r="K4091" s="3">
        <v>1204854007.9100001</v>
      </c>
      <c r="L4091" s="3">
        <v>175498060.97999999</v>
      </c>
      <c r="M4091" s="3">
        <v>105868017</v>
      </c>
      <c r="N4091" s="3">
        <v>396141953</v>
      </c>
      <c r="O4091" s="3">
        <v>328053545</v>
      </c>
      <c r="P4091" s="3">
        <v>4139608.75</v>
      </c>
      <c r="Q4091" s="5">
        <v>0</v>
      </c>
      <c r="R4091" s="5">
        <v>0</v>
      </c>
      <c r="S4091" s="5">
        <v>0</v>
      </c>
      <c r="T4091" s="3">
        <v>3560070.67</v>
      </c>
      <c r="U4091" s="3">
        <v>28181.08</v>
      </c>
      <c r="V4091" s="3">
        <v>8287833.6200000001</v>
      </c>
      <c r="W4091" s="3">
        <v>4004220</v>
      </c>
      <c r="X4091" s="3">
        <v>2685784115.8000002</v>
      </c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3"/>
      <c r="AU4091" s="5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CK4091"/>
    </row>
    <row r="4092" spans="1:89" x14ac:dyDescent="0.25">
      <c r="A4092" s="2">
        <v>43738</v>
      </c>
      <c r="B4092" s="5" t="s">
        <v>488</v>
      </c>
      <c r="C4092" s="5" t="s">
        <v>410</v>
      </c>
      <c r="D4092" s="5" t="s">
        <v>70</v>
      </c>
      <c r="E4092" s="3" t="s">
        <v>258</v>
      </c>
      <c r="F4092" s="3" t="s">
        <v>382</v>
      </c>
      <c r="G4092" s="3"/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AJ4092" s="3"/>
      <c r="AK4092" s="3"/>
      <c r="AL4092" s="3"/>
      <c r="AM4092" s="5"/>
      <c r="AN4092" s="5"/>
      <c r="AO4092" s="5"/>
      <c r="AP4092" s="5"/>
      <c r="AQ4092" s="5"/>
      <c r="AR4092" s="5"/>
      <c r="AS4092" s="5"/>
      <c r="AT4092" s="3"/>
      <c r="AU4092" s="5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CK4092"/>
    </row>
    <row r="4093" spans="1:89" x14ac:dyDescent="0.25">
      <c r="A4093" s="2">
        <v>43738</v>
      </c>
      <c r="B4093" s="5" t="s">
        <v>488</v>
      </c>
      <c r="C4093" s="5" t="s">
        <v>410</v>
      </c>
      <c r="D4093" s="5" t="s">
        <v>70</v>
      </c>
      <c r="E4093" s="3" t="s">
        <v>60</v>
      </c>
      <c r="F4093" s="3" t="s">
        <v>383</v>
      </c>
      <c r="G4093" s="3"/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AJ4093" s="3"/>
      <c r="AK4093" s="3"/>
      <c r="AL4093" s="3"/>
      <c r="AM4093" s="3"/>
      <c r="AN4093" s="5"/>
      <c r="AO4093" s="5"/>
      <c r="AP4093" s="5"/>
      <c r="AQ4093" s="5"/>
      <c r="AR4093" s="5"/>
      <c r="AS4093" s="5"/>
      <c r="AT4093" s="3"/>
      <c r="AU4093" s="5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CK4093"/>
    </row>
    <row r="4094" spans="1:89" x14ac:dyDescent="0.25">
      <c r="A4094" s="2">
        <v>43738</v>
      </c>
      <c r="B4094" s="5" t="s">
        <v>488</v>
      </c>
      <c r="C4094" s="5" t="s">
        <v>410</v>
      </c>
      <c r="D4094" s="5" t="s">
        <v>70</v>
      </c>
      <c r="E4094" s="3" t="s">
        <v>59</v>
      </c>
      <c r="F4094" s="3" t="s">
        <v>384</v>
      </c>
      <c r="G4094" s="3"/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AJ4094" s="3"/>
      <c r="AK4094" s="3"/>
      <c r="AL4094" s="3"/>
      <c r="AM4094" s="5"/>
      <c r="AN4094" s="5"/>
      <c r="AO4094" s="5"/>
      <c r="AP4094" s="5"/>
      <c r="AQ4094" s="5"/>
      <c r="AR4094" s="5"/>
      <c r="AS4094" s="5"/>
      <c r="AT4094" s="3"/>
      <c r="AU4094" s="5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CK4094"/>
    </row>
    <row r="4095" spans="1:89" x14ac:dyDescent="0.25">
      <c r="A4095" s="2">
        <v>43738</v>
      </c>
      <c r="B4095" s="5" t="s">
        <v>488</v>
      </c>
      <c r="C4095" s="5" t="s">
        <v>410</v>
      </c>
      <c r="D4095" s="5" t="s">
        <v>70</v>
      </c>
      <c r="E4095" s="3" t="s">
        <v>58</v>
      </c>
      <c r="F4095" s="3" t="s">
        <v>417</v>
      </c>
      <c r="G4095" s="3"/>
      <c r="H4095" s="3">
        <v>40345917.789999999</v>
      </c>
      <c r="I4095" s="3">
        <v>5567351988.1700001</v>
      </c>
      <c r="J4095" s="3">
        <v>7798817175.96</v>
      </c>
      <c r="K4095" s="3">
        <v>43497076963.199997</v>
      </c>
      <c r="L4095" s="3">
        <v>6565453695.75</v>
      </c>
      <c r="M4095" s="3">
        <v>3315870992.3400002</v>
      </c>
      <c r="N4095" s="3">
        <v>12146333846.709999</v>
      </c>
      <c r="O4095" s="3">
        <v>8668936037.0200005</v>
      </c>
      <c r="P4095" s="3">
        <v>53330447.57</v>
      </c>
      <c r="Q4095" s="5">
        <v>0</v>
      </c>
      <c r="R4095" s="5">
        <v>0</v>
      </c>
      <c r="S4095" s="5">
        <v>0</v>
      </c>
      <c r="T4095" s="3">
        <v>71031963.670000002</v>
      </c>
      <c r="U4095" s="3">
        <v>338883.08</v>
      </c>
      <c r="V4095" s="3">
        <v>105550311.89</v>
      </c>
      <c r="W4095" s="3">
        <v>70369065</v>
      </c>
      <c r="X4095" s="3">
        <v>87900807288.149994</v>
      </c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3"/>
      <c r="AU4095" s="5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CK4095"/>
    </row>
    <row r="4096" spans="1:89" x14ac:dyDescent="0.25">
      <c r="A4096" s="2">
        <v>43738</v>
      </c>
      <c r="B4096" s="5" t="s">
        <v>488</v>
      </c>
      <c r="C4096" s="5" t="s">
        <v>410</v>
      </c>
      <c r="D4096" s="5" t="s">
        <v>70</v>
      </c>
      <c r="E4096" s="3" t="s">
        <v>57</v>
      </c>
      <c r="F4096" s="3" t="s">
        <v>418</v>
      </c>
      <c r="G4096" s="3"/>
      <c r="H4096" s="3">
        <v>1</v>
      </c>
      <c r="I4096" s="3">
        <v>7960938</v>
      </c>
      <c r="J4096" s="3">
        <v>30548663</v>
      </c>
      <c r="K4096" s="3">
        <v>460688925</v>
      </c>
      <c r="L4096" s="3">
        <v>-1411290</v>
      </c>
      <c r="M4096" s="3">
        <v>203787752.93000001</v>
      </c>
      <c r="N4096" s="3">
        <v>1829730966</v>
      </c>
      <c r="O4096" s="3">
        <v>74726276.569999993</v>
      </c>
      <c r="P4096" s="3">
        <v>10614456.199999999</v>
      </c>
      <c r="Q4096" s="5">
        <v>0</v>
      </c>
      <c r="R4096" s="5">
        <v>0</v>
      </c>
      <c r="S4096" s="5">
        <v>0</v>
      </c>
      <c r="T4096" s="3">
        <v>499846</v>
      </c>
      <c r="U4096" s="5">
        <v>0</v>
      </c>
      <c r="V4096" s="5">
        <v>0</v>
      </c>
      <c r="W4096" s="5">
        <v>0</v>
      </c>
      <c r="X4096" s="3">
        <v>2617146534.6999998</v>
      </c>
      <c r="AJ4096" s="5"/>
      <c r="AK4096" s="5"/>
      <c r="AL4096" s="5"/>
      <c r="AM4096" s="5"/>
      <c r="AN4096" s="5"/>
      <c r="AO4096" s="5"/>
      <c r="AP4096" s="5"/>
      <c r="AQ4096" s="5"/>
      <c r="AR4096" s="5"/>
      <c r="AS4096" s="3"/>
      <c r="AT4096" s="3"/>
      <c r="AU4096" s="5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CK4096"/>
    </row>
    <row r="4097" spans="1:89" x14ac:dyDescent="0.25">
      <c r="A4097" s="2">
        <v>43738</v>
      </c>
      <c r="B4097" s="5" t="s">
        <v>488</v>
      </c>
      <c r="C4097" s="5" t="s">
        <v>410</v>
      </c>
      <c r="D4097" s="5" t="s">
        <v>70</v>
      </c>
      <c r="E4097" s="3" t="s">
        <v>56</v>
      </c>
      <c r="F4097" s="3" t="s">
        <v>419</v>
      </c>
      <c r="G4097" s="3"/>
      <c r="H4097" s="3">
        <v>40345916.789999999</v>
      </c>
      <c r="I4097" s="3">
        <v>5559391050.1700001</v>
      </c>
      <c r="J4097" s="3">
        <v>7768268512.96</v>
      </c>
      <c r="K4097" s="3">
        <v>43036388038.199997</v>
      </c>
      <c r="L4097" s="3">
        <v>6566864985.75</v>
      </c>
      <c r="M4097" s="3">
        <v>3112083239.4099998</v>
      </c>
      <c r="N4097" s="3">
        <v>10316602880.709999</v>
      </c>
      <c r="O4097" s="3">
        <v>8594209760.4500008</v>
      </c>
      <c r="P4097" s="3">
        <v>42715991.369999997</v>
      </c>
      <c r="Q4097" s="5">
        <v>0</v>
      </c>
      <c r="R4097" s="5">
        <v>0</v>
      </c>
      <c r="S4097" s="5">
        <v>0</v>
      </c>
      <c r="T4097" s="3">
        <v>70532117.670000002</v>
      </c>
      <c r="U4097" s="3">
        <v>338883.08</v>
      </c>
      <c r="V4097" s="3">
        <v>105550311.89</v>
      </c>
      <c r="W4097" s="3">
        <v>70369065</v>
      </c>
      <c r="X4097" s="3">
        <v>85283660753.449997</v>
      </c>
      <c r="AJ4097" s="3"/>
      <c r="AK4097" s="3"/>
      <c r="AL4097" s="5"/>
      <c r="AM4097" s="5"/>
      <c r="AN4097" s="5"/>
      <c r="AO4097" s="5"/>
      <c r="AP4097" s="5"/>
      <c r="AQ4097" s="5"/>
      <c r="AR4097" s="5"/>
      <c r="AS4097" s="5"/>
      <c r="AT4097" s="3"/>
      <c r="AU4097" s="5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CK4097"/>
    </row>
    <row r="4098" spans="1:89" x14ac:dyDescent="0.25">
      <c r="A4098" s="2">
        <v>43738</v>
      </c>
      <c r="B4098" s="5" t="s">
        <v>488</v>
      </c>
      <c r="C4098" s="5" t="s">
        <v>648</v>
      </c>
      <c r="D4098" s="5" t="s">
        <v>70</v>
      </c>
      <c r="E4098" s="3" t="s">
        <v>106</v>
      </c>
      <c r="F4098" s="3" t="s">
        <v>649</v>
      </c>
      <c r="G4098" s="3">
        <v>5339331268</v>
      </c>
      <c r="H4098" s="3">
        <v>5339331268</v>
      </c>
      <c r="I4098" s="3"/>
      <c r="J4098" s="3">
        <v>0</v>
      </c>
      <c r="K4098" s="3"/>
      <c r="L4098" s="3"/>
      <c r="M4098" s="5"/>
      <c r="AJ4098" s="3"/>
      <c r="AK4098" s="3"/>
      <c r="AL4098" s="3"/>
      <c r="AM4098" s="5"/>
      <c r="AN4098" s="5"/>
      <c r="AO4098" s="5"/>
      <c r="AP4098" s="5"/>
      <c r="AQ4098" s="5"/>
      <c r="AR4098" s="5"/>
      <c r="AS4098" s="3"/>
      <c r="AT4098" s="3"/>
      <c r="AU4098" s="5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CK4098"/>
    </row>
    <row r="4099" spans="1:89" x14ac:dyDescent="0.25">
      <c r="A4099" s="2">
        <v>43738</v>
      </c>
      <c r="B4099" s="5" t="s">
        <v>488</v>
      </c>
      <c r="C4099" s="5" t="s">
        <v>648</v>
      </c>
      <c r="D4099" s="5" t="s">
        <v>70</v>
      </c>
      <c r="E4099" s="3" t="s">
        <v>241</v>
      </c>
      <c r="F4099" s="3" t="s">
        <v>650</v>
      </c>
      <c r="G4099" s="3">
        <v>10483167867</v>
      </c>
      <c r="H4099" s="3">
        <v>10483167867</v>
      </c>
      <c r="I4099" s="3"/>
      <c r="J4099" s="3">
        <v>0</v>
      </c>
      <c r="K4099" s="3"/>
      <c r="L4099" s="3"/>
      <c r="M4099" s="5"/>
      <c r="AJ4099" s="3"/>
      <c r="AK4099" s="3"/>
      <c r="AL4099" s="3"/>
      <c r="AM4099" s="5"/>
      <c r="AN4099" s="5"/>
      <c r="AO4099" s="5"/>
      <c r="AP4099" s="5"/>
      <c r="AQ4099" s="5"/>
      <c r="AR4099" s="5"/>
      <c r="AS4099" s="5"/>
      <c r="AT4099" s="3"/>
      <c r="AU4099" s="5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CK4099"/>
    </row>
    <row r="4100" spans="1:89" x14ac:dyDescent="0.25">
      <c r="A4100" s="2">
        <v>43738</v>
      </c>
      <c r="B4100" s="5" t="s">
        <v>488</v>
      </c>
      <c r="C4100" s="5" t="s">
        <v>648</v>
      </c>
      <c r="D4100" s="5" t="s">
        <v>70</v>
      </c>
      <c r="E4100" s="3" t="s">
        <v>242</v>
      </c>
      <c r="F4100" s="3" t="s">
        <v>651</v>
      </c>
      <c r="G4100" s="3">
        <v>0</v>
      </c>
      <c r="H4100" s="3">
        <v>0</v>
      </c>
      <c r="I4100" s="3"/>
      <c r="J4100" s="3">
        <v>0</v>
      </c>
      <c r="K4100" s="3"/>
      <c r="L4100" s="3"/>
      <c r="M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3"/>
      <c r="AU4100" s="5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CK4100"/>
    </row>
    <row r="4101" spans="1:89" x14ac:dyDescent="0.25">
      <c r="A4101" s="2">
        <v>43738</v>
      </c>
      <c r="B4101" s="5" t="s">
        <v>488</v>
      </c>
      <c r="C4101" s="5" t="s">
        <v>648</v>
      </c>
      <c r="D4101" s="5" t="s">
        <v>70</v>
      </c>
      <c r="E4101" s="3" t="s">
        <v>243</v>
      </c>
      <c r="F4101" s="3" t="s">
        <v>652</v>
      </c>
      <c r="G4101" s="3">
        <v>0</v>
      </c>
      <c r="H4101" s="3"/>
      <c r="I4101" s="3">
        <v>0</v>
      </c>
      <c r="J4101" s="3">
        <v>0</v>
      </c>
      <c r="K4101" s="3">
        <v>0</v>
      </c>
      <c r="L4101" s="3"/>
      <c r="M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3"/>
      <c r="AT4101" s="3"/>
      <c r="AU4101" s="5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CK4101"/>
    </row>
    <row r="4102" spans="1:89" x14ac:dyDescent="0.25">
      <c r="A4102" s="2">
        <v>43738</v>
      </c>
      <c r="B4102" s="5" t="s">
        <v>488</v>
      </c>
      <c r="C4102" s="5" t="s">
        <v>648</v>
      </c>
      <c r="D4102" s="5" t="s">
        <v>70</v>
      </c>
      <c r="E4102" s="3" t="s">
        <v>245</v>
      </c>
      <c r="F4102" s="3" t="s">
        <v>653</v>
      </c>
      <c r="G4102" s="3">
        <v>0</v>
      </c>
      <c r="H4102" s="3">
        <v>0</v>
      </c>
      <c r="I4102" s="3"/>
      <c r="J4102" s="3"/>
      <c r="K4102" s="3"/>
      <c r="L4102" s="3"/>
      <c r="M4102" s="5"/>
      <c r="AJ4102" s="3"/>
      <c r="AK4102" s="3"/>
      <c r="AL4102" s="5"/>
      <c r="AM4102" s="5"/>
      <c r="AN4102" s="5"/>
      <c r="AO4102" s="5"/>
      <c r="AP4102" s="5"/>
      <c r="AQ4102" s="5"/>
      <c r="AR4102" s="5"/>
      <c r="AS4102" s="5"/>
      <c r="AT4102" s="3"/>
      <c r="AU4102" s="5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CK4102"/>
    </row>
    <row r="4103" spans="1:89" x14ac:dyDescent="0.25">
      <c r="A4103" s="2">
        <v>43738</v>
      </c>
      <c r="B4103" s="5" t="s">
        <v>488</v>
      </c>
      <c r="C4103" s="5" t="s">
        <v>648</v>
      </c>
      <c r="D4103" s="5" t="s">
        <v>70</v>
      </c>
      <c r="E4103" s="3" t="s">
        <v>247</v>
      </c>
      <c r="F4103" s="3" t="s">
        <v>654</v>
      </c>
      <c r="G4103" s="3">
        <v>0</v>
      </c>
      <c r="H4103" s="3"/>
      <c r="I4103" s="3">
        <v>0</v>
      </c>
      <c r="J4103" s="3">
        <v>0</v>
      </c>
      <c r="K4103" s="3">
        <v>0</v>
      </c>
      <c r="L4103" s="3"/>
      <c r="M4103" s="5"/>
      <c r="AJ4103" s="3"/>
      <c r="AK4103" s="3"/>
      <c r="AL4103" s="3"/>
      <c r="AM4103" s="5"/>
      <c r="AN4103" s="5"/>
      <c r="AO4103" s="5"/>
      <c r="AP4103" s="5"/>
      <c r="AQ4103" s="5"/>
      <c r="AR4103" s="5"/>
      <c r="AS4103" s="3"/>
      <c r="AT4103" s="3"/>
      <c r="AU4103" s="5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CK4103"/>
    </row>
    <row r="4104" spans="1:89" x14ac:dyDescent="0.25">
      <c r="A4104" s="2">
        <v>43738</v>
      </c>
      <c r="B4104" s="5" t="s">
        <v>488</v>
      </c>
      <c r="C4104" s="5" t="s">
        <v>648</v>
      </c>
      <c r="D4104" s="5" t="s">
        <v>70</v>
      </c>
      <c r="E4104" s="3" t="s">
        <v>69</v>
      </c>
      <c r="F4104" s="3" t="s">
        <v>655</v>
      </c>
      <c r="G4104" s="3">
        <v>0</v>
      </c>
      <c r="H4104" s="3"/>
      <c r="I4104" s="3">
        <v>0</v>
      </c>
      <c r="J4104" s="3">
        <v>0</v>
      </c>
      <c r="K4104" s="3">
        <v>0</v>
      </c>
      <c r="L4104" s="3"/>
      <c r="M4104" s="5"/>
      <c r="AJ4104" s="3"/>
      <c r="AK4104" s="3"/>
      <c r="AL4104" s="3"/>
      <c r="AM4104" s="3"/>
      <c r="AN4104" s="5"/>
      <c r="AO4104" s="5"/>
      <c r="AP4104" s="5"/>
      <c r="AQ4104" s="5"/>
      <c r="AR4104" s="5"/>
      <c r="AS4104" s="5"/>
      <c r="AT4104" s="3"/>
      <c r="AU4104" s="5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CK4104"/>
    </row>
    <row r="4105" spans="1:89" x14ac:dyDescent="0.25">
      <c r="A4105" s="2">
        <v>43738</v>
      </c>
      <c r="B4105" s="5" t="s">
        <v>488</v>
      </c>
      <c r="C4105" s="5" t="s">
        <v>648</v>
      </c>
      <c r="D4105" s="5" t="s">
        <v>70</v>
      </c>
      <c r="E4105" s="3" t="s">
        <v>67</v>
      </c>
      <c r="F4105" s="3" t="s">
        <v>656</v>
      </c>
      <c r="G4105" s="3">
        <v>34344898831.490002</v>
      </c>
      <c r="H4105" s="3">
        <v>34344898831.490002</v>
      </c>
      <c r="I4105" s="3"/>
      <c r="J4105" s="3"/>
      <c r="K4105" s="3"/>
      <c r="L4105" s="3"/>
      <c r="M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3"/>
      <c r="AU4105" s="5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CK4105"/>
    </row>
    <row r="4106" spans="1:89" x14ac:dyDescent="0.25">
      <c r="A4106" s="2">
        <v>43738</v>
      </c>
      <c r="B4106" s="5" t="s">
        <v>488</v>
      </c>
      <c r="C4106" s="5" t="s">
        <v>648</v>
      </c>
      <c r="D4106" s="5" t="s">
        <v>70</v>
      </c>
      <c r="E4106" s="3" t="s">
        <v>66</v>
      </c>
      <c r="F4106" s="3" t="s">
        <v>395</v>
      </c>
      <c r="G4106" s="3">
        <v>4982317467</v>
      </c>
      <c r="H4106" s="3"/>
      <c r="I4106" s="3">
        <v>0</v>
      </c>
      <c r="J4106" s="3">
        <v>4982317467</v>
      </c>
      <c r="K4106" s="3">
        <v>0</v>
      </c>
      <c r="L4106" s="3"/>
      <c r="M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3"/>
      <c r="AU4106" s="5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CK4106"/>
    </row>
    <row r="4107" spans="1:89" x14ac:dyDescent="0.25">
      <c r="A4107" s="2">
        <v>43738</v>
      </c>
      <c r="B4107" s="5" t="s">
        <v>488</v>
      </c>
      <c r="C4107" s="5" t="s">
        <v>648</v>
      </c>
      <c r="D4107" s="5" t="s">
        <v>70</v>
      </c>
      <c r="E4107" s="3" t="s">
        <v>250</v>
      </c>
      <c r="F4107" s="3" t="s">
        <v>657</v>
      </c>
      <c r="G4107" s="3">
        <v>206405349</v>
      </c>
      <c r="H4107" s="3"/>
      <c r="I4107" s="3"/>
      <c r="J4107" s="3"/>
      <c r="K4107" s="3">
        <v>206405349</v>
      </c>
      <c r="L4107" s="3"/>
      <c r="M4107" s="5"/>
      <c r="AJ4107" s="3"/>
      <c r="AK4107" s="3"/>
      <c r="AL4107" s="3"/>
      <c r="AM4107" s="3"/>
      <c r="AN4107" s="5"/>
      <c r="AO4107" s="5"/>
      <c r="AP4107" s="5"/>
      <c r="AQ4107" s="5"/>
      <c r="AR4107" s="5"/>
      <c r="AS4107" s="5"/>
      <c r="AT4107" s="3"/>
      <c r="AU4107" s="5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CK4107"/>
    </row>
    <row r="4108" spans="1:89" x14ac:dyDescent="0.25">
      <c r="A4108" s="2">
        <v>43738</v>
      </c>
      <c r="B4108" s="5" t="s">
        <v>488</v>
      </c>
      <c r="C4108" s="5" t="s">
        <v>648</v>
      </c>
      <c r="D4108" s="5" t="s">
        <v>70</v>
      </c>
      <c r="E4108" s="3" t="s">
        <v>252</v>
      </c>
      <c r="F4108" s="3" t="s">
        <v>658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/>
      <c r="M4108" s="5"/>
      <c r="AJ4108" s="3"/>
      <c r="AK4108" s="3"/>
      <c r="AL4108" s="3"/>
      <c r="AM4108" s="5"/>
      <c r="AN4108" s="5"/>
      <c r="AO4108" s="5"/>
      <c r="AP4108" s="5"/>
      <c r="AQ4108" s="5"/>
      <c r="AR4108" s="5"/>
      <c r="AS4108" s="5"/>
      <c r="AT4108" s="3"/>
      <c r="AU4108" s="5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CK4108"/>
    </row>
    <row r="4109" spans="1:89" x14ac:dyDescent="0.25">
      <c r="A4109" s="2">
        <v>43738</v>
      </c>
      <c r="B4109" s="5" t="s">
        <v>488</v>
      </c>
      <c r="C4109" s="5" t="s">
        <v>648</v>
      </c>
      <c r="D4109" s="5" t="s">
        <v>70</v>
      </c>
      <c r="E4109" s="3" t="s">
        <v>63</v>
      </c>
      <c r="F4109" s="3" t="s">
        <v>659</v>
      </c>
      <c r="G4109" s="3">
        <v>0</v>
      </c>
      <c r="H4109" s="3"/>
      <c r="I4109" s="3"/>
      <c r="J4109" s="3"/>
      <c r="K4109" s="3"/>
      <c r="L4109" s="3"/>
      <c r="M4109" s="5"/>
      <c r="AJ4109" s="5"/>
      <c r="AK4109" s="5"/>
      <c r="AL4109" s="5"/>
      <c r="AM4109" s="5"/>
      <c r="AN4109" s="5"/>
      <c r="AO4109" s="5"/>
      <c r="AP4109" s="5"/>
      <c r="AQ4109" s="3"/>
      <c r="AR4109" s="5"/>
      <c r="AS4109" s="3"/>
      <c r="AT4109" s="3"/>
      <c r="AU4109" s="5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CK4109"/>
    </row>
    <row r="4110" spans="1:89" x14ac:dyDescent="0.25">
      <c r="A4110" s="2">
        <v>43738</v>
      </c>
      <c r="B4110" s="5" t="s">
        <v>488</v>
      </c>
      <c r="C4110" s="5" t="s">
        <v>648</v>
      </c>
      <c r="D4110" s="5" t="s">
        <v>70</v>
      </c>
      <c r="E4110" s="3" t="s">
        <v>62</v>
      </c>
      <c r="F4110" s="3" t="s">
        <v>660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/>
      <c r="M4110" s="5"/>
      <c r="AJ4110" s="3"/>
      <c r="AK4110" s="3"/>
      <c r="AL4110" s="3"/>
      <c r="AM4110" s="3"/>
      <c r="AN4110" s="5"/>
      <c r="AO4110" s="5"/>
      <c r="AP4110" s="5"/>
      <c r="AQ4110" s="3"/>
      <c r="AR4110" s="5"/>
      <c r="AS4110" s="5"/>
      <c r="AT4110" s="3"/>
      <c r="AU4110" s="5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CK4110"/>
    </row>
    <row r="4111" spans="1:89" x14ac:dyDescent="0.25">
      <c r="A4111" s="2">
        <v>43738</v>
      </c>
      <c r="B4111" s="5" t="s">
        <v>488</v>
      </c>
      <c r="C4111" s="5" t="s">
        <v>648</v>
      </c>
      <c r="D4111" s="5" t="s">
        <v>70</v>
      </c>
      <c r="E4111" s="3" t="s">
        <v>258</v>
      </c>
      <c r="F4111" s="3" t="s">
        <v>661</v>
      </c>
      <c r="G4111" s="3">
        <v>55356120782.489998</v>
      </c>
      <c r="H4111" s="3">
        <v>50167397966.489998</v>
      </c>
      <c r="I4111" s="3">
        <v>0</v>
      </c>
      <c r="J4111" s="3">
        <v>4982317467</v>
      </c>
      <c r="K4111" s="3">
        <v>206405349</v>
      </c>
      <c r="L4111" s="3"/>
      <c r="M4111" s="5"/>
      <c r="AJ4111" s="3"/>
      <c r="AK4111" s="3"/>
      <c r="AL4111" s="3"/>
      <c r="AM4111" s="3"/>
      <c r="AN4111" s="5"/>
      <c r="AO4111" s="5"/>
      <c r="AP4111" s="5"/>
      <c r="AQ4111" s="3"/>
      <c r="AR4111" s="5"/>
      <c r="AS4111" s="3"/>
      <c r="AT4111" s="3"/>
      <c r="AU4111" s="5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CK4111"/>
    </row>
    <row r="4112" spans="1:89" x14ac:dyDescent="0.25">
      <c r="A4112" s="2">
        <v>43738</v>
      </c>
      <c r="B4112" s="5" t="s">
        <v>488</v>
      </c>
      <c r="C4112" s="5" t="s">
        <v>648</v>
      </c>
      <c r="D4112" s="5" t="s">
        <v>70</v>
      </c>
      <c r="E4112" s="3" t="s">
        <v>60</v>
      </c>
      <c r="F4112" s="3" t="s">
        <v>662</v>
      </c>
      <c r="G4112" s="3">
        <v>0</v>
      </c>
      <c r="H4112" s="3"/>
      <c r="I4112" s="3"/>
      <c r="J4112" s="3">
        <v>0</v>
      </c>
      <c r="K4112" s="3"/>
      <c r="L4112" s="3"/>
      <c r="M4112" s="5"/>
      <c r="AJ4112" s="3"/>
      <c r="AK4112" s="3"/>
      <c r="AL4112" s="3"/>
      <c r="AM4112" s="3"/>
      <c r="AN4112" s="5"/>
      <c r="AO4112" s="5"/>
      <c r="AP4112" s="5"/>
      <c r="AQ4112" s="5"/>
      <c r="AR4112" s="5"/>
      <c r="AS4112" s="5"/>
      <c r="AT4112" s="3"/>
      <c r="AU4112" s="5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CK4112"/>
    </row>
    <row r="4113" spans="1:89" x14ac:dyDescent="0.25">
      <c r="A4113" s="2">
        <v>43738</v>
      </c>
      <c r="B4113" s="5" t="s">
        <v>488</v>
      </c>
      <c r="C4113" s="5" t="s">
        <v>648</v>
      </c>
      <c r="D4113" s="5" t="s">
        <v>70</v>
      </c>
      <c r="E4113" s="3" t="s">
        <v>59</v>
      </c>
      <c r="F4113" s="3" t="s">
        <v>663</v>
      </c>
      <c r="G4113" s="3">
        <v>0</v>
      </c>
      <c r="H4113" s="3"/>
      <c r="I4113" s="3"/>
      <c r="J4113" s="3">
        <v>0</v>
      </c>
      <c r="K4113" s="3"/>
      <c r="L4113" s="3"/>
      <c r="M4113" s="5"/>
      <c r="AJ4113" s="3"/>
      <c r="AK4113" s="3"/>
      <c r="AL4113" s="3"/>
      <c r="AM4113" s="5"/>
      <c r="AN4113" s="5"/>
      <c r="AO4113" s="5"/>
      <c r="AP4113" s="5"/>
      <c r="AQ4113" s="5"/>
      <c r="AR4113" s="5"/>
      <c r="AS4113" s="5"/>
      <c r="AT4113" s="3"/>
      <c r="AU4113" s="5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CK4113"/>
    </row>
    <row r="4114" spans="1:89" x14ac:dyDescent="0.25">
      <c r="A4114" s="2">
        <v>43738</v>
      </c>
      <c r="B4114" s="5" t="s">
        <v>488</v>
      </c>
      <c r="C4114" s="5" t="s">
        <v>648</v>
      </c>
      <c r="D4114" s="5" t="s">
        <v>70</v>
      </c>
      <c r="E4114" s="3" t="s">
        <v>58</v>
      </c>
      <c r="F4114" s="3" t="s">
        <v>664</v>
      </c>
      <c r="G4114" s="3">
        <v>0</v>
      </c>
      <c r="H4114" s="3"/>
      <c r="I4114" s="3"/>
      <c r="J4114" s="3">
        <v>0</v>
      </c>
      <c r="K4114" s="3">
        <v>0</v>
      </c>
      <c r="L4114" s="3"/>
      <c r="M4114" s="5"/>
      <c r="AJ4114" s="5"/>
      <c r="AK4114" s="5"/>
      <c r="AL4114" s="5"/>
      <c r="AM4114" s="5"/>
      <c r="AN4114" s="5"/>
      <c r="AO4114" s="5"/>
      <c r="AP4114" s="5"/>
      <c r="AQ4114" s="3"/>
      <c r="AR4114" s="5"/>
      <c r="AS4114" s="3"/>
      <c r="AT4114" s="3"/>
      <c r="AU4114" s="5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CK4114"/>
    </row>
    <row r="4115" spans="1:89" x14ac:dyDescent="0.25">
      <c r="A4115" s="2">
        <v>43738</v>
      </c>
      <c r="B4115" s="5" t="s">
        <v>488</v>
      </c>
      <c r="C4115" s="5" t="s">
        <v>648</v>
      </c>
      <c r="D4115" s="5" t="s">
        <v>70</v>
      </c>
      <c r="E4115" s="3" t="s">
        <v>57</v>
      </c>
      <c r="F4115" s="3" t="s">
        <v>665</v>
      </c>
      <c r="G4115" s="3">
        <v>0</v>
      </c>
      <c r="H4115" s="3"/>
      <c r="I4115" s="3"/>
      <c r="J4115" s="3">
        <v>0</v>
      </c>
      <c r="K4115" s="3">
        <v>0</v>
      </c>
      <c r="L4115" s="3"/>
      <c r="M4115" s="5"/>
      <c r="AJ4115" s="3"/>
      <c r="AK4115" s="3"/>
      <c r="AL4115" s="3"/>
      <c r="AM4115" s="3"/>
      <c r="AN4115" s="5"/>
      <c r="AO4115" s="5"/>
      <c r="AP4115" s="5"/>
      <c r="AQ4115" s="3"/>
      <c r="AR4115" s="5"/>
      <c r="AS4115" s="5"/>
      <c r="AT4115" s="3"/>
      <c r="AU4115" s="5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CK4115"/>
    </row>
    <row r="4116" spans="1:89" x14ac:dyDescent="0.25">
      <c r="A4116" s="2">
        <v>43738</v>
      </c>
      <c r="B4116" s="5" t="s">
        <v>488</v>
      </c>
      <c r="C4116" s="5" t="s">
        <v>648</v>
      </c>
      <c r="D4116" s="5" t="s">
        <v>70</v>
      </c>
      <c r="E4116" s="3" t="s">
        <v>56</v>
      </c>
      <c r="F4116" s="3" t="s">
        <v>666</v>
      </c>
      <c r="G4116" s="3">
        <v>0</v>
      </c>
      <c r="H4116" s="3"/>
      <c r="I4116" s="3"/>
      <c r="J4116" s="3">
        <v>0</v>
      </c>
      <c r="K4116" s="3"/>
      <c r="L4116" s="3"/>
      <c r="M4116" s="5"/>
      <c r="AJ4116" s="3"/>
      <c r="AK4116" s="3"/>
      <c r="AL4116" s="3"/>
      <c r="AM4116" s="3"/>
      <c r="AN4116" s="5"/>
      <c r="AO4116" s="5"/>
      <c r="AP4116" s="5"/>
      <c r="AQ4116" s="3"/>
      <c r="AR4116" s="5"/>
      <c r="AS4116" s="3"/>
      <c r="AT4116" s="3"/>
      <c r="AU4116" s="5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CK4116"/>
    </row>
    <row r="4117" spans="1:89" x14ac:dyDescent="0.25">
      <c r="A4117" s="2">
        <v>43738</v>
      </c>
      <c r="B4117" s="5" t="s">
        <v>488</v>
      </c>
      <c r="C4117" s="5" t="s">
        <v>648</v>
      </c>
      <c r="D4117" s="5" t="s">
        <v>70</v>
      </c>
      <c r="E4117" s="3" t="s">
        <v>259</v>
      </c>
      <c r="F4117" s="3" t="s">
        <v>667</v>
      </c>
      <c r="G4117" s="3">
        <v>0</v>
      </c>
      <c r="H4117" s="3"/>
      <c r="I4117" s="3"/>
      <c r="J4117" s="3">
        <v>0</v>
      </c>
      <c r="K4117" s="3">
        <v>0</v>
      </c>
      <c r="L4117" s="3"/>
      <c r="M4117" s="5"/>
      <c r="AJ4117" s="3"/>
      <c r="AK4117" s="3"/>
      <c r="AL4117" s="3"/>
      <c r="AM4117" s="3"/>
      <c r="AN4117" s="5"/>
      <c r="AO4117" s="5"/>
      <c r="AP4117" s="5"/>
      <c r="AQ4117" s="5"/>
      <c r="AR4117" s="5"/>
      <c r="AS4117" s="5"/>
      <c r="AT4117" s="3"/>
      <c r="AU4117" s="5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CK4117"/>
    </row>
    <row r="4118" spans="1:89" x14ac:dyDescent="0.25">
      <c r="A4118" s="2">
        <v>43738</v>
      </c>
      <c r="B4118" s="5" t="s">
        <v>488</v>
      </c>
      <c r="C4118" s="5" t="s">
        <v>648</v>
      </c>
      <c r="D4118" s="5" t="s">
        <v>70</v>
      </c>
      <c r="E4118" s="3" t="s">
        <v>260</v>
      </c>
      <c r="F4118" s="3" t="s">
        <v>668</v>
      </c>
      <c r="G4118" s="3">
        <v>0</v>
      </c>
      <c r="H4118" s="3"/>
      <c r="I4118" s="3"/>
      <c r="J4118" s="3">
        <v>0</v>
      </c>
      <c r="K4118" s="3"/>
      <c r="L4118" s="3"/>
      <c r="M4118" s="5"/>
      <c r="AJ4118" s="3"/>
      <c r="AK4118" s="3"/>
      <c r="AL4118" s="3"/>
      <c r="AM4118" s="5"/>
      <c r="AN4118" s="5"/>
      <c r="AO4118" s="5"/>
      <c r="AP4118" s="5"/>
      <c r="AQ4118" s="5"/>
      <c r="AR4118" s="5"/>
      <c r="AS4118" s="5"/>
      <c r="AT4118" s="3"/>
      <c r="AU4118" s="5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CK4118"/>
    </row>
    <row r="4119" spans="1:89" x14ac:dyDescent="0.25">
      <c r="A4119" s="2">
        <v>43738</v>
      </c>
      <c r="B4119" s="5" t="s">
        <v>488</v>
      </c>
      <c r="C4119" s="5" t="s">
        <v>648</v>
      </c>
      <c r="D4119" s="5" t="s">
        <v>70</v>
      </c>
      <c r="E4119" s="3" t="s">
        <v>261</v>
      </c>
      <c r="F4119" s="3" t="s">
        <v>669</v>
      </c>
      <c r="G4119" s="3">
        <v>0</v>
      </c>
      <c r="H4119" s="3"/>
      <c r="I4119" s="3"/>
      <c r="J4119" s="3">
        <v>0</v>
      </c>
      <c r="K4119" s="3">
        <v>0</v>
      </c>
      <c r="L4119" s="3"/>
      <c r="M4119" s="5"/>
      <c r="AJ4119" s="5"/>
      <c r="AK4119" s="5"/>
      <c r="AL4119" s="5"/>
      <c r="AM4119" s="5"/>
      <c r="AN4119" s="5"/>
      <c r="AO4119" s="5"/>
      <c r="AP4119" s="5"/>
      <c r="AQ4119" s="3"/>
      <c r="AR4119" s="3"/>
      <c r="AS4119" s="3"/>
      <c r="AT4119" s="3"/>
      <c r="AU4119" s="5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CK4119"/>
    </row>
    <row r="4120" spans="1:89" x14ac:dyDescent="0.25">
      <c r="A4120" s="2">
        <v>43738</v>
      </c>
      <c r="B4120" s="5" t="s">
        <v>488</v>
      </c>
      <c r="C4120" s="5" t="s">
        <v>648</v>
      </c>
      <c r="D4120" s="5" t="s">
        <v>70</v>
      </c>
      <c r="E4120" s="3" t="s">
        <v>263</v>
      </c>
      <c r="F4120" s="3" t="s">
        <v>670</v>
      </c>
      <c r="G4120" s="3">
        <v>0</v>
      </c>
      <c r="H4120" s="3"/>
      <c r="I4120" s="3"/>
      <c r="J4120" s="3">
        <v>0</v>
      </c>
      <c r="K4120" s="3">
        <v>0</v>
      </c>
      <c r="L4120" s="3"/>
      <c r="M4120" s="5"/>
      <c r="AJ4120" s="5"/>
      <c r="AK4120" s="3"/>
      <c r="AL4120" s="3"/>
      <c r="AM4120" s="3"/>
      <c r="AN4120" s="5"/>
      <c r="AO4120" s="5"/>
      <c r="AP4120" s="5"/>
      <c r="AQ4120" s="5"/>
      <c r="AR4120" s="5"/>
      <c r="AS4120" s="5"/>
      <c r="AT4120" s="3"/>
      <c r="AU4120" s="5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CK4120"/>
    </row>
    <row r="4121" spans="1:89" x14ac:dyDescent="0.25">
      <c r="A4121" s="2">
        <v>43738</v>
      </c>
      <c r="B4121" s="5" t="s">
        <v>488</v>
      </c>
      <c r="C4121" s="5" t="s">
        <v>648</v>
      </c>
      <c r="D4121" s="5" t="s">
        <v>70</v>
      </c>
      <c r="E4121" s="3" t="s">
        <v>55</v>
      </c>
      <c r="F4121" s="3" t="s">
        <v>671</v>
      </c>
      <c r="G4121" s="3">
        <v>0</v>
      </c>
      <c r="H4121" s="3"/>
      <c r="I4121" s="3"/>
      <c r="J4121" s="3">
        <v>0</v>
      </c>
      <c r="K4121" s="3">
        <v>0</v>
      </c>
      <c r="L4121" s="3"/>
      <c r="M4121" s="5"/>
      <c r="AJ4121" s="3"/>
      <c r="AK4121" s="3"/>
      <c r="AL4121" s="3"/>
      <c r="AM4121" s="3"/>
      <c r="AN4121" s="5"/>
      <c r="AO4121" s="5"/>
      <c r="AP4121" s="5"/>
      <c r="AQ4121" s="3"/>
      <c r="AR4121" s="3"/>
      <c r="AS4121" s="3"/>
      <c r="AT4121" s="3"/>
      <c r="AU4121" s="5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CK4121"/>
    </row>
    <row r="4122" spans="1:89" x14ac:dyDescent="0.25">
      <c r="A4122" s="2">
        <v>43738</v>
      </c>
      <c r="B4122" s="5" t="s">
        <v>488</v>
      </c>
      <c r="C4122" s="5" t="s">
        <v>648</v>
      </c>
      <c r="D4122" s="5" t="s">
        <v>70</v>
      </c>
      <c r="E4122" s="3" t="s">
        <v>50</v>
      </c>
      <c r="F4122" s="3" t="s">
        <v>672</v>
      </c>
      <c r="G4122" s="3">
        <v>55356120782.489998</v>
      </c>
      <c r="H4122" s="3">
        <v>50167397966.489998</v>
      </c>
      <c r="I4122" s="3">
        <v>0</v>
      </c>
      <c r="J4122" s="3">
        <v>4982317467</v>
      </c>
      <c r="K4122" s="3">
        <v>206405349</v>
      </c>
      <c r="L4122" s="3"/>
      <c r="M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3"/>
      <c r="AU4122" s="5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CK4122"/>
    </row>
    <row r="4123" spans="1:89" x14ac:dyDescent="0.25">
      <c r="A4123" s="2">
        <v>43738</v>
      </c>
      <c r="B4123" s="5" t="s">
        <v>488</v>
      </c>
      <c r="C4123" s="5" t="s">
        <v>648</v>
      </c>
      <c r="D4123" s="5" t="s">
        <v>70</v>
      </c>
      <c r="E4123" s="3" t="s">
        <v>264</v>
      </c>
      <c r="F4123" s="3" t="s">
        <v>673</v>
      </c>
      <c r="G4123" s="3">
        <v>55149715433.489998</v>
      </c>
      <c r="H4123" s="3">
        <v>50167397966.489998</v>
      </c>
      <c r="I4123" s="3">
        <v>0</v>
      </c>
      <c r="J4123" s="3">
        <v>4982317467</v>
      </c>
      <c r="K4123" s="3"/>
      <c r="L4123" s="3"/>
      <c r="M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3"/>
      <c r="AU4123" s="5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CK4123"/>
    </row>
    <row r="4124" spans="1:89" x14ac:dyDescent="0.25">
      <c r="A4124" s="2">
        <v>43738</v>
      </c>
      <c r="B4124" s="5" t="s">
        <v>488</v>
      </c>
      <c r="C4124" s="5" t="s">
        <v>648</v>
      </c>
      <c r="D4124" s="5" t="s">
        <v>70</v>
      </c>
      <c r="E4124" s="3" t="s">
        <v>267</v>
      </c>
      <c r="F4124" s="3" t="s">
        <v>674</v>
      </c>
      <c r="G4124" s="3">
        <v>55356120782.489998</v>
      </c>
      <c r="H4124" s="3">
        <v>50167397966.489998</v>
      </c>
      <c r="I4124" s="3">
        <v>0</v>
      </c>
      <c r="J4124" s="3">
        <v>4982317467</v>
      </c>
      <c r="K4124" s="3">
        <v>206405349</v>
      </c>
      <c r="L4124" s="3"/>
      <c r="M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3"/>
      <c r="AU4124" s="5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CK4124"/>
    </row>
    <row r="4125" spans="1:89" x14ac:dyDescent="0.25">
      <c r="A4125" s="2">
        <v>43738</v>
      </c>
      <c r="B4125" s="5" t="s">
        <v>488</v>
      </c>
      <c r="C4125" s="5" t="s">
        <v>648</v>
      </c>
      <c r="D4125" s="5" t="s">
        <v>70</v>
      </c>
      <c r="E4125" s="3" t="s">
        <v>37</v>
      </c>
      <c r="F4125" s="3" t="s">
        <v>675</v>
      </c>
      <c r="G4125" s="3">
        <v>51695729432.190002</v>
      </c>
      <c r="H4125" s="3">
        <v>50167397966.489998</v>
      </c>
      <c r="I4125" s="3">
        <v>0</v>
      </c>
      <c r="J4125" s="3">
        <v>1528331465.6900001</v>
      </c>
      <c r="K4125" s="3"/>
      <c r="L4125" s="3"/>
      <c r="M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3"/>
      <c r="AU4125" s="5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CK4125"/>
    </row>
    <row r="4126" spans="1:89" x14ac:dyDescent="0.25">
      <c r="A4126" s="2">
        <v>43738</v>
      </c>
      <c r="B4126" s="5" t="s">
        <v>488</v>
      </c>
      <c r="C4126" s="5" t="s">
        <v>648</v>
      </c>
      <c r="D4126" s="5" t="s">
        <v>70</v>
      </c>
      <c r="E4126" s="3" t="s">
        <v>270</v>
      </c>
      <c r="F4126" s="3" t="s">
        <v>676</v>
      </c>
      <c r="G4126" s="3">
        <v>33744967350.889999</v>
      </c>
      <c r="H4126" s="3"/>
      <c r="I4126" s="3"/>
      <c r="J4126" s="3"/>
      <c r="K4126" s="3"/>
      <c r="L4126" s="3"/>
      <c r="M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3"/>
      <c r="AU4126" s="5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CK4126"/>
    </row>
    <row r="4127" spans="1:89" x14ac:dyDescent="0.25">
      <c r="A4127" s="2">
        <v>43738</v>
      </c>
      <c r="B4127" s="5" t="s">
        <v>488</v>
      </c>
      <c r="C4127" s="5" t="s">
        <v>648</v>
      </c>
      <c r="D4127" s="5" t="s">
        <v>70</v>
      </c>
      <c r="E4127" s="3" t="s">
        <v>272</v>
      </c>
      <c r="F4127" s="3" t="s">
        <v>677</v>
      </c>
      <c r="G4127" s="3">
        <v>13393663488.08</v>
      </c>
      <c r="H4127" s="3"/>
      <c r="I4127" s="3"/>
      <c r="J4127" s="3"/>
      <c r="K4127" s="3"/>
      <c r="L4127" s="3"/>
      <c r="M4127" s="5"/>
      <c r="AJ4127" s="3"/>
      <c r="AK4127" s="3"/>
      <c r="AL4127" s="3"/>
      <c r="AM4127" s="3"/>
      <c r="AN4127" s="5"/>
      <c r="AO4127" s="5"/>
      <c r="AP4127" s="5"/>
      <c r="AQ4127" s="3"/>
      <c r="AR4127" s="3"/>
      <c r="AS4127" s="3"/>
      <c r="AT4127" s="3"/>
      <c r="AU4127" s="5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CK4127"/>
    </row>
    <row r="4128" spans="1:89" x14ac:dyDescent="0.25">
      <c r="A4128" s="2">
        <v>43738</v>
      </c>
      <c r="B4128" s="5" t="s">
        <v>488</v>
      </c>
      <c r="C4128" s="5" t="s">
        <v>648</v>
      </c>
      <c r="D4128" s="5" t="s">
        <v>70</v>
      </c>
      <c r="E4128" s="3" t="s">
        <v>116</v>
      </c>
      <c r="F4128" s="3" t="s">
        <v>678</v>
      </c>
      <c r="G4128" s="3">
        <v>656.06</v>
      </c>
      <c r="H4128" s="3"/>
      <c r="I4128" s="3"/>
      <c r="J4128" s="3"/>
      <c r="K4128" s="3"/>
      <c r="L4128" s="3"/>
      <c r="M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3"/>
      <c r="AU4128" s="5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CK4128"/>
    </row>
    <row r="4129" spans="1:89" x14ac:dyDescent="0.25">
      <c r="A4129" s="2">
        <v>43738</v>
      </c>
      <c r="B4129" s="5" t="s">
        <v>488</v>
      </c>
      <c r="C4129" s="5" t="s">
        <v>648</v>
      </c>
      <c r="D4129" s="5" t="s">
        <v>70</v>
      </c>
      <c r="E4129" s="3" t="s">
        <v>118</v>
      </c>
      <c r="F4129" s="3" t="s">
        <v>679</v>
      </c>
      <c r="G4129" s="3">
        <v>1546.15</v>
      </c>
      <c r="H4129" s="3"/>
      <c r="I4129" s="3"/>
      <c r="J4129" s="3"/>
      <c r="K4129" s="3"/>
      <c r="L4129" s="3"/>
      <c r="M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3"/>
      <c r="AU4129" s="5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CK4129"/>
    </row>
    <row r="4130" spans="1:89" x14ac:dyDescent="0.25">
      <c r="A4130" s="2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AJ4130" s="3"/>
      <c r="AK4130" s="3"/>
      <c r="AL4130" s="3"/>
      <c r="AM4130" s="3"/>
      <c r="AN4130" s="5"/>
      <c r="AO4130" s="5"/>
      <c r="AP4130" s="5"/>
      <c r="AQ4130" s="5"/>
      <c r="AR4130" s="5"/>
      <c r="AS4130" s="5"/>
      <c r="AT4130" s="3"/>
      <c r="AU4130" s="5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CK4130"/>
    </row>
    <row r="4131" spans="1:89" x14ac:dyDescent="0.25">
      <c r="A4131" s="2"/>
      <c r="B4131" s="5"/>
      <c r="C4131" s="5"/>
      <c r="D4131" s="5"/>
      <c r="E4131" s="5"/>
      <c r="F4131" s="5"/>
      <c r="G4131" s="5"/>
      <c r="H4131" s="5"/>
      <c r="I4131" s="3"/>
      <c r="J4131" s="5"/>
      <c r="K4131" s="5"/>
      <c r="L4131" s="5"/>
      <c r="M4131" s="5"/>
      <c r="AJ4131" s="3"/>
      <c r="AK4131" s="3"/>
      <c r="AL4131" s="3"/>
      <c r="AM4131" s="5"/>
      <c r="AN4131" s="5"/>
      <c r="AO4131" s="5"/>
      <c r="AP4131" s="5"/>
      <c r="AQ4131" s="5"/>
      <c r="AR4131" s="5"/>
      <c r="AS4131" s="5"/>
      <c r="AT4131" s="3"/>
      <c r="AU4131" s="5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CK4131"/>
    </row>
    <row r="4132" spans="1:89" x14ac:dyDescent="0.25">
      <c r="A4132" s="2"/>
      <c r="B4132" s="5"/>
      <c r="C4132" s="5"/>
      <c r="D4132" s="5"/>
      <c r="E4132" s="5"/>
      <c r="F4132" s="5"/>
      <c r="G4132" s="5"/>
      <c r="H4132" s="5"/>
      <c r="I4132" s="3"/>
      <c r="J4132" s="5"/>
      <c r="K4132" s="5"/>
      <c r="L4132" s="5"/>
      <c r="M4132" s="5"/>
      <c r="AJ4132" s="5"/>
      <c r="AK4132" s="5"/>
      <c r="AL4132" s="5"/>
      <c r="AM4132" s="5"/>
      <c r="AN4132" s="5"/>
      <c r="AO4132" s="5"/>
      <c r="AP4132" s="5"/>
      <c r="AQ4132" s="3"/>
      <c r="AR4132" s="5"/>
      <c r="AS4132" s="3"/>
      <c r="AT4132" s="3"/>
      <c r="AU4132" s="5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CK4132"/>
    </row>
    <row r="4133" spans="1:89" x14ac:dyDescent="0.25">
      <c r="A4133" s="2"/>
      <c r="B4133" s="5"/>
      <c r="C4133" s="5"/>
      <c r="D4133" s="5"/>
      <c r="E4133" s="5"/>
      <c r="F4133" s="5"/>
      <c r="G4133" s="5"/>
      <c r="H4133" s="5"/>
      <c r="I4133" s="3"/>
      <c r="J4133" s="5"/>
      <c r="K4133" s="5"/>
      <c r="L4133" s="5"/>
      <c r="M4133" s="5"/>
      <c r="AJ4133" s="3"/>
      <c r="AK4133" s="3"/>
      <c r="AL4133" s="3"/>
      <c r="AM4133" s="3"/>
      <c r="AN4133" s="5"/>
      <c r="AO4133" s="5"/>
      <c r="AP4133" s="5"/>
      <c r="AQ4133" s="3"/>
      <c r="AR4133" s="5"/>
      <c r="AS4133" s="5"/>
      <c r="AT4133" s="3"/>
      <c r="AU4133" s="5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CK4133"/>
    </row>
    <row r="4134" spans="1:89" x14ac:dyDescent="0.25">
      <c r="A4134" s="2"/>
      <c r="B4134" s="5"/>
      <c r="C4134" s="5"/>
      <c r="D4134" s="5"/>
      <c r="E4134" s="5"/>
      <c r="F4134" s="5"/>
      <c r="G4134" s="5"/>
      <c r="H4134" s="5"/>
      <c r="I4134" s="3"/>
      <c r="J4134" s="5"/>
      <c r="K4134" s="5"/>
      <c r="L4134" s="5"/>
      <c r="M4134" s="5"/>
      <c r="AJ4134" s="3"/>
      <c r="AK4134" s="3"/>
      <c r="AL4134" s="3"/>
      <c r="AM4134" s="3"/>
      <c r="AN4134" s="5"/>
      <c r="AO4134" s="5"/>
      <c r="AP4134" s="5"/>
      <c r="AQ4134" s="3"/>
      <c r="AR4134" s="5"/>
      <c r="AS4134" s="3"/>
      <c r="AT4134" s="3"/>
      <c r="AU4134" s="5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CK4134"/>
    </row>
    <row r="4135" spans="1:89" x14ac:dyDescent="0.25">
      <c r="A4135" s="2"/>
      <c r="B4135" s="5"/>
      <c r="C4135" s="5"/>
      <c r="D4135" s="5"/>
      <c r="E4135" s="5"/>
      <c r="F4135" s="5"/>
      <c r="G4135" s="5"/>
      <c r="H4135" s="5"/>
      <c r="I4135" s="3"/>
      <c r="J4135" s="5"/>
      <c r="K4135" s="5"/>
      <c r="L4135" s="5"/>
      <c r="M4135" s="5"/>
      <c r="AJ4135" s="3"/>
      <c r="AK4135" s="3"/>
      <c r="AL4135" s="3"/>
      <c r="AM4135" s="3"/>
      <c r="AN4135" s="5"/>
      <c r="AO4135" s="5"/>
      <c r="AP4135" s="5"/>
      <c r="AQ4135" s="5"/>
      <c r="AR4135" s="5"/>
      <c r="AS4135" s="5"/>
      <c r="AT4135" s="3"/>
      <c r="AU4135" s="5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CK4135"/>
    </row>
    <row r="4136" spans="1:89" x14ac:dyDescent="0.25">
      <c r="A4136" s="2"/>
      <c r="B4136" s="5"/>
      <c r="C4136" s="5"/>
      <c r="D4136" s="5"/>
      <c r="E4136" s="5"/>
      <c r="F4136" s="5"/>
      <c r="G4136" s="5"/>
      <c r="H4136" s="5"/>
      <c r="I4136" s="3"/>
      <c r="J4136" s="5"/>
      <c r="K4136" s="5"/>
      <c r="L4136" s="5"/>
      <c r="M4136" s="5"/>
      <c r="AJ4136" s="3"/>
      <c r="AK4136" s="3"/>
      <c r="AL4136" s="3"/>
      <c r="AM4136" s="5"/>
      <c r="AN4136" s="5"/>
      <c r="AO4136" s="5"/>
      <c r="AP4136" s="5"/>
      <c r="AQ4136" s="5"/>
      <c r="AR4136" s="5"/>
      <c r="AS4136" s="5"/>
      <c r="AT4136" s="3"/>
      <c r="AU4136" s="5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CK4136"/>
    </row>
    <row r="4137" spans="1:89" x14ac:dyDescent="0.25">
      <c r="A4137" s="2"/>
      <c r="B4137" s="5"/>
      <c r="C4137" s="5"/>
      <c r="D4137" s="5"/>
      <c r="E4137" s="5"/>
      <c r="F4137" s="5"/>
      <c r="G4137" s="5"/>
      <c r="H4137" s="5"/>
      <c r="I4137" s="3"/>
      <c r="J4137" s="5"/>
      <c r="K4137" s="5"/>
      <c r="L4137" s="5"/>
      <c r="M4137" s="5"/>
      <c r="AJ4137" s="5"/>
      <c r="AK4137" s="5"/>
      <c r="AL4137" s="5"/>
      <c r="AM4137" s="5"/>
      <c r="AN4137" s="5"/>
      <c r="AO4137" s="5"/>
      <c r="AP4137" s="5"/>
      <c r="AQ4137" s="3"/>
      <c r="AR4137" s="5"/>
      <c r="AS4137" s="3"/>
      <c r="AT4137" s="3"/>
      <c r="AU4137" s="5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CK4137"/>
    </row>
    <row r="4138" spans="1:89" x14ac:dyDescent="0.25">
      <c r="A4138" s="2"/>
      <c r="B4138" s="5"/>
      <c r="C4138" s="5"/>
      <c r="D4138" s="5"/>
      <c r="E4138" s="5"/>
      <c r="F4138" s="5"/>
      <c r="G4138" s="5"/>
      <c r="H4138" s="5"/>
      <c r="I4138" s="3"/>
      <c r="J4138" s="5"/>
      <c r="K4138" s="5"/>
      <c r="L4138" s="5"/>
      <c r="M4138" s="5"/>
      <c r="AJ4138" s="3"/>
      <c r="AK4138" s="3"/>
      <c r="AL4138" s="3"/>
      <c r="AM4138" s="3"/>
      <c r="AN4138" s="5"/>
      <c r="AO4138" s="5"/>
      <c r="AP4138" s="5"/>
      <c r="AQ4138" s="3"/>
      <c r="AR4138" s="5"/>
      <c r="AS4138" s="5"/>
      <c r="AT4138" s="3"/>
      <c r="AU4138" s="5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CK4138"/>
    </row>
    <row r="4139" spans="1:89" x14ac:dyDescent="0.25">
      <c r="A4139" s="2"/>
      <c r="B4139" s="5"/>
      <c r="C4139" s="5"/>
      <c r="D4139" s="5"/>
      <c r="E4139" s="5"/>
      <c r="F4139" s="5"/>
      <c r="G4139" s="5"/>
      <c r="H4139" s="5"/>
      <c r="I4139" s="3"/>
      <c r="J4139" s="5"/>
      <c r="K4139" s="5"/>
      <c r="L4139" s="5"/>
      <c r="M4139" s="5"/>
      <c r="AJ4139" s="3"/>
      <c r="AK4139" s="3"/>
      <c r="AL4139" s="3"/>
      <c r="AM4139" s="3"/>
      <c r="AN4139" s="5"/>
      <c r="AO4139" s="5"/>
      <c r="AP4139" s="5"/>
      <c r="AQ4139" s="3"/>
      <c r="AR4139" s="5"/>
      <c r="AS4139" s="3"/>
      <c r="AT4139" s="3"/>
      <c r="AU4139" s="5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CK4139"/>
    </row>
    <row r="4140" spans="1:89" x14ac:dyDescent="0.25">
      <c r="A4140" s="2"/>
      <c r="B4140" s="5"/>
      <c r="C4140" s="5"/>
      <c r="D4140" s="5"/>
      <c r="E4140" s="5"/>
      <c r="F4140" s="5"/>
      <c r="G4140" s="5"/>
      <c r="H4140" s="5"/>
      <c r="I4140" s="3"/>
      <c r="J4140" s="5"/>
      <c r="K4140" s="5"/>
      <c r="L4140" s="5"/>
      <c r="M4140" s="5"/>
      <c r="AJ4140" s="3"/>
      <c r="AK4140" s="3"/>
      <c r="AL4140" s="3"/>
      <c r="AM4140" s="3"/>
      <c r="AN4140" s="5"/>
      <c r="AO4140" s="5"/>
      <c r="AP4140" s="5"/>
      <c r="AQ4140" s="5"/>
      <c r="AR4140" s="5"/>
      <c r="AS4140" s="5"/>
      <c r="AT4140" s="3"/>
      <c r="AU4140" s="5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CK4140"/>
    </row>
    <row r="4141" spans="1:89" x14ac:dyDescent="0.25">
      <c r="A4141" s="2"/>
      <c r="B4141" s="5"/>
      <c r="C4141" s="5"/>
      <c r="D4141" s="5"/>
      <c r="E4141" s="5"/>
      <c r="F4141" s="5"/>
      <c r="G4141" s="5"/>
      <c r="H4141" s="5"/>
      <c r="I4141" s="3"/>
      <c r="J4141" s="5"/>
      <c r="K4141" s="5"/>
      <c r="L4141" s="5"/>
      <c r="M4141" s="5"/>
      <c r="AJ4141" s="3"/>
      <c r="AK4141" s="3"/>
      <c r="AL4141" s="3"/>
      <c r="AM4141" s="5"/>
      <c r="AN4141" s="5"/>
      <c r="AO4141" s="5"/>
      <c r="AP4141" s="5"/>
      <c r="AQ4141" s="5"/>
      <c r="AR4141" s="5"/>
      <c r="AS4141" s="5"/>
      <c r="AT4141" s="3"/>
      <c r="AU4141" s="5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CK4141"/>
    </row>
    <row r="4142" spans="1:89" x14ac:dyDescent="0.25">
      <c r="A4142" s="2"/>
      <c r="B4142" s="5"/>
      <c r="C4142" s="5"/>
      <c r="D4142" s="5"/>
      <c r="E4142" s="5"/>
      <c r="F4142" s="5"/>
      <c r="G4142" s="5"/>
      <c r="H4142" s="5"/>
      <c r="I4142" s="3"/>
      <c r="J4142" s="5"/>
      <c r="K4142" s="5"/>
      <c r="L4142" s="5"/>
      <c r="M4142" s="5"/>
      <c r="AJ4142" s="5"/>
      <c r="AK4142" s="5"/>
      <c r="AL4142" s="5"/>
      <c r="AM4142" s="5"/>
      <c r="AN4142" s="5"/>
      <c r="AO4142" s="5"/>
      <c r="AP4142" s="5"/>
      <c r="AQ4142" s="3"/>
      <c r="AR4142" s="3"/>
      <c r="AS4142" s="3"/>
      <c r="AT4142" s="3"/>
      <c r="AU4142" s="5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CK4142"/>
    </row>
    <row r="4143" spans="1:89" x14ac:dyDescent="0.25">
      <c r="A4143" s="2"/>
      <c r="B4143" s="5"/>
      <c r="C4143" s="5"/>
      <c r="D4143" s="5"/>
      <c r="E4143" s="5"/>
      <c r="F4143" s="5"/>
      <c r="G4143" s="5"/>
      <c r="H4143" s="5"/>
      <c r="I4143" s="3"/>
      <c r="J4143" s="5"/>
      <c r="K4143" s="5"/>
      <c r="L4143" s="5"/>
      <c r="M4143" s="5"/>
      <c r="AJ4143" s="5"/>
      <c r="AK4143" s="3"/>
      <c r="AL4143" s="3"/>
      <c r="AM4143" s="3"/>
      <c r="AN4143" s="5"/>
      <c r="AO4143" s="5"/>
      <c r="AP4143" s="5"/>
      <c r="AQ4143" s="5"/>
      <c r="AR4143" s="5"/>
      <c r="AS4143" s="5"/>
      <c r="AT4143" s="3"/>
      <c r="AU4143" s="5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CK4143"/>
    </row>
    <row r="4144" spans="1:89" x14ac:dyDescent="0.25">
      <c r="A4144" s="2"/>
      <c r="B4144" s="5"/>
      <c r="C4144" s="5"/>
      <c r="D4144" s="5"/>
      <c r="E4144" s="5"/>
      <c r="F4144" s="5"/>
      <c r="G4144" s="5"/>
      <c r="H4144" s="5"/>
      <c r="I4144" s="3"/>
      <c r="J4144" s="5"/>
      <c r="K4144" s="5"/>
      <c r="L4144" s="5"/>
      <c r="M4144" s="5"/>
      <c r="AJ4144" s="3"/>
      <c r="AK4144" s="3"/>
      <c r="AL4144" s="3"/>
      <c r="AM4144" s="3"/>
      <c r="AN4144" s="5"/>
      <c r="AO4144" s="5"/>
      <c r="AP4144" s="5"/>
      <c r="AQ4144" s="3"/>
      <c r="AR4144" s="3"/>
      <c r="AS4144" s="3"/>
      <c r="AT4144" s="3"/>
      <c r="AU4144" s="5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CK4144"/>
    </row>
    <row r="4145" spans="1:89" x14ac:dyDescent="0.25">
      <c r="A4145" s="2"/>
      <c r="B4145" s="5"/>
      <c r="C4145" s="5"/>
      <c r="D4145" s="5"/>
      <c r="E4145" s="5"/>
      <c r="F4145" s="5"/>
      <c r="G4145" s="5"/>
      <c r="H4145" s="5"/>
      <c r="I4145" s="3"/>
      <c r="J4145" s="5"/>
      <c r="K4145" s="5"/>
      <c r="L4145" s="5"/>
      <c r="M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3"/>
      <c r="AU4145" s="5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CK4145"/>
    </row>
    <row r="4146" spans="1:89" x14ac:dyDescent="0.25">
      <c r="A4146" s="2"/>
      <c r="B4146" s="5"/>
      <c r="C4146" s="5"/>
      <c r="D4146" s="5"/>
      <c r="E4146" s="5"/>
      <c r="F4146" s="5"/>
      <c r="G4146" s="5"/>
      <c r="H4146" s="5"/>
      <c r="I4146" s="3"/>
      <c r="J4146" s="5"/>
      <c r="K4146" s="5"/>
      <c r="L4146" s="5"/>
      <c r="M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3"/>
      <c r="AU4146" s="5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CK4146"/>
    </row>
    <row r="4147" spans="1:89" x14ac:dyDescent="0.25">
      <c r="A4147" s="2"/>
      <c r="B4147" s="5"/>
      <c r="C4147" s="5"/>
      <c r="D4147" s="5"/>
      <c r="E4147" s="5"/>
      <c r="F4147" s="5"/>
      <c r="G4147" s="5"/>
      <c r="H4147" s="5"/>
      <c r="I4147" s="3"/>
      <c r="J4147" s="5"/>
      <c r="K4147" s="5"/>
      <c r="L4147" s="5"/>
      <c r="M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3"/>
      <c r="AU4147" s="5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CK4147"/>
    </row>
    <row r="4148" spans="1:89" x14ac:dyDescent="0.25">
      <c r="A4148" s="2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3"/>
      <c r="AU4148" s="5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CK4148"/>
    </row>
    <row r="4149" spans="1:89" x14ac:dyDescent="0.25">
      <c r="A4149" s="2"/>
      <c r="B4149" s="5"/>
      <c r="C4149" s="5"/>
      <c r="D4149" s="5"/>
      <c r="E4149" s="5"/>
      <c r="F4149" s="5"/>
      <c r="G4149" s="5"/>
      <c r="H4149" s="5"/>
      <c r="I4149" s="3"/>
      <c r="J4149" s="5"/>
      <c r="K4149" s="5"/>
      <c r="L4149" s="5"/>
      <c r="M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3"/>
      <c r="AU4149" s="5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CK4149"/>
    </row>
    <row r="4150" spans="1:89" x14ac:dyDescent="0.25">
      <c r="A4150" s="2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AJ4150" s="3"/>
      <c r="AK4150" s="3"/>
      <c r="AL4150" s="3"/>
      <c r="AM4150" s="3"/>
      <c r="AN4150" s="5"/>
      <c r="AO4150" s="5"/>
      <c r="AP4150" s="5"/>
      <c r="AQ4150" s="3"/>
      <c r="AR4150" s="3"/>
      <c r="AS4150" s="3"/>
      <c r="AT4150" s="3"/>
      <c r="AU4150" s="5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CK4150"/>
    </row>
    <row r="4151" spans="1:89" x14ac:dyDescent="0.25">
      <c r="A4151" s="2"/>
      <c r="B4151" s="5"/>
      <c r="C4151" s="5"/>
      <c r="D4151" s="5"/>
      <c r="E4151" s="5"/>
      <c r="F4151" s="5"/>
      <c r="G4151" s="5"/>
      <c r="H4151" s="5"/>
      <c r="I4151" s="3"/>
      <c r="J4151" s="5"/>
      <c r="K4151" s="5"/>
      <c r="L4151" s="5"/>
      <c r="M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3"/>
      <c r="AU4151" s="5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CK4151"/>
    </row>
    <row r="4152" spans="1:89" x14ac:dyDescent="0.25">
      <c r="A4152" s="2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3"/>
      <c r="AU4152" s="5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CK4152"/>
    </row>
    <row r="4153" spans="1:89" x14ac:dyDescent="0.25">
      <c r="A4153" s="2"/>
      <c r="B4153" s="5"/>
      <c r="C4153" s="5"/>
      <c r="D4153" s="5"/>
      <c r="E4153" s="5"/>
      <c r="F4153" s="5"/>
      <c r="G4153" s="5"/>
      <c r="H4153" s="5"/>
      <c r="I4153" s="3"/>
      <c r="J4153" s="5"/>
      <c r="K4153" s="5"/>
      <c r="L4153" s="5"/>
      <c r="M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3"/>
      <c r="AU4153" s="5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CK4153"/>
    </row>
    <row r="4154" spans="1:89" x14ac:dyDescent="0.25">
      <c r="A4154" s="2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3"/>
      <c r="AU4154" s="5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CK4154"/>
    </row>
    <row r="4155" spans="1:89" x14ac:dyDescent="0.25">
      <c r="A4155" s="2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3"/>
      <c r="AU4155" s="5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CK4155"/>
    </row>
    <row r="4156" spans="1:89" x14ac:dyDescent="0.25">
      <c r="A4156" s="2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3"/>
      <c r="AU4156" s="5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CK4156"/>
    </row>
    <row r="4157" spans="1:89" x14ac:dyDescent="0.25">
      <c r="A4157" s="2"/>
      <c r="B4157" s="5"/>
      <c r="C4157" s="5"/>
      <c r="D4157" s="5"/>
      <c r="E4157" s="5"/>
      <c r="F4157" s="5"/>
      <c r="G4157" s="5"/>
      <c r="H4157" s="5"/>
      <c r="I4157" s="3"/>
      <c r="J4157" s="5"/>
      <c r="K4157" s="5"/>
      <c r="L4157" s="5"/>
      <c r="M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3"/>
      <c r="AU4157" s="5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CK4157"/>
    </row>
    <row r="4158" spans="1:89" x14ac:dyDescent="0.25">
      <c r="A4158" s="2"/>
      <c r="B4158" s="5"/>
      <c r="C4158" s="5"/>
      <c r="D4158" s="5"/>
      <c r="E4158" s="5"/>
      <c r="F4158" s="5"/>
      <c r="G4158" s="5"/>
      <c r="H4158" s="5"/>
      <c r="I4158" s="3"/>
      <c r="J4158" s="5"/>
      <c r="K4158" s="5"/>
      <c r="L4158" s="5"/>
      <c r="M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3"/>
      <c r="AU4158" s="5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CK4158"/>
    </row>
    <row r="4159" spans="1:89" x14ac:dyDescent="0.25">
      <c r="A4159" s="2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3"/>
      <c r="AU4159" s="5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CK4159"/>
    </row>
    <row r="4160" spans="1:89" x14ac:dyDescent="0.25">
      <c r="A4160" s="2"/>
      <c r="B4160" s="5"/>
      <c r="C4160" s="5"/>
      <c r="D4160" s="5"/>
      <c r="E4160" s="5"/>
      <c r="F4160" s="5"/>
      <c r="G4160" s="5"/>
      <c r="H4160" s="5"/>
      <c r="I4160" s="3"/>
      <c r="J4160" s="5"/>
      <c r="K4160" s="5"/>
      <c r="L4160" s="5"/>
      <c r="M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3"/>
      <c r="AU4160" s="5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CK4160"/>
    </row>
    <row r="4161" spans="1:89" x14ac:dyDescent="0.25">
      <c r="A4161" s="2"/>
      <c r="B4161" s="5"/>
      <c r="C4161" s="5"/>
      <c r="D4161" s="5"/>
      <c r="E4161" s="5"/>
      <c r="F4161" s="5"/>
      <c r="G4161" s="5"/>
      <c r="H4161" s="5"/>
      <c r="I4161" s="3"/>
      <c r="J4161" s="5"/>
      <c r="K4161" s="5"/>
      <c r="L4161" s="5"/>
      <c r="M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3"/>
      <c r="AU4161" s="5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CK4161"/>
    </row>
    <row r="4162" spans="1:89" x14ac:dyDescent="0.25">
      <c r="A4162" s="2"/>
      <c r="B4162" s="5"/>
      <c r="C4162" s="5"/>
      <c r="D4162" s="5"/>
      <c r="E4162" s="5"/>
      <c r="F4162" s="5"/>
      <c r="G4162" s="5"/>
      <c r="H4162" s="5"/>
      <c r="I4162" s="3"/>
      <c r="J4162" s="5"/>
      <c r="K4162" s="5"/>
      <c r="L4162" s="5"/>
      <c r="M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3"/>
      <c r="AU4162" s="5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CK4162"/>
    </row>
    <row r="4163" spans="1:89" x14ac:dyDescent="0.25">
      <c r="A4163" s="2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3"/>
      <c r="AU4163" s="5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CK4163"/>
    </row>
    <row r="4164" spans="1:89" x14ac:dyDescent="0.25">
      <c r="A4164" s="2"/>
      <c r="B4164" s="5"/>
      <c r="C4164" s="5"/>
      <c r="D4164" s="5"/>
      <c r="E4164" s="5"/>
      <c r="F4164" s="5"/>
      <c r="G4164" s="5"/>
      <c r="H4164" s="5"/>
      <c r="I4164" s="3"/>
      <c r="J4164" s="5"/>
      <c r="K4164" s="5"/>
      <c r="L4164" s="5"/>
      <c r="M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3"/>
      <c r="AU4164" s="5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CK4164"/>
    </row>
    <row r="4165" spans="1:89" x14ac:dyDescent="0.25">
      <c r="A4165" s="2"/>
      <c r="B4165" s="5"/>
      <c r="C4165" s="5"/>
      <c r="D4165" s="5"/>
      <c r="E4165" s="5"/>
      <c r="F4165" s="5"/>
      <c r="G4165" s="5"/>
      <c r="H4165" s="5"/>
      <c r="I4165" s="3"/>
      <c r="J4165" s="5"/>
      <c r="K4165" s="5"/>
      <c r="L4165" s="5"/>
      <c r="M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3"/>
      <c r="AU4165" s="5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CK4165"/>
    </row>
    <row r="4166" spans="1:89" x14ac:dyDescent="0.25">
      <c r="A4166" s="2"/>
      <c r="B4166" s="5"/>
      <c r="C4166" s="5"/>
      <c r="D4166" s="5"/>
      <c r="E4166" s="5"/>
      <c r="F4166" s="5"/>
      <c r="G4166" s="5"/>
      <c r="H4166" s="5"/>
      <c r="I4166" s="3"/>
      <c r="J4166" s="5"/>
      <c r="K4166" s="5"/>
      <c r="L4166" s="5"/>
      <c r="M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3"/>
      <c r="AU4166" s="5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CK4166"/>
    </row>
    <row r="4167" spans="1:89" x14ac:dyDescent="0.25">
      <c r="A4167" s="2"/>
      <c r="B4167" s="5"/>
      <c r="C4167" s="5"/>
      <c r="D4167" s="5"/>
      <c r="E4167" s="5"/>
      <c r="F4167" s="5"/>
      <c r="G4167" s="5"/>
      <c r="H4167" s="5"/>
      <c r="I4167" s="3"/>
      <c r="J4167" s="5"/>
      <c r="K4167" s="5"/>
      <c r="L4167" s="5"/>
      <c r="M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3"/>
      <c r="AU4167" s="5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CK4167"/>
    </row>
    <row r="4168" spans="1:89" x14ac:dyDescent="0.25">
      <c r="A4168" s="2"/>
      <c r="B4168" s="5"/>
      <c r="C4168" s="5"/>
      <c r="D4168" s="5"/>
      <c r="E4168" s="5"/>
      <c r="F4168" s="5"/>
      <c r="G4168" s="5"/>
      <c r="H4168" s="5"/>
      <c r="I4168" s="3"/>
      <c r="J4168" s="5"/>
      <c r="K4168" s="5"/>
      <c r="L4168" s="5"/>
      <c r="M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3"/>
      <c r="AU4168" s="5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CK4168"/>
    </row>
    <row r="4169" spans="1:89" x14ac:dyDescent="0.25">
      <c r="A4169" s="2"/>
      <c r="B4169" s="5"/>
      <c r="C4169" s="5"/>
      <c r="D4169" s="5"/>
      <c r="E4169" s="5"/>
      <c r="F4169" s="5"/>
      <c r="G4169" s="5"/>
      <c r="H4169" s="5"/>
      <c r="I4169" s="3"/>
      <c r="J4169" s="5"/>
      <c r="K4169" s="5"/>
      <c r="L4169" s="5"/>
      <c r="M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3"/>
      <c r="AU4169" s="5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CK4169"/>
    </row>
    <row r="4170" spans="1:89" x14ac:dyDescent="0.25">
      <c r="A4170" s="2"/>
      <c r="B4170" s="5"/>
      <c r="C4170" s="5"/>
      <c r="D4170" s="5"/>
      <c r="E4170" s="5"/>
      <c r="F4170" s="5"/>
      <c r="G4170" s="5"/>
      <c r="H4170" s="5"/>
      <c r="I4170" s="3"/>
      <c r="J4170" s="5"/>
      <c r="K4170" s="5"/>
      <c r="L4170" s="5"/>
      <c r="M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3"/>
      <c r="AU4170" s="5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CK4170"/>
    </row>
    <row r="4171" spans="1:89" x14ac:dyDescent="0.25">
      <c r="A4171" s="2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3"/>
      <c r="AU4171" s="5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CK4171"/>
    </row>
    <row r="4172" spans="1:89" x14ac:dyDescent="0.25">
      <c r="A4172" s="2"/>
      <c r="B4172" s="5"/>
      <c r="C4172" s="5"/>
      <c r="D4172" s="5"/>
      <c r="E4172" s="5"/>
      <c r="F4172" s="5"/>
      <c r="G4172" s="5"/>
      <c r="H4172" s="5"/>
      <c r="I4172" s="3"/>
      <c r="J4172" s="5"/>
      <c r="K4172" s="5"/>
      <c r="L4172" s="5"/>
      <c r="M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3"/>
      <c r="AU4172" s="5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CK4172"/>
    </row>
    <row r="4173" spans="1:89" x14ac:dyDescent="0.25">
      <c r="A4173" s="2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3"/>
      <c r="AU4173" s="5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CK4173"/>
    </row>
    <row r="4174" spans="1:89" x14ac:dyDescent="0.25">
      <c r="A4174" s="2"/>
      <c r="B4174" s="5"/>
      <c r="C4174" s="5"/>
      <c r="D4174" s="5"/>
      <c r="E4174" s="5"/>
      <c r="F4174" s="5"/>
      <c r="G4174" s="5"/>
      <c r="H4174" s="5"/>
      <c r="I4174" s="3"/>
      <c r="J4174" s="5"/>
      <c r="K4174" s="5"/>
      <c r="L4174" s="5"/>
      <c r="M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3"/>
      <c r="AU4174" s="5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CK4174"/>
    </row>
    <row r="4175" spans="1:89" x14ac:dyDescent="0.25">
      <c r="A4175" s="2"/>
      <c r="B4175" s="5"/>
      <c r="C4175" s="5"/>
      <c r="D4175" s="5"/>
      <c r="E4175" s="5"/>
      <c r="F4175" s="5"/>
      <c r="G4175" s="5"/>
      <c r="H4175" s="5"/>
      <c r="I4175" s="3"/>
      <c r="J4175" s="5"/>
      <c r="K4175" s="5"/>
      <c r="L4175" s="5"/>
      <c r="M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3"/>
      <c r="AU4175" s="5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CK4175"/>
    </row>
    <row r="4176" spans="1:89" x14ac:dyDescent="0.25">
      <c r="A4176" s="2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AJ4176" s="3"/>
      <c r="AK4176" s="3"/>
      <c r="AL4176" s="3"/>
      <c r="AM4176" s="5"/>
      <c r="AN4176" s="5"/>
      <c r="AO4176" s="5"/>
      <c r="AP4176" s="5"/>
      <c r="AQ4176" s="5"/>
      <c r="AR4176" s="5"/>
      <c r="AS4176" s="5"/>
      <c r="AT4176" s="3"/>
      <c r="AU4176" s="5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CK4176"/>
    </row>
    <row r="4177" spans="1:89" x14ac:dyDescent="0.25">
      <c r="A4177" s="2"/>
      <c r="B4177" s="5"/>
      <c r="C4177" s="5"/>
      <c r="D4177" s="5"/>
      <c r="E4177" s="5"/>
      <c r="F4177" s="5"/>
      <c r="G4177" s="5"/>
      <c r="H4177" s="5"/>
      <c r="I4177" s="3"/>
      <c r="J4177" s="5"/>
      <c r="K4177" s="5"/>
      <c r="L4177" s="5"/>
      <c r="M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3"/>
      <c r="AU4177" s="5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CK4177"/>
    </row>
    <row r="4178" spans="1:89" x14ac:dyDescent="0.25">
      <c r="A4178" s="2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3"/>
      <c r="AU4178" s="5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CK4178"/>
    </row>
    <row r="4179" spans="1:89" x14ac:dyDescent="0.25">
      <c r="A4179" s="2"/>
      <c r="B4179" s="5"/>
      <c r="C4179" s="5"/>
      <c r="D4179" s="5"/>
      <c r="E4179" s="5"/>
      <c r="F4179" s="5"/>
      <c r="G4179" s="5"/>
      <c r="H4179" s="5"/>
      <c r="I4179" s="3"/>
      <c r="J4179" s="5"/>
      <c r="K4179" s="5"/>
      <c r="L4179" s="5"/>
      <c r="M4179" s="5"/>
      <c r="AJ4179" s="3"/>
      <c r="AK4179" s="3"/>
      <c r="AL4179" s="3"/>
      <c r="AM4179" s="5"/>
      <c r="AN4179" s="5"/>
      <c r="AO4179" s="5"/>
      <c r="AP4179" s="5"/>
      <c r="AQ4179" s="5"/>
      <c r="AR4179" s="5"/>
      <c r="AS4179" s="5"/>
      <c r="AT4179" s="3"/>
      <c r="AU4179" s="5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CK4179"/>
    </row>
    <row r="4180" spans="1:89" x14ac:dyDescent="0.25">
      <c r="A4180" s="2"/>
      <c r="B4180" s="5"/>
      <c r="C4180" s="5"/>
      <c r="D4180" s="5"/>
      <c r="E4180" s="5"/>
      <c r="F4180" s="5"/>
      <c r="G4180" s="5"/>
      <c r="H4180" s="5"/>
      <c r="I4180" s="3"/>
      <c r="J4180" s="5"/>
      <c r="K4180" s="5"/>
      <c r="L4180" s="5"/>
      <c r="M4180" s="5"/>
      <c r="AJ4180" s="3"/>
      <c r="AK4180" s="3"/>
      <c r="AL4180" s="3"/>
      <c r="AM4180" s="5"/>
      <c r="AN4180" s="5"/>
      <c r="AO4180" s="5"/>
      <c r="AP4180" s="5"/>
      <c r="AQ4180" s="5"/>
      <c r="AR4180" s="5"/>
      <c r="AS4180" s="5"/>
      <c r="AT4180" s="3"/>
      <c r="AU4180" s="5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CK4180"/>
    </row>
    <row r="4181" spans="1:89" x14ac:dyDescent="0.25">
      <c r="A4181" s="2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AJ4181" s="3"/>
      <c r="AK4181" s="3"/>
      <c r="AL4181" s="3"/>
      <c r="AM4181" s="3"/>
      <c r="AN4181" s="5"/>
      <c r="AO4181" s="5"/>
      <c r="AP4181" s="5"/>
      <c r="AQ4181" s="5"/>
      <c r="AR4181" s="5"/>
      <c r="AS4181" s="5"/>
      <c r="AT4181" s="3"/>
      <c r="AU4181" s="5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CK4181"/>
    </row>
    <row r="4182" spans="1:89" x14ac:dyDescent="0.25">
      <c r="A4182" s="2"/>
      <c r="B4182" s="5"/>
      <c r="C4182" s="5"/>
      <c r="D4182" s="5"/>
      <c r="E4182" s="5"/>
      <c r="F4182" s="5"/>
      <c r="G4182" s="5"/>
      <c r="H4182" s="5"/>
      <c r="I4182" s="3"/>
      <c r="J4182" s="5"/>
      <c r="K4182" s="5"/>
      <c r="L4182" s="5"/>
      <c r="M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3"/>
      <c r="AU4182" s="5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CK4182"/>
    </row>
    <row r="4183" spans="1:89" x14ac:dyDescent="0.25">
      <c r="A4183" s="2"/>
      <c r="B4183" s="5"/>
      <c r="C4183" s="5"/>
      <c r="D4183" s="5"/>
      <c r="E4183" s="5"/>
      <c r="F4183" s="5"/>
      <c r="G4183" s="5"/>
      <c r="H4183" s="5"/>
      <c r="I4183" s="3"/>
      <c r="J4183" s="5"/>
      <c r="K4183" s="5"/>
      <c r="L4183" s="5"/>
      <c r="M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3"/>
      <c r="AU4183" s="5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CK4183"/>
    </row>
    <row r="4184" spans="1:89" x14ac:dyDescent="0.25">
      <c r="A4184" s="2"/>
      <c r="B4184" s="5"/>
      <c r="C4184" s="5"/>
      <c r="D4184" s="5"/>
      <c r="E4184" s="5"/>
      <c r="F4184" s="5"/>
      <c r="G4184" s="5"/>
      <c r="H4184" s="5"/>
      <c r="I4184" s="3"/>
      <c r="J4184" s="5"/>
      <c r="K4184" s="5"/>
      <c r="L4184" s="5"/>
      <c r="M4184" s="5"/>
      <c r="AJ4184" s="3"/>
      <c r="AK4184" s="3"/>
      <c r="AL4184" s="3"/>
      <c r="AM4184" s="5"/>
      <c r="AN4184" s="5"/>
      <c r="AO4184" s="5"/>
      <c r="AP4184" s="5"/>
      <c r="AQ4184" s="5"/>
      <c r="AR4184" s="5"/>
      <c r="AS4184" s="5"/>
      <c r="AT4184" s="3"/>
      <c r="AU4184" s="5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CK4184"/>
    </row>
    <row r="4185" spans="1:89" x14ac:dyDescent="0.25">
      <c r="A4185" s="2"/>
      <c r="B4185" s="5"/>
      <c r="C4185" s="5"/>
      <c r="D4185" s="5"/>
      <c r="E4185" s="5"/>
      <c r="F4185" s="5"/>
      <c r="G4185" s="5"/>
      <c r="H4185" s="5"/>
      <c r="I4185" s="3"/>
      <c r="J4185" s="5"/>
      <c r="K4185" s="5"/>
      <c r="L4185" s="5"/>
      <c r="M4185" s="5"/>
      <c r="AJ4185" s="3"/>
      <c r="AK4185" s="3"/>
      <c r="AL4185" s="3"/>
      <c r="AM4185" s="3"/>
      <c r="AN4185" s="5"/>
      <c r="AO4185" s="5"/>
      <c r="AP4185" s="5"/>
      <c r="AQ4185" s="5"/>
      <c r="AR4185" s="5"/>
      <c r="AS4185" s="5"/>
      <c r="AT4185" s="3"/>
      <c r="AU4185" s="5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CK4185"/>
    </row>
    <row r="4186" spans="1:89" x14ac:dyDescent="0.25">
      <c r="A4186" s="2"/>
      <c r="B4186" s="5"/>
      <c r="C4186" s="5"/>
      <c r="D4186" s="5"/>
      <c r="E4186" s="5"/>
      <c r="F4186" s="5"/>
      <c r="G4186" s="5"/>
      <c r="H4186" s="5"/>
      <c r="I4186" s="3"/>
      <c r="J4186" s="5"/>
      <c r="K4186" s="5"/>
      <c r="L4186" s="5"/>
      <c r="M4186" s="5"/>
      <c r="AJ4186" s="3"/>
      <c r="AK4186" s="3"/>
      <c r="AL4186" s="3"/>
      <c r="AM4186" s="5"/>
      <c r="AN4186" s="5"/>
      <c r="AO4186" s="5"/>
      <c r="AP4186" s="5"/>
      <c r="AQ4186" s="5"/>
      <c r="AR4186" s="5"/>
      <c r="AS4186" s="5"/>
      <c r="AT4186" s="3"/>
      <c r="AU4186" s="5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CK4186"/>
    </row>
    <row r="4187" spans="1:89" x14ac:dyDescent="0.25">
      <c r="A4187" s="2"/>
      <c r="B4187" s="5"/>
      <c r="C4187" s="5"/>
      <c r="D4187" s="5"/>
      <c r="E4187" s="5"/>
      <c r="F4187" s="5"/>
      <c r="G4187" s="5"/>
      <c r="H4187" s="5"/>
      <c r="I4187" s="3"/>
      <c r="J4187" s="5"/>
      <c r="K4187" s="5"/>
      <c r="L4187" s="5"/>
      <c r="M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3"/>
      <c r="AU4187" s="5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CK4187"/>
    </row>
    <row r="4188" spans="1:89" x14ac:dyDescent="0.25">
      <c r="A4188" s="2"/>
      <c r="B4188" s="5"/>
      <c r="C4188" s="5"/>
      <c r="D4188" s="5"/>
      <c r="E4188" s="5"/>
      <c r="F4188" s="5"/>
      <c r="G4188" s="5"/>
      <c r="H4188" s="5"/>
      <c r="I4188" s="3"/>
      <c r="J4188" s="5"/>
      <c r="K4188" s="5"/>
      <c r="L4188" s="5"/>
      <c r="M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3"/>
      <c r="AU4188" s="5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CK4188"/>
    </row>
    <row r="4189" spans="1:89" x14ac:dyDescent="0.25">
      <c r="A4189" s="2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AJ4189" s="5"/>
      <c r="AK4189" s="3"/>
      <c r="AL4189" s="5"/>
      <c r="AM4189" s="5"/>
      <c r="AN4189" s="5"/>
      <c r="AO4189" s="5"/>
      <c r="AP4189" s="5"/>
      <c r="AQ4189" s="5"/>
      <c r="AR4189" s="5"/>
      <c r="AS4189" s="5"/>
      <c r="AT4189" s="3"/>
      <c r="AU4189" s="5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CK4189"/>
    </row>
    <row r="4190" spans="1:89" x14ac:dyDescent="0.25">
      <c r="A4190" s="2"/>
      <c r="B4190" s="5"/>
      <c r="C4190" s="5"/>
      <c r="D4190" s="5"/>
      <c r="E4190" s="5"/>
      <c r="F4190" s="5"/>
      <c r="G4190" s="5"/>
      <c r="H4190" s="5"/>
      <c r="I4190" s="3"/>
      <c r="J4190" s="5"/>
      <c r="K4190" s="5"/>
      <c r="L4190" s="5"/>
      <c r="M4190" s="5"/>
      <c r="AJ4190" s="3"/>
      <c r="AK4190" s="3"/>
      <c r="AL4190" s="3"/>
      <c r="AM4190" s="5"/>
      <c r="AN4190" s="5"/>
      <c r="AO4190" s="5"/>
      <c r="AP4190" s="5"/>
      <c r="AQ4190" s="5"/>
      <c r="AR4190" s="5"/>
      <c r="AS4190" s="5"/>
      <c r="AT4190" s="3"/>
      <c r="AU4190" s="5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CK4190"/>
    </row>
    <row r="4191" spans="1:89" x14ac:dyDescent="0.25">
      <c r="A4191" s="2"/>
      <c r="B4191" s="5"/>
      <c r="C4191" s="5"/>
      <c r="D4191" s="5"/>
      <c r="E4191" s="5"/>
      <c r="F4191" s="5"/>
      <c r="G4191" s="5"/>
      <c r="H4191" s="5"/>
      <c r="I4191" s="3"/>
      <c r="J4191" s="5"/>
      <c r="K4191" s="5"/>
      <c r="L4191" s="5"/>
      <c r="M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3"/>
      <c r="AU4191" s="5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CK4191"/>
    </row>
    <row r="4192" spans="1:89" x14ac:dyDescent="0.25">
      <c r="A4192" s="2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3"/>
      <c r="AU4192" s="5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CK4192"/>
    </row>
    <row r="4193" spans="1:89" x14ac:dyDescent="0.25">
      <c r="A4193" s="2"/>
      <c r="B4193" s="5"/>
      <c r="C4193" s="5"/>
      <c r="D4193" s="5"/>
      <c r="E4193" s="5"/>
      <c r="F4193" s="5"/>
      <c r="G4193" s="5"/>
      <c r="H4193" s="5"/>
      <c r="I4193" s="3"/>
      <c r="J4193" s="5"/>
      <c r="K4193" s="5"/>
      <c r="L4193" s="5"/>
      <c r="M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3"/>
      <c r="AU4193" s="5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CK4193"/>
    </row>
    <row r="4194" spans="1:89" x14ac:dyDescent="0.25">
      <c r="A4194" s="2"/>
      <c r="B4194" s="5"/>
      <c r="C4194" s="5"/>
      <c r="D4194" s="5"/>
      <c r="E4194" s="5"/>
      <c r="F4194" s="5"/>
      <c r="G4194" s="5"/>
      <c r="H4194" s="5"/>
      <c r="I4194" s="3"/>
      <c r="J4194" s="5"/>
      <c r="K4194" s="5"/>
      <c r="L4194" s="5"/>
      <c r="M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3"/>
      <c r="AU4194" s="5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CK4194"/>
    </row>
    <row r="4195" spans="1:89" x14ac:dyDescent="0.25">
      <c r="A4195" s="2"/>
      <c r="B4195" s="5"/>
      <c r="C4195" s="5"/>
      <c r="D4195" s="5"/>
      <c r="E4195" s="5"/>
      <c r="F4195" s="5"/>
      <c r="G4195" s="5"/>
      <c r="H4195" s="5"/>
      <c r="I4195" s="3"/>
      <c r="J4195" s="5"/>
      <c r="K4195" s="5"/>
      <c r="L4195" s="5"/>
      <c r="M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3"/>
      <c r="AU4195" s="5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CK4195"/>
    </row>
    <row r="4196" spans="1:89" x14ac:dyDescent="0.25">
      <c r="A4196" s="2"/>
      <c r="B4196" s="5"/>
      <c r="C4196" s="5"/>
      <c r="D4196" s="5"/>
      <c r="E4196" s="5"/>
      <c r="F4196" s="5"/>
      <c r="G4196" s="5"/>
      <c r="H4196" s="5"/>
      <c r="I4196" s="3"/>
      <c r="J4196" s="5"/>
      <c r="K4196" s="5"/>
      <c r="L4196" s="5"/>
      <c r="M4196" s="5"/>
      <c r="AJ4196" s="3"/>
      <c r="AK4196" s="3"/>
      <c r="AL4196" s="3"/>
      <c r="AM4196" s="5"/>
      <c r="AN4196" s="5"/>
      <c r="AO4196" s="5"/>
      <c r="AP4196" s="5"/>
      <c r="AQ4196" s="5"/>
      <c r="AR4196" s="5"/>
      <c r="AS4196" s="5"/>
      <c r="AT4196" s="3"/>
      <c r="AU4196" s="5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CK4196"/>
    </row>
    <row r="4197" spans="1:89" x14ac:dyDescent="0.25">
      <c r="A4197" s="2"/>
      <c r="B4197" s="5"/>
      <c r="C4197" s="5"/>
      <c r="D4197" s="5"/>
      <c r="E4197" s="5"/>
      <c r="F4197" s="5"/>
      <c r="G4197" s="5"/>
      <c r="H4197" s="5"/>
      <c r="I4197" s="3"/>
      <c r="J4197" s="5"/>
      <c r="K4197" s="5"/>
      <c r="L4197" s="5"/>
      <c r="M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3"/>
      <c r="AU4197" s="5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CK4197"/>
    </row>
    <row r="4198" spans="1:89" x14ac:dyDescent="0.25">
      <c r="A4198" s="2"/>
      <c r="B4198" s="5"/>
      <c r="C4198" s="5"/>
      <c r="D4198" s="5"/>
      <c r="E4198" s="5"/>
      <c r="F4198" s="5"/>
      <c r="G4198" s="5"/>
      <c r="H4198" s="5"/>
      <c r="I4198" s="3"/>
      <c r="J4198" s="5"/>
      <c r="K4198" s="5"/>
      <c r="L4198" s="5"/>
      <c r="M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3"/>
      <c r="AU4198" s="5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CK4198"/>
    </row>
    <row r="4199" spans="1:89" x14ac:dyDescent="0.25">
      <c r="A4199" s="2"/>
      <c r="B4199" s="5"/>
      <c r="C4199" s="5"/>
      <c r="D4199" s="5"/>
      <c r="E4199" s="5"/>
      <c r="F4199" s="5"/>
      <c r="G4199" s="5"/>
      <c r="H4199" s="5"/>
      <c r="I4199" s="3"/>
      <c r="J4199" s="5"/>
      <c r="K4199" s="5"/>
      <c r="L4199" s="5"/>
      <c r="M4199" s="5"/>
      <c r="AJ4199" s="3"/>
      <c r="AK4199" s="3"/>
      <c r="AL4199" s="3"/>
      <c r="AM4199" s="5"/>
      <c r="AN4199" s="5"/>
      <c r="AO4199" s="5"/>
      <c r="AP4199" s="5"/>
      <c r="AQ4199" s="5"/>
      <c r="AR4199" s="5"/>
      <c r="AS4199" s="5"/>
      <c r="AT4199" s="3"/>
      <c r="AU4199" s="5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CK4199"/>
    </row>
    <row r="4200" spans="1:89" x14ac:dyDescent="0.25">
      <c r="A4200" s="2"/>
      <c r="B4200" s="5"/>
      <c r="C4200" s="5"/>
      <c r="D4200" s="5"/>
      <c r="E4200" s="5"/>
      <c r="F4200" s="5"/>
      <c r="G4200" s="5"/>
      <c r="H4200" s="5"/>
      <c r="I4200" s="3"/>
      <c r="J4200" s="5"/>
      <c r="K4200" s="5"/>
      <c r="L4200" s="5"/>
      <c r="M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3"/>
      <c r="AU4200" s="5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CK4200"/>
    </row>
    <row r="4201" spans="1:89" x14ac:dyDescent="0.25">
      <c r="A4201" s="2"/>
      <c r="B4201" s="5"/>
      <c r="C4201" s="5"/>
      <c r="D4201" s="5"/>
      <c r="E4201" s="5"/>
      <c r="F4201" s="5"/>
      <c r="G4201" s="5"/>
      <c r="H4201" s="5"/>
      <c r="I4201" s="3"/>
      <c r="J4201" s="5"/>
      <c r="K4201" s="5"/>
      <c r="L4201" s="5"/>
      <c r="M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3"/>
      <c r="AU4201" s="5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CK4201"/>
    </row>
    <row r="4202" spans="1:89" x14ac:dyDescent="0.25">
      <c r="A4202" s="2"/>
      <c r="B4202" s="5"/>
      <c r="C4202" s="5"/>
      <c r="D4202" s="5"/>
      <c r="E4202" s="5"/>
      <c r="F4202" s="5"/>
      <c r="G4202" s="5"/>
      <c r="H4202" s="5"/>
      <c r="I4202" s="3"/>
      <c r="J4202" s="5"/>
      <c r="K4202" s="5"/>
      <c r="L4202" s="5"/>
      <c r="M4202" s="5"/>
      <c r="AJ4202" s="3"/>
      <c r="AK4202" s="3"/>
      <c r="AL4202" s="3"/>
      <c r="AM4202" s="5"/>
      <c r="AN4202" s="5"/>
      <c r="AO4202" s="5"/>
      <c r="AP4202" s="5"/>
      <c r="AQ4202" s="5"/>
      <c r="AR4202" s="5"/>
      <c r="AS4202" s="5"/>
      <c r="AT4202" s="3"/>
      <c r="AU4202" s="5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CK4202"/>
    </row>
    <row r="4203" spans="1:89" x14ac:dyDescent="0.25">
      <c r="A4203" s="2"/>
      <c r="B4203" s="5"/>
      <c r="C4203" s="5"/>
      <c r="D4203" s="5"/>
      <c r="E4203" s="5"/>
      <c r="F4203" s="5"/>
      <c r="G4203" s="5"/>
      <c r="H4203" s="5"/>
      <c r="I4203" s="3"/>
      <c r="J4203" s="5"/>
      <c r="K4203" s="5"/>
      <c r="L4203" s="5"/>
      <c r="M4203" s="5"/>
      <c r="AJ4203" s="3"/>
      <c r="AK4203" s="3"/>
      <c r="AL4203" s="3"/>
      <c r="AM4203" s="5"/>
      <c r="AN4203" s="5"/>
      <c r="AO4203" s="5"/>
      <c r="AP4203" s="5"/>
      <c r="AQ4203" s="5"/>
      <c r="AR4203" s="5"/>
      <c r="AS4203" s="5"/>
      <c r="AT4203" s="3"/>
      <c r="AU4203" s="5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CK4203"/>
    </row>
    <row r="4204" spans="1:89" x14ac:dyDescent="0.25">
      <c r="A4204" s="2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AJ4204" s="3"/>
      <c r="AK4204" s="3"/>
      <c r="AL4204" s="3"/>
      <c r="AM4204" s="3"/>
      <c r="AN4204" s="5"/>
      <c r="AO4204" s="5"/>
      <c r="AP4204" s="5"/>
      <c r="AQ4204" s="5"/>
      <c r="AR4204" s="5"/>
      <c r="AS4204" s="5"/>
      <c r="AT4204" s="3"/>
      <c r="AU4204" s="5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CK4204"/>
    </row>
    <row r="4205" spans="1:89" x14ac:dyDescent="0.25">
      <c r="A4205" s="2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3"/>
      <c r="AU4205" s="5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CK4205"/>
    </row>
    <row r="4206" spans="1:89" x14ac:dyDescent="0.25">
      <c r="A4206" s="2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3"/>
      <c r="AU4206" s="5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CK4206"/>
    </row>
    <row r="4207" spans="1:89" x14ac:dyDescent="0.25">
      <c r="A4207" s="2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AJ4207" s="3"/>
      <c r="AK4207" s="3"/>
      <c r="AL4207" s="3"/>
      <c r="AM4207" s="5"/>
      <c r="AN4207" s="5"/>
      <c r="AO4207" s="5"/>
      <c r="AP4207" s="5"/>
      <c r="AQ4207" s="5"/>
      <c r="AR4207" s="5"/>
      <c r="AS4207" s="5"/>
      <c r="AT4207" s="3"/>
      <c r="AU4207" s="5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CK4207"/>
    </row>
    <row r="4208" spans="1:89" x14ac:dyDescent="0.25">
      <c r="A4208" s="2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AJ4208" s="3"/>
      <c r="AK4208" s="3"/>
      <c r="AL4208" s="3"/>
      <c r="AM4208" s="3"/>
      <c r="AN4208" s="5"/>
      <c r="AO4208" s="5"/>
      <c r="AP4208" s="5"/>
      <c r="AQ4208" s="5"/>
      <c r="AR4208" s="5"/>
      <c r="AS4208" s="5"/>
      <c r="AT4208" s="3"/>
      <c r="AU4208" s="5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CK4208"/>
    </row>
    <row r="4209" spans="1:89" x14ac:dyDescent="0.25">
      <c r="A4209" s="2"/>
      <c r="B4209" s="5"/>
      <c r="C4209" s="5"/>
      <c r="D4209" s="5"/>
      <c r="E4209" s="5"/>
      <c r="F4209" s="5"/>
      <c r="G4209" s="5"/>
      <c r="H4209" s="5"/>
      <c r="I4209" s="3"/>
      <c r="J4209" s="5"/>
      <c r="K4209" s="5"/>
      <c r="L4209" s="5"/>
      <c r="M4209" s="5"/>
      <c r="AJ4209" s="3"/>
      <c r="AK4209" s="3"/>
      <c r="AL4209" s="3"/>
      <c r="AM4209" s="5"/>
      <c r="AN4209" s="5"/>
      <c r="AO4209" s="5"/>
      <c r="AP4209" s="5"/>
      <c r="AQ4209" s="5"/>
      <c r="AR4209" s="5"/>
      <c r="AS4209" s="5"/>
      <c r="AT4209" s="3"/>
      <c r="AU4209" s="5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CK4209"/>
    </row>
    <row r="4210" spans="1:89" x14ac:dyDescent="0.25">
      <c r="A4210" s="2"/>
      <c r="B4210" s="5"/>
      <c r="C4210" s="5"/>
      <c r="D4210" s="5"/>
      <c r="E4210" s="5"/>
      <c r="F4210" s="5"/>
      <c r="G4210" s="5"/>
      <c r="H4210" s="5"/>
      <c r="I4210" s="3"/>
      <c r="J4210" s="5"/>
      <c r="K4210" s="5"/>
      <c r="L4210" s="5"/>
      <c r="M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3"/>
      <c r="AU4210" s="5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CK4210"/>
    </row>
    <row r="4211" spans="1:89" x14ac:dyDescent="0.25">
      <c r="A4211" s="2"/>
      <c r="B4211" s="5"/>
      <c r="C4211" s="5"/>
      <c r="D4211" s="5"/>
      <c r="E4211" s="5"/>
      <c r="F4211" s="5"/>
      <c r="G4211" s="5"/>
      <c r="H4211" s="5"/>
      <c r="I4211" s="3"/>
      <c r="J4211" s="5"/>
      <c r="K4211" s="5"/>
      <c r="L4211" s="5"/>
      <c r="M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3"/>
      <c r="AU4211" s="5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CK4211"/>
    </row>
    <row r="4212" spans="1:89" x14ac:dyDescent="0.25">
      <c r="A4212" s="2"/>
      <c r="B4212" s="5"/>
      <c r="C4212" s="5"/>
      <c r="D4212" s="5"/>
      <c r="E4212" s="5"/>
      <c r="F4212" s="5"/>
      <c r="G4212" s="5"/>
      <c r="H4212" s="5"/>
      <c r="I4212" s="3"/>
      <c r="J4212" s="5"/>
      <c r="K4212" s="5"/>
      <c r="L4212" s="5"/>
      <c r="M4212" s="5"/>
      <c r="AJ4212" s="5"/>
      <c r="AK4212" s="3"/>
      <c r="AL4212" s="5"/>
      <c r="AM4212" s="5"/>
      <c r="AN4212" s="5"/>
      <c r="AO4212" s="5"/>
      <c r="AP4212" s="5"/>
      <c r="AQ4212" s="5"/>
      <c r="AR4212" s="5"/>
      <c r="AS4212" s="5"/>
      <c r="AT4212" s="3"/>
      <c r="AU4212" s="5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CK4212"/>
    </row>
    <row r="4213" spans="1:89" x14ac:dyDescent="0.25">
      <c r="A4213" s="2"/>
      <c r="B4213" s="5"/>
      <c r="C4213" s="5"/>
      <c r="D4213" s="5"/>
      <c r="E4213" s="5"/>
      <c r="F4213" s="5"/>
      <c r="G4213" s="5"/>
      <c r="H4213" s="5"/>
      <c r="I4213" s="3"/>
      <c r="J4213" s="5"/>
      <c r="K4213" s="5"/>
      <c r="L4213" s="5"/>
      <c r="M4213" s="5"/>
      <c r="AJ4213" s="3"/>
      <c r="AK4213" s="3"/>
      <c r="AL4213" s="3"/>
      <c r="AM4213" s="5"/>
      <c r="AN4213" s="5"/>
      <c r="AO4213" s="5"/>
      <c r="AP4213" s="5"/>
      <c r="AQ4213" s="5"/>
      <c r="AR4213" s="5"/>
      <c r="AS4213" s="5"/>
      <c r="AT4213" s="3"/>
      <c r="AU4213" s="5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CK4213"/>
    </row>
    <row r="4214" spans="1:89" x14ac:dyDescent="0.25">
      <c r="A4214" s="2"/>
      <c r="B4214" s="5"/>
      <c r="C4214" s="5"/>
      <c r="D4214" s="5"/>
      <c r="E4214" s="5"/>
      <c r="F4214" s="5"/>
      <c r="G4214" s="5"/>
      <c r="H4214" s="5"/>
      <c r="I4214" s="3"/>
      <c r="J4214" s="5"/>
      <c r="K4214" s="5"/>
      <c r="L4214" s="5"/>
      <c r="M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3"/>
      <c r="AU4214" s="5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CK4214"/>
    </row>
    <row r="4215" spans="1:89" x14ac:dyDescent="0.25">
      <c r="A4215" s="2"/>
      <c r="B4215" s="5"/>
      <c r="C4215" s="5"/>
      <c r="D4215" s="5"/>
      <c r="E4215" s="5"/>
      <c r="F4215" s="5"/>
      <c r="G4215" s="5"/>
      <c r="H4215" s="5"/>
      <c r="I4215" s="3"/>
      <c r="J4215" s="5"/>
      <c r="K4215" s="5"/>
      <c r="L4215" s="5"/>
      <c r="M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3"/>
      <c r="AU4215" s="5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CK4215"/>
    </row>
    <row r="4216" spans="1:89" x14ac:dyDescent="0.25">
      <c r="A4216" s="2"/>
      <c r="B4216" s="5"/>
      <c r="C4216" s="5"/>
      <c r="D4216" s="5"/>
      <c r="E4216" s="5"/>
      <c r="F4216" s="5"/>
      <c r="G4216" s="5"/>
      <c r="H4216" s="5"/>
      <c r="I4216" s="3"/>
      <c r="J4216" s="5"/>
      <c r="K4216" s="5"/>
      <c r="L4216" s="5"/>
      <c r="M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3"/>
      <c r="AU4216" s="5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CK4216"/>
    </row>
    <row r="4217" spans="1:89" x14ac:dyDescent="0.25">
      <c r="A4217" s="2"/>
      <c r="B4217" s="5"/>
      <c r="C4217" s="5"/>
      <c r="D4217" s="5"/>
      <c r="E4217" s="5"/>
      <c r="F4217" s="5"/>
      <c r="G4217" s="5"/>
      <c r="H4217" s="5"/>
      <c r="I4217" s="3"/>
      <c r="J4217" s="5"/>
      <c r="K4217" s="5"/>
      <c r="L4217" s="5"/>
      <c r="M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3"/>
      <c r="AU4217" s="5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CK4217"/>
    </row>
    <row r="4218" spans="1:89" x14ac:dyDescent="0.25">
      <c r="A4218" s="2"/>
      <c r="B4218" s="5"/>
      <c r="C4218" s="5"/>
      <c r="D4218" s="5"/>
      <c r="E4218" s="5"/>
      <c r="F4218" s="5"/>
      <c r="G4218" s="5"/>
      <c r="H4218" s="5"/>
      <c r="I4218" s="3"/>
      <c r="J4218" s="5"/>
      <c r="K4218" s="5"/>
      <c r="L4218" s="5"/>
      <c r="M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3"/>
      <c r="AU4218" s="5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CK4218"/>
    </row>
    <row r="4219" spans="1:89" x14ac:dyDescent="0.25">
      <c r="A4219" s="2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AJ4219" s="3"/>
      <c r="AK4219" s="3"/>
      <c r="AL4219" s="3"/>
      <c r="AM4219" s="5"/>
      <c r="AN4219" s="5"/>
      <c r="AO4219" s="5"/>
      <c r="AP4219" s="5"/>
      <c r="AQ4219" s="5"/>
      <c r="AR4219" s="5"/>
      <c r="AS4219" s="5"/>
      <c r="AT4219" s="3"/>
      <c r="AU4219" s="5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CK4219"/>
    </row>
    <row r="4220" spans="1:89" x14ac:dyDescent="0.25">
      <c r="A4220" s="2"/>
      <c r="B4220" s="5"/>
      <c r="C4220" s="5"/>
      <c r="D4220" s="5"/>
      <c r="E4220" s="5"/>
      <c r="F4220" s="5"/>
      <c r="G4220" s="5"/>
      <c r="H4220" s="5"/>
      <c r="I4220" s="3"/>
      <c r="J4220" s="5"/>
      <c r="K4220" s="5"/>
      <c r="L4220" s="5"/>
      <c r="M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3"/>
      <c r="AU4220" s="5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CK4220"/>
    </row>
    <row r="4221" spans="1:89" x14ac:dyDescent="0.25">
      <c r="A4221" s="2"/>
      <c r="B4221" s="5"/>
      <c r="C4221" s="5"/>
      <c r="D4221" s="5"/>
      <c r="E4221" s="5"/>
      <c r="F4221" s="5"/>
      <c r="G4221" s="5"/>
      <c r="H4221" s="5"/>
      <c r="I4221" s="3"/>
      <c r="J4221" s="5"/>
      <c r="K4221" s="5"/>
      <c r="L4221" s="5"/>
      <c r="M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3"/>
      <c r="AU4221" s="5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CK4221"/>
    </row>
    <row r="4222" spans="1:89" x14ac:dyDescent="0.25">
      <c r="A4222" s="2"/>
      <c r="B4222" s="5"/>
      <c r="C4222" s="5"/>
      <c r="D4222" s="5"/>
      <c r="E4222" s="5"/>
      <c r="F4222" s="5"/>
      <c r="G4222" s="5"/>
      <c r="H4222" s="5"/>
      <c r="I4222" s="3"/>
      <c r="J4222" s="5"/>
      <c r="K4222" s="5"/>
      <c r="L4222" s="5"/>
      <c r="M4222" s="5"/>
      <c r="AJ4222" s="3"/>
      <c r="AK4222" s="3"/>
      <c r="AL4222" s="3"/>
      <c r="AM4222" s="5"/>
      <c r="AN4222" s="5"/>
      <c r="AO4222" s="5"/>
      <c r="AP4222" s="5"/>
      <c r="AQ4222" s="5"/>
      <c r="AR4222" s="5"/>
      <c r="AS4222" s="5"/>
      <c r="AT4222" s="3"/>
      <c r="AU4222" s="5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CK4222"/>
    </row>
    <row r="4223" spans="1:89" x14ac:dyDescent="0.25">
      <c r="A4223" s="2"/>
      <c r="B4223" s="5"/>
      <c r="C4223" s="5"/>
      <c r="D4223" s="5"/>
      <c r="E4223" s="5"/>
      <c r="F4223" s="5"/>
      <c r="G4223" s="5"/>
      <c r="H4223" s="5"/>
      <c r="I4223" s="3"/>
      <c r="J4223" s="5"/>
      <c r="K4223" s="5"/>
      <c r="L4223" s="5"/>
      <c r="M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3"/>
      <c r="AU4223" s="5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CK4223"/>
    </row>
    <row r="4224" spans="1:89" x14ac:dyDescent="0.25">
      <c r="A4224" s="2"/>
      <c r="B4224" s="5"/>
      <c r="C4224" s="5"/>
      <c r="D4224" s="5"/>
      <c r="E4224" s="5"/>
      <c r="F4224" s="5"/>
      <c r="G4224" s="5"/>
      <c r="H4224" s="5"/>
      <c r="I4224" s="3"/>
      <c r="J4224" s="5"/>
      <c r="K4224" s="5"/>
      <c r="L4224" s="5"/>
      <c r="M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3"/>
      <c r="AU4224" s="5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CK4224"/>
    </row>
    <row r="4225" spans="1:89" x14ac:dyDescent="0.25">
      <c r="A4225" s="2"/>
      <c r="B4225" s="5"/>
      <c r="C4225" s="5"/>
      <c r="D4225" s="5"/>
      <c r="E4225" s="5"/>
      <c r="F4225" s="5"/>
      <c r="G4225" s="5"/>
      <c r="H4225" s="5"/>
      <c r="I4225" s="3"/>
      <c r="J4225" s="5"/>
      <c r="K4225" s="5"/>
      <c r="L4225" s="5"/>
      <c r="M4225" s="5"/>
      <c r="AJ4225" s="3"/>
      <c r="AK4225" s="3"/>
      <c r="AL4225" s="3"/>
      <c r="AM4225" s="5"/>
      <c r="AN4225" s="5"/>
      <c r="AO4225" s="5"/>
      <c r="AP4225" s="5"/>
      <c r="AQ4225" s="5"/>
      <c r="AR4225" s="5"/>
      <c r="AS4225" s="5"/>
      <c r="AT4225" s="3"/>
      <c r="AU4225" s="5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CK4225"/>
    </row>
    <row r="4226" spans="1:89" x14ac:dyDescent="0.25">
      <c r="A4226" s="2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AJ4226" s="3"/>
      <c r="AK4226" s="3"/>
      <c r="AL4226" s="3"/>
      <c r="AM4226" s="5"/>
      <c r="AN4226" s="5"/>
      <c r="AO4226" s="5"/>
      <c r="AP4226" s="5"/>
      <c r="AQ4226" s="5"/>
      <c r="AR4226" s="5"/>
      <c r="AS4226" s="5"/>
      <c r="AT4226" s="3"/>
      <c r="AU4226" s="5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CK4226"/>
    </row>
    <row r="4227" spans="1:89" x14ac:dyDescent="0.25">
      <c r="A4227" s="2"/>
      <c r="B4227" s="5"/>
      <c r="C4227" s="5"/>
      <c r="D4227" s="5"/>
      <c r="E4227" s="5"/>
      <c r="F4227" s="5"/>
      <c r="G4227" s="5"/>
      <c r="H4227" s="5"/>
      <c r="I4227" s="3"/>
      <c r="J4227" s="5"/>
      <c r="K4227" s="5"/>
      <c r="L4227" s="5"/>
      <c r="M4227" s="5"/>
      <c r="AJ4227" s="3"/>
      <c r="AK4227" s="3"/>
      <c r="AL4227" s="3"/>
      <c r="AM4227" s="3"/>
      <c r="AN4227" s="5"/>
      <c r="AO4227" s="5"/>
      <c r="AP4227" s="5"/>
      <c r="AQ4227" s="5"/>
      <c r="AR4227" s="5"/>
      <c r="AS4227" s="5"/>
      <c r="AT4227" s="3"/>
      <c r="AU4227" s="5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CK4227"/>
    </row>
    <row r="4228" spans="1:89" x14ac:dyDescent="0.25">
      <c r="A4228" s="2"/>
      <c r="B4228" s="5"/>
      <c r="C4228" s="5"/>
      <c r="D4228" s="5"/>
      <c r="E4228" s="5"/>
      <c r="F4228" s="5"/>
      <c r="G4228" s="5"/>
      <c r="H4228" s="5"/>
      <c r="I4228" s="3"/>
      <c r="J4228" s="5"/>
      <c r="K4228" s="5"/>
      <c r="L4228" s="5"/>
      <c r="M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3"/>
      <c r="AU4228" s="5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CK4228"/>
    </row>
    <row r="4229" spans="1:89" x14ac:dyDescent="0.25">
      <c r="A4229" s="2"/>
      <c r="B4229" s="5"/>
      <c r="C4229" s="5"/>
      <c r="D4229" s="5"/>
      <c r="E4229" s="5"/>
      <c r="F4229" s="5"/>
      <c r="G4229" s="5"/>
      <c r="H4229" s="5"/>
      <c r="I4229" s="3"/>
      <c r="J4229" s="5"/>
      <c r="K4229" s="5"/>
      <c r="L4229" s="5"/>
      <c r="M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3"/>
      <c r="AU4229" s="5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CK4229"/>
    </row>
    <row r="4230" spans="1:89" x14ac:dyDescent="0.25">
      <c r="A4230" s="2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AJ4230" s="3"/>
      <c r="AK4230" s="3"/>
      <c r="AL4230" s="3"/>
      <c r="AM4230" s="5"/>
      <c r="AN4230" s="5"/>
      <c r="AO4230" s="5"/>
      <c r="AP4230" s="5"/>
      <c r="AQ4230" s="5"/>
      <c r="AR4230" s="5"/>
      <c r="AS4230" s="5"/>
      <c r="AT4230" s="3"/>
      <c r="AU4230" s="5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CK4230"/>
    </row>
    <row r="4231" spans="1:89" x14ac:dyDescent="0.25">
      <c r="A4231" s="2"/>
      <c r="B4231" s="5"/>
      <c r="C4231" s="5"/>
      <c r="D4231" s="5"/>
      <c r="E4231" s="5"/>
      <c r="F4231" s="5"/>
      <c r="G4231" s="5"/>
      <c r="H4231" s="5"/>
      <c r="I4231" s="3"/>
      <c r="J4231" s="5"/>
      <c r="K4231" s="5"/>
      <c r="L4231" s="5"/>
      <c r="M4231" s="5"/>
      <c r="AJ4231" s="3"/>
      <c r="AK4231" s="3"/>
      <c r="AL4231" s="3"/>
      <c r="AM4231" s="3"/>
      <c r="AN4231" s="5"/>
      <c r="AO4231" s="5"/>
      <c r="AP4231" s="5"/>
      <c r="AQ4231" s="5"/>
      <c r="AR4231" s="5"/>
      <c r="AS4231" s="5"/>
      <c r="AT4231" s="3"/>
      <c r="AU4231" s="5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CK4231"/>
    </row>
    <row r="4232" spans="1:89" x14ac:dyDescent="0.25">
      <c r="A4232" s="2"/>
      <c r="B4232" s="5"/>
      <c r="C4232" s="5"/>
      <c r="D4232" s="5"/>
      <c r="E4232" s="5"/>
      <c r="F4232" s="5"/>
      <c r="G4232" s="5"/>
      <c r="H4232" s="5"/>
      <c r="I4232" s="3"/>
      <c r="J4232" s="5"/>
      <c r="K4232" s="5"/>
      <c r="L4232" s="5"/>
      <c r="M4232" s="5"/>
      <c r="AJ4232" s="3"/>
      <c r="AK4232" s="3"/>
      <c r="AL4232" s="3"/>
      <c r="AM4232" s="5"/>
      <c r="AN4232" s="5"/>
      <c r="AO4232" s="5"/>
      <c r="AP4232" s="5"/>
      <c r="AQ4232" s="5"/>
      <c r="AR4232" s="5"/>
      <c r="AS4232" s="5"/>
      <c r="AT4232" s="3"/>
      <c r="AU4232" s="5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CK4232"/>
    </row>
    <row r="4233" spans="1:89" x14ac:dyDescent="0.25">
      <c r="A4233" s="2"/>
      <c r="B4233" s="5"/>
      <c r="C4233" s="5"/>
      <c r="D4233" s="5"/>
      <c r="E4233" s="5"/>
      <c r="F4233" s="5"/>
      <c r="G4233" s="5"/>
      <c r="H4233" s="5"/>
      <c r="I4233" s="3"/>
      <c r="J4233" s="5"/>
      <c r="K4233" s="5"/>
      <c r="L4233" s="5"/>
      <c r="M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3"/>
      <c r="AU4233" s="5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CK4233"/>
    </row>
    <row r="4234" spans="1:89" x14ac:dyDescent="0.25">
      <c r="A4234" s="2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3"/>
      <c r="AU4234" s="5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CK4234"/>
    </row>
    <row r="4235" spans="1:89" x14ac:dyDescent="0.25">
      <c r="A4235" s="2"/>
      <c r="B4235" s="5"/>
      <c r="C4235" s="5"/>
      <c r="D4235" s="5"/>
      <c r="E4235" s="5"/>
      <c r="F4235" s="5"/>
      <c r="G4235" s="5"/>
      <c r="H4235" s="5"/>
      <c r="I4235" s="3"/>
      <c r="J4235" s="5"/>
      <c r="K4235" s="5"/>
      <c r="L4235" s="5"/>
      <c r="M4235" s="5"/>
      <c r="AJ4235" s="5"/>
      <c r="AK4235" s="3"/>
      <c r="AL4235" s="5"/>
      <c r="AM4235" s="5"/>
      <c r="AN4235" s="5"/>
      <c r="AO4235" s="5"/>
      <c r="AP4235" s="5"/>
      <c r="AQ4235" s="5"/>
      <c r="AR4235" s="5"/>
      <c r="AS4235" s="5"/>
      <c r="AT4235" s="3"/>
      <c r="AU4235" s="5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CK4235"/>
    </row>
    <row r="4236" spans="1:89" x14ac:dyDescent="0.25">
      <c r="A4236" s="2"/>
      <c r="B4236" s="5"/>
      <c r="C4236" s="5"/>
      <c r="D4236" s="5"/>
      <c r="E4236" s="5"/>
      <c r="F4236" s="5"/>
      <c r="G4236" s="5"/>
      <c r="H4236" s="5"/>
      <c r="I4236" s="3"/>
      <c r="J4236" s="5"/>
      <c r="K4236" s="5"/>
      <c r="L4236" s="5"/>
      <c r="M4236" s="5"/>
      <c r="AJ4236" s="3"/>
      <c r="AK4236" s="3"/>
      <c r="AL4236" s="3"/>
      <c r="AM4236" s="5"/>
      <c r="AN4236" s="5"/>
      <c r="AO4236" s="5"/>
      <c r="AP4236" s="5"/>
      <c r="AQ4236" s="5"/>
      <c r="AR4236" s="5"/>
      <c r="AS4236" s="5"/>
      <c r="AT4236" s="3"/>
      <c r="AU4236" s="5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CK4236"/>
    </row>
    <row r="4237" spans="1:89" x14ac:dyDescent="0.25">
      <c r="A4237" s="2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3"/>
      <c r="AU4237" s="5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CK4237"/>
    </row>
    <row r="4238" spans="1:89" x14ac:dyDescent="0.25">
      <c r="A4238" s="2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3"/>
      <c r="AU4238" s="5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CK4238"/>
    </row>
    <row r="4239" spans="1:89" x14ac:dyDescent="0.25">
      <c r="A4239" s="2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3"/>
      <c r="AU4239" s="5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CK4239"/>
    </row>
    <row r="4240" spans="1:89" x14ac:dyDescent="0.25">
      <c r="A4240" s="2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3"/>
      <c r="AU4240" s="5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CK4240"/>
    </row>
    <row r="4241" spans="1:89" x14ac:dyDescent="0.25">
      <c r="A4241" s="2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3"/>
      <c r="AU4241" s="5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CK4241"/>
    </row>
    <row r="4242" spans="1:89" x14ac:dyDescent="0.25">
      <c r="A4242" s="2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AJ4242" s="3"/>
      <c r="AK4242" s="3"/>
      <c r="AL4242" s="3"/>
      <c r="AM4242" s="5"/>
      <c r="AN4242" s="5"/>
      <c r="AO4242" s="5"/>
      <c r="AP4242" s="5"/>
      <c r="AQ4242" s="5"/>
      <c r="AR4242" s="5"/>
      <c r="AS4242" s="5"/>
      <c r="AT4242" s="3"/>
      <c r="AU4242" s="5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CK4242"/>
    </row>
    <row r="4243" spans="1:89" x14ac:dyDescent="0.25">
      <c r="A4243" s="2"/>
      <c r="B4243" s="5"/>
      <c r="C4243" s="5"/>
      <c r="D4243" s="5"/>
      <c r="E4243" s="5"/>
      <c r="F4243" s="5"/>
      <c r="G4243" s="5"/>
      <c r="H4243" s="5"/>
      <c r="I4243" s="3"/>
      <c r="J4243" s="5"/>
      <c r="K4243" s="5"/>
      <c r="L4243" s="5"/>
      <c r="M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3"/>
      <c r="AU4243" s="5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CK4243"/>
    </row>
    <row r="4244" spans="1:89" x14ac:dyDescent="0.25">
      <c r="A4244" s="2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3"/>
      <c r="AU4244" s="5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CK4244"/>
    </row>
    <row r="4245" spans="1:89" x14ac:dyDescent="0.25">
      <c r="A4245" s="2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3"/>
      <c r="AT4245" s="3"/>
      <c r="AU4245" s="5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CK4245"/>
    </row>
    <row r="4246" spans="1:89" x14ac:dyDescent="0.25">
      <c r="A4246" s="2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3"/>
      <c r="AU4246" s="5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CK4246"/>
    </row>
    <row r="4247" spans="1:89" x14ac:dyDescent="0.25">
      <c r="A4247" s="2"/>
      <c r="B4247" s="5"/>
      <c r="C4247" s="5"/>
      <c r="D4247" s="5"/>
      <c r="E4247" s="5"/>
      <c r="F4247" s="5"/>
      <c r="G4247" s="5"/>
      <c r="H4247" s="5"/>
      <c r="I4247" s="3"/>
      <c r="J4247" s="5"/>
      <c r="K4247" s="5"/>
      <c r="L4247" s="5"/>
      <c r="M4247" s="5"/>
      <c r="AJ4247" s="5"/>
      <c r="AK4247" s="3"/>
      <c r="AL4247" s="5"/>
      <c r="AM4247" s="5"/>
      <c r="AN4247" s="5"/>
      <c r="AO4247" s="5"/>
      <c r="AP4247" s="5"/>
      <c r="AQ4247" s="5"/>
      <c r="AR4247" s="5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CK4247"/>
    </row>
    <row r="4248" spans="1:89" x14ac:dyDescent="0.25">
      <c r="A4248" s="2"/>
      <c r="B4248" s="5"/>
      <c r="C4248" s="5"/>
      <c r="D4248" s="5"/>
      <c r="E4248" s="5"/>
      <c r="F4248" s="5"/>
      <c r="G4248" s="5"/>
      <c r="H4248" s="5"/>
      <c r="I4248" s="3"/>
      <c r="J4248" s="5"/>
      <c r="K4248" s="5"/>
      <c r="L4248" s="5"/>
      <c r="M4248" s="5"/>
      <c r="AJ4248" s="5"/>
      <c r="AK4248" s="3"/>
      <c r="AL4248" s="5"/>
      <c r="AM4248" s="5"/>
      <c r="AN4248" s="5"/>
      <c r="AO4248" s="5"/>
      <c r="AP4248" s="5"/>
      <c r="AQ4248" s="5"/>
      <c r="AR4248" s="5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CK4248"/>
    </row>
    <row r="4249" spans="1:89" x14ac:dyDescent="0.25">
      <c r="A4249" s="2"/>
      <c r="B4249" s="5"/>
      <c r="C4249" s="5"/>
      <c r="D4249" s="5"/>
      <c r="E4249" s="5"/>
      <c r="F4249" s="5"/>
      <c r="G4249" s="5"/>
      <c r="H4249" s="5"/>
      <c r="I4249" s="3"/>
      <c r="J4249" s="5"/>
      <c r="K4249" s="5"/>
      <c r="L4249" s="5"/>
      <c r="M4249" s="5"/>
      <c r="AJ4249" s="5"/>
      <c r="AK4249" s="3"/>
      <c r="AL4249" s="5"/>
      <c r="AM4249" s="5"/>
      <c r="AN4249" s="5"/>
      <c r="AO4249" s="5"/>
      <c r="AP4249" s="5"/>
      <c r="AQ4249" s="5"/>
      <c r="AR4249" s="5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CK4249"/>
    </row>
    <row r="4250" spans="1:89" x14ac:dyDescent="0.25">
      <c r="A4250" s="2"/>
      <c r="B4250" s="5"/>
      <c r="C4250" s="5"/>
      <c r="D4250" s="5"/>
      <c r="E4250" s="5"/>
      <c r="F4250" s="5"/>
      <c r="G4250" s="5"/>
      <c r="H4250" s="5"/>
      <c r="I4250" s="3"/>
      <c r="J4250" s="5"/>
      <c r="K4250" s="5"/>
      <c r="L4250" s="5"/>
      <c r="M4250" s="5"/>
      <c r="AJ4250" s="3"/>
      <c r="AK4250" s="5"/>
      <c r="AL4250" s="5"/>
      <c r="AM4250" s="5"/>
      <c r="AN4250" s="5"/>
      <c r="AO4250" s="5"/>
      <c r="AP4250" s="5"/>
      <c r="AQ4250" s="5"/>
      <c r="AR4250" s="5"/>
      <c r="AS4250" s="3"/>
      <c r="AT4250" s="3"/>
      <c r="AU4250" s="5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CK4250"/>
    </row>
    <row r="4251" spans="1:89" x14ac:dyDescent="0.25">
      <c r="A4251" s="2"/>
      <c r="B4251" s="5"/>
      <c r="C4251" s="5"/>
      <c r="D4251" s="5"/>
      <c r="E4251" s="5"/>
      <c r="F4251" s="5"/>
      <c r="G4251" s="5"/>
      <c r="H4251" s="5"/>
      <c r="I4251" s="3"/>
      <c r="J4251" s="5"/>
      <c r="K4251" s="5"/>
      <c r="L4251" s="5"/>
      <c r="M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3"/>
      <c r="AU4251" s="5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CK4251"/>
    </row>
    <row r="4252" spans="1:89" x14ac:dyDescent="0.25">
      <c r="A4252" s="2"/>
      <c r="B4252" s="5"/>
      <c r="C4252" s="5"/>
      <c r="D4252" s="5"/>
      <c r="E4252" s="5"/>
      <c r="F4252" s="5"/>
      <c r="G4252" s="5"/>
      <c r="H4252" s="5"/>
      <c r="I4252" s="3"/>
      <c r="J4252" s="5"/>
      <c r="K4252" s="5"/>
      <c r="L4252" s="5"/>
      <c r="M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3"/>
      <c r="AU4252" s="5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CK4252"/>
    </row>
    <row r="4253" spans="1:89" x14ac:dyDescent="0.25">
      <c r="A4253" s="2"/>
      <c r="B4253" s="5"/>
      <c r="C4253" s="5"/>
      <c r="D4253" s="5"/>
      <c r="E4253" s="5"/>
      <c r="F4253" s="5"/>
      <c r="G4253" s="5"/>
      <c r="H4253" s="5"/>
      <c r="I4253" s="3"/>
      <c r="J4253" s="5"/>
      <c r="K4253" s="5"/>
      <c r="L4253" s="5"/>
      <c r="M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3"/>
      <c r="AU4253" s="5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CK4253"/>
    </row>
    <row r="4254" spans="1:89" x14ac:dyDescent="0.25">
      <c r="A4254" s="2"/>
      <c r="B4254" s="5"/>
      <c r="C4254" s="5"/>
      <c r="D4254" s="5"/>
      <c r="E4254" s="5"/>
      <c r="F4254" s="5"/>
      <c r="G4254" s="5"/>
      <c r="H4254" s="5"/>
      <c r="I4254" s="3"/>
      <c r="J4254" s="5"/>
      <c r="K4254" s="5"/>
      <c r="L4254" s="5"/>
      <c r="M4254" s="5"/>
      <c r="AJ4254" s="3"/>
      <c r="AK4254" s="5"/>
      <c r="AL4254" s="5"/>
      <c r="AM4254" s="5"/>
      <c r="AN4254" s="5"/>
      <c r="AO4254" s="5"/>
      <c r="AP4254" s="5"/>
      <c r="AQ4254" s="5"/>
      <c r="AR4254" s="5"/>
      <c r="AS4254" s="3"/>
      <c r="AT4254" s="3"/>
      <c r="AU4254" s="5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CK4254"/>
    </row>
    <row r="4255" spans="1:89" x14ac:dyDescent="0.25">
      <c r="A4255" s="2"/>
      <c r="B4255" s="5"/>
      <c r="C4255" s="5"/>
      <c r="D4255" s="5"/>
      <c r="E4255" s="5"/>
      <c r="F4255" s="5"/>
      <c r="G4255" s="5"/>
      <c r="H4255" s="5"/>
      <c r="I4255" s="3"/>
      <c r="J4255" s="5"/>
      <c r="K4255" s="5"/>
      <c r="L4255" s="5"/>
      <c r="M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3"/>
      <c r="AU4255" s="5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CK4255"/>
    </row>
    <row r="4256" spans="1:89" x14ac:dyDescent="0.25">
      <c r="A4256" s="2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3"/>
      <c r="AU4256" s="5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CK4256"/>
    </row>
    <row r="4257" spans="1:89" x14ac:dyDescent="0.25">
      <c r="A4257" s="2"/>
      <c r="B4257" s="5"/>
      <c r="C4257" s="5"/>
      <c r="D4257" s="5"/>
      <c r="E4257" s="5"/>
      <c r="F4257" s="5"/>
      <c r="G4257" s="5"/>
      <c r="H4257" s="5"/>
      <c r="I4257" s="3"/>
      <c r="J4257" s="5"/>
      <c r="K4257" s="5"/>
      <c r="L4257" s="5"/>
      <c r="M4257" s="5"/>
      <c r="AJ4257" s="5"/>
      <c r="AK4257" s="3"/>
      <c r="AL4257" s="5"/>
      <c r="AM4257" s="5"/>
      <c r="AN4257" s="5"/>
      <c r="AO4257" s="5"/>
      <c r="AP4257" s="5"/>
      <c r="AQ4257" s="5"/>
      <c r="AR4257" s="5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CK4257"/>
    </row>
    <row r="4258" spans="1:89" x14ac:dyDescent="0.25">
      <c r="A4258" s="2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AJ4258" s="5"/>
      <c r="AK4258" s="3"/>
      <c r="AL4258" s="5"/>
      <c r="AM4258" s="5"/>
      <c r="AN4258" s="5"/>
      <c r="AO4258" s="5"/>
      <c r="AP4258" s="5"/>
      <c r="AQ4258" s="5"/>
      <c r="AR4258" s="5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CK4258"/>
    </row>
    <row r="4259" spans="1:89" x14ac:dyDescent="0.25">
      <c r="A4259" s="2"/>
      <c r="B4259" s="5"/>
      <c r="C4259" s="5"/>
      <c r="D4259" s="5"/>
      <c r="E4259" s="5"/>
      <c r="F4259" s="5"/>
      <c r="G4259" s="5"/>
      <c r="H4259" s="5"/>
      <c r="I4259" s="3"/>
      <c r="J4259" s="5"/>
      <c r="K4259" s="5"/>
      <c r="L4259" s="5"/>
      <c r="M4259" s="5"/>
      <c r="AJ4259" s="5"/>
      <c r="AK4259" s="3"/>
      <c r="AL4259" s="5"/>
      <c r="AM4259" s="5"/>
      <c r="AN4259" s="5"/>
      <c r="AO4259" s="5"/>
      <c r="AP4259" s="5"/>
      <c r="AQ4259" s="5"/>
      <c r="AR4259" s="5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CK4259"/>
    </row>
    <row r="4260" spans="1:89" x14ac:dyDescent="0.25">
      <c r="A4260" s="2"/>
      <c r="B4260" s="5"/>
      <c r="C4260" s="5"/>
      <c r="D4260" s="5"/>
      <c r="E4260" s="5"/>
      <c r="F4260" s="5"/>
      <c r="G4260" s="5"/>
      <c r="H4260" s="5"/>
      <c r="I4260" s="3"/>
      <c r="J4260" s="5"/>
      <c r="K4260" s="5"/>
      <c r="L4260" s="5"/>
      <c r="M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3"/>
      <c r="AU4260" s="5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CK4260"/>
    </row>
    <row r="4261" spans="1:89" x14ac:dyDescent="0.25">
      <c r="A4261" s="2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3"/>
      <c r="AU4261" s="5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CK4261"/>
    </row>
    <row r="4262" spans="1:89" x14ac:dyDescent="0.25">
      <c r="A4262" s="2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3"/>
      <c r="AU4262" s="5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CK4262"/>
    </row>
    <row r="4263" spans="1:89" x14ac:dyDescent="0.25">
      <c r="A4263" s="2"/>
      <c r="B4263" s="5"/>
      <c r="C4263" s="5"/>
      <c r="D4263" s="5"/>
      <c r="E4263" s="5"/>
      <c r="F4263" s="5"/>
      <c r="G4263" s="5"/>
      <c r="H4263" s="5"/>
      <c r="I4263" s="3"/>
      <c r="J4263" s="5"/>
      <c r="K4263" s="5"/>
      <c r="L4263" s="5"/>
      <c r="M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3"/>
      <c r="AU4263" s="5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CK4263"/>
    </row>
    <row r="4264" spans="1:89" x14ac:dyDescent="0.25">
      <c r="A4264" s="2"/>
      <c r="B4264" s="5"/>
      <c r="C4264" s="5"/>
      <c r="D4264" s="5"/>
      <c r="E4264" s="5"/>
      <c r="F4264" s="5"/>
      <c r="G4264" s="5"/>
      <c r="H4264" s="5"/>
      <c r="I4264" s="3"/>
      <c r="J4264" s="5"/>
      <c r="K4264" s="5"/>
      <c r="L4264" s="5"/>
      <c r="M4264" s="5"/>
      <c r="AJ4264" s="3"/>
      <c r="AK4264" s="5"/>
      <c r="AL4264" s="5"/>
      <c r="AM4264" s="5"/>
      <c r="AN4264" s="5"/>
      <c r="AO4264" s="5"/>
      <c r="AP4264" s="5"/>
      <c r="AQ4264" s="5"/>
      <c r="AR4264" s="5"/>
      <c r="AS4264" s="3"/>
      <c r="AT4264" s="3"/>
      <c r="AU4264" s="5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CK4264"/>
    </row>
    <row r="4265" spans="1:89" x14ac:dyDescent="0.25">
      <c r="A4265" s="2"/>
      <c r="B4265" s="5"/>
      <c r="C4265" s="5"/>
      <c r="D4265" s="5"/>
      <c r="E4265" s="5"/>
      <c r="F4265" s="5"/>
      <c r="G4265" s="5"/>
      <c r="H4265" s="5"/>
      <c r="I4265" s="3"/>
      <c r="J4265" s="5"/>
      <c r="K4265" s="5"/>
      <c r="L4265" s="5"/>
      <c r="M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3"/>
      <c r="AT4265" s="3"/>
      <c r="AU4265" s="5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CK4265"/>
    </row>
    <row r="4266" spans="1:89" x14ac:dyDescent="0.25">
      <c r="A4266" s="2"/>
      <c r="B4266" s="5"/>
      <c r="C4266" s="5"/>
      <c r="D4266" s="5"/>
      <c r="E4266" s="5"/>
      <c r="F4266" s="5"/>
      <c r="G4266" s="5"/>
      <c r="H4266" s="5"/>
      <c r="I4266" s="3"/>
      <c r="J4266" s="5"/>
      <c r="K4266" s="5"/>
      <c r="L4266" s="5"/>
      <c r="M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3"/>
      <c r="AU4266" s="5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CK4266"/>
    </row>
    <row r="4267" spans="1:89" x14ac:dyDescent="0.25">
      <c r="A4267" s="2"/>
      <c r="B4267" s="5"/>
      <c r="C4267" s="5"/>
      <c r="D4267" s="5"/>
      <c r="E4267" s="5"/>
      <c r="F4267" s="5"/>
      <c r="G4267" s="5"/>
      <c r="H4267" s="5"/>
      <c r="I4267" s="3"/>
      <c r="J4267" s="5"/>
      <c r="K4267" s="5"/>
      <c r="L4267" s="5"/>
      <c r="M4267" s="5"/>
      <c r="AJ4267" s="5"/>
      <c r="AK4267" s="3"/>
      <c r="AL4267" s="5"/>
      <c r="AM4267" s="5"/>
      <c r="AN4267" s="5"/>
      <c r="AO4267" s="5"/>
      <c r="AP4267" s="5"/>
      <c r="AQ4267" s="5"/>
      <c r="AR4267" s="5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CK4267"/>
    </row>
    <row r="4268" spans="1:89" x14ac:dyDescent="0.25">
      <c r="A4268" s="2"/>
      <c r="B4268" s="5"/>
      <c r="C4268" s="5"/>
      <c r="D4268" s="5"/>
      <c r="E4268" s="5"/>
      <c r="F4268" s="5"/>
      <c r="G4268" s="5"/>
      <c r="H4268" s="5"/>
      <c r="I4268" s="3"/>
      <c r="J4268" s="5"/>
      <c r="K4268" s="5"/>
      <c r="L4268" s="5"/>
      <c r="M4268" s="5"/>
      <c r="AJ4268" s="5"/>
      <c r="AK4268" s="3"/>
      <c r="AL4268" s="5"/>
      <c r="AM4268" s="5"/>
      <c r="AN4268" s="5"/>
      <c r="AO4268" s="5"/>
      <c r="AP4268" s="5"/>
      <c r="AQ4268" s="5"/>
      <c r="AR4268" s="5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CK4268"/>
    </row>
    <row r="4269" spans="1:89" x14ac:dyDescent="0.25">
      <c r="A4269" s="2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AJ4269" s="5"/>
      <c r="AK4269" s="3"/>
      <c r="AL4269" s="5"/>
      <c r="AM4269" s="5"/>
      <c r="AN4269" s="5"/>
      <c r="AO4269" s="5"/>
      <c r="AP4269" s="5"/>
      <c r="AQ4269" s="5"/>
      <c r="AR4269" s="5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CK4269"/>
    </row>
    <row r="4270" spans="1:89" x14ac:dyDescent="0.25">
      <c r="A4270" s="2"/>
      <c r="B4270" s="5"/>
      <c r="C4270" s="5"/>
      <c r="D4270" s="5"/>
      <c r="E4270" s="5"/>
      <c r="F4270" s="5"/>
      <c r="G4270" s="5"/>
      <c r="H4270" s="5"/>
      <c r="I4270" s="3"/>
      <c r="J4270" s="5"/>
      <c r="K4270" s="5"/>
      <c r="L4270" s="5"/>
      <c r="M4270" s="5"/>
      <c r="AJ4270" s="3"/>
      <c r="AK4270" s="5"/>
      <c r="AL4270" s="5"/>
      <c r="AM4270" s="5"/>
      <c r="AN4270" s="5"/>
      <c r="AO4270" s="5"/>
      <c r="AP4270" s="5"/>
      <c r="AQ4270" s="5"/>
      <c r="AR4270" s="5"/>
      <c r="AS4270" s="3"/>
      <c r="AT4270" s="3"/>
      <c r="AU4270" s="5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CK4270"/>
    </row>
    <row r="4271" spans="1:89" x14ac:dyDescent="0.25">
      <c r="A4271" s="2"/>
      <c r="B4271" s="5"/>
      <c r="C4271" s="5"/>
      <c r="D4271" s="5"/>
      <c r="E4271" s="5"/>
      <c r="F4271" s="5"/>
      <c r="G4271" s="5"/>
      <c r="H4271" s="5"/>
      <c r="I4271" s="3"/>
      <c r="J4271" s="5"/>
      <c r="K4271" s="5"/>
      <c r="L4271" s="5"/>
      <c r="M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3"/>
      <c r="AU4271" s="5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CK4271"/>
    </row>
    <row r="4272" spans="1:89" x14ac:dyDescent="0.25">
      <c r="A4272" s="2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3"/>
      <c r="AU4272" s="5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CK4272"/>
    </row>
    <row r="4273" spans="1:89" x14ac:dyDescent="0.25">
      <c r="A4273" s="2"/>
      <c r="B4273" s="5"/>
      <c r="C4273" s="5"/>
      <c r="D4273" s="5"/>
      <c r="E4273" s="5"/>
      <c r="F4273" s="5"/>
      <c r="G4273" s="5"/>
      <c r="H4273" s="5"/>
      <c r="I4273" s="3"/>
      <c r="J4273" s="5"/>
      <c r="K4273" s="5"/>
      <c r="L4273" s="5"/>
      <c r="M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3"/>
      <c r="AU4273" s="5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CK4273"/>
    </row>
    <row r="4274" spans="1:89" x14ac:dyDescent="0.25">
      <c r="A4274" s="2"/>
      <c r="B4274" s="5"/>
      <c r="C4274" s="5"/>
      <c r="D4274" s="5"/>
      <c r="E4274" s="5"/>
      <c r="F4274" s="5"/>
      <c r="G4274" s="5"/>
      <c r="H4274" s="5"/>
      <c r="I4274" s="3"/>
      <c r="J4274" s="5"/>
      <c r="K4274" s="5"/>
      <c r="L4274" s="5"/>
      <c r="M4274" s="5"/>
      <c r="AJ4274" s="3"/>
      <c r="AK4274" s="5"/>
      <c r="AL4274" s="5"/>
      <c r="AM4274" s="5"/>
      <c r="AN4274" s="5"/>
      <c r="AO4274" s="5"/>
      <c r="AP4274" s="5"/>
      <c r="AQ4274" s="5"/>
      <c r="AR4274" s="5"/>
      <c r="AS4274" s="3"/>
      <c r="AT4274" s="3"/>
      <c r="AU4274" s="5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CK4274"/>
    </row>
    <row r="4275" spans="1:89" x14ac:dyDescent="0.25">
      <c r="A4275" s="2"/>
      <c r="B4275" s="5"/>
      <c r="C4275" s="5"/>
      <c r="D4275" s="5"/>
      <c r="E4275" s="5"/>
      <c r="F4275" s="5"/>
      <c r="G4275" s="5"/>
      <c r="H4275" s="5"/>
      <c r="I4275" s="3"/>
      <c r="J4275" s="5"/>
      <c r="K4275" s="5"/>
      <c r="L4275" s="5"/>
      <c r="M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3"/>
      <c r="AU4275" s="5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CK4275"/>
    </row>
    <row r="4276" spans="1:89" x14ac:dyDescent="0.25">
      <c r="A4276" s="2"/>
      <c r="B4276" s="5"/>
      <c r="C4276" s="5"/>
      <c r="D4276" s="5"/>
      <c r="E4276" s="5"/>
      <c r="F4276" s="5"/>
      <c r="G4276" s="5"/>
      <c r="H4276" s="5"/>
      <c r="I4276" s="3"/>
      <c r="J4276" s="5"/>
      <c r="K4276" s="5"/>
      <c r="L4276" s="5"/>
      <c r="M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3"/>
      <c r="AU4276" s="5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CK4276"/>
    </row>
    <row r="4277" spans="1:89" x14ac:dyDescent="0.25">
      <c r="A4277" s="2"/>
      <c r="B4277" s="5"/>
      <c r="C4277" s="5"/>
      <c r="D4277" s="5"/>
      <c r="E4277" s="5"/>
      <c r="F4277" s="5"/>
      <c r="G4277" s="5"/>
      <c r="H4277" s="5"/>
      <c r="I4277" s="3"/>
      <c r="J4277" s="5"/>
      <c r="K4277" s="5"/>
      <c r="L4277" s="5"/>
      <c r="M4277" s="5"/>
      <c r="AJ4277" s="5"/>
      <c r="AK4277" s="3"/>
      <c r="AL4277" s="5"/>
      <c r="AM4277" s="5"/>
      <c r="AN4277" s="5"/>
      <c r="AO4277" s="5"/>
      <c r="AP4277" s="5"/>
      <c r="AQ4277" s="5"/>
      <c r="AR4277" s="5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CK4277"/>
    </row>
    <row r="4278" spans="1:89" x14ac:dyDescent="0.25">
      <c r="A4278" s="2"/>
      <c r="B4278" s="5"/>
      <c r="C4278" s="5"/>
      <c r="D4278" s="5"/>
      <c r="E4278" s="5"/>
      <c r="F4278" s="5"/>
      <c r="G4278" s="5"/>
      <c r="H4278" s="5"/>
      <c r="I4278" s="3"/>
      <c r="J4278" s="5"/>
      <c r="K4278" s="5"/>
      <c r="L4278" s="5"/>
      <c r="M4278" s="5"/>
      <c r="AJ4278" s="5"/>
      <c r="AK4278" s="3"/>
      <c r="AL4278" s="5"/>
      <c r="AM4278" s="5"/>
      <c r="AN4278" s="5"/>
      <c r="AO4278" s="5"/>
      <c r="AP4278" s="5"/>
      <c r="AQ4278" s="5"/>
      <c r="AR4278" s="5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CK4278"/>
    </row>
    <row r="4279" spans="1:89" x14ac:dyDescent="0.25">
      <c r="A4279" s="2"/>
      <c r="B4279" s="5"/>
      <c r="C4279" s="5"/>
      <c r="D4279" s="5"/>
      <c r="E4279" s="5"/>
      <c r="F4279" s="5"/>
      <c r="G4279" s="5"/>
      <c r="H4279" s="5"/>
      <c r="I4279" s="3"/>
      <c r="J4279" s="5"/>
      <c r="K4279" s="5"/>
      <c r="L4279" s="5"/>
      <c r="M4279" s="5"/>
      <c r="AJ4279" s="5"/>
      <c r="AK4279" s="3"/>
      <c r="AL4279" s="5"/>
      <c r="AM4279" s="5"/>
      <c r="AN4279" s="5"/>
      <c r="AO4279" s="5"/>
      <c r="AP4279" s="5"/>
      <c r="AQ4279" s="5"/>
      <c r="AR4279" s="5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CK4279"/>
    </row>
    <row r="4280" spans="1:89" x14ac:dyDescent="0.25">
      <c r="A4280" s="2"/>
      <c r="B4280" s="5"/>
      <c r="C4280" s="5"/>
      <c r="D4280" s="5"/>
      <c r="E4280" s="5"/>
      <c r="F4280" s="5"/>
      <c r="G4280" s="5"/>
      <c r="H4280" s="5"/>
      <c r="I4280" s="3"/>
      <c r="J4280" s="5"/>
      <c r="K4280" s="5"/>
      <c r="L4280" s="5"/>
      <c r="M4280" s="5"/>
      <c r="AJ4280" s="3"/>
      <c r="AK4280" s="5"/>
      <c r="AL4280" s="5"/>
      <c r="AM4280" s="5"/>
      <c r="AN4280" s="5"/>
      <c r="AO4280" s="5"/>
      <c r="AP4280" s="5"/>
      <c r="AQ4280" s="5"/>
      <c r="AR4280" s="5"/>
      <c r="AS4280" s="3"/>
      <c r="AT4280" s="3"/>
      <c r="AU4280" s="5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CK4280"/>
    </row>
    <row r="4281" spans="1:89" x14ac:dyDescent="0.25">
      <c r="A4281" s="2"/>
      <c r="B4281" s="5"/>
      <c r="C4281" s="5"/>
      <c r="D4281" s="5"/>
      <c r="E4281" s="5"/>
      <c r="F4281" s="5"/>
      <c r="G4281" s="5"/>
      <c r="H4281" s="5"/>
      <c r="I4281" s="3"/>
      <c r="J4281" s="5"/>
      <c r="K4281" s="5"/>
      <c r="L4281" s="5"/>
      <c r="M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3"/>
      <c r="AU4281" s="5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CK4281"/>
    </row>
    <row r="4282" spans="1:89" x14ac:dyDescent="0.25">
      <c r="A4282" s="2"/>
      <c r="B4282" s="5"/>
      <c r="C4282" s="5"/>
      <c r="D4282" s="5"/>
      <c r="E4282" s="5"/>
      <c r="F4282" s="5"/>
      <c r="G4282" s="5"/>
      <c r="H4282" s="5"/>
      <c r="I4282" s="3"/>
      <c r="J4282" s="5"/>
      <c r="K4282" s="5"/>
      <c r="L4282" s="5"/>
      <c r="M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3"/>
      <c r="AU4282" s="5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CK4282"/>
    </row>
    <row r="4283" spans="1:89" x14ac:dyDescent="0.25">
      <c r="A4283" s="2"/>
      <c r="B4283" s="5"/>
      <c r="C4283" s="5"/>
      <c r="D4283" s="5"/>
      <c r="E4283" s="5"/>
      <c r="F4283" s="5"/>
      <c r="G4283" s="5"/>
      <c r="H4283" s="5"/>
      <c r="I4283" s="3"/>
      <c r="J4283" s="5"/>
      <c r="K4283" s="5"/>
      <c r="L4283" s="5"/>
      <c r="M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3"/>
      <c r="AU4283" s="5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CK4283"/>
    </row>
    <row r="4284" spans="1:89" x14ac:dyDescent="0.25">
      <c r="A4284" s="2"/>
      <c r="B4284" s="5"/>
      <c r="C4284" s="5"/>
      <c r="D4284" s="5"/>
      <c r="E4284" s="5"/>
      <c r="F4284" s="5"/>
      <c r="G4284" s="5"/>
      <c r="H4284" s="5"/>
      <c r="I4284" s="3"/>
      <c r="J4284" s="5"/>
      <c r="K4284" s="5"/>
      <c r="L4284" s="5"/>
      <c r="M4284" s="5"/>
      <c r="AJ4284" s="3"/>
      <c r="AK4284" s="5"/>
      <c r="AL4284" s="5"/>
      <c r="AM4284" s="5"/>
      <c r="AN4284" s="5"/>
      <c r="AO4284" s="5"/>
      <c r="AP4284" s="5"/>
      <c r="AQ4284" s="5"/>
      <c r="AR4284" s="5"/>
      <c r="AS4284" s="3"/>
      <c r="AT4284" s="3"/>
      <c r="AU4284" s="5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CK4284"/>
    </row>
    <row r="4285" spans="1:89" x14ac:dyDescent="0.25">
      <c r="A4285" s="2"/>
      <c r="B4285" s="5"/>
      <c r="C4285" s="5"/>
      <c r="D4285" s="5"/>
      <c r="E4285" s="5"/>
      <c r="F4285" s="5"/>
      <c r="G4285" s="5"/>
      <c r="H4285" s="5"/>
      <c r="I4285" s="3"/>
      <c r="J4285" s="5"/>
      <c r="K4285" s="5"/>
      <c r="L4285" s="5"/>
      <c r="M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3"/>
      <c r="AU4285" s="5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CK4285"/>
    </row>
    <row r="4286" spans="1:89" x14ac:dyDescent="0.25">
      <c r="A4286" s="2"/>
      <c r="B4286" s="5"/>
      <c r="C4286" s="5"/>
      <c r="D4286" s="5"/>
      <c r="E4286" s="5"/>
      <c r="F4286" s="5"/>
      <c r="G4286" s="5"/>
      <c r="H4286" s="5"/>
      <c r="I4286" s="3"/>
      <c r="J4286" s="5"/>
      <c r="K4286" s="5"/>
      <c r="L4286" s="5"/>
      <c r="M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3"/>
      <c r="AU4286" s="5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CK4286"/>
    </row>
    <row r="4287" spans="1:89" x14ac:dyDescent="0.25">
      <c r="A4287" s="2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AJ4287" s="3"/>
      <c r="AK4287" s="3"/>
      <c r="AL4287" s="3"/>
      <c r="AM4287" s="3"/>
      <c r="AN4287" s="3"/>
      <c r="AO4287" s="5"/>
      <c r="AP4287" s="5"/>
      <c r="AQ4287" s="5"/>
      <c r="AR4287" s="5"/>
      <c r="AS4287" s="5"/>
      <c r="AT4287" s="3"/>
      <c r="AU4287" s="5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CK4287"/>
    </row>
    <row r="4288" spans="1:89" x14ac:dyDescent="0.25">
      <c r="A4288" s="2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AJ4288" s="3"/>
      <c r="AK4288" s="3"/>
      <c r="AL4288" s="3"/>
      <c r="AM4288" s="3"/>
      <c r="AN4288" s="5"/>
      <c r="AO4288" s="5"/>
      <c r="AP4288" s="5"/>
      <c r="AQ4288" s="5"/>
      <c r="AR4288" s="5"/>
      <c r="AS4288" s="5"/>
      <c r="AT4288" s="3"/>
      <c r="AU4288" s="5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CK4288"/>
    </row>
    <row r="4289" spans="1:89" x14ac:dyDescent="0.25">
      <c r="A4289" s="2"/>
      <c r="B4289" s="5"/>
      <c r="C4289" s="5"/>
      <c r="D4289" s="5"/>
      <c r="E4289" s="5"/>
      <c r="F4289" s="5"/>
      <c r="G4289" s="5"/>
      <c r="H4289" s="5"/>
      <c r="I4289" s="3"/>
      <c r="J4289" s="5"/>
      <c r="K4289" s="5"/>
      <c r="L4289" s="5"/>
      <c r="M4289" s="5"/>
      <c r="AJ4289" s="3"/>
      <c r="AK4289" s="3"/>
      <c r="AL4289" s="3"/>
      <c r="AM4289" s="3"/>
      <c r="AN4289" s="3"/>
      <c r="AO4289" s="5"/>
      <c r="AP4289" s="5"/>
      <c r="AQ4289" s="5"/>
      <c r="AR4289" s="5"/>
      <c r="AS4289" s="5"/>
      <c r="AT4289" s="3"/>
      <c r="AU4289" s="5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CK4289"/>
    </row>
    <row r="4290" spans="1:89" x14ac:dyDescent="0.25">
      <c r="A4290" s="2"/>
      <c r="B4290" s="5"/>
      <c r="C4290" s="5"/>
      <c r="D4290" s="5"/>
      <c r="E4290" s="5"/>
      <c r="F4290" s="5"/>
      <c r="G4290" s="5"/>
      <c r="H4290" s="5"/>
      <c r="I4290" s="3"/>
      <c r="J4290" s="5"/>
      <c r="K4290" s="5"/>
      <c r="L4290" s="5"/>
      <c r="M4290" s="5"/>
      <c r="AJ4290" s="3"/>
      <c r="AK4290" s="3"/>
      <c r="AL4290" s="3"/>
      <c r="AM4290" s="3"/>
      <c r="AN4290" s="5"/>
      <c r="AO4290" s="5"/>
      <c r="AP4290" s="5"/>
      <c r="AQ4290" s="5"/>
      <c r="AR4290" s="5"/>
      <c r="AS4290" s="5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CK4290"/>
    </row>
    <row r="4291" spans="1:89" x14ac:dyDescent="0.25">
      <c r="A4291" s="2"/>
      <c r="B4291" s="5"/>
      <c r="C4291" s="5"/>
      <c r="D4291" s="5"/>
      <c r="E4291" s="5"/>
      <c r="F4291" s="5"/>
      <c r="G4291" s="5"/>
      <c r="H4291" s="5"/>
      <c r="I4291" s="3"/>
      <c r="J4291" s="5"/>
      <c r="K4291" s="5"/>
      <c r="L4291" s="5"/>
      <c r="M4291" s="5"/>
      <c r="AJ4291" s="5"/>
      <c r="AK4291" s="3"/>
      <c r="AL4291" s="3"/>
      <c r="AM4291" s="3"/>
      <c r="AN4291" s="5"/>
      <c r="AO4291" s="5"/>
      <c r="AP4291" s="5"/>
      <c r="AQ4291" s="5"/>
      <c r="AR4291" s="5"/>
      <c r="AS4291" s="5"/>
      <c r="AT4291" s="3"/>
      <c r="AU4291" s="5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CK4291"/>
    </row>
    <row r="4292" spans="1:89" x14ac:dyDescent="0.25">
      <c r="A4292" s="2"/>
      <c r="B4292" s="5"/>
      <c r="C4292" s="5"/>
      <c r="D4292" s="5"/>
      <c r="E4292" s="5"/>
      <c r="F4292" s="5"/>
      <c r="G4292" s="5"/>
      <c r="H4292" s="5"/>
      <c r="I4292" s="3"/>
      <c r="J4292" s="5"/>
      <c r="K4292" s="5"/>
      <c r="L4292" s="5"/>
      <c r="M4292" s="5"/>
      <c r="AJ4292" s="3"/>
      <c r="AK4292" s="3"/>
      <c r="AL4292" s="3"/>
      <c r="AM4292" s="3"/>
      <c r="AN4292" s="5"/>
      <c r="AO4292" s="5"/>
      <c r="AP4292" s="5"/>
      <c r="AQ4292" s="5"/>
      <c r="AR4292" s="5"/>
      <c r="AS4292" s="5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CK4292"/>
    </row>
    <row r="4293" spans="1:89" x14ac:dyDescent="0.25">
      <c r="A4293" s="2"/>
      <c r="B4293" s="5"/>
      <c r="C4293" s="5"/>
      <c r="D4293" s="5"/>
      <c r="E4293" s="5"/>
      <c r="F4293" s="5"/>
      <c r="G4293" s="5"/>
      <c r="H4293" s="5"/>
      <c r="I4293" s="3"/>
      <c r="J4293" s="5"/>
      <c r="K4293" s="5"/>
      <c r="L4293" s="5"/>
      <c r="M4293" s="5"/>
      <c r="AJ4293" s="3"/>
      <c r="AK4293" s="3"/>
      <c r="AL4293" s="3"/>
      <c r="AM4293" s="3"/>
      <c r="AN4293" s="3"/>
      <c r="AO4293" s="5"/>
      <c r="AP4293" s="5"/>
      <c r="AQ4293" s="5"/>
      <c r="AR4293" s="5"/>
      <c r="AS4293" s="5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CK4293"/>
    </row>
    <row r="4294" spans="1:89" x14ac:dyDescent="0.25">
      <c r="A4294" s="2"/>
      <c r="B4294" s="5"/>
      <c r="C4294" s="5"/>
      <c r="D4294" s="5"/>
      <c r="E4294" s="5"/>
      <c r="F4294" s="5"/>
      <c r="G4294" s="5"/>
      <c r="H4294" s="5"/>
      <c r="I4294" s="3"/>
      <c r="J4294" s="5"/>
      <c r="K4294" s="5"/>
      <c r="L4294" s="5"/>
      <c r="M4294" s="5"/>
      <c r="AJ4294" s="3"/>
      <c r="AK4294" s="3"/>
      <c r="AL4294" s="3"/>
      <c r="AM4294" s="3"/>
      <c r="AN4294" s="3"/>
      <c r="AO4294" s="5"/>
      <c r="AP4294" s="5"/>
      <c r="AQ4294" s="5"/>
      <c r="AR4294" s="5"/>
      <c r="AS4294" s="5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CK4294"/>
    </row>
    <row r="4295" spans="1:89" x14ac:dyDescent="0.25">
      <c r="A4295" s="2"/>
      <c r="B4295" s="5"/>
      <c r="C4295" s="5"/>
      <c r="D4295" s="5"/>
      <c r="E4295" s="5"/>
      <c r="F4295" s="5"/>
      <c r="G4295" s="5"/>
      <c r="H4295" s="5"/>
      <c r="I4295" s="3"/>
      <c r="J4295" s="5"/>
      <c r="K4295" s="5"/>
      <c r="L4295" s="5"/>
      <c r="M4295" s="5"/>
      <c r="AJ4295" s="3"/>
      <c r="AK4295" s="3"/>
      <c r="AL4295" s="3"/>
      <c r="AM4295" s="3"/>
      <c r="AN4295" s="5"/>
      <c r="AO4295" s="5"/>
      <c r="AP4295" s="5"/>
      <c r="AQ4295" s="5"/>
      <c r="AR4295" s="5"/>
      <c r="AS4295" s="5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CK4295"/>
    </row>
    <row r="4296" spans="1:89" x14ac:dyDescent="0.25">
      <c r="A4296" s="2"/>
      <c r="B4296" s="5"/>
      <c r="C4296" s="5"/>
      <c r="D4296" s="5"/>
      <c r="E4296" s="5"/>
      <c r="F4296" s="5"/>
      <c r="G4296" s="5"/>
      <c r="H4296" s="5"/>
      <c r="I4296" s="3"/>
      <c r="J4296" s="5"/>
      <c r="K4296" s="5"/>
      <c r="L4296" s="5"/>
      <c r="M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3"/>
      <c r="AU4296" s="5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CK4296"/>
    </row>
    <row r="4297" spans="1:89" x14ac:dyDescent="0.25">
      <c r="A4297" s="2"/>
      <c r="B4297" s="5"/>
      <c r="C4297" s="5"/>
      <c r="D4297" s="5"/>
      <c r="E4297" s="5"/>
      <c r="F4297" s="5"/>
      <c r="G4297" s="5"/>
      <c r="H4297" s="5"/>
      <c r="I4297" s="3"/>
      <c r="J4297" s="5"/>
      <c r="K4297" s="5"/>
      <c r="L4297" s="5"/>
      <c r="M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3"/>
      <c r="AU4297" s="5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CK4297"/>
    </row>
    <row r="4298" spans="1:89" x14ac:dyDescent="0.25">
      <c r="A4298" s="2"/>
      <c r="B4298" s="5"/>
      <c r="C4298" s="5"/>
      <c r="D4298" s="5"/>
      <c r="E4298" s="5"/>
      <c r="F4298" s="5"/>
      <c r="G4298" s="5"/>
      <c r="H4298" s="5"/>
      <c r="I4298" s="3"/>
      <c r="J4298" s="5"/>
      <c r="K4298" s="5"/>
      <c r="L4298" s="5"/>
      <c r="M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3"/>
      <c r="AU4298" s="5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CK4298"/>
    </row>
    <row r="4299" spans="1:89" x14ac:dyDescent="0.25">
      <c r="A4299" s="2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AJ4299" s="3"/>
      <c r="AK4299" s="3"/>
      <c r="AL4299" s="3"/>
      <c r="AM4299" s="3"/>
      <c r="AN4299" s="3"/>
      <c r="AO4299" s="5"/>
      <c r="AP4299" s="5"/>
      <c r="AQ4299" s="5"/>
      <c r="AR4299" s="5"/>
      <c r="AS4299" s="5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CK4299"/>
    </row>
    <row r="4300" spans="1:89" x14ac:dyDescent="0.25">
      <c r="A4300" s="2"/>
      <c r="B4300" s="5"/>
      <c r="C4300" s="5"/>
      <c r="D4300" s="5"/>
      <c r="E4300" s="5"/>
      <c r="F4300" s="5"/>
      <c r="G4300" s="5"/>
      <c r="H4300" s="5"/>
      <c r="I4300" s="3"/>
      <c r="J4300" s="5"/>
      <c r="K4300" s="5"/>
      <c r="L4300" s="5"/>
      <c r="M4300" s="5"/>
      <c r="AJ4300" s="3"/>
      <c r="AK4300" s="3"/>
      <c r="AL4300" s="3"/>
      <c r="AM4300" s="3"/>
      <c r="AN4300" s="5"/>
      <c r="AO4300" s="5"/>
      <c r="AP4300" s="5"/>
      <c r="AQ4300" s="5"/>
      <c r="AR4300" s="5"/>
      <c r="AS4300" s="5"/>
      <c r="AT4300" s="3"/>
      <c r="AU4300" s="5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CK4300"/>
    </row>
    <row r="4301" spans="1:89" x14ac:dyDescent="0.25">
      <c r="A4301" s="2"/>
      <c r="B4301" s="5"/>
      <c r="C4301" s="5"/>
      <c r="D4301" s="5"/>
      <c r="E4301" s="5"/>
      <c r="F4301" s="5"/>
      <c r="G4301" s="5"/>
      <c r="H4301" s="5"/>
      <c r="I4301" s="3"/>
      <c r="J4301" s="5"/>
      <c r="K4301" s="5"/>
      <c r="L4301" s="5"/>
      <c r="M4301" s="5"/>
      <c r="AJ4301" s="3"/>
      <c r="AK4301" s="3"/>
      <c r="AL4301" s="3"/>
      <c r="AM4301" s="3"/>
      <c r="AN4301" s="3"/>
      <c r="AO4301" s="5"/>
      <c r="AP4301" s="5"/>
      <c r="AQ4301" s="5"/>
      <c r="AR4301" s="5"/>
      <c r="AS4301" s="5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CK4301"/>
    </row>
    <row r="4302" spans="1:89" x14ac:dyDescent="0.25">
      <c r="A4302" s="2"/>
      <c r="B4302" s="5"/>
      <c r="C4302" s="5"/>
      <c r="D4302" s="5"/>
      <c r="E4302" s="5"/>
      <c r="F4302" s="5"/>
      <c r="G4302" s="5"/>
      <c r="H4302" s="5"/>
      <c r="I4302" s="3"/>
      <c r="J4302" s="5"/>
      <c r="K4302" s="5"/>
      <c r="L4302" s="5"/>
      <c r="M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3"/>
      <c r="AU4302" s="5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CK4302"/>
    </row>
    <row r="4303" spans="1:89" x14ac:dyDescent="0.25">
      <c r="A4303" s="2"/>
      <c r="B4303" s="5"/>
      <c r="C4303" s="5"/>
      <c r="D4303" s="5"/>
      <c r="E4303" s="5"/>
      <c r="F4303" s="5"/>
      <c r="G4303" s="5"/>
      <c r="H4303" s="5"/>
      <c r="I4303" s="3"/>
      <c r="J4303" s="5"/>
      <c r="K4303" s="5"/>
      <c r="L4303" s="5"/>
      <c r="M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3"/>
      <c r="AU4303" s="5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CK4303"/>
    </row>
    <row r="4304" spans="1:89" x14ac:dyDescent="0.25">
      <c r="A4304" s="2"/>
      <c r="B4304" s="5"/>
      <c r="C4304" s="5"/>
      <c r="D4304" s="5"/>
      <c r="E4304" s="5"/>
      <c r="F4304" s="5"/>
      <c r="G4304" s="5"/>
      <c r="H4304" s="5"/>
      <c r="I4304" s="3"/>
      <c r="J4304" s="5"/>
      <c r="K4304" s="5"/>
      <c r="L4304" s="5"/>
      <c r="M4304" s="5"/>
      <c r="AJ4304" s="3"/>
      <c r="AK4304" s="3"/>
      <c r="AL4304" s="3"/>
      <c r="AM4304" s="3"/>
      <c r="AN4304" s="3"/>
      <c r="AO4304" s="5"/>
      <c r="AP4304" s="5"/>
      <c r="AQ4304" s="5"/>
      <c r="AR4304" s="5"/>
      <c r="AS4304" s="5"/>
      <c r="AT4304" s="3"/>
      <c r="AU4304" s="5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CK4304"/>
    </row>
    <row r="4305" spans="1:89" x14ac:dyDescent="0.25">
      <c r="A4305" s="2"/>
      <c r="B4305" s="5"/>
      <c r="C4305" s="5"/>
      <c r="D4305" s="5"/>
      <c r="E4305" s="5"/>
      <c r="F4305" s="5"/>
      <c r="G4305" s="5"/>
      <c r="H4305" s="5"/>
      <c r="I4305" s="3"/>
      <c r="J4305" s="5"/>
      <c r="K4305" s="5"/>
      <c r="L4305" s="5"/>
      <c r="M4305" s="5"/>
      <c r="AJ4305" s="3"/>
      <c r="AK4305" s="3"/>
      <c r="AL4305" s="3"/>
      <c r="AM4305" s="3"/>
      <c r="AN4305" s="5"/>
      <c r="AO4305" s="5"/>
      <c r="AP4305" s="5"/>
      <c r="AQ4305" s="5"/>
      <c r="AR4305" s="5"/>
      <c r="AS4305" s="5"/>
      <c r="AT4305" s="3"/>
      <c r="AU4305" s="5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CK4305"/>
    </row>
    <row r="4306" spans="1:89" x14ac:dyDescent="0.25">
      <c r="A4306" s="2"/>
      <c r="B4306" s="5"/>
      <c r="C4306" s="5"/>
      <c r="D4306" s="5"/>
      <c r="E4306" s="5"/>
      <c r="F4306" s="5"/>
      <c r="G4306" s="5"/>
      <c r="H4306" s="5"/>
      <c r="I4306" s="3"/>
      <c r="J4306" s="5"/>
      <c r="K4306" s="5"/>
      <c r="L4306" s="5"/>
      <c r="M4306" s="5"/>
      <c r="AJ4306" s="3"/>
      <c r="AK4306" s="3"/>
      <c r="AL4306" s="3"/>
      <c r="AM4306" s="3"/>
      <c r="AN4306" s="3"/>
      <c r="AO4306" s="5"/>
      <c r="AP4306" s="5"/>
      <c r="AQ4306" s="5"/>
      <c r="AR4306" s="5"/>
      <c r="AS4306" s="5"/>
      <c r="AT4306" s="3"/>
      <c r="AU4306" s="5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CK4306"/>
    </row>
    <row r="4307" spans="1:89" x14ac:dyDescent="0.25">
      <c r="A4307" s="2"/>
      <c r="B4307" s="5"/>
      <c r="C4307" s="5"/>
      <c r="D4307" s="5"/>
      <c r="E4307" s="5"/>
      <c r="F4307" s="5"/>
      <c r="G4307" s="5"/>
      <c r="H4307" s="5"/>
      <c r="I4307" s="3"/>
      <c r="J4307" s="5"/>
      <c r="K4307" s="5"/>
      <c r="L4307" s="5"/>
      <c r="M4307" s="5"/>
      <c r="AJ4307" s="3"/>
      <c r="AK4307" s="3"/>
      <c r="AL4307" s="3"/>
      <c r="AM4307" s="3"/>
      <c r="AN4307" s="5"/>
      <c r="AO4307" s="5"/>
      <c r="AP4307" s="5"/>
      <c r="AQ4307" s="5"/>
      <c r="AR4307" s="5"/>
      <c r="AS4307" s="5"/>
      <c r="AT4307" s="3"/>
      <c r="AU4307" s="5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CK4307"/>
    </row>
    <row r="4308" spans="1:89" x14ac:dyDescent="0.25">
      <c r="A4308" s="2"/>
      <c r="B4308" s="5"/>
      <c r="C4308" s="5"/>
      <c r="D4308" s="5"/>
      <c r="E4308" s="5"/>
      <c r="F4308" s="5"/>
      <c r="G4308" s="5"/>
      <c r="H4308" s="5"/>
      <c r="I4308" s="3"/>
      <c r="J4308" s="5"/>
      <c r="K4308" s="5"/>
      <c r="L4308" s="5"/>
      <c r="M4308" s="5"/>
      <c r="AJ4308" s="5"/>
      <c r="AK4308" s="3"/>
      <c r="AL4308" s="3"/>
      <c r="AM4308" s="5"/>
      <c r="AN4308" s="5"/>
      <c r="AO4308" s="5"/>
      <c r="AP4308" s="5"/>
      <c r="AQ4308" s="5"/>
      <c r="AR4308" s="5"/>
      <c r="AS4308" s="5"/>
      <c r="AT4308" s="3"/>
      <c r="AU4308" s="5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CK4308"/>
    </row>
    <row r="4309" spans="1:89" x14ac:dyDescent="0.25">
      <c r="A4309" s="2"/>
      <c r="B4309" s="5"/>
      <c r="C4309" s="5"/>
      <c r="D4309" s="5"/>
      <c r="E4309" s="5"/>
      <c r="F4309" s="5"/>
      <c r="G4309" s="5"/>
      <c r="H4309" s="5"/>
      <c r="I4309" s="3"/>
      <c r="J4309" s="5"/>
      <c r="K4309" s="5"/>
      <c r="L4309" s="5"/>
      <c r="M4309" s="5"/>
      <c r="AJ4309" s="3"/>
      <c r="AK4309" s="3"/>
      <c r="AL4309" s="3"/>
      <c r="AM4309" s="3"/>
      <c r="AN4309" s="5"/>
      <c r="AO4309" s="5"/>
      <c r="AP4309" s="5"/>
      <c r="AQ4309" s="5"/>
      <c r="AR4309" s="5"/>
      <c r="AS4309" s="5"/>
      <c r="AT4309" s="3"/>
      <c r="AU4309" s="5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CK4309"/>
    </row>
    <row r="4310" spans="1:89" x14ac:dyDescent="0.25">
      <c r="A4310" s="2"/>
      <c r="B4310" s="5"/>
      <c r="C4310" s="5"/>
      <c r="D4310" s="5"/>
      <c r="E4310" s="5"/>
      <c r="F4310" s="5"/>
      <c r="G4310" s="5"/>
      <c r="H4310" s="5"/>
      <c r="I4310" s="3"/>
      <c r="J4310" s="5"/>
      <c r="K4310" s="5"/>
      <c r="L4310" s="5"/>
      <c r="M4310" s="5"/>
      <c r="AJ4310" s="3"/>
      <c r="AK4310" s="3"/>
      <c r="AL4310" s="3"/>
      <c r="AM4310" s="3"/>
      <c r="AN4310" s="3"/>
      <c r="AO4310" s="5"/>
      <c r="AP4310" s="5"/>
      <c r="AQ4310" s="5"/>
      <c r="AR4310" s="5"/>
      <c r="AS4310" s="5"/>
      <c r="AT4310" s="3"/>
      <c r="AU4310" s="5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CK4310"/>
    </row>
    <row r="4311" spans="1:89" x14ac:dyDescent="0.25">
      <c r="A4311" s="2"/>
      <c r="B4311" s="5"/>
      <c r="C4311" s="5"/>
      <c r="D4311" s="5"/>
      <c r="E4311" s="5"/>
      <c r="F4311" s="5"/>
      <c r="G4311" s="5"/>
      <c r="H4311" s="5"/>
      <c r="I4311" s="3"/>
      <c r="J4311" s="5"/>
      <c r="K4311" s="5"/>
      <c r="L4311" s="5"/>
      <c r="M4311" s="5"/>
      <c r="AJ4311" s="3"/>
      <c r="AK4311" s="3"/>
      <c r="AL4311" s="3"/>
      <c r="AM4311" s="3"/>
      <c r="AN4311" s="3"/>
      <c r="AO4311" s="5"/>
      <c r="AP4311" s="5"/>
      <c r="AQ4311" s="5"/>
      <c r="AR4311" s="5"/>
      <c r="AS4311" s="5"/>
      <c r="AT4311" s="3"/>
      <c r="AU4311" s="5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CK4311"/>
    </row>
    <row r="4312" spans="1:89" x14ac:dyDescent="0.25">
      <c r="A4312" s="2"/>
      <c r="B4312" s="5"/>
      <c r="C4312" s="5"/>
      <c r="D4312" s="5"/>
      <c r="E4312" s="5"/>
      <c r="F4312" s="5"/>
      <c r="G4312" s="5"/>
      <c r="H4312" s="5"/>
      <c r="I4312" s="3"/>
      <c r="J4312" s="5"/>
      <c r="K4312" s="5"/>
      <c r="L4312" s="5"/>
      <c r="M4312" s="5"/>
      <c r="AJ4312" s="3"/>
      <c r="AK4312" s="3"/>
      <c r="AL4312" s="3"/>
      <c r="AM4312" s="3"/>
      <c r="AN4312" s="5"/>
      <c r="AO4312" s="5"/>
      <c r="AP4312" s="5"/>
      <c r="AQ4312" s="5"/>
      <c r="AR4312" s="5"/>
      <c r="AS4312" s="5"/>
      <c r="AT4312" s="3"/>
      <c r="AU4312" s="5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CK4312"/>
    </row>
    <row r="4313" spans="1:89" x14ac:dyDescent="0.25">
      <c r="A4313" s="2"/>
      <c r="B4313" s="5"/>
      <c r="C4313" s="5"/>
      <c r="D4313" s="5"/>
      <c r="E4313" s="5"/>
      <c r="F4313" s="5"/>
      <c r="G4313" s="5"/>
      <c r="H4313" s="5"/>
      <c r="I4313" s="3"/>
      <c r="J4313" s="5"/>
      <c r="K4313" s="5"/>
      <c r="L4313" s="5"/>
      <c r="M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3"/>
      <c r="AU4313" s="5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CK4313"/>
    </row>
    <row r="4314" spans="1:89" x14ac:dyDescent="0.25">
      <c r="A4314" s="2"/>
      <c r="B4314" s="5"/>
      <c r="C4314" s="5"/>
      <c r="D4314" s="5"/>
      <c r="E4314" s="5"/>
      <c r="F4314" s="5"/>
      <c r="G4314" s="5"/>
      <c r="H4314" s="5"/>
      <c r="I4314" s="3"/>
      <c r="J4314" s="5"/>
      <c r="K4314" s="5"/>
      <c r="L4314" s="5"/>
      <c r="M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3"/>
      <c r="AU4314" s="5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CK4314"/>
    </row>
    <row r="4315" spans="1:89" x14ac:dyDescent="0.25">
      <c r="A4315" s="2"/>
      <c r="B4315" s="5"/>
      <c r="C4315" s="5"/>
      <c r="D4315" s="5"/>
      <c r="E4315" s="5"/>
      <c r="F4315" s="5"/>
      <c r="G4315" s="5"/>
      <c r="H4315" s="5"/>
      <c r="I4315" s="3"/>
      <c r="J4315" s="5"/>
      <c r="K4315" s="5"/>
      <c r="L4315" s="5"/>
      <c r="M4315" s="5"/>
      <c r="AJ4315" s="3"/>
      <c r="AK4315" s="3"/>
      <c r="AL4315" s="3"/>
      <c r="AM4315" s="3"/>
      <c r="AN4315" s="5"/>
      <c r="AO4315" s="5"/>
      <c r="AP4315" s="5"/>
      <c r="AQ4315" s="5"/>
      <c r="AR4315" s="5"/>
      <c r="AS4315" s="5"/>
      <c r="AT4315" s="3"/>
      <c r="AU4315" s="5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CK4315"/>
    </row>
    <row r="4316" spans="1:89" x14ac:dyDescent="0.25">
      <c r="A4316" s="2"/>
      <c r="B4316" s="5"/>
      <c r="C4316" s="5"/>
      <c r="D4316" s="5"/>
      <c r="E4316" s="5"/>
      <c r="F4316" s="5"/>
      <c r="G4316" s="5"/>
      <c r="H4316" s="5"/>
      <c r="I4316" s="3"/>
      <c r="J4316" s="5"/>
      <c r="K4316" s="5"/>
      <c r="L4316" s="5"/>
      <c r="M4316" s="5"/>
      <c r="AJ4316" s="3"/>
      <c r="AK4316" s="3"/>
      <c r="AL4316" s="3"/>
      <c r="AM4316" s="3"/>
      <c r="AN4316" s="3"/>
      <c r="AO4316" s="5"/>
      <c r="AP4316" s="5"/>
      <c r="AQ4316" s="5"/>
      <c r="AR4316" s="5"/>
      <c r="AS4316" s="5"/>
      <c r="AT4316" s="3"/>
      <c r="AU4316" s="5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CK4316"/>
    </row>
    <row r="4317" spans="1:89" x14ac:dyDescent="0.25">
      <c r="A4317" s="2"/>
      <c r="B4317" s="5"/>
      <c r="C4317" s="5"/>
      <c r="D4317" s="5"/>
      <c r="E4317" s="5"/>
      <c r="F4317" s="5"/>
      <c r="G4317" s="5"/>
      <c r="H4317" s="5"/>
      <c r="I4317" s="3"/>
      <c r="J4317" s="5"/>
      <c r="K4317" s="5"/>
      <c r="L4317" s="5"/>
      <c r="M4317" s="5"/>
      <c r="AJ4317" s="3"/>
      <c r="AK4317" s="3"/>
      <c r="AL4317" s="3"/>
      <c r="AM4317" s="3"/>
      <c r="AN4317" s="5"/>
      <c r="AO4317" s="5"/>
      <c r="AP4317" s="5"/>
      <c r="AQ4317" s="5"/>
      <c r="AR4317" s="5"/>
      <c r="AS4317" s="5"/>
      <c r="AT4317" s="3"/>
      <c r="AU4317" s="5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CK4317"/>
    </row>
    <row r="4318" spans="1:89" x14ac:dyDescent="0.25">
      <c r="A4318" s="2"/>
      <c r="B4318" s="5"/>
      <c r="C4318" s="5"/>
      <c r="D4318" s="5"/>
      <c r="E4318" s="5"/>
      <c r="F4318" s="5"/>
      <c r="G4318" s="5"/>
      <c r="H4318" s="5"/>
      <c r="I4318" s="3"/>
      <c r="J4318" s="5"/>
      <c r="K4318" s="5"/>
      <c r="L4318" s="5"/>
      <c r="M4318" s="5"/>
      <c r="AJ4318" s="3"/>
      <c r="AK4318" s="3"/>
      <c r="AL4318" s="3"/>
      <c r="AM4318" s="3"/>
      <c r="AN4318" s="3"/>
      <c r="AO4318" s="5"/>
      <c r="AP4318" s="5"/>
      <c r="AQ4318" s="5"/>
      <c r="AR4318" s="5"/>
      <c r="AS4318" s="5"/>
      <c r="AT4318" s="3"/>
      <c r="AU4318" s="5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CK4318"/>
    </row>
    <row r="4319" spans="1:89" x14ac:dyDescent="0.25">
      <c r="A4319" s="2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AJ4319" s="3"/>
      <c r="AK4319" s="3"/>
      <c r="AL4319" s="3"/>
      <c r="AM4319" s="3"/>
      <c r="AN4319" s="5"/>
      <c r="AO4319" s="5"/>
      <c r="AP4319" s="5"/>
      <c r="AQ4319" s="5"/>
      <c r="AR4319" s="5"/>
      <c r="AS4319" s="5"/>
      <c r="AT4319" s="3"/>
      <c r="AU4319" s="5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CK4319"/>
    </row>
    <row r="4320" spans="1:89" x14ac:dyDescent="0.25">
      <c r="A4320" s="2"/>
      <c r="B4320" s="5"/>
      <c r="C4320" s="5"/>
      <c r="D4320" s="5"/>
      <c r="E4320" s="5"/>
      <c r="F4320" s="5"/>
      <c r="G4320" s="5"/>
      <c r="H4320" s="5"/>
      <c r="I4320" s="3"/>
      <c r="J4320" s="5"/>
      <c r="K4320" s="5"/>
      <c r="L4320" s="5"/>
      <c r="M4320" s="5"/>
      <c r="AJ4320" s="3"/>
      <c r="AK4320" s="3"/>
      <c r="AL4320" s="3"/>
      <c r="AM4320" s="3"/>
      <c r="AN4320" s="5"/>
      <c r="AO4320" s="5"/>
      <c r="AP4320" s="5"/>
      <c r="AQ4320" s="5"/>
      <c r="AR4320" s="5"/>
      <c r="AS4320" s="5"/>
      <c r="AT4320" s="3"/>
      <c r="AU4320" s="5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CK4320"/>
    </row>
    <row r="4321" spans="1:89" x14ac:dyDescent="0.25">
      <c r="A4321" s="2"/>
      <c r="B4321" s="5"/>
      <c r="C4321" s="5"/>
      <c r="D4321" s="5"/>
      <c r="E4321" s="5"/>
      <c r="F4321" s="5"/>
      <c r="G4321" s="5"/>
      <c r="H4321" s="5"/>
      <c r="I4321" s="3"/>
      <c r="J4321" s="5"/>
      <c r="K4321" s="5"/>
      <c r="L4321" s="5"/>
      <c r="M4321" s="5"/>
      <c r="AJ4321" s="3"/>
      <c r="AK4321" s="3"/>
      <c r="AL4321" s="3"/>
      <c r="AM4321" s="3"/>
      <c r="AN4321" s="3"/>
      <c r="AO4321" s="5"/>
      <c r="AP4321" s="5"/>
      <c r="AQ4321" s="5"/>
      <c r="AR4321" s="3"/>
      <c r="AS4321" s="5"/>
      <c r="AT4321" s="3"/>
      <c r="AU4321" s="5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CK4321"/>
    </row>
    <row r="4322" spans="1:89" x14ac:dyDescent="0.25">
      <c r="A4322" s="2"/>
      <c r="B4322" s="5"/>
      <c r="C4322" s="5"/>
      <c r="D4322" s="5"/>
      <c r="E4322" s="5"/>
      <c r="F4322" s="5"/>
      <c r="G4322" s="5"/>
      <c r="H4322" s="5"/>
      <c r="I4322" s="3"/>
      <c r="J4322" s="5"/>
      <c r="K4322" s="5"/>
      <c r="L4322" s="5"/>
      <c r="M4322" s="5"/>
      <c r="AJ4322" s="3"/>
      <c r="AK4322" s="3"/>
      <c r="AL4322" s="3"/>
      <c r="AM4322" s="3"/>
      <c r="AN4322" s="3"/>
      <c r="AO4322" s="5"/>
      <c r="AP4322" s="5"/>
      <c r="AQ4322" s="5"/>
      <c r="AR4322" s="3"/>
      <c r="AS4322" s="5"/>
      <c r="AT4322" s="3"/>
      <c r="AU4322" s="5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CK4322"/>
    </row>
    <row r="4323" spans="1:89" x14ac:dyDescent="0.25">
      <c r="A4323" s="2"/>
      <c r="B4323" s="5"/>
      <c r="C4323" s="5"/>
      <c r="D4323" s="5"/>
      <c r="E4323" s="5"/>
      <c r="F4323" s="5"/>
      <c r="G4323" s="5"/>
      <c r="H4323" s="5"/>
      <c r="I4323" s="3"/>
      <c r="J4323" s="5"/>
      <c r="K4323" s="5"/>
      <c r="L4323" s="5"/>
      <c r="M4323" s="5"/>
      <c r="AJ4323" s="3"/>
      <c r="AK4323" s="3"/>
      <c r="AL4323" s="3"/>
      <c r="AM4323" s="3"/>
      <c r="AN4323" s="3"/>
      <c r="AO4323" s="5"/>
      <c r="AP4323" s="5"/>
      <c r="AQ4323" s="5"/>
      <c r="AR4323" s="3"/>
      <c r="AS4323" s="5"/>
      <c r="AT4323" s="3"/>
      <c r="AU4323" s="5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CK4323"/>
    </row>
    <row r="4324" spans="1:89" x14ac:dyDescent="0.25">
      <c r="A4324" s="2"/>
      <c r="B4324" s="5"/>
      <c r="C4324" s="5"/>
      <c r="D4324" s="5"/>
      <c r="E4324" s="5"/>
      <c r="F4324" s="5"/>
      <c r="G4324" s="5"/>
      <c r="H4324" s="5"/>
      <c r="I4324" s="3"/>
      <c r="J4324" s="5"/>
      <c r="K4324" s="5"/>
      <c r="L4324" s="5"/>
      <c r="M4324" s="5"/>
      <c r="AJ4324" s="3"/>
      <c r="AK4324" s="3"/>
      <c r="AL4324" s="3"/>
      <c r="AM4324" s="3"/>
      <c r="AN4324" s="3"/>
      <c r="AO4324" s="5"/>
      <c r="AP4324" s="5"/>
      <c r="AQ4324" s="5"/>
      <c r="AR4324" s="3"/>
      <c r="AS4324" s="3"/>
      <c r="AT4324" s="3"/>
      <c r="AU4324" s="5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CK4324"/>
    </row>
    <row r="4325" spans="1:89" x14ac:dyDescent="0.25">
      <c r="A4325" s="2"/>
      <c r="B4325" s="5"/>
      <c r="C4325" s="5"/>
      <c r="D4325" s="5"/>
      <c r="E4325" s="5"/>
      <c r="F4325" s="5"/>
      <c r="G4325" s="5"/>
      <c r="H4325" s="5"/>
      <c r="I4325" s="3"/>
      <c r="J4325" s="5"/>
      <c r="K4325" s="5"/>
      <c r="L4325" s="5"/>
      <c r="M4325" s="5"/>
      <c r="AJ4325" s="3"/>
      <c r="AK4325" s="3"/>
      <c r="AL4325" s="3"/>
      <c r="AM4325" s="3"/>
      <c r="AN4325" s="3"/>
      <c r="AO4325" s="5"/>
      <c r="AP4325" s="5"/>
      <c r="AQ4325" s="5"/>
      <c r="AR4325" s="5"/>
      <c r="AS4325" s="5"/>
      <c r="AT4325" s="3"/>
      <c r="AU4325" s="5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CK4325"/>
    </row>
    <row r="4326" spans="1:89" x14ac:dyDescent="0.25">
      <c r="A4326" s="2"/>
      <c r="B4326" s="5"/>
      <c r="C4326" s="5"/>
      <c r="D4326" s="5"/>
      <c r="E4326" s="5"/>
      <c r="F4326" s="5"/>
      <c r="G4326" s="5"/>
      <c r="H4326" s="5"/>
      <c r="I4326" s="3"/>
      <c r="J4326" s="5"/>
      <c r="K4326" s="5"/>
      <c r="L4326" s="5"/>
      <c r="M4326" s="5"/>
      <c r="AJ4326" s="3"/>
      <c r="AK4326" s="3"/>
      <c r="AL4326" s="3"/>
      <c r="AM4326" s="3"/>
      <c r="AN4326" s="3"/>
      <c r="AO4326" s="5"/>
      <c r="AP4326" s="5"/>
      <c r="AQ4326" s="5"/>
      <c r="AR4326" s="3"/>
      <c r="AS4326" s="3"/>
      <c r="AT4326" s="3"/>
      <c r="AU4326" s="5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CK4326"/>
    </row>
    <row r="4327" spans="1:89" x14ac:dyDescent="0.25">
      <c r="A4327" s="2"/>
      <c r="B4327" s="5"/>
      <c r="C4327" s="5"/>
      <c r="D4327" s="5"/>
      <c r="E4327" s="5"/>
      <c r="F4327" s="5"/>
      <c r="G4327" s="5"/>
      <c r="H4327" s="5"/>
      <c r="I4327" s="3"/>
      <c r="J4327" s="5"/>
      <c r="K4327" s="5"/>
      <c r="L4327" s="5"/>
      <c r="M4327" s="5"/>
      <c r="AJ4327" s="3"/>
      <c r="AK4327" s="3"/>
      <c r="AL4327" s="3"/>
      <c r="AM4327" s="3"/>
      <c r="AN4327" s="3"/>
      <c r="AO4327" s="5"/>
      <c r="AP4327" s="5"/>
      <c r="AQ4327" s="5"/>
      <c r="AR4327" s="3"/>
      <c r="AS4327" s="3"/>
      <c r="AT4327" s="3"/>
      <c r="AU4327" s="5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CK4327"/>
    </row>
    <row r="4328" spans="1:89" x14ac:dyDescent="0.25">
      <c r="A4328" s="2"/>
      <c r="B4328" s="5"/>
      <c r="C4328" s="5"/>
      <c r="D4328" s="5"/>
      <c r="E4328" s="5"/>
      <c r="F4328" s="5"/>
      <c r="G4328" s="5"/>
      <c r="H4328" s="5"/>
      <c r="I4328" s="3"/>
      <c r="J4328" s="5"/>
      <c r="K4328" s="5"/>
      <c r="L4328" s="5"/>
      <c r="M4328" s="5"/>
      <c r="AJ4328" s="3"/>
      <c r="AK4328" s="3"/>
      <c r="AL4328" s="3"/>
      <c r="AM4328" s="3"/>
      <c r="AN4328" s="3"/>
      <c r="AO4328" s="5"/>
      <c r="AP4328" s="5"/>
      <c r="AQ4328" s="5"/>
      <c r="AR4328" s="3"/>
      <c r="AS4328" s="3"/>
      <c r="AT4328" s="3"/>
      <c r="AU4328" s="5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CK4328"/>
    </row>
    <row r="4329" spans="1:89" x14ac:dyDescent="0.25">
      <c r="A4329" s="2"/>
      <c r="B4329" s="5"/>
      <c r="C4329" s="5"/>
      <c r="D4329" s="5"/>
      <c r="E4329" s="5"/>
      <c r="F4329" s="5"/>
      <c r="G4329" s="5"/>
      <c r="H4329" s="5"/>
      <c r="I4329" s="3"/>
      <c r="J4329" s="5"/>
      <c r="K4329" s="5"/>
      <c r="L4329" s="5"/>
      <c r="M4329" s="5"/>
      <c r="AJ4329" s="3"/>
      <c r="AK4329" s="3"/>
      <c r="AL4329" s="3"/>
      <c r="AM4329" s="3"/>
      <c r="AN4329" s="3"/>
      <c r="AO4329" s="5"/>
      <c r="AP4329" s="5"/>
      <c r="AQ4329" s="5"/>
      <c r="AR4329" s="3"/>
      <c r="AS4329" s="3"/>
      <c r="AT4329" s="3"/>
      <c r="AU4329" s="5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CK4329"/>
    </row>
    <row r="4330" spans="1:89" x14ac:dyDescent="0.25">
      <c r="A4330" s="2"/>
      <c r="B4330" s="5"/>
      <c r="C4330" s="5"/>
      <c r="D4330" s="5"/>
      <c r="E4330" s="5"/>
      <c r="F4330" s="5"/>
      <c r="G4330" s="5"/>
      <c r="H4330" s="5"/>
      <c r="I4330" s="3"/>
      <c r="J4330" s="5"/>
      <c r="K4330" s="5"/>
      <c r="L4330" s="5"/>
      <c r="M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3"/>
      <c r="AU4330" s="5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CK4330"/>
    </row>
    <row r="4331" spans="1:89" x14ac:dyDescent="0.25">
      <c r="A4331" s="2"/>
      <c r="B4331" s="5"/>
      <c r="C4331" s="5"/>
      <c r="D4331" s="5"/>
      <c r="E4331" s="5"/>
      <c r="F4331" s="5"/>
      <c r="G4331" s="5"/>
      <c r="H4331" s="5"/>
      <c r="I4331" s="3"/>
      <c r="J4331" s="5"/>
      <c r="K4331" s="5"/>
      <c r="L4331" s="5"/>
      <c r="M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3"/>
      <c r="AU4331" s="5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CK4331"/>
    </row>
    <row r="4332" spans="1:89" x14ac:dyDescent="0.25">
      <c r="A4332" s="2"/>
      <c r="B4332" s="5"/>
      <c r="C4332" s="5"/>
      <c r="D4332" s="5"/>
      <c r="E4332" s="5"/>
      <c r="F4332" s="5"/>
      <c r="G4332" s="5"/>
      <c r="H4332" s="5"/>
      <c r="I4332" s="3"/>
      <c r="J4332" s="5"/>
      <c r="K4332" s="5"/>
      <c r="L4332" s="5"/>
      <c r="M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3"/>
      <c r="AU4332" s="5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CK4332"/>
    </row>
    <row r="4333" spans="1:89" x14ac:dyDescent="0.25">
      <c r="A4333" s="2"/>
      <c r="B4333" s="5"/>
      <c r="C4333" s="5"/>
      <c r="D4333" s="5"/>
      <c r="E4333" s="5"/>
      <c r="F4333" s="5"/>
      <c r="G4333" s="5"/>
      <c r="H4333" s="5"/>
      <c r="I4333" s="3"/>
      <c r="J4333" s="5"/>
      <c r="K4333" s="5"/>
      <c r="L4333" s="5"/>
      <c r="M4333" s="5"/>
      <c r="AJ4333" s="3"/>
      <c r="AK4333" s="3"/>
      <c r="AL4333" s="3"/>
      <c r="AM4333" s="3"/>
      <c r="AN4333" s="3"/>
      <c r="AO4333" s="5"/>
      <c r="AP4333" s="5"/>
      <c r="AQ4333" s="5"/>
      <c r="AR4333" s="3"/>
      <c r="AS4333" s="3"/>
      <c r="AT4333" s="3"/>
      <c r="AU4333" s="5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CK4333"/>
    </row>
    <row r="4334" spans="1:89" x14ac:dyDescent="0.25">
      <c r="A4334" s="2"/>
      <c r="B4334" s="5"/>
      <c r="C4334" s="5"/>
      <c r="D4334" s="5"/>
      <c r="E4334" s="5"/>
      <c r="F4334" s="5"/>
      <c r="G4334" s="5"/>
      <c r="H4334" s="5"/>
      <c r="I4334" s="3"/>
      <c r="J4334" s="5"/>
      <c r="K4334" s="5"/>
      <c r="L4334" s="5"/>
      <c r="M4334" s="5"/>
      <c r="AJ4334" s="3"/>
      <c r="AK4334" s="3"/>
      <c r="AL4334" s="3"/>
      <c r="AM4334" s="3"/>
      <c r="AN4334" s="3"/>
      <c r="AO4334" s="5"/>
      <c r="AP4334" s="5"/>
      <c r="AQ4334" s="5"/>
      <c r="AR4334" s="3"/>
      <c r="AS4334" s="5"/>
      <c r="AT4334" s="3"/>
      <c r="AU4334" s="5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CK4334"/>
    </row>
    <row r="4335" spans="1:89" x14ac:dyDescent="0.25">
      <c r="A4335" s="2"/>
      <c r="B4335" s="5"/>
      <c r="C4335" s="5"/>
      <c r="D4335" s="5"/>
      <c r="E4335" s="5"/>
      <c r="F4335" s="5"/>
      <c r="G4335" s="5"/>
      <c r="H4335" s="5"/>
      <c r="I4335" s="3"/>
      <c r="J4335" s="5"/>
      <c r="K4335" s="5"/>
      <c r="L4335" s="5"/>
      <c r="M4335" s="5"/>
      <c r="AJ4335" s="3"/>
      <c r="AK4335" s="3"/>
      <c r="AL4335" s="3"/>
      <c r="AM4335" s="3"/>
      <c r="AN4335" s="3"/>
      <c r="AO4335" s="5"/>
      <c r="AP4335" s="5"/>
      <c r="AQ4335" s="5"/>
      <c r="AR4335" s="3"/>
      <c r="AS4335" s="3"/>
      <c r="AT4335" s="3"/>
      <c r="AU4335" s="5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CK4335"/>
    </row>
    <row r="4336" spans="1:89" x14ac:dyDescent="0.25">
      <c r="A4336" s="2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3"/>
      <c r="AU4336" s="5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CK4336"/>
    </row>
    <row r="4337" spans="1:89" x14ac:dyDescent="0.25">
      <c r="A4337" s="2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3"/>
      <c r="AU4337" s="5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CK4337"/>
    </row>
    <row r="4338" spans="1:89" x14ac:dyDescent="0.25">
      <c r="A4338" s="2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AJ4338" s="3"/>
      <c r="AK4338" s="3"/>
      <c r="AL4338" s="3"/>
      <c r="AM4338" s="3"/>
      <c r="AN4338" s="5"/>
      <c r="AO4338" s="5"/>
      <c r="AP4338" s="5"/>
      <c r="AQ4338" s="5"/>
      <c r="AR4338" s="5"/>
      <c r="AS4338" s="5"/>
      <c r="AT4338" s="3"/>
      <c r="AU4338" s="5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CK4338"/>
    </row>
    <row r="4339" spans="1:89" x14ac:dyDescent="0.25">
      <c r="A4339" s="2"/>
      <c r="B4339" s="5"/>
      <c r="C4339" s="5"/>
      <c r="D4339" s="5"/>
      <c r="E4339" s="5"/>
      <c r="F4339" s="5"/>
      <c r="G4339" s="5"/>
      <c r="H4339" s="5"/>
      <c r="I4339" s="3"/>
      <c r="J4339" s="5"/>
      <c r="K4339" s="5"/>
      <c r="L4339" s="5"/>
      <c r="M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3"/>
      <c r="AU4339" s="5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CK4339"/>
    </row>
    <row r="4340" spans="1:89" x14ac:dyDescent="0.25">
      <c r="A4340" s="2"/>
      <c r="B4340" s="5"/>
      <c r="C4340" s="5"/>
      <c r="D4340" s="5"/>
      <c r="E4340" s="5"/>
      <c r="F4340" s="5"/>
      <c r="G4340" s="5"/>
      <c r="H4340" s="5"/>
      <c r="I4340" s="3"/>
      <c r="J4340" s="5"/>
      <c r="K4340" s="5"/>
      <c r="L4340" s="5"/>
      <c r="M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3"/>
      <c r="AU4340" s="5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CK4340"/>
    </row>
    <row r="4341" spans="1:89" x14ac:dyDescent="0.25">
      <c r="A4341" s="2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AJ4341" s="3"/>
      <c r="AK4341" s="3"/>
      <c r="AL4341" s="3"/>
      <c r="AM4341" s="5"/>
      <c r="AN4341" s="5"/>
      <c r="AO4341" s="5"/>
      <c r="AP4341" s="5"/>
      <c r="AQ4341" s="5"/>
      <c r="AR4341" s="5"/>
      <c r="AS4341" s="5"/>
      <c r="AT4341" s="3"/>
      <c r="AU4341" s="5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CK4341"/>
    </row>
    <row r="4342" spans="1:89" x14ac:dyDescent="0.25">
      <c r="A4342" s="2"/>
      <c r="B4342" s="5"/>
      <c r="C4342" s="5"/>
      <c r="D4342" s="5"/>
      <c r="E4342" s="5"/>
      <c r="F4342" s="5"/>
      <c r="G4342" s="5"/>
      <c r="H4342" s="5"/>
      <c r="I4342" s="3"/>
      <c r="J4342" s="5"/>
      <c r="K4342" s="5"/>
      <c r="L4342" s="5"/>
      <c r="M4342" s="5"/>
      <c r="AJ4342" s="3"/>
      <c r="AK4342" s="3"/>
      <c r="AL4342" s="3"/>
      <c r="AM4342" s="3"/>
      <c r="AN4342" s="5"/>
      <c r="AO4342" s="5"/>
      <c r="AP4342" s="5"/>
      <c r="AQ4342" s="5"/>
      <c r="AR4342" s="5"/>
      <c r="AS4342" s="5"/>
      <c r="AT4342" s="3"/>
      <c r="AU4342" s="5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CK4342"/>
    </row>
    <row r="4343" spans="1:89" x14ac:dyDescent="0.25">
      <c r="A4343" s="2"/>
      <c r="B4343" s="5"/>
      <c r="C4343" s="5"/>
      <c r="D4343" s="5"/>
      <c r="E4343" s="5"/>
      <c r="F4343" s="5"/>
      <c r="G4343" s="5"/>
      <c r="H4343" s="5"/>
      <c r="I4343" s="3"/>
      <c r="J4343" s="5"/>
      <c r="K4343" s="5"/>
      <c r="L4343" s="5"/>
      <c r="M4343" s="5"/>
      <c r="AJ4343" s="3"/>
      <c r="AK4343" s="3"/>
      <c r="AL4343" s="3"/>
      <c r="AM4343" s="3"/>
      <c r="AN4343" s="5"/>
      <c r="AO4343" s="5"/>
      <c r="AP4343" s="5"/>
      <c r="AQ4343" s="5"/>
      <c r="AR4343" s="5"/>
      <c r="AS4343" s="5"/>
      <c r="AT4343" s="3"/>
      <c r="AU4343" s="5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CK4343"/>
    </row>
    <row r="4344" spans="1:89" x14ac:dyDescent="0.25">
      <c r="A4344" s="2"/>
      <c r="B4344" s="5"/>
      <c r="C4344" s="5"/>
      <c r="D4344" s="5"/>
      <c r="E4344" s="5"/>
      <c r="F4344" s="5"/>
      <c r="G4344" s="5"/>
      <c r="H4344" s="5"/>
      <c r="I4344" s="3"/>
      <c r="J4344" s="5"/>
      <c r="K4344" s="5"/>
      <c r="L4344" s="5"/>
      <c r="M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3"/>
      <c r="AU4344" s="5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CK4344"/>
    </row>
    <row r="4345" spans="1:89" x14ac:dyDescent="0.25">
      <c r="A4345" s="2"/>
      <c r="B4345" s="5"/>
      <c r="C4345" s="5"/>
      <c r="D4345" s="5"/>
      <c r="E4345" s="5"/>
      <c r="F4345" s="5"/>
      <c r="G4345" s="5"/>
      <c r="H4345" s="5"/>
      <c r="I4345" s="3"/>
      <c r="J4345" s="5"/>
      <c r="K4345" s="5"/>
      <c r="L4345" s="5"/>
      <c r="M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3"/>
      <c r="AU4345" s="5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CK4345"/>
    </row>
    <row r="4346" spans="1:89" x14ac:dyDescent="0.25">
      <c r="A4346" s="2"/>
      <c r="B4346" s="5"/>
      <c r="C4346" s="5"/>
      <c r="D4346" s="5"/>
      <c r="E4346" s="5"/>
      <c r="F4346" s="5"/>
      <c r="G4346" s="5"/>
      <c r="H4346" s="5"/>
      <c r="I4346" s="3"/>
      <c r="J4346" s="5"/>
      <c r="K4346" s="5"/>
      <c r="L4346" s="5"/>
      <c r="M4346" s="5"/>
      <c r="AJ4346" s="3"/>
      <c r="AK4346" s="3"/>
      <c r="AL4346" s="3"/>
      <c r="AM4346" s="5"/>
      <c r="AN4346" s="5"/>
      <c r="AO4346" s="5"/>
      <c r="AP4346" s="5"/>
      <c r="AQ4346" s="5"/>
      <c r="AR4346" s="5"/>
      <c r="AS4346" s="5"/>
      <c r="AT4346" s="3"/>
      <c r="AU4346" s="5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CK4346"/>
    </row>
    <row r="4347" spans="1:89" x14ac:dyDescent="0.25">
      <c r="A4347" s="2"/>
      <c r="B4347" s="5"/>
      <c r="C4347" s="5"/>
      <c r="D4347" s="5"/>
      <c r="E4347" s="5"/>
      <c r="F4347" s="5"/>
      <c r="G4347" s="5"/>
      <c r="H4347" s="5"/>
      <c r="I4347" s="3"/>
      <c r="J4347" s="5"/>
      <c r="K4347" s="5"/>
      <c r="L4347" s="5"/>
      <c r="M4347" s="5"/>
      <c r="AJ4347" s="3"/>
      <c r="AK4347" s="3"/>
      <c r="AL4347" s="3"/>
      <c r="AM4347" s="3"/>
      <c r="AN4347" s="5"/>
      <c r="AO4347" s="5"/>
      <c r="AP4347" s="5"/>
      <c r="AQ4347" s="5"/>
      <c r="AR4347" s="5"/>
      <c r="AS4347" s="5"/>
      <c r="AT4347" s="3"/>
      <c r="AU4347" s="5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CK4347"/>
    </row>
    <row r="4348" spans="1:89" x14ac:dyDescent="0.25">
      <c r="A4348" s="2"/>
      <c r="B4348" s="5"/>
      <c r="C4348" s="5"/>
      <c r="D4348" s="5"/>
      <c r="E4348" s="5"/>
      <c r="F4348" s="5"/>
      <c r="G4348" s="5"/>
      <c r="H4348" s="5"/>
      <c r="I4348" s="3"/>
      <c r="J4348" s="5"/>
      <c r="K4348" s="5"/>
      <c r="L4348" s="5"/>
      <c r="M4348" s="5"/>
      <c r="AJ4348" s="3"/>
      <c r="AK4348" s="3"/>
      <c r="AL4348" s="3"/>
      <c r="AM4348" s="5"/>
      <c r="AN4348" s="5"/>
      <c r="AO4348" s="5"/>
      <c r="AP4348" s="5"/>
      <c r="AQ4348" s="5"/>
      <c r="AR4348" s="5"/>
      <c r="AS4348" s="5"/>
      <c r="AT4348" s="3"/>
      <c r="AU4348" s="5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CK4348"/>
    </row>
    <row r="4349" spans="1:89" x14ac:dyDescent="0.25">
      <c r="A4349" s="2"/>
      <c r="B4349" s="5"/>
      <c r="C4349" s="5"/>
      <c r="D4349" s="5"/>
      <c r="E4349" s="5"/>
      <c r="F4349" s="5"/>
      <c r="G4349" s="5"/>
      <c r="H4349" s="5"/>
      <c r="I4349" s="3"/>
      <c r="J4349" s="5"/>
      <c r="K4349" s="5"/>
      <c r="L4349" s="5"/>
      <c r="M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3"/>
      <c r="AU4349" s="5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CK4349"/>
    </row>
    <row r="4350" spans="1:89" x14ac:dyDescent="0.25">
      <c r="A4350" s="2"/>
      <c r="B4350" s="5"/>
      <c r="C4350" s="5"/>
      <c r="D4350" s="5"/>
      <c r="E4350" s="5"/>
      <c r="F4350" s="5"/>
      <c r="G4350" s="5"/>
      <c r="H4350" s="5"/>
      <c r="I4350" s="3"/>
      <c r="J4350" s="5"/>
      <c r="K4350" s="5"/>
      <c r="L4350" s="5"/>
      <c r="M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3"/>
      <c r="AU4350" s="5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CK4350"/>
    </row>
    <row r="4351" spans="1:89" x14ac:dyDescent="0.25">
      <c r="A4351" s="2"/>
      <c r="B4351" s="5"/>
      <c r="C4351" s="5"/>
      <c r="D4351" s="5"/>
      <c r="E4351" s="5"/>
      <c r="F4351" s="5"/>
      <c r="G4351" s="5"/>
      <c r="H4351" s="5"/>
      <c r="I4351" s="3"/>
      <c r="J4351" s="5"/>
      <c r="K4351" s="5"/>
      <c r="L4351" s="5"/>
      <c r="M4351" s="5"/>
      <c r="AJ4351" s="3"/>
      <c r="AK4351" s="3"/>
      <c r="AL4351" s="3"/>
      <c r="AM4351" s="5"/>
      <c r="AN4351" s="5"/>
      <c r="AO4351" s="5"/>
      <c r="AP4351" s="5"/>
      <c r="AQ4351" s="5"/>
      <c r="AR4351" s="5"/>
      <c r="AS4351" s="5"/>
      <c r="AT4351" s="3"/>
      <c r="AU4351" s="5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CK4351"/>
    </row>
    <row r="4352" spans="1:89" x14ac:dyDescent="0.25">
      <c r="A4352" s="2"/>
      <c r="B4352" s="5"/>
      <c r="C4352" s="5"/>
      <c r="D4352" s="5"/>
      <c r="E4352" s="5"/>
      <c r="F4352" s="5"/>
      <c r="G4352" s="5"/>
      <c r="H4352" s="5"/>
      <c r="I4352" s="3"/>
      <c r="J4352" s="5"/>
      <c r="K4352" s="5"/>
      <c r="L4352" s="5"/>
      <c r="M4352" s="5"/>
      <c r="AJ4352" s="3"/>
      <c r="AK4352" s="3"/>
      <c r="AL4352" s="3"/>
      <c r="AM4352" s="5"/>
      <c r="AN4352" s="5"/>
      <c r="AO4352" s="5"/>
      <c r="AP4352" s="5"/>
      <c r="AQ4352" s="5"/>
      <c r="AR4352" s="5"/>
      <c r="AS4352" s="5"/>
      <c r="AT4352" s="3"/>
      <c r="AU4352" s="5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CK4352"/>
    </row>
    <row r="4353" spans="1:89" x14ac:dyDescent="0.25">
      <c r="A4353" s="2"/>
      <c r="B4353" s="5"/>
      <c r="C4353" s="5"/>
      <c r="D4353" s="5"/>
      <c r="E4353" s="5"/>
      <c r="F4353" s="5"/>
      <c r="G4353" s="5"/>
      <c r="H4353" s="5"/>
      <c r="I4353" s="3"/>
      <c r="J4353" s="5"/>
      <c r="K4353" s="5"/>
      <c r="L4353" s="5"/>
      <c r="M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3"/>
      <c r="AU4353" s="5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CK4353"/>
    </row>
    <row r="4354" spans="1:89" x14ac:dyDescent="0.25">
      <c r="A4354" s="2"/>
      <c r="B4354" s="5"/>
      <c r="C4354" s="5"/>
      <c r="D4354" s="5"/>
      <c r="E4354" s="5"/>
      <c r="F4354" s="5"/>
      <c r="G4354" s="5"/>
      <c r="H4354" s="5"/>
      <c r="I4354" s="3"/>
      <c r="J4354" s="5"/>
      <c r="K4354" s="5"/>
      <c r="L4354" s="5"/>
      <c r="M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3"/>
      <c r="AU4354" s="5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CK4354"/>
    </row>
    <row r="4355" spans="1:89" x14ac:dyDescent="0.25">
      <c r="A4355" s="2"/>
      <c r="B4355" s="5"/>
      <c r="C4355" s="5"/>
      <c r="D4355" s="5"/>
      <c r="E4355" s="5"/>
      <c r="F4355" s="5"/>
      <c r="G4355" s="5"/>
      <c r="H4355" s="5"/>
      <c r="I4355" s="3"/>
      <c r="J4355" s="5"/>
      <c r="K4355" s="5"/>
      <c r="L4355" s="5"/>
      <c r="M4355" s="5"/>
      <c r="AJ4355" s="3"/>
      <c r="AK4355" s="3"/>
      <c r="AL4355" s="3"/>
      <c r="AM4355" s="3"/>
      <c r="AN4355" s="3"/>
      <c r="AO4355" s="5"/>
      <c r="AP4355" s="5"/>
      <c r="AQ4355" s="5"/>
      <c r="AR4355" s="5"/>
      <c r="AS4355" s="5"/>
      <c r="AT4355" s="3"/>
      <c r="AU4355" s="5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CK4355"/>
    </row>
    <row r="4356" spans="1:89" x14ac:dyDescent="0.25">
      <c r="A4356" s="2"/>
      <c r="B4356" s="5"/>
      <c r="C4356" s="5"/>
      <c r="D4356" s="5"/>
      <c r="E4356" s="5"/>
      <c r="F4356" s="5"/>
      <c r="G4356" s="5"/>
      <c r="H4356" s="5"/>
      <c r="I4356" s="3"/>
      <c r="J4356" s="5"/>
      <c r="K4356" s="5"/>
      <c r="L4356" s="5"/>
      <c r="M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3"/>
      <c r="AU4356" s="5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CK4356"/>
    </row>
    <row r="4357" spans="1:89" x14ac:dyDescent="0.25">
      <c r="A4357" s="2"/>
      <c r="B4357" s="5"/>
      <c r="C4357" s="5"/>
      <c r="D4357" s="5"/>
      <c r="E4357" s="5"/>
      <c r="F4357" s="5"/>
      <c r="G4357" s="5"/>
      <c r="H4357" s="5"/>
      <c r="I4357" s="3"/>
      <c r="J4357" s="5"/>
      <c r="K4357" s="5"/>
      <c r="L4357" s="5"/>
      <c r="M4357" s="5"/>
      <c r="AJ4357" s="3"/>
      <c r="AK4357" s="3"/>
      <c r="AL4357" s="3"/>
      <c r="AM4357" s="3"/>
      <c r="AN4357" s="3"/>
      <c r="AO4357" s="5"/>
      <c r="AP4357" s="5"/>
      <c r="AQ4357" s="5"/>
      <c r="AR4357" s="5"/>
      <c r="AS4357" s="5"/>
      <c r="AT4357" s="3"/>
      <c r="AU4357" s="5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CK4357"/>
    </row>
    <row r="4358" spans="1:89" x14ac:dyDescent="0.25">
      <c r="A4358" s="2"/>
      <c r="B4358" s="5"/>
      <c r="C4358" s="5"/>
      <c r="D4358" s="5"/>
      <c r="E4358" s="5"/>
      <c r="F4358" s="5"/>
      <c r="G4358" s="5"/>
      <c r="H4358" s="5"/>
      <c r="I4358" s="3"/>
      <c r="J4358" s="5"/>
      <c r="K4358" s="5"/>
      <c r="L4358" s="5"/>
      <c r="M4358" s="5"/>
      <c r="AJ4358" s="3"/>
      <c r="AK4358" s="3"/>
      <c r="AL4358" s="3"/>
      <c r="AM4358" s="3"/>
      <c r="AN4358" s="3"/>
      <c r="AO4358" s="5"/>
      <c r="AP4358" s="5"/>
      <c r="AQ4358" s="5"/>
      <c r="AR4358" s="5"/>
      <c r="AS4358" s="5"/>
      <c r="AT4358" s="3"/>
      <c r="AU4358" s="5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CK4358"/>
    </row>
    <row r="4359" spans="1:89" x14ac:dyDescent="0.25">
      <c r="A4359" s="2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AJ4359" s="3"/>
      <c r="AK4359" s="5"/>
      <c r="AL4359" s="3"/>
      <c r="AM4359" s="3"/>
      <c r="AN4359" s="5"/>
      <c r="AO4359" s="5"/>
      <c r="AP4359" s="5"/>
      <c r="AQ4359" s="5"/>
      <c r="AR4359" s="5"/>
      <c r="AS4359" s="5"/>
      <c r="AT4359" s="3"/>
      <c r="AU4359" s="5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CK4359"/>
    </row>
    <row r="4360" spans="1:89" x14ac:dyDescent="0.25">
      <c r="A4360" s="2"/>
      <c r="B4360" s="5"/>
      <c r="C4360" s="5"/>
      <c r="D4360" s="5"/>
      <c r="E4360" s="5"/>
      <c r="F4360" s="5"/>
      <c r="G4360" s="5"/>
      <c r="H4360" s="5"/>
      <c r="I4360" s="3"/>
      <c r="J4360" s="5"/>
      <c r="K4360" s="5"/>
      <c r="L4360" s="5"/>
      <c r="M4360" s="5"/>
      <c r="AJ4360" s="3"/>
      <c r="AK4360" s="3"/>
      <c r="AL4360" s="3"/>
      <c r="AM4360" s="3"/>
      <c r="AN4360" s="3"/>
      <c r="AO4360" s="5"/>
      <c r="AP4360" s="5"/>
      <c r="AQ4360" s="5"/>
      <c r="AR4360" s="5"/>
      <c r="AS4360" s="5"/>
      <c r="AT4360" s="3"/>
      <c r="AU4360" s="5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CK4360"/>
    </row>
    <row r="4361" spans="1:89" x14ac:dyDescent="0.25">
      <c r="A4361" s="2"/>
      <c r="B4361" s="5"/>
      <c r="C4361" s="5"/>
      <c r="D4361" s="5"/>
      <c r="E4361" s="5"/>
      <c r="F4361" s="5"/>
      <c r="G4361" s="5"/>
      <c r="H4361" s="5"/>
      <c r="I4361" s="3"/>
      <c r="J4361" s="5"/>
      <c r="K4361" s="5"/>
      <c r="L4361" s="5"/>
      <c r="M4361" s="5"/>
      <c r="AJ4361" s="3"/>
      <c r="AK4361" s="3"/>
      <c r="AL4361" s="3"/>
      <c r="AM4361" s="3"/>
      <c r="AN4361" s="3"/>
      <c r="AO4361" s="5"/>
      <c r="AP4361" s="5"/>
      <c r="AQ4361" s="5"/>
      <c r="AR4361" s="5"/>
      <c r="AS4361" s="5"/>
      <c r="AT4361" s="3"/>
      <c r="AU4361" s="5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CK4361"/>
    </row>
    <row r="4362" spans="1:89" x14ac:dyDescent="0.25">
      <c r="A4362" s="2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AJ4362" s="3"/>
      <c r="AK4362" s="3"/>
      <c r="AL4362" s="3"/>
      <c r="AM4362" s="3"/>
      <c r="AN4362" s="3"/>
      <c r="AO4362" s="5"/>
      <c r="AP4362" s="5"/>
      <c r="AQ4362" s="5"/>
      <c r="AR4362" s="5"/>
      <c r="AS4362" s="5"/>
      <c r="AT4362" s="3"/>
      <c r="AU4362" s="5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CK4362"/>
    </row>
    <row r="4363" spans="1:89" x14ac:dyDescent="0.25">
      <c r="A4363" s="2"/>
      <c r="B4363" s="5"/>
      <c r="C4363" s="5"/>
      <c r="D4363" s="5"/>
      <c r="E4363" s="5"/>
      <c r="F4363" s="5"/>
      <c r="G4363" s="5"/>
      <c r="H4363" s="5"/>
      <c r="I4363" s="3"/>
      <c r="J4363" s="5"/>
      <c r="K4363" s="5"/>
      <c r="L4363" s="5"/>
      <c r="M4363" s="5"/>
      <c r="AJ4363" s="3"/>
      <c r="AK4363" s="3"/>
      <c r="AL4363" s="3"/>
      <c r="AM4363" s="3"/>
      <c r="AN4363" s="3"/>
      <c r="AO4363" s="5"/>
      <c r="AP4363" s="5"/>
      <c r="AQ4363" s="5"/>
      <c r="AR4363" s="5"/>
      <c r="AS4363" s="5"/>
      <c r="AT4363" s="3"/>
      <c r="AU4363" s="5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CK4363"/>
    </row>
    <row r="4364" spans="1:89" x14ac:dyDescent="0.25">
      <c r="A4364" s="2"/>
      <c r="B4364" s="5"/>
      <c r="C4364" s="5"/>
      <c r="D4364" s="5"/>
      <c r="E4364" s="5"/>
      <c r="F4364" s="5"/>
      <c r="G4364" s="5"/>
      <c r="H4364" s="5"/>
      <c r="I4364" s="3"/>
      <c r="J4364" s="5"/>
      <c r="K4364" s="5"/>
      <c r="L4364" s="5"/>
      <c r="M4364" s="5"/>
      <c r="AJ4364" s="3"/>
      <c r="AK4364" s="3"/>
      <c r="AL4364" s="3"/>
      <c r="AM4364" s="5"/>
      <c r="AN4364" s="5"/>
      <c r="AO4364" s="5"/>
      <c r="AP4364" s="5"/>
      <c r="AQ4364" s="5"/>
      <c r="AR4364" s="5"/>
      <c r="AS4364" s="5"/>
      <c r="AT4364" s="3"/>
      <c r="AU4364" s="5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CK4364"/>
    </row>
    <row r="4365" spans="1:89" x14ac:dyDescent="0.25">
      <c r="A4365" s="2"/>
      <c r="B4365" s="5"/>
      <c r="C4365" s="5"/>
      <c r="D4365" s="5"/>
      <c r="E4365" s="5"/>
      <c r="F4365" s="5"/>
      <c r="G4365" s="5"/>
      <c r="H4365" s="5"/>
      <c r="I4365" s="3"/>
      <c r="J4365" s="5"/>
      <c r="K4365" s="5"/>
      <c r="L4365" s="5"/>
      <c r="M4365" s="5"/>
      <c r="AJ4365" s="3"/>
      <c r="AK4365" s="3"/>
      <c r="AL4365" s="3"/>
      <c r="AM4365" s="3"/>
      <c r="AN4365" s="5"/>
      <c r="AO4365" s="5"/>
      <c r="AP4365" s="5"/>
      <c r="AQ4365" s="5"/>
      <c r="AR4365" s="5"/>
      <c r="AS4365" s="5"/>
      <c r="AT4365" s="3"/>
      <c r="AU4365" s="5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CK4365"/>
    </row>
    <row r="4366" spans="1:89" x14ac:dyDescent="0.25">
      <c r="A4366" s="2"/>
      <c r="B4366" s="5"/>
      <c r="C4366" s="5"/>
      <c r="D4366" s="5"/>
      <c r="E4366" s="5"/>
      <c r="F4366" s="5"/>
      <c r="G4366" s="5"/>
      <c r="H4366" s="5"/>
      <c r="I4366" s="3"/>
      <c r="J4366" s="5"/>
      <c r="K4366" s="5"/>
      <c r="L4366" s="5"/>
      <c r="M4366" s="5"/>
      <c r="AJ4366" s="3"/>
      <c r="AK4366" s="3"/>
      <c r="AL4366" s="3"/>
      <c r="AM4366" s="3"/>
      <c r="AN4366" s="5"/>
      <c r="AO4366" s="5"/>
      <c r="AP4366" s="5"/>
      <c r="AQ4366" s="5"/>
      <c r="AR4366" s="5"/>
      <c r="AS4366" s="5"/>
      <c r="AT4366" s="3"/>
      <c r="AU4366" s="5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CK4366"/>
    </row>
    <row r="4367" spans="1:89" x14ac:dyDescent="0.25">
      <c r="A4367" s="2"/>
      <c r="B4367" s="5"/>
      <c r="C4367" s="5"/>
      <c r="D4367" s="5"/>
      <c r="E4367" s="5"/>
      <c r="F4367" s="5"/>
      <c r="G4367" s="5"/>
      <c r="H4367" s="5"/>
      <c r="I4367" s="3"/>
      <c r="J4367" s="5"/>
      <c r="K4367" s="5"/>
      <c r="L4367" s="5"/>
      <c r="M4367" s="5"/>
      <c r="AJ4367" s="3"/>
      <c r="AK4367" s="3"/>
      <c r="AL4367" s="3"/>
      <c r="AM4367" s="3"/>
      <c r="AN4367" s="3"/>
      <c r="AO4367" s="5"/>
      <c r="AP4367" s="5"/>
      <c r="AQ4367" s="5"/>
      <c r="AR4367" s="5"/>
      <c r="AS4367" s="5"/>
      <c r="AT4367" s="3"/>
      <c r="AU4367" s="5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CK4367"/>
    </row>
    <row r="4368" spans="1:89" x14ac:dyDescent="0.25">
      <c r="A4368" s="2"/>
      <c r="B4368" s="5"/>
      <c r="C4368" s="5"/>
      <c r="D4368" s="5"/>
      <c r="E4368" s="5"/>
      <c r="F4368" s="5"/>
      <c r="G4368" s="5"/>
      <c r="H4368" s="5"/>
      <c r="I4368" s="3"/>
      <c r="J4368" s="5"/>
      <c r="K4368" s="5"/>
      <c r="L4368" s="5"/>
      <c r="M4368" s="5"/>
      <c r="AJ4368" s="3"/>
      <c r="AK4368" s="5"/>
      <c r="AL4368" s="3"/>
      <c r="AM4368" s="3"/>
      <c r="AN4368" s="5"/>
      <c r="AO4368" s="5"/>
      <c r="AP4368" s="5"/>
      <c r="AQ4368" s="5"/>
      <c r="AR4368" s="5"/>
      <c r="AS4368" s="5"/>
      <c r="AT4368" s="3"/>
      <c r="AU4368" s="5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CK4368"/>
    </row>
    <row r="4369" spans="1:89" x14ac:dyDescent="0.25">
      <c r="A4369" s="2"/>
      <c r="B4369" s="5"/>
      <c r="C4369" s="5"/>
      <c r="D4369" s="5"/>
      <c r="E4369" s="5"/>
      <c r="F4369" s="5"/>
      <c r="G4369" s="5"/>
      <c r="H4369" s="5"/>
      <c r="I4369" s="3"/>
      <c r="J4369" s="5"/>
      <c r="K4369" s="5"/>
      <c r="L4369" s="5"/>
      <c r="M4369" s="5"/>
      <c r="AJ4369" s="3"/>
      <c r="AK4369" s="3"/>
      <c r="AL4369" s="3"/>
      <c r="AM4369" s="3"/>
      <c r="AN4369" s="3"/>
      <c r="AO4369" s="5"/>
      <c r="AP4369" s="5"/>
      <c r="AQ4369" s="5"/>
      <c r="AR4369" s="5"/>
      <c r="AS4369" s="5"/>
      <c r="AT4369" s="3"/>
      <c r="AU4369" s="5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CK4369"/>
    </row>
    <row r="4370" spans="1:89" x14ac:dyDescent="0.25">
      <c r="A4370" s="2"/>
      <c r="B4370" s="5"/>
      <c r="C4370" s="5"/>
      <c r="D4370" s="5"/>
      <c r="E4370" s="5"/>
      <c r="F4370" s="5"/>
      <c r="G4370" s="5"/>
      <c r="H4370" s="5"/>
      <c r="I4370" s="3"/>
      <c r="J4370" s="5"/>
      <c r="K4370" s="5"/>
      <c r="L4370" s="5"/>
      <c r="M4370" s="5"/>
      <c r="AJ4370" s="3"/>
      <c r="AK4370" s="3"/>
      <c r="AL4370" s="3"/>
      <c r="AM4370" s="3"/>
      <c r="AN4370" s="5"/>
      <c r="AO4370" s="5"/>
      <c r="AP4370" s="5"/>
      <c r="AQ4370" s="5"/>
      <c r="AR4370" s="5"/>
      <c r="AS4370" s="5"/>
      <c r="AT4370" s="3"/>
      <c r="AU4370" s="5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CK4370"/>
    </row>
    <row r="4371" spans="1:89" x14ac:dyDescent="0.25">
      <c r="A4371" s="2"/>
      <c r="B4371" s="5"/>
      <c r="C4371" s="5"/>
      <c r="D4371" s="5"/>
      <c r="E4371" s="5"/>
      <c r="F4371" s="5"/>
      <c r="G4371" s="5"/>
      <c r="H4371" s="5"/>
      <c r="I4371" s="3"/>
      <c r="J4371" s="5"/>
      <c r="K4371" s="5"/>
      <c r="L4371" s="5"/>
      <c r="M4371" s="5"/>
      <c r="AJ4371" s="3"/>
      <c r="AK4371" s="3"/>
      <c r="AL4371" s="3"/>
      <c r="AM4371" s="5"/>
      <c r="AN4371" s="5"/>
      <c r="AO4371" s="5"/>
      <c r="AP4371" s="5"/>
      <c r="AQ4371" s="5"/>
      <c r="AR4371" s="5"/>
      <c r="AS4371" s="5"/>
      <c r="AT4371" s="3"/>
      <c r="AU4371" s="5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CK4371"/>
    </row>
    <row r="4372" spans="1:89" x14ac:dyDescent="0.25">
      <c r="A4372" s="2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3"/>
      <c r="AU4372" s="5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CK4372"/>
    </row>
    <row r="4373" spans="1:89" x14ac:dyDescent="0.25">
      <c r="A4373" s="2"/>
      <c r="B4373" s="5"/>
      <c r="C4373" s="5"/>
      <c r="D4373" s="5"/>
      <c r="E4373" s="5"/>
      <c r="F4373" s="5"/>
      <c r="G4373" s="5"/>
      <c r="H4373" s="5"/>
      <c r="I4373" s="3"/>
      <c r="J4373" s="5"/>
      <c r="K4373" s="5"/>
      <c r="L4373" s="5"/>
      <c r="M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3"/>
      <c r="AU4373" s="5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CK4373"/>
    </row>
    <row r="4374" spans="1:89" x14ac:dyDescent="0.25">
      <c r="A4374" s="2"/>
      <c r="B4374" s="5"/>
      <c r="C4374" s="5"/>
      <c r="D4374" s="5"/>
      <c r="E4374" s="5"/>
      <c r="F4374" s="5"/>
      <c r="G4374" s="5"/>
      <c r="H4374" s="5"/>
      <c r="I4374" s="3"/>
      <c r="J4374" s="5"/>
      <c r="K4374" s="5"/>
      <c r="L4374" s="5"/>
      <c r="M4374" s="5"/>
      <c r="AJ4374" s="3"/>
      <c r="AK4374" s="3"/>
      <c r="AL4374" s="5"/>
      <c r="AM4374" s="5"/>
      <c r="AN4374" s="5"/>
      <c r="AO4374" s="5"/>
      <c r="AP4374" s="5"/>
      <c r="AQ4374" s="5"/>
      <c r="AR4374" s="5"/>
      <c r="AS4374" s="5"/>
      <c r="AT4374" s="3"/>
      <c r="AU4374" s="5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CK4374"/>
    </row>
    <row r="4375" spans="1:89" x14ac:dyDescent="0.25">
      <c r="A4375" s="2"/>
      <c r="B4375" s="5"/>
      <c r="C4375" s="5"/>
      <c r="D4375" s="5"/>
      <c r="E4375" s="5"/>
      <c r="F4375" s="5"/>
      <c r="G4375" s="5"/>
      <c r="H4375" s="5"/>
      <c r="I4375" s="3"/>
      <c r="J4375" s="5"/>
      <c r="K4375" s="5"/>
      <c r="L4375" s="5"/>
      <c r="M4375" s="5"/>
      <c r="AJ4375" s="3"/>
      <c r="AK4375" s="3"/>
      <c r="AL4375" s="3"/>
      <c r="AM4375" s="5"/>
      <c r="AN4375" s="5"/>
      <c r="AO4375" s="5"/>
      <c r="AP4375" s="5"/>
      <c r="AQ4375" s="5"/>
      <c r="AR4375" s="5"/>
      <c r="AS4375" s="5"/>
      <c r="AT4375" s="3"/>
      <c r="AU4375" s="5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CK4375"/>
    </row>
    <row r="4376" spans="1:89" x14ac:dyDescent="0.25">
      <c r="A4376" s="2"/>
      <c r="B4376" s="5"/>
      <c r="C4376" s="5"/>
      <c r="D4376" s="5"/>
      <c r="E4376" s="5"/>
      <c r="F4376" s="5"/>
      <c r="G4376" s="5"/>
      <c r="H4376" s="5"/>
      <c r="I4376" s="3"/>
      <c r="J4376" s="5"/>
      <c r="K4376" s="5"/>
      <c r="L4376" s="5"/>
      <c r="M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3"/>
      <c r="AU4376" s="5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CK4376"/>
    </row>
    <row r="4377" spans="1:89" x14ac:dyDescent="0.25">
      <c r="A4377" s="2"/>
      <c r="B4377" s="5"/>
      <c r="C4377" s="5"/>
      <c r="D4377" s="5"/>
      <c r="E4377" s="5"/>
      <c r="F4377" s="5"/>
      <c r="G4377" s="5"/>
      <c r="H4377" s="5"/>
      <c r="I4377" s="3"/>
      <c r="J4377" s="5"/>
      <c r="K4377" s="5"/>
      <c r="L4377" s="5"/>
      <c r="M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3"/>
      <c r="AU4377" s="5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CK4377"/>
    </row>
    <row r="4378" spans="1:89" x14ac:dyDescent="0.25">
      <c r="A4378" s="2"/>
      <c r="B4378" s="5"/>
      <c r="C4378" s="5"/>
      <c r="D4378" s="5"/>
      <c r="E4378" s="5"/>
      <c r="F4378" s="5"/>
      <c r="G4378" s="5"/>
      <c r="H4378" s="5"/>
      <c r="I4378" s="3"/>
      <c r="J4378" s="5"/>
      <c r="K4378" s="5"/>
      <c r="L4378" s="5"/>
      <c r="M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3"/>
      <c r="AU4378" s="5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CK4378"/>
    </row>
    <row r="4379" spans="1:89" x14ac:dyDescent="0.25">
      <c r="A4379" s="2"/>
      <c r="B4379" s="5"/>
      <c r="C4379" s="5"/>
      <c r="D4379" s="5"/>
      <c r="E4379" s="5"/>
      <c r="F4379" s="5"/>
      <c r="G4379" s="5"/>
      <c r="H4379" s="5"/>
      <c r="I4379" s="3"/>
      <c r="J4379" s="5"/>
      <c r="K4379" s="5"/>
      <c r="L4379" s="5"/>
      <c r="M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3"/>
      <c r="AU4379" s="5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CK4379"/>
    </row>
    <row r="4380" spans="1:89" x14ac:dyDescent="0.25">
      <c r="A4380" s="2"/>
      <c r="B4380" s="5"/>
      <c r="C4380" s="5"/>
      <c r="D4380" s="5"/>
      <c r="E4380" s="5"/>
      <c r="F4380" s="5"/>
      <c r="G4380" s="5"/>
      <c r="H4380" s="5"/>
      <c r="I4380" s="3"/>
      <c r="J4380" s="5"/>
      <c r="K4380" s="5"/>
      <c r="L4380" s="5"/>
      <c r="M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3"/>
      <c r="AU4380" s="5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CK4380"/>
    </row>
    <row r="4381" spans="1:89" x14ac:dyDescent="0.25">
      <c r="A4381" s="2"/>
      <c r="B4381" s="5"/>
      <c r="C4381" s="5"/>
      <c r="D4381" s="5"/>
      <c r="E4381" s="5"/>
      <c r="F4381" s="5"/>
      <c r="G4381" s="5"/>
      <c r="H4381" s="5"/>
      <c r="I4381" s="3"/>
      <c r="J4381" s="5"/>
      <c r="K4381" s="5"/>
      <c r="L4381" s="5"/>
      <c r="M4381" s="5"/>
      <c r="AJ4381" s="3"/>
      <c r="AK4381" s="3"/>
      <c r="AL4381" s="3"/>
      <c r="AM4381" s="3"/>
      <c r="AN4381" s="5"/>
      <c r="AO4381" s="5"/>
      <c r="AP4381" s="5"/>
      <c r="AQ4381" s="5"/>
      <c r="AR4381" s="5"/>
      <c r="AS4381" s="5"/>
      <c r="AT4381" s="3"/>
      <c r="AU4381" s="5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CK4381"/>
    </row>
    <row r="4382" spans="1:89" x14ac:dyDescent="0.25">
      <c r="A4382" s="2"/>
      <c r="B4382" s="5"/>
      <c r="C4382" s="5"/>
      <c r="D4382" s="5"/>
      <c r="E4382" s="5"/>
      <c r="F4382" s="5"/>
      <c r="G4382" s="5"/>
      <c r="H4382" s="5"/>
      <c r="I4382" s="3"/>
      <c r="J4382" s="5"/>
      <c r="K4382" s="5"/>
      <c r="L4382" s="5"/>
      <c r="M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3"/>
      <c r="AU4382" s="5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CK4382"/>
    </row>
    <row r="4383" spans="1:89" x14ac:dyDescent="0.25">
      <c r="A4383" s="2"/>
      <c r="B4383" s="5"/>
      <c r="C4383" s="5"/>
      <c r="D4383" s="5"/>
      <c r="E4383" s="5"/>
      <c r="F4383" s="5"/>
      <c r="G4383" s="5"/>
      <c r="H4383" s="5"/>
      <c r="I4383" s="3"/>
      <c r="J4383" s="5"/>
      <c r="K4383" s="5"/>
      <c r="L4383" s="5"/>
      <c r="M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3"/>
      <c r="AU4383" s="5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CK4383"/>
    </row>
    <row r="4384" spans="1:89" x14ac:dyDescent="0.25">
      <c r="A4384" s="2"/>
      <c r="B4384" s="5"/>
      <c r="C4384" s="5"/>
      <c r="D4384" s="5"/>
      <c r="E4384" s="5"/>
      <c r="F4384" s="5"/>
      <c r="G4384" s="5"/>
      <c r="H4384" s="5"/>
      <c r="I4384" s="3"/>
      <c r="J4384" s="5"/>
      <c r="K4384" s="5"/>
      <c r="L4384" s="5"/>
      <c r="M4384" s="5"/>
      <c r="AJ4384" s="3"/>
      <c r="AK4384" s="3"/>
      <c r="AL4384" s="3"/>
      <c r="AM4384" s="3"/>
      <c r="AN4384" s="5"/>
      <c r="AO4384" s="5"/>
      <c r="AP4384" s="5"/>
      <c r="AQ4384" s="5"/>
      <c r="AR4384" s="5"/>
      <c r="AS4384" s="5"/>
      <c r="AT4384" s="3"/>
      <c r="AU4384" s="5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CK4384"/>
    </row>
    <row r="4385" spans="1:89" x14ac:dyDescent="0.25">
      <c r="A4385" s="2"/>
      <c r="B4385" s="5"/>
      <c r="C4385" s="5"/>
      <c r="D4385" s="5"/>
      <c r="E4385" s="5"/>
      <c r="F4385" s="5"/>
      <c r="G4385" s="5"/>
      <c r="H4385" s="5"/>
      <c r="I4385" s="3"/>
      <c r="J4385" s="5"/>
      <c r="K4385" s="5"/>
      <c r="L4385" s="5"/>
      <c r="M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3"/>
      <c r="AU4385" s="5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CK4385"/>
    </row>
    <row r="4386" spans="1:89" x14ac:dyDescent="0.25">
      <c r="A4386" s="2"/>
      <c r="B4386" s="5"/>
      <c r="C4386" s="5"/>
      <c r="D4386" s="5"/>
      <c r="E4386" s="5"/>
      <c r="F4386" s="5"/>
      <c r="G4386" s="5"/>
      <c r="H4386" s="5"/>
      <c r="I4386" s="3"/>
      <c r="J4386" s="5"/>
      <c r="K4386" s="5"/>
      <c r="L4386" s="5"/>
      <c r="M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3"/>
      <c r="AU4386" s="5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CK4386"/>
    </row>
    <row r="4387" spans="1:89" x14ac:dyDescent="0.25">
      <c r="A4387" s="2"/>
      <c r="B4387" s="5"/>
      <c r="C4387" s="5"/>
      <c r="D4387" s="5"/>
      <c r="E4387" s="5"/>
      <c r="F4387" s="5"/>
      <c r="G4387" s="5"/>
      <c r="H4387" s="5"/>
      <c r="I4387" s="3"/>
      <c r="J4387" s="5"/>
      <c r="K4387" s="5"/>
      <c r="L4387" s="5"/>
      <c r="M4387" s="5"/>
      <c r="AJ4387" s="3"/>
      <c r="AK4387" s="3"/>
      <c r="AL4387" s="3"/>
      <c r="AM4387" s="5"/>
      <c r="AN4387" s="5"/>
      <c r="AO4387" s="5"/>
      <c r="AP4387" s="5"/>
      <c r="AQ4387" s="5"/>
      <c r="AR4387" s="5"/>
      <c r="AS4387" s="5"/>
      <c r="AT4387" s="3"/>
      <c r="AU4387" s="5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CK4387"/>
    </row>
    <row r="4388" spans="1:89" x14ac:dyDescent="0.25">
      <c r="A4388" s="2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AJ4388" s="3"/>
      <c r="AK4388" s="3"/>
      <c r="AL4388" s="3"/>
      <c r="AM4388" s="3"/>
      <c r="AN4388" s="5"/>
      <c r="AO4388" s="5"/>
      <c r="AP4388" s="5"/>
      <c r="AQ4388" s="5"/>
      <c r="AR4388" s="5"/>
      <c r="AS4388" s="5"/>
      <c r="AT4388" s="3"/>
      <c r="AU4388" s="5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CK4388"/>
    </row>
    <row r="4389" spans="1:89" x14ac:dyDescent="0.25">
      <c r="A4389" s="2"/>
      <c r="B4389" s="5"/>
      <c r="C4389" s="5"/>
      <c r="D4389" s="5"/>
      <c r="E4389" s="5"/>
      <c r="F4389" s="5"/>
      <c r="G4389" s="5"/>
      <c r="H4389" s="5"/>
      <c r="I4389" s="3"/>
      <c r="J4389" s="5"/>
      <c r="K4389" s="5"/>
      <c r="L4389" s="5"/>
      <c r="M4389" s="5"/>
      <c r="AJ4389" s="3"/>
      <c r="AK4389" s="3"/>
      <c r="AL4389" s="3"/>
      <c r="AM4389" s="3"/>
      <c r="AN4389" s="5"/>
      <c r="AO4389" s="5"/>
      <c r="AP4389" s="5"/>
      <c r="AQ4389" s="5"/>
      <c r="AR4389" s="5"/>
      <c r="AS4389" s="5"/>
      <c r="AT4389" s="3"/>
      <c r="AU4389" s="5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CK4389"/>
    </row>
    <row r="4390" spans="1:89" x14ac:dyDescent="0.25">
      <c r="A4390" s="2"/>
      <c r="B4390" s="5"/>
      <c r="C4390" s="5"/>
      <c r="D4390" s="5"/>
      <c r="E4390" s="5"/>
      <c r="F4390" s="5"/>
      <c r="G4390" s="5"/>
      <c r="H4390" s="5"/>
      <c r="I4390" s="3"/>
      <c r="J4390" s="5"/>
      <c r="K4390" s="5"/>
      <c r="L4390" s="5"/>
      <c r="M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3"/>
      <c r="AU4390" s="5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CK4390"/>
    </row>
    <row r="4391" spans="1:89" x14ac:dyDescent="0.25">
      <c r="A4391" s="2"/>
      <c r="B4391" s="5"/>
      <c r="C4391" s="5"/>
      <c r="D4391" s="5"/>
      <c r="E4391" s="5"/>
      <c r="F4391" s="5"/>
      <c r="G4391" s="5"/>
      <c r="H4391" s="5"/>
      <c r="I4391" s="3"/>
      <c r="J4391" s="5"/>
      <c r="K4391" s="5"/>
      <c r="L4391" s="5"/>
      <c r="M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3"/>
      <c r="AU4391" s="5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CK4391"/>
    </row>
    <row r="4392" spans="1:89" x14ac:dyDescent="0.25">
      <c r="A4392" s="2"/>
      <c r="B4392" s="5"/>
      <c r="C4392" s="5"/>
      <c r="D4392" s="5"/>
      <c r="E4392" s="5"/>
      <c r="F4392" s="5"/>
      <c r="G4392" s="5"/>
      <c r="H4392" s="5"/>
      <c r="I4392" s="3"/>
      <c r="J4392" s="5"/>
      <c r="K4392" s="5"/>
      <c r="L4392" s="5"/>
      <c r="M4392" s="5"/>
      <c r="AJ4392" s="3"/>
      <c r="AK4392" s="3"/>
      <c r="AL4392" s="3"/>
      <c r="AM4392" s="5"/>
      <c r="AN4392" s="5"/>
      <c r="AO4392" s="5"/>
      <c r="AP4392" s="5"/>
      <c r="AQ4392" s="5"/>
      <c r="AR4392" s="5"/>
      <c r="AS4392" s="5"/>
      <c r="AT4392" s="3"/>
      <c r="AU4392" s="5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CK4392"/>
    </row>
    <row r="4393" spans="1:89" x14ac:dyDescent="0.25">
      <c r="A4393" s="2"/>
      <c r="B4393" s="5"/>
      <c r="C4393" s="5"/>
      <c r="D4393" s="5"/>
      <c r="E4393" s="5"/>
      <c r="F4393" s="5"/>
      <c r="G4393" s="5"/>
      <c r="H4393" s="5"/>
      <c r="I4393" s="3"/>
      <c r="J4393" s="5"/>
      <c r="K4393" s="5"/>
      <c r="L4393" s="5"/>
      <c r="M4393" s="5"/>
      <c r="AJ4393" s="3"/>
      <c r="AK4393" s="3"/>
      <c r="AL4393" s="3"/>
      <c r="AM4393" s="3"/>
      <c r="AN4393" s="5"/>
      <c r="AO4393" s="5"/>
      <c r="AP4393" s="5"/>
      <c r="AQ4393" s="5"/>
      <c r="AR4393" s="5"/>
      <c r="AS4393" s="5"/>
      <c r="AT4393" s="3"/>
      <c r="AU4393" s="5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CK4393"/>
    </row>
    <row r="4394" spans="1:89" x14ac:dyDescent="0.25">
      <c r="A4394" s="2"/>
      <c r="B4394" s="5"/>
      <c r="C4394" s="5"/>
      <c r="D4394" s="5"/>
      <c r="E4394" s="5"/>
      <c r="F4394" s="5"/>
      <c r="G4394" s="5"/>
      <c r="H4394" s="5"/>
      <c r="I4394" s="3"/>
      <c r="J4394" s="5"/>
      <c r="K4394" s="5"/>
      <c r="L4394" s="5"/>
      <c r="M4394" s="5"/>
      <c r="AJ4394" s="3"/>
      <c r="AK4394" s="3"/>
      <c r="AL4394" s="3"/>
      <c r="AM4394" s="5"/>
      <c r="AN4394" s="5"/>
      <c r="AO4394" s="5"/>
      <c r="AP4394" s="5"/>
      <c r="AQ4394" s="5"/>
      <c r="AR4394" s="5"/>
      <c r="AS4394" s="5"/>
      <c r="AT4394" s="3"/>
      <c r="AU4394" s="5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CK4394"/>
    </row>
    <row r="4395" spans="1:89" x14ac:dyDescent="0.25">
      <c r="A4395" s="2"/>
      <c r="B4395" s="5"/>
      <c r="C4395" s="5"/>
      <c r="D4395" s="5"/>
      <c r="E4395" s="5"/>
      <c r="F4395" s="5"/>
      <c r="G4395" s="5"/>
      <c r="H4395" s="5"/>
      <c r="I4395" s="3"/>
      <c r="J4395" s="5"/>
      <c r="K4395" s="5"/>
      <c r="L4395" s="5"/>
      <c r="M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3"/>
      <c r="AU4395" s="5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CK4395"/>
    </row>
    <row r="4396" spans="1:89" x14ac:dyDescent="0.25">
      <c r="A4396" s="2"/>
      <c r="B4396" s="5"/>
      <c r="C4396" s="5"/>
      <c r="D4396" s="5"/>
      <c r="E4396" s="5"/>
      <c r="F4396" s="5"/>
      <c r="G4396" s="5"/>
      <c r="H4396" s="5"/>
      <c r="I4396" s="3"/>
      <c r="J4396" s="5"/>
      <c r="K4396" s="5"/>
      <c r="L4396" s="5"/>
      <c r="M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3"/>
      <c r="AT4396" s="3"/>
      <c r="AU4396" s="5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CK4396"/>
    </row>
    <row r="4397" spans="1:89" x14ac:dyDescent="0.25">
      <c r="A4397" s="2"/>
      <c r="B4397" s="5"/>
      <c r="C4397" s="5"/>
      <c r="D4397" s="5"/>
      <c r="E4397" s="5"/>
      <c r="F4397" s="5"/>
      <c r="G4397" s="5"/>
      <c r="H4397" s="5"/>
      <c r="I4397" s="3"/>
      <c r="J4397" s="5"/>
      <c r="K4397" s="5"/>
      <c r="L4397" s="5"/>
      <c r="M4397" s="5"/>
      <c r="AJ4397" s="3"/>
      <c r="AK4397" s="3"/>
      <c r="AL4397" s="5"/>
      <c r="AM4397" s="5"/>
      <c r="AN4397" s="5"/>
      <c r="AO4397" s="5"/>
      <c r="AP4397" s="5"/>
      <c r="AQ4397" s="5"/>
      <c r="AR4397" s="5"/>
      <c r="AS4397" s="5"/>
      <c r="AT4397" s="3"/>
      <c r="AU4397" s="5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CK4397"/>
    </row>
    <row r="4398" spans="1:89" x14ac:dyDescent="0.25">
      <c r="A4398" s="2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AJ4398" s="3"/>
      <c r="AK4398" s="3"/>
      <c r="AL4398" s="3"/>
      <c r="AM4398" s="5"/>
      <c r="AN4398" s="5"/>
      <c r="AO4398" s="5"/>
      <c r="AP4398" s="5"/>
      <c r="AQ4398" s="5"/>
      <c r="AR4398" s="5"/>
      <c r="AS4398" s="3"/>
      <c r="AT4398" s="3"/>
      <c r="AU4398" s="5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CK4398"/>
    </row>
    <row r="4399" spans="1:89" x14ac:dyDescent="0.25">
      <c r="A4399" s="2"/>
      <c r="B4399" s="5"/>
      <c r="C4399" s="5"/>
      <c r="D4399" s="5"/>
      <c r="E4399" s="5"/>
      <c r="F4399" s="5"/>
      <c r="G4399" s="5"/>
      <c r="H4399" s="5"/>
      <c r="I4399" s="3"/>
      <c r="J4399" s="5"/>
      <c r="K4399" s="5"/>
      <c r="L4399" s="5"/>
      <c r="M4399" s="5"/>
      <c r="AJ4399" s="3"/>
      <c r="AK4399" s="3"/>
      <c r="AL4399" s="3"/>
      <c r="AM4399" s="5"/>
      <c r="AN4399" s="5"/>
      <c r="AO4399" s="5"/>
      <c r="AP4399" s="5"/>
      <c r="AQ4399" s="5"/>
      <c r="AR4399" s="5"/>
      <c r="AS4399" s="5"/>
      <c r="AT4399" s="3"/>
      <c r="AU4399" s="5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CK4399"/>
    </row>
    <row r="4400" spans="1:89" x14ac:dyDescent="0.25">
      <c r="A4400" s="2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3"/>
      <c r="AU4400" s="5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CK4400"/>
    </row>
    <row r="4401" spans="1:89" x14ac:dyDescent="0.25">
      <c r="A4401" s="2"/>
      <c r="B4401" s="5"/>
      <c r="C4401" s="5"/>
      <c r="D4401" s="5"/>
      <c r="E4401" s="5"/>
      <c r="F4401" s="5"/>
      <c r="G4401" s="5"/>
      <c r="H4401" s="5"/>
      <c r="I4401" s="3"/>
      <c r="J4401" s="5"/>
      <c r="K4401" s="5"/>
      <c r="L4401" s="5"/>
      <c r="M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3"/>
      <c r="AT4401" s="3"/>
      <c r="AU4401" s="5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CK4401"/>
    </row>
    <row r="4402" spans="1:89" x14ac:dyDescent="0.25">
      <c r="A4402" s="2"/>
      <c r="B4402" s="5"/>
      <c r="C4402" s="5"/>
      <c r="D4402" s="5"/>
      <c r="E4402" s="5"/>
      <c r="F4402" s="5"/>
      <c r="G4402" s="5"/>
      <c r="H4402" s="5"/>
      <c r="I4402" s="3"/>
      <c r="J4402" s="5"/>
      <c r="K4402" s="5"/>
      <c r="L4402" s="5"/>
      <c r="M4402" s="5"/>
      <c r="AJ4402" s="3"/>
      <c r="AK4402" s="3"/>
      <c r="AL4402" s="5"/>
      <c r="AM4402" s="5"/>
      <c r="AN4402" s="5"/>
      <c r="AO4402" s="5"/>
      <c r="AP4402" s="5"/>
      <c r="AQ4402" s="5"/>
      <c r="AR4402" s="5"/>
      <c r="AS4402" s="5"/>
      <c r="AT4402" s="3"/>
      <c r="AU4402" s="5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CK4402"/>
    </row>
    <row r="4403" spans="1:89" x14ac:dyDescent="0.25">
      <c r="A4403" s="2"/>
      <c r="B4403" s="5"/>
      <c r="C4403" s="5"/>
      <c r="D4403" s="5"/>
      <c r="E4403" s="5"/>
      <c r="F4403" s="5"/>
      <c r="G4403" s="5"/>
      <c r="H4403" s="5"/>
      <c r="I4403" s="3"/>
      <c r="J4403" s="5"/>
      <c r="K4403" s="5"/>
      <c r="L4403" s="5"/>
      <c r="M4403" s="5"/>
      <c r="AJ4403" s="3"/>
      <c r="AK4403" s="3"/>
      <c r="AL4403" s="3"/>
      <c r="AM4403" s="5"/>
      <c r="AN4403" s="5"/>
      <c r="AO4403" s="5"/>
      <c r="AP4403" s="5"/>
      <c r="AQ4403" s="5"/>
      <c r="AR4403" s="5"/>
      <c r="AS4403" s="3"/>
      <c r="AT4403" s="3"/>
      <c r="AU4403" s="5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CK4403"/>
    </row>
    <row r="4404" spans="1:89" x14ac:dyDescent="0.25">
      <c r="A4404" s="2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AJ4404" s="3"/>
      <c r="AK4404" s="3"/>
      <c r="AL4404" s="3"/>
      <c r="AM4404" s="3"/>
      <c r="AN4404" s="5"/>
      <c r="AO4404" s="5"/>
      <c r="AP4404" s="5"/>
      <c r="AQ4404" s="5"/>
      <c r="AR4404" s="5"/>
      <c r="AS4404" s="5"/>
      <c r="AT4404" s="3"/>
      <c r="AU4404" s="5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CK4404"/>
    </row>
    <row r="4405" spans="1:89" x14ac:dyDescent="0.25">
      <c r="A4405" s="2"/>
      <c r="B4405" s="5"/>
      <c r="C4405" s="5"/>
      <c r="D4405" s="5"/>
      <c r="E4405" s="5"/>
      <c r="F4405" s="5"/>
      <c r="G4405" s="5"/>
      <c r="H4405" s="5"/>
      <c r="I4405" s="3"/>
      <c r="J4405" s="5"/>
      <c r="K4405" s="5"/>
      <c r="L4405" s="5"/>
      <c r="M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3"/>
      <c r="AU4405" s="5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CK4405"/>
    </row>
    <row r="4406" spans="1:89" x14ac:dyDescent="0.25">
      <c r="A4406" s="2"/>
      <c r="B4406" s="5"/>
      <c r="C4406" s="5"/>
      <c r="D4406" s="5"/>
      <c r="E4406" s="5"/>
      <c r="F4406" s="5"/>
      <c r="G4406" s="5"/>
      <c r="H4406" s="5"/>
      <c r="I4406" s="3"/>
      <c r="J4406" s="5"/>
      <c r="K4406" s="5"/>
      <c r="L4406" s="5"/>
      <c r="M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3"/>
      <c r="AU4406" s="5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CK4406"/>
    </row>
    <row r="4407" spans="1:89" x14ac:dyDescent="0.25">
      <c r="A4407" s="2"/>
      <c r="B4407" s="5"/>
      <c r="C4407" s="5"/>
      <c r="D4407" s="5"/>
      <c r="E4407" s="5"/>
      <c r="F4407" s="5"/>
      <c r="G4407" s="5"/>
      <c r="H4407" s="5"/>
      <c r="I4407" s="3"/>
      <c r="J4407" s="5"/>
      <c r="K4407" s="5"/>
      <c r="L4407" s="5"/>
      <c r="M4407" s="5"/>
      <c r="AJ4407" s="3"/>
      <c r="AK4407" s="3"/>
      <c r="AL4407" s="3"/>
      <c r="AM4407" s="3"/>
      <c r="AN4407" s="5"/>
      <c r="AO4407" s="5"/>
      <c r="AP4407" s="5"/>
      <c r="AQ4407" s="5"/>
      <c r="AR4407" s="5"/>
      <c r="AS4407" s="5"/>
      <c r="AT4407" s="3"/>
      <c r="AU4407" s="5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CK4407"/>
    </row>
    <row r="4408" spans="1:89" x14ac:dyDescent="0.25">
      <c r="A4408" s="2"/>
      <c r="B4408" s="5"/>
      <c r="C4408" s="5"/>
      <c r="D4408" s="5"/>
      <c r="E4408" s="5"/>
      <c r="F4408" s="5"/>
      <c r="G4408" s="5"/>
      <c r="H4408" s="5"/>
      <c r="I4408" s="3"/>
      <c r="J4408" s="5"/>
      <c r="K4408" s="5"/>
      <c r="L4408" s="5"/>
      <c r="M4408" s="5"/>
      <c r="AJ4408" s="3"/>
      <c r="AK4408" s="3"/>
      <c r="AL4408" s="3"/>
      <c r="AM4408" s="5"/>
      <c r="AN4408" s="5"/>
      <c r="AO4408" s="5"/>
      <c r="AP4408" s="5"/>
      <c r="AQ4408" s="5"/>
      <c r="AR4408" s="5"/>
      <c r="AS4408" s="5"/>
      <c r="AT4408" s="3"/>
      <c r="AU4408" s="5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CK4408"/>
    </row>
    <row r="4409" spans="1:89" x14ac:dyDescent="0.25">
      <c r="A4409" s="2"/>
      <c r="B4409" s="5"/>
      <c r="C4409" s="5"/>
      <c r="D4409" s="5"/>
      <c r="E4409" s="5"/>
      <c r="F4409" s="5"/>
      <c r="G4409" s="5"/>
      <c r="H4409" s="5"/>
      <c r="I4409" s="3"/>
      <c r="J4409" s="5"/>
      <c r="K4409" s="5"/>
      <c r="L4409" s="5"/>
      <c r="M4409" s="5"/>
      <c r="AJ4409" s="5"/>
      <c r="AK4409" s="5"/>
      <c r="AL4409" s="5"/>
      <c r="AM4409" s="5"/>
      <c r="AN4409" s="5"/>
      <c r="AO4409" s="5"/>
      <c r="AP4409" s="5"/>
      <c r="AQ4409" s="3"/>
      <c r="AR4409" s="5"/>
      <c r="AS4409" s="3"/>
      <c r="AT4409" s="3"/>
      <c r="AU4409" s="5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CK4409"/>
    </row>
    <row r="4410" spans="1:89" x14ac:dyDescent="0.25">
      <c r="A4410" s="2"/>
      <c r="B4410" s="5"/>
      <c r="C4410" s="5"/>
      <c r="D4410" s="5"/>
      <c r="E4410" s="5"/>
      <c r="F4410" s="5"/>
      <c r="G4410" s="5"/>
      <c r="H4410" s="5"/>
      <c r="I4410" s="3"/>
      <c r="J4410" s="5"/>
      <c r="K4410" s="5"/>
      <c r="L4410" s="5"/>
      <c r="M4410" s="5"/>
      <c r="AJ4410" s="3"/>
      <c r="AK4410" s="3"/>
      <c r="AL4410" s="3"/>
      <c r="AM4410" s="3"/>
      <c r="AN4410" s="5"/>
      <c r="AO4410" s="5"/>
      <c r="AP4410" s="5"/>
      <c r="AQ4410" s="3"/>
      <c r="AR4410" s="5"/>
      <c r="AS4410" s="5"/>
      <c r="AT4410" s="3"/>
      <c r="AU4410" s="5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CK4410"/>
    </row>
    <row r="4411" spans="1:89" x14ac:dyDescent="0.25">
      <c r="A4411" s="2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AJ4411" s="3"/>
      <c r="AK4411" s="3"/>
      <c r="AL4411" s="3"/>
      <c r="AM4411" s="3"/>
      <c r="AN4411" s="5"/>
      <c r="AO4411" s="5"/>
      <c r="AP4411" s="5"/>
      <c r="AQ4411" s="3"/>
      <c r="AR4411" s="5"/>
      <c r="AS4411" s="3"/>
      <c r="AT4411" s="3"/>
      <c r="AU4411" s="5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CK4411"/>
    </row>
    <row r="4412" spans="1:89" x14ac:dyDescent="0.25">
      <c r="A4412" s="2"/>
      <c r="B4412" s="5"/>
      <c r="C4412" s="5"/>
      <c r="D4412" s="5"/>
      <c r="E4412" s="5"/>
      <c r="F4412" s="5"/>
      <c r="G4412" s="5"/>
      <c r="H4412" s="5"/>
      <c r="I4412" s="3"/>
      <c r="J4412" s="5"/>
      <c r="K4412" s="5"/>
      <c r="L4412" s="5"/>
      <c r="M4412" s="5"/>
      <c r="AJ4412" s="3"/>
      <c r="AK4412" s="3"/>
      <c r="AL4412" s="3"/>
      <c r="AM4412" s="3"/>
      <c r="AN4412" s="5"/>
      <c r="AO4412" s="5"/>
      <c r="AP4412" s="5"/>
      <c r="AQ4412" s="5"/>
      <c r="AR4412" s="5"/>
      <c r="AS4412" s="5"/>
      <c r="AT4412" s="3"/>
      <c r="AU4412" s="5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CK4412"/>
    </row>
    <row r="4413" spans="1:89" x14ac:dyDescent="0.25">
      <c r="A4413" s="2"/>
      <c r="B4413" s="5"/>
      <c r="C4413" s="5"/>
      <c r="D4413" s="5"/>
      <c r="E4413" s="5"/>
      <c r="F4413" s="5"/>
      <c r="G4413" s="5"/>
      <c r="H4413" s="5"/>
      <c r="I4413" s="3"/>
      <c r="J4413" s="5"/>
      <c r="K4413" s="5"/>
      <c r="L4413" s="5"/>
      <c r="M4413" s="5"/>
      <c r="AJ4413" s="3"/>
      <c r="AK4413" s="3"/>
      <c r="AL4413" s="3"/>
      <c r="AM4413" s="5"/>
      <c r="AN4413" s="5"/>
      <c r="AO4413" s="5"/>
      <c r="AP4413" s="5"/>
      <c r="AQ4413" s="5"/>
      <c r="AR4413" s="5"/>
      <c r="AS4413" s="5"/>
      <c r="AT4413" s="3"/>
      <c r="AU4413" s="5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CK4413"/>
    </row>
    <row r="4414" spans="1:89" x14ac:dyDescent="0.25">
      <c r="A4414" s="2"/>
      <c r="B4414" s="5"/>
      <c r="C4414" s="5"/>
      <c r="D4414" s="5"/>
      <c r="E4414" s="5"/>
      <c r="F4414" s="5"/>
      <c r="G4414" s="5"/>
      <c r="H4414" s="5"/>
      <c r="I4414" s="3"/>
      <c r="J4414" s="5"/>
      <c r="K4414" s="5"/>
      <c r="L4414" s="5"/>
      <c r="M4414" s="5"/>
      <c r="AJ4414" s="5"/>
      <c r="AK4414" s="5"/>
      <c r="AL4414" s="5"/>
      <c r="AM4414" s="5"/>
      <c r="AN4414" s="5"/>
      <c r="AO4414" s="5"/>
      <c r="AP4414" s="5"/>
      <c r="AQ4414" s="3"/>
      <c r="AR4414" s="5"/>
      <c r="AS4414" s="3"/>
      <c r="AT4414" s="3"/>
      <c r="AU4414" s="5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CK4414"/>
    </row>
    <row r="4415" spans="1:89" x14ac:dyDescent="0.25">
      <c r="A4415" s="2"/>
      <c r="B4415" s="5"/>
      <c r="C4415" s="5"/>
      <c r="D4415" s="5"/>
      <c r="E4415" s="5"/>
      <c r="F4415" s="5"/>
      <c r="G4415" s="5"/>
      <c r="H4415" s="5"/>
      <c r="I4415" s="3"/>
      <c r="J4415" s="5"/>
      <c r="K4415" s="5"/>
      <c r="L4415" s="5"/>
      <c r="M4415" s="5"/>
      <c r="AJ4415" s="3"/>
      <c r="AK4415" s="3"/>
      <c r="AL4415" s="3"/>
      <c r="AM4415" s="3"/>
      <c r="AN4415" s="5"/>
      <c r="AO4415" s="5"/>
      <c r="AP4415" s="5"/>
      <c r="AQ4415" s="3"/>
      <c r="AR4415" s="5"/>
      <c r="AS4415" s="5"/>
      <c r="AT4415" s="3"/>
      <c r="AU4415" s="5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CK4415"/>
    </row>
    <row r="4416" spans="1:89" x14ac:dyDescent="0.25">
      <c r="A4416" s="2"/>
      <c r="B4416" s="5"/>
      <c r="C4416" s="5"/>
      <c r="D4416" s="5"/>
      <c r="E4416" s="5"/>
      <c r="F4416" s="5"/>
      <c r="G4416" s="5"/>
      <c r="H4416" s="5"/>
      <c r="I4416" s="3"/>
      <c r="J4416" s="5"/>
      <c r="K4416" s="5"/>
      <c r="L4416" s="5"/>
      <c r="M4416" s="5"/>
      <c r="AJ4416" s="3"/>
      <c r="AK4416" s="3"/>
      <c r="AL4416" s="3"/>
      <c r="AM4416" s="3"/>
      <c r="AN4416" s="5"/>
      <c r="AO4416" s="5"/>
      <c r="AP4416" s="5"/>
      <c r="AQ4416" s="3"/>
      <c r="AR4416" s="5"/>
      <c r="AS4416" s="3"/>
      <c r="AT4416" s="3"/>
      <c r="AU4416" s="5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CK4416"/>
    </row>
    <row r="4417" spans="1:89" x14ac:dyDescent="0.25">
      <c r="A4417" s="2"/>
      <c r="B4417" s="5"/>
      <c r="C4417" s="5"/>
      <c r="D4417" s="5"/>
      <c r="E4417" s="5"/>
      <c r="F4417" s="5"/>
      <c r="G4417" s="5"/>
      <c r="H4417" s="5"/>
      <c r="I4417" s="3"/>
      <c r="J4417" s="5"/>
      <c r="K4417" s="5"/>
      <c r="L4417" s="5"/>
      <c r="M4417" s="5"/>
      <c r="AJ4417" s="3"/>
      <c r="AK4417" s="3"/>
      <c r="AL4417" s="3"/>
      <c r="AM4417" s="3"/>
      <c r="AN4417" s="5"/>
      <c r="AO4417" s="5"/>
      <c r="AP4417" s="5"/>
      <c r="AQ4417" s="5"/>
      <c r="AR4417" s="5"/>
      <c r="AS4417" s="5"/>
      <c r="AT4417" s="3"/>
      <c r="AU4417" s="5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CK4417"/>
    </row>
    <row r="4418" spans="1:89" x14ac:dyDescent="0.25">
      <c r="A4418" s="2"/>
      <c r="B4418" s="5"/>
      <c r="C4418" s="5"/>
      <c r="D4418" s="5"/>
      <c r="E4418" s="5"/>
      <c r="F4418" s="5"/>
      <c r="G4418" s="5"/>
      <c r="H4418" s="5"/>
      <c r="I4418" s="3"/>
      <c r="J4418" s="5"/>
      <c r="K4418" s="5"/>
      <c r="L4418" s="5"/>
      <c r="M4418" s="5"/>
      <c r="AJ4418" s="3"/>
      <c r="AK4418" s="3"/>
      <c r="AL4418" s="3"/>
      <c r="AM4418" s="5"/>
      <c r="AN4418" s="5"/>
      <c r="AO4418" s="5"/>
      <c r="AP4418" s="5"/>
      <c r="AQ4418" s="5"/>
      <c r="AR4418" s="5"/>
      <c r="AS4418" s="5"/>
      <c r="AT4418" s="3"/>
      <c r="AU4418" s="5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CK4418"/>
    </row>
    <row r="4419" spans="1:89" x14ac:dyDescent="0.25">
      <c r="A4419" s="2"/>
      <c r="B4419" s="5"/>
      <c r="C4419" s="5"/>
      <c r="D4419" s="5"/>
      <c r="E4419" s="5"/>
      <c r="F4419" s="5"/>
      <c r="G4419" s="5"/>
      <c r="H4419" s="5"/>
      <c r="I4419" s="3"/>
      <c r="J4419" s="5"/>
      <c r="K4419" s="5"/>
      <c r="L4419" s="5"/>
      <c r="M4419" s="5"/>
      <c r="AJ4419" s="5"/>
      <c r="AK4419" s="5"/>
      <c r="AL4419" s="5"/>
      <c r="AM4419" s="5"/>
      <c r="AN4419" s="5"/>
      <c r="AO4419" s="5"/>
      <c r="AP4419" s="5"/>
      <c r="AQ4419" s="3"/>
      <c r="AR4419" s="3"/>
      <c r="AS4419" s="3"/>
      <c r="AT4419" s="3"/>
      <c r="AU4419" s="5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CK4419"/>
    </row>
    <row r="4420" spans="1:89" x14ac:dyDescent="0.25">
      <c r="A4420" s="2"/>
      <c r="B4420" s="5"/>
      <c r="C4420" s="5"/>
      <c r="D4420" s="5"/>
      <c r="E4420" s="5"/>
      <c r="F4420" s="5"/>
      <c r="G4420" s="5"/>
      <c r="H4420" s="5"/>
      <c r="I4420" s="3"/>
      <c r="J4420" s="5"/>
      <c r="K4420" s="5"/>
      <c r="L4420" s="5"/>
      <c r="M4420" s="5"/>
      <c r="AJ4420" s="5"/>
      <c r="AK4420" s="3"/>
      <c r="AL4420" s="3"/>
      <c r="AM4420" s="3"/>
      <c r="AN4420" s="5"/>
      <c r="AO4420" s="5"/>
      <c r="AP4420" s="5"/>
      <c r="AQ4420" s="5"/>
      <c r="AR4420" s="5"/>
      <c r="AS4420" s="5"/>
      <c r="AT4420" s="3"/>
      <c r="AU4420" s="5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CK4420"/>
    </row>
    <row r="4421" spans="1:89" x14ac:dyDescent="0.25">
      <c r="A4421" s="2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AJ4421" s="3"/>
      <c r="AK4421" s="3"/>
      <c r="AL4421" s="3"/>
      <c r="AM4421" s="3"/>
      <c r="AN4421" s="5"/>
      <c r="AO4421" s="5"/>
      <c r="AP4421" s="5"/>
      <c r="AQ4421" s="3"/>
      <c r="AR4421" s="3"/>
      <c r="AS4421" s="3"/>
      <c r="AT4421" s="3"/>
      <c r="AU4421" s="5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CK4421"/>
    </row>
    <row r="4422" spans="1:89" x14ac:dyDescent="0.25">
      <c r="A4422" s="2"/>
      <c r="B4422" s="5"/>
      <c r="C4422" s="5"/>
      <c r="D4422" s="5"/>
      <c r="E4422" s="5"/>
      <c r="F4422" s="5"/>
      <c r="G4422" s="5"/>
      <c r="H4422" s="5"/>
      <c r="I4422" s="3"/>
      <c r="J4422" s="5"/>
      <c r="K4422" s="5"/>
      <c r="L4422" s="5"/>
      <c r="M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3"/>
      <c r="AU4422" s="5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CK4422"/>
    </row>
    <row r="4423" spans="1:89" x14ac:dyDescent="0.25">
      <c r="A4423" s="2"/>
      <c r="B4423" s="5"/>
      <c r="C4423" s="5"/>
      <c r="D4423" s="5"/>
      <c r="E4423" s="5"/>
      <c r="F4423" s="5"/>
      <c r="G4423" s="5"/>
      <c r="H4423" s="5"/>
      <c r="I4423" s="3"/>
      <c r="J4423" s="5"/>
      <c r="K4423" s="5"/>
      <c r="L4423" s="5"/>
      <c r="M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3"/>
      <c r="AU4423" s="5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CK4423"/>
    </row>
    <row r="4424" spans="1:89" x14ac:dyDescent="0.25">
      <c r="A4424" s="2"/>
      <c r="B4424" s="5"/>
      <c r="C4424" s="5"/>
      <c r="D4424" s="5"/>
      <c r="E4424" s="5"/>
      <c r="F4424" s="5"/>
      <c r="G4424" s="5"/>
      <c r="H4424" s="5"/>
      <c r="I4424" s="3"/>
      <c r="J4424" s="5"/>
      <c r="K4424" s="5"/>
      <c r="L4424" s="5"/>
      <c r="M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3"/>
      <c r="AU4424" s="5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CK4424"/>
    </row>
    <row r="4425" spans="1:89" x14ac:dyDescent="0.25">
      <c r="A4425" s="2"/>
      <c r="B4425" s="5"/>
      <c r="C4425" s="5"/>
      <c r="D4425" s="5"/>
      <c r="E4425" s="5"/>
      <c r="F4425" s="5"/>
      <c r="G4425" s="5"/>
      <c r="H4425" s="5"/>
      <c r="I4425" s="3"/>
      <c r="J4425" s="5"/>
      <c r="K4425" s="5"/>
      <c r="L4425" s="5"/>
      <c r="M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3"/>
      <c r="AU4425" s="5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CK4425"/>
    </row>
    <row r="4426" spans="1:89" x14ac:dyDescent="0.25">
      <c r="A4426" s="2"/>
      <c r="B4426" s="5"/>
      <c r="C4426" s="5"/>
      <c r="D4426" s="5"/>
      <c r="E4426" s="5"/>
      <c r="F4426" s="5"/>
      <c r="G4426" s="5"/>
      <c r="H4426" s="5"/>
      <c r="I4426" s="3"/>
      <c r="J4426" s="5"/>
      <c r="K4426" s="5"/>
      <c r="L4426" s="5"/>
      <c r="M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3"/>
      <c r="AU4426" s="5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CK4426"/>
    </row>
    <row r="4427" spans="1:89" x14ac:dyDescent="0.25">
      <c r="A4427" s="2"/>
      <c r="B4427" s="5"/>
      <c r="C4427" s="5"/>
      <c r="D4427" s="5"/>
      <c r="E4427" s="5"/>
      <c r="F4427" s="5"/>
      <c r="G4427" s="5"/>
      <c r="H4427" s="5"/>
      <c r="I4427" s="3"/>
      <c r="J4427" s="5"/>
      <c r="K4427" s="5"/>
      <c r="L4427" s="5"/>
      <c r="M4427" s="5"/>
      <c r="AJ4427" s="3"/>
      <c r="AK4427" s="3"/>
      <c r="AL4427" s="3"/>
      <c r="AM4427" s="3"/>
      <c r="AN4427" s="5"/>
      <c r="AO4427" s="5"/>
      <c r="AP4427" s="5"/>
      <c r="AQ4427" s="3"/>
      <c r="AR4427" s="3"/>
      <c r="AS4427" s="3"/>
      <c r="AT4427" s="3"/>
      <c r="AU4427" s="5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CK4427"/>
    </row>
    <row r="4428" spans="1:89" x14ac:dyDescent="0.25">
      <c r="A4428" s="2"/>
      <c r="B4428" s="5"/>
      <c r="C4428" s="5"/>
      <c r="D4428" s="5"/>
      <c r="E4428" s="5"/>
      <c r="F4428" s="5"/>
      <c r="G4428" s="5"/>
      <c r="H4428" s="5"/>
      <c r="I4428" s="3"/>
      <c r="J4428" s="5"/>
      <c r="K4428" s="5"/>
      <c r="L4428" s="5"/>
      <c r="M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3"/>
      <c r="AU4428" s="5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CK4428"/>
    </row>
    <row r="4429" spans="1:89" x14ac:dyDescent="0.25">
      <c r="A4429" s="2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3"/>
      <c r="AU4429" s="5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CK4429"/>
    </row>
    <row r="4430" spans="1:89" x14ac:dyDescent="0.25">
      <c r="A4430" s="2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AJ4430" s="3"/>
      <c r="AK4430" s="3"/>
      <c r="AL4430" s="3"/>
      <c r="AM4430" s="3"/>
      <c r="AN4430" s="5"/>
      <c r="AO4430" s="5"/>
      <c r="AP4430" s="5"/>
      <c r="AQ4430" s="5"/>
      <c r="AR4430" s="5"/>
      <c r="AS4430" s="5"/>
      <c r="AT4430" s="3"/>
      <c r="AU4430" s="5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CK4430"/>
    </row>
    <row r="4431" spans="1:89" x14ac:dyDescent="0.25">
      <c r="A4431" s="2"/>
      <c r="B4431" s="5"/>
      <c r="C4431" s="5"/>
      <c r="D4431" s="5"/>
      <c r="E4431" s="5"/>
      <c r="F4431" s="5"/>
      <c r="G4431" s="5"/>
      <c r="H4431" s="5"/>
      <c r="I4431" s="3"/>
      <c r="J4431" s="5"/>
      <c r="K4431" s="5"/>
      <c r="L4431" s="5"/>
      <c r="M4431" s="5"/>
      <c r="AJ4431" s="3"/>
      <c r="AK4431" s="3"/>
      <c r="AL4431" s="3"/>
      <c r="AM4431" s="5"/>
      <c r="AN4431" s="5"/>
      <c r="AO4431" s="5"/>
      <c r="AP4431" s="5"/>
      <c r="AQ4431" s="5"/>
      <c r="AR4431" s="5"/>
      <c r="AS4431" s="5"/>
      <c r="AT4431" s="3"/>
      <c r="AU4431" s="5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CK4431"/>
    </row>
    <row r="4432" spans="1:89" x14ac:dyDescent="0.25">
      <c r="A4432" s="2"/>
      <c r="B4432" s="5"/>
      <c r="C4432" s="5"/>
      <c r="D4432" s="5"/>
      <c r="E4432" s="5"/>
      <c r="F4432" s="5"/>
      <c r="G4432" s="5"/>
      <c r="H4432" s="5"/>
      <c r="I4432" s="3"/>
      <c r="J4432" s="5"/>
      <c r="K4432" s="5"/>
      <c r="L4432" s="5"/>
      <c r="M4432" s="5"/>
      <c r="AJ4432" s="5"/>
      <c r="AK4432" s="5"/>
      <c r="AL4432" s="5"/>
      <c r="AM4432" s="5"/>
      <c r="AN4432" s="5"/>
      <c r="AO4432" s="5"/>
      <c r="AP4432" s="5"/>
      <c r="AQ4432" s="3"/>
      <c r="AR4432" s="5"/>
      <c r="AS4432" s="3"/>
      <c r="AT4432" s="3"/>
      <c r="AU4432" s="5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CK4432"/>
    </row>
    <row r="4433" spans="1:89" x14ac:dyDescent="0.25">
      <c r="A4433" s="2"/>
      <c r="B4433" s="5"/>
      <c r="C4433" s="5"/>
      <c r="D4433" s="5"/>
      <c r="E4433" s="5"/>
      <c r="F4433" s="5"/>
      <c r="G4433" s="5"/>
      <c r="H4433" s="5"/>
      <c r="I4433" s="3"/>
      <c r="J4433" s="5"/>
      <c r="K4433" s="5"/>
      <c r="L4433" s="5"/>
      <c r="M4433" s="5"/>
      <c r="AJ4433" s="3"/>
      <c r="AK4433" s="3"/>
      <c r="AL4433" s="3"/>
      <c r="AM4433" s="3"/>
      <c r="AN4433" s="5"/>
      <c r="AO4433" s="5"/>
      <c r="AP4433" s="5"/>
      <c r="AQ4433" s="3"/>
      <c r="AR4433" s="5"/>
      <c r="AS4433" s="5"/>
      <c r="AT4433" s="3"/>
      <c r="AU4433" s="5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CK4433"/>
    </row>
    <row r="4434" spans="1:89" x14ac:dyDescent="0.25">
      <c r="A4434" s="2"/>
      <c r="B4434" s="5"/>
      <c r="C4434" s="5"/>
      <c r="D4434" s="5"/>
      <c r="E4434" s="5"/>
      <c r="F4434" s="5"/>
      <c r="G4434" s="5"/>
      <c r="H4434" s="5"/>
      <c r="I4434" s="3"/>
      <c r="J4434" s="5"/>
      <c r="K4434" s="5"/>
      <c r="L4434" s="5"/>
      <c r="M4434" s="5"/>
      <c r="AJ4434" s="3"/>
      <c r="AK4434" s="3"/>
      <c r="AL4434" s="3"/>
      <c r="AM4434" s="3"/>
      <c r="AN4434" s="5"/>
      <c r="AO4434" s="5"/>
      <c r="AP4434" s="5"/>
      <c r="AQ4434" s="3"/>
      <c r="AR4434" s="5"/>
      <c r="AS4434" s="3"/>
      <c r="AT4434" s="3"/>
      <c r="AU4434" s="5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CK4434"/>
    </row>
    <row r="4435" spans="1:89" x14ac:dyDescent="0.25">
      <c r="A4435" s="2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AJ4435" s="3"/>
      <c r="AK4435" s="3"/>
      <c r="AL4435" s="3"/>
      <c r="AM4435" s="3"/>
      <c r="AN4435" s="5"/>
      <c r="AO4435" s="5"/>
      <c r="AP4435" s="5"/>
      <c r="AQ4435" s="5"/>
      <c r="AR4435" s="5"/>
      <c r="AS4435" s="5"/>
      <c r="AT4435" s="3"/>
      <c r="AU4435" s="5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CK4435"/>
    </row>
    <row r="4436" spans="1:89" x14ac:dyDescent="0.25">
      <c r="A4436" s="2"/>
      <c r="B4436" s="5"/>
      <c r="C4436" s="5"/>
      <c r="D4436" s="5"/>
      <c r="E4436" s="5"/>
      <c r="F4436" s="5"/>
      <c r="G4436" s="5"/>
      <c r="H4436" s="5"/>
      <c r="I4436" s="3"/>
      <c r="J4436" s="5"/>
      <c r="K4436" s="5"/>
      <c r="L4436" s="5"/>
      <c r="M4436" s="5"/>
      <c r="AJ4436" s="3"/>
      <c r="AK4436" s="3"/>
      <c r="AL4436" s="3"/>
      <c r="AM4436" s="5"/>
      <c r="AN4436" s="5"/>
      <c r="AO4436" s="5"/>
      <c r="AP4436" s="5"/>
      <c r="AQ4436" s="5"/>
      <c r="AR4436" s="5"/>
      <c r="AS4436" s="5"/>
      <c r="AT4436" s="3"/>
      <c r="AU4436" s="5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CK4436"/>
    </row>
    <row r="4437" spans="1:89" x14ac:dyDescent="0.25">
      <c r="A4437" s="2"/>
      <c r="B4437" s="5"/>
      <c r="C4437" s="5"/>
      <c r="D4437" s="5"/>
      <c r="E4437" s="5"/>
      <c r="F4437" s="5"/>
      <c r="G4437" s="5"/>
      <c r="H4437" s="5"/>
      <c r="I4437" s="3"/>
      <c r="J4437" s="5"/>
      <c r="K4437" s="5"/>
      <c r="L4437" s="5"/>
      <c r="M4437" s="5"/>
      <c r="AJ4437" s="5"/>
      <c r="AK4437" s="5"/>
      <c r="AL4437" s="5"/>
      <c r="AM4437" s="5"/>
      <c r="AN4437" s="5"/>
      <c r="AO4437" s="5"/>
      <c r="AP4437" s="5"/>
      <c r="AQ4437" s="3"/>
      <c r="AR4437" s="5"/>
      <c r="AS4437" s="3"/>
      <c r="AT4437" s="3"/>
      <c r="AU4437" s="5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CK4437"/>
    </row>
    <row r="4438" spans="1:89" x14ac:dyDescent="0.25">
      <c r="A4438" s="2"/>
      <c r="B4438" s="5"/>
      <c r="C4438" s="5"/>
      <c r="D4438" s="5"/>
      <c r="E4438" s="5"/>
      <c r="F4438" s="5"/>
      <c r="G4438" s="5"/>
      <c r="H4438" s="5"/>
      <c r="I4438" s="3"/>
      <c r="J4438" s="5"/>
      <c r="K4438" s="5"/>
      <c r="L4438" s="5"/>
      <c r="M4438" s="5"/>
      <c r="AJ4438" s="3"/>
      <c r="AK4438" s="3"/>
      <c r="AL4438" s="3"/>
      <c r="AM4438" s="3"/>
      <c r="AN4438" s="5"/>
      <c r="AO4438" s="5"/>
      <c r="AP4438" s="5"/>
      <c r="AQ4438" s="3"/>
      <c r="AR4438" s="5"/>
      <c r="AS4438" s="5"/>
      <c r="AT4438" s="3"/>
      <c r="AU4438" s="5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CK4438"/>
    </row>
    <row r="4439" spans="1:89" x14ac:dyDescent="0.25">
      <c r="A4439" s="2"/>
      <c r="B4439" s="5"/>
      <c r="C4439" s="5"/>
      <c r="D4439" s="5"/>
      <c r="E4439" s="5"/>
      <c r="F4439" s="5"/>
      <c r="G4439" s="5"/>
      <c r="H4439" s="5"/>
      <c r="I4439" s="3"/>
      <c r="J4439" s="5"/>
      <c r="K4439" s="5"/>
      <c r="L4439" s="5"/>
      <c r="M4439" s="5"/>
      <c r="AJ4439" s="3"/>
      <c r="AK4439" s="3"/>
      <c r="AL4439" s="3"/>
      <c r="AM4439" s="3"/>
      <c r="AN4439" s="5"/>
      <c r="AO4439" s="5"/>
      <c r="AP4439" s="5"/>
      <c r="AQ4439" s="3"/>
      <c r="AR4439" s="5"/>
      <c r="AS4439" s="3"/>
      <c r="AT4439" s="3"/>
      <c r="AU4439" s="5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CK4439"/>
    </row>
    <row r="4440" spans="1:89" x14ac:dyDescent="0.25">
      <c r="A4440" s="2"/>
      <c r="B4440" s="5"/>
      <c r="C4440" s="5"/>
      <c r="D4440" s="5"/>
      <c r="E4440" s="5"/>
      <c r="F4440" s="5"/>
      <c r="G4440" s="5"/>
      <c r="H4440" s="5"/>
      <c r="I4440" s="3"/>
      <c r="J4440" s="5"/>
      <c r="K4440" s="5"/>
      <c r="L4440" s="5"/>
      <c r="M4440" s="5"/>
      <c r="AJ4440" s="3"/>
      <c r="AK4440" s="3"/>
      <c r="AL4440" s="3"/>
      <c r="AM4440" s="3"/>
      <c r="AN4440" s="5"/>
      <c r="AO4440" s="5"/>
      <c r="AP4440" s="5"/>
      <c r="AQ4440" s="5"/>
      <c r="AR4440" s="5"/>
      <c r="AS4440" s="5"/>
      <c r="AT4440" s="3"/>
      <c r="AU4440" s="5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CK4440"/>
    </row>
    <row r="4441" spans="1:89" x14ac:dyDescent="0.25">
      <c r="A4441" s="2"/>
      <c r="B4441" s="5"/>
      <c r="C4441" s="5"/>
      <c r="D4441" s="5"/>
      <c r="E4441" s="5"/>
      <c r="F4441" s="5"/>
      <c r="G4441" s="5"/>
      <c r="H4441" s="5"/>
      <c r="I4441" s="3"/>
      <c r="J4441" s="5"/>
      <c r="K4441" s="5"/>
      <c r="L4441" s="5"/>
      <c r="M4441" s="5"/>
      <c r="AJ4441" s="3"/>
      <c r="AK4441" s="3"/>
      <c r="AL4441" s="3"/>
      <c r="AM4441" s="5"/>
      <c r="AN4441" s="5"/>
      <c r="AO4441" s="5"/>
      <c r="AP4441" s="5"/>
      <c r="AQ4441" s="5"/>
      <c r="AR4441" s="5"/>
      <c r="AS4441" s="5"/>
      <c r="AT4441" s="3"/>
      <c r="AU4441" s="5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CK4441"/>
    </row>
    <row r="4442" spans="1:89" x14ac:dyDescent="0.25">
      <c r="A4442" s="2"/>
      <c r="B4442" s="5"/>
      <c r="C4442" s="5"/>
      <c r="D4442" s="5"/>
      <c r="E4442" s="5"/>
      <c r="F4442" s="5"/>
      <c r="G4442" s="5"/>
      <c r="H4442" s="5"/>
      <c r="I4442" s="3"/>
      <c r="J4442" s="5"/>
      <c r="K4442" s="5"/>
      <c r="L4442" s="5"/>
      <c r="M4442" s="5"/>
      <c r="AJ4442" s="5"/>
      <c r="AK4442" s="5"/>
      <c r="AL4442" s="5"/>
      <c r="AM4442" s="5"/>
      <c r="AN4442" s="5"/>
      <c r="AO4442" s="5"/>
      <c r="AP4442" s="5"/>
      <c r="AQ4442" s="3"/>
      <c r="AR4442" s="3"/>
      <c r="AS4442" s="3"/>
      <c r="AT4442" s="3"/>
      <c r="AU4442" s="5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CK4442"/>
    </row>
    <row r="4443" spans="1:89" x14ac:dyDescent="0.25">
      <c r="A4443" s="2"/>
      <c r="B4443" s="5"/>
      <c r="C4443" s="5"/>
      <c r="D4443" s="5"/>
      <c r="E4443" s="5"/>
      <c r="F4443" s="5"/>
      <c r="G4443" s="5"/>
      <c r="H4443" s="5"/>
      <c r="I4443" s="3"/>
      <c r="J4443" s="5"/>
      <c r="K4443" s="5"/>
      <c r="L4443" s="5"/>
      <c r="M4443" s="5"/>
      <c r="AJ4443" s="5"/>
      <c r="AK4443" s="3"/>
      <c r="AL4443" s="3"/>
      <c r="AM4443" s="3"/>
      <c r="AN4443" s="5"/>
      <c r="AO4443" s="5"/>
      <c r="AP4443" s="5"/>
      <c r="AQ4443" s="5"/>
      <c r="AR4443" s="5"/>
      <c r="AS4443" s="5"/>
      <c r="AT4443" s="3"/>
      <c r="AU4443" s="5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CK4443"/>
    </row>
    <row r="4444" spans="1:89" x14ac:dyDescent="0.25">
      <c r="A4444" s="2"/>
      <c r="B4444" s="5"/>
      <c r="C4444" s="5"/>
      <c r="D4444" s="5"/>
      <c r="E4444" s="5"/>
      <c r="F4444" s="5"/>
      <c r="G4444" s="5"/>
      <c r="H4444" s="5"/>
      <c r="I4444" s="3"/>
      <c r="J4444" s="5"/>
      <c r="K4444" s="5"/>
      <c r="L4444" s="5"/>
      <c r="M4444" s="5"/>
      <c r="AJ4444" s="3"/>
      <c r="AK4444" s="3"/>
      <c r="AL4444" s="3"/>
      <c r="AM4444" s="3"/>
      <c r="AN4444" s="5"/>
      <c r="AO4444" s="5"/>
      <c r="AP4444" s="5"/>
      <c r="AQ4444" s="3"/>
      <c r="AR4444" s="3"/>
      <c r="AS4444" s="3"/>
      <c r="AT4444" s="3"/>
      <c r="AU4444" s="5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CK4444"/>
    </row>
    <row r="4445" spans="1:89" x14ac:dyDescent="0.25">
      <c r="A4445" s="2"/>
      <c r="B4445" s="5"/>
      <c r="C4445" s="5"/>
      <c r="D4445" s="5"/>
      <c r="E4445" s="5"/>
      <c r="F4445" s="5"/>
      <c r="G4445" s="5"/>
      <c r="H4445" s="5"/>
      <c r="I4445" s="3"/>
      <c r="J4445" s="5"/>
      <c r="K4445" s="5"/>
      <c r="L4445" s="5"/>
      <c r="M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3"/>
      <c r="AU4445" s="5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CK4445"/>
    </row>
    <row r="4446" spans="1:89" x14ac:dyDescent="0.25">
      <c r="A4446" s="2"/>
      <c r="B4446" s="5"/>
      <c r="C4446" s="5"/>
      <c r="D4446" s="5"/>
      <c r="E4446" s="5"/>
      <c r="F4446" s="5"/>
      <c r="G4446" s="5"/>
      <c r="H4446" s="5"/>
      <c r="I4446" s="3"/>
      <c r="J4446" s="5"/>
      <c r="K4446" s="5"/>
      <c r="L4446" s="5"/>
      <c r="M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3"/>
      <c r="AU4446" s="5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CK4446"/>
    </row>
    <row r="4447" spans="1:89" x14ac:dyDescent="0.25">
      <c r="A4447" s="2"/>
      <c r="B4447" s="5"/>
      <c r="C4447" s="5"/>
      <c r="D4447" s="5"/>
      <c r="E4447" s="5"/>
      <c r="F4447" s="5"/>
      <c r="G4447" s="5"/>
      <c r="H4447" s="5"/>
      <c r="I4447" s="3"/>
      <c r="J4447" s="5"/>
      <c r="K4447" s="5"/>
      <c r="L4447" s="5"/>
      <c r="M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3"/>
      <c r="AU4447" s="5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CK4447"/>
    </row>
    <row r="4448" spans="1:89" x14ac:dyDescent="0.25">
      <c r="A4448" s="2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3"/>
      <c r="AU4448" s="5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CK4448"/>
    </row>
    <row r="4449" spans="1:89" x14ac:dyDescent="0.25">
      <c r="A4449" s="2"/>
      <c r="B4449" s="5"/>
      <c r="C4449" s="5"/>
      <c r="D4449" s="5"/>
      <c r="E4449" s="5"/>
      <c r="F4449" s="5"/>
      <c r="G4449" s="5"/>
      <c r="H4449" s="5"/>
      <c r="I4449" s="3"/>
      <c r="J4449" s="5"/>
      <c r="K4449" s="5"/>
      <c r="L4449" s="5"/>
      <c r="M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3"/>
      <c r="AU4449" s="5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CK4449"/>
    </row>
    <row r="4450" spans="1:89" x14ac:dyDescent="0.25">
      <c r="A4450" s="2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AJ4450" s="3"/>
      <c r="AK4450" s="3"/>
      <c r="AL4450" s="3"/>
      <c r="AM4450" s="3"/>
      <c r="AN4450" s="5"/>
      <c r="AO4450" s="5"/>
      <c r="AP4450" s="5"/>
      <c r="AQ4450" s="3"/>
      <c r="AR4450" s="3"/>
      <c r="AS4450" s="3"/>
      <c r="AT4450" s="3"/>
      <c r="AU4450" s="5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CK4450"/>
    </row>
    <row r="4451" spans="1:89" x14ac:dyDescent="0.25">
      <c r="A4451" s="2"/>
      <c r="B4451" s="5"/>
      <c r="C4451" s="5"/>
      <c r="D4451" s="5"/>
      <c r="E4451" s="5"/>
      <c r="F4451" s="5"/>
      <c r="G4451" s="5"/>
      <c r="H4451" s="5"/>
      <c r="I4451" s="3"/>
      <c r="J4451" s="5"/>
      <c r="K4451" s="5"/>
      <c r="L4451" s="5"/>
      <c r="M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3"/>
      <c r="AU4451" s="5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CK4451"/>
    </row>
    <row r="4452" spans="1:89" x14ac:dyDescent="0.25">
      <c r="A4452" s="2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3"/>
      <c r="AU4452" s="5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CK4452"/>
    </row>
    <row r="4453" spans="1:89" x14ac:dyDescent="0.25">
      <c r="A4453" s="2"/>
      <c r="B4453" s="5"/>
      <c r="C4453" s="5"/>
      <c r="D4453" s="5"/>
      <c r="E4453" s="5"/>
      <c r="F4453" s="5"/>
      <c r="G4453" s="5"/>
      <c r="H4453" s="5"/>
      <c r="I4453" s="3"/>
      <c r="J4453" s="5"/>
      <c r="K4453" s="5"/>
      <c r="L4453" s="5"/>
      <c r="M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3"/>
      <c r="AU4453" s="5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CK4453"/>
    </row>
    <row r="4454" spans="1:89" x14ac:dyDescent="0.25">
      <c r="A4454" s="2"/>
      <c r="B4454" s="5"/>
      <c r="C4454" s="5"/>
      <c r="D4454" s="5"/>
      <c r="E4454" s="5"/>
      <c r="F4454" s="5"/>
      <c r="G4454" s="5"/>
      <c r="H4454" s="5"/>
      <c r="I4454" s="3"/>
      <c r="J4454" s="5"/>
      <c r="K4454" s="5"/>
      <c r="L4454" s="5"/>
      <c r="M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3"/>
      <c r="AU4454" s="5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CK4454"/>
    </row>
    <row r="4455" spans="1:89" x14ac:dyDescent="0.25">
      <c r="A4455" s="2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3"/>
      <c r="AU4455" s="5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CK4455"/>
    </row>
    <row r="4456" spans="1:89" x14ac:dyDescent="0.25">
      <c r="A4456" s="2"/>
      <c r="B4456" s="5"/>
      <c r="C4456" s="5"/>
      <c r="D4456" s="5"/>
      <c r="E4456" s="5"/>
      <c r="F4456" s="5"/>
      <c r="G4456" s="5"/>
      <c r="H4456" s="5"/>
      <c r="I4456" s="3"/>
      <c r="J4456" s="5"/>
      <c r="K4456" s="5"/>
      <c r="L4456" s="5"/>
      <c r="M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3"/>
      <c r="AU4456" s="5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CK4456"/>
    </row>
    <row r="4457" spans="1:89" x14ac:dyDescent="0.25">
      <c r="A4457" s="2"/>
      <c r="B4457" s="5"/>
      <c r="C4457" s="5"/>
      <c r="D4457" s="5"/>
      <c r="E4457" s="5"/>
      <c r="F4457" s="5"/>
      <c r="G4457" s="5"/>
      <c r="H4457" s="5"/>
      <c r="I4457" s="3"/>
      <c r="J4457" s="5"/>
      <c r="K4457" s="5"/>
      <c r="L4457" s="5"/>
      <c r="M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3"/>
      <c r="AU4457" s="5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CK4457"/>
    </row>
    <row r="4458" spans="1:89" x14ac:dyDescent="0.25">
      <c r="A4458" s="2"/>
      <c r="B4458" s="5"/>
      <c r="C4458" s="5"/>
      <c r="D4458" s="5"/>
      <c r="E4458" s="5"/>
      <c r="F4458" s="5"/>
      <c r="G4458" s="5"/>
      <c r="H4458" s="5"/>
      <c r="I4458" s="3"/>
      <c r="J4458" s="5"/>
      <c r="K4458" s="5"/>
      <c r="L4458" s="5"/>
      <c r="M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3"/>
      <c r="AU4458" s="5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CK4458"/>
    </row>
    <row r="4459" spans="1:89" x14ac:dyDescent="0.25">
      <c r="A4459" s="2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3"/>
      <c r="AU4459" s="5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CK4459"/>
    </row>
    <row r="4460" spans="1:89" x14ac:dyDescent="0.25">
      <c r="A4460" s="2"/>
      <c r="B4460" s="5"/>
      <c r="C4460" s="5"/>
      <c r="D4460" s="5"/>
      <c r="E4460" s="5"/>
      <c r="F4460" s="5"/>
      <c r="G4460" s="5"/>
      <c r="H4460" s="5"/>
      <c r="I4460" s="3"/>
      <c r="J4460" s="5"/>
      <c r="K4460" s="5"/>
      <c r="L4460" s="5"/>
      <c r="M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3"/>
      <c r="AU4460" s="5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CK4460"/>
    </row>
    <row r="4461" spans="1:89" x14ac:dyDescent="0.25">
      <c r="A4461" s="2"/>
      <c r="B4461" s="5"/>
      <c r="C4461" s="5"/>
      <c r="D4461" s="5"/>
      <c r="E4461" s="5"/>
      <c r="F4461" s="5"/>
      <c r="G4461" s="5"/>
      <c r="H4461" s="5"/>
      <c r="I4461" s="3"/>
      <c r="J4461" s="5"/>
      <c r="K4461" s="5"/>
      <c r="L4461" s="5"/>
      <c r="M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3"/>
      <c r="AU4461" s="5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CK4461"/>
    </row>
    <row r="4462" spans="1:89" x14ac:dyDescent="0.25">
      <c r="A4462" s="2"/>
      <c r="B4462" s="5"/>
      <c r="C4462" s="5"/>
      <c r="D4462" s="5"/>
      <c r="E4462" s="5"/>
      <c r="F4462" s="5"/>
      <c r="G4462" s="5"/>
      <c r="H4462" s="5"/>
      <c r="I4462" s="3"/>
      <c r="J4462" s="5"/>
      <c r="K4462" s="5"/>
      <c r="L4462" s="5"/>
      <c r="M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3"/>
      <c r="AU4462" s="5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CK4462"/>
    </row>
    <row r="4463" spans="1:89" x14ac:dyDescent="0.25">
      <c r="A4463" s="2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3"/>
      <c r="AU4463" s="5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CK4463"/>
    </row>
    <row r="4464" spans="1:89" x14ac:dyDescent="0.25">
      <c r="A4464" s="2"/>
      <c r="B4464" s="5"/>
      <c r="C4464" s="5"/>
      <c r="D4464" s="5"/>
      <c r="E4464" s="5"/>
      <c r="F4464" s="5"/>
      <c r="G4464" s="5"/>
      <c r="H4464" s="5"/>
      <c r="I4464" s="3"/>
      <c r="J4464" s="5"/>
      <c r="K4464" s="5"/>
      <c r="L4464" s="5"/>
      <c r="M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3"/>
      <c r="AU4464" s="5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CK4464"/>
    </row>
    <row r="4465" spans="1:89" x14ac:dyDescent="0.25">
      <c r="A4465" s="2"/>
      <c r="B4465" s="5"/>
      <c r="C4465" s="5"/>
      <c r="D4465" s="5"/>
      <c r="E4465" s="5"/>
      <c r="F4465" s="5"/>
      <c r="G4465" s="5"/>
      <c r="H4465" s="5"/>
      <c r="I4465" s="3"/>
      <c r="J4465" s="5"/>
      <c r="K4465" s="5"/>
      <c r="L4465" s="5"/>
      <c r="M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3"/>
      <c r="AU4465" s="5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CK4465"/>
    </row>
    <row r="4466" spans="1:89" x14ac:dyDescent="0.25">
      <c r="A4466" s="2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3"/>
      <c r="AU4466" s="5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CK4466"/>
    </row>
    <row r="4467" spans="1:89" x14ac:dyDescent="0.25">
      <c r="A4467" s="2"/>
      <c r="B4467" s="5"/>
      <c r="C4467" s="5"/>
      <c r="D4467" s="5"/>
      <c r="E4467" s="5"/>
      <c r="F4467" s="5"/>
      <c r="G4467" s="5"/>
      <c r="H4467" s="5"/>
      <c r="I4467" s="3"/>
      <c r="J4467" s="5"/>
      <c r="K4467" s="5"/>
      <c r="L4467" s="5"/>
      <c r="M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3"/>
      <c r="AU4467" s="5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CK4467"/>
    </row>
    <row r="4468" spans="1:89" x14ac:dyDescent="0.25">
      <c r="A4468" s="2"/>
      <c r="B4468" s="5"/>
      <c r="C4468" s="5"/>
      <c r="D4468" s="5"/>
      <c r="E4468" s="5"/>
      <c r="F4468" s="5"/>
      <c r="G4468" s="5"/>
      <c r="H4468" s="5"/>
      <c r="I4468" s="3"/>
      <c r="J4468" s="5"/>
      <c r="K4468" s="5"/>
      <c r="L4468" s="5"/>
      <c r="M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3"/>
      <c r="AU4468" s="5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CK4468"/>
    </row>
    <row r="4469" spans="1:89" x14ac:dyDescent="0.25">
      <c r="A4469" s="2"/>
      <c r="B4469" s="5"/>
      <c r="C4469" s="5"/>
      <c r="D4469" s="5"/>
      <c r="E4469" s="5"/>
      <c r="F4469" s="5"/>
      <c r="G4469" s="5"/>
      <c r="H4469" s="5"/>
      <c r="I4469" s="3"/>
      <c r="J4469" s="5"/>
      <c r="K4469" s="5"/>
      <c r="L4469" s="5"/>
      <c r="M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3"/>
      <c r="AU4469" s="5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CK4469"/>
    </row>
    <row r="4470" spans="1:89" x14ac:dyDescent="0.25">
      <c r="A4470" s="2"/>
      <c r="B4470" s="5"/>
      <c r="C4470" s="5"/>
      <c r="D4470" s="5"/>
      <c r="E4470" s="5"/>
      <c r="F4470" s="5"/>
      <c r="G4470" s="5"/>
      <c r="H4470" s="5"/>
      <c r="I4470" s="3"/>
      <c r="J4470" s="5"/>
      <c r="K4470" s="5"/>
      <c r="L4470" s="5"/>
      <c r="M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3"/>
      <c r="AU4470" s="5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CK4470"/>
    </row>
    <row r="4471" spans="1:89" x14ac:dyDescent="0.25">
      <c r="A4471" s="2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3"/>
      <c r="AU4471" s="5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CK4471"/>
    </row>
    <row r="4472" spans="1:89" x14ac:dyDescent="0.25">
      <c r="A4472" s="2"/>
      <c r="B4472" s="5"/>
      <c r="C4472" s="5"/>
      <c r="D4472" s="5"/>
      <c r="E4472" s="5"/>
      <c r="F4472" s="5"/>
      <c r="G4472" s="5"/>
      <c r="H4472" s="5"/>
      <c r="I4472" s="3"/>
      <c r="J4472" s="5"/>
      <c r="K4472" s="5"/>
      <c r="L4472" s="5"/>
      <c r="M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3"/>
      <c r="AU4472" s="5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CK4472"/>
    </row>
    <row r="4473" spans="1:89" x14ac:dyDescent="0.25">
      <c r="A4473" s="2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3"/>
      <c r="AU4473" s="5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CK4473"/>
    </row>
    <row r="4474" spans="1:89" x14ac:dyDescent="0.25">
      <c r="A4474" s="2"/>
      <c r="B4474" s="5"/>
      <c r="C4474" s="5"/>
      <c r="D4474" s="5"/>
      <c r="E4474" s="5"/>
      <c r="F4474" s="5"/>
      <c r="G4474" s="5"/>
      <c r="H4474" s="5"/>
      <c r="I4474" s="3"/>
      <c r="J4474" s="5"/>
      <c r="K4474" s="5"/>
      <c r="L4474" s="5"/>
      <c r="M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3"/>
      <c r="AU4474" s="5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CK4474"/>
    </row>
    <row r="4475" spans="1:89" x14ac:dyDescent="0.25">
      <c r="A4475" s="2"/>
      <c r="B4475" s="5"/>
      <c r="C4475" s="5"/>
      <c r="D4475" s="5"/>
      <c r="E4475" s="5"/>
      <c r="F4475" s="5"/>
      <c r="G4475" s="5"/>
      <c r="H4475" s="5"/>
      <c r="I4475" s="3"/>
      <c r="J4475" s="5"/>
      <c r="K4475" s="5"/>
      <c r="L4475" s="5"/>
      <c r="M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3"/>
      <c r="AU4475" s="5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CK4475"/>
    </row>
    <row r="4476" spans="1:89" x14ac:dyDescent="0.25">
      <c r="A4476" s="2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AJ4476" s="3"/>
      <c r="AK4476" s="3"/>
      <c r="AL4476" s="3"/>
      <c r="AM4476" s="5"/>
      <c r="AN4476" s="5"/>
      <c r="AO4476" s="5"/>
      <c r="AP4476" s="5"/>
      <c r="AQ4476" s="5"/>
      <c r="AR4476" s="5"/>
      <c r="AS4476" s="5"/>
      <c r="AT4476" s="3"/>
      <c r="AU4476" s="5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CK4476"/>
    </row>
    <row r="4477" spans="1:89" x14ac:dyDescent="0.25">
      <c r="A4477" s="2"/>
      <c r="B4477" s="5"/>
      <c r="C4477" s="5"/>
      <c r="D4477" s="5"/>
      <c r="E4477" s="5"/>
      <c r="F4477" s="5"/>
      <c r="G4477" s="5"/>
      <c r="H4477" s="5"/>
      <c r="I4477" s="3"/>
      <c r="J4477" s="5"/>
      <c r="K4477" s="5"/>
      <c r="L4477" s="5"/>
      <c r="M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3"/>
      <c r="AU4477" s="5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CK4477"/>
    </row>
    <row r="4478" spans="1:89" x14ac:dyDescent="0.25">
      <c r="A4478" s="2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3"/>
      <c r="AU4478" s="5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CK4478"/>
    </row>
    <row r="4479" spans="1:89" x14ac:dyDescent="0.25">
      <c r="A4479" s="2"/>
      <c r="B4479" s="5"/>
      <c r="C4479" s="5"/>
      <c r="D4479" s="5"/>
      <c r="E4479" s="5"/>
      <c r="F4479" s="5"/>
      <c r="G4479" s="5"/>
      <c r="H4479" s="5"/>
      <c r="I4479" s="3"/>
      <c r="J4479" s="5"/>
      <c r="K4479" s="5"/>
      <c r="L4479" s="5"/>
      <c r="M4479" s="5"/>
      <c r="AJ4479" s="3"/>
      <c r="AK4479" s="3"/>
      <c r="AL4479" s="3"/>
      <c r="AM4479" s="5"/>
      <c r="AN4479" s="5"/>
      <c r="AO4479" s="5"/>
      <c r="AP4479" s="5"/>
      <c r="AQ4479" s="5"/>
      <c r="AR4479" s="5"/>
      <c r="AS4479" s="5"/>
      <c r="AT4479" s="3"/>
      <c r="AU4479" s="5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CK4479"/>
    </row>
    <row r="4480" spans="1:89" x14ac:dyDescent="0.25">
      <c r="A4480" s="2"/>
      <c r="B4480" s="5"/>
      <c r="C4480" s="5"/>
      <c r="D4480" s="5"/>
      <c r="E4480" s="5"/>
      <c r="F4480" s="5"/>
      <c r="G4480" s="5"/>
      <c r="H4480" s="5"/>
      <c r="I4480" s="3"/>
      <c r="J4480" s="5"/>
      <c r="K4480" s="5"/>
      <c r="L4480" s="5"/>
      <c r="M4480" s="5"/>
      <c r="AJ4480" s="3"/>
      <c r="AK4480" s="3"/>
      <c r="AL4480" s="3"/>
      <c r="AM4480" s="5"/>
      <c r="AN4480" s="5"/>
      <c r="AO4480" s="5"/>
      <c r="AP4480" s="5"/>
      <c r="AQ4480" s="5"/>
      <c r="AR4480" s="5"/>
      <c r="AS4480" s="5"/>
      <c r="AT4480" s="3"/>
      <c r="AU4480" s="5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CK4480"/>
    </row>
    <row r="4481" spans="1:89" x14ac:dyDescent="0.25">
      <c r="A4481" s="2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AJ4481" s="3"/>
      <c r="AK4481" s="3"/>
      <c r="AL4481" s="3"/>
      <c r="AM4481" s="3"/>
      <c r="AN4481" s="5"/>
      <c r="AO4481" s="5"/>
      <c r="AP4481" s="5"/>
      <c r="AQ4481" s="5"/>
      <c r="AR4481" s="5"/>
      <c r="AS4481" s="5"/>
      <c r="AT4481" s="3"/>
      <c r="AU4481" s="5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CK4481"/>
    </row>
    <row r="4482" spans="1:89" x14ac:dyDescent="0.25">
      <c r="A4482" s="2"/>
      <c r="B4482" s="5"/>
      <c r="C4482" s="5"/>
      <c r="D4482" s="5"/>
      <c r="E4482" s="5"/>
      <c r="F4482" s="5"/>
      <c r="G4482" s="5"/>
      <c r="H4482" s="5"/>
      <c r="I4482" s="3"/>
      <c r="J4482" s="5"/>
      <c r="K4482" s="5"/>
      <c r="L4482" s="5"/>
      <c r="M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3"/>
      <c r="AU4482" s="5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CK4482"/>
    </row>
    <row r="4483" spans="1:89" x14ac:dyDescent="0.25">
      <c r="A4483" s="2"/>
      <c r="B4483" s="5"/>
      <c r="C4483" s="5"/>
      <c r="D4483" s="5"/>
      <c r="E4483" s="5"/>
      <c r="F4483" s="5"/>
      <c r="G4483" s="5"/>
      <c r="H4483" s="5"/>
      <c r="I4483" s="3"/>
      <c r="J4483" s="5"/>
      <c r="K4483" s="5"/>
      <c r="L4483" s="5"/>
      <c r="M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3"/>
      <c r="AU4483" s="5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CK4483"/>
    </row>
    <row r="4484" spans="1:89" x14ac:dyDescent="0.25">
      <c r="A4484" s="2"/>
      <c r="B4484" s="5"/>
      <c r="C4484" s="5"/>
      <c r="D4484" s="5"/>
      <c r="E4484" s="5"/>
      <c r="F4484" s="5"/>
      <c r="G4484" s="5"/>
      <c r="H4484" s="5"/>
      <c r="I4484" s="3"/>
      <c r="J4484" s="5"/>
      <c r="K4484" s="5"/>
      <c r="L4484" s="5"/>
      <c r="M4484" s="5"/>
      <c r="AJ4484" s="3"/>
      <c r="AK4484" s="3"/>
      <c r="AL4484" s="3"/>
      <c r="AM4484" s="5"/>
      <c r="AN4484" s="5"/>
      <c r="AO4484" s="5"/>
      <c r="AP4484" s="5"/>
      <c r="AQ4484" s="5"/>
      <c r="AR4484" s="5"/>
      <c r="AS4484" s="5"/>
      <c r="AT4484" s="3"/>
      <c r="AU4484" s="5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CK4484"/>
    </row>
    <row r="4485" spans="1:89" x14ac:dyDescent="0.25">
      <c r="A4485" s="2"/>
      <c r="B4485" s="5"/>
      <c r="C4485" s="5"/>
      <c r="D4485" s="5"/>
      <c r="E4485" s="5"/>
      <c r="F4485" s="5"/>
      <c r="G4485" s="5"/>
      <c r="H4485" s="5"/>
      <c r="I4485" s="3"/>
      <c r="J4485" s="5"/>
      <c r="K4485" s="5"/>
      <c r="L4485" s="5"/>
      <c r="M4485" s="5"/>
      <c r="AJ4485" s="3"/>
      <c r="AK4485" s="3"/>
      <c r="AL4485" s="3"/>
      <c r="AM4485" s="3"/>
      <c r="AN4485" s="5"/>
      <c r="AO4485" s="5"/>
      <c r="AP4485" s="5"/>
      <c r="AQ4485" s="5"/>
      <c r="AR4485" s="5"/>
      <c r="AS4485" s="5"/>
      <c r="AT4485" s="3"/>
      <c r="AU4485" s="5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CK4485"/>
    </row>
    <row r="4486" spans="1:89" x14ac:dyDescent="0.25">
      <c r="A4486" s="2"/>
      <c r="B4486" s="5"/>
      <c r="C4486" s="5"/>
      <c r="D4486" s="5"/>
      <c r="E4486" s="5"/>
      <c r="F4486" s="5"/>
      <c r="G4486" s="5"/>
      <c r="H4486" s="5"/>
      <c r="I4486" s="3"/>
      <c r="J4486" s="5"/>
      <c r="K4486" s="5"/>
      <c r="L4486" s="5"/>
      <c r="M4486" s="5"/>
      <c r="AJ4486" s="3"/>
      <c r="AK4486" s="3"/>
      <c r="AL4486" s="3"/>
      <c r="AM4486" s="5"/>
      <c r="AN4486" s="5"/>
      <c r="AO4486" s="5"/>
      <c r="AP4486" s="5"/>
      <c r="AQ4486" s="5"/>
      <c r="AR4486" s="5"/>
      <c r="AS4486" s="5"/>
      <c r="AT4486" s="3"/>
      <c r="AU4486" s="5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CK4486"/>
    </row>
    <row r="4487" spans="1:89" x14ac:dyDescent="0.25">
      <c r="A4487" s="2"/>
      <c r="B4487" s="5"/>
      <c r="C4487" s="5"/>
      <c r="D4487" s="5"/>
      <c r="E4487" s="5"/>
      <c r="F4487" s="5"/>
      <c r="G4487" s="5"/>
      <c r="H4487" s="5"/>
      <c r="I4487" s="3"/>
      <c r="J4487" s="5"/>
      <c r="K4487" s="5"/>
      <c r="L4487" s="5"/>
      <c r="M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3"/>
      <c r="AU4487" s="5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CK4487"/>
    </row>
    <row r="4488" spans="1:89" x14ac:dyDescent="0.25">
      <c r="A4488" s="2"/>
      <c r="B4488" s="5"/>
      <c r="C4488" s="5"/>
      <c r="D4488" s="5"/>
      <c r="E4488" s="5"/>
      <c r="F4488" s="5"/>
      <c r="G4488" s="5"/>
      <c r="H4488" s="5"/>
      <c r="I4488" s="3"/>
      <c r="J4488" s="5"/>
      <c r="K4488" s="5"/>
      <c r="L4488" s="5"/>
      <c r="M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3"/>
      <c r="AU4488" s="5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CK4488"/>
    </row>
    <row r="4489" spans="1:89" x14ac:dyDescent="0.25">
      <c r="A4489" s="2"/>
      <c r="B4489" s="5"/>
      <c r="C4489" s="5"/>
      <c r="D4489" s="5"/>
      <c r="E4489" s="5"/>
      <c r="F4489" s="5"/>
      <c r="G4489" s="5"/>
      <c r="H4489" s="5"/>
      <c r="I4489" s="3"/>
      <c r="J4489" s="5"/>
      <c r="K4489" s="5"/>
      <c r="L4489" s="5"/>
      <c r="M4489" s="5"/>
      <c r="AJ4489" s="5"/>
      <c r="AK4489" s="3"/>
      <c r="AL4489" s="5"/>
      <c r="AM4489" s="5"/>
      <c r="AN4489" s="5"/>
      <c r="AO4489" s="5"/>
      <c r="AP4489" s="5"/>
      <c r="AQ4489" s="5"/>
      <c r="AR4489" s="5"/>
      <c r="AS4489" s="5"/>
      <c r="AT4489" s="3"/>
      <c r="AU4489" s="5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CK4489"/>
    </row>
    <row r="4490" spans="1:89" x14ac:dyDescent="0.25">
      <c r="A4490" s="2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AJ4490" s="3"/>
      <c r="AK4490" s="3"/>
      <c r="AL4490" s="3"/>
      <c r="AM4490" s="5"/>
      <c r="AN4490" s="5"/>
      <c r="AO4490" s="5"/>
      <c r="AP4490" s="5"/>
      <c r="AQ4490" s="5"/>
      <c r="AR4490" s="5"/>
      <c r="AS4490" s="5"/>
      <c r="AT4490" s="3"/>
      <c r="AU4490" s="5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CK4490"/>
    </row>
    <row r="4491" spans="1:89" x14ac:dyDescent="0.25">
      <c r="A4491" s="2"/>
      <c r="B4491" s="5"/>
      <c r="C4491" s="5"/>
      <c r="D4491" s="5"/>
      <c r="E4491" s="5"/>
      <c r="F4491" s="5"/>
      <c r="G4491" s="5"/>
      <c r="H4491" s="5"/>
      <c r="I4491" s="3"/>
      <c r="J4491" s="5"/>
      <c r="K4491" s="5"/>
      <c r="L4491" s="5"/>
      <c r="M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3"/>
      <c r="AU4491" s="5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CK4491"/>
    </row>
    <row r="4492" spans="1:89" x14ac:dyDescent="0.25">
      <c r="A4492" s="2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3"/>
      <c r="AU4492" s="5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CK4492"/>
    </row>
    <row r="4493" spans="1:89" x14ac:dyDescent="0.25">
      <c r="A4493" s="2"/>
      <c r="B4493" s="5"/>
      <c r="C4493" s="5"/>
      <c r="D4493" s="5"/>
      <c r="E4493" s="5"/>
      <c r="F4493" s="5"/>
      <c r="G4493" s="5"/>
      <c r="H4493" s="5"/>
      <c r="I4493" s="3"/>
      <c r="J4493" s="5"/>
      <c r="K4493" s="5"/>
      <c r="L4493" s="5"/>
      <c r="M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3"/>
      <c r="AU4493" s="5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CK4493"/>
    </row>
    <row r="4494" spans="1:89" x14ac:dyDescent="0.25">
      <c r="A4494" s="2"/>
      <c r="B4494" s="5"/>
      <c r="C4494" s="5"/>
      <c r="D4494" s="5"/>
      <c r="E4494" s="5"/>
      <c r="F4494" s="5"/>
      <c r="G4494" s="5"/>
      <c r="H4494" s="5"/>
      <c r="I4494" s="3"/>
      <c r="J4494" s="5"/>
      <c r="K4494" s="5"/>
      <c r="L4494" s="5"/>
      <c r="M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3"/>
      <c r="AU4494" s="5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CK4494"/>
    </row>
    <row r="4495" spans="1:89" x14ac:dyDescent="0.25">
      <c r="A4495" s="2"/>
      <c r="B4495" s="5"/>
      <c r="C4495" s="5"/>
      <c r="D4495" s="5"/>
      <c r="E4495" s="5"/>
      <c r="F4495" s="5"/>
      <c r="G4495" s="5"/>
      <c r="H4495" s="5"/>
      <c r="I4495" s="3"/>
      <c r="J4495" s="5"/>
      <c r="K4495" s="5"/>
      <c r="L4495" s="5"/>
      <c r="M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3"/>
      <c r="AU4495" s="5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CK4495"/>
    </row>
    <row r="4496" spans="1:89" x14ac:dyDescent="0.25">
      <c r="A4496" s="2"/>
      <c r="B4496" s="5"/>
      <c r="C4496" s="5"/>
      <c r="D4496" s="5"/>
      <c r="E4496" s="5"/>
      <c r="F4496" s="5"/>
      <c r="G4496" s="5"/>
      <c r="H4496" s="5"/>
      <c r="I4496" s="3"/>
      <c r="J4496" s="5"/>
      <c r="K4496" s="5"/>
      <c r="L4496" s="5"/>
      <c r="M4496" s="5"/>
      <c r="AJ4496" s="3"/>
      <c r="AK4496" s="3"/>
      <c r="AL4496" s="3"/>
      <c r="AM4496" s="5"/>
      <c r="AN4496" s="5"/>
      <c r="AO4496" s="5"/>
      <c r="AP4496" s="5"/>
      <c r="AQ4496" s="5"/>
      <c r="AR4496" s="5"/>
      <c r="AS4496" s="5"/>
      <c r="AT4496" s="3"/>
      <c r="AU4496" s="5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CK4496"/>
    </row>
    <row r="4497" spans="1:89" x14ac:dyDescent="0.25">
      <c r="A4497" s="2"/>
      <c r="B4497" s="5"/>
      <c r="C4497" s="5"/>
      <c r="D4497" s="5"/>
      <c r="E4497" s="5"/>
      <c r="F4497" s="5"/>
      <c r="G4497" s="5"/>
      <c r="H4497" s="5"/>
      <c r="I4497" s="3"/>
      <c r="J4497" s="5"/>
      <c r="K4497" s="5"/>
      <c r="L4497" s="5"/>
      <c r="M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3"/>
      <c r="AU4497" s="5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CK4497"/>
    </row>
    <row r="4498" spans="1:89" x14ac:dyDescent="0.25">
      <c r="A4498" s="2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3"/>
      <c r="AU4498" s="5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CK4498"/>
    </row>
    <row r="4499" spans="1:89" x14ac:dyDescent="0.25">
      <c r="A4499" s="2"/>
      <c r="B4499" s="5"/>
      <c r="C4499" s="5"/>
      <c r="D4499" s="5"/>
      <c r="E4499" s="5"/>
      <c r="F4499" s="5"/>
      <c r="G4499" s="5"/>
      <c r="H4499" s="5"/>
      <c r="I4499" s="3"/>
      <c r="J4499" s="5"/>
      <c r="K4499" s="5"/>
      <c r="L4499" s="5"/>
      <c r="M4499" s="5"/>
      <c r="AJ4499" s="3"/>
      <c r="AK4499" s="3"/>
      <c r="AL4499" s="3"/>
      <c r="AM4499" s="5"/>
      <c r="AN4499" s="5"/>
      <c r="AO4499" s="5"/>
      <c r="AP4499" s="5"/>
      <c r="AQ4499" s="5"/>
      <c r="AR4499" s="5"/>
      <c r="AS4499" s="5"/>
      <c r="AT4499" s="3"/>
      <c r="AU4499" s="5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CK4499"/>
    </row>
    <row r="4500" spans="1:89" x14ac:dyDescent="0.25">
      <c r="A4500" s="2"/>
      <c r="B4500" s="5"/>
      <c r="C4500" s="5"/>
      <c r="D4500" s="5"/>
      <c r="E4500" s="5"/>
      <c r="F4500" s="5"/>
      <c r="G4500" s="5"/>
      <c r="H4500" s="5"/>
      <c r="I4500" s="3"/>
      <c r="J4500" s="5"/>
      <c r="K4500" s="5"/>
      <c r="L4500" s="5"/>
      <c r="M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3"/>
      <c r="AU4500" s="5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CK4500"/>
    </row>
    <row r="4501" spans="1:89" x14ac:dyDescent="0.25">
      <c r="A4501" s="2"/>
      <c r="B4501" s="5"/>
      <c r="C4501" s="5"/>
      <c r="D4501" s="5"/>
      <c r="E4501" s="5"/>
      <c r="F4501" s="5"/>
      <c r="G4501" s="5"/>
      <c r="H4501" s="5"/>
      <c r="I4501" s="3"/>
      <c r="J4501" s="5"/>
      <c r="K4501" s="5"/>
      <c r="L4501" s="5"/>
      <c r="M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3"/>
      <c r="AU4501" s="5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CK4501"/>
    </row>
    <row r="4502" spans="1:89" x14ac:dyDescent="0.25">
      <c r="A4502" s="2"/>
      <c r="B4502" s="5"/>
      <c r="C4502" s="5"/>
      <c r="D4502" s="5"/>
      <c r="E4502" s="5"/>
      <c r="F4502" s="5"/>
      <c r="G4502" s="5"/>
      <c r="H4502" s="5"/>
      <c r="I4502" s="3"/>
      <c r="J4502" s="5"/>
      <c r="K4502" s="5"/>
      <c r="L4502" s="5"/>
      <c r="M4502" s="5"/>
      <c r="AJ4502" s="3"/>
      <c r="AK4502" s="3"/>
      <c r="AL4502" s="3"/>
      <c r="AM4502" s="5"/>
      <c r="AN4502" s="5"/>
      <c r="AO4502" s="5"/>
      <c r="AP4502" s="5"/>
      <c r="AQ4502" s="5"/>
      <c r="AR4502" s="5"/>
      <c r="AS4502" s="5"/>
      <c r="AT4502" s="3"/>
      <c r="AU4502" s="5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CK4502"/>
    </row>
    <row r="4503" spans="1:89" x14ac:dyDescent="0.25">
      <c r="A4503" s="2"/>
      <c r="B4503" s="5"/>
      <c r="C4503" s="5"/>
      <c r="D4503" s="5"/>
      <c r="E4503" s="5"/>
      <c r="F4503" s="5"/>
      <c r="G4503" s="5"/>
      <c r="H4503" s="5"/>
      <c r="I4503" s="3"/>
      <c r="J4503" s="5"/>
      <c r="K4503" s="5"/>
      <c r="L4503" s="5"/>
      <c r="M4503" s="5"/>
      <c r="AJ4503" s="3"/>
      <c r="AK4503" s="3"/>
      <c r="AL4503" s="3"/>
      <c r="AM4503" s="5"/>
      <c r="AN4503" s="5"/>
      <c r="AO4503" s="5"/>
      <c r="AP4503" s="5"/>
      <c r="AQ4503" s="5"/>
      <c r="AR4503" s="5"/>
      <c r="AS4503" s="5"/>
      <c r="AT4503" s="3"/>
      <c r="AU4503" s="5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CK4503"/>
    </row>
    <row r="4504" spans="1:89" x14ac:dyDescent="0.25">
      <c r="A4504" s="2"/>
      <c r="B4504" s="5"/>
      <c r="C4504" s="5"/>
      <c r="D4504" s="5"/>
      <c r="E4504" s="5"/>
      <c r="F4504" s="5"/>
      <c r="G4504" s="5"/>
      <c r="H4504" s="5"/>
      <c r="I4504" s="3"/>
      <c r="J4504" s="5"/>
      <c r="K4504" s="5"/>
      <c r="L4504" s="5"/>
      <c r="M4504" s="5"/>
      <c r="AJ4504" s="3"/>
      <c r="AK4504" s="3"/>
      <c r="AL4504" s="3"/>
      <c r="AM4504" s="3"/>
      <c r="AN4504" s="5"/>
      <c r="AO4504" s="5"/>
      <c r="AP4504" s="5"/>
      <c r="AQ4504" s="5"/>
      <c r="AR4504" s="5"/>
      <c r="AS4504" s="5"/>
      <c r="AT4504" s="3"/>
      <c r="AU4504" s="5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CK4504"/>
    </row>
    <row r="4505" spans="1:89" x14ac:dyDescent="0.25">
      <c r="A4505" s="2"/>
      <c r="B4505" s="5"/>
      <c r="C4505" s="5"/>
      <c r="D4505" s="5"/>
      <c r="E4505" s="5"/>
      <c r="F4505" s="5"/>
      <c r="G4505" s="5"/>
      <c r="H4505" s="5"/>
      <c r="I4505" s="3"/>
      <c r="J4505" s="5"/>
      <c r="K4505" s="5"/>
      <c r="L4505" s="5"/>
      <c r="M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3"/>
      <c r="AU4505" s="5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CK4505"/>
    </row>
    <row r="4506" spans="1:89" x14ac:dyDescent="0.25">
      <c r="A4506" s="2"/>
      <c r="B4506" s="5"/>
      <c r="C4506" s="5"/>
      <c r="D4506" s="5"/>
      <c r="E4506" s="5"/>
      <c r="F4506" s="5"/>
      <c r="G4506" s="5"/>
      <c r="H4506" s="5"/>
      <c r="I4506" s="3"/>
      <c r="J4506" s="5"/>
      <c r="K4506" s="5"/>
      <c r="L4506" s="5"/>
      <c r="M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3"/>
      <c r="AU4506" s="5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CK4506"/>
    </row>
    <row r="4507" spans="1:89" x14ac:dyDescent="0.25">
      <c r="A4507" s="2"/>
      <c r="B4507" s="5"/>
      <c r="C4507" s="5"/>
      <c r="D4507" s="5"/>
      <c r="E4507" s="5"/>
      <c r="F4507" s="5"/>
      <c r="G4507" s="5"/>
      <c r="H4507" s="5"/>
      <c r="I4507" s="3"/>
      <c r="J4507" s="5"/>
      <c r="K4507" s="5"/>
      <c r="L4507" s="5"/>
      <c r="M4507" s="5"/>
      <c r="AJ4507" s="3"/>
      <c r="AK4507" s="3"/>
      <c r="AL4507" s="3"/>
      <c r="AM4507" s="5"/>
      <c r="AN4507" s="5"/>
      <c r="AO4507" s="5"/>
      <c r="AP4507" s="5"/>
      <c r="AQ4507" s="5"/>
      <c r="AR4507" s="5"/>
      <c r="AS4507" s="5"/>
      <c r="AT4507" s="3"/>
      <c r="AU4507" s="5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CK4507"/>
    </row>
    <row r="4508" spans="1:89" x14ac:dyDescent="0.25">
      <c r="A4508" s="2"/>
      <c r="B4508" s="5"/>
      <c r="C4508" s="5"/>
      <c r="D4508" s="5"/>
      <c r="E4508" s="5"/>
      <c r="F4508" s="5"/>
      <c r="G4508" s="5"/>
      <c r="H4508" s="5"/>
      <c r="I4508" s="3"/>
      <c r="J4508" s="5"/>
      <c r="K4508" s="5"/>
      <c r="L4508" s="5"/>
      <c r="M4508" s="5"/>
      <c r="AJ4508" s="3"/>
      <c r="AK4508" s="3"/>
      <c r="AL4508" s="3"/>
      <c r="AM4508" s="3"/>
      <c r="AN4508" s="5"/>
      <c r="AO4508" s="5"/>
      <c r="AP4508" s="5"/>
      <c r="AQ4508" s="5"/>
      <c r="AR4508" s="5"/>
      <c r="AS4508" s="5"/>
      <c r="AT4508" s="3"/>
      <c r="AU4508" s="5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CK4508"/>
    </row>
    <row r="4509" spans="1:89" x14ac:dyDescent="0.25">
      <c r="A4509" s="2"/>
      <c r="B4509" s="5"/>
      <c r="C4509" s="5"/>
      <c r="D4509" s="5"/>
      <c r="E4509" s="5"/>
      <c r="F4509" s="5"/>
      <c r="G4509" s="5"/>
      <c r="H4509" s="5"/>
      <c r="I4509" s="3"/>
      <c r="J4509" s="5"/>
      <c r="K4509" s="5"/>
      <c r="L4509" s="5"/>
      <c r="M4509" s="5"/>
      <c r="AJ4509" s="3"/>
      <c r="AK4509" s="3"/>
      <c r="AL4509" s="3"/>
      <c r="AM4509" s="5"/>
      <c r="AN4509" s="5"/>
      <c r="AO4509" s="5"/>
      <c r="AP4509" s="5"/>
      <c r="AQ4509" s="5"/>
      <c r="AR4509" s="5"/>
      <c r="AS4509" s="5"/>
      <c r="AT4509" s="3"/>
      <c r="AU4509" s="5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CK4509"/>
    </row>
    <row r="4510" spans="1:89" x14ac:dyDescent="0.25">
      <c r="A4510" s="2"/>
      <c r="B4510" s="5"/>
      <c r="C4510" s="5"/>
      <c r="D4510" s="5"/>
      <c r="E4510" s="5"/>
      <c r="F4510" s="5"/>
      <c r="G4510" s="5"/>
      <c r="H4510" s="5"/>
      <c r="I4510" s="3"/>
      <c r="J4510" s="5"/>
      <c r="K4510" s="5"/>
      <c r="L4510" s="5"/>
      <c r="M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3"/>
      <c r="AU4510" s="5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CK4510"/>
    </row>
    <row r="4511" spans="1:89" x14ac:dyDescent="0.25">
      <c r="A4511" s="2"/>
      <c r="B4511" s="5"/>
      <c r="C4511" s="5"/>
      <c r="D4511" s="5"/>
      <c r="E4511" s="5"/>
      <c r="F4511" s="5"/>
      <c r="G4511" s="5"/>
      <c r="H4511" s="5"/>
      <c r="I4511" s="3"/>
      <c r="J4511" s="5"/>
      <c r="K4511" s="5"/>
      <c r="L4511" s="5"/>
      <c r="M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3"/>
      <c r="AU4511" s="5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CK4511"/>
    </row>
    <row r="4512" spans="1:89" x14ac:dyDescent="0.25">
      <c r="A4512" s="2"/>
      <c r="B4512" s="5"/>
      <c r="C4512" s="5"/>
      <c r="D4512" s="5"/>
      <c r="E4512" s="5"/>
      <c r="F4512" s="5"/>
      <c r="G4512" s="5"/>
      <c r="H4512" s="5"/>
      <c r="I4512" s="3"/>
      <c r="J4512" s="5"/>
      <c r="K4512" s="5"/>
      <c r="L4512" s="5"/>
      <c r="M4512" s="5"/>
      <c r="AJ4512" s="5"/>
      <c r="AK4512" s="3"/>
      <c r="AL4512" s="5"/>
      <c r="AM4512" s="5"/>
      <c r="AN4512" s="5"/>
      <c r="AO4512" s="5"/>
      <c r="AP4512" s="5"/>
      <c r="AQ4512" s="5"/>
      <c r="AR4512" s="5"/>
      <c r="AS4512" s="5"/>
      <c r="AT4512" s="3"/>
      <c r="AU4512" s="5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CK4512"/>
    </row>
    <row r="4513" spans="1:89" x14ac:dyDescent="0.25">
      <c r="A4513" s="2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AJ4513" s="3"/>
      <c r="AK4513" s="3"/>
      <c r="AL4513" s="3"/>
      <c r="AM4513" s="5"/>
      <c r="AN4513" s="5"/>
      <c r="AO4513" s="5"/>
      <c r="AP4513" s="5"/>
      <c r="AQ4513" s="5"/>
      <c r="AR4513" s="5"/>
      <c r="AS4513" s="5"/>
      <c r="AT4513" s="3"/>
      <c r="AU4513" s="5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CK4513"/>
    </row>
    <row r="4514" spans="1:89" x14ac:dyDescent="0.25">
      <c r="A4514" s="2"/>
      <c r="B4514" s="5"/>
      <c r="C4514" s="5"/>
      <c r="D4514" s="5"/>
      <c r="E4514" s="5"/>
      <c r="F4514" s="5"/>
      <c r="G4514" s="5"/>
      <c r="H4514" s="5"/>
      <c r="I4514" s="3"/>
      <c r="J4514" s="5"/>
      <c r="K4514" s="5"/>
      <c r="L4514" s="5"/>
      <c r="M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3"/>
      <c r="AU4514" s="5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CK4514"/>
    </row>
    <row r="4515" spans="1:89" x14ac:dyDescent="0.25">
      <c r="A4515" s="2"/>
      <c r="B4515" s="5"/>
      <c r="C4515" s="5"/>
      <c r="D4515" s="5"/>
      <c r="E4515" s="5"/>
      <c r="F4515" s="5"/>
      <c r="G4515" s="5"/>
      <c r="H4515" s="5"/>
      <c r="I4515" s="3"/>
      <c r="J4515" s="5"/>
      <c r="K4515" s="5"/>
      <c r="L4515" s="5"/>
      <c r="M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3"/>
      <c r="AU4515" s="5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CK4515"/>
    </row>
    <row r="4516" spans="1:89" x14ac:dyDescent="0.25">
      <c r="A4516" s="2"/>
      <c r="B4516" s="5"/>
      <c r="C4516" s="5"/>
      <c r="D4516" s="5"/>
      <c r="E4516" s="5"/>
      <c r="F4516" s="5"/>
      <c r="G4516" s="5"/>
      <c r="H4516" s="5"/>
      <c r="I4516" s="3"/>
      <c r="J4516" s="5"/>
      <c r="K4516" s="5"/>
      <c r="L4516" s="5"/>
      <c r="M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3"/>
      <c r="AU4516" s="5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CK4516"/>
    </row>
    <row r="4517" spans="1:89" x14ac:dyDescent="0.25">
      <c r="A4517" s="2"/>
      <c r="B4517" s="5"/>
      <c r="C4517" s="5"/>
      <c r="D4517" s="5"/>
      <c r="E4517" s="5"/>
      <c r="F4517" s="5"/>
      <c r="G4517" s="5"/>
      <c r="H4517" s="5"/>
      <c r="I4517" s="3"/>
      <c r="J4517" s="5"/>
      <c r="K4517" s="5"/>
      <c r="L4517" s="5"/>
      <c r="M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3"/>
      <c r="AU4517" s="5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CK4517"/>
    </row>
    <row r="4518" spans="1:89" x14ac:dyDescent="0.25">
      <c r="A4518" s="2"/>
      <c r="B4518" s="5"/>
      <c r="C4518" s="5"/>
      <c r="D4518" s="5"/>
      <c r="E4518" s="5"/>
      <c r="F4518" s="5"/>
      <c r="G4518" s="5"/>
      <c r="H4518" s="5"/>
      <c r="I4518" s="3"/>
      <c r="J4518" s="5"/>
      <c r="K4518" s="5"/>
      <c r="L4518" s="5"/>
      <c r="M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3"/>
      <c r="AU4518" s="5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CK4518"/>
    </row>
    <row r="4519" spans="1:89" x14ac:dyDescent="0.25">
      <c r="A4519" s="2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AJ4519" s="3"/>
      <c r="AK4519" s="3"/>
      <c r="AL4519" s="3"/>
      <c r="AM4519" s="5"/>
      <c r="AN4519" s="5"/>
      <c r="AO4519" s="5"/>
      <c r="AP4519" s="5"/>
      <c r="AQ4519" s="5"/>
      <c r="AR4519" s="5"/>
      <c r="AS4519" s="5"/>
      <c r="AT4519" s="3"/>
      <c r="AU4519" s="5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CK4519"/>
    </row>
    <row r="4520" spans="1:89" x14ac:dyDescent="0.25">
      <c r="A4520" s="2"/>
      <c r="B4520" s="5"/>
      <c r="C4520" s="5"/>
      <c r="D4520" s="5"/>
      <c r="E4520" s="5"/>
      <c r="F4520" s="5"/>
      <c r="G4520" s="5"/>
      <c r="H4520" s="5"/>
      <c r="I4520" s="3"/>
      <c r="J4520" s="5"/>
      <c r="K4520" s="5"/>
      <c r="L4520" s="5"/>
      <c r="M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3"/>
      <c r="AU4520" s="5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CK4520"/>
    </row>
    <row r="4521" spans="1:89" x14ac:dyDescent="0.25">
      <c r="A4521" s="2"/>
      <c r="B4521" s="5"/>
      <c r="C4521" s="5"/>
      <c r="D4521" s="5"/>
      <c r="E4521" s="5"/>
      <c r="F4521" s="5"/>
      <c r="G4521" s="5"/>
      <c r="H4521" s="5"/>
      <c r="I4521" s="3"/>
      <c r="J4521" s="5"/>
      <c r="K4521" s="5"/>
      <c r="L4521" s="5"/>
      <c r="M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3"/>
      <c r="AU4521" s="5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CK4521"/>
    </row>
    <row r="4522" spans="1:89" x14ac:dyDescent="0.25">
      <c r="A4522" s="2"/>
      <c r="B4522" s="5"/>
      <c r="C4522" s="5"/>
      <c r="D4522" s="5"/>
      <c r="E4522" s="5"/>
      <c r="F4522" s="5"/>
      <c r="G4522" s="5"/>
      <c r="H4522" s="5"/>
      <c r="I4522" s="3"/>
      <c r="J4522" s="5"/>
      <c r="K4522" s="5"/>
      <c r="L4522" s="5"/>
      <c r="M4522" s="5"/>
      <c r="AJ4522" s="3"/>
      <c r="AK4522" s="3"/>
      <c r="AL4522" s="3"/>
      <c r="AM4522" s="5"/>
      <c r="AN4522" s="5"/>
      <c r="AO4522" s="5"/>
      <c r="AP4522" s="5"/>
      <c r="AQ4522" s="5"/>
      <c r="AR4522" s="5"/>
      <c r="AS4522" s="5"/>
      <c r="AT4522" s="3"/>
      <c r="AU4522" s="5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CK4522"/>
    </row>
    <row r="4523" spans="1:89" x14ac:dyDescent="0.25">
      <c r="A4523" s="2"/>
      <c r="B4523" s="5"/>
      <c r="C4523" s="5"/>
      <c r="D4523" s="5"/>
      <c r="E4523" s="5"/>
      <c r="F4523" s="5"/>
      <c r="G4523" s="5"/>
      <c r="H4523" s="5"/>
      <c r="I4523" s="3"/>
      <c r="J4523" s="5"/>
      <c r="K4523" s="5"/>
      <c r="L4523" s="5"/>
      <c r="M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3"/>
      <c r="AU4523" s="5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CK4523"/>
    </row>
    <row r="4524" spans="1:89" x14ac:dyDescent="0.25">
      <c r="A4524" s="2"/>
      <c r="B4524" s="5"/>
      <c r="C4524" s="5"/>
      <c r="D4524" s="5"/>
      <c r="E4524" s="5"/>
      <c r="F4524" s="5"/>
      <c r="G4524" s="5"/>
      <c r="H4524" s="5"/>
      <c r="I4524" s="3"/>
      <c r="J4524" s="5"/>
      <c r="K4524" s="5"/>
      <c r="L4524" s="5"/>
      <c r="M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3"/>
      <c r="AU4524" s="5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CK4524"/>
    </row>
    <row r="4525" spans="1:89" x14ac:dyDescent="0.25">
      <c r="A4525" s="2"/>
      <c r="B4525" s="5"/>
      <c r="C4525" s="5"/>
      <c r="D4525" s="5"/>
      <c r="E4525" s="5"/>
      <c r="F4525" s="5"/>
      <c r="G4525" s="5"/>
      <c r="H4525" s="5"/>
      <c r="I4525" s="3"/>
      <c r="J4525" s="5"/>
      <c r="K4525" s="5"/>
      <c r="L4525" s="5"/>
      <c r="M4525" s="5"/>
      <c r="AJ4525" s="3"/>
      <c r="AK4525" s="3"/>
      <c r="AL4525" s="3"/>
      <c r="AM4525" s="5"/>
      <c r="AN4525" s="5"/>
      <c r="AO4525" s="5"/>
      <c r="AP4525" s="5"/>
      <c r="AQ4525" s="5"/>
      <c r="AR4525" s="5"/>
      <c r="AS4525" s="5"/>
      <c r="AT4525" s="3"/>
      <c r="AU4525" s="5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CK4525"/>
    </row>
    <row r="4526" spans="1:89" x14ac:dyDescent="0.25">
      <c r="A4526" s="2"/>
      <c r="B4526" s="5"/>
      <c r="C4526" s="5"/>
      <c r="D4526" s="5"/>
      <c r="E4526" s="5"/>
      <c r="F4526" s="5"/>
      <c r="G4526" s="5"/>
      <c r="H4526" s="5"/>
      <c r="I4526" s="3"/>
      <c r="J4526" s="5"/>
      <c r="K4526" s="5"/>
      <c r="L4526" s="5"/>
      <c r="M4526" s="5"/>
      <c r="AJ4526" s="3"/>
      <c r="AK4526" s="3"/>
      <c r="AL4526" s="3"/>
      <c r="AM4526" s="5"/>
      <c r="AN4526" s="5"/>
      <c r="AO4526" s="5"/>
      <c r="AP4526" s="5"/>
      <c r="AQ4526" s="5"/>
      <c r="AR4526" s="5"/>
      <c r="AS4526" s="5"/>
      <c r="AT4526" s="3"/>
      <c r="AU4526" s="5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CK4526"/>
    </row>
    <row r="4527" spans="1:89" x14ac:dyDescent="0.25">
      <c r="A4527" s="2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AJ4527" s="3"/>
      <c r="AK4527" s="3"/>
      <c r="AL4527" s="3"/>
      <c r="AM4527" s="3"/>
      <c r="AN4527" s="5"/>
      <c r="AO4527" s="5"/>
      <c r="AP4527" s="5"/>
      <c r="AQ4527" s="5"/>
      <c r="AR4527" s="5"/>
      <c r="AS4527" s="5"/>
      <c r="AT4527" s="3"/>
      <c r="AU4527" s="5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CK4527"/>
    </row>
    <row r="4528" spans="1:89" x14ac:dyDescent="0.25">
      <c r="A4528" s="2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3"/>
      <c r="AU4528" s="5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CK4528"/>
    </row>
    <row r="4529" spans="1:89" x14ac:dyDescent="0.25">
      <c r="A4529" s="2"/>
      <c r="B4529" s="5"/>
      <c r="C4529" s="5"/>
      <c r="D4529" s="5"/>
      <c r="E4529" s="5"/>
      <c r="F4529" s="5"/>
      <c r="G4529" s="5"/>
      <c r="H4529" s="5"/>
      <c r="I4529" s="3"/>
      <c r="J4529" s="5"/>
      <c r="K4529" s="5"/>
      <c r="L4529" s="5"/>
      <c r="M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3"/>
      <c r="AU4529" s="5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CK4529"/>
    </row>
    <row r="4530" spans="1:89" x14ac:dyDescent="0.25">
      <c r="A4530" s="2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AJ4530" s="3"/>
      <c r="AK4530" s="3"/>
      <c r="AL4530" s="3"/>
      <c r="AM4530" s="5"/>
      <c r="AN4530" s="5"/>
      <c r="AO4530" s="5"/>
      <c r="AP4530" s="5"/>
      <c r="AQ4530" s="5"/>
      <c r="AR4530" s="5"/>
      <c r="AS4530" s="5"/>
      <c r="AT4530" s="3"/>
      <c r="AU4530" s="5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CK4530"/>
    </row>
    <row r="4531" spans="1:89" x14ac:dyDescent="0.25">
      <c r="A4531" s="2"/>
      <c r="B4531" s="5"/>
      <c r="C4531" s="5"/>
      <c r="D4531" s="5"/>
      <c r="E4531" s="5"/>
      <c r="F4531" s="5"/>
      <c r="G4531" s="5"/>
      <c r="H4531" s="5"/>
      <c r="I4531" s="3"/>
      <c r="J4531" s="5"/>
      <c r="K4531" s="5"/>
      <c r="L4531" s="5"/>
      <c r="M4531" s="5"/>
      <c r="AJ4531" s="3"/>
      <c r="AK4531" s="3"/>
      <c r="AL4531" s="3"/>
      <c r="AM4531" s="3"/>
      <c r="AN4531" s="5"/>
      <c r="AO4531" s="5"/>
      <c r="AP4531" s="5"/>
      <c r="AQ4531" s="5"/>
      <c r="AR4531" s="5"/>
      <c r="AS4531" s="5"/>
      <c r="AT4531" s="3"/>
      <c r="AU4531" s="5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CK4531"/>
    </row>
    <row r="4532" spans="1:89" x14ac:dyDescent="0.25">
      <c r="A4532" s="2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AJ4532" s="3"/>
      <c r="AK4532" s="3"/>
      <c r="AL4532" s="3"/>
      <c r="AM4532" s="5"/>
      <c r="AN4532" s="5"/>
      <c r="AO4532" s="5"/>
      <c r="AP4532" s="5"/>
      <c r="AQ4532" s="5"/>
      <c r="AR4532" s="5"/>
      <c r="AS4532" s="5"/>
      <c r="AT4532" s="3"/>
      <c r="AU4532" s="5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CK4532"/>
    </row>
    <row r="4533" spans="1:89" x14ac:dyDescent="0.25">
      <c r="A4533" s="2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3"/>
      <c r="AU4533" s="5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CK4533"/>
    </row>
    <row r="4534" spans="1:89" x14ac:dyDescent="0.25">
      <c r="A4534" s="2"/>
      <c r="B4534" s="5"/>
      <c r="C4534" s="5"/>
      <c r="D4534" s="5"/>
      <c r="E4534" s="5"/>
      <c r="F4534" s="5"/>
      <c r="G4534" s="5"/>
      <c r="H4534" s="5"/>
      <c r="I4534" s="3"/>
      <c r="J4534" s="5"/>
      <c r="K4534" s="5"/>
      <c r="L4534" s="5"/>
      <c r="M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3"/>
      <c r="AU4534" s="5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CK4534"/>
    </row>
    <row r="4535" spans="1:89" x14ac:dyDescent="0.25">
      <c r="A4535" s="2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AJ4535" s="5"/>
      <c r="AK4535" s="3"/>
      <c r="AL4535" s="5"/>
      <c r="AM4535" s="5"/>
      <c r="AN4535" s="5"/>
      <c r="AO4535" s="5"/>
      <c r="AP4535" s="5"/>
      <c r="AQ4535" s="5"/>
      <c r="AR4535" s="5"/>
      <c r="AS4535" s="5"/>
      <c r="AT4535" s="3"/>
      <c r="AU4535" s="5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CK4535"/>
    </row>
    <row r="4536" spans="1:89" x14ac:dyDescent="0.25">
      <c r="A4536" s="2"/>
      <c r="B4536" s="5"/>
      <c r="C4536" s="5"/>
      <c r="D4536" s="5"/>
      <c r="E4536" s="5"/>
      <c r="F4536" s="5"/>
      <c r="G4536" s="5"/>
      <c r="H4536" s="5"/>
      <c r="I4536" s="3"/>
      <c r="J4536" s="5"/>
      <c r="K4536" s="5"/>
      <c r="L4536" s="5"/>
      <c r="M4536" s="5"/>
      <c r="AJ4536" s="3"/>
      <c r="AK4536" s="3"/>
      <c r="AL4536" s="3"/>
      <c r="AM4536" s="5"/>
      <c r="AN4536" s="5"/>
      <c r="AO4536" s="5"/>
      <c r="AP4536" s="5"/>
      <c r="AQ4536" s="5"/>
      <c r="AR4536" s="5"/>
      <c r="AS4536" s="5"/>
      <c r="AT4536" s="3"/>
      <c r="AU4536" s="5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CK4536"/>
    </row>
    <row r="4537" spans="1:89" x14ac:dyDescent="0.25">
      <c r="A4537" s="2"/>
      <c r="B4537" s="5"/>
      <c r="C4537" s="5"/>
      <c r="D4537" s="5"/>
      <c r="E4537" s="5"/>
      <c r="F4537" s="5"/>
      <c r="G4537" s="5"/>
      <c r="H4537" s="5"/>
      <c r="I4537" s="3"/>
      <c r="J4537" s="5"/>
      <c r="K4537" s="5"/>
      <c r="L4537" s="5"/>
      <c r="M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3"/>
      <c r="AU4537" s="5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CK4537"/>
    </row>
    <row r="4538" spans="1:89" x14ac:dyDescent="0.25">
      <c r="A4538" s="2"/>
      <c r="B4538" s="5"/>
      <c r="C4538" s="5"/>
      <c r="D4538" s="5"/>
      <c r="E4538" s="5"/>
      <c r="F4538" s="5"/>
      <c r="G4538" s="5"/>
      <c r="H4538" s="5"/>
      <c r="I4538" s="3"/>
      <c r="J4538" s="5"/>
      <c r="K4538" s="5"/>
      <c r="L4538" s="5"/>
      <c r="M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3"/>
      <c r="AU4538" s="5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CK4538"/>
    </row>
    <row r="4539" spans="1:89" x14ac:dyDescent="0.25">
      <c r="A4539" s="2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3"/>
      <c r="AU4539" s="5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CK4539"/>
    </row>
    <row r="4540" spans="1:89" x14ac:dyDescent="0.25">
      <c r="A4540" s="2"/>
      <c r="B4540" s="5"/>
      <c r="C4540" s="5"/>
      <c r="D4540" s="5"/>
      <c r="E4540" s="5"/>
      <c r="F4540" s="5"/>
      <c r="G4540" s="5"/>
      <c r="H4540" s="5"/>
      <c r="I4540" s="3"/>
      <c r="J4540" s="5"/>
      <c r="K4540" s="5"/>
      <c r="L4540" s="5"/>
      <c r="M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3"/>
      <c r="AU4540" s="5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CK4540"/>
    </row>
    <row r="4541" spans="1:89" x14ac:dyDescent="0.25">
      <c r="A4541" s="2"/>
      <c r="B4541" s="5"/>
      <c r="C4541" s="5"/>
      <c r="D4541" s="5"/>
      <c r="E4541" s="5"/>
      <c r="F4541" s="5"/>
      <c r="G4541" s="5"/>
      <c r="H4541" s="5"/>
      <c r="I4541" s="3"/>
      <c r="J4541" s="5"/>
      <c r="K4541" s="5"/>
      <c r="L4541" s="5"/>
      <c r="M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3"/>
      <c r="AU4541" s="5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CK4541"/>
    </row>
    <row r="4542" spans="1:89" x14ac:dyDescent="0.25">
      <c r="A4542" s="2"/>
      <c r="B4542" s="5"/>
      <c r="C4542" s="5"/>
      <c r="D4542" s="5"/>
      <c r="E4542" s="5"/>
      <c r="F4542" s="5"/>
      <c r="G4542" s="5"/>
      <c r="H4542" s="5"/>
      <c r="I4542" s="3"/>
      <c r="J4542" s="5"/>
      <c r="K4542" s="5"/>
      <c r="L4542" s="5"/>
      <c r="M4542" s="5"/>
      <c r="AJ4542" s="3"/>
      <c r="AK4542" s="3"/>
      <c r="AL4542" s="3"/>
      <c r="AM4542" s="5"/>
      <c r="AN4542" s="5"/>
      <c r="AO4542" s="5"/>
      <c r="AP4542" s="5"/>
      <c r="AQ4542" s="5"/>
      <c r="AR4542" s="5"/>
      <c r="AS4542" s="5"/>
      <c r="AT4542" s="3"/>
      <c r="AU4542" s="5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CK4542"/>
    </row>
    <row r="4543" spans="1:89" x14ac:dyDescent="0.25">
      <c r="A4543" s="2"/>
      <c r="B4543" s="5"/>
      <c r="C4543" s="5"/>
      <c r="D4543" s="5"/>
      <c r="E4543" s="5"/>
      <c r="F4543" s="5"/>
      <c r="G4543" s="5"/>
      <c r="H4543" s="5"/>
      <c r="I4543" s="3"/>
      <c r="J4543" s="5"/>
      <c r="K4543" s="5"/>
      <c r="L4543" s="5"/>
      <c r="M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3"/>
      <c r="AU4543" s="5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CK4543"/>
    </row>
    <row r="4544" spans="1:89" x14ac:dyDescent="0.25">
      <c r="A4544" s="2"/>
      <c r="B4544" s="5"/>
      <c r="C4544" s="5"/>
      <c r="D4544" s="5"/>
      <c r="E4544" s="5"/>
      <c r="F4544" s="5"/>
      <c r="G4544" s="5"/>
      <c r="H4544" s="5"/>
      <c r="I4544" s="3"/>
      <c r="J4544" s="5"/>
      <c r="K4544" s="5"/>
      <c r="L4544" s="5"/>
      <c r="M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3"/>
      <c r="AU4544" s="5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CK4544"/>
    </row>
    <row r="4545" spans="1:89" x14ac:dyDescent="0.25">
      <c r="A4545" s="2"/>
      <c r="B4545" s="5"/>
      <c r="C4545" s="5"/>
      <c r="D4545" s="5"/>
      <c r="E4545" s="5"/>
      <c r="F4545" s="5"/>
      <c r="G4545" s="5"/>
      <c r="H4545" s="5"/>
      <c r="I4545" s="3"/>
      <c r="J4545" s="5"/>
      <c r="K4545" s="5"/>
      <c r="L4545" s="5"/>
      <c r="M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3"/>
      <c r="AU4545" s="5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CK4545"/>
    </row>
    <row r="4546" spans="1:89" x14ac:dyDescent="0.25">
      <c r="A4546" s="2"/>
      <c r="B4546" s="5"/>
      <c r="C4546" s="5"/>
      <c r="D4546" s="5"/>
      <c r="E4546" s="5"/>
      <c r="F4546" s="5"/>
      <c r="G4546" s="5"/>
      <c r="H4546" s="5"/>
      <c r="I4546" s="3"/>
      <c r="J4546" s="5"/>
      <c r="K4546" s="5"/>
      <c r="L4546" s="5"/>
      <c r="M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3"/>
      <c r="AU4546" s="5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CK4546"/>
    </row>
    <row r="4547" spans="1:89" x14ac:dyDescent="0.25">
      <c r="A4547" s="2"/>
      <c r="B4547" s="5"/>
      <c r="C4547" s="5"/>
      <c r="D4547" s="5"/>
      <c r="E4547" s="5"/>
      <c r="F4547" s="5"/>
      <c r="G4547" s="5"/>
      <c r="H4547" s="5"/>
      <c r="I4547" s="3"/>
      <c r="J4547" s="5"/>
      <c r="K4547" s="5"/>
      <c r="L4547" s="5"/>
      <c r="M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3"/>
      <c r="AU4547" s="5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CK4547"/>
    </row>
    <row r="4548" spans="1:89" x14ac:dyDescent="0.25">
      <c r="A4548" s="2"/>
      <c r="B4548" s="5"/>
      <c r="C4548" s="5"/>
      <c r="D4548" s="5"/>
      <c r="E4548" s="5"/>
      <c r="F4548" s="5"/>
      <c r="G4548" s="5"/>
      <c r="H4548" s="5"/>
      <c r="I4548" s="3"/>
      <c r="J4548" s="5"/>
      <c r="K4548" s="5"/>
      <c r="L4548" s="5"/>
      <c r="M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3"/>
      <c r="AU4548" s="5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CK4548"/>
    </row>
    <row r="4549" spans="1:89" x14ac:dyDescent="0.25">
      <c r="A4549" s="2"/>
      <c r="B4549" s="5"/>
      <c r="C4549" s="5"/>
      <c r="D4549" s="5"/>
      <c r="E4549" s="5"/>
      <c r="F4549" s="5"/>
      <c r="G4549" s="5"/>
      <c r="H4549" s="5"/>
      <c r="I4549" s="3"/>
      <c r="J4549" s="5"/>
      <c r="K4549" s="5"/>
      <c r="L4549" s="5"/>
      <c r="M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3"/>
      <c r="AU4549" s="5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CK4549"/>
    </row>
    <row r="4550" spans="1:89" x14ac:dyDescent="0.25">
      <c r="A4550" s="2"/>
      <c r="B4550" s="5"/>
      <c r="C4550" s="5"/>
      <c r="D4550" s="5"/>
      <c r="E4550" s="5"/>
      <c r="F4550" s="5"/>
      <c r="G4550" s="5"/>
      <c r="H4550" s="5"/>
      <c r="I4550" s="3"/>
      <c r="J4550" s="5"/>
      <c r="K4550" s="5"/>
      <c r="L4550" s="5"/>
      <c r="M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3"/>
      <c r="AU4550" s="5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CK4550"/>
    </row>
    <row r="4551" spans="1:89" x14ac:dyDescent="0.25">
      <c r="A4551" s="2"/>
      <c r="B4551" s="5"/>
      <c r="C4551" s="5"/>
      <c r="D4551" s="5"/>
      <c r="E4551" s="5"/>
      <c r="F4551" s="5"/>
      <c r="G4551" s="5"/>
      <c r="H4551" s="5"/>
      <c r="I4551" s="3"/>
      <c r="J4551" s="5"/>
      <c r="K4551" s="5"/>
      <c r="L4551" s="5"/>
      <c r="M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3"/>
      <c r="AU4551" s="5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CK4551"/>
    </row>
    <row r="4552" spans="1:89" x14ac:dyDescent="0.25">
      <c r="A4552" s="2"/>
      <c r="B4552" s="5"/>
      <c r="C4552" s="5"/>
      <c r="D4552" s="5"/>
      <c r="E4552" s="5"/>
      <c r="F4552" s="5"/>
      <c r="G4552" s="5"/>
      <c r="H4552" s="5"/>
      <c r="I4552" s="3"/>
      <c r="J4552" s="5"/>
      <c r="K4552" s="5"/>
      <c r="L4552" s="5"/>
      <c r="M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3"/>
      <c r="AU4552" s="5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CK4552"/>
    </row>
    <row r="4553" spans="1:89" x14ac:dyDescent="0.25">
      <c r="A4553" s="2"/>
      <c r="B4553" s="5"/>
      <c r="C4553" s="5"/>
      <c r="D4553" s="5"/>
      <c r="E4553" s="5"/>
      <c r="F4553" s="5"/>
      <c r="G4553" s="5"/>
      <c r="H4553" s="5"/>
      <c r="I4553" s="3"/>
      <c r="J4553" s="5"/>
      <c r="K4553" s="5"/>
      <c r="L4553" s="5"/>
      <c r="M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3"/>
      <c r="AU4553" s="5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CK4553"/>
    </row>
    <row r="4554" spans="1:89" x14ac:dyDescent="0.25">
      <c r="A4554" s="2"/>
      <c r="B4554" s="5"/>
      <c r="C4554" s="5"/>
      <c r="D4554" s="5"/>
      <c r="E4554" s="5"/>
      <c r="F4554" s="5"/>
      <c r="G4554" s="5"/>
      <c r="H4554" s="5"/>
      <c r="I4554" s="3"/>
      <c r="J4554" s="5"/>
      <c r="K4554" s="5"/>
      <c r="L4554" s="5"/>
      <c r="M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3"/>
      <c r="AU4554" s="5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CK4554"/>
    </row>
    <row r="4555" spans="1:89" x14ac:dyDescent="0.25">
      <c r="A4555" s="2"/>
      <c r="B4555" s="5"/>
      <c r="C4555" s="5"/>
      <c r="D4555" s="5"/>
      <c r="E4555" s="5"/>
      <c r="F4555" s="5"/>
      <c r="G4555" s="5"/>
      <c r="H4555" s="5"/>
      <c r="I4555" s="3"/>
      <c r="J4555" s="5"/>
      <c r="K4555" s="5"/>
      <c r="L4555" s="5"/>
      <c r="M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3"/>
      <c r="AU4555" s="5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CK4555"/>
    </row>
    <row r="4556" spans="1:89" x14ac:dyDescent="0.25">
      <c r="A4556" s="2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3"/>
      <c r="AU4556" s="5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CK4556"/>
    </row>
    <row r="4557" spans="1:89" x14ac:dyDescent="0.25">
      <c r="A4557" s="2"/>
      <c r="B4557" s="5"/>
      <c r="C4557" s="5"/>
      <c r="D4557" s="5"/>
      <c r="E4557" s="5"/>
      <c r="F4557" s="5"/>
      <c r="G4557" s="5"/>
      <c r="H4557" s="5"/>
      <c r="I4557" s="3"/>
      <c r="J4557" s="5"/>
      <c r="K4557" s="5"/>
      <c r="L4557" s="5"/>
      <c r="M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3"/>
      <c r="AU4557" s="5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CK4557"/>
    </row>
    <row r="4558" spans="1:89" x14ac:dyDescent="0.25">
      <c r="A4558" s="2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3"/>
      <c r="AU4558" s="5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CK4558"/>
    </row>
    <row r="4559" spans="1:89" x14ac:dyDescent="0.25">
      <c r="A4559" s="2"/>
      <c r="B4559" s="5"/>
      <c r="C4559" s="5"/>
      <c r="D4559" s="5"/>
      <c r="E4559" s="5"/>
      <c r="F4559" s="5"/>
      <c r="G4559" s="5"/>
      <c r="H4559" s="5"/>
      <c r="I4559" s="3"/>
      <c r="J4559" s="5"/>
      <c r="K4559" s="5"/>
      <c r="L4559" s="5"/>
      <c r="M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3"/>
      <c r="AU4559" s="5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CK4559"/>
    </row>
    <row r="4560" spans="1:89" x14ac:dyDescent="0.25">
      <c r="A4560" s="2"/>
      <c r="B4560" s="5"/>
      <c r="C4560" s="5"/>
      <c r="D4560" s="5"/>
      <c r="E4560" s="5"/>
      <c r="F4560" s="5"/>
      <c r="G4560" s="5"/>
      <c r="H4560" s="5"/>
      <c r="I4560" s="3"/>
      <c r="J4560" s="5"/>
      <c r="K4560" s="5"/>
      <c r="L4560" s="5"/>
      <c r="M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3"/>
      <c r="AU4560" s="5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CK4560"/>
    </row>
    <row r="4561" spans="1:89" x14ac:dyDescent="0.25">
      <c r="A4561" s="2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3"/>
      <c r="AU4561" s="5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CK4561"/>
    </row>
    <row r="4562" spans="1:89" x14ac:dyDescent="0.25">
      <c r="A4562" s="2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3"/>
      <c r="AU4562" s="5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CK4562"/>
    </row>
    <row r="4563" spans="1:89" x14ac:dyDescent="0.25">
      <c r="A4563" s="2"/>
      <c r="B4563" s="5"/>
      <c r="C4563" s="5"/>
      <c r="D4563" s="5"/>
      <c r="E4563" s="5"/>
      <c r="F4563" s="5"/>
      <c r="G4563" s="5"/>
      <c r="H4563" s="5"/>
      <c r="I4563" s="3"/>
      <c r="J4563" s="5"/>
      <c r="K4563" s="5"/>
      <c r="L4563" s="5"/>
      <c r="M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3"/>
      <c r="AU4563" s="5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CK4563"/>
    </row>
    <row r="4564" spans="1:89" x14ac:dyDescent="0.25">
      <c r="A4564" s="2"/>
      <c r="B4564" s="5"/>
      <c r="C4564" s="5"/>
      <c r="D4564" s="5"/>
      <c r="E4564" s="5"/>
      <c r="F4564" s="5"/>
      <c r="G4564" s="5"/>
      <c r="H4564" s="5"/>
      <c r="I4564" s="3"/>
      <c r="J4564" s="5"/>
      <c r="K4564" s="5"/>
      <c r="L4564" s="5"/>
      <c r="M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3"/>
      <c r="AU4564" s="5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CK4564"/>
    </row>
    <row r="4565" spans="1:89" x14ac:dyDescent="0.25">
      <c r="A4565" s="2"/>
      <c r="B4565" s="5"/>
      <c r="C4565" s="5"/>
      <c r="D4565" s="5"/>
      <c r="E4565" s="5"/>
      <c r="F4565" s="5"/>
      <c r="G4565" s="5"/>
      <c r="H4565" s="5"/>
      <c r="I4565" s="3"/>
      <c r="J4565" s="5"/>
      <c r="K4565" s="5"/>
      <c r="L4565" s="5"/>
      <c r="M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3"/>
      <c r="AU4565" s="5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CK4565"/>
    </row>
    <row r="4566" spans="1:89" x14ac:dyDescent="0.25">
      <c r="A4566" s="2"/>
      <c r="B4566" s="5"/>
      <c r="C4566" s="5"/>
      <c r="D4566" s="5"/>
      <c r="E4566" s="5"/>
      <c r="F4566" s="5"/>
      <c r="G4566" s="5"/>
      <c r="H4566" s="5"/>
      <c r="I4566" s="3"/>
      <c r="J4566" s="5"/>
      <c r="K4566" s="5"/>
      <c r="L4566" s="5"/>
      <c r="M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3"/>
      <c r="AU4566" s="5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CK4566"/>
    </row>
    <row r="4567" spans="1:89" x14ac:dyDescent="0.25">
      <c r="A4567" s="2"/>
      <c r="B4567" s="5"/>
      <c r="C4567" s="5"/>
      <c r="D4567" s="5"/>
      <c r="E4567" s="5"/>
      <c r="F4567" s="5"/>
      <c r="G4567" s="5"/>
      <c r="H4567" s="5"/>
      <c r="I4567" s="3"/>
      <c r="J4567" s="5"/>
      <c r="K4567" s="5"/>
      <c r="L4567" s="5"/>
      <c r="M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3"/>
      <c r="AU4567" s="5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CK4567"/>
    </row>
    <row r="4568" spans="1:89" x14ac:dyDescent="0.25">
      <c r="A4568" s="2"/>
      <c r="B4568" s="5"/>
      <c r="C4568" s="5"/>
      <c r="D4568" s="5"/>
      <c r="E4568" s="5"/>
      <c r="F4568" s="5"/>
      <c r="G4568" s="5"/>
      <c r="H4568" s="5"/>
      <c r="I4568" s="3"/>
      <c r="J4568" s="5"/>
      <c r="K4568" s="5"/>
      <c r="L4568" s="5"/>
      <c r="M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3"/>
      <c r="AU4568" s="5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CK4568"/>
    </row>
    <row r="4569" spans="1:89" x14ac:dyDescent="0.25">
      <c r="A4569" s="2"/>
      <c r="B4569" s="5"/>
      <c r="C4569" s="5"/>
      <c r="D4569" s="5"/>
      <c r="E4569" s="5"/>
      <c r="F4569" s="5"/>
      <c r="G4569" s="5"/>
      <c r="H4569" s="5"/>
      <c r="I4569" s="3"/>
      <c r="J4569" s="5"/>
      <c r="K4569" s="5"/>
      <c r="L4569" s="5"/>
      <c r="M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3"/>
      <c r="AU4569" s="5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CK4569"/>
    </row>
    <row r="4570" spans="1:89" x14ac:dyDescent="0.25">
      <c r="A4570" s="2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3"/>
      <c r="AU4570" s="5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CK4570"/>
    </row>
    <row r="4571" spans="1:89" x14ac:dyDescent="0.25">
      <c r="A4571" s="2"/>
      <c r="B4571" s="5"/>
      <c r="C4571" s="5"/>
      <c r="D4571" s="5"/>
      <c r="E4571" s="5"/>
      <c r="F4571" s="5"/>
      <c r="G4571" s="5"/>
      <c r="H4571" s="5"/>
      <c r="I4571" s="3"/>
      <c r="J4571" s="5"/>
      <c r="K4571" s="5"/>
      <c r="L4571" s="5"/>
      <c r="M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3"/>
      <c r="AU4571" s="5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CK4571"/>
    </row>
    <row r="4572" spans="1:89" x14ac:dyDescent="0.25">
      <c r="A4572" s="2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3"/>
      <c r="AU4572" s="5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CK4572"/>
    </row>
    <row r="4573" spans="1:89" x14ac:dyDescent="0.25">
      <c r="A4573" s="2"/>
      <c r="B4573" s="5"/>
      <c r="C4573" s="5"/>
      <c r="D4573" s="5"/>
      <c r="E4573" s="5"/>
      <c r="F4573" s="5"/>
      <c r="G4573" s="5"/>
      <c r="H4573" s="5"/>
      <c r="I4573" s="3"/>
      <c r="J4573" s="5"/>
      <c r="K4573" s="5"/>
      <c r="L4573" s="5"/>
      <c r="M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3"/>
      <c r="AU4573" s="5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CK4573"/>
    </row>
    <row r="4574" spans="1:89" x14ac:dyDescent="0.25">
      <c r="A4574" s="2"/>
      <c r="B4574" s="5"/>
      <c r="C4574" s="5"/>
      <c r="D4574" s="5"/>
      <c r="E4574" s="5"/>
      <c r="F4574" s="5"/>
      <c r="G4574" s="5"/>
      <c r="H4574" s="5"/>
      <c r="I4574" s="3"/>
      <c r="J4574" s="5"/>
      <c r="K4574" s="5"/>
      <c r="L4574" s="5"/>
      <c r="M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3"/>
      <c r="AU4574" s="5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CK4574"/>
    </row>
    <row r="4575" spans="1:89" x14ac:dyDescent="0.25">
      <c r="A4575" s="2"/>
      <c r="B4575" s="5"/>
      <c r="C4575" s="5"/>
      <c r="D4575" s="5"/>
      <c r="E4575" s="5"/>
      <c r="F4575" s="5"/>
      <c r="G4575" s="5"/>
      <c r="H4575" s="5"/>
      <c r="I4575" s="3"/>
      <c r="J4575" s="5"/>
      <c r="K4575" s="5"/>
      <c r="L4575" s="5"/>
      <c r="M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3"/>
      <c r="AU4575" s="5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CK4575"/>
    </row>
    <row r="4576" spans="1:89" x14ac:dyDescent="0.25">
      <c r="A4576" s="2"/>
      <c r="B4576" s="5"/>
      <c r="C4576" s="5"/>
      <c r="D4576" s="5"/>
      <c r="E4576" s="5"/>
      <c r="F4576" s="5"/>
      <c r="G4576" s="5"/>
      <c r="H4576" s="5"/>
      <c r="I4576" s="3"/>
      <c r="J4576" s="5"/>
      <c r="K4576" s="5"/>
      <c r="L4576" s="5"/>
      <c r="M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3"/>
      <c r="AU4576" s="5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CK4576"/>
    </row>
    <row r="4577" spans="1:89" x14ac:dyDescent="0.25">
      <c r="A4577" s="2"/>
      <c r="B4577" s="5"/>
      <c r="C4577" s="5"/>
      <c r="D4577" s="5"/>
      <c r="E4577" s="5"/>
      <c r="F4577" s="5"/>
      <c r="G4577" s="5"/>
      <c r="H4577" s="5"/>
      <c r="I4577" s="3"/>
      <c r="J4577" s="5"/>
      <c r="K4577" s="5"/>
      <c r="L4577" s="5"/>
      <c r="M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3"/>
      <c r="AU4577" s="5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CK4577"/>
    </row>
    <row r="4578" spans="1:89" x14ac:dyDescent="0.25">
      <c r="A4578" s="2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3"/>
      <c r="AU4578" s="5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CK4578"/>
    </row>
    <row r="4579" spans="1:89" x14ac:dyDescent="0.25">
      <c r="A4579" s="2"/>
      <c r="B4579" s="5"/>
      <c r="C4579" s="5"/>
      <c r="D4579" s="5"/>
      <c r="E4579" s="5"/>
      <c r="F4579" s="5"/>
      <c r="G4579" s="5"/>
      <c r="H4579" s="5"/>
      <c r="I4579" s="3"/>
      <c r="J4579" s="5"/>
      <c r="K4579" s="5"/>
      <c r="L4579" s="5"/>
      <c r="M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3"/>
      <c r="AU4579" s="5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CK4579"/>
    </row>
    <row r="4580" spans="1:89" x14ac:dyDescent="0.25">
      <c r="A4580" s="2"/>
      <c r="B4580" s="5"/>
      <c r="C4580" s="5"/>
      <c r="D4580" s="5"/>
      <c r="E4580" s="5"/>
      <c r="F4580" s="5"/>
      <c r="G4580" s="5"/>
      <c r="H4580" s="5"/>
      <c r="I4580" s="3"/>
      <c r="J4580" s="5"/>
      <c r="K4580" s="5"/>
      <c r="L4580" s="5"/>
      <c r="M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3"/>
      <c r="AU4580" s="5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CK4580"/>
    </row>
    <row r="4581" spans="1:89" x14ac:dyDescent="0.25">
      <c r="A4581" s="2"/>
      <c r="B4581" s="5"/>
      <c r="C4581" s="5"/>
      <c r="D4581" s="5"/>
      <c r="E4581" s="5"/>
      <c r="F4581" s="5"/>
      <c r="G4581" s="5"/>
      <c r="H4581" s="5"/>
      <c r="I4581" s="3"/>
      <c r="J4581" s="5"/>
      <c r="K4581" s="5"/>
      <c r="L4581" s="5"/>
      <c r="M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3"/>
      <c r="AU4581" s="5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CK4581"/>
    </row>
    <row r="4582" spans="1:89" x14ac:dyDescent="0.25">
      <c r="A4582" s="2"/>
      <c r="B4582" s="5"/>
      <c r="C4582" s="5"/>
      <c r="D4582" s="5"/>
      <c r="E4582" s="5"/>
      <c r="F4582" s="5"/>
      <c r="G4582" s="5"/>
      <c r="H4582" s="5"/>
      <c r="I4582" s="3"/>
      <c r="J4582" s="5"/>
      <c r="K4582" s="5"/>
      <c r="L4582" s="5"/>
      <c r="M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3"/>
      <c r="AU4582" s="5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CK4582"/>
    </row>
    <row r="4583" spans="1:89" x14ac:dyDescent="0.25">
      <c r="A4583" s="2"/>
      <c r="B4583" s="5"/>
      <c r="C4583" s="5"/>
      <c r="D4583" s="5"/>
      <c r="E4583" s="5"/>
      <c r="F4583" s="5"/>
      <c r="G4583" s="5"/>
      <c r="H4583" s="5"/>
      <c r="I4583" s="3"/>
      <c r="J4583" s="5"/>
      <c r="K4583" s="5"/>
      <c r="L4583" s="5"/>
      <c r="M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3"/>
      <c r="AU4583" s="5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CK4583"/>
    </row>
    <row r="4584" spans="1:89" x14ac:dyDescent="0.25">
      <c r="A4584" s="2"/>
      <c r="B4584" s="5"/>
      <c r="C4584" s="5"/>
      <c r="D4584" s="5"/>
      <c r="E4584" s="5"/>
      <c r="F4584" s="5"/>
      <c r="G4584" s="5"/>
      <c r="H4584" s="5"/>
      <c r="I4584" s="3"/>
      <c r="J4584" s="5"/>
      <c r="K4584" s="5"/>
      <c r="L4584" s="5"/>
      <c r="M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3"/>
      <c r="AU4584" s="5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CK4584"/>
    </row>
    <row r="4585" spans="1:89" x14ac:dyDescent="0.25">
      <c r="A4585" s="2"/>
      <c r="B4585" s="5"/>
      <c r="C4585" s="5"/>
      <c r="D4585" s="5"/>
      <c r="E4585" s="5"/>
      <c r="F4585" s="5"/>
      <c r="G4585" s="5"/>
      <c r="H4585" s="5"/>
      <c r="I4585" s="3"/>
      <c r="J4585" s="5"/>
      <c r="K4585" s="5"/>
      <c r="L4585" s="5"/>
      <c r="M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3"/>
      <c r="AU4585" s="5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CK4585"/>
    </row>
    <row r="4586" spans="1:89" x14ac:dyDescent="0.25">
      <c r="A4586" s="2"/>
      <c r="B4586" s="5"/>
      <c r="C4586" s="5"/>
      <c r="D4586" s="5"/>
      <c r="E4586" s="5"/>
      <c r="F4586" s="5"/>
      <c r="G4586" s="5"/>
      <c r="H4586" s="5"/>
      <c r="I4586" s="3"/>
      <c r="J4586" s="5"/>
      <c r="K4586" s="5"/>
      <c r="L4586" s="5"/>
      <c r="M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3"/>
      <c r="AU4586" s="5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CK4586"/>
    </row>
    <row r="4587" spans="1:89" x14ac:dyDescent="0.25">
      <c r="A4587" s="2"/>
      <c r="B4587" s="5"/>
      <c r="C4587" s="5"/>
      <c r="D4587" s="5"/>
      <c r="E4587" s="5"/>
      <c r="F4587" s="5"/>
      <c r="G4587" s="5"/>
      <c r="H4587" s="5"/>
      <c r="I4587" s="3"/>
      <c r="J4587" s="5"/>
      <c r="K4587" s="5"/>
      <c r="L4587" s="5"/>
      <c r="M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3"/>
      <c r="AU4587" s="5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CK4587"/>
    </row>
    <row r="4588" spans="1:89" x14ac:dyDescent="0.25">
      <c r="A4588" s="2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3"/>
      <c r="AU4588" s="5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CK4588"/>
    </row>
    <row r="4589" spans="1:89" x14ac:dyDescent="0.25">
      <c r="A4589" s="2"/>
      <c r="B4589" s="5"/>
      <c r="C4589" s="5"/>
      <c r="D4589" s="5"/>
      <c r="E4589" s="5"/>
      <c r="F4589" s="5"/>
      <c r="G4589" s="5"/>
      <c r="H4589" s="5"/>
      <c r="I4589" s="3"/>
      <c r="J4589" s="5"/>
      <c r="K4589" s="5"/>
      <c r="L4589" s="5"/>
      <c r="M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3"/>
      <c r="AU4589" s="5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CK4589"/>
    </row>
    <row r="4590" spans="1:89" x14ac:dyDescent="0.25">
      <c r="A4590" s="2"/>
      <c r="B4590" s="5"/>
      <c r="C4590" s="5"/>
      <c r="D4590" s="5"/>
      <c r="E4590" s="5"/>
      <c r="F4590" s="5"/>
      <c r="G4590" s="5"/>
      <c r="H4590" s="5"/>
      <c r="I4590" s="3"/>
      <c r="J4590" s="5"/>
      <c r="K4590" s="5"/>
      <c r="L4590" s="5"/>
      <c r="M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3"/>
      <c r="AU4590" s="5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CK4590"/>
    </row>
    <row r="4591" spans="1:89" x14ac:dyDescent="0.25">
      <c r="A4591" s="2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3"/>
      <c r="AU4591" s="5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CK4591"/>
    </row>
    <row r="4592" spans="1:89" x14ac:dyDescent="0.25">
      <c r="A4592" s="2"/>
      <c r="B4592" s="5"/>
      <c r="C4592" s="5"/>
      <c r="D4592" s="5"/>
      <c r="E4592" s="5"/>
      <c r="F4592" s="5"/>
      <c r="G4592" s="5"/>
      <c r="H4592" s="5"/>
      <c r="I4592" s="3"/>
      <c r="J4592" s="5"/>
      <c r="K4592" s="5"/>
      <c r="L4592" s="5"/>
      <c r="M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3"/>
      <c r="AU4592" s="5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CK4592"/>
    </row>
    <row r="4593" spans="1:89" x14ac:dyDescent="0.25">
      <c r="A4593" s="2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3"/>
      <c r="AU4593" s="5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CK4593"/>
    </row>
    <row r="4594" spans="1:89" x14ac:dyDescent="0.25">
      <c r="A4594" s="2"/>
      <c r="B4594" s="5"/>
      <c r="C4594" s="5"/>
      <c r="D4594" s="5"/>
      <c r="E4594" s="5"/>
      <c r="F4594" s="5"/>
      <c r="G4594" s="5"/>
      <c r="H4594" s="5"/>
      <c r="I4594" s="3"/>
      <c r="J4594" s="5"/>
      <c r="K4594" s="5"/>
      <c r="L4594" s="5"/>
      <c r="M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3"/>
      <c r="AU4594" s="5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CK4594"/>
    </row>
    <row r="4595" spans="1:89" x14ac:dyDescent="0.25">
      <c r="A4595" s="2"/>
      <c r="B4595" s="5"/>
      <c r="C4595" s="5"/>
      <c r="D4595" s="5"/>
      <c r="E4595" s="5"/>
      <c r="F4595" s="5"/>
      <c r="G4595" s="5"/>
      <c r="H4595" s="5"/>
      <c r="I4595" s="3"/>
      <c r="J4595" s="5"/>
      <c r="K4595" s="5"/>
      <c r="L4595" s="5"/>
      <c r="M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3"/>
      <c r="AU4595" s="5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CK4595"/>
    </row>
    <row r="4596" spans="1:89" x14ac:dyDescent="0.25">
      <c r="A4596" s="2"/>
      <c r="B4596" s="5"/>
      <c r="C4596" s="5"/>
      <c r="D4596" s="5"/>
      <c r="E4596" s="5"/>
      <c r="F4596" s="5"/>
      <c r="G4596" s="5"/>
      <c r="H4596" s="5"/>
      <c r="I4596" s="3"/>
      <c r="J4596" s="5"/>
      <c r="K4596" s="5"/>
      <c r="L4596" s="5"/>
      <c r="M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3"/>
      <c r="AU4596" s="5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CK4596"/>
    </row>
    <row r="4597" spans="1:89" x14ac:dyDescent="0.25">
      <c r="A4597" s="2"/>
      <c r="B4597" s="5"/>
      <c r="C4597" s="5"/>
      <c r="D4597" s="5"/>
      <c r="E4597" s="5"/>
      <c r="F4597" s="5"/>
      <c r="G4597" s="5"/>
      <c r="H4597" s="5"/>
      <c r="I4597" s="3"/>
      <c r="J4597" s="5"/>
      <c r="K4597" s="5"/>
      <c r="L4597" s="5"/>
      <c r="M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3"/>
      <c r="AU4597" s="5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CK4597"/>
    </row>
    <row r="4598" spans="1:89" x14ac:dyDescent="0.25">
      <c r="A4598" s="2"/>
      <c r="B4598" s="5"/>
      <c r="C4598" s="5"/>
      <c r="D4598" s="5"/>
      <c r="E4598" s="5"/>
      <c r="F4598" s="5"/>
      <c r="G4598" s="5"/>
      <c r="H4598" s="5"/>
      <c r="I4598" s="3"/>
      <c r="J4598" s="5"/>
      <c r="K4598" s="5"/>
      <c r="L4598" s="5"/>
      <c r="M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3"/>
      <c r="AU4598" s="5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CK4598"/>
    </row>
    <row r="4599" spans="1:89" x14ac:dyDescent="0.25">
      <c r="A4599" s="2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3"/>
      <c r="AU4599" s="5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CK4599"/>
    </row>
    <row r="4600" spans="1:89" x14ac:dyDescent="0.25">
      <c r="A4600" s="2"/>
      <c r="B4600" s="5"/>
      <c r="C4600" s="5"/>
      <c r="D4600" s="5"/>
      <c r="E4600" s="5"/>
      <c r="F4600" s="5"/>
      <c r="G4600" s="5"/>
      <c r="H4600" s="5"/>
      <c r="I4600" s="3"/>
      <c r="J4600" s="5"/>
      <c r="K4600" s="5"/>
      <c r="L4600" s="5"/>
      <c r="M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3"/>
      <c r="AU4600" s="5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CK4600"/>
    </row>
    <row r="4601" spans="1:89" x14ac:dyDescent="0.25">
      <c r="A4601" s="2"/>
      <c r="B4601" s="5"/>
      <c r="C4601" s="5"/>
      <c r="D4601" s="5"/>
      <c r="E4601" s="5"/>
      <c r="F4601" s="5"/>
      <c r="G4601" s="5"/>
      <c r="H4601" s="5"/>
      <c r="I4601" s="3"/>
      <c r="J4601" s="5"/>
      <c r="K4601" s="5"/>
      <c r="L4601" s="5"/>
      <c r="M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3"/>
      <c r="AU4601" s="5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CK4601"/>
    </row>
    <row r="4602" spans="1:89" x14ac:dyDescent="0.25">
      <c r="A4602" s="2"/>
      <c r="B4602" s="5"/>
      <c r="C4602" s="5"/>
      <c r="D4602" s="5"/>
      <c r="E4602" s="5"/>
      <c r="F4602" s="5"/>
      <c r="G4602" s="5"/>
      <c r="H4602" s="5"/>
      <c r="I4602" s="3"/>
      <c r="J4602" s="5"/>
      <c r="K4602" s="5"/>
      <c r="L4602" s="5"/>
      <c r="M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3"/>
      <c r="AU4602" s="5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CK4602"/>
    </row>
    <row r="4603" spans="1:89" x14ac:dyDescent="0.25">
      <c r="A4603" s="2"/>
      <c r="B4603" s="5"/>
      <c r="C4603" s="5"/>
      <c r="D4603" s="5"/>
      <c r="E4603" s="5"/>
      <c r="F4603" s="5"/>
      <c r="G4603" s="5"/>
      <c r="H4603" s="5"/>
      <c r="I4603" s="3"/>
      <c r="J4603" s="5"/>
      <c r="K4603" s="5"/>
      <c r="L4603" s="5"/>
      <c r="M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3"/>
      <c r="AU4603" s="5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CK4603"/>
    </row>
    <row r="4604" spans="1:89" x14ac:dyDescent="0.25">
      <c r="A4604" s="2"/>
      <c r="B4604" s="5"/>
      <c r="C4604" s="5"/>
      <c r="D4604" s="5"/>
      <c r="E4604" s="5"/>
      <c r="F4604" s="5"/>
      <c r="G4604" s="5"/>
      <c r="H4604" s="5"/>
      <c r="I4604" s="3"/>
      <c r="J4604" s="5"/>
      <c r="K4604" s="5"/>
      <c r="L4604" s="5"/>
      <c r="M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3"/>
      <c r="AU4604" s="5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CK4604"/>
    </row>
    <row r="4605" spans="1:89" x14ac:dyDescent="0.25">
      <c r="A4605" s="2"/>
      <c r="B4605" s="5"/>
      <c r="C4605" s="5"/>
      <c r="D4605" s="5"/>
      <c r="E4605" s="5"/>
      <c r="F4605" s="5"/>
      <c r="G4605" s="5"/>
      <c r="H4605" s="5"/>
      <c r="I4605" s="3"/>
      <c r="J4605" s="5"/>
      <c r="K4605" s="5"/>
      <c r="L4605" s="5"/>
      <c r="M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3"/>
      <c r="AU4605" s="5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CK4605"/>
    </row>
    <row r="4606" spans="1:89" x14ac:dyDescent="0.25">
      <c r="A4606" s="2"/>
      <c r="B4606" s="5"/>
      <c r="C4606" s="5"/>
      <c r="D4606" s="5"/>
      <c r="E4606" s="5"/>
      <c r="F4606" s="5"/>
      <c r="G4606" s="5"/>
      <c r="H4606" s="5"/>
      <c r="I4606" s="3"/>
      <c r="J4606" s="5"/>
      <c r="K4606" s="5"/>
      <c r="L4606" s="5"/>
      <c r="M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3"/>
      <c r="AU4606" s="5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CK4606"/>
    </row>
    <row r="4607" spans="1:89" x14ac:dyDescent="0.25">
      <c r="A4607" s="2"/>
      <c r="B4607" s="5"/>
      <c r="C4607" s="5"/>
      <c r="D4607" s="5"/>
      <c r="E4607" s="5"/>
      <c r="F4607" s="5"/>
      <c r="G4607" s="5"/>
      <c r="H4607" s="5"/>
      <c r="I4607" s="3"/>
      <c r="J4607" s="5"/>
      <c r="K4607" s="5"/>
      <c r="L4607" s="5"/>
      <c r="M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3"/>
      <c r="AU4607" s="5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CK4607"/>
    </row>
    <row r="4608" spans="1:89" x14ac:dyDescent="0.25">
      <c r="A4608" s="2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3"/>
      <c r="AU4608" s="5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CK4608"/>
    </row>
    <row r="4609" spans="1:89" x14ac:dyDescent="0.25">
      <c r="A4609" s="2"/>
      <c r="B4609" s="5"/>
      <c r="C4609" s="5"/>
      <c r="D4609" s="5"/>
      <c r="E4609" s="5"/>
      <c r="F4609" s="5"/>
      <c r="G4609" s="5"/>
      <c r="H4609" s="5"/>
      <c r="I4609" s="3"/>
      <c r="J4609" s="5"/>
      <c r="K4609" s="5"/>
      <c r="L4609" s="5"/>
      <c r="M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3"/>
      <c r="AU4609" s="5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CK4609"/>
    </row>
    <row r="4610" spans="1:89" x14ac:dyDescent="0.25">
      <c r="A4610" s="2"/>
      <c r="B4610" s="5"/>
      <c r="C4610" s="5"/>
      <c r="D4610" s="5"/>
      <c r="E4610" s="5"/>
      <c r="F4610" s="5"/>
      <c r="G4610" s="5"/>
      <c r="H4610" s="5"/>
      <c r="I4610" s="3"/>
      <c r="J4610" s="5"/>
      <c r="K4610" s="5"/>
      <c r="L4610" s="5"/>
      <c r="M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3"/>
      <c r="AU4610" s="5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CK4610"/>
    </row>
    <row r="4611" spans="1:89" x14ac:dyDescent="0.25">
      <c r="A4611" s="2"/>
      <c r="B4611" s="5"/>
      <c r="C4611" s="5"/>
      <c r="D4611" s="5"/>
      <c r="E4611" s="5"/>
      <c r="F4611" s="5"/>
      <c r="G4611" s="5"/>
      <c r="H4611" s="5"/>
      <c r="I4611" s="3"/>
      <c r="J4611" s="5"/>
      <c r="K4611" s="5"/>
      <c r="L4611" s="5"/>
      <c r="M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3"/>
      <c r="AU4611" s="5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CK4611"/>
    </row>
    <row r="4612" spans="1:89" x14ac:dyDescent="0.25">
      <c r="A4612" s="2"/>
      <c r="B4612" s="5"/>
      <c r="C4612" s="5"/>
      <c r="D4612" s="5"/>
      <c r="E4612" s="5"/>
      <c r="F4612" s="5"/>
      <c r="G4612" s="5"/>
      <c r="H4612" s="5"/>
      <c r="I4612" s="3"/>
      <c r="J4612" s="5"/>
      <c r="K4612" s="5"/>
      <c r="L4612" s="5"/>
      <c r="M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3"/>
      <c r="AU4612" s="5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CK4612"/>
    </row>
    <row r="4613" spans="1:89" x14ac:dyDescent="0.25">
      <c r="A4613" s="2"/>
      <c r="B4613" s="5"/>
      <c r="C4613" s="5"/>
      <c r="D4613" s="5"/>
      <c r="E4613" s="5"/>
      <c r="F4613" s="5"/>
      <c r="G4613" s="5"/>
      <c r="H4613" s="5"/>
      <c r="I4613" s="3"/>
      <c r="J4613" s="5"/>
      <c r="K4613" s="5"/>
      <c r="L4613" s="5"/>
      <c r="M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3"/>
      <c r="AU4613" s="5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CK4613"/>
    </row>
    <row r="4614" spans="1:89" x14ac:dyDescent="0.25">
      <c r="A4614" s="2"/>
      <c r="B4614" s="5"/>
      <c r="C4614" s="5"/>
      <c r="D4614" s="5"/>
      <c r="E4614" s="5"/>
      <c r="F4614" s="5"/>
      <c r="G4614" s="5"/>
      <c r="H4614" s="5"/>
      <c r="I4614" s="3"/>
      <c r="J4614" s="5"/>
      <c r="K4614" s="5"/>
      <c r="L4614" s="5"/>
      <c r="M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3"/>
      <c r="AU4614" s="5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CK4614"/>
    </row>
    <row r="4615" spans="1:89" x14ac:dyDescent="0.25">
      <c r="A4615" s="2"/>
      <c r="B4615" s="5"/>
      <c r="C4615" s="5"/>
      <c r="D4615" s="5"/>
      <c r="E4615" s="5"/>
      <c r="F4615" s="5"/>
      <c r="G4615" s="5"/>
      <c r="H4615" s="5"/>
      <c r="I4615" s="3"/>
      <c r="J4615" s="5"/>
      <c r="K4615" s="5"/>
      <c r="L4615" s="5"/>
      <c r="M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3"/>
      <c r="AU4615" s="5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CK4615"/>
    </row>
    <row r="4616" spans="1:89" x14ac:dyDescent="0.25">
      <c r="A4616" s="2"/>
      <c r="B4616" s="5"/>
      <c r="C4616" s="5"/>
      <c r="D4616" s="5"/>
      <c r="E4616" s="5"/>
      <c r="F4616" s="5"/>
      <c r="G4616" s="5"/>
      <c r="H4616" s="5"/>
      <c r="I4616" s="3"/>
      <c r="J4616" s="5"/>
      <c r="K4616" s="5"/>
      <c r="L4616" s="5"/>
      <c r="M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3"/>
      <c r="AU4616" s="5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CK4616"/>
    </row>
    <row r="4617" spans="1:89" x14ac:dyDescent="0.25">
      <c r="A4617" s="2"/>
      <c r="B4617" s="5"/>
      <c r="C4617" s="5"/>
      <c r="D4617" s="5"/>
      <c r="E4617" s="5"/>
      <c r="F4617" s="5"/>
      <c r="G4617" s="5"/>
      <c r="H4617" s="5"/>
      <c r="I4617" s="3"/>
      <c r="J4617" s="5"/>
      <c r="K4617" s="5"/>
      <c r="L4617" s="5"/>
      <c r="M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3"/>
      <c r="AU4617" s="5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CK4617"/>
    </row>
    <row r="4618" spans="1:89" x14ac:dyDescent="0.25">
      <c r="A4618" s="2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3"/>
      <c r="AU4618" s="5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CK4618"/>
    </row>
    <row r="4619" spans="1:89" x14ac:dyDescent="0.25">
      <c r="A4619" s="2"/>
      <c r="B4619" s="5"/>
      <c r="C4619" s="5"/>
      <c r="D4619" s="5"/>
      <c r="E4619" s="5"/>
      <c r="F4619" s="5"/>
      <c r="G4619" s="5"/>
      <c r="H4619" s="5"/>
      <c r="I4619" s="3"/>
      <c r="J4619" s="5"/>
      <c r="K4619" s="5"/>
      <c r="L4619" s="5"/>
      <c r="M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3"/>
      <c r="AU4619" s="5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CK4619"/>
    </row>
    <row r="4620" spans="1:89" x14ac:dyDescent="0.25">
      <c r="A4620" s="2"/>
      <c r="B4620" s="5"/>
      <c r="C4620" s="5"/>
      <c r="D4620" s="5"/>
      <c r="E4620" s="5"/>
      <c r="F4620" s="5"/>
      <c r="G4620" s="5"/>
      <c r="H4620" s="5"/>
      <c r="I4620" s="3"/>
      <c r="J4620" s="5"/>
      <c r="K4620" s="5"/>
      <c r="L4620" s="5"/>
      <c r="M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3"/>
      <c r="AU4620" s="5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CK4620"/>
    </row>
    <row r="4621" spans="1:89" x14ac:dyDescent="0.25">
      <c r="A4621" s="2"/>
      <c r="B4621" s="5"/>
      <c r="C4621" s="5"/>
      <c r="D4621" s="5"/>
      <c r="E4621" s="5"/>
      <c r="F4621" s="5"/>
      <c r="G4621" s="5"/>
      <c r="H4621" s="5"/>
      <c r="I4621" s="3"/>
      <c r="J4621" s="5"/>
      <c r="K4621" s="5"/>
      <c r="L4621" s="5"/>
      <c r="M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3"/>
      <c r="AU4621" s="5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CK4621"/>
    </row>
    <row r="4622" spans="1:89" x14ac:dyDescent="0.25">
      <c r="A4622" s="2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3"/>
      <c r="AU4622" s="5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CK4622"/>
    </row>
    <row r="4623" spans="1:89" x14ac:dyDescent="0.25">
      <c r="A4623" s="2"/>
      <c r="B4623" s="5"/>
      <c r="C4623" s="5"/>
      <c r="D4623" s="5"/>
      <c r="E4623" s="5"/>
      <c r="F4623" s="5"/>
      <c r="G4623" s="5"/>
      <c r="H4623" s="5"/>
      <c r="I4623" s="3"/>
      <c r="J4623" s="5"/>
      <c r="K4623" s="5"/>
      <c r="L4623" s="5"/>
      <c r="M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3"/>
      <c r="AU4623" s="5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CK4623"/>
    </row>
    <row r="4624" spans="1:89" x14ac:dyDescent="0.25">
      <c r="A4624" s="2"/>
      <c r="B4624" s="5"/>
      <c r="C4624" s="5"/>
      <c r="D4624" s="5"/>
      <c r="E4624" s="5"/>
      <c r="F4624" s="5"/>
      <c r="G4624" s="5"/>
      <c r="H4624" s="5"/>
      <c r="I4624" s="3"/>
      <c r="J4624" s="5"/>
      <c r="K4624" s="5"/>
      <c r="L4624" s="5"/>
      <c r="M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3"/>
      <c r="AU4624" s="5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CK4624"/>
    </row>
    <row r="4625" spans="1:89" x14ac:dyDescent="0.25">
      <c r="A4625" s="2"/>
      <c r="B4625" s="5"/>
      <c r="C4625" s="5"/>
      <c r="D4625" s="5"/>
      <c r="E4625" s="5"/>
      <c r="F4625" s="5"/>
      <c r="G4625" s="5"/>
      <c r="H4625" s="5"/>
      <c r="I4625" s="3"/>
      <c r="J4625" s="5"/>
      <c r="K4625" s="5"/>
      <c r="L4625" s="5"/>
      <c r="M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3"/>
      <c r="AU4625" s="5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CK4625"/>
    </row>
    <row r="4626" spans="1:89" x14ac:dyDescent="0.25">
      <c r="A4626" s="2"/>
      <c r="B4626" s="5"/>
      <c r="C4626" s="5"/>
      <c r="D4626" s="5"/>
      <c r="E4626" s="5"/>
      <c r="F4626" s="5"/>
      <c r="G4626" s="5"/>
      <c r="H4626" s="5"/>
      <c r="I4626" s="3"/>
      <c r="J4626" s="5"/>
      <c r="K4626" s="5"/>
      <c r="L4626" s="5"/>
      <c r="M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3"/>
      <c r="AU4626" s="5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CK4626"/>
    </row>
    <row r="4627" spans="1:89" x14ac:dyDescent="0.25">
      <c r="A4627" s="2"/>
      <c r="B4627" s="5"/>
      <c r="C4627" s="5"/>
      <c r="D4627" s="5"/>
      <c r="E4627" s="5"/>
      <c r="F4627" s="5"/>
      <c r="G4627" s="5"/>
      <c r="H4627" s="5"/>
      <c r="I4627" s="3"/>
      <c r="J4627" s="5"/>
      <c r="K4627" s="5"/>
      <c r="L4627" s="5"/>
      <c r="M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3"/>
      <c r="AU4627" s="5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CK4627"/>
    </row>
    <row r="4628" spans="1:89" x14ac:dyDescent="0.25">
      <c r="A4628" s="2"/>
      <c r="B4628" s="5"/>
      <c r="C4628" s="5"/>
      <c r="D4628" s="5"/>
      <c r="E4628" s="5"/>
      <c r="F4628" s="5"/>
      <c r="G4628" s="5"/>
      <c r="H4628" s="5"/>
      <c r="I4628" s="3"/>
      <c r="J4628" s="5"/>
      <c r="K4628" s="5"/>
      <c r="L4628" s="5"/>
      <c r="M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3"/>
      <c r="AU4628" s="5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CK4628"/>
    </row>
    <row r="4629" spans="1:89" x14ac:dyDescent="0.25">
      <c r="A4629" s="2"/>
      <c r="B4629" s="5"/>
      <c r="C4629" s="5"/>
      <c r="D4629" s="5"/>
      <c r="E4629" s="5"/>
      <c r="F4629" s="5"/>
      <c r="G4629" s="5"/>
      <c r="H4629" s="5"/>
      <c r="I4629" s="3"/>
      <c r="J4629" s="5"/>
      <c r="K4629" s="5"/>
      <c r="L4629" s="5"/>
      <c r="M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3"/>
      <c r="AU4629" s="5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CK4629"/>
    </row>
    <row r="4630" spans="1:89" x14ac:dyDescent="0.25">
      <c r="A4630" s="2"/>
      <c r="B4630" s="5"/>
      <c r="C4630" s="5"/>
      <c r="D4630" s="5"/>
      <c r="E4630" s="5"/>
      <c r="F4630" s="5"/>
      <c r="G4630" s="5"/>
      <c r="H4630" s="5"/>
      <c r="I4630" s="3"/>
      <c r="J4630" s="5"/>
      <c r="K4630" s="5"/>
      <c r="L4630" s="5"/>
      <c r="M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3"/>
      <c r="AU4630" s="5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CK4630"/>
    </row>
    <row r="4631" spans="1:89" x14ac:dyDescent="0.25">
      <c r="A4631" s="2"/>
      <c r="B4631" s="5"/>
      <c r="C4631" s="5"/>
      <c r="D4631" s="5"/>
      <c r="E4631" s="5"/>
      <c r="F4631" s="5"/>
      <c r="G4631" s="5"/>
      <c r="H4631" s="5"/>
      <c r="I4631" s="3"/>
      <c r="J4631" s="5"/>
      <c r="K4631" s="5"/>
      <c r="L4631" s="5"/>
      <c r="M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3"/>
      <c r="AU4631" s="5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CK4631"/>
    </row>
    <row r="4632" spans="1:89" x14ac:dyDescent="0.25">
      <c r="A4632" s="2"/>
      <c r="B4632" s="5"/>
      <c r="C4632" s="5"/>
      <c r="D4632" s="5"/>
      <c r="E4632" s="5"/>
      <c r="F4632" s="5"/>
      <c r="G4632" s="5"/>
      <c r="H4632" s="5"/>
      <c r="I4632" s="3"/>
      <c r="J4632" s="5"/>
      <c r="K4632" s="5"/>
      <c r="L4632" s="5"/>
      <c r="M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3"/>
      <c r="AU4632" s="5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CK4632"/>
    </row>
    <row r="4633" spans="1:89" x14ac:dyDescent="0.25">
      <c r="A4633" s="2"/>
      <c r="B4633" s="5"/>
      <c r="C4633" s="5"/>
      <c r="D4633" s="5"/>
      <c r="E4633" s="5"/>
      <c r="F4633" s="5"/>
      <c r="G4633" s="5"/>
      <c r="H4633" s="5"/>
      <c r="I4633" s="3"/>
      <c r="J4633" s="5"/>
      <c r="K4633" s="5"/>
      <c r="L4633" s="5"/>
      <c r="M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3"/>
      <c r="AU4633" s="5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CK4633"/>
    </row>
    <row r="4634" spans="1:89" x14ac:dyDescent="0.25">
      <c r="A4634" s="2"/>
      <c r="B4634" s="5"/>
      <c r="C4634" s="5"/>
      <c r="D4634" s="5"/>
      <c r="E4634" s="5"/>
      <c r="F4634" s="5"/>
      <c r="G4634" s="5"/>
      <c r="H4634" s="5"/>
      <c r="I4634" s="3"/>
      <c r="J4634" s="5"/>
      <c r="K4634" s="5"/>
      <c r="L4634" s="5"/>
      <c r="M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3"/>
      <c r="AU4634" s="5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CK4634"/>
    </row>
    <row r="4635" spans="1:89" x14ac:dyDescent="0.25">
      <c r="A4635" s="2"/>
      <c r="B4635" s="5"/>
      <c r="C4635" s="5"/>
      <c r="D4635" s="5"/>
      <c r="E4635" s="5"/>
      <c r="F4635" s="5"/>
      <c r="G4635" s="5"/>
      <c r="H4635" s="5"/>
      <c r="I4635" s="3"/>
      <c r="J4635" s="5"/>
      <c r="K4635" s="5"/>
      <c r="L4635" s="5"/>
      <c r="M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3"/>
      <c r="AU4635" s="5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CK4635"/>
    </row>
    <row r="4636" spans="1:89" x14ac:dyDescent="0.25">
      <c r="A4636" s="2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3"/>
      <c r="AU4636" s="5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CK4636"/>
    </row>
    <row r="4637" spans="1:89" x14ac:dyDescent="0.25">
      <c r="A4637" s="2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3"/>
      <c r="AU4637" s="5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CK4637"/>
    </row>
    <row r="4638" spans="1:89" x14ac:dyDescent="0.25">
      <c r="A4638" s="2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3"/>
      <c r="AU4638" s="5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CK4638"/>
    </row>
    <row r="4639" spans="1:89" x14ac:dyDescent="0.25">
      <c r="A4639" s="2"/>
      <c r="B4639" s="5"/>
      <c r="C4639" s="5"/>
      <c r="D4639" s="5"/>
      <c r="E4639" s="5"/>
      <c r="F4639" s="5"/>
      <c r="G4639" s="5"/>
      <c r="H4639" s="5"/>
      <c r="I4639" s="3"/>
      <c r="J4639" s="5"/>
      <c r="K4639" s="5"/>
      <c r="L4639" s="5"/>
      <c r="M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3"/>
      <c r="AU4639" s="5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CK4639"/>
    </row>
    <row r="4640" spans="1:89" x14ac:dyDescent="0.25">
      <c r="A4640" s="2"/>
      <c r="B4640" s="5"/>
      <c r="C4640" s="5"/>
      <c r="D4640" s="5"/>
      <c r="E4640" s="5"/>
      <c r="F4640" s="5"/>
      <c r="G4640" s="5"/>
      <c r="H4640" s="5"/>
      <c r="I4640" s="3"/>
      <c r="J4640" s="5"/>
      <c r="K4640" s="5"/>
      <c r="L4640" s="5"/>
      <c r="M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3"/>
      <c r="AU4640" s="5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CK4640"/>
    </row>
    <row r="4641" spans="1:89" x14ac:dyDescent="0.25">
      <c r="A4641" s="2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3"/>
      <c r="AU4641" s="5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CK4641"/>
    </row>
    <row r="4642" spans="1:89" x14ac:dyDescent="0.25">
      <c r="A4642" s="2"/>
      <c r="B4642" s="5"/>
      <c r="C4642" s="5"/>
      <c r="D4642" s="5"/>
      <c r="E4642" s="5"/>
      <c r="F4642" s="5"/>
      <c r="G4642" s="5"/>
      <c r="H4642" s="5"/>
      <c r="I4642" s="3"/>
      <c r="J4642" s="5"/>
      <c r="K4642" s="5"/>
      <c r="L4642" s="5"/>
      <c r="M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3"/>
      <c r="AU4642" s="5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CK4642"/>
    </row>
    <row r="4643" spans="1:89" x14ac:dyDescent="0.25">
      <c r="A4643" s="2"/>
      <c r="B4643" s="5"/>
      <c r="C4643" s="5"/>
      <c r="D4643" s="5"/>
      <c r="E4643" s="5"/>
      <c r="F4643" s="5"/>
      <c r="G4643" s="5"/>
      <c r="H4643" s="5"/>
      <c r="I4643" s="3"/>
      <c r="J4643" s="5"/>
      <c r="K4643" s="5"/>
      <c r="L4643" s="5"/>
      <c r="M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3"/>
      <c r="AU4643" s="5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CK4643"/>
    </row>
    <row r="4644" spans="1:89" x14ac:dyDescent="0.25">
      <c r="A4644" s="2"/>
      <c r="B4644" s="5"/>
      <c r="C4644" s="5"/>
      <c r="D4644" s="5"/>
      <c r="E4644" s="5"/>
      <c r="F4644" s="5"/>
      <c r="G4644" s="5"/>
      <c r="H4644" s="5"/>
      <c r="I4644" s="3"/>
      <c r="J4644" s="5"/>
      <c r="K4644" s="5"/>
      <c r="L4644" s="5"/>
      <c r="M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3"/>
      <c r="AU4644" s="5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CK4644"/>
    </row>
    <row r="4645" spans="1:89" x14ac:dyDescent="0.25">
      <c r="A4645" s="2"/>
      <c r="B4645" s="5"/>
      <c r="C4645" s="5"/>
      <c r="D4645" s="5"/>
      <c r="E4645" s="5"/>
      <c r="F4645" s="5"/>
      <c r="G4645" s="5"/>
      <c r="H4645" s="5"/>
      <c r="I4645" s="3"/>
      <c r="J4645" s="5"/>
      <c r="K4645" s="5"/>
      <c r="L4645" s="5"/>
      <c r="M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3"/>
      <c r="AU4645" s="5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CK4645"/>
    </row>
    <row r="4646" spans="1:89" x14ac:dyDescent="0.25">
      <c r="A4646" s="2"/>
      <c r="B4646" s="5"/>
      <c r="C4646" s="5"/>
      <c r="D4646" s="5"/>
      <c r="E4646" s="5"/>
      <c r="F4646" s="5"/>
      <c r="G4646" s="5"/>
      <c r="H4646" s="5"/>
      <c r="I4646" s="3"/>
      <c r="J4646" s="5"/>
      <c r="K4646" s="5"/>
      <c r="L4646" s="5"/>
      <c r="M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3"/>
      <c r="AU4646" s="5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CK4646"/>
    </row>
    <row r="4647" spans="1:89" x14ac:dyDescent="0.25">
      <c r="A4647" s="2"/>
      <c r="B4647" s="5"/>
      <c r="C4647" s="5"/>
      <c r="D4647" s="5"/>
      <c r="E4647" s="5"/>
      <c r="F4647" s="5"/>
      <c r="G4647" s="5"/>
      <c r="H4647" s="5"/>
      <c r="I4647" s="3"/>
      <c r="J4647" s="5"/>
      <c r="K4647" s="5"/>
      <c r="L4647" s="5"/>
      <c r="M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3"/>
      <c r="AU4647" s="5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CK4647"/>
    </row>
    <row r="4648" spans="1:89" x14ac:dyDescent="0.25">
      <c r="A4648" s="2"/>
      <c r="B4648" s="5"/>
      <c r="C4648" s="5"/>
      <c r="D4648" s="5"/>
      <c r="E4648" s="5"/>
      <c r="F4648" s="5"/>
      <c r="G4648" s="5"/>
      <c r="H4648" s="5"/>
      <c r="I4648" s="3"/>
      <c r="J4648" s="5"/>
      <c r="K4648" s="5"/>
      <c r="L4648" s="5"/>
      <c r="M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3"/>
      <c r="AU4648" s="5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CK4648"/>
    </row>
    <row r="4649" spans="1:89" x14ac:dyDescent="0.25">
      <c r="A4649" s="2"/>
      <c r="B4649" s="5"/>
      <c r="C4649" s="5"/>
      <c r="D4649" s="5"/>
      <c r="E4649" s="5"/>
      <c r="F4649" s="5"/>
      <c r="G4649" s="5"/>
      <c r="H4649" s="5"/>
      <c r="I4649" s="3"/>
      <c r="J4649" s="5"/>
      <c r="K4649" s="5"/>
      <c r="L4649" s="5"/>
      <c r="M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3"/>
      <c r="AU4649" s="5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CK4649"/>
    </row>
    <row r="4650" spans="1:89" x14ac:dyDescent="0.25">
      <c r="A4650" s="2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3"/>
      <c r="AU4650" s="5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CK4650"/>
    </row>
    <row r="4651" spans="1:89" x14ac:dyDescent="0.25">
      <c r="A4651" s="2"/>
      <c r="B4651" s="5"/>
      <c r="C4651" s="5"/>
      <c r="D4651" s="5"/>
      <c r="E4651" s="5"/>
      <c r="F4651" s="5"/>
      <c r="G4651" s="5"/>
      <c r="H4651" s="5"/>
      <c r="I4651" s="3"/>
      <c r="J4651" s="5"/>
      <c r="K4651" s="5"/>
      <c r="L4651" s="5"/>
      <c r="M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3"/>
      <c r="AU4651" s="5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CK4651"/>
    </row>
    <row r="4652" spans="1:89" x14ac:dyDescent="0.25">
      <c r="A4652" s="2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3"/>
      <c r="AU4652" s="5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CK4652"/>
    </row>
    <row r="4653" spans="1:89" x14ac:dyDescent="0.25">
      <c r="A4653" s="2"/>
      <c r="B4653" s="5"/>
      <c r="C4653" s="5"/>
      <c r="D4653" s="5"/>
      <c r="E4653" s="5"/>
      <c r="F4653" s="5"/>
      <c r="G4653" s="5"/>
      <c r="H4653" s="5"/>
      <c r="I4653" s="3"/>
      <c r="J4653" s="5"/>
      <c r="K4653" s="5"/>
      <c r="L4653" s="5"/>
      <c r="M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3"/>
      <c r="AU4653" s="5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CK4653"/>
    </row>
    <row r="4654" spans="1:89" x14ac:dyDescent="0.25">
      <c r="A4654" s="2"/>
      <c r="B4654" s="5"/>
      <c r="C4654" s="5"/>
      <c r="D4654" s="5"/>
      <c r="E4654" s="5"/>
      <c r="F4654" s="5"/>
      <c r="G4654" s="5"/>
      <c r="H4654" s="5"/>
      <c r="I4654" s="3"/>
      <c r="J4654" s="5"/>
      <c r="K4654" s="5"/>
      <c r="L4654" s="5"/>
      <c r="M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3"/>
      <c r="AU4654" s="5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CK4654"/>
    </row>
    <row r="4655" spans="1:89" x14ac:dyDescent="0.25">
      <c r="A4655" s="2"/>
      <c r="B4655" s="5"/>
      <c r="C4655" s="5"/>
      <c r="D4655" s="5"/>
      <c r="E4655" s="5"/>
      <c r="F4655" s="5"/>
      <c r="G4655" s="5"/>
      <c r="H4655" s="5"/>
      <c r="I4655" s="3"/>
      <c r="J4655" s="5"/>
      <c r="K4655" s="5"/>
      <c r="L4655" s="5"/>
      <c r="M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3"/>
      <c r="AU4655" s="5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CK4655"/>
    </row>
    <row r="4656" spans="1:89" x14ac:dyDescent="0.25">
      <c r="A4656" s="2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3"/>
      <c r="AU4656" s="5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CK4656"/>
    </row>
    <row r="4657" spans="1:89" x14ac:dyDescent="0.25">
      <c r="A4657" s="2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3"/>
      <c r="AU4657" s="5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CK4657"/>
    </row>
    <row r="4658" spans="1:89" x14ac:dyDescent="0.25">
      <c r="A4658" s="2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3"/>
      <c r="AU4658" s="5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CK4658"/>
    </row>
    <row r="4659" spans="1:89" x14ac:dyDescent="0.25">
      <c r="A4659" s="2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3"/>
      <c r="AU4659" s="5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CK4659"/>
    </row>
    <row r="4660" spans="1:89" x14ac:dyDescent="0.25">
      <c r="A4660" s="2"/>
      <c r="B4660" s="5"/>
      <c r="C4660" s="5"/>
      <c r="D4660" s="5"/>
      <c r="E4660" s="5"/>
      <c r="F4660" s="5"/>
      <c r="G4660" s="5"/>
      <c r="H4660" s="5"/>
      <c r="I4660" s="3"/>
      <c r="J4660" s="5"/>
      <c r="K4660" s="5"/>
      <c r="L4660" s="5"/>
      <c r="M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3"/>
      <c r="AU4660" s="5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CK4660"/>
    </row>
    <row r="4661" spans="1:89" x14ac:dyDescent="0.25">
      <c r="A4661" s="2"/>
      <c r="B4661" s="5"/>
      <c r="C4661" s="5"/>
      <c r="D4661" s="5"/>
      <c r="E4661" s="5"/>
      <c r="F4661" s="5"/>
      <c r="G4661" s="5"/>
      <c r="H4661" s="5"/>
      <c r="I4661" s="3"/>
      <c r="J4661" s="5"/>
      <c r="K4661" s="5"/>
      <c r="L4661" s="5"/>
      <c r="M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3"/>
      <c r="AU4661" s="5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CK4661"/>
    </row>
    <row r="4662" spans="1:89" x14ac:dyDescent="0.25">
      <c r="A4662" s="2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3"/>
      <c r="AU4662" s="5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CK4662"/>
    </row>
    <row r="4663" spans="1:89" x14ac:dyDescent="0.25">
      <c r="A4663" s="2"/>
      <c r="B4663" s="5"/>
      <c r="C4663" s="5"/>
      <c r="D4663" s="5"/>
      <c r="E4663" s="5"/>
      <c r="F4663" s="5"/>
      <c r="G4663" s="5"/>
      <c r="H4663" s="5"/>
      <c r="I4663" s="3"/>
      <c r="J4663" s="5"/>
      <c r="K4663" s="5"/>
      <c r="L4663" s="5"/>
      <c r="M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3"/>
      <c r="AU4663" s="5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CK4663"/>
    </row>
    <row r="4664" spans="1:89" x14ac:dyDescent="0.25">
      <c r="A4664" s="2"/>
      <c r="B4664" s="5"/>
      <c r="C4664" s="5"/>
      <c r="D4664" s="5"/>
      <c r="E4664" s="5"/>
      <c r="F4664" s="5"/>
      <c r="G4664" s="5"/>
      <c r="H4664" s="5"/>
      <c r="I4664" s="3"/>
      <c r="J4664" s="5"/>
      <c r="K4664" s="5"/>
      <c r="L4664" s="5"/>
      <c r="M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3"/>
      <c r="AU4664" s="5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CK4664"/>
    </row>
    <row r="4665" spans="1:89" x14ac:dyDescent="0.25">
      <c r="A4665" s="2"/>
      <c r="B4665" s="5"/>
      <c r="C4665" s="5"/>
      <c r="D4665" s="5"/>
      <c r="E4665" s="5"/>
      <c r="F4665" s="5"/>
      <c r="G4665" s="5"/>
      <c r="H4665" s="5"/>
      <c r="I4665" s="3"/>
      <c r="J4665" s="5"/>
      <c r="K4665" s="5"/>
      <c r="L4665" s="5"/>
      <c r="M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3"/>
      <c r="AU4665" s="5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CK4665"/>
    </row>
    <row r="4666" spans="1:89" x14ac:dyDescent="0.25">
      <c r="A4666" s="2"/>
      <c r="B4666" s="5"/>
      <c r="C4666" s="5"/>
      <c r="D4666" s="5"/>
      <c r="E4666" s="5"/>
      <c r="F4666" s="5"/>
      <c r="G4666" s="5"/>
      <c r="H4666" s="5"/>
      <c r="I4666" s="3"/>
      <c r="J4666" s="5"/>
      <c r="K4666" s="5"/>
      <c r="L4666" s="5"/>
      <c r="M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3"/>
      <c r="AU4666" s="5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CK4666"/>
    </row>
    <row r="4667" spans="1:89" x14ac:dyDescent="0.25">
      <c r="A4667" s="2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3"/>
      <c r="AU4667" s="5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CK4667"/>
    </row>
    <row r="4668" spans="1:89" x14ac:dyDescent="0.25">
      <c r="A4668" s="2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3"/>
      <c r="AU4668" s="5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CK4668"/>
    </row>
    <row r="4669" spans="1:89" x14ac:dyDescent="0.25">
      <c r="A4669" s="2"/>
      <c r="B4669" s="5"/>
      <c r="C4669" s="5"/>
      <c r="D4669" s="5"/>
      <c r="E4669" s="5"/>
      <c r="F4669" s="5"/>
      <c r="G4669" s="5"/>
      <c r="H4669" s="5"/>
      <c r="I4669" s="3"/>
      <c r="J4669" s="5"/>
      <c r="K4669" s="5"/>
      <c r="L4669" s="5"/>
      <c r="M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3"/>
      <c r="AU4669" s="5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CK4669"/>
    </row>
    <row r="4670" spans="1:89" x14ac:dyDescent="0.25">
      <c r="A4670" s="2"/>
      <c r="B4670" s="5"/>
      <c r="C4670" s="5"/>
      <c r="D4670" s="5"/>
      <c r="E4670" s="5"/>
      <c r="F4670" s="5"/>
      <c r="G4670" s="5"/>
      <c r="H4670" s="5"/>
      <c r="I4670" s="3"/>
      <c r="J4670" s="5"/>
      <c r="K4670" s="5"/>
      <c r="L4670" s="5"/>
      <c r="M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3"/>
      <c r="AU4670" s="5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CK4670"/>
    </row>
    <row r="4671" spans="1:89" x14ac:dyDescent="0.25">
      <c r="A4671" s="2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3"/>
      <c r="AU4671" s="5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CK4671"/>
    </row>
    <row r="4672" spans="1:89" x14ac:dyDescent="0.25">
      <c r="A4672" s="2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3"/>
      <c r="AU4672" s="5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CK4672"/>
    </row>
    <row r="4673" spans="1:89" x14ac:dyDescent="0.25">
      <c r="A4673" s="2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3"/>
      <c r="AU4673" s="5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CK4673"/>
    </row>
    <row r="4674" spans="1:89" x14ac:dyDescent="0.25">
      <c r="A4674" s="2"/>
      <c r="B4674" s="5"/>
      <c r="C4674" s="5"/>
      <c r="D4674" s="5"/>
      <c r="E4674" s="5"/>
      <c r="F4674" s="5"/>
      <c r="G4674" s="5"/>
      <c r="H4674" s="5"/>
      <c r="I4674" s="3"/>
      <c r="J4674" s="5"/>
      <c r="K4674" s="5"/>
      <c r="L4674" s="5"/>
      <c r="M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3"/>
      <c r="AU4674" s="5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CK4674"/>
    </row>
    <row r="4675" spans="1:89" x14ac:dyDescent="0.25">
      <c r="A4675" s="2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3"/>
      <c r="AU4675" s="5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CK4675"/>
    </row>
    <row r="4676" spans="1:89" x14ac:dyDescent="0.25">
      <c r="A4676" s="2"/>
      <c r="B4676" s="5"/>
      <c r="C4676" s="5"/>
      <c r="D4676" s="5"/>
      <c r="E4676" s="5"/>
      <c r="F4676" s="5"/>
      <c r="G4676" s="5"/>
      <c r="H4676" s="5"/>
      <c r="I4676" s="3"/>
      <c r="J4676" s="5"/>
      <c r="K4676" s="5"/>
      <c r="L4676" s="5"/>
      <c r="M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3"/>
      <c r="AU4676" s="5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CK4676"/>
    </row>
    <row r="4677" spans="1:89" x14ac:dyDescent="0.25">
      <c r="A4677" s="2"/>
      <c r="B4677" s="5"/>
      <c r="C4677" s="5"/>
      <c r="D4677" s="5"/>
      <c r="E4677" s="5"/>
      <c r="F4677" s="5"/>
      <c r="G4677" s="5"/>
      <c r="H4677" s="5"/>
      <c r="I4677" s="3"/>
      <c r="J4677" s="5"/>
      <c r="K4677" s="5"/>
      <c r="L4677" s="5"/>
      <c r="M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3"/>
      <c r="AU4677" s="5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CK4677"/>
    </row>
    <row r="4678" spans="1:89" x14ac:dyDescent="0.25">
      <c r="A4678" s="2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3"/>
      <c r="AU4678" s="5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CK4678"/>
    </row>
    <row r="4679" spans="1:89" x14ac:dyDescent="0.25">
      <c r="A4679" s="2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3"/>
      <c r="AU4679" s="5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CK4679"/>
    </row>
    <row r="4680" spans="1:89" x14ac:dyDescent="0.25">
      <c r="A4680" s="2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3"/>
      <c r="AU4680" s="5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CK4680"/>
    </row>
    <row r="4681" spans="1:89" x14ac:dyDescent="0.25">
      <c r="A4681" s="2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3"/>
      <c r="AU4681" s="5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CK4681"/>
    </row>
    <row r="4682" spans="1:89" x14ac:dyDescent="0.25">
      <c r="A4682" s="2"/>
      <c r="B4682" s="5"/>
      <c r="C4682" s="5"/>
      <c r="D4682" s="5"/>
      <c r="E4682" s="5"/>
      <c r="F4682" s="5"/>
      <c r="G4682" s="5"/>
      <c r="H4682" s="5"/>
      <c r="I4682" s="3"/>
      <c r="J4682" s="5"/>
      <c r="K4682" s="5"/>
      <c r="L4682" s="5"/>
      <c r="M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3"/>
      <c r="AU4682" s="5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CK4682"/>
    </row>
    <row r="4683" spans="1:89" x14ac:dyDescent="0.25">
      <c r="A4683" s="2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3"/>
      <c r="AU4683" s="5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CK4683"/>
    </row>
    <row r="4684" spans="1:89" x14ac:dyDescent="0.25">
      <c r="A4684" s="2"/>
      <c r="B4684" s="5"/>
      <c r="C4684" s="5"/>
      <c r="D4684" s="5"/>
      <c r="E4684" s="5"/>
      <c r="F4684" s="5"/>
      <c r="G4684" s="5"/>
      <c r="H4684" s="5"/>
      <c r="I4684" s="3"/>
      <c r="J4684" s="5"/>
      <c r="K4684" s="5"/>
      <c r="L4684" s="5"/>
      <c r="M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3"/>
      <c r="AU4684" s="5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CK4684"/>
    </row>
    <row r="4685" spans="1:89" x14ac:dyDescent="0.25">
      <c r="A4685" s="2"/>
      <c r="B4685" s="5"/>
      <c r="C4685" s="5"/>
      <c r="D4685" s="5"/>
      <c r="E4685" s="5"/>
      <c r="F4685" s="5"/>
      <c r="G4685" s="5"/>
      <c r="H4685" s="5"/>
      <c r="I4685" s="3"/>
      <c r="J4685" s="5"/>
      <c r="K4685" s="5"/>
      <c r="L4685" s="5"/>
      <c r="M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3"/>
      <c r="AU4685" s="5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CK4685"/>
    </row>
    <row r="4686" spans="1:89" x14ac:dyDescent="0.25">
      <c r="A4686" s="2"/>
      <c r="B4686" s="5"/>
      <c r="C4686" s="5"/>
      <c r="D4686" s="5"/>
      <c r="E4686" s="5"/>
      <c r="F4686" s="5"/>
      <c r="G4686" s="5"/>
      <c r="H4686" s="5"/>
      <c r="I4686" s="3"/>
      <c r="J4686" s="5"/>
      <c r="K4686" s="5"/>
      <c r="L4686" s="5"/>
      <c r="M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3"/>
      <c r="AU4686" s="5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CK4686"/>
    </row>
    <row r="4687" spans="1:89" x14ac:dyDescent="0.25">
      <c r="A4687" s="2"/>
      <c r="B4687" s="5"/>
      <c r="C4687" s="5"/>
      <c r="D4687" s="5"/>
      <c r="E4687" s="5"/>
      <c r="F4687" s="5"/>
      <c r="G4687" s="5"/>
      <c r="H4687" s="5"/>
      <c r="I4687" s="3"/>
      <c r="J4687" s="5"/>
      <c r="K4687" s="5"/>
      <c r="L4687" s="5"/>
      <c r="M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3"/>
      <c r="AU4687" s="5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CK4687"/>
    </row>
    <row r="4688" spans="1:89" x14ac:dyDescent="0.25">
      <c r="A4688" s="2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3"/>
      <c r="AU4688" s="5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CK4688"/>
    </row>
    <row r="4689" spans="1:89" x14ac:dyDescent="0.25">
      <c r="A4689" s="2"/>
      <c r="B4689" s="5"/>
      <c r="C4689" s="5"/>
      <c r="D4689" s="5"/>
      <c r="E4689" s="5"/>
      <c r="F4689" s="5"/>
      <c r="G4689" s="5"/>
      <c r="H4689" s="5"/>
      <c r="I4689" s="3"/>
      <c r="J4689" s="5"/>
      <c r="K4689" s="5"/>
      <c r="L4689" s="5"/>
      <c r="M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3"/>
      <c r="AU4689" s="5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CK4689"/>
    </row>
    <row r="4690" spans="1:89" x14ac:dyDescent="0.25">
      <c r="A4690" s="2"/>
      <c r="B4690" s="5"/>
      <c r="C4690" s="5"/>
      <c r="D4690" s="5"/>
      <c r="E4690" s="5"/>
      <c r="F4690" s="5"/>
      <c r="G4690" s="5"/>
      <c r="H4690" s="5"/>
      <c r="I4690" s="3"/>
      <c r="J4690" s="5"/>
      <c r="K4690" s="5"/>
      <c r="L4690" s="5"/>
      <c r="M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3"/>
      <c r="AU4690" s="5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CK4690"/>
    </row>
    <row r="4691" spans="1:89" x14ac:dyDescent="0.25">
      <c r="A4691" s="2"/>
      <c r="B4691" s="5"/>
      <c r="C4691" s="5"/>
      <c r="D4691" s="5"/>
      <c r="E4691" s="5"/>
      <c r="F4691" s="5"/>
      <c r="G4691" s="5"/>
      <c r="H4691" s="5"/>
      <c r="I4691" s="3"/>
      <c r="J4691" s="5"/>
      <c r="K4691" s="5"/>
      <c r="L4691" s="5"/>
      <c r="M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3"/>
      <c r="AU4691" s="5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CK4691"/>
    </row>
    <row r="4692" spans="1:89" x14ac:dyDescent="0.25">
      <c r="A4692" s="2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3"/>
      <c r="AU4692" s="5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CK4692"/>
    </row>
    <row r="4693" spans="1:89" x14ac:dyDescent="0.25">
      <c r="A4693" s="2"/>
      <c r="B4693" s="5"/>
      <c r="C4693" s="5"/>
      <c r="D4693" s="5"/>
      <c r="E4693" s="5"/>
      <c r="F4693" s="5"/>
      <c r="G4693" s="5"/>
      <c r="H4693" s="5"/>
      <c r="I4693" s="3"/>
      <c r="J4693" s="5"/>
      <c r="K4693" s="5"/>
      <c r="L4693" s="5"/>
      <c r="M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3"/>
      <c r="AU4693" s="5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CK4693"/>
    </row>
    <row r="4694" spans="1:89" x14ac:dyDescent="0.25">
      <c r="A4694" s="2"/>
      <c r="B4694" s="5"/>
      <c r="C4694" s="5"/>
      <c r="D4694" s="5"/>
      <c r="E4694" s="5"/>
      <c r="F4694" s="5"/>
      <c r="G4694" s="5"/>
      <c r="H4694" s="5"/>
      <c r="I4694" s="3"/>
      <c r="J4694" s="5"/>
      <c r="K4694" s="5"/>
      <c r="L4694" s="5"/>
      <c r="M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3"/>
      <c r="AU4694" s="5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CK4694"/>
    </row>
    <row r="4695" spans="1:89" x14ac:dyDescent="0.25">
      <c r="A4695" s="2"/>
      <c r="B4695" s="5"/>
      <c r="C4695" s="5"/>
      <c r="D4695" s="5"/>
      <c r="E4695" s="5"/>
      <c r="F4695" s="5"/>
      <c r="G4695" s="5"/>
      <c r="H4695" s="5"/>
      <c r="I4695" s="3"/>
      <c r="J4695" s="5"/>
      <c r="K4695" s="5"/>
      <c r="L4695" s="5"/>
      <c r="M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3"/>
      <c r="AU4695" s="5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CK4695"/>
    </row>
    <row r="4696" spans="1:89" x14ac:dyDescent="0.25">
      <c r="A4696" s="2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3"/>
      <c r="AU4696" s="5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CK4696"/>
    </row>
    <row r="4697" spans="1:89" x14ac:dyDescent="0.25">
      <c r="A4697" s="2"/>
      <c r="B4697" s="5"/>
      <c r="C4697" s="5"/>
      <c r="D4697" s="5"/>
      <c r="E4697" s="5"/>
      <c r="F4697" s="5"/>
      <c r="G4697" s="5"/>
      <c r="H4697" s="5"/>
      <c r="I4697" s="3"/>
      <c r="J4697" s="5"/>
      <c r="K4697" s="5"/>
      <c r="L4697" s="5"/>
      <c r="M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3"/>
      <c r="AU4697" s="5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CK4697"/>
    </row>
    <row r="4698" spans="1:89" x14ac:dyDescent="0.25">
      <c r="A4698" s="2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3"/>
      <c r="AU4698" s="5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CK4698"/>
    </row>
    <row r="4699" spans="1:89" x14ac:dyDescent="0.25">
      <c r="A4699" s="2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3"/>
      <c r="AU4699" s="5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CK4699"/>
    </row>
    <row r="4700" spans="1:89" x14ac:dyDescent="0.25">
      <c r="A4700" s="2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3"/>
      <c r="AU4700" s="5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CK4700"/>
    </row>
    <row r="4701" spans="1:89" x14ac:dyDescent="0.25">
      <c r="A4701" s="2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3"/>
      <c r="AU4701" s="5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CK4701"/>
    </row>
    <row r="4702" spans="1:89" x14ac:dyDescent="0.25">
      <c r="A4702" s="2"/>
      <c r="B4702" s="5"/>
      <c r="C4702" s="5"/>
      <c r="D4702" s="5"/>
      <c r="E4702" s="5"/>
      <c r="F4702" s="5"/>
      <c r="G4702" s="5"/>
      <c r="H4702" s="5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3"/>
      <c r="AU4702" s="5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CK4702"/>
    </row>
    <row r="4703" spans="1:89" x14ac:dyDescent="0.25">
      <c r="A4703" s="2"/>
      <c r="B4703" s="5"/>
      <c r="C4703" s="5"/>
      <c r="D4703" s="5"/>
      <c r="E4703" s="5"/>
      <c r="F4703" s="5"/>
      <c r="G4703" s="5"/>
      <c r="H4703" s="5"/>
      <c r="I4703" s="3"/>
      <c r="J4703" s="5"/>
      <c r="K4703" s="5"/>
      <c r="L4703" s="5"/>
      <c r="M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3"/>
      <c r="AU4703" s="5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CK4703"/>
    </row>
    <row r="4704" spans="1:89" x14ac:dyDescent="0.25">
      <c r="A4704" s="2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3"/>
      <c r="AU4704" s="5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CK4704"/>
    </row>
    <row r="4705" spans="1:89" x14ac:dyDescent="0.25">
      <c r="A4705" s="2"/>
      <c r="B4705" s="5"/>
      <c r="C4705" s="5"/>
      <c r="D4705" s="5"/>
      <c r="E4705" s="5"/>
      <c r="F4705" s="5"/>
      <c r="G4705" s="5"/>
      <c r="H4705" s="5"/>
      <c r="I4705" s="5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3"/>
      <c r="AU4705" s="5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CK4705"/>
    </row>
    <row r="4706" spans="1:89" x14ac:dyDescent="0.25">
      <c r="A4706" s="2"/>
      <c r="B4706" s="5"/>
      <c r="C4706" s="5"/>
      <c r="D4706" s="5"/>
      <c r="E4706" s="5"/>
      <c r="F4706" s="5"/>
      <c r="G4706" s="5"/>
      <c r="H4706" s="5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3"/>
      <c r="AU4706" s="5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CK4706"/>
    </row>
    <row r="4707" spans="1:89" x14ac:dyDescent="0.25">
      <c r="A4707" s="2"/>
      <c r="B4707" s="5"/>
      <c r="C4707" s="5"/>
      <c r="D4707" s="5"/>
      <c r="E4707" s="5"/>
      <c r="F4707" s="5"/>
      <c r="G4707" s="5"/>
      <c r="H4707" s="5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3"/>
      <c r="AU4707" s="5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CK4707"/>
    </row>
    <row r="4708" spans="1:89" x14ac:dyDescent="0.25">
      <c r="A4708" s="2"/>
      <c r="B4708" s="5"/>
      <c r="C4708" s="5"/>
      <c r="D4708" s="5"/>
      <c r="E4708" s="5"/>
      <c r="F4708" s="5"/>
      <c r="G4708" s="5"/>
      <c r="H4708" s="5"/>
      <c r="I4708" s="3"/>
      <c r="J4708" s="5"/>
      <c r="K4708" s="5"/>
      <c r="L4708" s="5"/>
      <c r="M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3"/>
      <c r="AU4708" s="5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CK4708"/>
    </row>
    <row r="4709" spans="1:89" x14ac:dyDescent="0.25">
      <c r="A4709" s="2"/>
      <c r="B4709" s="5"/>
      <c r="C4709" s="5"/>
      <c r="D4709" s="5"/>
      <c r="E4709" s="5"/>
      <c r="F4709" s="5"/>
      <c r="G4709" s="5"/>
      <c r="H4709" s="5"/>
      <c r="I4709" s="3"/>
      <c r="J4709" s="5"/>
      <c r="K4709" s="5"/>
      <c r="L4709" s="5"/>
      <c r="M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3"/>
      <c r="AU4709" s="5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CK4709"/>
    </row>
    <row r="4710" spans="1:89" x14ac:dyDescent="0.25">
      <c r="A4710" s="2"/>
      <c r="B4710" s="5"/>
      <c r="C4710" s="5"/>
      <c r="D4710" s="5"/>
      <c r="E4710" s="5"/>
      <c r="F4710" s="5"/>
      <c r="G4710" s="5"/>
      <c r="H4710" s="5"/>
      <c r="I4710" s="5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3"/>
      <c r="AU4710" s="5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CK4710"/>
    </row>
    <row r="4711" spans="1:89" x14ac:dyDescent="0.25">
      <c r="A4711" s="2"/>
      <c r="B4711" s="5"/>
      <c r="C4711" s="5"/>
      <c r="D4711" s="5"/>
      <c r="E4711" s="5"/>
      <c r="F4711" s="5"/>
      <c r="G4711" s="5"/>
      <c r="H4711" s="5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3"/>
      <c r="AU4711" s="5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CK4711"/>
    </row>
    <row r="4712" spans="1:89" x14ac:dyDescent="0.25">
      <c r="A4712" s="2"/>
      <c r="B4712" s="5"/>
      <c r="C4712" s="5"/>
      <c r="D4712" s="5"/>
      <c r="E4712" s="5"/>
      <c r="F4712" s="5"/>
      <c r="G4712" s="5"/>
      <c r="H4712" s="5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3"/>
      <c r="AU4712" s="5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CK4712"/>
    </row>
    <row r="4713" spans="1:89" x14ac:dyDescent="0.25">
      <c r="A4713" s="2"/>
      <c r="B4713" s="5"/>
      <c r="C4713" s="5"/>
      <c r="D4713" s="5"/>
      <c r="E4713" s="5"/>
      <c r="F4713" s="5"/>
      <c r="G4713" s="5"/>
      <c r="H4713" s="5"/>
      <c r="I4713" s="3"/>
      <c r="J4713" s="5"/>
      <c r="K4713" s="5"/>
      <c r="L4713" s="5"/>
      <c r="M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3"/>
      <c r="AU4713" s="5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CK4713"/>
    </row>
    <row r="4714" spans="1:89" x14ac:dyDescent="0.25">
      <c r="A4714" s="2"/>
      <c r="B4714" s="5"/>
      <c r="C4714" s="5"/>
      <c r="D4714" s="5"/>
      <c r="E4714" s="5"/>
      <c r="F4714" s="5"/>
      <c r="G4714" s="5"/>
      <c r="H4714" s="5"/>
      <c r="I4714" s="3"/>
      <c r="J4714" s="5"/>
      <c r="K4714" s="5"/>
      <c r="L4714" s="5"/>
      <c r="M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3"/>
      <c r="AU4714" s="5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CK4714"/>
    </row>
    <row r="4715" spans="1:89" x14ac:dyDescent="0.25">
      <c r="A4715" s="2"/>
      <c r="B4715" s="5"/>
      <c r="C4715" s="5"/>
      <c r="D4715" s="5"/>
      <c r="E4715" s="5"/>
      <c r="F4715" s="5"/>
      <c r="G4715" s="5"/>
      <c r="H4715" s="5"/>
      <c r="I4715" s="3"/>
      <c r="J4715" s="5"/>
      <c r="K4715" s="5"/>
      <c r="L4715" s="5"/>
      <c r="M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3"/>
      <c r="AU4715" s="5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CK4715"/>
    </row>
    <row r="4716" spans="1:89" x14ac:dyDescent="0.25">
      <c r="A4716" s="2"/>
      <c r="B4716" s="5"/>
      <c r="C4716" s="5"/>
      <c r="D4716" s="5"/>
      <c r="E4716" s="5"/>
      <c r="F4716" s="5"/>
      <c r="G4716" s="5"/>
      <c r="H4716" s="5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3"/>
      <c r="AU4716" s="5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CK4716"/>
    </row>
    <row r="4717" spans="1:89" x14ac:dyDescent="0.25">
      <c r="A4717" s="2"/>
      <c r="B4717" s="5"/>
      <c r="C4717" s="5"/>
      <c r="D4717" s="5"/>
      <c r="E4717" s="5"/>
      <c r="F4717" s="5"/>
      <c r="G4717" s="5"/>
      <c r="H4717" s="5"/>
      <c r="I4717" s="3"/>
      <c r="J4717" s="5"/>
      <c r="K4717" s="5"/>
      <c r="L4717" s="5"/>
      <c r="M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3"/>
      <c r="AU4717" s="5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CK4717"/>
    </row>
    <row r="4718" spans="1:89" x14ac:dyDescent="0.25">
      <c r="A4718" s="2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3"/>
      <c r="AU4718" s="5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CK4718"/>
    </row>
    <row r="4719" spans="1:89" x14ac:dyDescent="0.25">
      <c r="A4719" s="2"/>
      <c r="B4719" s="5"/>
      <c r="C4719" s="5"/>
      <c r="D4719" s="5"/>
      <c r="E4719" s="5"/>
      <c r="F4719" s="5"/>
      <c r="G4719" s="5"/>
      <c r="H4719" s="5"/>
      <c r="I4719" s="3"/>
      <c r="J4719" s="5"/>
      <c r="K4719" s="5"/>
      <c r="L4719" s="5"/>
      <c r="M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3"/>
      <c r="AU4719" s="5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CK4719"/>
    </row>
    <row r="4720" spans="1:89" x14ac:dyDescent="0.25">
      <c r="A4720" s="2"/>
      <c r="B4720" s="5"/>
      <c r="C4720" s="5"/>
      <c r="D4720" s="5"/>
      <c r="E4720" s="5"/>
      <c r="F4720" s="5"/>
      <c r="G4720" s="5"/>
      <c r="H4720" s="5"/>
      <c r="I4720" s="3"/>
      <c r="J4720" s="5"/>
      <c r="K4720" s="5"/>
      <c r="L4720" s="5"/>
      <c r="M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3"/>
      <c r="AU4720" s="5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CK4720"/>
    </row>
    <row r="4721" spans="1:89" x14ac:dyDescent="0.25">
      <c r="A4721" s="2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3"/>
      <c r="AU4721" s="5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CK4721"/>
    </row>
    <row r="4722" spans="1:89" x14ac:dyDescent="0.25">
      <c r="A4722" s="2"/>
      <c r="B4722" s="5"/>
      <c r="C4722" s="5"/>
      <c r="D4722" s="5"/>
      <c r="E4722" s="5"/>
      <c r="F4722" s="5"/>
      <c r="G4722" s="5"/>
      <c r="H4722" s="5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3"/>
      <c r="AU4722" s="5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CK4722"/>
    </row>
    <row r="4723" spans="1:89" x14ac:dyDescent="0.25">
      <c r="A4723" s="2"/>
      <c r="B4723" s="5"/>
      <c r="C4723" s="5"/>
      <c r="D4723" s="5"/>
      <c r="E4723" s="5"/>
      <c r="F4723" s="5"/>
      <c r="G4723" s="5"/>
      <c r="H4723" s="5"/>
      <c r="I4723" s="3"/>
      <c r="J4723" s="5"/>
      <c r="K4723" s="5"/>
      <c r="L4723" s="5"/>
      <c r="M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3"/>
      <c r="AU4723" s="5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CK4723"/>
    </row>
    <row r="4724" spans="1:89" x14ac:dyDescent="0.25">
      <c r="A4724" s="2"/>
      <c r="B4724" s="5"/>
      <c r="C4724" s="5"/>
      <c r="D4724" s="5"/>
      <c r="E4724" s="5"/>
      <c r="F4724" s="5"/>
      <c r="G4724" s="5"/>
      <c r="H4724" s="5"/>
      <c r="I4724" s="3"/>
      <c r="J4724" s="5"/>
      <c r="K4724" s="5"/>
      <c r="L4724" s="5"/>
      <c r="M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3"/>
      <c r="AU4724" s="5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CK4724"/>
    </row>
    <row r="4725" spans="1:89" x14ac:dyDescent="0.25">
      <c r="A4725" s="2"/>
      <c r="B4725" s="5"/>
      <c r="C4725" s="5"/>
      <c r="D4725" s="5"/>
      <c r="E4725" s="5"/>
      <c r="F4725" s="5"/>
      <c r="G4725" s="5"/>
      <c r="H4725" s="5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5"/>
      <c r="AK4725" s="5"/>
      <c r="AL4725" s="5"/>
      <c r="AM4725" s="5"/>
      <c r="AN4725" s="5"/>
      <c r="AO4725" s="5"/>
      <c r="AP4725" s="5"/>
      <c r="AQ4725" s="5"/>
      <c r="AR4725" s="5"/>
      <c r="AS4725" s="3"/>
      <c r="AT4725" s="3"/>
      <c r="AU4725" s="5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CK4725"/>
    </row>
    <row r="4726" spans="1:89" x14ac:dyDescent="0.25">
      <c r="A4726" s="2"/>
      <c r="B4726" s="5"/>
      <c r="C4726" s="5"/>
      <c r="D4726" s="5"/>
      <c r="E4726" s="5"/>
      <c r="F4726" s="5"/>
      <c r="G4726" s="5"/>
      <c r="H4726" s="5"/>
      <c r="I4726" s="3"/>
      <c r="J4726" s="5"/>
      <c r="K4726" s="5"/>
      <c r="L4726" s="5"/>
      <c r="M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3"/>
      <c r="AU4726" s="5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CK4726"/>
    </row>
    <row r="4727" spans="1:89" x14ac:dyDescent="0.25">
      <c r="A4727" s="2"/>
      <c r="B4727" s="5"/>
      <c r="C4727" s="5"/>
      <c r="D4727" s="5"/>
      <c r="E4727" s="5"/>
      <c r="F4727" s="5"/>
      <c r="G4727" s="5"/>
      <c r="H4727" s="5"/>
      <c r="I4727" s="3"/>
      <c r="J4727" s="5"/>
      <c r="K4727" s="5"/>
      <c r="L4727" s="5"/>
      <c r="M4727" s="5"/>
      <c r="AJ4727" s="5"/>
      <c r="AK4727" s="3"/>
      <c r="AL4727" s="5"/>
      <c r="AM4727" s="5"/>
      <c r="AN4727" s="5"/>
      <c r="AO4727" s="5"/>
      <c r="AP4727" s="5"/>
      <c r="AQ4727" s="5"/>
      <c r="AR4727" s="5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CK4727"/>
    </row>
    <row r="4728" spans="1:89" x14ac:dyDescent="0.25">
      <c r="A4728" s="2"/>
      <c r="B4728" s="5"/>
      <c r="C4728" s="5"/>
      <c r="D4728" s="5"/>
      <c r="E4728" s="5"/>
      <c r="F4728" s="5"/>
      <c r="G4728" s="5"/>
      <c r="H4728" s="5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5"/>
      <c r="AK4728" s="3"/>
      <c r="AL4728" s="5"/>
      <c r="AM4728" s="5"/>
      <c r="AN4728" s="5"/>
      <c r="AO4728" s="5"/>
      <c r="AP4728" s="5"/>
      <c r="AQ4728" s="5"/>
      <c r="AR4728" s="5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CK4728"/>
    </row>
    <row r="4729" spans="1:89" x14ac:dyDescent="0.25">
      <c r="A4729" s="2"/>
      <c r="B4729" s="5"/>
      <c r="C4729" s="5"/>
      <c r="D4729" s="5"/>
      <c r="E4729" s="5"/>
      <c r="F4729" s="5"/>
      <c r="G4729" s="5"/>
      <c r="H4729" s="5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5"/>
      <c r="AK4729" s="3"/>
      <c r="AL4729" s="5"/>
      <c r="AM4729" s="5"/>
      <c r="AN4729" s="5"/>
      <c r="AO4729" s="5"/>
      <c r="AP4729" s="5"/>
      <c r="AQ4729" s="5"/>
      <c r="AR4729" s="5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CK4729"/>
    </row>
    <row r="4730" spans="1:89" x14ac:dyDescent="0.25">
      <c r="A4730" s="2"/>
      <c r="B4730" s="5"/>
      <c r="C4730" s="5"/>
      <c r="D4730" s="5"/>
      <c r="E4730" s="5"/>
      <c r="F4730" s="5"/>
      <c r="G4730" s="5"/>
      <c r="H4730" s="5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5"/>
      <c r="AL4730" s="5"/>
      <c r="AM4730" s="5"/>
      <c r="AN4730" s="5"/>
      <c r="AO4730" s="5"/>
      <c r="AP4730" s="5"/>
      <c r="AQ4730" s="5"/>
      <c r="AR4730" s="5"/>
      <c r="AS4730" s="3"/>
      <c r="AT4730" s="3"/>
      <c r="AU4730" s="5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CK4730"/>
    </row>
    <row r="4731" spans="1:89" x14ac:dyDescent="0.25">
      <c r="A4731" s="2"/>
      <c r="B4731" s="5"/>
      <c r="C4731" s="5"/>
      <c r="D4731" s="5"/>
      <c r="E4731" s="5"/>
      <c r="F4731" s="5"/>
      <c r="G4731" s="5"/>
      <c r="H4731" s="5"/>
      <c r="I4731" s="3"/>
      <c r="J4731" s="5"/>
      <c r="K4731" s="5"/>
      <c r="L4731" s="5"/>
      <c r="M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3"/>
      <c r="AU4731" s="5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CK4731"/>
    </row>
    <row r="4732" spans="1:89" x14ac:dyDescent="0.25">
      <c r="A4732" s="2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3"/>
      <c r="AU4732" s="5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CK4732"/>
    </row>
    <row r="4733" spans="1:89" x14ac:dyDescent="0.25">
      <c r="A4733" s="2"/>
      <c r="B4733" s="5"/>
      <c r="C4733" s="5"/>
      <c r="D4733" s="5"/>
      <c r="E4733" s="5"/>
      <c r="F4733" s="5"/>
      <c r="G4733" s="5"/>
      <c r="H4733" s="5"/>
      <c r="I4733" s="5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3"/>
      <c r="AU4733" s="5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CK4733"/>
    </row>
    <row r="4734" spans="1:89" x14ac:dyDescent="0.25">
      <c r="A4734" s="2"/>
      <c r="B4734" s="5"/>
      <c r="C4734" s="5"/>
      <c r="D4734" s="5"/>
      <c r="E4734" s="5"/>
      <c r="F4734" s="5"/>
      <c r="G4734" s="5"/>
      <c r="H4734" s="5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5"/>
      <c r="AL4734" s="5"/>
      <c r="AM4734" s="5"/>
      <c r="AN4734" s="5"/>
      <c r="AO4734" s="5"/>
      <c r="AP4734" s="5"/>
      <c r="AQ4734" s="5"/>
      <c r="AR4734" s="5"/>
      <c r="AS4734" s="3"/>
      <c r="AT4734" s="3"/>
      <c r="AU4734" s="5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CK4734"/>
    </row>
    <row r="4735" spans="1:89" x14ac:dyDescent="0.25">
      <c r="A4735" s="2"/>
      <c r="B4735" s="5"/>
      <c r="C4735" s="5"/>
      <c r="D4735" s="5"/>
      <c r="E4735" s="5"/>
      <c r="F4735" s="5"/>
      <c r="G4735" s="5"/>
      <c r="H4735" s="5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3"/>
      <c r="AU4735" s="5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CK4735"/>
    </row>
    <row r="4736" spans="1:89" x14ac:dyDescent="0.25">
      <c r="A4736" s="2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3"/>
      <c r="AU4736" s="5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CK4736"/>
    </row>
    <row r="4737" spans="1:89" x14ac:dyDescent="0.25">
      <c r="A4737" s="2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AJ4737" s="5"/>
      <c r="AK4737" s="3"/>
      <c r="AL4737" s="5"/>
      <c r="AM4737" s="5"/>
      <c r="AN4737" s="5"/>
      <c r="AO4737" s="5"/>
      <c r="AP4737" s="5"/>
      <c r="AQ4737" s="5"/>
      <c r="AR4737" s="5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CK4737"/>
    </row>
    <row r="4738" spans="1:89" x14ac:dyDescent="0.25">
      <c r="A4738" s="2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AJ4738" s="5"/>
      <c r="AK4738" s="3"/>
      <c r="AL4738" s="5"/>
      <c r="AM4738" s="5"/>
      <c r="AN4738" s="5"/>
      <c r="AO4738" s="5"/>
      <c r="AP4738" s="5"/>
      <c r="AQ4738" s="5"/>
      <c r="AR4738" s="5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CK4738"/>
    </row>
    <row r="4739" spans="1:89" x14ac:dyDescent="0.25">
      <c r="A4739" s="2"/>
      <c r="B4739" s="5"/>
      <c r="C4739" s="5"/>
      <c r="D4739" s="5"/>
      <c r="E4739" s="5"/>
      <c r="F4739" s="5"/>
      <c r="G4739" s="5"/>
      <c r="H4739" s="5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5"/>
      <c r="AK4739" s="3"/>
      <c r="AL4739" s="5"/>
      <c r="AM4739" s="5"/>
      <c r="AN4739" s="5"/>
      <c r="AO4739" s="5"/>
      <c r="AP4739" s="5"/>
      <c r="AQ4739" s="5"/>
      <c r="AR4739" s="5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CK4739"/>
    </row>
    <row r="4740" spans="1:89" x14ac:dyDescent="0.25">
      <c r="A4740" s="2"/>
      <c r="B4740" s="5"/>
      <c r="C4740" s="5"/>
      <c r="D4740" s="5"/>
      <c r="E4740" s="5"/>
      <c r="F4740" s="5"/>
      <c r="G4740" s="5"/>
      <c r="H4740" s="5"/>
      <c r="I4740" s="3"/>
      <c r="J4740" s="5"/>
      <c r="K4740" s="5"/>
      <c r="L4740" s="5"/>
      <c r="M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3"/>
      <c r="AU4740" s="5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CK4740"/>
    </row>
    <row r="4741" spans="1:89" x14ac:dyDescent="0.25">
      <c r="A4741" s="2"/>
      <c r="B4741" s="5"/>
      <c r="C4741" s="5"/>
      <c r="D4741" s="5"/>
      <c r="E4741" s="5"/>
      <c r="F4741" s="5"/>
      <c r="G4741" s="5"/>
      <c r="H4741" s="5"/>
      <c r="I4741" s="3"/>
      <c r="J4741" s="5"/>
      <c r="K4741" s="5"/>
      <c r="L4741" s="5"/>
      <c r="M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3"/>
      <c r="AU4741" s="5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CK4741"/>
    </row>
    <row r="4742" spans="1:89" x14ac:dyDescent="0.25">
      <c r="A4742" s="2"/>
      <c r="B4742" s="5"/>
      <c r="C4742" s="5"/>
      <c r="D4742" s="5"/>
      <c r="E4742" s="5"/>
      <c r="F4742" s="5"/>
      <c r="G4742" s="5"/>
      <c r="H4742" s="5"/>
      <c r="I4742" s="3"/>
      <c r="J4742" s="5"/>
      <c r="K4742" s="5"/>
      <c r="L4742" s="5"/>
      <c r="M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3"/>
      <c r="AU4742" s="5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CK4742"/>
    </row>
    <row r="4743" spans="1:89" x14ac:dyDescent="0.25">
      <c r="A4743" s="2"/>
      <c r="B4743" s="5"/>
      <c r="C4743" s="5"/>
      <c r="D4743" s="5"/>
      <c r="E4743" s="5"/>
      <c r="F4743" s="5"/>
      <c r="G4743" s="5"/>
      <c r="H4743" s="5"/>
      <c r="I4743" s="3"/>
      <c r="J4743" s="5"/>
      <c r="K4743" s="5"/>
      <c r="L4743" s="5"/>
      <c r="M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3"/>
      <c r="AU4743" s="5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CK4743"/>
    </row>
    <row r="4744" spans="1:89" x14ac:dyDescent="0.25">
      <c r="A4744" s="2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AJ4744" s="3"/>
      <c r="AK4744" s="5"/>
      <c r="AL4744" s="5"/>
      <c r="AM4744" s="5"/>
      <c r="AN4744" s="5"/>
      <c r="AO4744" s="5"/>
      <c r="AP4744" s="5"/>
      <c r="AQ4744" s="5"/>
      <c r="AR4744" s="5"/>
      <c r="AS4744" s="3"/>
      <c r="AT4744" s="3"/>
      <c r="AU4744" s="5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CK4744"/>
    </row>
    <row r="4745" spans="1:89" x14ac:dyDescent="0.25">
      <c r="A4745" s="2"/>
      <c r="B4745" s="5"/>
      <c r="C4745" s="5"/>
      <c r="D4745" s="5"/>
      <c r="E4745" s="5"/>
      <c r="F4745" s="5"/>
      <c r="G4745" s="5"/>
      <c r="H4745" s="5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5"/>
      <c r="AK4745" s="5"/>
      <c r="AL4745" s="5"/>
      <c r="AM4745" s="5"/>
      <c r="AN4745" s="5"/>
      <c r="AO4745" s="5"/>
      <c r="AP4745" s="5"/>
      <c r="AQ4745" s="5"/>
      <c r="AR4745" s="5"/>
      <c r="AS4745" s="3"/>
      <c r="AT4745" s="3"/>
      <c r="AU4745" s="5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CK4745"/>
    </row>
    <row r="4746" spans="1:89" x14ac:dyDescent="0.25">
      <c r="A4746" s="2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3"/>
      <c r="AU4746" s="5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CK4746"/>
    </row>
    <row r="4747" spans="1:89" x14ac:dyDescent="0.25">
      <c r="A4747" s="2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AJ4747" s="5"/>
      <c r="AK4747" s="3"/>
      <c r="AL4747" s="5"/>
      <c r="AM4747" s="5"/>
      <c r="AN4747" s="5"/>
      <c r="AO4747" s="5"/>
      <c r="AP4747" s="5"/>
      <c r="AQ4747" s="5"/>
      <c r="AR4747" s="5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CK4747"/>
    </row>
    <row r="4748" spans="1:89" x14ac:dyDescent="0.25">
      <c r="A4748" s="2"/>
      <c r="B4748" s="5"/>
      <c r="C4748" s="5"/>
      <c r="D4748" s="5"/>
      <c r="E4748" s="5"/>
      <c r="F4748" s="5"/>
      <c r="G4748" s="5"/>
      <c r="H4748" s="5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5"/>
      <c r="AK4748" s="3"/>
      <c r="AL4748" s="5"/>
      <c r="AM4748" s="5"/>
      <c r="AN4748" s="5"/>
      <c r="AO4748" s="5"/>
      <c r="AP4748" s="5"/>
      <c r="AQ4748" s="5"/>
      <c r="AR4748" s="5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CK4748"/>
    </row>
    <row r="4749" spans="1:89" x14ac:dyDescent="0.25">
      <c r="A4749" s="2"/>
      <c r="B4749" s="5"/>
      <c r="C4749" s="5"/>
      <c r="D4749" s="5"/>
      <c r="E4749" s="5"/>
      <c r="F4749" s="5"/>
      <c r="G4749" s="5"/>
      <c r="H4749" s="5"/>
      <c r="I4749" s="3"/>
      <c r="J4749" s="5"/>
      <c r="K4749" s="5"/>
      <c r="L4749" s="5"/>
      <c r="M4749" s="5"/>
      <c r="AJ4749" s="5"/>
      <c r="AK4749" s="3"/>
      <c r="AL4749" s="5"/>
      <c r="AM4749" s="5"/>
      <c r="AN4749" s="5"/>
      <c r="AO4749" s="5"/>
      <c r="AP4749" s="5"/>
      <c r="AQ4749" s="5"/>
      <c r="AR4749" s="5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CK4749"/>
    </row>
    <row r="4750" spans="1:89" x14ac:dyDescent="0.25">
      <c r="A4750" s="2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AJ4750" s="3"/>
      <c r="AK4750" s="5"/>
      <c r="AL4750" s="5"/>
      <c r="AM4750" s="5"/>
      <c r="AN4750" s="5"/>
      <c r="AO4750" s="5"/>
      <c r="AP4750" s="5"/>
      <c r="AQ4750" s="5"/>
      <c r="AR4750" s="5"/>
      <c r="AS4750" s="3"/>
      <c r="AT4750" s="3"/>
      <c r="AU4750" s="5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CK4750"/>
    </row>
    <row r="4751" spans="1:89" x14ac:dyDescent="0.25">
      <c r="A4751" s="2"/>
      <c r="B4751" s="5"/>
      <c r="C4751" s="5"/>
      <c r="D4751" s="5"/>
      <c r="E4751" s="5"/>
      <c r="F4751" s="5"/>
      <c r="G4751" s="5"/>
      <c r="H4751" s="5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3"/>
      <c r="AU4751" s="5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CK4751"/>
    </row>
    <row r="4752" spans="1:89" x14ac:dyDescent="0.25">
      <c r="A4752" s="2"/>
      <c r="B4752" s="5"/>
      <c r="C4752" s="5"/>
      <c r="D4752" s="5"/>
      <c r="E4752" s="5"/>
      <c r="F4752" s="5"/>
      <c r="G4752" s="5"/>
      <c r="H4752" s="5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3"/>
      <c r="AU4752" s="5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CK4752"/>
    </row>
    <row r="4753" spans="1:89" x14ac:dyDescent="0.25">
      <c r="A4753" s="2"/>
      <c r="B4753" s="5"/>
      <c r="C4753" s="5"/>
      <c r="D4753" s="5"/>
      <c r="E4753" s="5"/>
      <c r="F4753" s="5"/>
      <c r="G4753" s="5"/>
      <c r="H4753" s="5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3"/>
      <c r="AU4753" s="5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CK4753"/>
    </row>
    <row r="4754" spans="1:89" x14ac:dyDescent="0.25">
      <c r="A4754" s="2"/>
      <c r="B4754" s="5"/>
      <c r="C4754" s="5"/>
      <c r="D4754" s="5"/>
      <c r="E4754" s="5"/>
      <c r="F4754" s="5"/>
      <c r="G4754" s="5"/>
      <c r="H4754" s="5"/>
      <c r="I4754" s="3"/>
      <c r="J4754" s="5"/>
      <c r="K4754" s="5"/>
      <c r="L4754" s="5"/>
      <c r="M4754" s="5"/>
      <c r="AJ4754" s="3"/>
      <c r="AK4754" s="5"/>
      <c r="AL4754" s="5"/>
      <c r="AM4754" s="5"/>
      <c r="AN4754" s="5"/>
      <c r="AO4754" s="5"/>
      <c r="AP4754" s="5"/>
      <c r="AQ4754" s="5"/>
      <c r="AR4754" s="5"/>
      <c r="AS4754" s="3"/>
      <c r="AT4754" s="3"/>
      <c r="AU4754" s="5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CK4754"/>
    </row>
    <row r="4755" spans="1:89" x14ac:dyDescent="0.25">
      <c r="A4755" s="2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3"/>
      <c r="AU4755" s="5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CK4755"/>
    </row>
    <row r="4756" spans="1:89" x14ac:dyDescent="0.25">
      <c r="A4756" s="2"/>
      <c r="B4756" s="5"/>
      <c r="C4756" s="5"/>
      <c r="D4756" s="5"/>
      <c r="E4756" s="5"/>
      <c r="F4756" s="5"/>
      <c r="G4756" s="5"/>
      <c r="H4756" s="5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3"/>
      <c r="AU4756" s="5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CK4756"/>
    </row>
    <row r="4757" spans="1:89" x14ac:dyDescent="0.25">
      <c r="A4757" s="2"/>
      <c r="B4757" s="5"/>
      <c r="C4757" s="5"/>
      <c r="D4757" s="5"/>
      <c r="E4757" s="5"/>
      <c r="F4757" s="5"/>
      <c r="G4757" s="5"/>
      <c r="H4757" s="5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5"/>
      <c r="AK4757" s="3"/>
      <c r="AL4757" s="5"/>
      <c r="AM4757" s="5"/>
      <c r="AN4757" s="5"/>
      <c r="AO4757" s="5"/>
      <c r="AP4757" s="5"/>
      <c r="AQ4757" s="5"/>
      <c r="AR4757" s="5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CK4757"/>
    </row>
    <row r="4758" spans="1:89" x14ac:dyDescent="0.25">
      <c r="A4758" s="2"/>
      <c r="B4758" s="5"/>
      <c r="C4758" s="5"/>
      <c r="D4758" s="5"/>
      <c r="E4758" s="5"/>
      <c r="F4758" s="5"/>
      <c r="G4758" s="5"/>
      <c r="H4758" s="5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5"/>
      <c r="AK4758" s="3"/>
      <c r="AL4758" s="5"/>
      <c r="AM4758" s="5"/>
      <c r="AN4758" s="5"/>
      <c r="AO4758" s="5"/>
      <c r="AP4758" s="5"/>
      <c r="AQ4758" s="5"/>
      <c r="AR4758" s="5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CK4758"/>
    </row>
    <row r="4759" spans="1:89" x14ac:dyDescent="0.25">
      <c r="A4759" s="2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AJ4759" s="5"/>
      <c r="AK4759" s="3"/>
      <c r="AL4759" s="5"/>
      <c r="AM4759" s="5"/>
      <c r="AN4759" s="5"/>
      <c r="AO4759" s="5"/>
      <c r="AP4759" s="5"/>
      <c r="AQ4759" s="5"/>
      <c r="AR4759" s="5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CK4759"/>
    </row>
    <row r="4760" spans="1:89" x14ac:dyDescent="0.25">
      <c r="A4760" s="2"/>
      <c r="B4760" s="5"/>
      <c r="C4760" s="5"/>
      <c r="D4760" s="5"/>
      <c r="E4760" s="5"/>
      <c r="F4760" s="5"/>
      <c r="G4760" s="5"/>
      <c r="H4760" s="5"/>
      <c r="I4760" s="3"/>
      <c r="J4760" s="5"/>
      <c r="K4760" s="5"/>
      <c r="L4760" s="5"/>
      <c r="M4760" s="5"/>
      <c r="AJ4760" s="3"/>
      <c r="AK4760" s="5"/>
      <c r="AL4760" s="5"/>
      <c r="AM4760" s="5"/>
      <c r="AN4760" s="5"/>
      <c r="AO4760" s="5"/>
      <c r="AP4760" s="5"/>
      <c r="AQ4760" s="5"/>
      <c r="AR4760" s="5"/>
      <c r="AS4760" s="3"/>
      <c r="AT4760" s="3"/>
      <c r="AU4760" s="5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CK4760"/>
    </row>
    <row r="4761" spans="1:89" x14ac:dyDescent="0.25">
      <c r="A4761" s="2"/>
      <c r="B4761" s="5"/>
      <c r="C4761" s="5"/>
      <c r="D4761" s="5"/>
      <c r="E4761" s="5"/>
      <c r="F4761" s="5"/>
      <c r="G4761" s="5"/>
      <c r="H4761" s="5"/>
      <c r="I4761" s="3"/>
      <c r="J4761" s="3"/>
      <c r="K4761" s="3"/>
      <c r="L4761" s="5"/>
      <c r="M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3"/>
      <c r="AU4761" s="5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CK4761"/>
    </row>
    <row r="4762" spans="1:89" x14ac:dyDescent="0.25">
      <c r="A4762" s="2"/>
      <c r="B4762" s="5"/>
      <c r="C4762" s="5"/>
      <c r="D4762" s="5"/>
      <c r="E4762" s="5"/>
      <c r="F4762" s="5"/>
      <c r="G4762" s="5"/>
      <c r="H4762" s="5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3"/>
      <c r="AU4762" s="5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CK4762"/>
    </row>
    <row r="4763" spans="1:89" x14ac:dyDescent="0.25">
      <c r="A4763" s="2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3"/>
      <c r="AU4763" s="5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CK4763"/>
    </row>
    <row r="4764" spans="1:89" x14ac:dyDescent="0.25">
      <c r="A4764" s="2"/>
      <c r="B4764" s="5"/>
      <c r="C4764" s="5"/>
      <c r="D4764" s="5"/>
      <c r="E4764" s="5"/>
      <c r="F4764" s="5"/>
      <c r="G4764" s="5"/>
      <c r="H4764" s="5"/>
      <c r="I4764" s="3"/>
      <c r="J4764" s="5"/>
      <c r="K4764" s="5"/>
      <c r="L4764" s="5"/>
      <c r="M4764" s="5"/>
      <c r="AJ4764" s="3"/>
      <c r="AK4764" s="5"/>
      <c r="AL4764" s="5"/>
      <c r="AM4764" s="5"/>
      <c r="AN4764" s="5"/>
      <c r="AO4764" s="5"/>
      <c r="AP4764" s="5"/>
      <c r="AQ4764" s="5"/>
      <c r="AR4764" s="5"/>
      <c r="AS4764" s="3"/>
      <c r="AT4764" s="3"/>
      <c r="AU4764" s="5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CK4764"/>
    </row>
    <row r="4765" spans="1:89" x14ac:dyDescent="0.25">
      <c r="A4765" s="2"/>
      <c r="B4765" s="5"/>
      <c r="C4765" s="5"/>
      <c r="D4765" s="5"/>
      <c r="E4765" s="5"/>
      <c r="F4765" s="5"/>
      <c r="G4765" s="5"/>
      <c r="H4765" s="5"/>
      <c r="I4765" s="3"/>
      <c r="J4765" s="5"/>
      <c r="K4765" s="5"/>
      <c r="L4765" s="5"/>
      <c r="M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3"/>
      <c r="AU4765" s="5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CK4765"/>
    </row>
    <row r="4766" spans="1:89" x14ac:dyDescent="0.25">
      <c r="A4766" s="2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3"/>
      <c r="AU4766" s="5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CK4766"/>
    </row>
    <row r="4767" spans="1:89" x14ac:dyDescent="0.25">
      <c r="A4767" s="2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AJ4767" s="3"/>
      <c r="AK4767" s="3"/>
      <c r="AL4767" s="3"/>
      <c r="AM4767" s="3"/>
      <c r="AN4767" s="3"/>
      <c r="AO4767" s="5"/>
      <c r="AP4767" s="5"/>
      <c r="AQ4767" s="5"/>
      <c r="AR4767" s="5"/>
      <c r="AS4767" s="5"/>
      <c r="AT4767" s="3"/>
      <c r="AU4767" s="5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CK4767"/>
    </row>
    <row r="4768" spans="1:89" x14ac:dyDescent="0.25">
      <c r="A4768" s="2"/>
      <c r="B4768" s="5"/>
      <c r="C4768" s="5"/>
      <c r="D4768" s="5"/>
      <c r="E4768" s="5"/>
      <c r="F4768" s="5"/>
      <c r="G4768" s="5"/>
      <c r="H4768" s="5"/>
      <c r="I4768" s="5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5"/>
      <c r="AO4768" s="5"/>
      <c r="AP4768" s="5"/>
      <c r="AQ4768" s="5"/>
      <c r="AR4768" s="5"/>
      <c r="AS4768" s="5"/>
      <c r="AT4768" s="3"/>
      <c r="AU4768" s="5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CK4768"/>
    </row>
    <row r="4769" spans="1:89" x14ac:dyDescent="0.25">
      <c r="A4769" s="2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AJ4769" s="3"/>
      <c r="AK4769" s="3"/>
      <c r="AL4769" s="3"/>
      <c r="AM4769" s="3"/>
      <c r="AN4769" s="3"/>
      <c r="AO4769" s="5"/>
      <c r="AP4769" s="5"/>
      <c r="AQ4769" s="5"/>
      <c r="AR4769" s="5"/>
      <c r="AS4769" s="5"/>
      <c r="AT4769" s="3"/>
      <c r="AU4769" s="5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CK4769"/>
    </row>
    <row r="4770" spans="1:89" x14ac:dyDescent="0.25">
      <c r="A4770" s="2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AJ4770" s="3"/>
      <c r="AK4770" s="3"/>
      <c r="AL4770" s="3"/>
      <c r="AM4770" s="3"/>
      <c r="AN4770" s="5"/>
      <c r="AO4770" s="5"/>
      <c r="AP4770" s="5"/>
      <c r="AQ4770" s="5"/>
      <c r="AR4770" s="5"/>
      <c r="AS4770" s="5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CK4770"/>
    </row>
    <row r="4771" spans="1:89" x14ac:dyDescent="0.25">
      <c r="A4771" s="2"/>
      <c r="B4771" s="5"/>
      <c r="C4771" s="5"/>
      <c r="D4771" s="5"/>
      <c r="E4771" s="5"/>
      <c r="F4771" s="5"/>
      <c r="G4771" s="5"/>
      <c r="H4771" s="5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5"/>
      <c r="AK4771" s="3"/>
      <c r="AL4771" s="3"/>
      <c r="AM4771" s="3"/>
      <c r="AN4771" s="5"/>
      <c r="AO4771" s="5"/>
      <c r="AP4771" s="5"/>
      <c r="AQ4771" s="5"/>
      <c r="AR4771" s="5"/>
      <c r="AS4771" s="5"/>
      <c r="AT4771" s="3"/>
      <c r="AU4771" s="5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CK4771"/>
    </row>
    <row r="4772" spans="1:89" x14ac:dyDescent="0.25">
      <c r="A4772" s="2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AJ4772" s="3"/>
      <c r="AK4772" s="3"/>
      <c r="AL4772" s="3"/>
      <c r="AM4772" s="3"/>
      <c r="AN4772" s="5"/>
      <c r="AO4772" s="5"/>
      <c r="AP4772" s="5"/>
      <c r="AQ4772" s="5"/>
      <c r="AR4772" s="5"/>
      <c r="AS4772" s="5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CK4772"/>
    </row>
    <row r="4773" spans="1:89" x14ac:dyDescent="0.25">
      <c r="A4773" s="2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AJ4773" s="3"/>
      <c r="AK4773" s="3"/>
      <c r="AL4773" s="3"/>
      <c r="AM4773" s="3"/>
      <c r="AN4773" s="3"/>
      <c r="AO4773" s="5"/>
      <c r="AP4773" s="5"/>
      <c r="AQ4773" s="5"/>
      <c r="AR4773" s="5"/>
      <c r="AS4773" s="5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CK4773"/>
    </row>
    <row r="4774" spans="1:89" x14ac:dyDescent="0.25">
      <c r="A4774" s="2"/>
      <c r="B4774" s="5"/>
      <c r="C4774" s="5"/>
      <c r="D4774" s="5"/>
      <c r="E4774" s="5"/>
      <c r="F4774" s="5"/>
      <c r="G4774" s="5"/>
      <c r="H4774" s="5"/>
      <c r="I4774" s="5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5"/>
      <c r="AP4774" s="5"/>
      <c r="AQ4774" s="5"/>
      <c r="AR4774" s="5"/>
      <c r="AS4774" s="5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CK4774"/>
    </row>
    <row r="4775" spans="1:89" x14ac:dyDescent="0.25">
      <c r="A4775" s="2"/>
      <c r="B4775" s="5"/>
      <c r="C4775" s="5"/>
      <c r="D4775" s="5"/>
      <c r="E4775" s="5"/>
      <c r="F4775" s="5"/>
      <c r="G4775" s="5"/>
      <c r="H4775" s="5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5"/>
      <c r="AO4775" s="5"/>
      <c r="AP4775" s="5"/>
      <c r="AQ4775" s="5"/>
      <c r="AR4775" s="5"/>
      <c r="AS4775" s="5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CK4775"/>
    </row>
    <row r="4776" spans="1:89" x14ac:dyDescent="0.25">
      <c r="A4776" s="2"/>
      <c r="B4776" s="5"/>
      <c r="C4776" s="5"/>
      <c r="D4776" s="5"/>
      <c r="E4776" s="5"/>
      <c r="F4776" s="5"/>
      <c r="G4776" s="5"/>
      <c r="H4776" s="5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3"/>
      <c r="AU4776" s="5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CK4776"/>
    </row>
    <row r="4777" spans="1:89" x14ac:dyDescent="0.25">
      <c r="A4777" s="2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3"/>
      <c r="AU4777" s="5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CK4777"/>
    </row>
    <row r="4778" spans="1:89" x14ac:dyDescent="0.25">
      <c r="A4778" s="2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3"/>
      <c r="AU4778" s="5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CK4778"/>
    </row>
    <row r="4779" spans="1:89" x14ac:dyDescent="0.25">
      <c r="A4779" s="2"/>
      <c r="B4779" s="5"/>
      <c r="C4779" s="5"/>
      <c r="D4779" s="5"/>
      <c r="E4779" s="5"/>
      <c r="F4779" s="5"/>
      <c r="G4779" s="5"/>
      <c r="H4779" s="5"/>
      <c r="I4779" s="5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5"/>
      <c r="AP4779" s="5"/>
      <c r="AQ4779" s="5"/>
      <c r="AR4779" s="5"/>
      <c r="AS4779" s="5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CK4779"/>
    </row>
    <row r="4780" spans="1:89" x14ac:dyDescent="0.25">
      <c r="A4780" s="2"/>
      <c r="B4780" s="5"/>
      <c r="C4780" s="5"/>
      <c r="D4780" s="5"/>
      <c r="E4780" s="5"/>
      <c r="F4780" s="5"/>
      <c r="G4780" s="5"/>
      <c r="H4780" s="5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5"/>
      <c r="AO4780" s="5"/>
      <c r="AP4780" s="5"/>
      <c r="AQ4780" s="5"/>
      <c r="AR4780" s="5"/>
      <c r="AS4780" s="5"/>
      <c r="AT4780" s="3"/>
      <c r="AU4780" s="5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CK4780"/>
    </row>
    <row r="4781" spans="1:89" x14ac:dyDescent="0.25">
      <c r="A4781" s="2"/>
      <c r="B4781" s="5"/>
      <c r="C4781" s="5"/>
      <c r="D4781" s="5"/>
      <c r="E4781" s="5"/>
      <c r="F4781" s="5"/>
      <c r="G4781" s="5"/>
      <c r="H4781" s="5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5"/>
      <c r="AP4781" s="5"/>
      <c r="AQ4781" s="5"/>
      <c r="AR4781" s="5"/>
      <c r="AS4781" s="5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CK4781"/>
    </row>
    <row r="4782" spans="1:89" x14ac:dyDescent="0.25">
      <c r="A4782" s="2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3"/>
      <c r="AU4782" s="5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CK4782"/>
    </row>
    <row r="4783" spans="1:89" x14ac:dyDescent="0.25">
      <c r="A4783" s="2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3"/>
      <c r="AU4783" s="5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CK4783"/>
    </row>
    <row r="4784" spans="1:89" x14ac:dyDescent="0.25">
      <c r="A4784" s="2"/>
      <c r="B4784" s="5"/>
      <c r="C4784" s="5"/>
      <c r="D4784" s="5"/>
      <c r="E4784" s="5"/>
      <c r="F4784" s="5"/>
      <c r="G4784" s="5"/>
      <c r="H4784" s="5"/>
      <c r="I4784" s="5"/>
      <c r="J4784" s="3"/>
      <c r="K4784" s="3"/>
      <c r="L4784" s="5"/>
      <c r="M4784" s="5"/>
      <c r="AJ4784" s="3"/>
      <c r="AK4784" s="3"/>
      <c r="AL4784" s="3"/>
      <c r="AM4784" s="3"/>
      <c r="AN4784" s="3"/>
      <c r="AO4784" s="5"/>
      <c r="AP4784" s="5"/>
      <c r="AQ4784" s="5"/>
      <c r="AR4784" s="5"/>
      <c r="AS4784" s="5"/>
      <c r="AT4784" s="3"/>
      <c r="AU4784" s="5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CK4784"/>
    </row>
    <row r="4785" spans="1:89" x14ac:dyDescent="0.25">
      <c r="A4785" s="2"/>
      <c r="B4785" s="5"/>
      <c r="C4785" s="5"/>
      <c r="D4785" s="5"/>
      <c r="E4785" s="5"/>
      <c r="F4785" s="5"/>
      <c r="G4785" s="5"/>
      <c r="H4785" s="5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5"/>
      <c r="AO4785" s="5"/>
      <c r="AP4785" s="5"/>
      <c r="AQ4785" s="5"/>
      <c r="AR4785" s="5"/>
      <c r="AS4785" s="5"/>
      <c r="AT4785" s="3"/>
      <c r="AU4785" s="5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CK4785"/>
    </row>
    <row r="4786" spans="1:89" x14ac:dyDescent="0.25">
      <c r="A4786" s="2"/>
      <c r="B4786" s="5"/>
      <c r="C4786" s="5"/>
      <c r="D4786" s="5"/>
      <c r="E4786" s="5"/>
      <c r="F4786" s="5"/>
      <c r="G4786" s="5"/>
      <c r="H4786" s="5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5"/>
      <c r="AP4786" s="5"/>
      <c r="AQ4786" s="5"/>
      <c r="AR4786" s="5"/>
      <c r="AS4786" s="5"/>
      <c r="AT4786" s="3"/>
      <c r="AU4786" s="5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CK4786"/>
    </row>
    <row r="4787" spans="1:89" x14ac:dyDescent="0.25">
      <c r="A4787" s="2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AJ4787" s="3"/>
      <c r="AK4787" s="3"/>
      <c r="AL4787" s="3"/>
      <c r="AM4787" s="3"/>
      <c r="AN4787" s="5"/>
      <c r="AO4787" s="5"/>
      <c r="AP4787" s="5"/>
      <c r="AQ4787" s="5"/>
      <c r="AR4787" s="5"/>
      <c r="AS4787" s="5"/>
      <c r="AT4787" s="3"/>
      <c r="AU4787" s="5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CK4787"/>
    </row>
    <row r="4788" spans="1:89" x14ac:dyDescent="0.25">
      <c r="A4788" s="2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AJ4788" s="5"/>
      <c r="AK4788" s="3"/>
      <c r="AL4788" s="3"/>
      <c r="AM4788" s="5"/>
      <c r="AN4788" s="5"/>
      <c r="AO4788" s="5"/>
      <c r="AP4788" s="5"/>
      <c r="AQ4788" s="5"/>
      <c r="AR4788" s="5"/>
      <c r="AS4788" s="5"/>
      <c r="AT4788" s="3"/>
      <c r="AU4788" s="5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CK4788"/>
    </row>
    <row r="4789" spans="1:89" x14ac:dyDescent="0.25">
      <c r="A4789" s="2"/>
      <c r="B4789" s="5"/>
      <c r="C4789" s="5"/>
      <c r="D4789" s="5"/>
      <c r="E4789" s="5"/>
      <c r="F4789" s="5"/>
      <c r="G4789" s="5"/>
      <c r="H4789" s="5"/>
      <c r="I4789" s="3"/>
      <c r="J4789" s="3"/>
      <c r="K4789" s="3"/>
      <c r="L4789" s="5"/>
      <c r="M4789" s="5"/>
      <c r="AJ4789" s="3"/>
      <c r="AK4789" s="3"/>
      <c r="AL4789" s="3"/>
      <c r="AM4789" s="3"/>
      <c r="AN4789" s="5"/>
      <c r="AO4789" s="5"/>
      <c r="AP4789" s="5"/>
      <c r="AQ4789" s="5"/>
      <c r="AR4789" s="5"/>
      <c r="AS4789" s="5"/>
      <c r="AT4789" s="3"/>
      <c r="AU4789" s="5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CK4789"/>
    </row>
    <row r="4790" spans="1:89" x14ac:dyDescent="0.25">
      <c r="A4790" s="2"/>
      <c r="B4790" s="5"/>
      <c r="C4790" s="5"/>
      <c r="D4790" s="5"/>
      <c r="E4790" s="5"/>
      <c r="F4790" s="5"/>
      <c r="G4790" s="5"/>
      <c r="H4790" s="5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5"/>
      <c r="AP4790" s="5"/>
      <c r="AQ4790" s="5"/>
      <c r="AR4790" s="5"/>
      <c r="AS4790" s="5"/>
      <c r="AT4790" s="3"/>
      <c r="AU4790" s="5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CK4790"/>
    </row>
    <row r="4791" spans="1:89" x14ac:dyDescent="0.25">
      <c r="A4791" s="2"/>
      <c r="B4791" s="5"/>
      <c r="C4791" s="5"/>
      <c r="D4791" s="5"/>
      <c r="E4791" s="5"/>
      <c r="F4791" s="5"/>
      <c r="G4791" s="5"/>
      <c r="H4791" s="5"/>
      <c r="I4791" s="5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5"/>
      <c r="AP4791" s="5"/>
      <c r="AQ4791" s="5"/>
      <c r="AR4791" s="5"/>
      <c r="AS4791" s="5"/>
      <c r="AT4791" s="3"/>
      <c r="AU4791" s="5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CK4791"/>
    </row>
    <row r="4792" spans="1:89" x14ac:dyDescent="0.25">
      <c r="A4792" s="2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AJ4792" s="3"/>
      <c r="AK4792" s="3"/>
      <c r="AL4792" s="3"/>
      <c r="AM4792" s="3"/>
      <c r="AN4792" s="5"/>
      <c r="AO4792" s="5"/>
      <c r="AP4792" s="5"/>
      <c r="AQ4792" s="5"/>
      <c r="AR4792" s="5"/>
      <c r="AS4792" s="5"/>
      <c r="AT4792" s="3"/>
      <c r="AU4792" s="5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CK4792"/>
    </row>
    <row r="4793" spans="1:89" x14ac:dyDescent="0.25">
      <c r="A4793" s="2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3"/>
      <c r="AU4793" s="5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CK4793"/>
    </row>
    <row r="4794" spans="1:89" x14ac:dyDescent="0.25">
      <c r="A4794" s="2"/>
      <c r="B4794" s="5"/>
      <c r="C4794" s="5"/>
      <c r="D4794" s="5"/>
      <c r="E4794" s="5"/>
      <c r="F4794" s="5"/>
      <c r="G4794" s="5"/>
      <c r="H4794" s="5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3"/>
      <c r="AU4794" s="5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CK4794"/>
    </row>
    <row r="4795" spans="1:89" x14ac:dyDescent="0.25">
      <c r="A4795" s="2"/>
      <c r="B4795" s="5"/>
      <c r="C4795" s="5"/>
      <c r="D4795" s="5"/>
      <c r="E4795" s="5"/>
      <c r="F4795" s="5"/>
      <c r="G4795" s="5"/>
      <c r="H4795" s="5"/>
      <c r="I4795" s="3"/>
      <c r="J4795" s="3"/>
      <c r="K4795" s="5"/>
      <c r="L4795" s="5"/>
      <c r="M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3"/>
      <c r="AU4795" s="5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CK4795"/>
    </row>
    <row r="4796" spans="1:89" x14ac:dyDescent="0.25">
      <c r="A4796" s="2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AJ4796" s="3"/>
      <c r="AK4796" s="3"/>
      <c r="AL4796" s="3"/>
      <c r="AM4796" s="3"/>
      <c r="AN4796" s="3"/>
      <c r="AO4796" s="5"/>
      <c r="AP4796" s="5"/>
      <c r="AQ4796" s="5"/>
      <c r="AR4796" s="5"/>
      <c r="AS4796" s="5"/>
      <c r="AT4796" s="3"/>
      <c r="AU4796" s="5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CK4796"/>
    </row>
    <row r="4797" spans="1:89" x14ac:dyDescent="0.25">
      <c r="A4797" s="2"/>
      <c r="B4797" s="5"/>
      <c r="C4797" s="5"/>
      <c r="D4797" s="5"/>
      <c r="E4797" s="5"/>
      <c r="F4797" s="5"/>
      <c r="G4797" s="5"/>
      <c r="H4797" s="5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5"/>
      <c r="AO4797" s="5"/>
      <c r="AP4797" s="5"/>
      <c r="AQ4797" s="5"/>
      <c r="AR4797" s="5"/>
      <c r="AS4797" s="5"/>
      <c r="AT4797" s="3"/>
      <c r="AU4797" s="5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CK4797"/>
    </row>
    <row r="4798" spans="1:89" x14ac:dyDescent="0.25">
      <c r="A4798" s="2"/>
      <c r="B4798" s="5"/>
      <c r="C4798" s="5"/>
      <c r="D4798" s="5"/>
      <c r="E4798" s="5"/>
      <c r="F4798" s="5"/>
      <c r="G4798" s="5"/>
      <c r="H4798" s="5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5"/>
      <c r="AP4798" s="5"/>
      <c r="AQ4798" s="5"/>
      <c r="AR4798" s="5"/>
      <c r="AS4798" s="5"/>
      <c r="AT4798" s="3"/>
      <c r="AU4798" s="5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CK4798"/>
    </row>
    <row r="4799" spans="1:89" x14ac:dyDescent="0.25">
      <c r="A4799" s="2"/>
      <c r="B4799" s="5"/>
      <c r="C4799" s="5"/>
      <c r="D4799" s="5"/>
      <c r="E4799" s="5"/>
      <c r="F4799" s="5"/>
      <c r="G4799" s="5"/>
      <c r="H4799" s="5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3"/>
      <c r="AU4799" s="5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CK4799"/>
    </row>
    <row r="4800" spans="1:89" x14ac:dyDescent="0.25">
      <c r="A4800" s="2"/>
      <c r="B4800" s="5"/>
      <c r="C4800" s="5"/>
      <c r="D4800" s="5"/>
      <c r="E4800" s="5"/>
      <c r="F4800" s="5"/>
      <c r="G4800" s="5"/>
      <c r="H4800" s="5"/>
      <c r="I4800" s="3"/>
      <c r="J4800" s="3"/>
      <c r="K4800" s="5"/>
      <c r="L4800" s="5"/>
      <c r="M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3"/>
      <c r="AU4800" s="5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CK4800"/>
    </row>
    <row r="4801" spans="1:89" x14ac:dyDescent="0.25">
      <c r="A4801" s="2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AJ4801" s="3"/>
      <c r="AK4801" s="3"/>
      <c r="AL4801" s="3"/>
      <c r="AM4801" s="3"/>
      <c r="AN4801" s="3"/>
      <c r="AO4801" s="5"/>
      <c r="AP4801" s="5"/>
      <c r="AQ4801" s="5"/>
      <c r="AR4801" s="3"/>
      <c r="AS4801" s="5"/>
      <c r="AT4801" s="3"/>
      <c r="AU4801" s="5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CK4801"/>
    </row>
    <row r="4802" spans="1:89" x14ac:dyDescent="0.25">
      <c r="A4802" s="2"/>
      <c r="B4802" s="5"/>
      <c r="C4802" s="5"/>
      <c r="D4802" s="5"/>
      <c r="E4802" s="5"/>
      <c r="F4802" s="5"/>
      <c r="G4802" s="5"/>
      <c r="H4802" s="5"/>
      <c r="I4802" s="5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5"/>
      <c r="AP4802" s="5"/>
      <c r="AQ4802" s="5"/>
      <c r="AR4802" s="3"/>
      <c r="AS4802" s="5"/>
      <c r="AT4802" s="3"/>
      <c r="AU4802" s="5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CK4802"/>
    </row>
    <row r="4803" spans="1:89" x14ac:dyDescent="0.25">
      <c r="A4803" s="2"/>
      <c r="B4803" s="5"/>
      <c r="C4803" s="5"/>
      <c r="D4803" s="5"/>
      <c r="E4803" s="5"/>
      <c r="F4803" s="5"/>
      <c r="G4803" s="5"/>
      <c r="H4803" s="5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5"/>
      <c r="AP4803" s="5"/>
      <c r="AQ4803" s="5"/>
      <c r="AR4803" s="3"/>
      <c r="AS4803" s="5"/>
      <c r="AT4803" s="3"/>
      <c r="AU4803" s="5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CK4803"/>
    </row>
    <row r="4804" spans="1:89" x14ac:dyDescent="0.25">
      <c r="A4804" s="2"/>
      <c r="B4804" s="5"/>
      <c r="C4804" s="5"/>
      <c r="D4804" s="5"/>
      <c r="E4804" s="5"/>
      <c r="F4804" s="5"/>
      <c r="G4804" s="5"/>
      <c r="H4804" s="5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5"/>
      <c r="AP4804" s="5"/>
      <c r="AQ4804" s="5"/>
      <c r="AR4804" s="3"/>
      <c r="AS4804" s="3"/>
      <c r="AT4804" s="3"/>
      <c r="AU4804" s="5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CK4804"/>
    </row>
    <row r="4805" spans="1:89" x14ac:dyDescent="0.25">
      <c r="A4805" s="2"/>
      <c r="B4805" s="5"/>
      <c r="C4805" s="5"/>
      <c r="D4805" s="5"/>
      <c r="E4805" s="5"/>
      <c r="F4805" s="5"/>
      <c r="G4805" s="5"/>
      <c r="H4805" s="5"/>
      <c r="I4805" s="3"/>
      <c r="J4805" s="3"/>
      <c r="K4805" s="5"/>
      <c r="L4805" s="5"/>
      <c r="M4805" s="5"/>
      <c r="AJ4805" s="5"/>
      <c r="AK4805" s="5"/>
      <c r="AL4805" s="3"/>
      <c r="AM4805" s="3"/>
      <c r="AN4805" s="3"/>
      <c r="AO4805" s="5"/>
      <c r="AP4805" s="5"/>
      <c r="AQ4805" s="5"/>
      <c r="AR4805" s="5"/>
      <c r="AS4805" s="5"/>
      <c r="AT4805" s="3"/>
      <c r="AU4805" s="5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CK4805"/>
    </row>
    <row r="4806" spans="1:89" x14ac:dyDescent="0.25">
      <c r="A4806" s="2"/>
      <c r="B4806" s="5"/>
      <c r="C4806" s="5"/>
      <c r="D4806" s="5"/>
      <c r="E4806" s="5"/>
      <c r="F4806" s="5"/>
      <c r="G4806" s="5"/>
      <c r="H4806" s="5"/>
      <c r="I4806" s="3"/>
      <c r="J4806" s="5"/>
      <c r="K4806" s="5"/>
      <c r="L4806" s="5"/>
      <c r="M4806" s="5"/>
      <c r="AJ4806" s="3"/>
      <c r="AK4806" s="3"/>
      <c r="AL4806" s="3"/>
      <c r="AM4806" s="3"/>
      <c r="AN4806" s="3"/>
      <c r="AO4806" s="5"/>
      <c r="AP4806" s="5"/>
      <c r="AQ4806" s="5"/>
      <c r="AR4806" s="3"/>
      <c r="AS4806" s="3"/>
      <c r="AT4806" s="3"/>
      <c r="AU4806" s="5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CK4806"/>
    </row>
    <row r="4807" spans="1:89" x14ac:dyDescent="0.25">
      <c r="A4807" s="2"/>
      <c r="B4807" s="5"/>
      <c r="C4807" s="5"/>
      <c r="D4807" s="5"/>
      <c r="E4807" s="5"/>
      <c r="F4807" s="5"/>
      <c r="G4807" s="5"/>
      <c r="H4807" s="5"/>
      <c r="I4807" s="3"/>
      <c r="J4807" s="5"/>
      <c r="K4807" s="5"/>
      <c r="L4807" s="3"/>
      <c r="M4807" s="5"/>
      <c r="AJ4807" s="3"/>
      <c r="AK4807" s="3"/>
      <c r="AL4807" s="3"/>
      <c r="AM4807" s="3"/>
      <c r="AN4807" s="3"/>
      <c r="AO4807" s="5"/>
      <c r="AP4807" s="5"/>
      <c r="AQ4807" s="5"/>
      <c r="AR4807" s="3"/>
      <c r="AS4807" s="3"/>
      <c r="AT4807" s="3"/>
      <c r="AU4807" s="5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CK4807"/>
    </row>
    <row r="4808" spans="1:89" x14ac:dyDescent="0.25">
      <c r="A4808" s="2"/>
      <c r="B4808" s="5"/>
      <c r="C4808" s="5"/>
      <c r="D4808" s="5"/>
      <c r="E4808" s="5"/>
      <c r="F4808" s="5"/>
      <c r="G4808" s="5"/>
      <c r="H4808" s="5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5"/>
      <c r="AP4808" s="5"/>
      <c r="AQ4808" s="5"/>
      <c r="AR4808" s="3"/>
      <c r="AS4808" s="3"/>
      <c r="AT4808" s="3"/>
      <c r="AU4808" s="5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CK4808"/>
    </row>
    <row r="4809" spans="1:89" x14ac:dyDescent="0.25">
      <c r="A4809" s="2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AJ4809" s="3"/>
      <c r="AK4809" s="3"/>
      <c r="AL4809" s="3"/>
      <c r="AM4809" s="3"/>
      <c r="AN4809" s="3"/>
      <c r="AO4809" s="5"/>
      <c r="AP4809" s="5"/>
      <c r="AQ4809" s="5"/>
      <c r="AR4809" s="3"/>
      <c r="AS4809" s="3"/>
      <c r="AT4809" s="3"/>
      <c r="AU4809" s="5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CK4809"/>
    </row>
    <row r="4810" spans="1:89" x14ac:dyDescent="0.25">
      <c r="A4810" s="2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3"/>
      <c r="AU4810" s="5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CK4810"/>
    </row>
    <row r="4811" spans="1:89" x14ac:dyDescent="0.25">
      <c r="A4811" s="2"/>
      <c r="B4811" s="5"/>
      <c r="C4811" s="5"/>
      <c r="D4811" s="5"/>
      <c r="E4811" s="5"/>
      <c r="F4811" s="5"/>
      <c r="G4811" s="5"/>
      <c r="H4811" s="5"/>
      <c r="I4811" s="3"/>
      <c r="J4811" s="5"/>
      <c r="K4811" s="5"/>
      <c r="L4811" s="5"/>
      <c r="M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3"/>
      <c r="AU4811" s="5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CK4811"/>
    </row>
    <row r="4812" spans="1:89" x14ac:dyDescent="0.25">
      <c r="A4812" s="2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3"/>
      <c r="AU4812" s="5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CK4812"/>
    </row>
    <row r="4813" spans="1:89" x14ac:dyDescent="0.25">
      <c r="A4813" s="2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AJ4813" s="3"/>
      <c r="AK4813" s="3"/>
      <c r="AL4813" s="3"/>
      <c r="AM4813" s="3"/>
      <c r="AN4813" s="3"/>
      <c r="AO4813" s="5"/>
      <c r="AP4813" s="5"/>
      <c r="AQ4813" s="5"/>
      <c r="AR4813" s="3"/>
      <c r="AS4813" s="3"/>
      <c r="AT4813" s="3"/>
      <c r="AU4813" s="5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CK4813"/>
    </row>
    <row r="4814" spans="1:89" x14ac:dyDescent="0.25">
      <c r="A4814" s="2"/>
      <c r="B4814" s="5"/>
      <c r="C4814" s="5"/>
      <c r="D4814" s="5"/>
      <c r="E4814" s="5"/>
      <c r="F4814" s="5"/>
      <c r="G4814" s="5"/>
      <c r="H4814" s="5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5"/>
      <c r="AP4814" s="5"/>
      <c r="AQ4814" s="5"/>
      <c r="AR4814" s="3"/>
      <c r="AS4814" s="5"/>
      <c r="AT4814" s="3"/>
      <c r="AU4814" s="5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CK4814"/>
    </row>
    <row r="4815" spans="1:89" x14ac:dyDescent="0.25">
      <c r="A4815" s="2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AJ4815" s="3"/>
      <c r="AK4815" s="3"/>
      <c r="AL4815" s="3"/>
      <c r="AM4815" s="3"/>
      <c r="AN4815" s="3"/>
      <c r="AO4815" s="5"/>
      <c r="AP4815" s="5"/>
      <c r="AQ4815" s="5"/>
      <c r="AR4815" s="3"/>
      <c r="AS4815" s="3"/>
      <c r="AT4815" s="3"/>
      <c r="AU4815" s="5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CK4815"/>
    </row>
    <row r="4816" spans="1:89" x14ac:dyDescent="0.25">
      <c r="A4816" s="2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3"/>
      <c r="AU4816" s="5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CK4816"/>
    </row>
    <row r="4817" spans="1:89" x14ac:dyDescent="0.25">
      <c r="A4817" s="2"/>
      <c r="B4817" s="5"/>
      <c r="C4817" s="5"/>
      <c r="D4817" s="5"/>
      <c r="E4817" s="5"/>
      <c r="F4817" s="5"/>
      <c r="G4817" s="5"/>
      <c r="H4817" s="5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3"/>
      <c r="AU4817" s="5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CK4817"/>
    </row>
    <row r="4818" spans="1:89" x14ac:dyDescent="0.25">
      <c r="A4818" s="2"/>
      <c r="B4818" s="5"/>
      <c r="C4818" s="5"/>
      <c r="D4818" s="5"/>
      <c r="E4818" s="5"/>
      <c r="F4818" s="5"/>
      <c r="G4818" s="5"/>
      <c r="H4818" s="5"/>
      <c r="I4818" s="5"/>
      <c r="J4818" s="3"/>
      <c r="K4818" s="5"/>
      <c r="L4818" s="5"/>
      <c r="M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3"/>
      <c r="AU4818" s="5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CK4818"/>
    </row>
    <row r="4819" spans="1:89" x14ac:dyDescent="0.25">
      <c r="A4819" s="2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3"/>
      <c r="AU4819" s="5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CK4819"/>
    </row>
    <row r="4820" spans="1:89" x14ac:dyDescent="0.25">
      <c r="A4820" s="2"/>
      <c r="B4820" s="5"/>
      <c r="C4820" s="5"/>
      <c r="D4820" s="5"/>
      <c r="E4820" s="5"/>
      <c r="F4820" s="5"/>
      <c r="G4820" s="5"/>
      <c r="H4820" s="5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3"/>
      <c r="AU4820" s="5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CK4820"/>
    </row>
    <row r="4821" spans="1:89" x14ac:dyDescent="0.25">
      <c r="A4821" s="2"/>
      <c r="B4821" s="5"/>
      <c r="C4821" s="5"/>
      <c r="D4821" s="5"/>
      <c r="E4821" s="5"/>
      <c r="F4821" s="5"/>
      <c r="G4821" s="5"/>
      <c r="H4821" s="5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3"/>
      <c r="AU4821" s="5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CK4821"/>
    </row>
    <row r="4822" spans="1:89" x14ac:dyDescent="0.25">
      <c r="A4822" s="2"/>
      <c r="B4822" s="5"/>
      <c r="C4822" s="5"/>
      <c r="D4822" s="5"/>
      <c r="E4822" s="5"/>
      <c r="F4822" s="5"/>
      <c r="G4822" s="5"/>
      <c r="H4822" s="5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3"/>
      <c r="AU4822" s="5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CK4822"/>
    </row>
    <row r="4823" spans="1:89" x14ac:dyDescent="0.25">
      <c r="A4823" s="2"/>
      <c r="B4823" s="5"/>
      <c r="C4823" s="5"/>
      <c r="D4823" s="5"/>
      <c r="E4823" s="5"/>
      <c r="F4823" s="5"/>
      <c r="G4823" s="5"/>
      <c r="H4823" s="5"/>
      <c r="I4823" s="3"/>
      <c r="J4823" s="3"/>
      <c r="K4823" s="5"/>
      <c r="L4823" s="5"/>
      <c r="M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3"/>
      <c r="AU4823" s="5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CK4823"/>
    </row>
    <row r="4824" spans="1:89" x14ac:dyDescent="0.25">
      <c r="A4824" s="2"/>
      <c r="B4824" s="5"/>
      <c r="C4824" s="5"/>
      <c r="D4824" s="5"/>
      <c r="E4824" s="5"/>
      <c r="F4824" s="5"/>
      <c r="G4824" s="5"/>
      <c r="H4824" s="5"/>
      <c r="I4824" s="3"/>
      <c r="J4824" s="5"/>
      <c r="K4824" s="5"/>
      <c r="L4824" s="5"/>
      <c r="M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3"/>
      <c r="AU4824" s="5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CK4824"/>
    </row>
    <row r="4825" spans="1:89" x14ac:dyDescent="0.25">
      <c r="A4825" s="2"/>
      <c r="B4825" s="5"/>
      <c r="C4825" s="5"/>
      <c r="D4825" s="5"/>
      <c r="E4825" s="5"/>
      <c r="F4825" s="5"/>
      <c r="G4825" s="5"/>
      <c r="H4825" s="5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3"/>
      <c r="AU4825" s="5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CK4825"/>
    </row>
    <row r="4826" spans="1:89" x14ac:dyDescent="0.25">
      <c r="A4826" s="2"/>
      <c r="B4826" s="5"/>
      <c r="C4826" s="5"/>
      <c r="D4826" s="5"/>
      <c r="E4826" s="5"/>
      <c r="F4826" s="5"/>
      <c r="G4826" s="5"/>
      <c r="H4826" s="5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3"/>
      <c r="AU4826" s="5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CK4826"/>
    </row>
    <row r="4827" spans="1:89" x14ac:dyDescent="0.25">
      <c r="A4827" s="2"/>
      <c r="B4827" s="5"/>
      <c r="C4827" s="5"/>
      <c r="D4827" s="5"/>
      <c r="E4827" s="5"/>
      <c r="F4827" s="5"/>
      <c r="G4827" s="5"/>
      <c r="H4827" s="5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3"/>
      <c r="AU4827" s="5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CK4827"/>
    </row>
    <row r="4828" spans="1:89" x14ac:dyDescent="0.25">
      <c r="A4828" s="2"/>
      <c r="B4828" s="5"/>
      <c r="C4828" s="5"/>
      <c r="D4828" s="5"/>
      <c r="E4828" s="5"/>
      <c r="F4828" s="5"/>
      <c r="G4828" s="5"/>
      <c r="H4828" s="5"/>
      <c r="I4828" s="5"/>
      <c r="J4828" s="3"/>
      <c r="K4828" s="5"/>
      <c r="L4828" s="5"/>
      <c r="M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3"/>
      <c r="AU4828" s="5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CK4828"/>
    </row>
    <row r="4829" spans="1:89" x14ac:dyDescent="0.25">
      <c r="A4829" s="2"/>
      <c r="B4829" s="5"/>
      <c r="C4829" s="5"/>
      <c r="D4829" s="5"/>
      <c r="E4829" s="5"/>
      <c r="F4829" s="5"/>
      <c r="G4829" s="5"/>
      <c r="H4829" s="5"/>
      <c r="I4829" s="3"/>
      <c r="J4829" s="5"/>
      <c r="K4829" s="5"/>
      <c r="L4829" s="5"/>
      <c r="M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3"/>
      <c r="AU4829" s="5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CK4829"/>
    </row>
    <row r="4830" spans="1:89" x14ac:dyDescent="0.25">
      <c r="A4830" s="2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3"/>
      <c r="M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3"/>
      <c r="AU4830" s="5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CK4830"/>
    </row>
    <row r="4831" spans="1:89" x14ac:dyDescent="0.25">
      <c r="A4831" s="2"/>
      <c r="B4831" s="5"/>
      <c r="C4831" s="5"/>
      <c r="D4831" s="5"/>
      <c r="E4831" s="5"/>
      <c r="F4831" s="5"/>
      <c r="G4831" s="5"/>
      <c r="H4831" s="5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3"/>
      <c r="AU4831" s="5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CK4831"/>
    </row>
    <row r="4832" spans="1:89" x14ac:dyDescent="0.25">
      <c r="A4832" s="2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3"/>
      <c r="AU4832" s="5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CK4832"/>
    </row>
    <row r="4833" spans="1:89" x14ac:dyDescent="0.25">
      <c r="A4833" s="2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3"/>
      <c r="AU4833" s="5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CK4833"/>
    </row>
    <row r="4834" spans="1:89" x14ac:dyDescent="0.25">
      <c r="A4834" s="2"/>
      <c r="B4834" s="5"/>
      <c r="C4834" s="5"/>
      <c r="D4834" s="5"/>
      <c r="E4834" s="5"/>
      <c r="F4834" s="5"/>
      <c r="G4834" s="5"/>
      <c r="H4834" s="5"/>
      <c r="I4834" s="3"/>
      <c r="J4834" s="5"/>
      <c r="K4834" s="5"/>
      <c r="L4834" s="5"/>
      <c r="M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3"/>
      <c r="AU4834" s="5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CK4834"/>
    </row>
    <row r="4835" spans="1:89" x14ac:dyDescent="0.25">
      <c r="A4835" s="2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AJ4835" s="3"/>
      <c r="AK4835" s="3"/>
      <c r="AL4835" s="3"/>
      <c r="AM4835" s="3"/>
      <c r="AN4835" s="3"/>
      <c r="AO4835" s="5"/>
      <c r="AP4835" s="5"/>
      <c r="AQ4835" s="5"/>
      <c r="AR4835" s="5"/>
      <c r="AS4835" s="5"/>
      <c r="AT4835" s="3"/>
      <c r="AU4835" s="5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CK4835"/>
    </row>
    <row r="4836" spans="1:89" x14ac:dyDescent="0.25">
      <c r="A4836" s="2"/>
      <c r="B4836" s="5"/>
      <c r="C4836" s="5"/>
      <c r="D4836" s="5"/>
      <c r="E4836" s="5"/>
      <c r="F4836" s="5"/>
      <c r="G4836" s="5"/>
      <c r="H4836" s="5"/>
      <c r="I4836" s="3"/>
      <c r="J4836" s="5"/>
      <c r="K4836" s="5"/>
      <c r="L4836" s="5"/>
      <c r="M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3"/>
      <c r="AU4836" s="5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CK4836"/>
    </row>
    <row r="4837" spans="1:89" x14ac:dyDescent="0.25">
      <c r="A4837" s="2"/>
      <c r="B4837" s="5"/>
      <c r="C4837" s="5"/>
      <c r="D4837" s="5"/>
      <c r="E4837" s="5"/>
      <c r="F4837" s="5"/>
      <c r="G4837" s="5"/>
      <c r="H4837" s="5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5"/>
      <c r="AP4837" s="5"/>
      <c r="AQ4837" s="5"/>
      <c r="AR4837" s="5"/>
      <c r="AS4837" s="5"/>
      <c r="AT4837" s="3"/>
      <c r="AU4837" s="5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CK4837"/>
    </row>
    <row r="4838" spans="1:89" x14ac:dyDescent="0.25">
      <c r="A4838" s="2"/>
      <c r="B4838" s="5"/>
      <c r="C4838" s="5"/>
      <c r="D4838" s="5"/>
      <c r="E4838" s="5"/>
      <c r="F4838" s="5"/>
      <c r="G4838" s="5"/>
      <c r="H4838" s="5"/>
      <c r="I4838" s="3"/>
      <c r="J4838" s="5"/>
      <c r="K4838" s="5"/>
      <c r="L4838" s="5"/>
      <c r="M4838" s="5"/>
      <c r="AJ4838" s="3"/>
      <c r="AK4838" s="3"/>
      <c r="AL4838" s="3"/>
      <c r="AM4838" s="3"/>
      <c r="AN4838" s="3"/>
      <c r="AO4838" s="5"/>
      <c r="AP4838" s="5"/>
      <c r="AQ4838" s="5"/>
      <c r="AR4838" s="5"/>
      <c r="AS4838" s="5"/>
      <c r="AT4838" s="3"/>
      <c r="AU4838" s="5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CK4838"/>
    </row>
    <row r="4839" spans="1:89" x14ac:dyDescent="0.25">
      <c r="A4839" s="2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AJ4839" s="3"/>
      <c r="AK4839" s="5"/>
      <c r="AL4839" s="3"/>
      <c r="AM4839" s="3"/>
      <c r="AN4839" s="5"/>
      <c r="AO4839" s="5"/>
      <c r="AP4839" s="5"/>
      <c r="AQ4839" s="5"/>
      <c r="AR4839" s="5"/>
      <c r="AS4839" s="5"/>
      <c r="AT4839" s="3"/>
      <c r="AU4839" s="5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CK4839"/>
    </row>
    <row r="4840" spans="1:89" x14ac:dyDescent="0.25">
      <c r="A4840" s="2"/>
      <c r="B4840" s="5"/>
      <c r="C4840" s="5"/>
      <c r="D4840" s="5"/>
      <c r="E4840" s="5"/>
      <c r="F4840" s="5"/>
      <c r="G4840" s="5"/>
      <c r="H4840" s="5"/>
      <c r="I4840" s="3"/>
      <c r="J4840" s="3"/>
      <c r="K4840" s="3"/>
      <c r="L4840" s="5"/>
      <c r="M4840" s="5"/>
      <c r="AJ4840" s="3"/>
      <c r="AK4840" s="3"/>
      <c r="AL4840" s="3"/>
      <c r="AM4840" s="3"/>
      <c r="AN4840" s="3"/>
      <c r="AO4840" s="5"/>
      <c r="AP4840" s="5"/>
      <c r="AQ4840" s="5"/>
      <c r="AR4840" s="5"/>
      <c r="AS4840" s="5"/>
      <c r="AT4840" s="3"/>
      <c r="AU4840" s="5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CK4840"/>
    </row>
    <row r="4841" spans="1:89" x14ac:dyDescent="0.25">
      <c r="A4841" s="2"/>
      <c r="B4841" s="5"/>
      <c r="C4841" s="5"/>
      <c r="D4841" s="5"/>
      <c r="E4841" s="5"/>
      <c r="F4841" s="5"/>
      <c r="G4841" s="5"/>
      <c r="H4841" s="5"/>
      <c r="I4841" s="3"/>
      <c r="J4841" s="5"/>
      <c r="K4841" s="5"/>
      <c r="L4841" s="5"/>
      <c r="M4841" s="5"/>
      <c r="AJ4841" s="3"/>
      <c r="AK4841" s="3"/>
      <c r="AL4841" s="3"/>
      <c r="AM4841" s="3"/>
      <c r="AN4841" s="3"/>
      <c r="AO4841" s="5"/>
      <c r="AP4841" s="5"/>
      <c r="AQ4841" s="5"/>
      <c r="AR4841" s="5"/>
      <c r="AS4841" s="5"/>
      <c r="AT4841" s="3"/>
      <c r="AU4841" s="5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CK4841"/>
    </row>
    <row r="4842" spans="1:89" x14ac:dyDescent="0.25">
      <c r="A4842" s="2"/>
      <c r="B4842" s="5"/>
      <c r="C4842" s="5"/>
      <c r="D4842" s="5"/>
      <c r="E4842" s="5"/>
      <c r="F4842" s="5"/>
      <c r="G4842" s="5"/>
      <c r="H4842" s="5"/>
      <c r="I4842" s="3"/>
      <c r="J4842" s="5"/>
      <c r="K4842" s="5"/>
      <c r="L4842" s="5"/>
      <c r="M4842" s="5"/>
      <c r="AJ4842" s="3"/>
      <c r="AK4842" s="3"/>
      <c r="AL4842" s="3"/>
      <c r="AM4842" s="3"/>
      <c r="AN4842" s="3"/>
      <c r="AO4842" s="5"/>
      <c r="AP4842" s="5"/>
      <c r="AQ4842" s="5"/>
      <c r="AR4842" s="5"/>
      <c r="AS4842" s="5"/>
      <c r="AT4842" s="3"/>
      <c r="AU4842" s="5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CK4842"/>
    </row>
    <row r="4843" spans="1:89" x14ac:dyDescent="0.25">
      <c r="A4843" s="2"/>
      <c r="B4843" s="5"/>
      <c r="C4843" s="5"/>
      <c r="D4843" s="5"/>
      <c r="E4843" s="5"/>
      <c r="F4843" s="5"/>
      <c r="G4843" s="5"/>
      <c r="H4843" s="5"/>
      <c r="I4843" s="5"/>
      <c r="J4843" s="3"/>
      <c r="K4843" s="3"/>
      <c r="L4843" s="5"/>
      <c r="M4843" s="5"/>
      <c r="AJ4843" s="3"/>
      <c r="AK4843" s="3"/>
      <c r="AL4843" s="3"/>
      <c r="AM4843" s="3"/>
      <c r="AN4843" s="3"/>
      <c r="AO4843" s="5"/>
      <c r="AP4843" s="5"/>
      <c r="AQ4843" s="5"/>
      <c r="AR4843" s="5"/>
      <c r="AS4843" s="5"/>
      <c r="AT4843" s="3"/>
      <c r="AU4843" s="5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CK4843"/>
    </row>
    <row r="4844" spans="1:89" x14ac:dyDescent="0.25">
      <c r="A4844" s="2"/>
      <c r="B4844" s="5"/>
      <c r="C4844" s="5"/>
      <c r="D4844" s="5"/>
      <c r="E4844" s="5"/>
      <c r="F4844" s="5"/>
      <c r="G4844" s="5"/>
      <c r="H4844" s="5"/>
      <c r="I4844" s="3"/>
      <c r="J4844" s="3"/>
      <c r="K4844" s="3"/>
      <c r="L4844" s="5"/>
      <c r="M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3"/>
      <c r="AU4844" s="5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CK4844"/>
    </row>
    <row r="4845" spans="1:89" x14ac:dyDescent="0.25">
      <c r="A4845" s="2"/>
      <c r="B4845" s="5"/>
      <c r="C4845" s="5"/>
      <c r="D4845" s="5"/>
      <c r="E4845" s="5"/>
      <c r="F4845" s="5"/>
      <c r="G4845" s="5"/>
      <c r="H4845" s="5"/>
      <c r="I4845" s="3"/>
      <c r="J4845" s="3"/>
      <c r="K4845" s="3"/>
      <c r="L4845" s="5"/>
      <c r="M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3"/>
      <c r="AU4845" s="5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CK4845"/>
    </row>
    <row r="4846" spans="1:89" x14ac:dyDescent="0.25">
      <c r="A4846" s="2"/>
      <c r="B4846" s="5"/>
      <c r="C4846" s="5"/>
      <c r="D4846" s="5"/>
      <c r="E4846" s="5"/>
      <c r="F4846" s="5"/>
      <c r="G4846" s="5"/>
      <c r="H4846" s="5"/>
      <c r="I4846" s="3"/>
      <c r="J4846" s="5"/>
      <c r="K4846" s="5"/>
      <c r="L4846" s="5"/>
      <c r="M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3"/>
      <c r="AU4846" s="5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CK4846"/>
    </row>
    <row r="4847" spans="1:89" x14ac:dyDescent="0.25">
      <c r="A4847" s="2"/>
      <c r="B4847" s="5"/>
      <c r="C4847" s="5"/>
      <c r="D4847" s="5"/>
      <c r="E4847" s="5"/>
      <c r="F4847" s="5"/>
      <c r="G4847" s="5"/>
      <c r="H4847" s="5"/>
      <c r="I4847" s="3"/>
      <c r="J4847" s="5"/>
      <c r="K4847" s="5"/>
      <c r="L4847" s="5"/>
      <c r="M4847" s="5"/>
      <c r="AJ4847" s="3"/>
      <c r="AK4847" s="3"/>
      <c r="AL4847" s="3"/>
      <c r="AM4847" s="3"/>
      <c r="AN4847" s="3"/>
      <c r="AO4847" s="5"/>
      <c r="AP4847" s="5"/>
      <c r="AQ4847" s="5"/>
      <c r="AR4847" s="5"/>
      <c r="AS4847" s="5"/>
      <c r="AT4847" s="3"/>
      <c r="AU4847" s="5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CK4847"/>
    </row>
    <row r="4848" spans="1:89" x14ac:dyDescent="0.25">
      <c r="A4848" s="2"/>
      <c r="B4848" s="5"/>
      <c r="C4848" s="5"/>
      <c r="D4848" s="5"/>
      <c r="E4848" s="5"/>
      <c r="F4848" s="5"/>
      <c r="G4848" s="5"/>
      <c r="H4848" s="5"/>
      <c r="I4848" s="5"/>
      <c r="J4848" s="3"/>
      <c r="K4848" s="3"/>
      <c r="L4848" s="5"/>
      <c r="M4848" s="5"/>
      <c r="AJ4848" s="3"/>
      <c r="AK4848" s="5"/>
      <c r="AL4848" s="3"/>
      <c r="AM4848" s="3"/>
      <c r="AN4848" s="5"/>
      <c r="AO4848" s="5"/>
      <c r="AP4848" s="5"/>
      <c r="AQ4848" s="5"/>
      <c r="AR4848" s="5"/>
      <c r="AS4848" s="5"/>
      <c r="AT4848" s="3"/>
      <c r="AU4848" s="5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CK4848"/>
    </row>
    <row r="4849" spans="1:89" x14ac:dyDescent="0.25">
      <c r="A4849" s="2"/>
      <c r="B4849" s="5"/>
      <c r="C4849" s="5"/>
      <c r="D4849" s="5"/>
      <c r="E4849" s="5"/>
      <c r="F4849" s="5"/>
      <c r="G4849" s="5"/>
      <c r="H4849" s="5"/>
      <c r="I4849" s="3"/>
      <c r="J4849" s="3"/>
      <c r="K4849" s="3"/>
      <c r="L4849" s="5"/>
      <c r="M4849" s="5"/>
      <c r="AJ4849" s="3"/>
      <c r="AK4849" s="3"/>
      <c r="AL4849" s="3"/>
      <c r="AM4849" s="3"/>
      <c r="AN4849" s="3"/>
      <c r="AO4849" s="5"/>
      <c r="AP4849" s="5"/>
      <c r="AQ4849" s="5"/>
      <c r="AR4849" s="5"/>
      <c r="AS4849" s="5"/>
      <c r="AT4849" s="3"/>
      <c r="AU4849" s="5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CK4849"/>
    </row>
    <row r="4850" spans="1:89" x14ac:dyDescent="0.25">
      <c r="A4850" s="2"/>
      <c r="B4850" s="5"/>
      <c r="C4850" s="5"/>
      <c r="D4850" s="5"/>
      <c r="E4850" s="5"/>
      <c r="F4850" s="5"/>
      <c r="G4850" s="5"/>
      <c r="H4850" s="5"/>
      <c r="I4850" s="3"/>
      <c r="J4850" s="3"/>
      <c r="K4850" s="3"/>
      <c r="L4850" s="5"/>
      <c r="M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3"/>
      <c r="AU4850" s="5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CK4850"/>
    </row>
    <row r="4851" spans="1:89" x14ac:dyDescent="0.25">
      <c r="A4851" s="2"/>
      <c r="B4851" s="5"/>
      <c r="C4851" s="5"/>
      <c r="D4851" s="5"/>
      <c r="E4851" s="5"/>
      <c r="F4851" s="5"/>
      <c r="G4851" s="5"/>
      <c r="H4851" s="5"/>
      <c r="I4851" s="3"/>
      <c r="J4851" s="5"/>
      <c r="K4851" s="5"/>
      <c r="L4851" s="5"/>
      <c r="M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3"/>
      <c r="AU4851" s="5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CK4851"/>
    </row>
    <row r="4852" spans="1:89" x14ac:dyDescent="0.25">
      <c r="A4852" s="2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3"/>
      <c r="AU4852" s="5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CK4852"/>
    </row>
    <row r="4853" spans="1:89" x14ac:dyDescent="0.25">
      <c r="A4853" s="2"/>
      <c r="B4853" s="5"/>
      <c r="C4853" s="5"/>
      <c r="D4853" s="5"/>
      <c r="E4853" s="5"/>
      <c r="F4853" s="5"/>
      <c r="G4853" s="5"/>
      <c r="H4853" s="5"/>
      <c r="I4853" s="3"/>
      <c r="J4853" s="3"/>
      <c r="K4853" s="5"/>
      <c r="L4853" s="5"/>
      <c r="M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3"/>
      <c r="AU4853" s="5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CK4853"/>
    </row>
    <row r="4854" spans="1:89" x14ac:dyDescent="0.25">
      <c r="A4854" s="2"/>
      <c r="B4854" s="5"/>
      <c r="C4854" s="5"/>
      <c r="D4854" s="5"/>
      <c r="E4854" s="5"/>
      <c r="F4854" s="5"/>
      <c r="G4854" s="5"/>
      <c r="H4854" s="5"/>
      <c r="I4854" s="3"/>
      <c r="J4854" s="3"/>
      <c r="K4854" s="3"/>
      <c r="L4854" s="5"/>
      <c r="M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3"/>
      <c r="AU4854" s="5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CK4854"/>
    </row>
    <row r="4855" spans="1:89" x14ac:dyDescent="0.25">
      <c r="A4855" s="2"/>
      <c r="B4855" s="5"/>
      <c r="C4855" s="5"/>
      <c r="D4855" s="5"/>
      <c r="E4855" s="5"/>
      <c r="F4855" s="5"/>
      <c r="G4855" s="5"/>
      <c r="H4855" s="5"/>
      <c r="I4855" s="5"/>
      <c r="J4855" s="3"/>
      <c r="K4855" s="3"/>
      <c r="L4855" s="5"/>
      <c r="M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3"/>
      <c r="AU4855" s="5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CK4855"/>
    </row>
    <row r="4856" spans="1:89" x14ac:dyDescent="0.25">
      <c r="A4856" s="2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3"/>
      <c r="AU4856" s="5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CK4856"/>
    </row>
    <row r="4857" spans="1:89" x14ac:dyDescent="0.25">
      <c r="A4857" s="2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3"/>
      <c r="AU4857" s="5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CK4857"/>
    </row>
    <row r="4858" spans="1:89" x14ac:dyDescent="0.25">
      <c r="A4858" s="2"/>
      <c r="B4858" s="5"/>
      <c r="C4858" s="5"/>
      <c r="D4858" s="5"/>
      <c r="E4858" s="5"/>
      <c r="F4858" s="5"/>
      <c r="G4858" s="5"/>
      <c r="H4858" s="5"/>
      <c r="I4858" s="5"/>
      <c r="J4858" s="3"/>
      <c r="K4858" s="3"/>
      <c r="L4858" s="5"/>
      <c r="M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3"/>
      <c r="AU4858" s="5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CK4858"/>
    </row>
    <row r="4859" spans="1:89" x14ac:dyDescent="0.25">
      <c r="A4859" s="2"/>
      <c r="B4859" s="5"/>
      <c r="C4859" s="5"/>
      <c r="D4859" s="5"/>
      <c r="E4859" s="5"/>
      <c r="F4859" s="5"/>
      <c r="G4859" s="5"/>
      <c r="H4859" s="5"/>
      <c r="I4859" s="5"/>
      <c r="J4859" s="3"/>
      <c r="K4859" s="3"/>
      <c r="L4859" s="5"/>
      <c r="M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3"/>
      <c r="AU4859" s="5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CK4859"/>
    </row>
    <row r="4860" spans="1:89" x14ac:dyDescent="0.25">
      <c r="A4860" s="2"/>
      <c r="B4860" s="5"/>
      <c r="C4860" s="5"/>
      <c r="D4860" s="5"/>
      <c r="E4860" s="5"/>
      <c r="F4860" s="5"/>
      <c r="G4860" s="5"/>
      <c r="H4860" s="5"/>
      <c r="I4860" s="5"/>
      <c r="J4860" s="3"/>
      <c r="K4860" s="3"/>
      <c r="L4860" s="5"/>
      <c r="M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3"/>
      <c r="AU4860" s="5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CK4860"/>
    </row>
    <row r="4861" spans="1:89" x14ac:dyDescent="0.25">
      <c r="A4861" s="2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3"/>
      <c r="AU4861" s="5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CK4861"/>
    </row>
    <row r="4862" spans="1:89" x14ac:dyDescent="0.25">
      <c r="A4862" s="2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3"/>
      <c r="AU4862" s="5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CK4862"/>
    </row>
    <row r="4863" spans="1:89" x14ac:dyDescent="0.25">
      <c r="A4863" s="2"/>
      <c r="B4863" s="5"/>
      <c r="C4863" s="5"/>
      <c r="D4863" s="5"/>
      <c r="E4863" s="5"/>
      <c r="F4863" s="5"/>
      <c r="G4863" s="5"/>
      <c r="H4863" s="5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3"/>
      <c r="AU4863" s="5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CK4863"/>
    </row>
    <row r="4864" spans="1:89" x14ac:dyDescent="0.25">
      <c r="A4864" s="2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3"/>
      <c r="AU4864" s="5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CK4864"/>
    </row>
    <row r="4865" spans="1:89" x14ac:dyDescent="0.25">
      <c r="A4865" s="2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3"/>
      <c r="AU4865" s="5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CK4865"/>
    </row>
    <row r="4866" spans="1:89" x14ac:dyDescent="0.25">
      <c r="A4866" s="2"/>
      <c r="B4866" s="5"/>
      <c r="C4866" s="5"/>
      <c r="D4866" s="5"/>
      <c r="E4866" s="5"/>
      <c r="F4866" s="5"/>
      <c r="G4866" s="5"/>
      <c r="H4866" s="5"/>
      <c r="I4866" s="5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3"/>
      <c r="AU4866" s="5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CK4866"/>
    </row>
    <row r="4867" spans="1:89" x14ac:dyDescent="0.25">
      <c r="A4867" s="2"/>
      <c r="B4867" s="5"/>
      <c r="C4867" s="5"/>
      <c r="D4867" s="5"/>
      <c r="E4867" s="5"/>
      <c r="F4867" s="5"/>
      <c r="G4867" s="5"/>
      <c r="H4867" s="5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3"/>
      <c r="AU4867" s="5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CK4867"/>
    </row>
    <row r="4868" spans="1:89" x14ac:dyDescent="0.25">
      <c r="A4868" s="2"/>
      <c r="B4868" s="5"/>
      <c r="C4868" s="5"/>
      <c r="D4868" s="5"/>
      <c r="E4868" s="5"/>
      <c r="F4868" s="5"/>
      <c r="G4868" s="5"/>
      <c r="H4868" s="5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3"/>
      <c r="AU4868" s="5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CK4868"/>
    </row>
    <row r="4869" spans="1:89" x14ac:dyDescent="0.25">
      <c r="A4869" s="2"/>
      <c r="B4869" s="5"/>
      <c r="C4869" s="5"/>
      <c r="D4869" s="5"/>
      <c r="E4869" s="5"/>
      <c r="F4869" s="5"/>
      <c r="G4869" s="5"/>
      <c r="H4869" s="5"/>
      <c r="I4869" s="3"/>
      <c r="J4869" s="5"/>
      <c r="K4869" s="5"/>
      <c r="L4869" s="5"/>
      <c r="M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3"/>
      <c r="AU4869" s="5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CK4869"/>
    </row>
    <row r="4870" spans="1:89" x14ac:dyDescent="0.25">
      <c r="A4870" s="2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3"/>
      <c r="AU4870" s="5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CK4870"/>
    </row>
    <row r="4871" spans="1:89" x14ac:dyDescent="0.25">
      <c r="A4871" s="2"/>
      <c r="B4871" s="5"/>
      <c r="C4871" s="5"/>
      <c r="D4871" s="5"/>
      <c r="E4871" s="5"/>
      <c r="F4871" s="5"/>
      <c r="G4871" s="5"/>
      <c r="H4871" s="5"/>
      <c r="I4871" s="5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3"/>
      <c r="AU4871" s="5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CK4871"/>
    </row>
    <row r="4872" spans="1:89" x14ac:dyDescent="0.25">
      <c r="A4872" s="2"/>
      <c r="B4872" s="5"/>
      <c r="C4872" s="5"/>
      <c r="D4872" s="5"/>
      <c r="E4872" s="5"/>
      <c r="F4872" s="5"/>
      <c r="G4872" s="5"/>
      <c r="H4872" s="5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3"/>
      <c r="AU4872" s="5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CK4872"/>
    </row>
    <row r="4873" spans="1:89" x14ac:dyDescent="0.25">
      <c r="A4873" s="2"/>
      <c r="B4873" s="5"/>
      <c r="C4873" s="5"/>
      <c r="D4873" s="5"/>
      <c r="E4873" s="5"/>
      <c r="F4873" s="5"/>
      <c r="G4873" s="5"/>
      <c r="H4873" s="5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3"/>
      <c r="AU4873" s="5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CK4873"/>
    </row>
    <row r="4874" spans="1:89" x14ac:dyDescent="0.25">
      <c r="A4874" s="2"/>
      <c r="B4874" s="5"/>
      <c r="C4874" s="5"/>
      <c r="D4874" s="5"/>
      <c r="E4874" s="5"/>
      <c r="F4874" s="5"/>
      <c r="G4874" s="5"/>
      <c r="H4874" s="5"/>
      <c r="I4874" s="3"/>
      <c r="J4874" s="5"/>
      <c r="K4874" s="5"/>
      <c r="L4874" s="5"/>
      <c r="M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3"/>
      <c r="AU4874" s="5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CK4874"/>
    </row>
    <row r="4875" spans="1:89" x14ac:dyDescent="0.25">
      <c r="A4875" s="2"/>
      <c r="B4875" s="5"/>
      <c r="C4875" s="5"/>
      <c r="D4875" s="5"/>
      <c r="E4875" s="5"/>
      <c r="F4875" s="5"/>
      <c r="G4875" s="5"/>
      <c r="H4875" s="5"/>
      <c r="I4875" s="3"/>
      <c r="J4875" s="5"/>
      <c r="K4875" s="5"/>
      <c r="L4875" s="5"/>
      <c r="M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3"/>
      <c r="AU4875" s="5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CK4875"/>
    </row>
    <row r="4876" spans="1:89" x14ac:dyDescent="0.25">
      <c r="A4876" s="2"/>
      <c r="B4876" s="5"/>
      <c r="C4876" s="5"/>
      <c r="D4876" s="5"/>
      <c r="E4876" s="5"/>
      <c r="F4876" s="5"/>
      <c r="G4876" s="5"/>
      <c r="H4876" s="5"/>
      <c r="I4876" s="5"/>
      <c r="J4876" s="5"/>
      <c r="K4876" s="3"/>
      <c r="L4876" s="3"/>
      <c r="M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3"/>
      <c r="AU4876" s="5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CK4876"/>
    </row>
    <row r="4877" spans="1:89" x14ac:dyDescent="0.25">
      <c r="A4877" s="2"/>
      <c r="B4877" s="5"/>
      <c r="C4877" s="5"/>
      <c r="D4877" s="5"/>
      <c r="E4877" s="5"/>
      <c r="F4877" s="5"/>
      <c r="G4877" s="5"/>
      <c r="H4877" s="5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3"/>
      <c r="AU4877" s="5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CK4877"/>
    </row>
    <row r="4878" spans="1:89" x14ac:dyDescent="0.25">
      <c r="A4878" s="2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3"/>
      <c r="AU4878" s="5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CK4878"/>
    </row>
    <row r="4879" spans="1:89" x14ac:dyDescent="0.25">
      <c r="A4879" s="2"/>
      <c r="B4879" s="5"/>
      <c r="C4879" s="5"/>
      <c r="D4879" s="5"/>
      <c r="E4879" s="5"/>
      <c r="F4879" s="5"/>
      <c r="G4879" s="5"/>
      <c r="H4879" s="5"/>
      <c r="I4879" s="3"/>
      <c r="J4879" s="5"/>
      <c r="K4879" s="5"/>
      <c r="L4879" s="5"/>
      <c r="M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3"/>
      <c r="AU4879" s="5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CK4879"/>
    </row>
    <row r="4880" spans="1:89" x14ac:dyDescent="0.25">
      <c r="A4880" s="2"/>
      <c r="B4880" s="5"/>
      <c r="C4880" s="5"/>
      <c r="D4880" s="5"/>
      <c r="E4880" s="5"/>
      <c r="F4880" s="5"/>
      <c r="G4880" s="5"/>
      <c r="H4880" s="5"/>
      <c r="I4880" s="3"/>
      <c r="J4880" s="5"/>
      <c r="K4880" s="5"/>
      <c r="L4880" s="5"/>
      <c r="M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3"/>
      <c r="AU4880" s="5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CK4880"/>
    </row>
    <row r="4881" spans="1:89" x14ac:dyDescent="0.25">
      <c r="A4881" s="2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3"/>
      <c r="AU4881" s="5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CK4881"/>
    </row>
    <row r="4882" spans="1:89" x14ac:dyDescent="0.25">
      <c r="A4882" s="2"/>
      <c r="B4882" s="5"/>
      <c r="C4882" s="5"/>
      <c r="D4882" s="5"/>
      <c r="E4882" s="5"/>
      <c r="F4882" s="5"/>
      <c r="G4882" s="5"/>
      <c r="H4882" s="5"/>
      <c r="I4882" s="3"/>
      <c r="J4882" s="5"/>
      <c r="K4882" s="5"/>
      <c r="L4882" s="5"/>
      <c r="M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3"/>
      <c r="AU4882" s="5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CK4882"/>
    </row>
    <row r="4883" spans="1:89" x14ac:dyDescent="0.25">
      <c r="A4883" s="2"/>
      <c r="B4883" s="5"/>
      <c r="C4883" s="5"/>
      <c r="D4883" s="5"/>
      <c r="E4883" s="5"/>
      <c r="F4883" s="5"/>
      <c r="G4883" s="5"/>
      <c r="H4883" s="5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3"/>
      <c r="AU4883" s="5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CK4883"/>
    </row>
    <row r="4884" spans="1:89" x14ac:dyDescent="0.25">
      <c r="A4884" s="2"/>
      <c r="B4884" s="5"/>
      <c r="C4884" s="5"/>
      <c r="D4884" s="5"/>
      <c r="E4884" s="5"/>
      <c r="F4884" s="5"/>
      <c r="G4884" s="5"/>
      <c r="H4884" s="5"/>
      <c r="I4884" s="3"/>
      <c r="J4884" s="5"/>
      <c r="K4884" s="5"/>
      <c r="L4884" s="5"/>
      <c r="M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3"/>
      <c r="AU4884" s="5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CK4884"/>
    </row>
    <row r="4885" spans="1:89" x14ac:dyDescent="0.25">
      <c r="A4885" s="2"/>
      <c r="B4885" s="5"/>
      <c r="C4885" s="5"/>
      <c r="D4885" s="5"/>
      <c r="E4885" s="5"/>
      <c r="F4885" s="5"/>
      <c r="G4885" s="5"/>
      <c r="H4885" s="5"/>
      <c r="I4885" s="3"/>
      <c r="J4885" s="5"/>
      <c r="K4885" s="5"/>
      <c r="L4885" s="5"/>
      <c r="M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3"/>
      <c r="AU4885" s="5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CK4885"/>
    </row>
    <row r="4886" spans="1:89" x14ac:dyDescent="0.25">
      <c r="A4886" s="2"/>
      <c r="B4886" s="5"/>
      <c r="C4886" s="5"/>
      <c r="D4886" s="5"/>
      <c r="E4886" s="5"/>
      <c r="F4886" s="5"/>
      <c r="G4886" s="5"/>
      <c r="H4886" s="5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3"/>
      <c r="AU4886" s="5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CK4886"/>
    </row>
    <row r="4887" spans="1:89" x14ac:dyDescent="0.25">
      <c r="A4887" s="2"/>
      <c r="B4887" s="5"/>
      <c r="C4887" s="5"/>
      <c r="D4887" s="5"/>
      <c r="E4887" s="5"/>
      <c r="F4887" s="5"/>
      <c r="G4887" s="5"/>
      <c r="H4887" s="5"/>
      <c r="I4887" s="3"/>
      <c r="J4887" s="5"/>
      <c r="K4887" s="5"/>
      <c r="L4887" s="5"/>
      <c r="M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3"/>
      <c r="AU4887" s="5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CK4887"/>
    </row>
    <row r="4888" spans="1:89" x14ac:dyDescent="0.25">
      <c r="A4888" s="2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3"/>
      <c r="AU4888" s="5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CK4888"/>
    </row>
    <row r="4889" spans="1:89" x14ac:dyDescent="0.25">
      <c r="A4889" s="2"/>
      <c r="B4889" s="5"/>
      <c r="C4889" s="5"/>
      <c r="D4889" s="5"/>
      <c r="E4889" s="5"/>
      <c r="F4889" s="5"/>
      <c r="G4889" s="5"/>
      <c r="H4889" s="5"/>
      <c r="I4889" s="5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3"/>
      <c r="AU4889" s="5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CK4889"/>
    </row>
    <row r="4890" spans="1:89" x14ac:dyDescent="0.25">
      <c r="A4890" s="2"/>
      <c r="B4890" s="5"/>
      <c r="C4890" s="5"/>
      <c r="D4890" s="5"/>
      <c r="E4890" s="5"/>
      <c r="F4890" s="5"/>
      <c r="G4890" s="5"/>
      <c r="H4890" s="5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3"/>
      <c r="AU4890" s="5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CK4890"/>
    </row>
    <row r="4891" spans="1:89" x14ac:dyDescent="0.25">
      <c r="A4891" s="2"/>
      <c r="B4891" s="5"/>
      <c r="C4891" s="5"/>
      <c r="D4891" s="5"/>
      <c r="E4891" s="5"/>
      <c r="F4891" s="5"/>
      <c r="G4891" s="5"/>
      <c r="H4891" s="5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3"/>
      <c r="AU4891" s="5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CK4891"/>
    </row>
    <row r="4892" spans="1:89" x14ac:dyDescent="0.25">
      <c r="A4892" s="2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3"/>
      <c r="AU4892" s="5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CK4892"/>
    </row>
    <row r="4893" spans="1:89" x14ac:dyDescent="0.25">
      <c r="A4893" s="2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3"/>
      <c r="AU4893" s="5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CK4893"/>
    </row>
    <row r="4894" spans="1:89" x14ac:dyDescent="0.25">
      <c r="A4894" s="2"/>
      <c r="B4894" s="5"/>
      <c r="C4894" s="5"/>
      <c r="D4894" s="5"/>
      <c r="E4894" s="5"/>
      <c r="F4894" s="5"/>
      <c r="G4894" s="5"/>
      <c r="H4894" s="5"/>
      <c r="I4894" s="5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3"/>
      <c r="AU4894" s="5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CK4894"/>
    </row>
    <row r="4895" spans="1:89" x14ac:dyDescent="0.25">
      <c r="A4895" s="2"/>
      <c r="B4895" s="5"/>
      <c r="C4895" s="5"/>
      <c r="D4895" s="5"/>
      <c r="E4895" s="5"/>
      <c r="F4895" s="5"/>
      <c r="G4895" s="5"/>
      <c r="H4895" s="5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3"/>
      <c r="AU4895" s="5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CK4895"/>
    </row>
    <row r="4896" spans="1:89" x14ac:dyDescent="0.25">
      <c r="A4896" s="2"/>
      <c r="B4896" s="5"/>
      <c r="C4896" s="5"/>
      <c r="D4896" s="5"/>
      <c r="E4896" s="5"/>
      <c r="F4896" s="5"/>
      <c r="G4896" s="5"/>
      <c r="H4896" s="5"/>
      <c r="I4896" s="5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3"/>
      <c r="AU4896" s="5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CK4896"/>
    </row>
    <row r="4897" spans="1:89" x14ac:dyDescent="0.25">
      <c r="A4897" s="2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3"/>
      <c r="AU4897" s="5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CK4897"/>
    </row>
    <row r="4898" spans="1:89" x14ac:dyDescent="0.25">
      <c r="A4898" s="2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3"/>
      <c r="AU4898" s="5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CK4898"/>
    </row>
    <row r="4899" spans="1:89" x14ac:dyDescent="0.25">
      <c r="A4899" s="2"/>
      <c r="B4899" s="5"/>
      <c r="C4899" s="5"/>
      <c r="D4899" s="5"/>
      <c r="E4899" s="5"/>
      <c r="F4899" s="5"/>
      <c r="G4899" s="5"/>
      <c r="H4899" s="5"/>
      <c r="I4899" s="5"/>
      <c r="J4899" s="5"/>
      <c r="K4899" s="3"/>
      <c r="L4899" s="3"/>
      <c r="M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3"/>
      <c r="AU4899" s="5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CK4899"/>
    </row>
    <row r="4900" spans="1:89" x14ac:dyDescent="0.25">
      <c r="A4900" s="2"/>
      <c r="B4900" s="5"/>
      <c r="C4900" s="5"/>
      <c r="D4900" s="5"/>
      <c r="E4900" s="5"/>
      <c r="F4900" s="5"/>
      <c r="G4900" s="5"/>
      <c r="H4900" s="5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3"/>
      <c r="AU4900" s="5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CK4900"/>
    </row>
    <row r="4901" spans="1:89" x14ac:dyDescent="0.25">
      <c r="A4901" s="2"/>
      <c r="B4901" s="5"/>
      <c r="C4901" s="5"/>
      <c r="D4901" s="5"/>
      <c r="E4901" s="5"/>
      <c r="F4901" s="5"/>
      <c r="G4901" s="5"/>
      <c r="H4901" s="5"/>
      <c r="I4901" s="3"/>
      <c r="J4901" s="5"/>
      <c r="K4901" s="5"/>
      <c r="L4901" s="5"/>
      <c r="M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3"/>
      <c r="AU4901" s="5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CK4901"/>
    </row>
    <row r="4902" spans="1:89" x14ac:dyDescent="0.25">
      <c r="A4902" s="2"/>
      <c r="B4902" s="5"/>
      <c r="C4902" s="5"/>
      <c r="D4902" s="5"/>
      <c r="E4902" s="5"/>
      <c r="F4902" s="5"/>
      <c r="G4902" s="5"/>
      <c r="H4902" s="5"/>
      <c r="I4902" s="3"/>
      <c r="J4902" s="5"/>
      <c r="K4902" s="5"/>
      <c r="L4902" s="5"/>
      <c r="M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3"/>
      <c r="AU4902" s="5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CK4902"/>
    </row>
    <row r="4903" spans="1:89" x14ac:dyDescent="0.25">
      <c r="A4903" s="2"/>
      <c r="B4903" s="5"/>
      <c r="C4903" s="5"/>
      <c r="D4903" s="5"/>
      <c r="E4903" s="5"/>
      <c r="F4903" s="5"/>
      <c r="G4903" s="5"/>
      <c r="H4903" s="5"/>
      <c r="I4903" s="3"/>
      <c r="J4903" s="5"/>
      <c r="K4903" s="5"/>
      <c r="L4903" s="5"/>
      <c r="M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3"/>
      <c r="AU4903" s="5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CK4903"/>
    </row>
    <row r="4904" spans="1:89" x14ac:dyDescent="0.25">
      <c r="A4904" s="2"/>
      <c r="B4904" s="5"/>
      <c r="C4904" s="5"/>
      <c r="D4904" s="5"/>
      <c r="E4904" s="5"/>
      <c r="F4904" s="5"/>
      <c r="G4904" s="5"/>
      <c r="H4904" s="5"/>
      <c r="I4904" s="3"/>
      <c r="J4904" s="5"/>
      <c r="K4904" s="5"/>
      <c r="L4904" s="5"/>
      <c r="M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3"/>
      <c r="AU4904" s="5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CK4904"/>
    </row>
    <row r="4905" spans="1:89" x14ac:dyDescent="0.25">
      <c r="A4905" s="2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3"/>
      <c r="AU4905" s="5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CK4905"/>
    </row>
    <row r="4906" spans="1:89" x14ac:dyDescent="0.25">
      <c r="A4906" s="2"/>
      <c r="B4906" s="5"/>
      <c r="C4906" s="5"/>
      <c r="D4906" s="5"/>
      <c r="E4906" s="5"/>
      <c r="F4906" s="5"/>
      <c r="G4906" s="5"/>
      <c r="H4906" s="5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3"/>
      <c r="AU4906" s="5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CK4906"/>
    </row>
    <row r="4907" spans="1:89" x14ac:dyDescent="0.25">
      <c r="A4907" s="2"/>
      <c r="B4907" s="5"/>
      <c r="C4907" s="5"/>
      <c r="D4907" s="5"/>
      <c r="E4907" s="5"/>
      <c r="F4907" s="5"/>
      <c r="G4907" s="5"/>
      <c r="H4907" s="5"/>
      <c r="I4907" s="3"/>
      <c r="J4907" s="5"/>
      <c r="K4907" s="5"/>
      <c r="L4907" s="5"/>
      <c r="M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3"/>
      <c r="AU4907" s="5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CK4907"/>
    </row>
    <row r="4908" spans="1:89" x14ac:dyDescent="0.25">
      <c r="A4908" s="2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3"/>
      <c r="AU4908" s="5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CK4908"/>
    </row>
    <row r="4909" spans="1:89" x14ac:dyDescent="0.25">
      <c r="A4909" s="2"/>
      <c r="B4909" s="5"/>
      <c r="C4909" s="5"/>
      <c r="D4909" s="5"/>
      <c r="E4909" s="5"/>
      <c r="F4909" s="5"/>
      <c r="G4909" s="5"/>
      <c r="H4909" s="5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3"/>
      <c r="AU4909" s="5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CK4909"/>
    </row>
    <row r="4910" spans="1:89" x14ac:dyDescent="0.25">
      <c r="A4910" s="2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3"/>
      <c r="AU4910" s="5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CK4910"/>
    </row>
    <row r="4911" spans="1:89" x14ac:dyDescent="0.25">
      <c r="A4911" s="2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3"/>
      <c r="AU4911" s="5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CK4911"/>
    </row>
    <row r="4912" spans="1:89" x14ac:dyDescent="0.25">
      <c r="A4912" s="2"/>
      <c r="B4912" s="5"/>
      <c r="C4912" s="5"/>
      <c r="D4912" s="5"/>
      <c r="E4912" s="5"/>
      <c r="F4912" s="5"/>
      <c r="G4912" s="5"/>
      <c r="H4912" s="5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3"/>
      <c r="AU4912" s="5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CK4912"/>
    </row>
    <row r="4913" spans="1:89" x14ac:dyDescent="0.25">
      <c r="A4913" s="2"/>
      <c r="B4913" s="5"/>
      <c r="C4913" s="5"/>
      <c r="D4913" s="5"/>
      <c r="E4913" s="5"/>
      <c r="F4913" s="5"/>
      <c r="G4913" s="5"/>
      <c r="H4913" s="5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3"/>
      <c r="AU4913" s="5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CK4913"/>
    </row>
    <row r="4914" spans="1:89" x14ac:dyDescent="0.25">
      <c r="A4914" s="2"/>
      <c r="B4914" s="5"/>
      <c r="C4914" s="5"/>
      <c r="D4914" s="5"/>
      <c r="E4914" s="5"/>
      <c r="F4914" s="5"/>
      <c r="G4914" s="5"/>
      <c r="H4914" s="5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3"/>
      <c r="AU4914" s="5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CK4914"/>
    </row>
    <row r="4915" spans="1:89" x14ac:dyDescent="0.25">
      <c r="A4915" s="2"/>
      <c r="B4915" s="5"/>
      <c r="C4915" s="5"/>
      <c r="D4915" s="5"/>
      <c r="E4915" s="5"/>
      <c r="F4915" s="5"/>
      <c r="G4915" s="5"/>
      <c r="H4915" s="5"/>
      <c r="I4915" s="3"/>
      <c r="J4915" s="5"/>
      <c r="K4915" s="5"/>
      <c r="L4915" s="5"/>
      <c r="M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3"/>
      <c r="AU4915" s="5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CK4915"/>
    </row>
    <row r="4916" spans="1:89" x14ac:dyDescent="0.25">
      <c r="A4916" s="2"/>
      <c r="B4916" s="5"/>
      <c r="C4916" s="5"/>
      <c r="D4916" s="5"/>
      <c r="E4916" s="5"/>
      <c r="F4916" s="5"/>
      <c r="G4916" s="5"/>
      <c r="H4916" s="5"/>
      <c r="I4916" s="3"/>
      <c r="J4916" s="5"/>
      <c r="K4916" s="5"/>
      <c r="L4916" s="5"/>
      <c r="M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3"/>
      <c r="AU4916" s="5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CK4916"/>
    </row>
    <row r="4917" spans="1:89" x14ac:dyDescent="0.25">
      <c r="A4917" s="2"/>
      <c r="B4917" s="5"/>
      <c r="C4917" s="5"/>
      <c r="D4917" s="5"/>
      <c r="E4917" s="5"/>
      <c r="F4917" s="5"/>
      <c r="G4917" s="5"/>
      <c r="H4917" s="5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3"/>
      <c r="AU4917" s="5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CK4917"/>
    </row>
    <row r="4918" spans="1:89" x14ac:dyDescent="0.25">
      <c r="A4918" s="2"/>
      <c r="B4918" s="5"/>
      <c r="C4918" s="5"/>
      <c r="D4918" s="5"/>
      <c r="E4918" s="5"/>
      <c r="F4918" s="5"/>
      <c r="G4918" s="5"/>
      <c r="H4918" s="5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3"/>
      <c r="AU4918" s="5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CK4918"/>
    </row>
    <row r="4919" spans="1:89" x14ac:dyDescent="0.25">
      <c r="A4919" s="2"/>
      <c r="B4919" s="5"/>
      <c r="C4919" s="5"/>
      <c r="D4919" s="5"/>
      <c r="E4919" s="5"/>
      <c r="F4919" s="5"/>
      <c r="G4919" s="5"/>
      <c r="H4919" s="5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3"/>
      <c r="AU4919" s="5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CK4919"/>
    </row>
    <row r="4920" spans="1:89" x14ac:dyDescent="0.25">
      <c r="A4920" s="2"/>
      <c r="B4920" s="5"/>
      <c r="C4920" s="5"/>
      <c r="D4920" s="5"/>
      <c r="E4920" s="5"/>
      <c r="F4920" s="5"/>
      <c r="G4920" s="5"/>
      <c r="H4920" s="5"/>
      <c r="I4920" s="3"/>
      <c r="J4920" s="5"/>
      <c r="K4920" s="5"/>
      <c r="L4920" s="5"/>
      <c r="M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3"/>
      <c r="AU4920" s="5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CK4920"/>
    </row>
    <row r="4921" spans="1:89" x14ac:dyDescent="0.25">
      <c r="A4921" s="2"/>
      <c r="B4921" s="5"/>
      <c r="C4921" s="5"/>
      <c r="D4921" s="5"/>
      <c r="E4921" s="5"/>
      <c r="F4921" s="5"/>
      <c r="G4921" s="5"/>
      <c r="H4921" s="5"/>
      <c r="I4921" s="3"/>
      <c r="J4921" s="5"/>
      <c r="K4921" s="5"/>
      <c r="L4921" s="5"/>
      <c r="M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3"/>
      <c r="AU4921" s="5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CK4921"/>
    </row>
    <row r="4922" spans="1:89" x14ac:dyDescent="0.25">
      <c r="A4922" s="2"/>
      <c r="B4922" s="5"/>
      <c r="C4922" s="5"/>
      <c r="D4922" s="5"/>
      <c r="E4922" s="5"/>
      <c r="F4922" s="5"/>
      <c r="G4922" s="5"/>
      <c r="H4922" s="5"/>
      <c r="I4922" s="5"/>
      <c r="J4922" s="5"/>
      <c r="K4922" s="3"/>
      <c r="L4922" s="3"/>
      <c r="M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3"/>
      <c r="AU4922" s="5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CK4922"/>
    </row>
    <row r="4923" spans="1:89" x14ac:dyDescent="0.25">
      <c r="A4923" s="2"/>
      <c r="B4923" s="5"/>
      <c r="C4923" s="5"/>
      <c r="D4923" s="5"/>
      <c r="E4923" s="5"/>
      <c r="F4923" s="5"/>
      <c r="G4923" s="5"/>
      <c r="H4923" s="5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3"/>
      <c r="AU4923" s="5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CK4923"/>
    </row>
    <row r="4924" spans="1:89" x14ac:dyDescent="0.25">
      <c r="A4924" s="2"/>
      <c r="B4924" s="5"/>
      <c r="C4924" s="5"/>
      <c r="D4924" s="5"/>
      <c r="E4924" s="5"/>
      <c r="F4924" s="5"/>
      <c r="G4924" s="5"/>
      <c r="H4924" s="5"/>
      <c r="I4924" s="3"/>
      <c r="J4924" s="5"/>
      <c r="K4924" s="5"/>
      <c r="L4924" s="5"/>
      <c r="M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3"/>
      <c r="AU4924" s="5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CK4924"/>
    </row>
    <row r="4925" spans="1:89" x14ac:dyDescent="0.25">
      <c r="A4925" s="2"/>
      <c r="B4925" s="5"/>
      <c r="C4925" s="5"/>
      <c r="D4925" s="5"/>
      <c r="E4925" s="5"/>
      <c r="F4925" s="5"/>
      <c r="G4925" s="5"/>
      <c r="H4925" s="5"/>
      <c r="I4925" s="3"/>
      <c r="J4925" s="5"/>
      <c r="K4925" s="5"/>
      <c r="L4925" s="5"/>
      <c r="M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3"/>
      <c r="AU4925" s="5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CK4925"/>
    </row>
    <row r="4926" spans="1:89" x14ac:dyDescent="0.25">
      <c r="A4926" s="2"/>
      <c r="B4926" s="5"/>
      <c r="C4926" s="5"/>
      <c r="D4926" s="5"/>
      <c r="E4926" s="5"/>
      <c r="F4926" s="5"/>
      <c r="G4926" s="5"/>
      <c r="H4926" s="5"/>
      <c r="I4926" s="3"/>
      <c r="J4926" s="5"/>
      <c r="K4926" s="5"/>
      <c r="L4926" s="5"/>
      <c r="M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3"/>
      <c r="AU4926" s="5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CK4926"/>
    </row>
    <row r="4927" spans="1:89" x14ac:dyDescent="0.25">
      <c r="A4927" s="2"/>
      <c r="B4927" s="5"/>
      <c r="C4927" s="5"/>
      <c r="D4927" s="5"/>
      <c r="E4927" s="5"/>
      <c r="F4927" s="5"/>
      <c r="G4927" s="5"/>
      <c r="H4927" s="5"/>
      <c r="I4927" s="3"/>
      <c r="J4927" s="5"/>
      <c r="K4927" s="5"/>
      <c r="L4927" s="5"/>
      <c r="M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3"/>
      <c r="AU4927" s="5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CK4927"/>
    </row>
    <row r="4928" spans="1:89" x14ac:dyDescent="0.25">
      <c r="A4928" s="2"/>
      <c r="B4928" s="5"/>
      <c r="C4928" s="5"/>
      <c r="D4928" s="5"/>
      <c r="E4928" s="5"/>
      <c r="F4928" s="5"/>
      <c r="G4928" s="5"/>
      <c r="H4928" s="5"/>
      <c r="I4928" s="3"/>
      <c r="J4928" s="5"/>
      <c r="K4928" s="5"/>
      <c r="L4928" s="5"/>
      <c r="M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3"/>
      <c r="AU4928" s="5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CK4928"/>
    </row>
    <row r="4929" spans="1:89" x14ac:dyDescent="0.25">
      <c r="A4929" s="2"/>
      <c r="B4929" s="5"/>
      <c r="C4929" s="5"/>
      <c r="D4929" s="5"/>
      <c r="E4929" s="5"/>
      <c r="F4929" s="5"/>
      <c r="G4929" s="5"/>
      <c r="H4929" s="5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3"/>
      <c r="AU4929" s="5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CK4929"/>
    </row>
    <row r="4930" spans="1:89" x14ac:dyDescent="0.25">
      <c r="A4930" s="2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3"/>
      <c r="AU4930" s="5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CK4930"/>
    </row>
    <row r="4931" spans="1:89" x14ac:dyDescent="0.25">
      <c r="A4931" s="2"/>
      <c r="B4931" s="5"/>
      <c r="C4931" s="5"/>
      <c r="D4931" s="5"/>
      <c r="E4931" s="5"/>
      <c r="F4931" s="5"/>
      <c r="G4931" s="5"/>
      <c r="H4931" s="5"/>
      <c r="I4931" s="3"/>
      <c r="J4931" s="5"/>
      <c r="K4931" s="5"/>
      <c r="L4931" s="5"/>
      <c r="M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3"/>
      <c r="AU4931" s="5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CK4931"/>
    </row>
    <row r="4932" spans="1:89" x14ac:dyDescent="0.25">
      <c r="A4932" s="2"/>
      <c r="B4932" s="5"/>
      <c r="C4932" s="5"/>
      <c r="D4932" s="5"/>
      <c r="E4932" s="5"/>
      <c r="F4932" s="5"/>
      <c r="G4932" s="5"/>
      <c r="H4932" s="5"/>
      <c r="I4932" s="5"/>
      <c r="J4932" s="5"/>
      <c r="K4932" s="3"/>
      <c r="L4932" s="5"/>
      <c r="M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3"/>
      <c r="AU4932" s="5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CK4932"/>
    </row>
    <row r="4933" spans="1:89" x14ac:dyDescent="0.25">
      <c r="A4933" s="2"/>
      <c r="B4933" s="5"/>
      <c r="C4933" s="5"/>
      <c r="D4933" s="5"/>
      <c r="E4933" s="5"/>
      <c r="F4933" s="5"/>
      <c r="G4933" s="5"/>
      <c r="H4933" s="5"/>
      <c r="I4933" s="3"/>
      <c r="J4933" s="5"/>
      <c r="K4933" s="5"/>
      <c r="L4933" s="5"/>
      <c r="M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3"/>
      <c r="AU4933" s="5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CK4933"/>
    </row>
    <row r="4934" spans="1:89" x14ac:dyDescent="0.25">
      <c r="A4934" s="2"/>
      <c r="B4934" s="5"/>
      <c r="C4934" s="5"/>
      <c r="D4934" s="5"/>
      <c r="E4934" s="5"/>
      <c r="F4934" s="5"/>
      <c r="G4934" s="5"/>
      <c r="H4934" s="5"/>
      <c r="I4934" s="3"/>
      <c r="J4934" s="5"/>
      <c r="K4934" s="5"/>
      <c r="L4934" s="5"/>
      <c r="M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3"/>
      <c r="AU4934" s="5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CK4934"/>
    </row>
    <row r="4935" spans="1:89" x14ac:dyDescent="0.25">
      <c r="A4935" s="2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3"/>
      <c r="AU4935" s="5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CK4935"/>
    </row>
    <row r="4936" spans="1:89" x14ac:dyDescent="0.25">
      <c r="A4936" s="2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3"/>
      <c r="AU4936" s="5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CK4936"/>
    </row>
    <row r="4937" spans="1:89" x14ac:dyDescent="0.25">
      <c r="A4937" s="2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3"/>
      <c r="AU4937" s="5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CK4937"/>
    </row>
    <row r="4938" spans="1:89" x14ac:dyDescent="0.25">
      <c r="A4938" s="2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3"/>
      <c r="AU4938" s="5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CK4938"/>
    </row>
    <row r="4939" spans="1:89" x14ac:dyDescent="0.25">
      <c r="A4939" s="2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3"/>
      <c r="AU4939" s="5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CK4939"/>
    </row>
    <row r="4940" spans="1:89" x14ac:dyDescent="0.25">
      <c r="A4940" s="2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3"/>
      <c r="AU4940" s="5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CK4940"/>
    </row>
    <row r="4941" spans="1:89" x14ac:dyDescent="0.25">
      <c r="A4941" s="2"/>
      <c r="B4941" s="5"/>
      <c r="C4941" s="5"/>
      <c r="D4941" s="5"/>
      <c r="E4941" s="5"/>
      <c r="F4941" s="5"/>
      <c r="G4941" s="5"/>
      <c r="H4941" s="5"/>
      <c r="I4941" s="5"/>
      <c r="J4941" s="5"/>
      <c r="K4941" s="3"/>
      <c r="L4941" s="5"/>
      <c r="M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3"/>
      <c r="AU4941" s="5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CK4941"/>
    </row>
    <row r="4942" spans="1:89" x14ac:dyDescent="0.25">
      <c r="A4942" s="2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3"/>
      <c r="AU4942" s="5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CK4942"/>
    </row>
    <row r="4943" spans="1:89" x14ac:dyDescent="0.25">
      <c r="A4943" s="2"/>
      <c r="B4943" s="5"/>
      <c r="C4943" s="5"/>
      <c r="D4943" s="5"/>
      <c r="E4943" s="5"/>
      <c r="F4943" s="5"/>
      <c r="G4943" s="5"/>
      <c r="H4943" s="5"/>
      <c r="I4943" s="3"/>
      <c r="J4943" s="5"/>
      <c r="K4943" s="5"/>
      <c r="L4943" s="5"/>
      <c r="M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3"/>
      <c r="AU4943" s="5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CK4943"/>
    </row>
    <row r="4944" spans="1:89" x14ac:dyDescent="0.25">
      <c r="A4944" s="2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3"/>
      <c r="AU4944" s="5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CK4944"/>
    </row>
    <row r="4945" spans="1:89" x14ac:dyDescent="0.25">
      <c r="A4945" s="2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3"/>
      <c r="AU4945" s="5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CK4945"/>
    </row>
    <row r="4946" spans="1:89" x14ac:dyDescent="0.25">
      <c r="A4946" s="2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3"/>
      <c r="AU4946" s="5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CK4946"/>
    </row>
    <row r="4947" spans="1:89" x14ac:dyDescent="0.25">
      <c r="A4947" s="2"/>
      <c r="B4947" s="5"/>
      <c r="C4947" s="5"/>
      <c r="D4947" s="5"/>
      <c r="E4947" s="5"/>
      <c r="F4947" s="5"/>
      <c r="G4947" s="5"/>
      <c r="H4947" s="5"/>
      <c r="I4947" s="3"/>
      <c r="J4947" s="5"/>
      <c r="K4947" s="5"/>
      <c r="L4947" s="5"/>
      <c r="M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3"/>
      <c r="AU4947" s="5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CK4947"/>
    </row>
    <row r="4948" spans="1:89" x14ac:dyDescent="0.25">
      <c r="A4948" s="2"/>
      <c r="B4948" s="5"/>
      <c r="C4948" s="5"/>
      <c r="D4948" s="5"/>
      <c r="E4948" s="5"/>
      <c r="F4948" s="5"/>
      <c r="G4948" s="5"/>
      <c r="H4948" s="5"/>
      <c r="I4948" s="3"/>
      <c r="J4948" s="5"/>
      <c r="K4948" s="5"/>
      <c r="L4948" s="5"/>
      <c r="M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3"/>
      <c r="AU4948" s="5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CK4948"/>
    </row>
    <row r="4949" spans="1:89" x14ac:dyDescent="0.25">
      <c r="A4949" s="2"/>
      <c r="B4949" s="5"/>
      <c r="C4949" s="5"/>
      <c r="D4949" s="5"/>
      <c r="E4949" s="5"/>
      <c r="F4949" s="5"/>
      <c r="G4949" s="5"/>
      <c r="H4949" s="5"/>
      <c r="I4949" s="3"/>
      <c r="J4949" s="5"/>
      <c r="K4949" s="5"/>
      <c r="L4949" s="5"/>
      <c r="M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3"/>
      <c r="AU4949" s="5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CK4949"/>
    </row>
    <row r="4950" spans="1:89" x14ac:dyDescent="0.25">
      <c r="A4950" s="2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3"/>
      <c r="AU4950" s="5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CK4950"/>
    </row>
    <row r="4951" spans="1:89" x14ac:dyDescent="0.25">
      <c r="A4951" s="2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3"/>
      <c r="AU4951" s="5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CK4951"/>
    </row>
    <row r="4952" spans="1:89" x14ac:dyDescent="0.25">
      <c r="A4952" s="2"/>
      <c r="B4952" s="5"/>
      <c r="C4952" s="5"/>
      <c r="D4952" s="5"/>
      <c r="E4952" s="5"/>
      <c r="F4952" s="5"/>
      <c r="G4952" s="5"/>
      <c r="H4952" s="5"/>
      <c r="I4952" s="5"/>
      <c r="J4952" s="5"/>
      <c r="K4952" s="3"/>
      <c r="L4952" s="5"/>
      <c r="M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3"/>
      <c r="AU4952" s="5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CK4952"/>
    </row>
    <row r="4953" spans="1:89" x14ac:dyDescent="0.25">
      <c r="A4953" s="2"/>
      <c r="B4953" s="5"/>
      <c r="C4953" s="5"/>
      <c r="D4953" s="5"/>
      <c r="E4953" s="5"/>
      <c r="F4953" s="5"/>
      <c r="G4953" s="5"/>
      <c r="H4953" s="5"/>
      <c r="I4953" s="3"/>
      <c r="J4953" s="5"/>
      <c r="K4953" s="5"/>
      <c r="L4953" s="5"/>
      <c r="M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3"/>
      <c r="AU4953" s="5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CK4953"/>
    </row>
    <row r="4954" spans="1:89" x14ac:dyDescent="0.25">
      <c r="A4954" s="2"/>
      <c r="B4954" s="5"/>
      <c r="C4954" s="5"/>
      <c r="D4954" s="5"/>
      <c r="E4954" s="5"/>
      <c r="F4954" s="5"/>
      <c r="G4954" s="5"/>
      <c r="H4954" s="5"/>
      <c r="I4954" s="3"/>
      <c r="J4954" s="5"/>
      <c r="K4954" s="5"/>
      <c r="L4954" s="5"/>
      <c r="M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3"/>
      <c r="AU4954" s="5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CK4954"/>
    </row>
    <row r="4955" spans="1:89" x14ac:dyDescent="0.25">
      <c r="A4955" s="2"/>
      <c r="B4955" s="5"/>
      <c r="C4955" s="5"/>
      <c r="D4955" s="5"/>
      <c r="E4955" s="5"/>
      <c r="F4955" s="5"/>
      <c r="G4955" s="5"/>
      <c r="H4955" s="5"/>
      <c r="I4955" s="3"/>
      <c r="J4955" s="5"/>
      <c r="K4955" s="5"/>
      <c r="L4955" s="5"/>
      <c r="M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3"/>
      <c r="AU4955" s="5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CK4955"/>
    </row>
    <row r="4956" spans="1:89" x14ac:dyDescent="0.25">
      <c r="A4956" s="2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3"/>
      <c r="AU4956" s="5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CK4956"/>
    </row>
    <row r="4957" spans="1:89" x14ac:dyDescent="0.25">
      <c r="A4957" s="2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3"/>
      <c r="AU4957" s="5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CK4957"/>
    </row>
    <row r="4958" spans="1:89" x14ac:dyDescent="0.25">
      <c r="A4958" s="2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3"/>
      <c r="AU4958" s="5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CK4958"/>
    </row>
    <row r="4959" spans="1:89" x14ac:dyDescent="0.25">
      <c r="A4959" s="2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3"/>
      <c r="AU4959" s="5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CK4959"/>
    </row>
    <row r="4960" spans="1:89" x14ac:dyDescent="0.25">
      <c r="A4960" s="2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3"/>
      <c r="AU4960" s="5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CK4960"/>
    </row>
    <row r="4961" spans="1:89" x14ac:dyDescent="0.25">
      <c r="A4961" s="2"/>
      <c r="B4961" s="5"/>
      <c r="C4961" s="5"/>
      <c r="D4961" s="5"/>
      <c r="E4961" s="5"/>
      <c r="F4961" s="5"/>
      <c r="G4961" s="5"/>
      <c r="H4961" s="5"/>
      <c r="I4961" s="5"/>
      <c r="J4961" s="5"/>
      <c r="K4961" s="3"/>
      <c r="L4961" s="5"/>
      <c r="M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3"/>
      <c r="AU4961" s="5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CK4961"/>
    </row>
    <row r="4962" spans="1:89" x14ac:dyDescent="0.25">
      <c r="A4962" s="2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3"/>
      <c r="AU4962" s="5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CK4962"/>
    </row>
    <row r="4963" spans="1:89" x14ac:dyDescent="0.25">
      <c r="A4963" s="2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3"/>
      <c r="AU4963" s="5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CK4963"/>
    </row>
    <row r="4964" spans="1:89" x14ac:dyDescent="0.25">
      <c r="A4964" s="2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3"/>
      <c r="M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3"/>
      <c r="AU4964" s="5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CK4964"/>
    </row>
    <row r="4965" spans="1:89" x14ac:dyDescent="0.25">
      <c r="A4965" s="2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3"/>
      <c r="AU4965" s="5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CK4965"/>
    </row>
    <row r="4966" spans="1:89" x14ac:dyDescent="0.25">
      <c r="A4966" s="2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3"/>
      <c r="M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3"/>
      <c r="AU4966" s="5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CK4966"/>
    </row>
    <row r="4967" spans="1:89" x14ac:dyDescent="0.25">
      <c r="A4967" s="2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3"/>
      <c r="AU4967" s="5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CK4967"/>
    </row>
    <row r="4968" spans="1:89" x14ac:dyDescent="0.25">
      <c r="A4968" s="2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3"/>
      <c r="AU4968" s="5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CK4968"/>
    </row>
    <row r="4969" spans="1:89" x14ac:dyDescent="0.25">
      <c r="A4969" s="2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3"/>
      <c r="AU4969" s="5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CK4969"/>
    </row>
    <row r="4970" spans="1:89" x14ac:dyDescent="0.25">
      <c r="A4970" s="2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3"/>
      <c r="AU4970" s="5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CK4970"/>
    </row>
    <row r="4971" spans="1:89" x14ac:dyDescent="0.25">
      <c r="A4971" s="2"/>
      <c r="B4971" s="5"/>
      <c r="C4971" s="5"/>
      <c r="D4971" s="5"/>
      <c r="E4971" s="5"/>
      <c r="F4971" s="5"/>
      <c r="G4971" s="5"/>
      <c r="H4971" s="5"/>
      <c r="I4971" s="5"/>
      <c r="J4971" s="5"/>
      <c r="K4971" s="3"/>
      <c r="L4971" s="5"/>
      <c r="M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3"/>
      <c r="AU4971" s="5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CK4971"/>
    </row>
    <row r="4972" spans="1:89" x14ac:dyDescent="0.25">
      <c r="A4972" s="2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3"/>
      <c r="AU4972" s="5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CK4972"/>
    </row>
    <row r="4973" spans="1:89" x14ac:dyDescent="0.25">
      <c r="A4973" s="2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3"/>
      <c r="AU4973" s="5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CK4973"/>
    </row>
    <row r="4974" spans="1:89" x14ac:dyDescent="0.25">
      <c r="A4974" s="2"/>
      <c r="B4974" s="5"/>
      <c r="C4974" s="5"/>
      <c r="D4974" s="5"/>
      <c r="E4974" s="5"/>
      <c r="F4974" s="5"/>
      <c r="G4974" s="5"/>
      <c r="H4974" s="5"/>
      <c r="I4974" s="5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3"/>
      <c r="AU4974" s="5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CK4974"/>
    </row>
    <row r="4975" spans="1:89" x14ac:dyDescent="0.25">
      <c r="A4975" s="2"/>
      <c r="B4975" s="5"/>
      <c r="C4975" s="5"/>
      <c r="D4975" s="5"/>
      <c r="E4975" s="5"/>
      <c r="F4975" s="5"/>
      <c r="G4975" s="5"/>
      <c r="H4975" s="5"/>
      <c r="I4975" s="5"/>
      <c r="J4975" s="5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3"/>
      <c r="AU4975" s="5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CK4975"/>
    </row>
    <row r="4976" spans="1:89" x14ac:dyDescent="0.25">
      <c r="A4976" s="2"/>
      <c r="B4976" s="5"/>
      <c r="C4976" s="5"/>
      <c r="D4976" s="5"/>
      <c r="E4976" s="5"/>
      <c r="F4976" s="5"/>
      <c r="G4976" s="5"/>
      <c r="H4976" s="5"/>
      <c r="I4976" s="5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3"/>
      <c r="AU4976" s="5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CK4976"/>
    </row>
    <row r="4977" spans="1:89" x14ac:dyDescent="0.25">
      <c r="A4977" s="2"/>
      <c r="B4977" s="5"/>
      <c r="C4977" s="5"/>
      <c r="D4977" s="5"/>
      <c r="E4977" s="5"/>
      <c r="F4977" s="5"/>
      <c r="G4977" s="5"/>
      <c r="H4977" s="5"/>
      <c r="I4977" s="5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3"/>
      <c r="AU4977" s="5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CK4977"/>
    </row>
    <row r="4978" spans="1:89" x14ac:dyDescent="0.25">
      <c r="A4978" s="2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3"/>
      <c r="AU4978" s="5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CK4978"/>
    </row>
    <row r="4979" spans="1:89" x14ac:dyDescent="0.25">
      <c r="A4979" s="2"/>
      <c r="B4979" s="5"/>
      <c r="C4979" s="5"/>
      <c r="D4979" s="5"/>
      <c r="E4979" s="5"/>
      <c r="F4979" s="5"/>
      <c r="G4979" s="5"/>
      <c r="H4979" s="5"/>
      <c r="I4979" s="5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3"/>
      <c r="AU4979" s="5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CK4979"/>
    </row>
    <row r="4980" spans="1:89" x14ac:dyDescent="0.25">
      <c r="A4980" s="2"/>
      <c r="B4980" s="5"/>
      <c r="C4980" s="5"/>
      <c r="D4980" s="5"/>
      <c r="E4980" s="5"/>
      <c r="F4980" s="5"/>
      <c r="G4980" s="5"/>
      <c r="H4980" s="5"/>
      <c r="I4980" s="5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3"/>
      <c r="AU4980" s="5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CK4980"/>
    </row>
    <row r="4981" spans="1:89" x14ac:dyDescent="0.25">
      <c r="A4981" s="2"/>
      <c r="B4981" s="5"/>
      <c r="C4981" s="5"/>
      <c r="D4981" s="5"/>
      <c r="E4981" s="5"/>
      <c r="F4981" s="5"/>
      <c r="G4981" s="5"/>
      <c r="H4981" s="5"/>
      <c r="I4981" s="5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3"/>
      <c r="AU4981" s="5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CK4981"/>
    </row>
    <row r="4982" spans="1:89" x14ac:dyDescent="0.25">
      <c r="A4982" s="2"/>
      <c r="B4982" s="5"/>
      <c r="C4982" s="5"/>
      <c r="D4982" s="5"/>
      <c r="E4982" s="5"/>
      <c r="F4982" s="5"/>
      <c r="G4982" s="5"/>
      <c r="H4982" s="5"/>
      <c r="I4982" s="5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3"/>
      <c r="AU4982" s="5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CK4982"/>
    </row>
    <row r="4983" spans="1:89" x14ac:dyDescent="0.25">
      <c r="A4983" s="2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3"/>
      <c r="AU4983" s="5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CK4983"/>
    </row>
    <row r="4984" spans="1:89" x14ac:dyDescent="0.25">
      <c r="A4984" s="2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3"/>
      <c r="AU4984" s="5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CK4984"/>
    </row>
    <row r="4985" spans="1:89" x14ac:dyDescent="0.25">
      <c r="A4985" s="2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3"/>
      <c r="AU4985" s="5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CK4985"/>
    </row>
    <row r="4986" spans="1:89" x14ac:dyDescent="0.25">
      <c r="A4986" s="2"/>
      <c r="B4986" s="5"/>
      <c r="C4986" s="5"/>
      <c r="D4986" s="5"/>
      <c r="E4986" s="5"/>
      <c r="F4986" s="5"/>
      <c r="G4986" s="5"/>
      <c r="H4986" s="5"/>
      <c r="I4986" s="5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3"/>
      <c r="AU4986" s="5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CK4986"/>
    </row>
    <row r="4987" spans="1:89" x14ac:dyDescent="0.25">
      <c r="A4987" s="2"/>
      <c r="B4987" s="5"/>
      <c r="C4987" s="5"/>
      <c r="D4987" s="5"/>
      <c r="E4987" s="5"/>
      <c r="F4987" s="5"/>
      <c r="G4987" s="5"/>
      <c r="H4987" s="5"/>
      <c r="I4987" s="5"/>
      <c r="J4987" s="5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3"/>
      <c r="AU4987" s="5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CK4987"/>
    </row>
    <row r="4988" spans="1:89" x14ac:dyDescent="0.25">
      <c r="A4988" s="2"/>
      <c r="B4988" s="5"/>
      <c r="C4988" s="5"/>
      <c r="D4988" s="5"/>
      <c r="E4988" s="5"/>
      <c r="F4988" s="5"/>
      <c r="G4988" s="5"/>
      <c r="H4988" s="5"/>
      <c r="I4988" s="5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3"/>
      <c r="AU4988" s="5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CK4988"/>
    </row>
    <row r="4989" spans="1:89" x14ac:dyDescent="0.25">
      <c r="A4989" s="2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3"/>
      <c r="AU4989" s="5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CK4989"/>
    </row>
    <row r="4990" spans="1:89" x14ac:dyDescent="0.25">
      <c r="A4990" s="2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3"/>
      <c r="AU4990" s="5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CK4990"/>
    </row>
    <row r="4991" spans="1:89" x14ac:dyDescent="0.25">
      <c r="A4991" s="2"/>
      <c r="B4991" s="5"/>
      <c r="C4991" s="5"/>
      <c r="D4991" s="5"/>
      <c r="E4991" s="5"/>
      <c r="F4991" s="5"/>
      <c r="G4991" s="5"/>
      <c r="H4991" s="5"/>
      <c r="I4991" s="5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3"/>
      <c r="AU4991" s="5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CK4991"/>
    </row>
    <row r="4992" spans="1:89" x14ac:dyDescent="0.25">
      <c r="A4992" s="2"/>
      <c r="B4992" s="5"/>
      <c r="C4992" s="5"/>
      <c r="D4992" s="5"/>
      <c r="E4992" s="5"/>
      <c r="F4992" s="5"/>
      <c r="G4992" s="5"/>
      <c r="H4992" s="5"/>
      <c r="I4992" s="5"/>
      <c r="J4992" s="5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3"/>
      <c r="AU4992" s="5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CK4992"/>
    </row>
    <row r="4993" spans="1:89" x14ac:dyDescent="0.25">
      <c r="A4993" s="2"/>
      <c r="B4993" s="5"/>
      <c r="C4993" s="5"/>
      <c r="D4993" s="5"/>
      <c r="E4993" s="5"/>
      <c r="F4993" s="5"/>
      <c r="G4993" s="5"/>
      <c r="H4993" s="5"/>
      <c r="I4993" s="5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3"/>
      <c r="AU4993" s="5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CK4993"/>
    </row>
    <row r="4994" spans="1:89" x14ac:dyDescent="0.25">
      <c r="A4994" s="2"/>
      <c r="B4994" s="5"/>
      <c r="C4994" s="5"/>
      <c r="D4994" s="5"/>
      <c r="E4994" s="5"/>
      <c r="F4994" s="5"/>
      <c r="G4994" s="5"/>
      <c r="H4994" s="5"/>
      <c r="I4994" s="5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3"/>
      <c r="AU4994" s="5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CK4994"/>
    </row>
    <row r="4995" spans="1:89" x14ac:dyDescent="0.25">
      <c r="A4995" s="2"/>
      <c r="B4995" s="5"/>
      <c r="C4995" s="5"/>
      <c r="D4995" s="5"/>
      <c r="E4995" s="5"/>
      <c r="F4995" s="5"/>
      <c r="G4995" s="5"/>
      <c r="H4995" s="5"/>
      <c r="I4995" s="5"/>
      <c r="J4995" s="5"/>
      <c r="K4995" s="3"/>
      <c r="L4995" s="3"/>
      <c r="M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3"/>
      <c r="AU4995" s="5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CK4995"/>
    </row>
    <row r="4996" spans="1:89" x14ac:dyDescent="0.25">
      <c r="A4996" s="2"/>
      <c r="B4996" s="5"/>
      <c r="C4996" s="5"/>
      <c r="D4996" s="5"/>
      <c r="E4996" s="5"/>
      <c r="F4996" s="5"/>
      <c r="G4996" s="5"/>
      <c r="H4996" s="5"/>
      <c r="I4996" s="5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3"/>
      <c r="AU4996" s="5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CK4996"/>
    </row>
    <row r="4997" spans="1:89" x14ac:dyDescent="0.25">
      <c r="A4997" s="2"/>
      <c r="B4997" s="5"/>
      <c r="C4997" s="5"/>
      <c r="D4997" s="5"/>
      <c r="E4997" s="5"/>
      <c r="F4997" s="5"/>
      <c r="G4997" s="5"/>
      <c r="H4997" s="5"/>
      <c r="I4997" s="5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3"/>
      <c r="AU4997" s="5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CK4997"/>
    </row>
    <row r="4998" spans="1:89" x14ac:dyDescent="0.25">
      <c r="A4998" s="2"/>
      <c r="B4998" s="5"/>
      <c r="C4998" s="5"/>
      <c r="D4998" s="5"/>
      <c r="E4998" s="5"/>
      <c r="F4998" s="5"/>
      <c r="G4998" s="5"/>
      <c r="H4998" s="5"/>
      <c r="I4998" s="5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3"/>
      <c r="AU4998" s="5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CK4998"/>
    </row>
    <row r="4999" spans="1:89" x14ac:dyDescent="0.25">
      <c r="A4999" s="2"/>
      <c r="B4999" s="5"/>
      <c r="C4999" s="5"/>
      <c r="D4999" s="5"/>
      <c r="E4999" s="5"/>
      <c r="F4999" s="5"/>
      <c r="G4999" s="5"/>
      <c r="H4999" s="5"/>
      <c r="I4999" s="5"/>
      <c r="J4999" s="5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3"/>
      <c r="AU4999" s="5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CK4999"/>
    </row>
    <row r="5000" spans="1:89" x14ac:dyDescent="0.25">
      <c r="A5000" s="2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3"/>
      <c r="AU5000" s="5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CK5000"/>
    </row>
    <row r="5001" spans="1:89" x14ac:dyDescent="0.25">
      <c r="A5001" s="2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3"/>
      <c r="AU5001" s="5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CK5001"/>
    </row>
    <row r="5002" spans="1:89" x14ac:dyDescent="0.25">
      <c r="A5002" s="2"/>
      <c r="B5002" s="5"/>
      <c r="C5002" s="5"/>
      <c r="D5002" s="5"/>
      <c r="E5002" s="5"/>
      <c r="F5002" s="5"/>
      <c r="G5002" s="5"/>
      <c r="H5002" s="5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3"/>
      <c r="AU5002" s="5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CK5002"/>
    </row>
    <row r="5003" spans="1:89" x14ac:dyDescent="0.25">
      <c r="A5003" s="2"/>
      <c r="B5003" s="5"/>
      <c r="C5003" s="5"/>
      <c r="D5003" s="5"/>
      <c r="E5003" s="5"/>
      <c r="F5003" s="5"/>
      <c r="G5003" s="5"/>
      <c r="H5003" s="5"/>
      <c r="I5003" s="5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3"/>
      <c r="AU5003" s="5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CK5003"/>
    </row>
    <row r="5004" spans="1:89" x14ac:dyDescent="0.25">
      <c r="A5004" s="2"/>
      <c r="B5004" s="5"/>
      <c r="C5004" s="5"/>
      <c r="D5004" s="5"/>
      <c r="E5004" s="5"/>
      <c r="F5004" s="5"/>
      <c r="G5004" s="5"/>
      <c r="H5004" s="5"/>
      <c r="I5004" s="5"/>
      <c r="J5004" s="5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3"/>
      <c r="AU5004" s="5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CK5004"/>
    </row>
    <row r="5005" spans="1:89" x14ac:dyDescent="0.25">
      <c r="A5005" s="2"/>
      <c r="B5005" s="5"/>
      <c r="C5005" s="5"/>
      <c r="D5005" s="5"/>
      <c r="E5005" s="5"/>
      <c r="F5005" s="5"/>
      <c r="G5005" s="5"/>
      <c r="H5005" s="5"/>
      <c r="I5005" s="5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3"/>
      <c r="AU5005" s="5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CK5005"/>
    </row>
    <row r="5006" spans="1:89" x14ac:dyDescent="0.25">
      <c r="A5006" s="2"/>
      <c r="B5006" s="5"/>
      <c r="C5006" s="5"/>
      <c r="D5006" s="5"/>
      <c r="E5006" s="5"/>
      <c r="F5006" s="5"/>
      <c r="G5006" s="5"/>
      <c r="H5006" s="5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3"/>
      <c r="AU5006" s="5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CK5006"/>
    </row>
    <row r="5007" spans="1:89" x14ac:dyDescent="0.25">
      <c r="A5007" s="2"/>
      <c r="B5007" s="5"/>
      <c r="C5007" s="5"/>
      <c r="D5007" s="5"/>
      <c r="E5007" s="5"/>
      <c r="F5007" s="5"/>
      <c r="G5007" s="5"/>
      <c r="H5007" s="5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3"/>
      <c r="AU5007" s="5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CK5007"/>
    </row>
    <row r="5008" spans="1:89" x14ac:dyDescent="0.25">
      <c r="A5008" s="2"/>
      <c r="B5008" s="5"/>
      <c r="C5008" s="5"/>
      <c r="D5008" s="5"/>
      <c r="E5008" s="5"/>
      <c r="F5008" s="5"/>
      <c r="G5008" s="5"/>
      <c r="H5008" s="5"/>
      <c r="I5008" s="5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3"/>
      <c r="AU5008" s="5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CK5008"/>
    </row>
    <row r="5009" spans="1:89" x14ac:dyDescent="0.25">
      <c r="A5009" s="2"/>
      <c r="B5009" s="5"/>
      <c r="C5009" s="5"/>
      <c r="D5009" s="5"/>
      <c r="E5009" s="5"/>
      <c r="F5009" s="5"/>
      <c r="G5009" s="5"/>
      <c r="H5009" s="5"/>
      <c r="I5009" s="5"/>
      <c r="J5009" s="5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3"/>
      <c r="AU5009" s="5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CK5009"/>
    </row>
    <row r="5010" spans="1:89" x14ac:dyDescent="0.25">
      <c r="A5010" s="2"/>
      <c r="B5010" s="5"/>
      <c r="C5010" s="5"/>
      <c r="D5010" s="5"/>
      <c r="E5010" s="5"/>
      <c r="F5010" s="5"/>
      <c r="G5010" s="5"/>
      <c r="H5010" s="5"/>
      <c r="I5010" s="5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3"/>
      <c r="AU5010" s="5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CK5010"/>
    </row>
    <row r="5011" spans="1:89" x14ac:dyDescent="0.25">
      <c r="A5011" s="2"/>
      <c r="B5011" s="5"/>
      <c r="C5011" s="5"/>
      <c r="D5011" s="5"/>
      <c r="E5011" s="5"/>
      <c r="F5011" s="5"/>
      <c r="G5011" s="5"/>
      <c r="H5011" s="5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3"/>
      <c r="AU5011" s="5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CK5011"/>
    </row>
    <row r="5012" spans="1:89" x14ac:dyDescent="0.25">
      <c r="A5012" s="2"/>
      <c r="B5012" s="5"/>
      <c r="C5012" s="5"/>
      <c r="D5012" s="5"/>
      <c r="E5012" s="5"/>
      <c r="F5012" s="5"/>
      <c r="G5012" s="5"/>
      <c r="H5012" s="5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3"/>
      <c r="AU5012" s="5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CK5012"/>
    </row>
    <row r="5013" spans="1:89" x14ac:dyDescent="0.25">
      <c r="A5013" s="2"/>
      <c r="B5013" s="5"/>
      <c r="C5013" s="5"/>
      <c r="D5013" s="5"/>
      <c r="E5013" s="5"/>
      <c r="F5013" s="5"/>
      <c r="G5013" s="5"/>
      <c r="H5013" s="5"/>
      <c r="I5013" s="5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3"/>
      <c r="AU5013" s="5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CK5013"/>
    </row>
    <row r="5014" spans="1:89" x14ac:dyDescent="0.25">
      <c r="A5014" s="2"/>
      <c r="B5014" s="5"/>
      <c r="C5014" s="5"/>
      <c r="D5014" s="5"/>
      <c r="E5014" s="5"/>
      <c r="F5014" s="5"/>
      <c r="G5014" s="5"/>
      <c r="H5014" s="5"/>
      <c r="I5014" s="5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3"/>
      <c r="AU5014" s="5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CK5014"/>
    </row>
    <row r="5015" spans="1:89" x14ac:dyDescent="0.25">
      <c r="A5015" s="2"/>
      <c r="B5015" s="5"/>
      <c r="C5015" s="5"/>
      <c r="D5015" s="5"/>
      <c r="E5015" s="5"/>
      <c r="F5015" s="5"/>
      <c r="G5015" s="5"/>
      <c r="H5015" s="5"/>
      <c r="I5015" s="5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3"/>
      <c r="AU5015" s="5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CK5015"/>
    </row>
    <row r="5016" spans="1:89" x14ac:dyDescent="0.25">
      <c r="A5016" s="2"/>
      <c r="B5016" s="5"/>
      <c r="C5016" s="5"/>
      <c r="D5016" s="5"/>
      <c r="E5016" s="5"/>
      <c r="F5016" s="5"/>
      <c r="G5016" s="5"/>
      <c r="H5016" s="5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3"/>
      <c r="AU5016" s="5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CK5016"/>
    </row>
    <row r="5017" spans="1:89" x14ac:dyDescent="0.25">
      <c r="A5017" s="2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3"/>
      <c r="AU5017" s="5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CK5017"/>
    </row>
    <row r="5018" spans="1:89" x14ac:dyDescent="0.25">
      <c r="A5018" s="2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3"/>
      <c r="AU5018" s="5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CK5018"/>
    </row>
    <row r="5019" spans="1:89" x14ac:dyDescent="0.25">
      <c r="A5019" s="2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3"/>
      <c r="AU5019" s="5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CK5019"/>
    </row>
    <row r="5020" spans="1:89" x14ac:dyDescent="0.25">
      <c r="A5020" s="2"/>
      <c r="B5020" s="5"/>
      <c r="C5020" s="5"/>
      <c r="D5020" s="5"/>
      <c r="E5020" s="5"/>
      <c r="F5020" s="5"/>
      <c r="G5020" s="5"/>
      <c r="H5020" s="5"/>
      <c r="I5020" s="5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3"/>
      <c r="AU5020" s="5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CK5020"/>
    </row>
    <row r="5021" spans="1:89" x14ac:dyDescent="0.25">
      <c r="A5021" s="2"/>
      <c r="B5021" s="5"/>
      <c r="C5021" s="5"/>
      <c r="D5021" s="5"/>
      <c r="E5021" s="5"/>
      <c r="F5021" s="5"/>
      <c r="G5021" s="5"/>
      <c r="H5021" s="5"/>
      <c r="I5021" s="5"/>
      <c r="J5021" s="5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3"/>
      <c r="AU5021" s="5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CK5021"/>
    </row>
    <row r="5022" spans="1:89" x14ac:dyDescent="0.25">
      <c r="A5022" s="2"/>
      <c r="B5022" s="5"/>
      <c r="C5022" s="5"/>
      <c r="D5022" s="5"/>
      <c r="E5022" s="5"/>
      <c r="F5022" s="5"/>
      <c r="G5022" s="5"/>
      <c r="H5022" s="5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3"/>
      <c r="AU5022" s="5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CK5022"/>
    </row>
    <row r="5023" spans="1:89" x14ac:dyDescent="0.25">
      <c r="A5023" s="2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3"/>
      <c r="AU5023" s="5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CK5023"/>
    </row>
    <row r="5024" spans="1:89" x14ac:dyDescent="0.25">
      <c r="A5024" s="2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3"/>
      <c r="AU5024" s="5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CK5024"/>
    </row>
    <row r="5025" spans="1:89" x14ac:dyDescent="0.25">
      <c r="A5025" s="2"/>
      <c r="B5025" s="5"/>
      <c r="C5025" s="5"/>
      <c r="D5025" s="5"/>
      <c r="E5025" s="5"/>
      <c r="F5025" s="5"/>
      <c r="G5025" s="5"/>
      <c r="H5025" s="5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3"/>
      <c r="AU5025" s="5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CK5025"/>
    </row>
    <row r="5026" spans="1:89" x14ac:dyDescent="0.25">
      <c r="A5026" s="2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3"/>
      <c r="AU5026" s="5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CK5026"/>
    </row>
    <row r="5027" spans="1:89" x14ac:dyDescent="0.25">
      <c r="A5027" s="2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3"/>
      <c r="AU5027" s="5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CK5027"/>
    </row>
    <row r="5028" spans="1:89" x14ac:dyDescent="0.25">
      <c r="A5028" s="2"/>
      <c r="B5028" s="5"/>
      <c r="C5028" s="5"/>
      <c r="D5028" s="5"/>
      <c r="E5028" s="5"/>
      <c r="F5028" s="5"/>
      <c r="G5028" s="5"/>
      <c r="H5028" s="5"/>
      <c r="I5028" s="5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3"/>
      <c r="AU5028" s="5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CK5028"/>
    </row>
    <row r="5029" spans="1:89" x14ac:dyDescent="0.25">
      <c r="A5029" s="2"/>
      <c r="B5029" s="5"/>
      <c r="C5029" s="5"/>
      <c r="D5029" s="5"/>
      <c r="E5029" s="5"/>
      <c r="F5029" s="5"/>
      <c r="G5029" s="5"/>
      <c r="H5029" s="5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3"/>
      <c r="AU5029" s="5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CK5029"/>
    </row>
    <row r="5030" spans="1:89" x14ac:dyDescent="0.25">
      <c r="A5030" s="2"/>
      <c r="B5030" s="5"/>
      <c r="C5030" s="5"/>
      <c r="D5030" s="5"/>
      <c r="E5030" s="5"/>
      <c r="F5030" s="5"/>
      <c r="G5030" s="5"/>
      <c r="H5030" s="5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3"/>
      <c r="AU5030" s="5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CK5030"/>
    </row>
    <row r="5031" spans="1:89" x14ac:dyDescent="0.25">
      <c r="A5031" s="2"/>
      <c r="B5031" s="5"/>
      <c r="C5031" s="5"/>
      <c r="D5031" s="5"/>
      <c r="E5031" s="5"/>
      <c r="F5031" s="5"/>
      <c r="G5031" s="5"/>
      <c r="H5031" s="5"/>
      <c r="I5031" s="5"/>
      <c r="J5031" s="5"/>
      <c r="K5031" s="3"/>
      <c r="L5031" s="3"/>
      <c r="M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3"/>
      <c r="AU5031" s="5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CK5031"/>
    </row>
    <row r="5032" spans="1:89" x14ac:dyDescent="0.25">
      <c r="A5032" s="2"/>
      <c r="B5032" s="5"/>
      <c r="C5032" s="5"/>
      <c r="D5032" s="5"/>
      <c r="E5032" s="5"/>
      <c r="F5032" s="5"/>
      <c r="G5032" s="5"/>
      <c r="H5032" s="5"/>
      <c r="I5032" s="5"/>
      <c r="J5032" s="5"/>
      <c r="K5032" s="3"/>
      <c r="L5032" s="3"/>
      <c r="M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3"/>
      <c r="AU5032" s="5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CK5032"/>
    </row>
    <row r="5033" spans="1:89" x14ac:dyDescent="0.25">
      <c r="A5033" s="2"/>
      <c r="B5033" s="5"/>
      <c r="C5033" s="5"/>
      <c r="D5033" s="5"/>
      <c r="E5033" s="5"/>
      <c r="F5033" s="5"/>
      <c r="G5033" s="5"/>
      <c r="H5033" s="5"/>
      <c r="I5033" s="5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3"/>
      <c r="AU5033" s="5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CK5033"/>
    </row>
    <row r="5034" spans="1:89" x14ac:dyDescent="0.25">
      <c r="A5034" s="2"/>
      <c r="B5034" s="5"/>
      <c r="C5034" s="5"/>
      <c r="D5034" s="5"/>
      <c r="E5034" s="5"/>
      <c r="F5034" s="5"/>
      <c r="G5034" s="5"/>
      <c r="H5034" s="5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3"/>
      <c r="AU5034" s="5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CK5034"/>
    </row>
    <row r="5035" spans="1:89" x14ac:dyDescent="0.25">
      <c r="A5035" s="2"/>
      <c r="B5035" s="5"/>
      <c r="C5035" s="5"/>
      <c r="D5035" s="5"/>
      <c r="E5035" s="5"/>
      <c r="F5035" s="5"/>
      <c r="G5035" s="5"/>
      <c r="H5035" s="5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3"/>
      <c r="AU5035" s="5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CK5035"/>
    </row>
    <row r="5036" spans="1:89" x14ac:dyDescent="0.25">
      <c r="A5036" s="2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3"/>
      <c r="AU5036" s="5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CK5036"/>
    </row>
    <row r="5037" spans="1:89" x14ac:dyDescent="0.25">
      <c r="A5037" s="2"/>
      <c r="B5037" s="5"/>
      <c r="C5037" s="5"/>
      <c r="D5037" s="5"/>
      <c r="E5037" s="5"/>
      <c r="F5037" s="5"/>
      <c r="G5037" s="5"/>
      <c r="H5037" s="5"/>
      <c r="I5037" s="5"/>
      <c r="J5037" s="5"/>
      <c r="K5037" s="3"/>
      <c r="L5037" s="3"/>
      <c r="M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3"/>
      <c r="AU5037" s="5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CK5037"/>
    </row>
    <row r="5038" spans="1:89" x14ac:dyDescent="0.25">
      <c r="A5038" s="2"/>
      <c r="B5038" s="5"/>
      <c r="C5038" s="5"/>
      <c r="D5038" s="5"/>
      <c r="E5038" s="5"/>
      <c r="F5038" s="5"/>
      <c r="G5038" s="5"/>
      <c r="H5038" s="5"/>
      <c r="I5038" s="5"/>
      <c r="J5038" s="5"/>
      <c r="K5038" s="3"/>
      <c r="L5038" s="5"/>
      <c r="M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3"/>
      <c r="AU5038" s="5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CK5038"/>
    </row>
    <row r="5039" spans="1:89" x14ac:dyDescent="0.25">
      <c r="A5039" s="2"/>
      <c r="B5039" s="5"/>
      <c r="C5039" s="5"/>
      <c r="D5039" s="5"/>
      <c r="E5039" s="5"/>
      <c r="F5039" s="5"/>
      <c r="G5039" s="5"/>
      <c r="H5039" s="5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3"/>
      <c r="AU5039" s="5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CK5039"/>
    </row>
    <row r="5040" spans="1:89" x14ac:dyDescent="0.25">
      <c r="A5040" s="2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3"/>
      <c r="AU5040" s="5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CK5040"/>
    </row>
    <row r="5041" spans="1:89" x14ac:dyDescent="0.25">
      <c r="A5041" s="2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3"/>
      <c r="AU5041" s="5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CK5041"/>
    </row>
    <row r="5042" spans="1:89" x14ac:dyDescent="0.25">
      <c r="A5042" s="2"/>
      <c r="B5042" s="5"/>
      <c r="C5042" s="5"/>
      <c r="D5042" s="5"/>
      <c r="E5042" s="5"/>
      <c r="F5042" s="5"/>
      <c r="G5042" s="5"/>
      <c r="H5042" s="5"/>
      <c r="I5042" s="5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3"/>
      <c r="AU5042" s="5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CK5042"/>
    </row>
    <row r="5043" spans="1:89" x14ac:dyDescent="0.25">
      <c r="A5043" s="2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3"/>
      <c r="AU5043" s="5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CK5043"/>
    </row>
    <row r="5044" spans="1:89" x14ac:dyDescent="0.25">
      <c r="A5044" s="2"/>
      <c r="B5044" s="5"/>
      <c r="C5044" s="5"/>
      <c r="D5044" s="5"/>
      <c r="E5044" s="5"/>
      <c r="F5044" s="5"/>
      <c r="G5044" s="5"/>
      <c r="H5044" s="5"/>
      <c r="I5044" s="5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3"/>
      <c r="AU5044" s="5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CK5044"/>
    </row>
    <row r="5045" spans="1:89" x14ac:dyDescent="0.25">
      <c r="A5045" s="2"/>
      <c r="B5045" s="5"/>
      <c r="C5045" s="5"/>
      <c r="D5045" s="5"/>
      <c r="E5045" s="5"/>
      <c r="F5045" s="5"/>
      <c r="G5045" s="5"/>
      <c r="H5045" s="5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3"/>
      <c r="AU5045" s="5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CK5045"/>
    </row>
    <row r="5046" spans="1:89" x14ac:dyDescent="0.25">
      <c r="A5046" s="2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3"/>
      <c r="AU5046" s="5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CK5046"/>
    </row>
    <row r="5047" spans="1:89" x14ac:dyDescent="0.25">
      <c r="A5047" s="2"/>
      <c r="B5047" s="5"/>
      <c r="C5047" s="5"/>
      <c r="D5047" s="5"/>
      <c r="E5047" s="5"/>
      <c r="F5047" s="5"/>
      <c r="G5047" s="5"/>
      <c r="H5047" s="5"/>
      <c r="I5047" s="5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3"/>
      <c r="AU5047" s="5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CK5047"/>
    </row>
    <row r="5048" spans="1:89" x14ac:dyDescent="0.25">
      <c r="A5048" s="2"/>
      <c r="B5048" s="5"/>
      <c r="C5048" s="5"/>
      <c r="D5048" s="5"/>
      <c r="E5048" s="5"/>
      <c r="F5048" s="5"/>
      <c r="G5048" s="5"/>
      <c r="H5048" s="5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3"/>
      <c r="AU5048" s="5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CK5048"/>
    </row>
    <row r="5049" spans="1:89" x14ac:dyDescent="0.25">
      <c r="A5049" s="2"/>
      <c r="B5049" s="5"/>
      <c r="C5049" s="5"/>
      <c r="D5049" s="5"/>
      <c r="E5049" s="5"/>
      <c r="F5049" s="5"/>
      <c r="G5049" s="5"/>
      <c r="H5049" s="5"/>
      <c r="I5049" s="5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3"/>
      <c r="AU5049" s="5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CK5049"/>
    </row>
    <row r="5050" spans="1:89" x14ac:dyDescent="0.25">
      <c r="A5050" s="2"/>
      <c r="B5050" s="5"/>
      <c r="C5050" s="5"/>
      <c r="D5050" s="5"/>
      <c r="E5050" s="5"/>
      <c r="F5050" s="5"/>
      <c r="G5050" s="5"/>
      <c r="H5050" s="5"/>
      <c r="I5050" s="5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3"/>
      <c r="AU5050" s="5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CK5050"/>
    </row>
    <row r="5051" spans="1:89" x14ac:dyDescent="0.25">
      <c r="A5051" s="2"/>
      <c r="B5051" s="5"/>
      <c r="C5051" s="5"/>
      <c r="D5051" s="5"/>
      <c r="E5051" s="5"/>
      <c r="F5051" s="5"/>
      <c r="G5051" s="5"/>
      <c r="H5051" s="5"/>
      <c r="I5051" s="5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3"/>
      <c r="AU5051" s="5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CK5051"/>
    </row>
    <row r="5052" spans="1:89" x14ac:dyDescent="0.25">
      <c r="A5052" s="2"/>
      <c r="B5052" s="5"/>
      <c r="C5052" s="5"/>
      <c r="D5052" s="5"/>
      <c r="E5052" s="5"/>
      <c r="F5052" s="5"/>
      <c r="G5052" s="5"/>
      <c r="H5052" s="5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3"/>
      <c r="AU5052" s="5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CK5052"/>
    </row>
    <row r="5053" spans="1:89" x14ac:dyDescent="0.25">
      <c r="A5053" s="2"/>
      <c r="B5053" s="5"/>
      <c r="C5053" s="5"/>
      <c r="D5053" s="5"/>
      <c r="E5053" s="5"/>
      <c r="F5053" s="5"/>
      <c r="G5053" s="5"/>
      <c r="H5053" s="5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3"/>
      <c r="AU5053" s="5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CK5053"/>
    </row>
    <row r="5054" spans="1:89" x14ac:dyDescent="0.25">
      <c r="A5054" s="2"/>
      <c r="B5054" s="5"/>
      <c r="C5054" s="5"/>
      <c r="D5054" s="5"/>
      <c r="E5054" s="5"/>
      <c r="F5054" s="5"/>
      <c r="G5054" s="5"/>
      <c r="H5054" s="5"/>
      <c r="I5054" s="5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3"/>
      <c r="AU5054" s="5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CK5054"/>
    </row>
    <row r="5055" spans="1:89" x14ac:dyDescent="0.25">
      <c r="A5055" s="2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3"/>
      <c r="AU5055" s="5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CK5055"/>
    </row>
    <row r="5056" spans="1:89" x14ac:dyDescent="0.25">
      <c r="A5056" s="2"/>
      <c r="B5056" s="5"/>
      <c r="C5056" s="5"/>
      <c r="D5056" s="5"/>
      <c r="E5056" s="5"/>
      <c r="F5056" s="5"/>
      <c r="G5056" s="5"/>
      <c r="H5056" s="5"/>
      <c r="I5056" s="5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3"/>
      <c r="AU5056" s="5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CK5056"/>
    </row>
    <row r="5057" spans="1:89" x14ac:dyDescent="0.25">
      <c r="A5057" s="2"/>
      <c r="B5057" s="5"/>
      <c r="C5057" s="5"/>
      <c r="D5057" s="5"/>
      <c r="E5057" s="5"/>
      <c r="F5057" s="5"/>
      <c r="G5057" s="5"/>
      <c r="H5057" s="5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3"/>
      <c r="AU5057" s="5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CK5057"/>
    </row>
    <row r="5058" spans="1:89" x14ac:dyDescent="0.25">
      <c r="A5058" s="2"/>
      <c r="B5058" s="5"/>
      <c r="C5058" s="5"/>
      <c r="D5058" s="5"/>
      <c r="E5058" s="5"/>
      <c r="F5058" s="5"/>
      <c r="G5058" s="5"/>
      <c r="H5058" s="5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3"/>
      <c r="AU5058" s="5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CK5058"/>
    </row>
    <row r="5059" spans="1:89" x14ac:dyDescent="0.25">
      <c r="A5059" s="2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3"/>
      <c r="AU5059" s="5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CK5059"/>
    </row>
    <row r="5060" spans="1:89" x14ac:dyDescent="0.25">
      <c r="A5060" s="2"/>
      <c r="B5060" s="5"/>
      <c r="C5060" s="5"/>
      <c r="D5060" s="5"/>
      <c r="E5060" s="5"/>
      <c r="F5060" s="5"/>
      <c r="G5060" s="5"/>
      <c r="H5060" s="5"/>
      <c r="I5060" s="3"/>
      <c r="J5060" s="5"/>
      <c r="K5060" s="5"/>
      <c r="L5060" s="5"/>
      <c r="M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3"/>
      <c r="AU5060" s="5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CK5060"/>
    </row>
    <row r="5061" spans="1:89" x14ac:dyDescent="0.25">
      <c r="A5061" s="2"/>
      <c r="B5061" s="5"/>
      <c r="C5061" s="5"/>
      <c r="D5061" s="5"/>
      <c r="E5061" s="5"/>
      <c r="F5061" s="5"/>
      <c r="G5061" s="5"/>
      <c r="H5061" s="5"/>
      <c r="I5061" s="3"/>
      <c r="J5061" s="3"/>
      <c r="K5061" s="3"/>
      <c r="L5061" s="5"/>
      <c r="M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3"/>
      <c r="AU5061" s="5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CK5061"/>
    </row>
    <row r="5062" spans="1:89" x14ac:dyDescent="0.25">
      <c r="A5062" s="2"/>
      <c r="B5062" s="5"/>
      <c r="C5062" s="5"/>
      <c r="D5062" s="5"/>
      <c r="E5062" s="5"/>
      <c r="F5062" s="5"/>
      <c r="G5062" s="5"/>
      <c r="H5062" s="5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3"/>
      <c r="AU5062" s="5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CK5062"/>
    </row>
    <row r="5063" spans="1:89" x14ac:dyDescent="0.25">
      <c r="A5063" s="2"/>
      <c r="B5063" s="5"/>
      <c r="C5063" s="5"/>
      <c r="D5063" s="5"/>
      <c r="E5063" s="5"/>
      <c r="F5063" s="5"/>
      <c r="G5063" s="5"/>
      <c r="H5063" s="5"/>
      <c r="I5063" s="3"/>
      <c r="J5063" s="5"/>
      <c r="K5063" s="5"/>
      <c r="L5063" s="5"/>
      <c r="M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3"/>
      <c r="AU5063" s="5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CK5063"/>
    </row>
    <row r="5064" spans="1:89" x14ac:dyDescent="0.25">
      <c r="A5064" s="2"/>
      <c r="B5064" s="5"/>
      <c r="C5064" s="5"/>
      <c r="D5064" s="5"/>
      <c r="E5064" s="5"/>
      <c r="F5064" s="5"/>
      <c r="G5064" s="5"/>
      <c r="H5064" s="5"/>
      <c r="I5064" s="3"/>
      <c r="J5064" s="5"/>
      <c r="K5064" s="5"/>
      <c r="L5064" s="5"/>
      <c r="M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3"/>
      <c r="AU5064" s="5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CK5064"/>
    </row>
    <row r="5065" spans="1:89" x14ac:dyDescent="0.25">
      <c r="A5065" s="2"/>
      <c r="B5065" s="5"/>
      <c r="C5065" s="5"/>
      <c r="D5065" s="5"/>
      <c r="E5065" s="5"/>
      <c r="F5065" s="5"/>
      <c r="G5065" s="5"/>
      <c r="H5065" s="5"/>
      <c r="I5065" s="3"/>
      <c r="J5065" s="5"/>
      <c r="K5065" s="5"/>
      <c r="L5065" s="5"/>
      <c r="M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3"/>
      <c r="AU5065" s="5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CK5065"/>
    </row>
    <row r="5066" spans="1:89" x14ac:dyDescent="0.25">
      <c r="A5066" s="2"/>
      <c r="B5066" s="5"/>
      <c r="C5066" s="5"/>
      <c r="D5066" s="5"/>
      <c r="E5066" s="5"/>
      <c r="F5066" s="5"/>
      <c r="G5066" s="5"/>
      <c r="H5066" s="5"/>
      <c r="I5066" s="3"/>
      <c r="J5066" s="5"/>
      <c r="K5066" s="5"/>
      <c r="L5066" s="5"/>
      <c r="M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3"/>
      <c r="AU5066" s="5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CK5066"/>
    </row>
    <row r="5067" spans="1:89" x14ac:dyDescent="0.25">
      <c r="A5067" s="2"/>
      <c r="B5067" s="5"/>
      <c r="C5067" s="5"/>
      <c r="D5067" s="5"/>
      <c r="E5067" s="5"/>
      <c r="F5067" s="5"/>
      <c r="G5067" s="5"/>
      <c r="H5067" s="5"/>
      <c r="I5067" s="3"/>
      <c r="J5067" s="5"/>
      <c r="K5067" s="5"/>
      <c r="L5067" s="5"/>
      <c r="M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3"/>
      <c r="AU5067" s="5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CK5067"/>
    </row>
    <row r="5068" spans="1:89" x14ac:dyDescent="0.25">
      <c r="A5068" s="2"/>
      <c r="B5068" s="5"/>
      <c r="C5068" s="5"/>
      <c r="D5068" s="5"/>
      <c r="E5068" s="5"/>
      <c r="F5068" s="5"/>
      <c r="G5068" s="5"/>
      <c r="H5068" s="5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3"/>
      <c r="AU5068" s="5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CK5068"/>
    </row>
    <row r="5069" spans="1:89" x14ac:dyDescent="0.25">
      <c r="A5069" s="2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3"/>
      <c r="AU5069" s="5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CK5069"/>
    </row>
    <row r="5070" spans="1:89" x14ac:dyDescent="0.25">
      <c r="A5070" s="2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3"/>
      <c r="AU5070" s="5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CK5070"/>
    </row>
    <row r="5071" spans="1:89" x14ac:dyDescent="0.25">
      <c r="A5071" s="2"/>
      <c r="B5071" s="5"/>
      <c r="C5071" s="5"/>
      <c r="D5071" s="5"/>
      <c r="E5071" s="5"/>
      <c r="F5071" s="5"/>
      <c r="G5071" s="5"/>
      <c r="H5071" s="5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3"/>
      <c r="AU5071" s="5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CK5071"/>
    </row>
    <row r="5072" spans="1:89" x14ac:dyDescent="0.25">
      <c r="A5072" s="2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3"/>
      <c r="AU5072" s="5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CK5072"/>
    </row>
    <row r="5073" spans="1:89" x14ac:dyDescent="0.25">
      <c r="A5073" s="2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3"/>
      <c r="AU5073" s="5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CK5073"/>
    </row>
    <row r="5074" spans="1:89" x14ac:dyDescent="0.25">
      <c r="A5074" s="2"/>
      <c r="B5074" s="5"/>
      <c r="C5074" s="5"/>
      <c r="D5074" s="5"/>
      <c r="E5074" s="5"/>
      <c r="F5074" s="5"/>
      <c r="G5074" s="5"/>
      <c r="H5074" s="5"/>
      <c r="I5074" s="5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3"/>
      <c r="AU5074" s="5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CK5074"/>
    </row>
    <row r="5075" spans="1:89" x14ac:dyDescent="0.25">
      <c r="A5075" s="2"/>
      <c r="B5075" s="5"/>
      <c r="C5075" s="5"/>
      <c r="D5075" s="5"/>
      <c r="E5075" s="5"/>
      <c r="F5075" s="5"/>
      <c r="G5075" s="5"/>
      <c r="H5075" s="5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3"/>
      <c r="AU5075" s="5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CK5075"/>
    </row>
    <row r="5076" spans="1:89" x14ac:dyDescent="0.25">
      <c r="A5076" s="2"/>
      <c r="B5076" s="5"/>
      <c r="C5076" s="5"/>
      <c r="D5076" s="5"/>
      <c r="E5076" s="5"/>
      <c r="F5076" s="5"/>
      <c r="G5076" s="5"/>
      <c r="H5076" s="5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3"/>
      <c r="AU5076" s="5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CK5076"/>
    </row>
    <row r="5077" spans="1:89" x14ac:dyDescent="0.25">
      <c r="A5077" s="2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3"/>
      <c r="AU5077" s="5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CK5077"/>
    </row>
    <row r="5078" spans="1:89" x14ac:dyDescent="0.25">
      <c r="A5078" s="2"/>
      <c r="B5078" s="5"/>
      <c r="C5078" s="5"/>
      <c r="D5078" s="5"/>
      <c r="E5078" s="5"/>
      <c r="F5078" s="5"/>
      <c r="G5078" s="5"/>
      <c r="H5078" s="5"/>
      <c r="I5078" s="3"/>
      <c r="J5078" s="5"/>
      <c r="K5078" s="5"/>
      <c r="L5078" s="5"/>
      <c r="M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3"/>
      <c r="AU5078" s="5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CK5078"/>
    </row>
    <row r="5079" spans="1:89" x14ac:dyDescent="0.25">
      <c r="A5079" s="2"/>
      <c r="B5079" s="5"/>
      <c r="C5079" s="5"/>
      <c r="D5079" s="5"/>
      <c r="E5079" s="5"/>
      <c r="F5079" s="5"/>
      <c r="G5079" s="5"/>
      <c r="H5079" s="5"/>
      <c r="I5079" s="5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3"/>
      <c r="AU5079" s="5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CK5079"/>
    </row>
    <row r="5080" spans="1:89" x14ac:dyDescent="0.25">
      <c r="A5080" s="2"/>
      <c r="B5080" s="5"/>
      <c r="C5080" s="5"/>
      <c r="D5080" s="5"/>
      <c r="E5080" s="5"/>
      <c r="F5080" s="5"/>
      <c r="G5080" s="5"/>
      <c r="H5080" s="5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3"/>
      <c r="AU5080" s="5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CK5080"/>
    </row>
    <row r="5081" spans="1:89" x14ac:dyDescent="0.25">
      <c r="A5081" s="2"/>
      <c r="B5081" s="5"/>
      <c r="C5081" s="5"/>
      <c r="D5081" s="5"/>
      <c r="E5081" s="5"/>
      <c r="F5081" s="5"/>
      <c r="G5081" s="5"/>
      <c r="H5081" s="5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3"/>
      <c r="AU5081" s="5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CK5081"/>
    </row>
    <row r="5082" spans="1:89" x14ac:dyDescent="0.25">
      <c r="A5082" s="2"/>
      <c r="B5082" s="5"/>
      <c r="C5082" s="5"/>
      <c r="D5082" s="5"/>
      <c r="E5082" s="5"/>
      <c r="F5082" s="5"/>
      <c r="G5082" s="5"/>
      <c r="H5082" s="5"/>
      <c r="I5082" s="3"/>
      <c r="J5082" s="5"/>
      <c r="K5082" s="5"/>
      <c r="L5082" s="5"/>
      <c r="M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3"/>
      <c r="AU5082" s="5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CK5082"/>
    </row>
    <row r="5083" spans="1:89" x14ac:dyDescent="0.25">
      <c r="A5083" s="2"/>
      <c r="B5083" s="5"/>
      <c r="C5083" s="5"/>
      <c r="D5083" s="5"/>
      <c r="E5083" s="5"/>
      <c r="F5083" s="5"/>
      <c r="G5083" s="5"/>
      <c r="H5083" s="5"/>
      <c r="I5083" s="3"/>
      <c r="J5083" s="5"/>
      <c r="K5083" s="5"/>
      <c r="L5083" s="5"/>
      <c r="M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3"/>
      <c r="AU5083" s="5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CK5083"/>
    </row>
    <row r="5084" spans="1:89" x14ac:dyDescent="0.25">
      <c r="A5084" s="2"/>
      <c r="B5084" s="5"/>
      <c r="C5084" s="5"/>
      <c r="D5084" s="5"/>
      <c r="E5084" s="5"/>
      <c r="F5084" s="5"/>
      <c r="G5084" s="5"/>
      <c r="H5084" s="5"/>
      <c r="I5084" s="5"/>
      <c r="J5084" s="3"/>
      <c r="K5084" s="3"/>
      <c r="L5084" s="5"/>
      <c r="M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3"/>
      <c r="AU5084" s="5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CK5084"/>
    </row>
    <row r="5085" spans="1:89" x14ac:dyDescent="0.25">
      <c r="A5085" s="2"/>
      <c r="B5085" s="5"/>
      <c r="C5085" s="5"/>
      <c r="D5085" s="5"/>
      <c r="E5085" s="5"/>
      <c r="F5085" s="5"/>
      <c r="G5085" s="5"/>
      <c r="H5085" s="5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3"/>
      <c r="AU5085" s="5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CK5085"/>
    </row>
    <row r="5086" spans="1:89" x14ac:dyDescent="0.25">
      <c r="A5086" s="2"/>
      <c r="B5086" s="5"/>
      <c r="C5086" s="5"/>
      <c r="D5086" s="5"/>
      <c r="E5086" s="5"/>
      <c r="F5086" s="5"/>
      <c r="G5086" s="5"/>
      <c r="H5086" s="5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3"/>
      <c r="AU5086" s="5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CK5086"/>
    </row>
    <row r="5087" spans="1:89" x14ac:dyDescent="0.25">
      <c r="A5087" s="2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3"/>
      <c r="AU5087" s="5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CK5087"/>
    </row>
    <row r="5088" spans="1:89" x14ac:dyDescent="0.25">
      <c r="A5088" s="2"/>
      <c r="B5088" s="5"/>
      <c r="C5088" s="5"/>
      <c r="D5088" s="5"/>
      <c r="E5088" s="5"/>
      <c r="F5088" s="5"/>
      <c r="G5088" s="5"/>
      <c r="H5088" s="5"/>
      <c r="I5088" s="3"/>
      <c r="J5088" s="5"/>
      <c r="K5088" s="5"/>
      <c r="L5088" s="5"/>
      <c r="M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3"/>
      <c r="AU5088" s="5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CK5088"/>
    </row>
    <row r="5089" spans="1:89" x14ac:dyDescent="0.25">
      <c r="A5089" s="2"/>
      <c r="B5089" s="5"/>
      <c r="C5089" s="5"/>
      <c r="D5089" s="5"/>
      <c r="E5089" s="5"/>
      <c r="F5089" s="5"/>
      <c r="G5089" s="5"/>
      <c r="H5089" s="5"/>
      <c r="I5089" s="5"/>
      <c r="J5089" s="3"/>
      <c r="K5089" s="3"/>
      <c r="L5089" s="5"/>
      <c r="M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3"/>
      <c r="AU5089" s="5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CK5089"/>
    </row>
    <row r="5090" spans="1:89" x14ac:dyDescent="0.25">
      <c r="A5090" s="2"/>
      <c r="B5090" s="5"/>
      <c r="C5090" s="5"/>
      <c r="D5090" s="5"/>
      <c r="E5090" s="5"/>
      <c r="F5090" s="5"/>
      <c r="G5090" s="5"/>
      <c r="H5090" s="5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3"/>
      <c r="AU5090" s="5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CK5090"/>
    </row>
    <row r="5091" spans="1:89" x14ac:dyDescent="0.25">
      <c r="A5091" s="2"/>
      <c r="B5091" s="5"/>
      <c r="C5091" s="5"/>
      <c r="D5091" s="5"/>
      <c r="E5091" s="5"/>
      <c r="F5091" s="5"/>
      <c r="G5091" s="5"/>
      <c r="H5091" s="5"/>
      <c r="I5091" s="5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3"/>
      <c r="AU5091" s="5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CK5091"/>
    </row>
    <row r="5092" spans="1:89" x14ac:dyDescent="0.25">
      <c r="A5092" s="2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3"/>
      <c r="AU5092" s="5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CK5092"/>
    </row>
    <row r="5093" spans="1:89" x14ac:dyDescent="0.25">
      <c r="A5093" s="2"/>
      <c r="B5093" s="5"/>
      <c r="C5093" s="5"/>
      <c r="D5093" s="5"/>
      <c r="E5093" s="5"/>
      <c r="F5093" s="5"/>
      <c r="G5093" s="5"/>
      <c r="H5093" s="5"/>
      <c r="I5093" s="3"/>
      <c r="J5093" s="5"/>
      <c r="K5093" s="5"/>
      <c r="L5093" s="5"/>
      <c r="M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3"/>
      <c r="AU5093" s="5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CK5093"/>
    </row>
    <row r="5094" spans="1:89" x14ac:dyDescent="0.25">
      <c r="A5094" s="2"/>
      <c r="B5094" s="5"/>
      <c r="C5094" s="5"/>
      <c r="D5094" s="5"/>
      <c r="E5094" s="5"/>
      <c r="F5094" s="5"/>
      <c r="G5094" s="5"/>
      <c r="H5094" s="5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3"/>
      <c r="AU5094" s="5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CK5094"/>
    </row>
    <row r="5095" spans="1:89" x14ac:dyDescent="0.25">
      <c r="A5095" s="2"/>
      <c r="B5095" s="5"/>
      <c r="C5095" s="5"/>
      <c r="D5095" s="5"/>
      <c r="E5095" s="5"/>
      <c r="F5095" s="5"/>
      <c r="G5095" s="5"/>
      <c r="H5095" s="5"/>
      <c r="I5095" s="3"/>
      <c r="J5095" s="3"/>
      <c r="K5095" s="5"/>
      <c r="L5095" s="5"/>
      <c r="M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3"/>
      <c r="AU5095" s="5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CK5095"/>
    </row>
    <row r="5096" spans="1:89" x14ac:dyDescent="0.25">
      <c r="A5096" s="2"/>
      <c r="B5096" s="5"/>
      <c r="C5096" s="5"/>
      <c r="D5096" s="5"/>
      <c r="E5096" s="5"/>
      <c r="F5096" s="5"/>
      <c r="G5096" s="5"/>
      <c r="H5096" s="5"/>
      <c r="I5096" s="3"/>
      <c r="J5096" s="5"/>
      <c r="K5096" s="5"/>
      <c r="L5096" s="5"/>
      <c r="M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3"/>
      <c r="AU5096" s="5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CK5096"/>
    </row>
    <row r="5097" spans="1:89" x14ac:dyDescent="0.25">
      <c r="A5097" s="2"/>
      <c r="B5097" s="5"/>
      <c r="C5097" s="5"/>
      <c r="D5097" s="5"/>
      <c r="E5097" s="5"/>
      <c r="F5097" s="5"/>
      <c r="G5097" s="5"/>
      <c r="H5097" s="5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3"/>
      <c r="AU5097" s="5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CK5097"/>
    </row>
    <row r="5098" spans="1:89" x14ac:dyDescent="0.25">
      <c r="A5098" s="2"/>
      <c r="B5098" s="5"/>
      <c r="C5098" s="5"/>
      <c r="D5098" s="5"/>
      <c r="E5098" s="5"/>
      <c r="F5098" s="5"/>
      <c r="G5098" s="5"/>
      <c r="H5098" s="5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3"/>
      <c r="AU5098" s="5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CK5098"/>
    </row>
    <row r="5099" spans="1:89" x14ac:dyDescent="0.25">
      <c r="A5099" s="2"/>
      <c r="B5099" s="5"/>
      <c r="C5099" s="5"/>
      <c r="D5099" s="5"/>
      <c r="E5099" s="5"/>
      <c r="F5099" s="5"/>
      <c r="G5099" s="5"/>
      <c r="H5099" s="5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3"/>
      <c r="AU5099" s="5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CK5099"/>
    </row>
    <row r="5100" spans="1:89" x14ac:dyDescent="0.25">
      <c r="A5100" s="2"/>
      <c r="B5100" s="5"/>
      <c r="C5100" s="5"/>
      <c r="D5100" s="5"/>
      <c r="E5100" s="5"/>
      <c r="F5100" s="5"/>
      <c r="G5100" s="5"/>
      <c r="H5100" s="5"/>
      <c r="I5100" s="3"/>
      <c r="J5100" s="3"/>
      <c r="K5100" s="5"/>
      <c r="L5100" s="5"/>
      <c r="M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3"/>
      <c r="AU5100" s="5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CK5100"/>
    </row>
    <row r="5101" spans="1:89" x14ac:dyDescent="0.25">
      <c r="A5101" s="2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3"/>
      <c r="AU5101" s="5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CK5101"/>
    </row>
    <row r="5102" spans="1:89" x14ac:dyDescent="0.25">
      <c r="A5102" s="2"/>
      <c r="B5102" s="5"/>
      <c r="C5102" s="5"/>
      <c r="D5102" s="5"/>
      <c r="E5102" s="5"/>
      <c r="F5102" s="5"/>
      <c r="G5102" s="5"/>
      <c r="H5102" s="5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3"/>
      <c r="AU5102" s="5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CK5102"/>
    </row>
    <row r="5103" spans="1:89" x14ac:dyDescent="0.25">
      <c r="A5103" s="2"/>
      <c r="B5103" s="5"/>
      <c r="C5103" s="5"/>
      <c r="D5103" s="5"/>
      <c r="E5103" s="5"/>
      <c r="F5103" s="5"/>
      <c r="G5103" s="5"/>
      <c r="H5103" s="5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3"/>
      <c r="AU5103" s="5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CK5103"/>
    </row>
    <row r="5104" spans="1:89" x14ac:dyDescent="0.25">
      <c r="A5104" s="2"/>
      <c r="B5104" s="5"/>
      <c r="C5104" s="5"/>
      <c r="D5104" s="5"/>
      <c r="E5104" s="5"/>
      <c r="F5104" s="5"/>
      <c r="G5104" s="5"/>
      <c r="H5104" s="5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3"/>
      <c r="AU5104" s="5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CK5104"/>
    </row>
    <row r="5105" spans="1:89" x14ac:dyDescent="0.25">
      <c r="A5105" s="2"/>
      <c r="B5105" s="5"/>
      <c r="C5105" s="5"/>
      <c r="D5105" s="5"/>
      <c r="E5105" s="5"/>
      <c r="F5105" s="5"/>
      <c r="G5105" s="5"/>
      <c r="H5105" s="5"/>
      <c r="I5105" s="3"/>
      <c r="J5105" s="3"/>
      <c r="K5105" s="5"/>
      <c r="L5105" s="5"/>
      <c r="M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3"/>
      <c r="AU5105" s="5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CK5105"/>
    </row>
    <row r="5106" spans="1:89" x14ac:dyDescent="0.25">
      <c r="A5106" s="2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3"/>
      <c r="AU5106" s="5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CK5106"/>
    </row>
    <row r="5107" spans="1:89" x14ac:dyDescent="0.25">
      <c r="A5107" s="2"/>
      <c r="B5107" s="5"/>
      <c r="C5107" s="5"/>
      <c r="D5107" s="5"/>
      <c r="E5107" s="5"/>
      <c r="F5107" s="5"/>
      <c r="G5107" s="5"/>
      <c r="H5107" s="5"/>
      <c r="I5107" s="3"/>
      <c r="J5107" s="5"/>
      <c r="K5107" s="5"/>
      <c r="L5107" s="3"/>
      <c r="M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3"/>
      <c r="AU5107" s="5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CK5107"/>
    </row>
    <row r="5108" spans="1:89" x14ac:dyDescent="0.25">
      <c r="A5108" s="2"/>
      <c r="B5108" s="5"/>
      <c r="C5108" s="5"/>
      <c r="D5108" s="5"/>
      <c r="E5108" s="5"/>
      <c r="F5108" s="5"/>
      <c r="G5108" s="5"/>
      <c r="H5108" s="5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3"/>
      <c r="AU5108" s="5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CK5108"/>
    </row>
    <row r="5109" spans="1:89" x14ac:dyDescent="0.25">
      <c r="A5109" s="2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3"/>
      <c r="AU5109" s="5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CK5109"/>
    </row>
    <row r="5110" spans="1:89" x14ac:dyDescent="0.25">
      <c r="A5110" s="2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3"/>
      <c r="AU5110" s="5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CK5110"/>
    </row>
    <row r="5111" spans="1:89" x14ac:dyDescent="0.25">
      <c r="A5111" s="2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3"/>
      <c r="AU5111" s="5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CK5111"/>
    </row>
    <row r="5112" spans="1:89" x14ac:dyDescent="0.25">
      <c r="A5112" s="2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3"/>
      <c r="AU5112" s="5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CK5112"/>
    </row>
    <row r="5113" spans="1:89" x14ac:dyDescent="0.25">
      <c r="A5113" s="2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3"/>
      <c r="AU5113" s="5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CK5113"/>
    </row>
    <row r="5114" spans="1:89" x14ac:dyDescent="0.25">
      <c r="A5114" s="2"/>
      <c r="B5114" s="5"/>
      <c r="C5114" s="5"/>
      <c r="D5114" s="5"/>
      <c r="E5114" s="5"/>
      <c r="F5114" s="5"/>
      <c r="G5114" s="5"/>
      <c r="H5114" s="5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3"/>
      <c r="AU5114" s="5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CK5114"/>
    </row>
    <row r="5115" spans="1:89" x14ac:dyDescent="0.25">
      <c r="A5115" s="2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3"/>
      <c r="AU5115" s="5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CK5115"/>
    </row>
    <row r="5116" spans="1:89" x14ac:dyDescent="0.25">
      <c r="A5116" s="2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3"/>
      <c r="AU5116" s="5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CK5116"/>
    </row>
    <row r="5117" spans="1:89" x14ac:dyDescent="0.25">
      <c r="A5117" s="2"/>
      <c r="B5117" s="5"/>
      <c r="C5117" s="5"/>
      <c r="D5117" s="5"/>
      <c r="E5117" s="5"/>
      <c r="F5117" s="5"/>
      <c r="G5117" s="5"/>
      <c r="H5117" s="5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3"/>
      <c r="AU5117" s="5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CK5117"/>
    </row>
    <row r="5118" spans="1:89" x14ac:dyDescent="0.25">
      <c r="A5118" s="2"/>
      <c r="B5118" s="5"/>
      <c r="C5118" s="5"/>
      <c r="D5118" s="5"/>
      <c r="E5118" s="5"/>
      <c r="F5118" s="5"/>
      <c r="G5118" s="5"/>
      <c r="H5118" s="5"/>
      <c r="I5118" s="5"/>
      <c r="J5118" s="3"/>
      <c r="K5118" s="5"/>
      <c r="L5118" s="5"/>
      <c r="M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3"/>
      <c r="AU5118" s="5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CK5118"/>
    </row>
    <row r="5119" spans="1:89" x14ac:dyDescent="0.25">
      <c r="A5119" s="2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3"/>
      <c r="AU5119" s="5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CK5119"/>
    </row>
    <row r="5120" spans="1:89" x14ac:dyDescent="0.25">
      <c r="A5120" s="2"/>
      <c r="B5120" s="5"/>
      <c r="C5120" s="5"/>
      <c r="D5120" s="5"/>
      <c r="E5120" s="5"/>
      <c r="F5120" s="5"/>
      <c r="G5120" s="5"/>
      <c r="H5120" s="5"/>
      <c r="I5120" s="5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3"/>
      <c r="AU5120" s="5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CK5120"/>
    </row>
    <row r="5121" spans="1:89" x14ac:dyDescent="0.25">
      <c r="A5121" s="2"/>
      <c r="B5121" s="5"/>
      <c r="C5121" s="5"/>
      <c r="D5121" s="5"/>
      <c r="E5121" s="5"/>
      <c r="F5121" s="5"/>
      <c r="G5121" s="5"/>
      <c r="H5121" s="5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3"/>
      <c r="AU5121" s="5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CK5121"/>
    </row>
    <row r="5122" spans="1:89" x14ac:dyDescent="0.25">
      <c r="A5122" s="2"/>
      <c r="B5122" s="5"/>
      <c r="C5122" s="5"/>
      <c r="D5122" s="5"/>
      <c r="E5122" s="5"/>
      <c r="F5122" s="5"/>
      <c r="G5122" s="5"/>
      <c r="H5122" s="5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3"/>
      <c r="AU5122" s="5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CK5122"/>
    </row>
    <row r="5123" spans="1:89" x14ac:dyDescent="0.25">
      <c r="A5123" s="2"/>
      <c r="B5123" s="5"/>
      <c r="C5123" s="5"/>
      <c r="D5123" s="5"/>
      <c r="E5123" s="5"/>
      <c r="F5123" s="5"/>
      <c r="G5123" s="5"/>
      <c r="H5123" s="5"/>
      <c r="I5123" s="5"/>
      <c r="J5123" s="3"/>
      <c r="K5123" s="5"/>
      <c r="L5123" s="5"/>
      <c r="M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3"/>
      <c r="AU5123" s="5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CK5123"/>
    </row>
    <row r="5124" spans="1:89" x14ac:dyDescent="0.25">
      <c r="A5124" s="2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3"/>
      <c r="AU5124" s="5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CK5124"/>
    </row>
    <row r="5125" spans="1:89" x14ac:dyDescent="0.25">
      <c r="A5125" s="2"/>
      <c r="B5125" s="5"/>
      <c r="C5125" s="5"/>
      <c r="D5125" s="5"/>
      <c r="E5125" s="5"/>
      <c r="F5125" s="5"/>
      <c r="G5125" s="5"/>
      <c r="H5125" s="5"/>
      <c r="I5125" s="5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3"/>
      <c r="AU5125" s="5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CK5125"/>
    </row>
    <row r="5126" spans="1:89" x14ac:dyDescent="0.25">
      <c r="A5126" s="2"/>
      <c r="B5126" s="5"/>
      <c r="C5126" s="5"/>
      <c r="D5126" s="5"/>
      <c r="E5126" s="5"/>
      <c r="F5126" s="5"/>
      <c r="G5126" s="5"/>
      <c r="H5126" s="5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3"/>
      <c r="AU5126" s="5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CK5126"/>
    </row>
    <row r="5127" spans="1:89" x14ac:dyDescent="0.25">
      <c r="A5127" s="2"/>
      <c r="B5127" s="5"/>
      <c r="C5127" s="5"/>
      <c r="D5127" s="5"/>
      <c r="E5127" s="5"/>
      <c r="F5127" s="5"/>
      <c r="G5127" s="5"/>
      <c r="H5127" s="5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3"/>
      <c r="AU5127" s="5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CK5127"/>
    </row>
    <row r="5128" spans="1:89" x14ac:dyDescent="0.25">
      <c r="A5128" s="2"/>
      <c r="B5128" s="5"/>
      <c r="C5128" s="5"/>
      <c r="D5128" s="5"/>
      <c r="E5128" s="5"/>
      <c r="F5128" s="5"/>
      <c r="G5128" s="5"/>
      <c r="H5128" s="5"/>
      <c r="I5128" s="3"/>
      <c r="J5128" s="3"/>
      <c r="K5128" s="5"/>
      <c r="L5128" s="5"/>
      <c r="M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3"/>
      <c r="AU5128" s="5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CK5128"/>
    </row>
    <row r="5129" spans="1:89" x14ac:dyDescent="0.25">
      <c r="A5129" s="2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3"/>
      <c r="AU5129" s="5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CK5129"/>
    </row>
    <row r="5130" spans="1:89" x14ac:dyDescent="0.25">
      <c r="A5130" s="2"/>
      <c r="B5130" s="5"/>
      <c r="C5130" s="5"/>
      <c r="D5130" s="5"/>
      <c r="E5130" s="5"/>
      <c r="F5130" s="5"/>
      <c r="G5130" s="5"/>
      <c r="H5130" s="5"/>
      <c r="I5130" s="3"/>
      <c r="J5130" s="5"/>
      <c r="K5130" s="5"/>
      <c r="L5130" s="3"/>
      <c r="M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3"/>
      <c r="AU5130" s="5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CK5130"/>
    </row>
    <row r="5131" spans="1:89" x14ac:dyDescent="0.25">
      <c r="A5131" s="2"/>
      <c r="B5131" s="5"/>
      <c r="C5131" s="5"/>
      <c r="D5131" s="5"/>
      <c r="E5131" s="5"/>
      <c r="F5131" s="5"/>
      <c r="G5131" s="5"/>
      <c r="H5131" s="5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3"/>
      <c r="AU5131" s="5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CK5131"/>
    </row>
    <row r="5132" spans="1:89" x14ac:dyDescent="0.25">
      <c r="A5132" s="2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3"/>
      <c r="AU5132" s="5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CK5132"/>
    </row>
    <row r="5133" spans="1:89" x14ac:dyDescent="0.25">
      <c r="A5133" s="2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3"/>
      <c r="AU5133" s="5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CK5133"/>
    </row>
    <row r="5134" spans="1:89" x14ac:dyDescent="0.25">
      <c r="A5134" s="2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3"/>
      <c r="AU5134" s="5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CK5134"/>
    </row>
    <row r="5135" spans="1:89" x14ac:dyDescent="0.25">
      <c r="A5135" s="2"/>
      <c r="B5135" s="5"/>
      <c r="C5135" s="5"/>
      <c r="D5135" s="5"/>
      <c r="E5135" s="5"/>
      <c r="F5135" s="5"/>
      <c r="G5135" s="5"/>
      <c r="H5135" s="5"/>
      <c r="I5135" s="3"/>
      <c r="J5135" s="5"/>
      <c r="K5135" s="5"/>
      <c r="L5135" s="5"/>
      <c r="M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3"/>
      <c r="AU5135" s="5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CK5135"/>
    </row>
    <row r="5136" spans="1:89" x14ac:dyDescent="0.25">
      <c r="A5136" s="2"/>
      <c r="B5136" s="5"/>
      <c r="C5136" s="5"/>
      <c r="D5136" s="5"/>
      <c r="E5136" s="5"/>
      <c r="F5136" s="5"/>
      <c r="G5136" s="5"/>
      <c r="H5136" s="5"/>
      <c r="I5136" s="3"/>
      <c r="J5136" s="5"/>
      <c r="K5136" s="5"/>
      <c r="L5136" s="5"/>
      <c r="M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3"/>
      <c r="AU5136" s="5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CK5136"/>
    </row>
    <row r="5137" spans="1:89" x14ac:dyDescent="0.25">
      <c r="A5137" s="2"/>
      <c r="B5137" s="5"/>
      <c r="C5137" s="5"/>
      <c r="D5137" s="5"/>
      <c r="E5137" s="5"/>
      <c r="F5137" s="5"/>
      <c r="G5137" s="5"/>
      <c r="H5137" s="5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3"/>
      <c r="AU5137" s="5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CK5137"/>
    </row>
    <row r="5138" spans="1:89" x14ac:dyDescent="0.25">
      <c r="A5138" s="2"/>
      <c r="B5138" s="5"/>
      <c r="C5138" s="5"/>
      <c r="D5138" s="5"/>
      <c r="E5138" s="5"/>
      <c r="F5138" s="5"/>
      <c r="G5138" s="5"/>
      <c r="H5138" s="5"/>
      <c r="I5138" s="3"/>
      <c r="J5138" s="5"/>
      <c r="K5138" s="5"/>
      <c r="L5138" s="5"/>
      <c r="M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3"/>
      <c r="AU5138" s="5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CK5138"/>
    </row>
    <row r="5139" spans="1:89" x14ac:dyDescent="0.25">
      <c r="A5139" s="2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3"/>
      <c r="AU5139" s="5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CK5139"/>
    </row>
    <row r="5140" spans="1:89" x14ac:dyDescent="0.25">
      <c r="A5140" s="2"/>
      <c r="B5140" s="5"/>
      <c r="C5140" s="5"/>
      <c r="D5140" s="5"/>
      <c r="E5140" s="5"/>
      <c r="F5140" s="5"/>
      <c r="G5140" s="5"/>
      <c r="H5140" s="5"/>
      <c r="I5140" s="5"/>
      <c r="J5140" s="3"/>
      <c r="K5140" s="3"/>
      <c r="L5140" s="5"/>
      <c r="M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3"/>
      <c r="AU5140" s="5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CK5140"/>
    </row>
    <row r="5141" spans="1:89" x14ac:dyDescent="0.25">
      <c r="A5141" s="2"/>
      <c r="B5141" s="5"/>
      <c r="C5141" s="5"/>
      <c r="D5141" s="5"/>
      <c r="E5141" s="5"/>
      <c r="F5141" s="5"/>
      <c r="G5141" s="5"/>
      <c r="H5141" s="5"/>
      <c r="I5141" s="3"/>
      <c r="J5141" s="5"/>
      <c r="K5141" s="5"/>
      <c r="L5141" s="5"/>
      <c r="M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3"/>
      <c r="AU5141" s="5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CK5141"/>
    </row>
    <row r="5142" spans="1:89" x14ac:dyDescent="0.25">
      <c r="A5142" s="2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3"/>
      <c r="AU5142" s="5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CK5142"/>
    </row>
    <row r="5143" spans="1:89" x14ac:dyDescent="0.25">
      <c r="A5143" s="2"/>
      <c r="B5143" s="5"/>
      <c r="C5143" s="5"/>
      <c r="D5143" s="5"/>
      <c r="E5143" s="5"/>
      <c r="F5143" s="5"/>
      <c r="G5143" s="5"/>
      <c r="H5143" s="5"/>
      <c r="I5143" s="3"/>
      <c r="J5143" s="3"/>
      <c r="K5143" s="3"/>
      <c r="L5143" s="5"/>
      <c r="M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3"/>
      <c r="AU5143" s="5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CK5143"/>
    </row>
    <row r="5144" spans="1:89" x14ac:dyDescent="0.25">
      <c r="A5144" s="2"/>
      <c r="B5144" s="5"/>
      <c r="C5144" s="5"/>
      <c r="D5144" s="5"/>
      <c r="E5144" s="5"/>
      <c r="F5144" s="5"/>
      <c r="G5144" s="5"/>
      <c r="H5144" s="5"/>
      <c r="I5144" s="3"/>
      <c r="J5144" s="3"/>
      <c r="K5144" s="3"/>
      <c r="L5144" s="5"/>
      <c r="M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3"/>
      <c r="AU5144" s="5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CK5144"/>
    </row>
    <row r="5145" spans="1:89" x14ac:dyDescent="0.25">
      <c r="A5145" s="2"/>
      <c r="B5145" s="5"/>
      <c r="C5145" s="5"/>
      <c r="D5145" s="5"/>
      <c r="E5145" s="5"/>
      <c r="F5145" s="5"/>
      <c r="G5145" s="5"/>
      <c r="H5145" s="5"/>
      <c r="I5145" s="3"/>
      <c r="J5145" s="3"/>
      <c r="K5145" s="3"/>
      <c r="L5145" s="5"/>
      <c r="M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3"/>
      <c r="AU5145" s="5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CK5145"/>
    </row>
    <row r="5146" spans="1:89" x14ac:dyDescent="0.25">
      <c r="A5146" s="2"/>
      <c r="B5146" s="5"/>
      <c r="C5146" s="5"/>
      <c r="D5146" s="5"/>
      <c r="E5146" s="5"/>
      <c r="F5146" s="5"/>
      <c r="G5146" s="5"/>
      <c r="H5146" s="5"/>
      <c r="I5146" s="3"/>
      <c r="J5146" s="5"/>
      <c r="K5146" s="5"/>
      <c r="L5146" s="5"/>
      <c r="M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3"/>
      <c r="AU5146" s="5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CK5146"/>
    </row>
    <row r="5147" spans="1:89" x14ac:dyDescent="0.25">
      <c r="A5147" s="2"/>
      <c r="B5147" s="5"/>
      <c r="C5147" s="5"/>
      <c r="D5147" s="5"/>
      <c r="E5147" s="5"/>
      <c r="F5147" s="5"/>
      <c r="G5147" s="5"/>
      <c r="H5147" s="5"/>
      <c r="I5147" s="3"/>
      <c r="J5147" s="5"/>
      <c r="K5147" s="5"/>
      <c r="L5147" s="5"/>
      <c r="M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3"/>
      <c r="AU5147" s="5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CK5147"/>
    </row>
    <row r="5148" spans="1:89" x14ac:dyDescent="0.25">
      <c r="A5148" s="2"/>
      <c r="B5148" s="5"/>
      <c r="C5148" s="5"/>
      <c r="D5148" s="5"/>
      <c r="E5148" s="5"/>
      <c r="F5148" s="5"/>
      <c r="G5148" s="5"/>
      <c r="H5148" s="5"/>
      <c r="I5148" s="3"/>
      <c r="J5148" s="3"/>
      <c r="K5148" s="3"/>
      <c r="L5148" s="5"/>
      <c r="M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3"/>
      <c r="AU5148" s="5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CK5148"/>
    </row>
    <row r="5149" spans="1:89" x14ac:dyDescent="0.25">
      <c r="A5149" s="2"/>
      <c r="B5149" s="5"/>
      <c r="C5149" s="5"/>
      <c r="D5149" s="5"/>
      <c r="E5149" s="5"/>
      <c r="F5149" s="5"/>
      <c r="G5149" s="5"/>
      <c r="H5149" s="5"/>
      <c r="I5149" s="5"/>
      <c r="J5149" s="3"/>
      <c r="K5149" s="3"/>
      <c r="L5149" s="5"/>
      <c r="M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3"/>
      <c r="AU5149" s="5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CK5149"/>
    </row>
    <row r="5150" spans="1:89" x14ac:dyDescent="0.25">
      <c r="A5150" s="2"/>
      <c r="B5150" s="5"/>
      <c r="C5150" s="5"/>
      <c r="D5150" s="5"/>
      <c r="E5150" s="5"/>
      <c r="F5150" s="5"/>
      <c r="G5150" s="5"/>
      <c r="H5150" s="5"/>
      <c r="I5150" s="5"/>
      <c r="J5150" s="3"/>
      <c r="K5150" s="3"/>
      <c r="L5150" s="5"/>
      <c r="M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3"/>
      <c r="AU5150" s="5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CK5150"/>
    </row>
    <row r="5151" spans="1:89" x14ac:dyDescent="0.25">
      <c r="A5151" s="2"/>
      <c r="B5151" s="5"/>
      <c r="C5151" s="5"/>
      <c r="D5151" s="5"/>
      <c r="E5151" s="5"/>
      <c r="F5151" s="5"/>
      <c r="G5151" s="5"/>
      <c r="H5151" s="5"/>
      <c r="I5151" s="3"/>
      <c r="J5151" s="5"/>
      <c r="K5151" s="5"/>
      <c r="L5151" s="5"/>
      <c r="M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3"/>
      <c r="AU5151" s="5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CK5151"/>
    </row>
    <row r="5152" spans="1:89" x14ac:dyDescent="0.25">
      <c r="A5152" s="2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3"/>
      <c r="AU5152" s="5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CK5152"/>
    </row>
    <row r="5153" spans="1:89" x14ac:dyDescent="0.25">
      <c r="A5153" s="2"/>
      <c r="B5153" s="5"/>
      <c r="C5153" s="5"/>
      <c r="D5153" s="5"/>
      <c r="E5153" s="5"/>
      <c r="F5153" s="5"/>
      <c r="G5153" s="5"/>
      <c r="H5153" s="5"/>
      <c r="I5153" s="5"/>
      <c r="J5153" s="3"/>
      <c r="K5153" s="5"/>
      <c r="L5153" s="5"/>
      <c r="M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3"/>
      <c r="AU5153" s="5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CK5153"/>
    </row>
    <row r="5154" spans="1:89" x14ac:dyDescent="0.25">
      <c r="A5154" s="2"/>
      <c r="B5154" s="5"/>
      <c r="C5154" s="5"/>
      <c r="D5154" s="5"/>
      <c r="E5154" s="5"/>
      <c r="F5154" s="5"/>
      <c r="G5154" s="5"/>
      <c r="H5154" s="5"/>
      <c r="I5154" s="5"/>
      <c r="J5154" s="3"/>
      <c r="K5154" s="3"/>
      <c r="L5154" s="5"/>
      <c r="M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3"/>
      <c r="AU5154" s="5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CK5154"/>
    </row>
    <row r="5155" spans="1:89" x14ac:dyDescent="0.25">
      <c r="A5155" s="2"/>
      <c r="B5155" s="5"/>
      <c r="C5155" s="5"/>
      <c r="D5155" s="5"/>
      <c r="E5155" s="5"/>
      <c r="F5155" s="5"/>
      <c r="G5155" s="5"/>
      <c r="H5155" s="5"/>
      <c r="I5155" s="3"/>
      <c r="J5155" s="3"/>
      <c r="K5155" s="3"/>
      <c r="L5155" s="5"/>
      <c r="M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3"/>
      <c r="AU5155" s="5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CK5155"/>
    </row>
    <row r="5156" spans="1:89" x14ac:dyDescent="0.25">
      <c r="A5156" s="2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3"/>
      <c r="AU5156" s="5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CK5156"/>
    </row>
    <row r="5157" spans="1:89" x14ac:dyDescent="0.25">
      <c r="A5157" s="2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3"/>
      <c r="AU5157" s="5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CK5157"/>
    </row>
    <row r="5158" spans="1:89" x14ac:dyDescent="0.25">
      <c r="A5158" s="2"/>
      <c r="B5158" s="5"/>
      <c r="C5158" s="5"/>
      <c r="D5158" s="5"/>
      <c r="E5158" s="5"/>
      <c r="F5158" s="5"/>
      <c r="G5158" s="5"/>
      <c r="H5158" s="5"/>
      <c r="I5158" s="5"/>
      <c r="J5158" s="3"/>
      <c r="K5158" s="3"/>
      <c r="L5158" s="5"/>
      <c r="M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3"/>
      <c r="AU5158" s="5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CK5158"/>
    </row>
    <row r="5159" spans="1:89" x14ac:dyDescent="0.25">
      <c r="A5159" s="2"/>
      <c r="B5159" s="5"/>
      <c r="C5159" s="5"/>
      <c r="D5159" s="5"/>
      <c r="E5159" s="5"/>
      <c r="F5159" s="5"/>
      <c r="G5159" s="5"/>
      <c r="H5159" s="5"/>
      <c r="I5159" s="5"/>
      <c r="J5159" s="3"/>
      <c r="K5159" s="3"/>
      <c r="L5159" s="5"/>
      <c r="M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3"/>
      <c r="AU5159" s="5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CK5159"/>
    </row>
    <row r="5160" spans="1:89" x14ac:dyDescent="0.25">
      <c r="A5160" s="2"/>
      <c r="B5160" s="5"/>
      <c r="C5160" s="5"/>
      <c r="D5160" s="5"/>
      <c r="E5160" s="5"/>
      <c r="F5160" s="5"/>
      <c r="G5160" s="5"/>
      <c r="H5160" s="5"/>
      <c r="I5160" s="5"/>
      <c r="J5160" s="3"/>
      <c r="K5160" s="3"/>
      <c r="L5160" s="5"/>
      <c r="M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3"/>
      <c r="AU5160" s="5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CK5160"/>
    </row>
    <row r="5161" spans="1:89" x14ac:dyDescent="0.25">
      <c r="A5161" s="2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3"/>
      <c r="AU5161" s="5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CK5161"/>
    </row>
    <row r="5162" spans="1:89" x14ac:dyDescent="0.25">
      <c r="A5162" s="2"/>
      <c r="B5162" s="5"/>
      <c r="C5162" s="5"/>
      <c r="D5162" s="5"/>
      <c r="E5162" s="5"/>
      <c r="F5162" s="5"/>
      <c r="G5162" s="5"/>
      <c r="H5162" s="5"/>
      <c r="I5162" s="3"/>
      <c r="J5162" s="5"/>
      <c r="K5162" s="5"/>
      <c r="L5162" s="5"/>
      <c r="M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3"/>
      <c r="AU5162" s="5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CK5162"/>
    </row>
    <row r="5163" spans="1:89" x14ac:dyDescent="0.25">
      <c r="A5163" s="2"/>
      <c r="B5163" s="5"/>
      <c r="C5163" s="5"/>
      <c r="D5163" s="5"/>
      <c r="E5163" s="5"/>
      <c r="F5163" s="5"/>
      <c r="G5163" s="5"/>
      <c r="H5163" s="5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3"/>
      <c r="AU5163" s="5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CK5163"/>
    </row>
    <row r="5164" spans="1:89" x14ac:dyDescent="0.25">
      <c r="A5164" s="2"/>
      <c r="B5164" s="5"/>
      <c r="C5164" s="5"/>
      <c r="D5164" s="5"/>
      <c r="E5164" s="5"/>
      <c r="F5164" s="5"/>
      <c r="G5164" s="5"/>
      <c r="H5164" s="5"/>
      <c r="I5164" s="3"/>
      <c r="J5164" s="5"/>
      <c r="K5164" s="5"/>
      <c r="L5164" s="5"/>
      <c r="M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3"/>
      <c r="AU5164" s="5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CK5164"/>
    </row>
    <row r="5165" spans="1:89" x14ac:dyDescent="0.25">
      <c r="A5165" s="2"/>
      <c r="B5165" s="5"/>
      <c r="C5165" s="5"/>
      <c r="D5165" s="5"/>
      <c r="E5165" s="5"/>
      <c r="F5165" s="5"/>
      <c r="G5165" s="5"/>
      <c r="H5165" s="5"/>
      <c r="I5165" s="3"/>
      <c r="J5165" s="5"/>
      <c r="K5165" s="5"/>
      <c r="L5165" s="5"/>
      <c r="M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3"/>
      <c r="AU5165" s="5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CK5165"/>
    </row>
    <row r="5166" spans="1:89" x14ac:dyDescent="0.25">
      <c r="A5166" s="2"/>
      <c r="B5166" s="5"/>
      <c r="C5166" s="5"/>
      <c r="D5166" s="5"/>
      <c r="E5166" s="5"/>
      <c r="F5166" s="5"/>
      <c r="G5166" s="5"/>
      <c r="H5166" s="5"/>
      <c r="I5166" s="5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3"/>
      <c r="AU5166" s="5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CK5166"/>
    </row>
    <row r="5167" spans="1:89" x14ac:dyDescent="0.25">
      <c r="A5167" s="2"/>
      <c r="B5167" s="5"/>
      <c r="C5167" s="5"/>
      <c r="D5167" s="5"/>
      <c r="E5167" s="5"/>
      <c r="F5167" s="5"/>
      <c r="G5167" s="5"/>
      <c r="H5167" s="5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3"/>
      <c r="AU5167" s="5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CK5167"/>
    </row>
    <row r="5168" spans="1:89" x14ac:dyDescent="0.25">
      <c r="A5168" s="2"/>
      <c r="B5168" s="5"/>
      <c r="C5168" s="5"/>
      <c r="D5168" s="5"/>
      <c r="E5168" s="5"/>
      <c r="F5168" s="5"/>
      <c r="G5168" s="5"/>
      <c r="H5168" s="5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3"/>
      <c r="AU5168" s="5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CK5168"/>
    </row>
    <row r="5169" spans="1:89" x14ac:dyDescent="0.25">
      <c r="A5169" s="2"/>
      <c r="B5169" s="5"/>
      <c r="C5169" s="5"/>
      <c r="D5169" s="5"/>
      <c r="E5169" s="5"/>
      <c r="F5169" s="5"/>
      <c r="G5169" s="5"/>
      <c r="H5169" s="5"/>
      <c r="I5169" s="3"/>
      <c r="J5169" s="5"/>
      <c r="K5169" s="5"/>
      <c r="L5169" s="5"/>
      <c r="M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3"/>
      <c r="AU5169" s="5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CK5169"/>
    </row>
    <row r="5170" spans="1:89" x14ac:dyDescent="0.25">
      <c r="A5170" s="2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3"/>
      <c r="AU5170" s="5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CK5170"/>
    </row>
    <row r="5171" spans="1:89" x14ac:dyDescent="0.25">
      <c r="A5171" s="2"/>
      <c r="B5171" s="5"/>
      <c r="C5171" s="5"/>
      <c r="D5171" s="5"/>
      <c r="E5171" s="5"/>
      <c r="F5171" s="5"/>
      <c r="G5171" s="5"/>
      <c r="H5171" s="5"/>
      <c r="I5171" s="5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3"/>
      <c r="AU5171" s="5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CK5171"/>
    </row>
    <row r="5172" spans="1:89" x14ac:dyDescent="0.25">
      <c r="A5172" s="2"/>
      <c r="B5172" s="5"/>
      <c r="C5172" s="5"/>
      <c r="D5172" s="5"/>
      <c r="E5172" s="5"/>
      <c r="F5172" s="5"/>
      <c r="G5172" s="5"/>
      <c r="H5172" s="5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3"/>
      <c r="AU5172" s="5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CK5172"/>
    </row>
    <row r="5173" spans="1:89" x14ac:dyDescent="0.25">
      <c r="A5173" s="2"/>
      <c r="B5173" s="5"/>
      <c r="C5173" s="5"/>
      <c r="D5173" s="5"/>
      <c r="E5173" s="5"/>
      <c r="F5173" s="5"/>
      <c r="G5173" s="5"/>
      <c r="H5173" s="5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3"/>
      <c r="AU5173" s="5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CK5173"/>
    </row>
    <row r="5174" spans="1:89" x14ac:dyDescent="0.25">
      <c r="A5174" s="2"/>
      <c r="B5174" s="5"/>
      <c r="C5174" s="5"/>
      <c r="D5174" s="5"/>
      <c r="E5174" s="5"/>
      <c r="F5174" s="5"/>
      <c r="G5174" s="5"/>
      <c r="H5174" s="5"/>
      <c r="I5174" s="3"/>
      <c r="J5174" s="5"/>
      <c r="K5174" s="5"/>
      <c r="L5174" s="5"/>
      <c r="M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3"/>
      <c r="AU5174" s="5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CK5174"/>
    </row>
    <row r="5175" spans="1:89" x14ac:dyDescent="0.25">
      <c r="A5175" s="2"/>
      <c r="B5175" s="5"/>
      <c r="C5175" s="5"/>
      <c r="D5175" s="5"/>
      <c r="E5175" s="5"/>
      <c r="F5175" s="5"/>
      <c r="G5175" s="5"/>
      <c r="H5175" s="5"/>
      <c r="I5175" s="3"/>
      <c r="J5175" s="5"/>
      <c r="K5175" s="5"/>
      <c r="L5175" s="5"/>
      <c r="M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3"/>
      <c r="AU5175" s="5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CK5175"/>
    </row>
    <row r="5176" spans="1:89" x14ac:dyDescent="0.25">
      <c r="A5176" s="2"/>
      <c r="B5176" s="5"/>
      <c r="C5176" s="5"/>
      <c r="D5176" s="5"/>
      <c r="E5176" s="5"/>
      <c r="F5176" s="5"/>
      <c r="G5176" s="5"/>
      <c r="H5176" s="5"/>
      <c r="I5176" s="5"/>
      <c r="J5176" s="5"/>
      <c r="K5176" s="3"/>
      <c r="L5176" s="3"/>
      <c r="M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3"/>
      <c r="AU5176" s="5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CK5176"/>
    </row>
    <row r="5177" spans="1:89" x14ac:dyDescent="0.25">
      <c r="A5177" s="2"/>
      <c r="B5177" s="5"/>
      <c r="C5177" s="5"/>
      <c r="D5177" s="5"/>
      <c r="E5177" s="5"/>
      <c r="F5177" s="5"/>
      <c r="G5177" s="5"/>
      <c r="H5177" s="5"/>
      <c r="I5177" s="5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3"/>
      <c r="AU5177" s="5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CK5177"/>
    </row>
    <row r="5178" spans="1:89" x14ac:dyDescent="0.25">
      <c r="A5178" s="2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3"/>
      <c r="AU5178" s="5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CK5178"/>
    </row>
    <row r="5179" spans="1:89" x14ac:dyDescent="0.25">
      <c r="A5179" s="2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3"/>
      <c r="AU5179" s="5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CK5179"/>
    </row>
    <row r="5180" spans="1:89" x14ac:dyDescent="0.25">
      <c r="A5180" s="2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3"/>
      <c r="AU5180" s="5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CK5180"/>
    </row>
    <row r="5181" spans="1:89" x14ac:dyDescent="0.25">
      <c r="A5181" s="2"/>
      <c r="B5181" s="5"/>
      <c r="C5181" s="5"/>
      <c r="D5181" s="5"/>
      <c r="E5181" s="5"/>
      <c r="F5181" s="5"/>
      <c r="G5181" s="5"/>
      <c r="H5181" s="5"/>
      <c r="I5181" s="3"/>
      <c r="J5181" s="5"/>
      <c r="K5181" s="5"/>
      <c r="L5181" s="5"/>
      <c r="M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3"/>
      <c r="AU5181" s="5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CK5181"/>
    </row>
    <row r="5182" spans="1:89" x14ac:dyDescent="0.25">
      <c r="A5182" s="2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3"/>
      <c r="AU5182" s="5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CK5182"/>
    </row>
    <row r="5183" spans="1:89" x14ac:dyDescent="0.25">
      <c r="A5183" s="2"/>
      <c r="B5183" s="5"/>
      <c r="C5183" s="5"/>
      <c r="D5183" s="5"/>
      <c r="E5183" s="5"/>
      <c r="F5183" s="5"/>
      <c r="G5183" s="5"/>
      <c r="H5183" s="5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3"/>
      <c r="AU5183" s="5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CK5183"/>
    </row>
    <row r="5184" spans="1:89" x14ac:dyDescent="0.25">
      <c r="A5184" s="2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3"/>
      <c r="AU5184" s="5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CK5184"/>
    </row>
    <row r="5185" spans="1:89" x14ac:dyDescent="0.25">
      <c r="A5185" s="2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3"/>
      <c r="AU5185" s="5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CK5185"/>
    </row>
    <row r="5186" spans="1:89" x14ac:dyDescent="0.25">
      <c r="A5186" s="2"/>
      <c r="B5186" s="5"/>
      <c r="C5186" s="5"/>
      <c r="D5186" s="5"/>
      <c r="E5186" s="5"/>
      <c r="F5186" s="5"/>
      <c r="G5186" s="5"/>
      <c r="H5186" s="5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3"/>
      <c r="AU5186" s="5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CK5186"/>
    </row>
    <row r="5187" spans="1:89" x14ac:dyDescent="0.25">
      <c r="A5187" s="2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3"/>
      <c r="AU5187" s="5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CK5187"/>
    </row>
    <row r="5188" spans="1:89" x14ac:dyDescent="0.25">
      <c r="A5188" s="2"/>
      <c r="B5188" s="5"/>
      <c r="C5188" s="5"/>
      <c r="D5188" s="5"/>
      <c r="E5188" s="5"/>
      <c r="F5188" s="5"/>
      <c r="G5188" s="5"/>
      <c r="H5188" s="5"/>
      <c r="I5188" s="3"/>
      <c r="J5188" s="5"/>
      <c r="K5188" s="5"/>
      <c r="L5188" s="5"/>
      <c r="M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3"/>
      <c r="AU5188" s="5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CK5188"/>
    </row>
    <row r="5189" spans="1:89" x14ac:dyDescent="0.25">
      <c r="A5189" s="2"/>
      <c r="B5189" s="5"/>
      <c r="C5189" s="5"/>
      <c r="D5189" s="5"/>
      <c r="E5189" s="5"/>
      <c r="F5189" s="5"/>
      <c r="G5189" s="5"/>
      <c r="H5189" s="5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3"/>
      <c r="AU5189" s="5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CK5189"/>
    </row>
    <row r="5190" spans="1:89" x14ac:dyDescent="0.25">
      <c r="A5190" s="2"/>
      <c r="B5190" s="5"/>
      <c r="C5190" s="5"/>
      <c r="D5190" s="5"/>
      <c r="E5190" s="5"/>
      <c r="F5190" s="5"/>
      <c r="G5190" s="5"/>
      <c r="H5190" s="5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3"/>
      <c r="AU5190" s="5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CK5190"/>
    </row>
    <row r="5191" spans="1:89" x14ac:dyDescent="0.25">
      <c r="A5191" s="2"/>
      <c r="B5191" s="5"/>
      <c r="C5191" s="5"/>
      <c r="D5191" s="5"/>
      <c r="E5191" s="5"/>
      <c r="F5191" s="5"/>
      <c r="G5191" s="5"/>
      <c r="H5191" s="5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3"/>
      <c r="AU5191" s="5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CK5191"/>
    </row>
    <row r="5192" spans="1:89" x14ac:dyDescent="0.25">
      <c r="A5192" s="2"/>
      <c r="B5192" s="5"/>
      <c r="C5192" s="5"/>
      <c r="D5192" s="5"/>
      <c r="E5192" s="5"/>
      <c r="F5192" s="5"/>
      <c r="G5192" s="5"/>
      <c r="H5192" s="5"/>
      <c r="I5192" s="3"/>
      <c r="J5192" s="5"/>
      <c r="K5192" s="5"/>
      <c r="L5192" s="5"/>
      <c r="M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3"/>
      <c r="AU5192" s="5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CK5192"/>
    </row>
    <row r="5193" spans="1:89" x14ac:dyDescent="0.25">
      <c r="A5193" s="2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3"/>
      <c r="AU5193" s="5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CK5193"/>
    </row>
    <row r="5194" spans="1:89" x14ac:dyDescent="0.25">
      <c r="A5194" s="2"/>
      <c r="B5194" s="5"/>
      <c r="C5194" s="5"/>
      <c r="D5194" s="5"/>
      <c r="E5194" s="5"/>
      <c r="F5194" s="5"/>
      <c r="G5194" s="5"/>
      <c r="H5194" s="5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3"/>
      <c r="AU5194" s="5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CK5194"/>
    </row>
    <row r="5195" spans="1:89" x14ac:dyDescent="0.25">
      <c r="A5195" s="2"/>
      <c r="B5195" s="5"/>
      <c r="C5195" s="5"/>
      <c r="D5195" s="5"/>
      <c r="E5195" s="5"/>
      <c r="F5195" s="5"/>
      <c r="G5195" s="5"/>
      <c r="H5195" s="5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3"/>
      <c r="AU5195" s="5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CK5195"/>
    </row>
    <row r="5196" spans="1:89" x14ac:dyDescent="0.25">
      <c r="A5196" s="2"/>
      <c r="B5196" s="5"/>
      <c r="C5196" s="5"/>
      <c r="D5196" s="5"/>
      <c r="E5196" s="5"/>
      <c r="F5196" s="5"/>
      <c r="G5196" s="5"/>
      <c r="H5196" s="5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3"/>
      <c r="AU5196" s="5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CK5196"/>
    </row>
    <row r="5197" spans="1:89" x14ac:dyDescent="0.25">
      <c r="A5197" s="2"/>
      <c r="B5197" s="5"/>
      <c r="C5197" s="5"/>
      <c r="D5197" s="5"/>
      <c r="E5197" s="5"/>
      <c r="F5197" s="5"/>
      <c r="G5197" s="5"/>
      <c r="H5197" s="5"/>
      <c r="I5197" s="3"/>
      <c r="J5197" s="5"/>
      <c r="K5197" s="5"/>
      <c r="L5197" s="5"/>
      <c r="M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3"/>
      <c r="AU5197" s="5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CK5197"/>
    </row>
    <row r="5198" spans="1:89" x14ac:dyDescent="0.25">
      <c r="A5198" s="2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3"/>
      <c r="AU5198" s="5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CK5198"/>
    </row>
    <row r="5199" spans="1:89" x14ac:dyDescent="0.25">
      <c r="A5199" s="2"/>
      <c r="B5199" s="5"/>
      <c r="C5199" s="5"/>
      <c r="D5199" s="5"/>
      <c r="E5199" s="5"/>
      <c r="F5199" s="5"/>
      <c r="G5199" s="5"/>
      <c r="H5199" s="5"/>
      <c r="I5199" s="5"/>
      <c r="J5199" s="5"/>
      <c r="K5199" s="3"/>
      <c r="L5199" s="3"/>
      <c r="M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3"/>
      <c r="AU5199" s="5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CK5199"/>
    </row>
    <row r="5200" spans="1:89" x14ac:dyDescent="0.25">
      <c r="A5200" s="2"/>
      <c r="B5200" s="5"/>
      <c r="C5200" s="5"/>
      <c r="D5200" s="5"/>
      <c r="E5200" s="5"/>
      <c r="F5200" s="5"/>
      <c r="G5200" s="5"/>
      <c r="H5200" s="5"/>
      <c r="I5200" s="5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3"/>
      <c r="AU5200" s="5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CK5200"/>
    </row>
    <row r="5201" spans="1:89" x14ac:dyDescent="0.25">
      <c r="A5201" s="2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3"/>
      <c r="AU5201" s="5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CK5201"/>
    </row>
    <row r="5202" spans="1:89" x14ac:dyDescent="0.25">
      <c r="A5202" s="2"/>
      <c r="B5202" s="5"/>
      <c r="C5202" s="5"/>
      <c r="D5202" s="5"/>
      <c r="E5202" s="5"/>
      <c r="F5202" s="5"/>
      <c r="G5202" s="5"/>
      <c r="H5202" s="5"/>
      <c r="I5202" s="3"/>
      <c r="J5202" s="5"/>
      <c r="K5202" s="5"/>
      <c r="L5202" s="5"/>
      <c r="M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3"/>
      <c r="AU5202" s="5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CK5202"/>
    </row>
    <row r="5203" spans="1:89" x14ac:dyDescent="0.25">
      <c r="A5203" s="2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3"/>
      <c r="AU5203" s="5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CK5203"/>
    </row>
    <row r="5204" spans="1:89" x14ac:dyDescent="0.25">
      <c r="A5204" s="2"/>
      <c r="B5204" s="5"/>
      <c r="C5204" s="5"/>
      <c r="D5204" s="5"/>
      <c r="E5204" s="5"/>
      <c r="F5204" s="5"/>
      <c r="G5204" s="5"/>
      <c r="H5204" s="5"/>
      <c r="I5204" s="3"/>
      <c r="J5204" s="5"/>
      <c r="K5204" s="5"/>
      <c r="L5204" s="5"/>
      <c r="M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3"/>
      <c r="AU5204" s="5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CK5204"/>
    </row>
    <row r="5205" spans="1:89" x14ac:dyDescent="0.25">
      <c r="A5205" s="2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3"/>
      <c r="AU5205" s="5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CK5205"/>
    </row>
    <row r="5206" spans="1:89" x14ac:dyDescent="0.25">
      <c r="A5206" s="2"/>
      <c r="B5206" s="5"/>
      <c r="C5206" s="5"/>
      <c r="D5206" s="5"/>
      <c r="E5206" s="5"/>
      <c r="F5206" s="5"/>
      <c r="G5206" s="5"/>
      <c r="H5206" s="5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3"/>
      <c r="AU5206" s="5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CK5206"/>
    </row>
    <row r="5207" spans="1:89" x14ac:dyDescent="0.25">
      <c r="A5207" s="2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3"/>
      <c r="AU5207" s="5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CK5207"/>
    </row>
    <row r="5208" spans="1:89" x14ac:dyDescent="0.25">
      <c r="A5208" s="2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3"/>
      <c r="AU5208" s="5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CK5208"/>
    </row>
    <row r="5209" spans="1:89" x14ac:dyDescent="0.25">
      <c r="A5209" s="2"/>
      <c r="B5209" s="5"/>
      <c r="C5209" s="5"/>
      <c r="D5209" s="5"/>
      <c r="E5209" s="5"/>
      <c r="F5209" s="5"/>
      <c r="G5209" s="5"/>
      <c r="H5209" s="5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3"/>
      <c r="AU5209" s="5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CK5209"/>
    </row>
    <row r="5210" spans="1:89" x14ac:dyDescent="0.25">
      <c r="A5210" s="2"/>
      <c r="B5210" s="5"/>
      <c r="C5210" s="5"/>
      <c r="D5210" s="5"/>
      <c r="E5210" s="5"/>
      <c r="F5210" s="5"/>
      <c r="G5210" s="5"/>
      <c r="H5210" s="5"/>
      <c r="I5210" s="3"/>
      <c r="J5210" s="5"/>
      <c r="K5210" s="5"/>
      <c r="L5210" s="5"/>
      <c r="M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3"/>
      <c r="AU5210" s="5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CK5210"/>
    </row>
    <row r="5211" spans="1:89" x14ac:dyDescent="0.25">
      <c r="A5211" s="2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3"/>
      <c r="AU5211" s="5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CK5211"/>
    </row>
    <row r="5212" spans="1:89" x14ac:dyDescent="0.25">
      <c r="A5212" s="2"/>
      <c r="B5212" s="5"/>
      <c r="C5212" s="5"/>
      <c r="D5212" s="5"/>
      <c r="E5212" s="5"/>
      <c r="F5212" s="5"/>
      <c r="G5212" s="5"/>
      <c r="H5212" s="5"/>
      <c r="I5212" s="5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3"/>
      <c r="AU5212" s="5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CK5212"/>
    </row>
    <row r="5213" spans="1:89" x14ac:dyDescent="0.25">
      <c r="A5213" s="2"/>
      <c r="B5213" s="5"/>
      <c r="C5213" s="5"/>
      <c r="D5213" s="5"/>
      <c r="E5213" s="5"/>
      <c r="F5213" s="5"/>
      <c r="G5213" s="5"/>
      <c r="H5213" s="5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3"/>
      <c r="AU5213" s="5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CK5213"/>
    </row>
    <row r="5214" spans="1:89" x14ac:dyDescent="0.25">
      <c r="A5214" s="2"/>
      <c r="B5214" s="5"/>
      <c r="C5214" s="5"/>
      <c r="D5214" s="5"/>
      <c r="E5214" s="5"/>
      <c r="F5214" s="5"/>
      <c r="G5214" s="5"/>
      <c r="H5214" s="5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3"/>
      <c r="AU5214" s="5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CK5214"/>
    </row>
    <row r="5215" spans="1:89" x14ac:dyDescent="0.25">
      <c r="A5215" s="2"/>
      <c r="B5215" s="5"/>
      <c r="C5215" s="5"/>
      <c r="D5215" s="5"/>
      <c r="E5215" s="5"/>
      <c r="F5215" s="5"/>
      <c r="G5215" s="5"/>
      <c r="H5215" s="5"/>
      <c r="I5215" s="3"/>
      <c r="J5215" s="5"/>
      <c r="K5215" s="5"/>
      <c r="L5215" s="5"/>
      <c r="M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3"/>
      <c r="AU5215" s="5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CK5215"/>
    </row>
    <row r="5216" spans="1:89" x14ac:dyDescent="0.25">
      <c r="A5216" s="2"/>
      <c r="B5216" s="5"/>
      <c r="C5216" s="5"/>
      <c r="D5216" s="5"/>
      <c r="E5216" s="5"/>
      <c r="F5216" s="5"/>
      <c r="G5216" s="5"/>
      <c r="H5216" s="5"/>
      <c r="I5216" s="3"/>
      <c r="J5216" s="5"/>
      <c r="K5216" s="5"/>
      <c r="L5216" s="5"/>
      <c r="M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3"/>
      <c r="AU5216" s="5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CK5216"/>
    </row>
    <row r="5217" spans="1:89" x14ac:dyDescent="0.25">
      <c r="A5217" s="2"/>
      <c r="B5217" s="5"/>
      <c r="C5217" s="5"/>
      <c r="D5217" s="5"/>
      <c r="E5217" s="5"/>
      <c r="F5217" s="5"/>
      <c r="G5217" s="5"/>
      <c r="H5217" s="5"/>
      <c r="I5217" s="5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3"/>
      <c r="AU5217" s="5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CK5217"/>
    </row>
    <row r="5218" spans="1:89" x14ac:dyDescent="0.25">
      <c r="A5218" s="2"/>
      <c r="B5218" s="5"/>
      <c r="C5218" s="5"/>
      <c r="D5218" s="5"/>
      <c r="E5218" s="5"/>
      <c r="F5218" s="5"/>
      <c r="G5218" s="5"/>
      <c r="H5218" s="5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3"/>
      <c r="AU5218" s="5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CK5218"/>
    </row>
    <row r="5219" spans="1:89" x14ac:dyDescent="0.25">
      <c r="A5219" s="2"/>
      <c r="B5219" s="5"/>
      <c r="C5219" s="5"/>
      <c r="D5219" s="5"/>
      <c r="E5219" s="5"/>
      <c r="F5219" s="5"/>
      <c r="G5219" s="5"/>
      <c r="H5219" s="5"/>
      <c r="I5219" s="5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3"/>
      <c r="AU5219" s="5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CK5219"/>
    </row>
    <row r="5220" spans="1:89" x14ac:dyDescent="0.25">
      <c r="A5220" s="2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3"/>
      <c r="AU5220" s="5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CK5220"/>
    </row>
    <row r="5221" spans="1:89" x14ac:dyDescent="0.25">
      <c r="A5221" s="2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3"/>
      <c r="AU5221" s="5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CK5221"/>
    </row>
    <row r="5222" spans="1:89" x14ac:dyDescent="0.25">
      <c r="A5222" s="2"/>
      <c r="B5222" s="5"/>
      <c r="C5222" s="5"/>
      <c r="D5222" s="5"/>
      <c r="E5222" s="5"/>
      <c r="F5222" s="5"/>
      <c r="G5222" s="5"/>
      <c r="H5222" s="5"/>
      <c r="I5222" s="3"/>
      <c r="J5222" s="5"/>
      <c r="K5222" s="3"/>
      <c r="L5222" s="3"/>
      <c r="M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3"/>
      <c r="AU5222" s="5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CK5222"/>
    </row>
    <row r="5223" spans="1:89" x14ac:dyDescent="0.25">
      <c r="A5223" s="2"/>
      <c r="B5223" s="5"/>
      <c r="C5223" s="5"/>
      <c r="D5223" s="5"/>
      <c r="E5223" s="5"/>
      <c r="F5223" s="5"/>
      <c r="G5223" s="5"/>
      <c r="H5223" s="5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3"/>
      <c r="AU5223" s="5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CK5223"/>
    </row>
    <row r="5224" spans="1:89" x14ac:dyDescent="0.25">
      <c r="A5224" s="2"/>
      <c r="B5224" s="5"/>
      <c r="C5224" s="5"/>
      <c r="D5224" s="5"/>
      <c r="E5224" s="5"/>
      <c r="F5224" s="5"/>
      <c r="G5224" s="5"/>
      <c r="H5224" s="5"/>
      <c r="I5224" s="3"/>
      <c r="J5224" s="5"/>
      <c r="K5224" s="5"/>
      <c r="L5224" s="5"/>
      <c r="M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3"/>
      <c r="AU5224" s="5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CK5224"/>
    </row>
    <row r="5225" spans="1:89" x14ac:dyDescent="0.25">
      <c r="A5225" s="2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3"/>
      <c r="AU5225" s="5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CK5225"/>
    </row>
    <row r="5226" spans="1:89" x14ac:dyDescent="0.25">
      <c r="A5226" s="2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3"/>
      <c r="AU5226" s="5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CK5226"/>
    </row>
    <row r="5227" spans="1:89" x14ac:dyDescent="0.25">
      <c r="A5227" s="2"/>
      <c r="B5227" s="5"/>
      <c r="C5227" s="5"/>
      <c r="D5227" s="5"/>
      <c r="E5227" s="5"/>
      <c r="F5227" s="5"/>
      <c r="G5227" s="5"/>
      <c r="H5227" s="5"/>
      <c r="I5227" s="3"/>
      <c r="J5227" s="5"/>
      <c r="K5227" s="5"/>
      <c r="L5227" s="5"/>
      <c r="M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3"/>
      <c r="AU5227" s="5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CK5227"/>
    </row>
    <row r="5228" spans="1:89" x14ac:dyDescent="0.25">
      <c r="A5228" s="2"/>
      <c r="B5228" s="5"/>
      <c r="C5228" s="5"/>
      <c r="D5228" s="5"/>
      <c r="E5228" s="5"/>
      <c r="F5228" s="5"/>
      <c r="G5228" s="5"/>
      <c r="H5228" s="5"/>
      <c r="I5228" s="3"/>
      <c r="J5228" s="5"/>
      <c r="K5228" s="5"/>
      <c r="L5228" s="5"/>
      <c r="M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3"/>
      <c r="AU5228" s="5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CK5228"/>
    </row>
    <row r="5229" spans="1:89" x14ac:dyDescent="0.25">
      <c r="A5229" s="2"/>
      <c r="B5229" s="5"/>
      <c r="C5229" s="5"/>
      <c r="D5229" s="5"/>
      <c r="E5229" s="5"/>
      <c r="F5229" s="5"/>
      <c r="G5229" s="5"/>
      <c r="H5229" s="5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3"/>
      <c r="AU5229" s="5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CK5229"/>
    </row>
    <row r="5230" spans="1:89" x14ac:dyDescent="0.25">
      <c r="A5230" s="2"/>
      <c r="B5230" s="5"/>
      <c r="C5230" s="5"/>
      <c r="D5230" s="5"/>
      <c r="E5230" s="5"/>
      <c r="F5230" s="5"/>
      <c r="G5230" s="5"/>
      <c r="H5230" s="5"/>
      <c r="I5230" s="3"/>
      <c r="J5230" s="5"/>
      <c r="K5230" s="5"/>
      <c r="L5230" s="5"/>
      <c r="M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3"/>
      <c r="AU5230" s="5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CK5230"/>
    </row>
    <row r="5231" spans="1:89" x14ac:dyDescent="0.25">
      <c r="A5231" s="2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3"/>
      <c r="AU5231" s="5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CK5231"/>
    </row>
    <row r="5232" spans="1:89" x14ac:dyDescent="0.25">
      <c r="A5232" s="2"/>
      <c r="B5232" s="5"/>
      <c r="C5232" s="5"/>
      <c r="D5232" s="5"/>
      <c r="E5232" s="5"/>
      <c r="F5232" s="5"/>
      <c r="G5232" s="5"/>
      <c r="H5232" s="5"/>
      <c r="I5232" s="3"/>
      <c r="J5232" s="5"/>
      <c r="K5232" s="5"/>
      <c r="L5232" s="5"/>
      <c r="M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3"/>
      <c r="AU5232" s="5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CK5232"/>
    </row>
    <row r="5233" spans="1:89" x14ac:dyDescent="0.25">
      <c r="A5233" s="2"/>
      <c r="B5233" s="5"/>
      <c r="C5233" s="5"/>
      <c r="D5233" s="5"/>
      <c r="E5233" s="5"/>
      <c r="F5233" s="5"/>
      <c r="G5233" s="5"/>
      <c r="H5233" s="5"/>
      <c r="I5233" s="3"/>
      <c r="J5233" s="5"/>
      <c r="K5233" s="5"/>
      <c r="L5233" s="5"/>
      <c r="M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3"/>
      <c r="AU5233" s="5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CK5233"/>
    </row>
    <row r="5234" spans="1:89" x14ac:dyDescent="0.25">
      <c r="A5234" s="2"/>
      <c r="B5234" s="5"/>
      <c r="C5234" s="5"/>
      <c r="D5234" s="5"/>
      <c r="E5234" s="5"/>
      <c r="F5234" s="5"/>
      <c r="G5234" s="5"/>
      <c r="H5234" s="5"/>
      <c r="I5234" s="3"/>
      <c r="J5234" s="5"/>
      <c r="K5234" s="5"/>
      <c r="L5234" s="5"/>
      <c r="M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3"/>
      <c r="AU5234" s="5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CK5234"/>
    </row>
    <row r="5235" spans="1:89" x14ac:dyDescent="0.25">
      <c r="A5235" s="2"/>
      <c r="B5235" s="5"/>
      <c r="C5235" s="5"/>
      <c r="D5235" s="5"/>
      <c r="E5235" s="5"/>
      <c r="F5235" s="5"/>
      <c r="G5235" s="5"/>
      <c r="H5235" s="5"/>
      <c r="I5235" s="3"/>
      <c r="J5235" s="5"/>
      <c r="K5235" s="5"/>
      <c r="L5235" s="5"/>
      <c r="M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3"/>
      <c r="AU5235" s="5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CK5235"/>
    </row>
    <row r="5236" spans="1:89" x14ac:dyDescent="0.25">
      <c r="A5236" s="2"/>
      <c r="B5236" s="5"/>
      <c r="C5236" s="5"/>
      <c r="D5236" s="5"/>
      <c r="E5236" s="5"/>
      <c r="F5236" s="5"/>
      <c r="G5236" s="5"/>
      <c r="H5236" s="5"/>
      <c r="I5236" s="3"/>
      <c r="J5236" s="5"/>
      <c r="K5236" s="5"/>
      <c r="L5236" s="5"/>
      <c r="M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3"/>
      <c r="AU5236" s="5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CK5236"/>
    </row>
    <row r="5237" spans="1:89" x14ac:dyDescent="0.25">
      <c r="A5237" s="2"/>
      <c r="B5237" s="5"/>
      <c r="C5237" s="5"/>
      <c r="D5237" s="5"/>
      <c r="E5237" s="5"/>
      <c r="F5237" s="5"/>
      <c r="G5237" s="5"/>
      <c r="H5237" s="5"/>
      <c r="I5237" s="3"/>
      <c r="J5237" s="5"/>
      <c r="K5237" s="5"/>
      <c r="L5237" s="5"/>
      <c r="M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3"/>
      <c r="AU5237" s="5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CK5237"/>
    </row>
    <row r="5238" spans="1:89" x14ac:dyDescent="0.25">
      <c r="A5238" s="2"/>
      <c r="B5238" s="5"/>
      <c r="C5238" s="5"/>
      <c r="D5238" s="5"/>
      <c r="E5238" s="5"/>
      <c r="F5238" s="5"/>
      <c r="G5238" s="5"/>
      <c r="H5238" s="5"/>
      <c r="I5238" s="3"/>
      <c r="J5238" s="5"/>
      <c r="K5238" s="5"/>
      <c r="L5238" s="5"/>
      <c r="M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3"/>
      <c r="AU5238" s="5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CK5238"/>
    </row>
    <row r="5239" spans="1:89" x14ac:dyDescent="0.25">
      <c r="A5239" s="2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3"/>
      <c r="AU5239" s="5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CK5239"/>
    </row>
    <row r="5240" spans="1:89" x14ac:dyDescent="0.25">
      <c r="A5240" s="2"/>
      <c r="B5240" s="5"/>
      <c r="C5240" s="5"/>
      <c r="D5240" s="5"/>
      <c r="E5240" s="5"/>
      <c r="F5240" s="5"/>
      <c r="G5240" s="5"/>
      <c r="H5240" s="5"/>
      <c r="I5240" s="3"/>
      <c r="J5240" s="5"/>
      <c r="K5240" s="5"/>
      <c r="L5240" s="5"/>
      <c r="M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3"/>
      <c r="AU5240" s="5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CK5240"/>
    </row>
    <row r="5241" spans="1:89" x14ac:dyDescent="0.25">
      <c r="A5241" s="2"/>
      <c r="B5241" s="5"/>
      <c r="C5241" s="5"/>
      <c r="D5241" s="5"/>
      <c r="E5241" s="5"/>
      <c r="F5241" s="5"/>
      <c r="G5241" s="5"/>
      <c r="H5241" s="5"/>
      <c r="I5241" s="3"/>
      <c r="J5241" s="5"/>
      <c r="K5241" s="5"/>
      <c r="L5241" s="5"/>
      <c r="M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3"/>
      <c r="AU5241" s="5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CK5241"/>
    </row>
    <row r="5242" spans="1:89" x14ac:dyDescent="0.25">
      <c r="A5242" s="2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3"/>
      <c r="AU5242" s="5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CK5242"/>
    </row>
    <row r="5243" spans="1:89" x14ac:dyDescent="0.25">
      <c r="A5243" s="2"/>
      <c r="B5243" s="5"/>
      <c r="C5243" s="5"/>
      <c r="D5243" s="5"/>
      <c r="E5243" s="5"/>
      <c r="F5243" s="5"/>
      <c r="G5243" s="5"/>
      <c r="H5243" s="5"/>
      <c r="I5243" s="3"/>
      <c r="J5243" s="5"/>
      <c r="K5243" s="5"/>
      <c r="L5243" s="5"/>
      <c r="M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3"/>
      <c r="AU5243" s="5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CK5243"/>
    </row>
    <row r="5244" spans="1:89" x14ac:dyDescent="0.25">
      <c r="A5244" s="2"/>
      <c r="B5244" s="5"/>
      <c r="C5244" s="5"/>
      <c r="D5244" s="5"/>
      <c r="E5244" s="5"/>
      <c r="F5244" s="5"/>
      <c r="G5244" s="5"/>
      <c r="H5244" s="5"/>
      <c r="I5244" s="3"/>
      <c r="J5244" s="5"/>
      <c r="K5244" s="5"/>
      <c r="L5244" s="5"/>
      <c r="M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3"/>
      <c r="AU5244" s="5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CK5244"/>
    </row>
    <row r="5245" spans="1:89" x14ac:dyDescent="0.25">
      <c r="A5245" s="2"/>
      <c r="B5245" s="5"/>
      <c r="C5245" s="5"/>
      <c r="D5245" s="5"/>
      <c r="E5245" s="5"/>
      <c r="F5245" s="5"/>
      <c r="G5245" s="5"/>
      <c r="H5245" s="5"/>
      <c r="I5245" s="3"/>
      <c r="J5245" s="5"/>
      <c r="K5245" s="5"/>
      <c r="L5245" s="5"/>
      <c r="M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3"/>
      <c r="AU5245" s="5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CK5245"/>
    </row>
    <row r="5246" spans="1:89" x14ac:dyDescent="0.25">
      <c r="A5246" s="2"/>
      <c r="B5246" s="5"/>
      <c r="C5246" s="5"/>
      <c r="D5246" s="5"/>
      <c r="E5246" s="5"/>
      <c r="F5246" s="5"/>
      <c r="G5246" s="5"/>
      <c r="H5246" s="5"/>
      <c r="I5246" s="3"/>
      <c r="J5246" s="5"/>
      <c r="K5246" s="5"/>
      <c r="L5246" s="5"/>
      <c r="M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3"/>
      <c r="AU5246" s="5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CK5246"/>
    </row>
    <row r="5247" spans="1:89" x14ac:dyDescent="0.25">
      <c r="A5247" s="2"/>
      <c r="B5247" s="5"/>
      <c r="C5247" s="5"/>
      <c r="D5247" s="5"/>
      <c r="E5247" s="5"/>
      <c r="F5247" s="5"/>
      <c r="G5247" s="5"/>
      <c r="H5247" s="5"/>
      <c r="I5247" s="3"/>
      <c r="J5247" s="5"/>
      <c r="K5247" s="5"/>
      <c r="L5247" s="5"/>
      <c r="M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3"/>
      <c r="AU5247" s="5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CK5247"/>
    </row>
    <row r="5248" spans="1:89" x14ac:dyDescent="0.25">
      <c r="A5248" s="2"/>
      <c r="B5248" s="5"/>
      <c r="C5248" s="5"/>
      <c r="D5248" s="5"/>
      <c r="E5248" s="5"/>
      <c r="F5248" s="5"/>
      <c r="G5248" s="5"/>
      <c r="H5248" s="5"/>
      <c r="I5248" s="3"/>
      <c r="J5248" s="5"/>
      <c r="K5248" s="5"/>
      <c r="L5248" s="5"/>
      <c r="M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3"/>
      <c r="AU5248" s="5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CK5248"/>
    </row>
    <row r="5249" spans="1:89" x14ac:dyDescent="0.25">
      <c r="A5249" s="2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3"/>
      <c r="AU5249" s="5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CK5249"/>
    </row>
    <row r="5250" spans="1:89" x14ac:dyDescent="0.25">
      <c r="A5250" s="2"/>
      <c r="B5250" s="5"/>
      <c r="C5250" s="5"/>
      <c r="D5250" s="5"/>
      <c r="E5250" s="5"/>
      <c r="F5250" s="5"/>
      <c r="G5250" s="5"/>
      <c r="H5250" s="5"/>
      <c r="I5250" s="3"/>
      <c r="J5250" s="5"/>
      <c r="K5250" s="5"/>
      <c r="L5250" s="5"/>
      <c r="M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3"/>
      <c r="AU5250" s="5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CK5250"/>
    </row>
    <row r="5251" spans="1:89" x14ac:dyDescent="0.25">
      <c r="A5251" s="2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3"/>
      <c r="AU5251" s="5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CK5251"/>
    </row>
    <row r="5252" spans="1:89" x14ac:dyDescent="0.25">
      <c r="A5252" s="2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3"/>
      <c r="AU5252" s="5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CK5252"/>
    </row>
    <row r="5253" spans="1:89" x14ac:dyDescent="0.25">
      <c r="A5253" s="2"/>
      <c r="B5253" s="5"/>
      <c r="C5253" s="5"/>
      <c r="D5253" s="5"/>
      <c r="E5253" s="5"/>
      <c r="F5253" s="5"/>
      <c r="G5253" s="5"/>
      <c r="H5253" s="5"/>
      <c r="I5253" s="3"/>
      <c r="J5253" s="5"/>
      <c r="K5253" s="5"/>
      <c r="L5253" s="5"/>
      <c r="M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3"/>
      <c r="AU5253" s="5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CK5253"/>
    </row>
    <row r="5254" spans="1:89" x14ac:dyDescent="0.25">
      <c r="A5254" s="2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3"/>
      <c r="AU5254" s="5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CK5254"/>
    </row>
    <row r="5255" spans="1:89" x14ac:dyDescent="0.25">
      <c r="A5255" s="2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3"/>
      <c r="AU5255" s="5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CK5255"/>
    </row>
    <row r="5256" spans="1:89" x14ac:dyDescent="0.25">
      <c r="A5256" s="2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3"/>
      <c r="AU5256" s="5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CK5256"/>
    </row>
    <row r="5257" spans="1:89" x14ac:dyDescent="0.25">
      <c r="A5257" s="2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3"/>
      <c r="AU5257" s="5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CK5257"/>
    </row>
    <row r="5258" spans="1:89" x14ac:dyDescent="0.25">
      <c r="A5258" s="2"/>
      <c r="B5258" s="5"/>
      <c r="C5258" s="5"/>
      <c r="D5258" s="5"/>
      <c r="E5258" s="5"/>
      <c r="F5258" s="5"/>
      <c r="G5258" s="5"/>
      <c r="H5258" s="5"/>
      <c r="I5258" s="3"/>
      <c r="J5258" s="5"/>
      <c r="K5258" s="5"/>
      <c r="L5258" s="5"/>
      <c r="M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3"/>
      <c r="AU5258" s="5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CK5258"/>
    </row>
    <row r="5259" spans="1:89" x14ac:dyDescent="0.25">
      <c r="A5259" s="2"/>
      <c r="B5259" s="5"/>
      <c r="C5259" s="5"/>
      <c r="D5259" s="5"/>
      <c r="E5259" s="5"/>
      <c r="F5259" s="5"/>
      <c r="G5259" s="5"/>
      <c r="H5259" s="5"/>
      <c r="I5259" s="3"/>
      <c r="J5259" s="5"/>
      <c r="K5259" s="5"/>
      <c r="L5259" s="5"/>
      <c r="M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3"/>
      <c r="AU5259" s="5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CK5259"/>
    </row>
    <row r="5260" spans="1:89" x14ac:dyDescent="0.25">
      <c r="A5260" s="2"/>
      <c r="B5260" s="5"/>
      <c r="C5260" s="5"/>
      <c r="D5260" s="5"/>
      <c r="E5260" s="5"/>
      <c r="F5260" s="5"/>
      <c r="G5260" s="5"/>
      <c r="H5260" s="5"/>
      <c r="I5260" s="3"/>
      <c r="J5260" s="5"/>
      <c r="K5260" s="5"/>
      <c r="L5260" s="5"/>
      <c r="M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3"/>
      <c r="AU5260" s="5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CK5260"/>
    </row>
    <row r="5261" spans="1:89" x14ac:dyDescent="0.25">
      <c r="A5261" s="2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3"/>
      <c r="AU5261" s="5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CK5261"/>
    </row>
    <row r="5262" spans="1:89" x14ac:dyDescent="0.25">
      <c r="A5262" s="2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3"/>
      <c r="AU5262" s="5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CK5262"/>
    </row>
    <row r="5263" spans="1:89" x14ac:dyDescent="0.25">
      <c r="A5263" s="2"/>
      <c r="B5263" s="5"/>
      <c r="C5263" s="5"/>
      <c r="D5263" s="5"/>
      <c r="E5263" s="5"/>
      <c r="F5263" s="5"/>
      <c r="G5263" s="5"/>
      <c r="H5263" s="5"/>
      <c r="I5263" s="3"/>
      <c r="J5263" s="5"/>
      <c r="K5263" s="5"/>
      <c r="L5263" s="5"/>
      <c r="M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3"/>
      <c r="AU5263" s="5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CK5263"/>
    </row>
    <row r="5264" spans="1:89" x14ac:dyDescent="0.25">
      <c r="A5264" s="2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3"/>
      <c r="AU5264" s="5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CK5264"/>
    </row>
    <row r="5265" spans="1:89" x14ac:dyDescent="0.25">
      <c r="A5265" s="2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3"/>
      <c r="AU5265" s="5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CK5265"/>
    </row>
    <row r="5266" spans="1:89" x14ac:dyDescent="0.25">
      <c r="A5266" s="2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3"/>
      <c r="AU5266" s="5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CK5266"/>
    </row>
    <row r="5267" spans="1:89" x14ac:dyDescent="0.25">
      <c r="A5267" s="2"/>
      <c r="B5267" s="5"/>
      <c r="C5267" s="5"/>
      <c r="D5267" s="5"/>
      <c r="E5267" s="5"/>
      <c r="F5267" s="5"/>
      <c r="G5267" s="5"/>
      <c r="H5267" s="5"/>
      <c r="I5267" s="3"/>
      <c r="J5267" s="5"/>
      <c r="K5267" s="5"/>
      <c r="L5267" s="5"/>
      <c r="M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3"/>
      <c r="AU5267" s="5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CK5267"/>
    </row>
    <row r="5268" spans="1:89" x14ac:dyDescent="0.25">
      <c r="A5268" s="2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3"/>
      <c r="AU5268" s="5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CK5268"/>
    </row>
    <row r="5269" spans="1:89" x14ac:dyDescent="0.25">
      <c r="A5269" s="2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3"/>
      <c r="AU5269" s="5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CK5269"/>
    </row>
    <row r="5270" spans="1:89" x14ac:dyDescent="0.25">
      <c r="A5270" s="2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3"/>
      <c r="AU5270" s="5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CK5270"/>
    </row>
    <row r="5271" spans="1:89" x14ac:dyDescent="0.25">
      <c r="A5271" s="2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3"/>
      <c r="AU5271" s="5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CK5271"/>
    </row>
    <row r="5272" spans="1:89" x14ac:dyDescent="0.25">
      <c r="A5272" s="2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3"/>
      <c r="AU5272" s="5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CK5272"/>
    </row>
    <row r="5273" spans="1:89" x14ac:dyDescent="0.25">
      <c r="A5273" s="2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3"/>
      <c r="AU5273" s="5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CK5273"/>
    </row>
    <row r="5274" spans="1:89" x14ac:dyDescent="0.25">
      <c r="A5274" s="2"/>
      <c r="B5274" s="5"/>
      <c r="C5274" s="5"/>
      <c r="D5274" s="5"/>
      <c r="E5274" s="5"/>
      <c r="F5274" s="5"/>
      <c r="G5274" s="5"/>
      <c r="H5274" s="5"/>
      <c r="I5274" s="3"/>
      <c r="J5274" s="5"/>
      <c r="K5274" s="5"/>
      <c r="L5274" s="5"/>
      <c r="M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3"/>
      <c r="AU5274" s="5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CK5274"/>
    </row>
    <row r="5275" spans="1:89" x14ac:dyDescent="0.25">
      <c r="A5275" s="2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3"/>
      <c r="AU5275" s="5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CK5275"/>
    </row>
    <row r="5276" spans="1:89" x14ac:dyDescent="0.25">
      <c r="A5276" s="2"/>
      <c r="B5276" s="5"/>
      <c r="C5276" s="5"/>
      <c r="D5276" s="5"/>
      <c r="E5276" s="5"/>
      <c r="F5276" s="5"/>
      <c r="G5276" s="5"/>
      <c r="H5276" s="5"/>
      <c r="I5276" s="3"/>
      <c r="J5276" s="5"/>
      <c r="K5276" s="5"/>
      <c r="L5276" s="5"/>
      <c r="M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3"/>
      <c r="AU5276" s="5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CK5276"/>
    </row>
    <row r="5277" spans="1:89" x14ac:dyDescent="0.25">
      <c r="A5277" s="2"/>
      <c r="B5277" s="5"/>
      <c r="C5277" s="5"/>
      <c r="D5277" s="5"/>
      <c r="E5277" s="5"/>
      <c r="F5277" s="5"/>
      <c r="G5277" s="5"/>
      <c r="H5277" s="5"/>
      <c r="I5277" s="3"/>
      <c r="J5277" s="5"/>
      <c r="K5277" s="5"/>
      <c r="L5277" s="5"/>
      <c r="M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3"/>
      <c r="AU5277" s="5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CK5277"/>
    </row>
    <row r="5278" spans="1:89" x14ac:dyDescent="0.25">
      <c r="A5278" s="2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3"/>
      <c r="AU5278" s="5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CK5278"/>
    </row>
    <row r="5279" spans="1:89" x14ac:dyDescent="0.25">
      <c r="A5279" s="2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3"/>
      <c r="AU5279" s="5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CK5279"/>
    </row>
    <row r="5280" spans="1:89" x14ac:dyDescent="0.25">
      <c r="A5280" s="2"/>
      <c r="B5280" s="5"/>
      <c r="C5280" s="5"/>
      <c r="D5280" s="5"/>
      <c r="E5280" s="5"/>
      <c r="F5280" s="5"/>
      <c r="G5280" s="5"/>
      <c r="H5280" s="5"/>
      <c r="I5280" s="3"/>
      <c r="J5280" s="5"/>
      <c r="K5280" s="5"/>
      <c r="L5280" s="5"/>
      <c r="M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3"/>
      <c r="AU5280" s="5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CK5280"/>
    </row>
    <row r="5281" spans="1:89" x14ac:dyDescent="0.25">
      <c r="A5281" s="2"/>
      <c r="B5281" s="5"/>
      <c r="C5281" s="5"/>
      <c r="D5281" s="5"/>
      <c r="E5281" s="5"/>
      <c r="F5281" s="5"/>
      <c r="G5281" s="5"/>
      <c r="H5281" s="5"/>
      <c r="I5281" s="3"/>
      <c r="J5281" s="5"/>
      <c r="K5281" s="5"/>
      <c r="L5281" s="5"/>
      <c r="M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3"/>
      <c r="AU5281" s="5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CK5281"/>
    </row>
    <row r="5282" spans="1:89" x14ac:dyDescent="0.25">
      <c r="A5282" s="2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3"/>
      <c r="AU5282" s="5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CK5282"/>
    </row>
    <row r="5283" spans="1:89" x14ac:dyDescent="0.25">
      <c r="A5283" s="2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3"/>
      <c r="AU5283" s="5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CK5283"/>
    </row>
    <row r="5284" spans="1:89" x14ac:dyDescent="0.25">
      <c r="A5284" s="2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3"/>
      <c r="AU5284" s="5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CK5284"/>
    </row>
    <row r="5285" spans="1:89" x14ac:dyDescent="0.25">
      <c r="A5285" s="2"/>
      <c r="B5285" s="5"/>
      <c r="C5285" s="5"/>
      <c r="D5285" s="5"/>
      <c r="E5285" s="5"/>
      <c r="F5285" s="5"/>
      <c r="G5285" s="5"/>
      <c r="H5285" s="5"/>
      <c r="I5285" s="3"/>
      <c r="J5285" s="5"/>
      <c r="K5285" s="5"/>
      <c r="L5285" s="5"/>
      <c r="M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3"/>
      <c r="AU5285" s="5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CK5285"/>
    </row>
    <row r="5286" spans="1:89" x14ac:dyDescent="0.25">
      <c r="A5286" s="2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3"/>
      <c r="AU5286" s="5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CK5286"/>
    </row>
    <row r="5287" spans="1:89" x14ac:dyDescent="0.25">
      <c r="A5287" s="2"/>
      <c r="B5287" s="5"/>
      <c r="C5287" s="5"/>
      <c r="D5287" s="5"/>
      <c r="E5287" s="5"/>
      <c r="F5287" s="5"/>
      <c r="G5287" s="5"/>
      <c r="H5287" s="5"/>
      <c r="I5287" s="3"/>
      <c r="J5287" s="5"/>
      <c r="K5287" s="5"/>
      <c r="L5287" s="5"/>
      <c r="M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3"/>
      <c r="AU5287" s="5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CK5287"/>
    </row>
    <row r="5288" spans="1:89" x14ac:dyDescent="0.25">
      <c r="A5288" s="2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3"/>
      <c r="AU5288" s="5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CK5288"/>
    </row>
    <row r="5289" spans="1:89" x14ac:dyDescent="0.25">
      <c r="A5289" s="2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3"/>
      <c r="AU5289" s="5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CK5289"/>
    </row>
    <row r="5290" spans="1:89" x14ac:dyDescent="0.25">
      <c r="A5290" s="2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3"/>
      <c r="AU5290" s="5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CK5290"/>
    </row>
    <row r="5291" spans="1:89" x14ac:dyDescent="0.25">
      <c r="A5291" s="2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3"/>
      <c r="AU5291" s="5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CK5291"/>
    </row>
    <row r="5292" spans="1:89" x14ac:dyDescent="0.25">
      <c r="A5292" s="2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3"/>
      <c r="AU5292" s="5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CK5292"/>
    </row>
    <row r="5293" spans="1:89" x14ac:dyDescent="0.25">
      <c r="A5293" s="2"/>
      <c r="B5293" s="5"/>
      <c r="C5293" s="5"/>
      <c r="D5293" s="5"/>
      <c r="E5293" s="5"/>
      <c r="F5293" s="5"/>
      <c r="G5293" s="5"/>
      <c r="H5293" s="5"/>
      <c r="I5293" s="3"/>
      <c r="J5293" s="5"/>
      <c r="K5293" s="5"/>
      <c r="L5293" s="5"/>
      <c r="M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3"/>
      <c r="AU5293" s="5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CK5293"/>
    </row>
    <row r="5294" spans="1:89" x14ac:dyDescent="0.25">
      <c r="A5294" s="2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3"/>
      <c r="AU5294" s="5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CK5294"/>
    </row>
    <row r="5295" spans="1:89" x14ac:dyDescent="0.25">
      <c r="A5295" s="2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3"/>
      <c r="AU5295" s="5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CK5295"/>
    </row>
    <row r="5296" spans="1:89" x14ac:dyDescent="0.25">
      <c r="A5296" s="2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3"/>
      <c r="AU5296" s="5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CK5296"/>
    </row>
    <row r="5297" spans="1:89" x14ac:dyDescent="0.25">
      <c r="A5297" s="2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3"/>
      <c r="AU5297" s="5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CK5297"/>
    </row>
    <row r="5298" spans="1:89" x14ac:dyDescent="0.25">
      <c r="A5298" s="2"/>
      <c r="B5298" s="5"/>
      <c r="C5298" s="5"/>
      <c r="D5298" s="5"/>
      <c r="E5298" s="5"/>
      <c r="F5298" s="5"/>
      <c r="G5298" s="5"/>
      <c r="H5298" s="5"/>
      <c r="I5298" s="3"/>
      <c r="J5298" s="5"/>
      <c r="K5298" s="5"/>
      <c r="L5298" s="5"/>
      <c r="M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3"/>
      <c r="AU5298" s="5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CK5298"/>
    </row>
    <row r="5299" spans="1:89" x14ac:dyDescent="0.25">
      <c r="A5299" s="2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3"/>
      <c r="AU5299" s="5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CK5299"/>
    </row>
    <row r="5300" spans="1:89" x14ac:dyDescent="0.25">
      <c r="A5300" s="2"/>
      <c r="B5300" s="5"/>
      <c r="C5300" s="5"/>
      <c r="D5300" s="5"/>
      <c r="E5300" s="5"/>
      <c r="F5300" s="5"/>
      <c r="G5300" s="5"/>
      <c r="H5300" s="5"/>
      <c r="I5300" s="3"/>
      <c r="J5300" s="5"/>
      <c r="K5300" s="5"/>
      <c r="L5300" s="5"/>
      <c r="M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3"/>
      <c r="AU5300" s="5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CK5300"/>
    </row>
    <row r="5301" spans="1:89" x14ac:dyDescent="0.25">
      <c r="A5301" s="2"/>
      <c r="B5301" s="5"/>
      <c r="C5301" s="5"/>
      <c r="D5301" s="5"/>
      <c r="E5301" s="5"/>
      <c r="F5301" s="5"/>
      <c r="G5301" s="5"/>
      <c r="H5301" s="5"/>
      <c r="I5301" s="3"/>
      <c r="J5301" s="5"/>
      <c r="K5301" s="5"/>
      <c r="L5301" s="5"/>
      <c r="M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3"/>
      <c r="AU5301" s="5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CK5301"/>
    </row>
    <row r="5302" spans="1:89" x14ac:dyDescent="0.25">
      <c r="A5302" s="2"/>
      <c r="B5302" s="5"/>
      <c r="C5302" s="5"/>
      <c r="D5302" s="5"/>
      <c r="E5302" s="5"/>
      <c r="F5302" s="5"/>
      <c r="G5302" s="5"/>
      <c r="H5302" s="5"/>
      <c r="I5302" s="3"/>
      <c r="J5302" s="5"/>
      <c r="K5302" s="5"/>
      <c r="L5302" s="5"/>
      <c r="M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3"/>
      <c r="AU5302" s="5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CK5302"/>
    </row>
    <row r="5303" spans="1:89" x14ac:dyDescent="0.25">
      <c r="A5303" s="2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3"/>
      <c r="AU5303" s="5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CK5303"/>
    </row>
    <row r="5304" spans="1:89" x14ac:dyDescent="0.25">
      <c r="A5304" s="2"/>
      <c r="B5304" s="5"/>
      <c r="C5304" s="5"/>
      <c r="D5304" s="5"/>
      <c r="E5304" s="5"/>
      <c r="F5304" s="5"/>
      <c r="G5304" s="5"/>
      <c r="H5304" s="5"/>
      <c r="I5304" s="3"/>
      <c r="J5304" s="5"/>
      <c r="K5304" s="5"/>
      <c r="L5304" s="5"/>
      <c r="M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3"/>
      <c r="AU5304" s="5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CK5304"/>
    </row>
    <row r="5305" spans="1:89" x14ac:dyDescent="0.25">
      <c r="A5305" s="2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3"/>
      <c r="AU5305" s="5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CK5305"/>
    </row>
    <row r="5306" spans="1:89" x14ac:dyDescent="0.25">
      <c r="A5306" s="2"/>
      <c r="B5306" s="5"/>
      <c r="C5306" s="5"/>
      <c r="D5306" s="5"/>
      <c r="E5306" s="5"/>
      <c r="F5306" s="5"/>
      <c r="G5306" s="5"/>
      <c r="H5306" s="5"/>
      <c r="I5306" s="3"/>
      <c r="J5306" s="5"/>
      <c r="K5306" s="5"/>
      <c r="L5306" s="5"/>
      <c r="M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3"/>
      <c r="AU5306" s="5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CK5306"/>
    </row>
    <row r="5307" spans="1:89" x14ac:dyDescent="0.25">
      <c r="A5307" s="2"/>
      <c r="B5307" s="5"/>
      <c r="C5307" s="5"/>
      <c r="D5307" s="5"/>
      <c r="E5307" s="5"/>
      <c r="F5307" s="5"/>
      <c r="G5307" s="5"/>
      <c r="H5307" s="5"/>
      <c r="I5307" s="3"/>
      <c r="J5307" s="5"/>
      <c r="K5307" s="5"/>
      <c r="L5307" s="5"/>
      <c r="M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3"/>
      <c r="AU5307" s="5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CK5307"/>
    </row>
    <row r="5308" spans="1:89" x14ac:dyDescent="0.25">
      <c r="A5308" s="2"/>
      <c r="B5308" s="5"/>
      <c r="C5308" s="5"/>
      <c r="D5308" s="5"/>
      <c r="E5308" s="5"/>
      <c r="F5308" s="5"/>
      <c r="G5308" s="5"/>
      <c r="H5308" s="5"/>
      <c r="I5308" s="3"/>
      <c r="J5308" s="5"/>
      <c r="K5308" s="5"/>
      <c r="L5308" s="5"/>
      <c r="M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3"/>
      <c r="AU5308" s="5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CK5308"/>
    </row>
    <row r="5309" spans="1:89" x14ac:dyDescent="0.25">
      <c r="A5309" s="2"/>
      <c r="B5309" s="5"/>
      <c r="C5309" s="5"/>
      <c r="D5309" s="5"/>
      <c r="E5309" s="5"/>
      <c r="F5309" s="5"/>
      <c r="G5309" s="5"/>
      <c r="H5309" s="5"/>
      <c r="I5309" s="3"/>
      <c r="J5309" s="5"/>
      <c r="K5309" s="5"/>
      <c r="L5309" s="5"/>
      <c r="M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3"/>
      <c r="AU5309" s="5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CK5309"/>
    </row>
    <row r="5310" spans="1:89" x14ac:dyDescent="0.25">
      <c r="A5310" s="2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3"/>
      <c r="AU5310" s="5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CK5310"/>
    </row>
    <row r="5311" spans="1:89" x14ac:dyDescent="0.25">
      <c r="A5311" s="2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3"/>
      <c r="AU5311" s="5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CK5311"/>
    </row>
    <row r="5312" spans="1:89" x14ac:dyDescent="0.25">
      <c r="A5312" s="2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3"/>
      <c r="AU5312" s="5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CK5312"/>
    </row>
    <row r="5313" spans="1:89" x14ac:dyDescent="0.25">
      <c r="A5313" s="2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3"/>
      <c r="AU5313" s="5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CK5313"/>
    </row>
    <row r="5314" spans="1:89" x14ac:dyDescent="0.25">
      <c r="A5314" s="2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3"/>
      <c r="AU5314" s="5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CK5314"/>
    </row>
    <row r="5315" spans="1:89" x14ac:dyDescent="0.25">
      <c r="A5315" s="2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3"/>
      <c r="AU5315" s="5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CK5315"/>
    </row>
    <row r="5316" spans="1:89" x14ac:dyDescent="0.25">
      <c r="A5316" s="2"/>
      <c r="B5316" s="5"/>
      <c r="C5316" s="5"/>
      <c r="D5316" s="5"/>
      <c r="E5316" s="5"/>
      <c r="F5316" s="5"/>
      <c r="G5316" s="5"/>
      <c r="H5316" s="5"/>
      <c r="I5316" s="3"/>
      <c r="J5316" s="5"/>
      <c r="K5316" s="5"/>
      <c r="L5316" s="5"/>
      <c r="M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3"/>
      <c r="AU5316" s="5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CK5316"/>
    </row>
    <row r="5317" spans="1:89" x14ac:dyDescent="0.25">
      <c r="A5317" s="2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3"/>
      <c r="AU5317" s="5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CK5317"/>
    </row>
    <row r="5318" spans="1:89" x14ac:dyDescent="0.25">
      <c r="A5318" s="2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3"/>
      <c r="AU5318" s="5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CK5318"/>
    </row>
    <row r="5319" spans="1:89" x14ac:dyDescent="0.25">
      <c r="A5319" s="2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AJ5319" s="3"/>
      <c r="AK5319" s="3"/>
      <c r="AL5319" s="3"/>
      <c r="AM5319" s="3"/>
      <c r="AN5319" s="5"/>
      <c r="AO5319" s="5"/>
      <c r="AP5319" s="5"/>
      <c r="AQ5319" s="5"/>
      <c r="AR5319" s="5"/>
      <c r="AS5319" s="5"/>
      <c r="AT5319" s="3"/>
      <c r="AU5319" s="5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CK5319"/>
    </row>
    <row r="5320" spans="1:89" x14ac:dyDescent="0.25">
      <c r="A5320" s="2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3"/>
      <c r="AU5320" s="5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CK5320"/>
    </row>
    <row r="5321" spans="1:89" x14ac:dyDescent="0.25">
      <c r="A5321" s="2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3"/>
      <c r="AU5321" s="5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CK5321"/>
    </row>
    <row r="5322" spans="1:89" x14ac:dyDescent="0.25">
      <c r="A5322" s="2"/>
      <c r="B5322" s="5"/>
      <c r="C5322" s="5"/>
      <c r="D5322" s="5"/>
      <c r="E5322" s="5"/>
      <c r="F5322" s="5"/>
      <c r="G5322" s="5"/>
      <c r="H5322" s="5"/>
      <c r="I5322" s="3"/>
      <c r="J5322" s="5"/>
      <c r="K5322" s="5"/>
      <c r="L5322" s="5"/>
      <c r="M5322" s="5"/>
      <c r="AJ5322" s="3"/>
      <c r="AK5322" s="3"/>
      <c r="AL5322" s="3"/>
      <c r="AM5322" s="5"/>
      <c r="AN5322" s="5"/>
      <c r="AO5322" s="5"/>
      <c r="AP5322" s="5"/>
      <c r="AQ5322" s="5"/>
      <c r="AR5322" s="5"/>
      <c r="AS5322" s="5"/>
      <c r="AT5322" s="3"/>
      <c r="AU5322" s="5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CK5322"/>
    </row>
    <row r="5323" spans="1:89" x14ac:dyDescent="0.25">
      <c r="A5323" s="2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AJ5323" s="3"/>
      <c r="AK5323" s="3"/>
      <c r="AL5323" s="3"/>
      <c r="AM5323" s="3"/>
      <c r="AN5323" s="5"/>
      <c r="AO5323" s="5"/>
      <c r="AP5323" s="5"/>
      <c r="AQ5323" s="5"/>
      <c r="AR5323" s="5"/>
      <c r="AS5323" s="5"/>
      <c r="AT5323" s="3"/>
      <c r="AU5323" s="5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CK5323"/>
    </row>
    <row r="5324" spans="1:89" x14ac:dyDescent="0.25">
      <c r="A5324" s="2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AJ5324" s="3"/>
      <c r="AK5324" s="3"/>
      <c r="AL5324" s="3"/>
      <c r="AM5324" s="3"/>
      <c r="AN5324" s="5"/>
      <c r="AO5324" s="5"/>
      <c r="AP5324" s="5"/>
      <c r="AQ5324" s="5"/>
      <c r="AR5324" s="5"/>
      <c r="AS5324" s="5"/>
      <c r="AT5324" s="3"/>
      <c r="AU5324" s="5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CK5324"/>
    </row>
    <row r="5325" spans="1:89" x14ac:dyDescent="0.25">
      <c r="A5325" s="2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3"/>
      <c r="AU5325" s="5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CK5325"/>
    </row>
    <row r="5326" spans="1:89" x14ac:dyDescent="0.25">
      <c r="A5326" s="2"/>
      <c r="B5326" s="5"/>
      <c r="C5326" s="5"/>
      <c r="D5326" s="5"/>
      <c r="E5326" s="5"/>
      <c r="F5326" s="5"/>
      <c r="G5326" s="5"/>
      <c r="H5326" s="5"/>
      <c r="I5326" s="3"/>
      <c r="J5326" s="5"/>
      <c r="K5326" s="5"/>
      <c r="L5326" s="5"/>
      <c r="M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3"/>
      <c r="AU5326" s="5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CK5326"/>
    </row>
    <row r="5327" spans="1:89" x14ac:dyDescent="0.25">
      <c r="A5327" s="2"/>
      <c r="B5327" s="5"/>
      <c r="C5327" s="5"/>
      <c r="D5327" s="5"/>
      <c r="E5327" s="5"/>
      <c r="F5327" s="5"/>
      <c r="G5327" s="5"/>
      <c r="H5327" s="5"/>
      <c r="I5327" s="3"/>
      <c r="J5327" s="5"/>
      <c r="K5327" s="5"/>
      <c r="L5327" s="5"/>
      <c r="M5327" s="5"/>
      <c r="AJ5327" s="3"/>
      <c r="AK5327" s="3"/>
      <c r="AL5327" s="3"/>
      <c r="AM5327" s="5"/>
      <c r="AN5327" s="5"/>
      <c r="AO5327" s="5"/>
      <c r="AP5327" s="5"/>
      <c r="AQ5327" s="5"/>
      <c r="AR5327" s="5"/>
      <c r="AS5327" s="5"/>
      <c r="AT5327" s="3"/>
      <c r="AU5327" s="5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CK5327"/>
    </row>
    <row r="5328" spans="1:89" x14ac:dyDescent="0.25">
      <c r="A5328" s="2"/>
      <c r="B5328" s="5"/>
      <c r="C5328" s="5"/>
      <c r="D5328" s="5"/>
      <c r="E5328" s="5"/>
      <c r="F5328" s="5"/>
      <c r="G5328" s="5"/>
      <c r="H5328" s="5"/>
      <c r="I5328" s="3"/>
      <c r="J5328" s="5"/>
      <c r="K5328" s="5"/>
      <c r="L5328" s="5"/>
      <c r="M5328" s="5"/>
      <c r="AJ5328" s="3"/>
      <c r="AK5328" s="3"/>
      <c r="AL5328" s="3"/>
      <c r="AM5328" s="3"/>
      <c r="AN5328" s="5"/>
      <c r="AO5328" s="5"/>
      <c r="AP5328" s="5"/>
      <c r="AQ5328" s="5"/>
      <c r="AR5328" s="5"/>
      <c r="AS5328" s="5"/>
      <c r="AT5328" s="3"/>
      <c r="AU5328" s="5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CK5328"/>
    </row>
    <row r="5329" spans="1:89" x14ac:dyDescent="0.25">
      <c r="A5329" s="2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AJ5329" s="3"/>
      <c r="AK5329" s="3"/>
      <c r="AL5329" s="3"/>
      <c r="AM5329" s="5"/>
      <c r="AN5329" s="5"/>
      <c r="AO5329" s="5"/>
      <c r="AP5329" s="5"/>
      <c r="AQ5329" s="5"/>
      <c r="AR5329" s="5"/>
      <c r="AS5329" s="5"/>
      <c r="AT5329" s="3"/>
      <c r="AU5329" s="5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CK5329"/>
    </row>
    <row r="5330" spans="1:89" x14ac:dyDescent="0.25">
      <c r="A5330" s="2"/>
      <c r="B5330" s="5"/>
      <c r="C5330" s="5"/>
      <c r="D5330" s="5"/>
      <c r="E5330" s="5"/>
      <c r="F5330" s="5"/>
      <c r="G5330" s="5"/>
      <c r="H5330" s="5"/>
      <c r="I5330" s="3"/>
      <c r="J5330" s="5"/>
      <c r="K5330" s="5"/>
      <c r="L5330" s="5"/>
      <c r="M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3"/>
      <c r="AU5330" s="5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CK5330"/>
    </row>
    <row r="5331" spans="1:89" x14ac:dyDescent="0.25">
      <c r="A5331" s="2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3"/>
      <c r="AU5331" s="5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CK5331"/>
    </row>
    <row r="5332" spans="1:89" x14ac:dyDescent="0.25">
      <c r="A5332" s="2"/>
      <c r="B5332" s="5"/>
      <c r="C5332" s="5"/>
      <c r="D5332" s="5"/>
      <c r="E5332" s="5"/>
      <c r="F5332" s="5"/>
      <c r="G5332" s="5"/>
      <c r="H5332" s="5"/>
      <c r="I5332" s="3"/>
      <c r="J5332" s="5"/>
      <c r="K5332" s="5"/>
      <c r="L5332" s="5"/>
      <c r="M5332" s="5"/>
      <c r="AJ5332" s="5"/>
      <c r="AK5332" s="5"/>
      <c r="AL5332" s="3"/>
      <c r="AM5332" s="5"/>
      <c r="AN5332" s="5"/>
      <c r="AO5332" s="5"/>
      <c r="AP5332" s="5"/>
      <c r="AQ5332" s="5"/>
      <c r="AR5332" s="5"/>
      <c r="AS5332" s="5"/>
      <c r="AT5332" s="3"/>
      <c r="AU5332" s="5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CK5332"/>
    </row>
    <row r="5333" spans="1:89" x14ac:dyDescent="0.25">
      <c r="A5333" s="2"/>
      <c r="B5333" s="5"/>
      <c r="C5333" s="5"/>
      <c r="D5333" s="5"/>
      <c r="E5333" s="5"/>
      <c r="F5333" s="5"/>
      <c r="G5333" s="5"/>
      <c r="H5333" s="5"/>
      <c r="I5333" s="3"/>
      <c r="J5333" s="5"/>
      <c r="K5333" s="5"/>
      <c r="L5333" s="5"/>
      <c r="M5333" s="5"/>
      <c r="AJ5333" s="3"/>
      <c r="AK5333" s="3"/>
      <c r="AL5333" s="3"/>
      <c r="AM5333" s="5"/>
      <c r="AN5333" s="5"/>
      <c r="AO5333" s="5"/>
      <c r="AP5333" s="5"/>
      <c r="AQ5333" s="5"/>
      <c r="AR5333" s="5"/>
      <c r="AS5333" s="5"/>
      <c r="AT5333" s="3"/>
      <c r="AU5333" s="5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CK5333"/>
    </row>
    <row r="5334" spans="1:89" x14ac:dyDescent="0.25">
      <c r="A5334" s="2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3"/>
      <c r="AU5334" s="5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CK5334"/>
    </row>
    <row r="5335" spans="1:89" x14ac:dyDescent="0.25">
      <c r="A5335" s="2"/>
      <c r="B5335" s="5"/>
      <c r="C5335" s="5"/>
      <c r="D5335" s="5"/>
      <c r="E5335" s="5"/>
      <c r="F5335" s="5"/>
      <c r="G5335" s="5"/>
      <c r="H5335" s="5"/>
      <c r="I5335" s="3"/>
      <c r="J5335" s="5"/>
      <c r="K5335" s="5"/>
      <c r="L5335" s="5"/>
      <c r="M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3"/>
      <c r="AU5335" s="5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CK5335"/>
    </row>
    <row r="5336" spans="1:89" x14ac:dyDescent="0.25">
      <c r="A5336" s="2"/>
      <c r="B5336" s="5"/>
      <c r="C5336" s="5"/>
      <c r="D5336" s="5"/>
      <c r="E5336" s="5"/>
      <c r="F5336" s="5"/>
      <c r="G5336" s="5"/>
      <c r="H5336" s="5"/>
      <c r="I5336" s="3"/>
      <c r="J5336" s="5"/>
      <c r="K5336" s="5"/>
      <c r="L5336" s="5"/>
      <c r="M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3"/>
      <c r="AU5336" s="5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CK5336"/>
    </row>
    <row r="5337" spans="1:89" x14ac:dyDescent="0.25">
      <c r="A5337" s="2"/>
      <c r="B5337" s="5"/>
      <c r="C5337" s="5"/>
      <c r="D5337" s="5"/>
      <c r="E5337" s="5"/>
      <c r="F5337" s="5"/>
      <c r="G5337" s="5"/>
      <c r="H5337" s="5"/>
      <c r="I5337" s="3"/>
      <c r="J5337" s="5"/>
      <c r="K5337" s="5"/>
      <c r="L5337" s="5"/>
      <c r="M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3"/>
      <c r="AU5337" s="5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CK5337"/>
    </row>
    <row r="5338" spans="1:89" x14ac:dyDescent="0.25">
      <c r="A5338" s="2"/>
      <c r="B5338" s="5"/>
      <c r="C5338" s="5"/>
      <c r="D5338" s="5"/>
      <c r="E5338" s="5"/>
      <c r="F5338" s="5"/>
      <c r="G5338" s="5"/>
      <c r="H5338" s="5"/>
      <c r="I5338" s="3"/>
      <c r="J5338" s="5"/>
      <c r="K5338" s="5"/>
      <c r="L5338" s="5"/>
      <c r="M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3"/>
      <c r="AU5338" s="5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CK5338"/>
    </row>
    <row r="5339" spans="1:89" x14ac:dyDescent="0.25">
      <c r="A5339" s="2"/>
      <c r="B5339" s="5"/>
      <c r="C5339" s="5"/>
      <c r="D5339" s="5"/>
      <c r="E5339" s="5"/>
      <c r="F5339" s="5"/>
      <c r="G5339" s="5"/>
      <c r="H5339" s="5"/>
      <c r="I5339" s="3"/>
      <c r="J5339" s="5"/>
      <c r="K5339" s="5"/>
      <c r="L5339" s="5"/>
      <c r="M5339" s="5"/>
      <c r="AJ5339" s="3"/>
      <c r="AK5339" s="3"/>
      <c r="AL5339" s="3"/>
      <c r="AM5339" s="3"/>
      <c r="AN5339" s="5"/>
      <c r="AO5339" s="5"/>
      <c r="AP5339" s="5"/>
      <c r="AQ5339" s="5"/>
      <c r="AR5339" s="5"/>
      <c r="AS5339" s="5"/>
      <c r="AT5339" s="3"/>
      <c r="AU5339" s="5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CK5339"/>
    </row>
    <row r="5340" spans="1:89" x14ac:dyDescent="0.25">
      <c r="A5340" s="2"/>
      <c r="B5340" s="5"/>
      <c r="C5340" s="5"/>
      <c r="D5340" s="5"/>
      <c r="E5340" s="5"/>
      <c r="F5340" s="5"/>
      <c r="G5340" s="5"/>
      <c r="H5340" s="5"/>
      <c r="I5340" s="3"/>
      <c r="J5340" s="5"/>
      <c r="K5340" s="5"/>
      <c r="L5340" s="5"/>
      <c r="M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3"/>
      <c r="AU5340" s="5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CK5340"/>
    </row>
    <row r="5341" spans="1:89" x14ac:dyDescent="0.25">
      <c r="A5341" s="2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3"/>
      <c r="AU5341" s="5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CK5341"/>
    </row>
    <row r="5342" spans="1:89" x14ac:dyDescent="0.25">
      <c r="A5342" s="2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3"/>
      <c r="AU5342" s="5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CK5342"/>
    </row>
    <row r="5343" spans="1:89" x14ac:dyDescent="0.25">
      <c r="A5343" s="2"/>
      <c r="B5343" s="5"/>
      <c r="C5343" s="5"/>
      <c r="D5343" s="5"/>
      <c r="E5343" s="5"/>
      <c r="F5343" s="5"/>
      <c r="G5343" s="5"/>
      <c r="H5343" s="5"/>
      <c r="I5343" s="3"/>
      <c r="J5343" s="5"/>
      <c r="K5343" s="5"/>
      <c r="L5343" s="5"/>
      <c r="M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3"/>
      <c r="AU5343" s="5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CK5343"/>
    </row>
    <row r="5344" spans="1:89" x14ac:dyDescent="0.25">
      <c r="A5344" s="2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3"/>
      <c r="AU5344" s="5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CK5344"/>
    </row>
    <row r="5345" spans="1:89" x14ac:dyDescent="0.25">
      <c r="A5345" s="2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3"/>
      <c r="AU5345" s="5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CK5345"/>
    </row>
    <row r="5346" spans="1:89" x14ac:dyDescent="0.25">
      <c r="A5346" s="2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3"/>
      <c r="AU5346" s="5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CK5346"/>
    </row>
    <row r="5347" spans="1:89" x14ac:dyDescent="0.25">
      <c r="A5347" s="2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3"/>
      <c r="AU5347" s="5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CK5347"/>
    </row>
    <row r="5348" spans="1:89" x14ac:dyDescent="0.25">
      <c r="A5348" s="2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3"/>
      <c r="AU5348" s="5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CK5348"/>
    </row>
    <row r="5349" spans="1:89" x14ac:dyDescent="0.25">
      <c r="A5349" s="2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3"/>
      <c r="AU5349" s="5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CK5349"/>
    </row>
    <row r="5350" spans="1:89" x14ac:dyDescent="0.25">
      <c r="A5350" s="2"/>
      <c r="B5350" s="5"/>
      <c r="C5350" s="5"/>
      <c r="D5350" s="5"/>
      <c r="E5350" s="5"/>
      <c r="F5350" s="5"/>
      <c r="G5350" s="5"/>
      <c r="H5350" s="5"/>
      <c r="I5350" s="3"/>
      <c r="J5350" s="5"/>
      <c r="K5350" s="5"/>
      <c r="L5350" s="5"/>
      <c r="M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3"/>
      <c r="AU5350" s="5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CK5350"/>
    </row>
    <row r="5351" spans="1:89" x14ac:dyDescent="0.25">
      <c r="A5351" s="2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3"/>
      <c r="AU5351" s="5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CK5351"/>
    </row>
    <row r="5352" spans="1:89" x14ac:dyDescent="0.25">
      <c r="A5352" s="2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3"/>
      <c r="AU5352" s="5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CK5352"/>
    </row>
    <row r="5353" spans="1:89" x14ac:dyDescent="0.25">
      <c r="A5353" s="2"/>
      <c r="B5353" s="5"/>
      <c r="C5353" s="5"/>
      <c r="D5353" s="5"/>
      <c r="E5353" s="5"/>
      <c r="F5353" s="5"/>
      <c r="G5353" s="5"/>
      <c r="H5353" s="5"/>
      <c r="I5353" s="3"/>
      <c r="J5353" s="5"/>
      <c r="K5353" s="5"/>
      <c r="L5353" s="5"/>
      <c r="M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3"/>
      <c r="AU5353" s="5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CK5353"/>
    </row>
    <row r="5354" spans="1:89" x14ac:dyDescent="0.25">
      <c r="A5354" s="2"/>
      <c r="B5354" s="5"/>
      <c r="C5354" s="5"/>
      <c r="D5354" s="5"/>
      <c r="E5354" s="5"/>
      <c r="F5354" s="5"/>
      <c r="G5354" s="5"/>
      <c r="H5354" s="5"/>
      <c r="I5354" s="3"/>
      <c r="J5354" s="5"/>
      <c r="K5354" s="5"/>
      <c r="L5354" s="5"/>
      <c r="M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3"/>
      <c r="AU5354" s="5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CK5354"/>
    </row>
    <row r="5355" spans="1:89" x14ac:dyDescent="0.25">
      <c r="A5355" s="2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3"/>
      <c r="AU5355" s="5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CK5355"/>
    </row>
    <row r="5356" spans="1:89" x14ac:dyDescent="0.25">
      <c r="A5356" s="2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3"/>
      <c r="AU5356" s="5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CK5356"/>
    </row>
    <row r="5357" spans="1:89" x14ac:dyDescent="0.25">
      <c r="A5357" s="2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3"/>
      <c r="AU5357" s="5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CK5357"/>
    </row>
    <row r="5358" spans="1:89" x14ac:dyDescent="0.25">
      <c r="A5358" s="2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3"/>
      <c r="AU5358" s="5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CK5358"/>
    </row>
    <row r="5359" spans="1:89" x14ac:dyDescent="0.25">
      <c r="A5359" s="2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3"/>
      <c r="AU5359" s="5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CK5359"/>
    </row>
    <row r="5360" spans="1:89" x14ac:dyDescent="0.25">
      <c r="A5360" s="2"/>
      <c r="B5360" s="5"/>
      <c r="C5360" s="5"/>
      <c r="D5360" s="5"/>
      <c r="E5360" s="5"/>
      <c r="F5360" s="5"/>
      <c r="G5360" s="5"/>
      <c r="H5360" s="5"/>
      <c r="I5360" s="3"/>
      <c r="J5360" s="5"/>
      <c r="K5360" s="5"/>
      <c r="L5360" s="5"/>
      <c r="M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3"/>
      <c r="AU5360" s="5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CK5360"/>
    </row>
    <row r="5361" spans="1:89" x14ac:dyDescent="0.25">
      <c r="A5361" s="2"/>
      <c r="B5361" s="5"/>
      <c r="C5361" s="5"/>
      <c r="D5361" s="5"/>
      <c r="E5361" s="5"/>
      <c r="F5361" s="5"/>
      <c r="G5361" s="5"/>
      <c r="H5361" s="5"/>
      <c r="I5361" s="3"/>
      <c r="J5361" s="5"/>
      <c r="K5361" s="5"/>
      <c r="L5361" s="5"/>
      <c r="M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3"/>
      <c r="AU5361" s="5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CK5361"/>
    </row>
    <row r="5362" spans="1:89" x14ac:dyDescent="0.25">
      <c r="A5362" s="2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3"/>
      <c r="AU5362" s="5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CK5362"/>
    </row>
    <row r="5363" spans="1:89" x14ac:dyDescent="0.25">
      <c r="A5363" s="2"/>
      <c r="B5363" s="5"/>
      <c r="C5363" s="5"/>
      <c r="D5363" s="5"/>
      <c r="E5363" s="5"/>
      <c r="F5363" s="5"/>
      <c r="G5363" s="5"/>
      <c r="H5363" s="5"/>
      <c r="I5363" s="3"/>
      <c r="J5363" s="5"/>
      <c r="K5363" s="5"/>
      <c r="L5363" s="5"/>
      <c r="M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3"/>
      <c r="AU5363" s="5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CK5363"/>
    </row>
    <row r="5364" spans="1:89" x14ac:dyDescent="0.25">
      <c r="A5364" s="2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3"/>
      <c r="AU5364" s="5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CK5364"/>
    </row>
    <row r="5365" spans="1:89" x14ac:dyDescent="0.25">
      <c r="A5365" s="2"/>
      <c r="B5365" s="5"/>
      <c r="C5365" s="5"/>
      <c r="D5365" s="5"/>
      <c r="E5365" s="5"/>
      <c r="F5365" s="5"/>
      <c r="G5365" s="5"/>
      <c r="H5365" s="5"/>
      <c r="I5365" s="3"/>
      <c r="J5365" s="5"/>
      <c r="K5365" s="5"/>
      <c r="L5365" s="5"/>
      <c r="M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3"/>
      <c r="AU5365" s="5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CK5365"/>
    </row>
    <row r="5366" spans="1:89" x14ac:dyDescent="0.25">
      <c r="A5366" s="2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3"/>
      <c r="AU5366" s="5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CK5366"/>
    </row>
    <row r="5367" spans="1:89" x14ac:dyDescent="0.25">
      <c r="A5367" s="2"/>
      <c r="B5367" s="5"/>
      <c r="C5367" s="5"/>
      <c r="D5367" s="5"/>
      <c r="E5367" s="5"/>
      <c r="F5367" s="5"/>
      <c r="G5367" s="5"/>
      <c r="H5367" s="5"/>
      <c r="I5367" s="3"/>
      <c r="J5367" s="5"/>
      <c r="K5367" s="5"/>
      <c r="L5367" s="5"/>
      <c r="M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3"/>
      <c r="AU5367" s="5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CK5367"/>
    </row>
    <row r="5368" spans="1:89" x14ac:dyDescent="0.25">
      <c r="A5368" s="2"/>
      <c r="B5368" s="5"/>
      <c r="C5368" s="5"/>
      <c r="D5368" s="5"/>
      <c r="E5368" s="5"/>
      <c r="F5368" s="5"/>
      <c r="G5368" s="5"/>
      <c r="H5368" s="5"/>
      <c r="I5368" s="3"/>
      <c r="J5368" s="5"/>
      <c r="K5368" s="5"/>
      <c r="L5368" s="5"/>
      <c r="M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3"/>
      <c r="AU5368" s="5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CK5368"/>
    </row>
    <row r="5369" spans="1:89" x14ac:dyDescent="0.25">
      <c r="A5369" s="2"/>
      <c r="B5369" s="5"/>
      <c r="C5369" s="5"/>
      <c r="D5369" s="5"/>
      <c r="E5369" s="5"/>
      <c r="F5369" s="5"/>
      <c r="G5369" s="5"/>
      <c r="H5369" s="5"/>
      <c r="I5369" s="3"/>
      <c r="J5369" s="5"/>
      <c r="K5369" s="5"/>
      <c r="L5369" s="5"/>
      <c r="M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3"/>
      <c r="AU5369" s="5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CK5369"/>
    </row>
    <row r="5370" spans="1:89" x14ac:dyDescent="0.25">
      <c r="A5370" s="2"/>
      <c r="B5370" s="5"/>
      <c r="C5370" s="5"/>
      <c r="D5370" s="5"/>
      <c r="E5370" s="5"/>
      <c r="F5370" s="5"/>
      <c r="G5370" s="5"/>
      <c r="H5370" s="5"/>
      <c r="I5370" s="3"/>
      <c r="J5370" s="5"/>
      <c r="K5370" s="5"/>
      <c r="L5370" s="5"/>
      <c r="M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3"/>
      <c r="AU5370" s="5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CK5370"/>
    </row>
    <row r="5371" spans="1:89" x14ac:dyDescent="0.25">
      <c r="A5371" s="2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3"/>
      <c r="AU5371" s="5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CK5371"/>
    </row>
    <row r="5372" spans="1:89" x14ac:dyDescent="0.25">
      <c r="A5372" s="2"/>
      <c r="B5372" s="5"/>
      <c r="C5372" s="5"/>
      <c r="D5372" s="5"/>
      <c r="E5372" s="5"/>
      <c r="F5372" s="5"/>
      <c r="G5372" s="5"/>
      <c r="H5372" s="5"/>
      <c r="I5372" s="3"/>
      <c r="J5372" s="5"/>
      <c r="K5372" s="5"/>
      <c r="L5372" s="5"/>
      <c r="M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3"/>
      <c r="AU5372" s="5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CK5372"/>
    </row>
    <row r="5373" spans="1:89" x14ac:dyDescent="0.25">
      <c r="A5373" s="2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3"/>
      <c r="AU5373" s="5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CK5373"/>
    </row>
    <row r="5374" spans="1:89" x14ac:dyDescent="0.25">
      <c r="A5374" s="2"/>
      <c r="B5374" s="5"/>
      <c r="C5374" s="5"/>
      <c r="D5374" s="5"/>
      <c r="E5374" s="5"/>
      <c r="F5374" s="5"/>
      <c r="G5374" s="5"/>
      <c r="H5374" s="5"/>
      <c r="I5374" s="3"/>
      <c r="J5374" s="5"/>
      <c r="K5374" s="5"/>
      <c r="L5374" s="5"/>
      <c r="M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3"/>
      <c r="AU5374" s="5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CK5374"/>
    </row>
    <row r="5375" spans="1:89" x14ac:dyDescent="0.25">
      <c r="A5375" s="2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3"/>
      <c r="AU5375" s="5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CK5375"/>
    </row>
    <row r="5376" spans="1:89" x14ac:dyDescent="0.25">
      <c r="A5376" s="2"/>
      <c r="B5376" s="5"/>
      <c r="C5376" s="5"/>
      <c r="D5376" s="5"/>
      <c r="E5376" s="5"/>
      <c r="F5376" s="5"/>
      <c r="G5376" s="5"/>
      <c r="H5376" s="5"/>
      <c r="I5376" s="3"/>
      <c r="J5376" s="5"/>
      <c r="K5376" s="5"/>
      <c r="L5376" s="5"/>
      <c r="M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3"/>
      <c r="AU5376" s="5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CK5376"/>
    </row>
    <row r="5377" spans="1:89" x14ac:dyDescent="0.25">
      <c r="A5377" s="2"/>
      <c r="B5377" s="5"/>
      <c r="C5377" s="5"/>
      <c r="D5377" s="5"/>
      <c r="E5377" s="5"/>
      <c r="F5377" s="5"/>
      <c r="G5377" s="5"/>
      <c r="H5377" s="5"/>
      <c r="I5377" s="3"/>
      <c r="J5377" s="5"/>
      <c r="K5377" s="5"/>
      <c r="L5377" s="5"/>
      <c r="M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3"/>
      <c r="AU5377" s="5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CK5377"/>
    </row>
    <row r="5378" spans="1:89" x14ac:dyDescent="0.25">
      <c r="A5378" s="2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3"/>
      <c r="AU5378" s="5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CK5378"/>
    </row>
    <row r="5379" spans="1:89" x14ac:dyDescent="0.25">
      <c r="A5379" s="2"/>
      <c r="B5379" s="5"/>
      <c r="C5379" s="5"/>
      <c r="D5379" s="5"/>
      <c r="E5379" s="5"/>
      <c r="F5379" s="5"/>
      <c r="G5379" s="5"/>
      <c r="H5379" s="5"/>
      <c r="I5379" s="3"/>
      <c r="J5379" s="5"/>
      <c r="K5379" s="5"/>
      <c r="L5379" s="5"/>
      <c r="M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3"/>
      <c r="AU5379" s="5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CK5379"/>
    </row>
    <row r="5380" spans="1:89" x14ac:dyDescent="0.25">
      <c r="A5380" s="2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3"/>
      <c r="AU5380" s="5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CK5380"/>
    </row>
    <row r="5381" spans="1:89" x14ac:dyDescent="0.25">
      <c r="A5381" s="2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3"/>
      <c r="AU5381" s="5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CK5381"/>
    </row>
    <row r="5382" spans="1:89" x14ac:dyDescent="0.25">
      <c r="A5382" s="2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3"/>
      <c r="AU5382" s="5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CK5382"/>
    </row>
    <row r="5383" spans="1:89" x14ac:dyDescent="0.25">
      <c r="A5383" s="2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3"/>
      <c r="AU5383" s="5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CK5383"/>
    </row>
    <row r="5384" spans="1:89" x14ac:dyDescent="0.25">
      <c r="A5384" s="2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3"/>
      <c r="AU5384" s="5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CK5384"/>
    </row>
    <row r="5385" spans="1:89" x14ac:dyDescent="0.25">
      <c r="A5385" s="2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3"/>
      <c r="AU5385" s="5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CK5385"/>
    </row>
    <row r="5386" spans="1:89" x14ac:dyDescent="0.25">
      <c r="A5386" s="2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3"/>
      <c r="AU5386" s="5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CK5386"/>
    </row>
    <row r="5387" spans="1:89" x14ac:dyDescent="0.25">
      <c r="A5387" s="2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3"/>
      <c r="AU5387" s="5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CK5387"/>
    </row>
    <row r="5388" spans="1:89" x14ac:dyDescent="0.25">
      <c r="A5388" s="2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AJ5388" s="3"/>
      <c r="AK5388" s="3"/>
      <c r="AL5388" s="3"/>
      <c r="AM5388" s="3"/>
      <c r="AN5388" s="5"/>
      <c r="AO5388" s="5"/>
      <c r="AP5388" s="5"/>
      <c r="AQ5388" s="5"/>
      <c r="AR5388" s="5"/>
      <c r="AS5388" s="5"/>
      <c r="AT5388" s="3"/>
      <c r="AU5388" s="5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CK5388"/>
    </row>
    <row r="5389" spans="1:89" x14ac:dyDescent="0.25">
      <c r="A5389" s="2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3"/>
      <c r="AU5389" s="5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CK5389"/>
    </row>
    <row r="5390" spans="1:89" x14ac:dyDescent="0.25">
      <c r="A5390" s="2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3"/>
      <c r="AU5390" s="5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CK5390"/>
    </row>
    <row r="5391" spans="1:89" x14ac:dyDescent="0.25">
      <c r="A5391" s="2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AJ5391" s="3"/>
      <c r="AK5391" s="3"/>
      <c r="AL5391" s="3"/>
      <c r="AM5391" s="5"/>
      <c r="AN5391" s="5"/>
      <c r="AO5391" s="5"/>
      <c r="AP5391" s="5"/>
      <c r="AQ5391" s="5"/>
      <c r="AR5391" s="5"/>
      <c r="AS5391" s="5"/>
      <c r="AT5391" s="3"/>
      <c r="AU5391" s="5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CK5391"/>
    </row>
    <row r="5392" spans="1:89" x14ac:dyDescent="0.25">
      <c r="A5392" s="2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AJ5392" s="3"/>
      <c r="AK5392" s="3"/>
      <c r="AL5392" s="3"/>
      <c r="AM5392" s="3"/>
      <c r="AN5392" s="5"/>
      <c r="AO5392" s="5"/>
      <c r="AP5392" s="5"/>
      <c r="AQ5392" s="5"/>
      <c r="AR5392" s="5"/>
      <c r="AS5392" s="5"/>
      <c r="AT5392" s="3"/>
      <c r="AU5392" s="5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CK5392"/>
    </row>
    <row r="5393" spans="1:89" x14ac:dyDescent="0.25">
      <c r="A5393" s="2"/>
      <c r="B5393" s="5"/>
      <c r="C5393" s="5"/>
      <c r="D5393" s="5"/>
      <c r="E5393" s="5"/>
      <c r="F5393" s="5"/>
      <c r="G5393" s="5"/>
      <c r="H5393" s="5"/>
      <c r="I5393" s="3"/>
      <c r="J5393" s="5"/>
      <c r="K5393" s="5"/>
      <c r="L5393" s="5"/>
      <c r="M5393" s="5"/>
      <c r="AJ5393" s="3"/>
      <c r="AK5393" s="3"/>
      <c r="AL5393" s="3"/>
      <c r="AM5393" s="3"/>
      <c r="AN5393" s="5"/>
      <c r="AO5393" s="5"/>
      <c r="AP5393" s="5"/>
      <c r="AQ5393" s="5"/>
      <c r="AR5393" s="5"/>
      <c r="AS5393" s="5"/>
      <c r="AT5393" s="3"/>
      <c r="AU5393" s="5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CK5393"/>
    </row>
    <row r="5394" spans="1:89" x14ac:dyDescent="0.25">
      <c r="A5394" s="2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3"/>
      <c r="AU5394" s="5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CK5394"/>
    </row>
    <row r="5395" spans="1:89" x14ac:dyDescent="0.25">
      <c r="A5395" s="2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3"/>
      <c r="AU5395" s="5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CK5395"/>
    </row>
    <row r="5396" spans="1:89" x14ac:dyDescent="0.25">
      <c r="A5396" s="2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AJ5396" s="3"/>
      <c r="AK5396" s="3"/>
      <c r="AL5396" s="3"/>
      <c r="AM5396" s="5"/>
      <c r="AN5396" s="5"/>
      <c r="AO5396" s="5"/>
      <c r="AP5396" s="5"/>
      <c r="AQ5396" s="5"/>
      <c r="AR5396" s="5"/>
      <c r="AS5396" s="5"/>
      <c r="AT5396" s="3"/>
      <c r="AU5396" s="5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CK5396"/>
    </row>
    <row r="5397" spans="1:89" x14ac:dyDescent="0.25">
      <c r="A5397" s="2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AJ5397" s="3"/>
      <c r="AK5397" s="3"/>
      <c r="AL5397" s="3"/>
      <c r="AM5397" s="3"/>
      <c r="AN5397" s="5"/>
      <c r="AO5397" s="5"/>
      <c r="AP5397" s="5"/>
      <c r="AQ5397" s="5"/>
      <c r="AR5397" s="5"/>
      <c r="AS5397" s="5"/>
      <c r="AT5397" s="3"/>
      <c r="AU5397" s="5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CK5397"/>
    </row>
    <row r="5398" spans="1:89" x14ac:dyDescent="0.25">
      <c r="A5398" s="2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AJ5398" s="3"/>
      <c r="AK5398" s="3"/>
      <c r="AL5398" s="3"/>
      <c r="AM5398" s="5"/>
      <c r="AN5398" s="5"/>
      <c r="AO5398" s="5"/>
      <c r="AP5398" s="5"/>
      <c r="AQ5398" s="5"/>
      <c r="AR5398" s="5"/>
      <c r="AS5398" s="5"/>
      <c r="AT5398" s="3"/>
      <c r="AU5398" s="5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CK5398"/>
    </row>
    <row r="5399" spans="1:89" x14ac:dyDescent="0.25">
      <c r="A5399" s="2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3"/>
      <c r="AU5399" s="5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CK5399"/>
    </row>
    <row r="5400" spans="1:89" x14ac:dyDescent="0.25">
      <c r="A5400" s="2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3"/>
      <c r="AU5400" s="5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CK5400"/>
    </row>
    <row r="5401" spans="1:89" x14ac:dyDescent="0.25">
      <c r="A5401" s="2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AJ5401" s="3"/>
      <c r="AK5401" s="3"/>
      <c r="AL5401" s="3"/>
      <c r="AM5401" s="5"/>
      <c r="AN5401" s="5"/>
      <c r="AO5401" s="5"/>
      <c r="AP5401" s="5"/>
      <c r="AQ5401" s="5"/>
      <c r="AR5401" s="5"/>
      <c r="AS5401" s="5"/>
      <c r="AT5401" s="3"/>
      <c r="AU5401" s="5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CK5401"/>
    </row>
    <row r="5402" spans="1:89" x14ac:dyDescent="0.25">
      <c r="A5402" s="2"/>
      <c r="B5402" s="5"/>
      <c r="C5402" s="5"/>
      <c r="D5402" s="5"/>
      <c r="E5402" s="5"/>
      <c r="F5402" s="5"/>
      <c r="G5402" s="5"/>
      <c r="H5402" s="5"/>
      <c r="I5402" s="3"/>
      <c r="J5402" s="5"/>
      <c r="K5402" s="5"/>
      <c r="L5402" s="5"/>
      <c r="M5402" s="5"/>
      <c r="AJ5402" s="3"/>
      <c r="AK5402" s="3"/>
      <c r="AL5402" s="3"/>
      <c r="AM5402" s="5"/>
      <c r="AN5402" s="5"/>
      <c r="AO5402" s="5"/>
      <c r="AP5402" s="5"/>
      <c r="AQ5402" s="5"/>
      <c r="AR5402" s="5"/>
      <c r="AS5402" s="5"/>
      <c r="AT5402" s="3"/>
      <c r="AU5402" s="5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CK5402"/>
    </row>
    <row r="5403" spans="1:89" x14ac:dyDescent="0.25">
      <c r="A5403" s="2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3"/>
      <c r="AU5403" s="5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CK5403"/>
    </row>
    <row r="5404" spans="1:89" x14ac:dyDescent="0.25">
      <c r="A5404" s="2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3"/>
      <c r="AU5404" s="5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CK5404"/>
    </row>
    <row r="5405" spans="1:89" x14ac:dyDescent="0.25">
      <c r="A5405" s="2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3"/>
      <c r="AU5405" s="5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CK5405"/>
    </row>
    <row r="5406" spans="1:89" x14ac:dyDescent="0.25">
      <c r="A5406" s="2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3"/>
      <c r="AU5406" s="5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CK5406"/>
    </row>
    <row r="5407" spans="1:89" x14ac:dyDescent="0.25">
      <c r="A5407" s="2"/>
      <c r="B5407" s="5"/>
      <c r="C5407" s="5"/>
      <c r="D5407" s="5"/>
      <c r="E5407" s="5"/>
      <c r="F5407" s="5"/>
      <c r="G5407" s="5"/>
      <c r="H5407" s="5"/>
      <c r="I5407" s="3"/>
      <c r="J5407" s="5"/>
      <c r="K5407" s="5"/>
      <c r="L5407" s="5"/>
      <c r="M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3"/>
      <c r="AU5407" s="5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CK5407"/>
    </row>
    <row r="5408" spans="1:89" x14ac:dyDescent="0.25">
      <c r="A5408" s="2"/>
      <c r="B5408" s="5"/>
      <c r="C5408" s="5"/>
      <c r="D5408" s="5"/>
      <c r="E5408" s="5"/>
      <c r="F5408" s="5"/>
      <c r="G5408" s="5"/>
      <c r="H5408" s="5"/>
      <c r="I5408" s="3"/>
      <c r="J5408" s="5"/>
      <c r="K5408" s="5"/>
      <c r="L5408" s="5"/>
      <c r="M5408" s="5"/>
      <c r="AJ5408" s="3"/>
      <c r="AK5408" s="3"/>
      <c r="AL5408" s="3"/>
      <c r="AM5408" s="3"/>
      <c r="AN5408" s="5"/>
      <c r="AO5408" s="5"/>
      <c r="AP5408" s="5"/>
      <c r="AQ5408" s="5"/>
      <c r="AR5408" s="5"/>
      <c r="AS5408" s="5"/>
      <c r="AT5408" s="3"/>
      <c r="AU5408" s="5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CK5408"/>
    </row>
    <row r="5409" spans="1:89" x14ac:dyDescent="0.25">
      <c r="A5409" s="2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3"/>
      <c r="AU5409" s="5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CK5409"/>
    </row>
    <row r="5410" spans="1:89" x14ac:dyDescent="0.25">
      <c r="A5410" s="2"/>
      <c r="B5410" s="5"/>
      <c r="C5410" s="5"/>
      <c r="D5410" s="5"/>
      <c r="E5410" s="5"/>
      <c r="F5410" s="5"/>
      <c r="G5410" s="5"/>
      <c r="H5410" s="5"/>
      <c r="I5410" s="3"/>
      <c r="J5410" s="5"/>
      <c r="K5410" s="5"/>
      <c r="L5410" s="5"/>
      <c r="M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3"/>
      <c r="AU5410" s="5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CK5410"/>
    </row>
    <row r="5411" spans="1:89" x14ac:dyDescent="0.25">
      <c r="A5411" s="2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AJ5411" s="3"/>
      <c r="AK5411" s="3"/>
      <c r="AL5411" s="3"/>
      <c r="AM5411" s="3"/>
      <c r="AN5411" s="5"/>
      <c r="AO5411" s="5"/>
      <c r="AP5411" s="5"/>
      <c r="AQ5411" s="5"/>
      <c r="AR5411" s="5"/>
      <c r="AS5411" s="5"/>
      <c r="AT5411" s="3"/>
      <c r="AU5411" s="5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CK5411"/>
    </row>
    <row r="5412" spans="1:89" x14ac:dyDescent="0.25">
      <c r="A5412" s="2"/>
      <c r="B5412" s="5"/>
      <c r="C5412" s="5"/>
      <c r="D5412" s="5"/>
      <c r="E5412" s="5"/>
      <c r="F5412" s="5"/>
      <c r="G5412" s="5"/>
      <c r="H5412" s="5"/>
      <c r="I5412" s="3"/>
      <c r="J5412" s="5"/>
      <c r="K5412" s="3"/>
      <c r="L5412" s="5"/>
      <c r="M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3"/>
      <c r="AU5412" s="5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CK5412"/>
    </row>
    <row r="5413" spans="1:89" x14ac:dyDescent="0.25">
      <c r="A5413" s="2"/>
      <c r="B5413" s="5"/>
      <c r="C5413" s="5"/>
      <c r="D5413" s="5"/>
      <c r="E5413" s="5"/>
      <c r="F5413" s="5"/>
      <c r="G5413" s="5"/>
      <c r="H5413" s="5"/>
      <c r="I5413" s="3"/>
      <c r="J5413" s="5"/>
      <c r="K5413" s="5"/>
      <c r="L5413" s="5"/>
      <c r="M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3"/>
      <c r="AU5413" s="5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CK5413"/>
    </row>
    <row r="5414" spans="1:89" x14ac:dyDescent="0.25">
      <c r="A5414" s="2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AJ5414" s="3"/>
      <c r="AK5414" s="3"/>
      <c r="AL5414" s="3"/>
      <c r="AM5414" s="5"/>
      <c r="AN5414" s="5"/>
      <c r="AO5414" s="5"/>
      <c r="AP5414" s="5"/>
      <c r="AQ5414" s="5"/>
      <c r="AR5414" s="5"/>
      <c r="AS5414" s="5"/>
      <c r="AT5414" s="3"/>
      <c r="AU5414" s="5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CK5414"/>
    </row>
    <row r="5415" spans="1:89" x14ac:dyDescent="0.25">
      <c r="A5415" s="2"/>
      <c r="B5415" s="5"/>
      <c r="C5415" s="5"/>
      <c r="D5415" s="5"/>
      <c r="E5415" s="5"/>
      <c r="F5415" s="5"/>
      <c r="G5415" s="5"/>
      <c r="H5415" s="5"/>
      <c r="I5415" s="3"/>
      <c r="J5415" s="5"/>
      <c r="K5415" s="5"/>
      <c r="L5415" s="5"/>
      <c r="M5415" s="5"/>
      <c r="AJ5415" s="3"/>
      <c r="AK5415" s="3"/>
      <c r="AL5415" s="3"/>
      <c r="AM5415" s="3"/>
      <c r="AN5415" s="5"/>
      <c r="AO5415" s="5"/>
      <c r="AP5415" s="5"/>
      <c r="AQ5415" s="5"/>
      <c r="AR5415" s="5"/>
      <c r="AS5415" s="5"/>
      <c r="AT5415" s="3"/>
      <c r="AU5415" s="5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CK5415"/>
    </row>
    <row r="5416" spans="1:89" x14ac:dyDescent="0.25">
      <c r="A5416" s="2"/>
      <c r="B5416" s="5"/>
      <c r="C5416" s="5"/>
      <c r="D5416" s="5"/>
      <c r="E5416" s="5"/>
      <c r="F5416" s="5"/>
      <c r="G5416" s="5"/>
      <c r="H5416" s="5"/>
      <c r="I5416" s="3"/>
      <c r="J5416" s="5"/>
      <c r="K5416" s="5"/>
      <c r="L5416" s="5"/>
      <c r="M5416" s="5"/>
      <c r="AJ5416" s="3"/>
      <c r="AK5416" s="3"/>
      <c r="AL5416" s="3"/>
      <c r="AM5416" s="3"/>
      <c r="AN5416" s="5"/>
      <c r="AO5416" s="5"/>
      <c r="AP5416" s="5"/>
      <c r="AQ5416" s="5"/>
      <c r="AR5416" s="5"/>
      <c r="AS5416" s="5"/>
      <c r="AT5416" s="3"/>
      <c r="AU5416" s="5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CK5416"/>
    </row>
    <row r="5417" spans="1:89" x14ac:dyDescent="0.25">
      <c r="A5417" s="2"/>
      <c r="B5417" s="5"/>
      <c r="C5417" s="5"/>
      <c r="D5417" s="5"/>
      <c r="E5417" s="5"/>
      <c r="F5417" s="5"/>
      <c r="G5417" s="5"/>
      <c r="H5417" s="5"/>
      <c r="I5417" s="3"/>
      <c r="J5417" s="5"/>
      <c r="K5417" s="5"/>
      <c r="L5417" s="5"/>
      <c r="M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3"/>
      <c r="AU5417" s="5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CK5417"/>
    </row>
    <row r="5418" spans="1:89" x14ac:dyDescent="0.25">
      <c r="A5418" s="2"/>
      <c r="B5418" s="5"/>
      <c r="C5418" s="5"/>
      <c r="D5418" s="5"/>
      <c r="E5418" s="5"/>
      <c r="F5418" s="5"/>
      <c r="G5418" s="5"/>
      <c r="H5418" s="5"/>
      <c r="I5418" s="3"/>
      <c r="J5418" s="5"/>
      <c r="K5418" s="5"/>
      <c r="L5418" s="5"/>
      <c r="M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3"/>
      <c r="AU5418" s="5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CK5418"/>
    </row>
    <row r="5419" spans="1:89" x14ac:dyDescent="0.25">
      <c r="A5419" s="2"/>
      <c r="B5419" s="5"/>
      <c r="C5419" s="5"/>
      <c r="D5419" s="5"/>
      <c r="E5419" s="5"/>
      <c r="F5419" s="5"/>
      <c r="G5419" s="5"/>
      <c r="H5419" s="5"/>
      <c r="I5419" s="3"/>
      <c r="J5419" s="5"/>
      <c r="K5419" s="5"/>
      <c r="L5419" s="5"/>
      <c r="M5419" s="5"/>
      <c r="AJ5419" s="3"/>
      <c r="AK5419" s="3"/>
      <c r="AL5419" s="3"/>
      <c r="AM5419" s="5"/>
      <c r="AN5419" s="5"/>
      <c r="AO5419" s="5"/>
      <c r="AP5419" s="5"/>
      <c r="AQ5419" s="5"/>
      <c r="AR5419" s="5"/>
      <c r="AS5419" s="5"/>
      <c r="AT5419" s="3"/>
      <c r="AU5419" s="5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CK5419"/>
    </row>
    <row r="5420" spans="1:89" x14ac:dyDescent="0.25">
      <c r="A5420" s="2"/>
      <c r="B5420" s="5"/>
      <c r="C5420" s="5"/>
      <c r="D5420" s="5"/>
      <c r="E5420" s="5"/>
      <c r="F5420" s="5"/>
      <c r="G5420" s="5"/>
      <c r="H5420" s="5"/>
      <c r="I5420" s="3"/>
      <c r="J5420" s="5"/>
      <c r="K5420" s="5"/>
      <c r="L5420" s="5"/>
      <c r="M5420" s="5"/>
      <c r="AJ5420" s="3"/>
      <c r="AK5420" s="3"/>
      <c r="AL5420" s="3"/>
      <c r="AM5420" s="3"/>
      <c r="AN5420" s="5"/>
      <c r="AO5420" s="5"/>
      <c r="AP5420" s="5"/>
      <c r="AQ5420" s="5"/>
      <c r="AR5420" s="5"/>
      <c r="AS5420" s="5"/>
      <c r="AT5420" s="3"/>
      <c r="AU5420" s="5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CK5420"/>
    </row>
    <row r="5421" spans="1:89" x14ac:dyDescent="0.25">
      <c r="A5421" s="2"/>
      <c r="B5421" s="5"/>
      <c r="C5421" s="5"/>
      <c r="D5421" s="5"/>
      <c r="E5421" s="5"/>
      <c r="F5421" s="5"/>
      <c r="G5421" s="5"/>
      <c r="H5421" s="5"/>
      <c r="I5421" s="5"/>
      <c r="J5421" s="5"/>
      <c r="K5421" s="3"/>
      <c r="L5421" s="5"/>
      <c r="M5421" s="5"/>
      <c r="AJ5421" s="3"/>
      <c r="AK5421" s="3"/>
      <c r="AL5421" s="3"/>
      <c r="AM5421" s="5"/>
      <c r="AN5421" s="5"/>
      <c r="AO5421" s="5"/>
      <c r="AP5421" s="5"/>
      <c r="AQ5421" s="5"/>
      <c r="AR5421" s="5"/>
      <c r="AS5421" s="5"/>
      <c r="AT5421" s="3"/>
      <c r="AU5421" s="5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CK5421"/>
    </row>
    <row r="5422" spans="1:89" x14ac:dyDescent="0.25">
      <c r="A5422" s="2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3"/>
      <c r="AU5422" s="5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CK5422"/>
    </row>
    <row r="5423" spans="1:89" x14ac:dyDescent="0.25">
      <c r="A5423" s="2"/>
      <c r="B5423" s="5"/>
      <c r="C5423" s="5"/>
      <c r="D5423" s="5"/>
      <c r="E5423" s="5"/>
      <c r="F5423" s="5"/>
      <c r="G5423" s="5"/>
      <c r="H5423" s="5"/>
      <c r="I5423" s="3"/>
      <c r="J5423" s="5"/>
      <c r="K5423" s="5"/>
      <c r="L5423" s="5"/>
      <c r="M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3"/>
      <c r="AU5423" s="5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CK5423"/>
    </row>
    <row r="5424" spans="1:89" x14ac:dyDescent="0.25">
      <c r="A5424" s="2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AJ5424" s="3"/>
      <c r="AK5424" s="3"/>
      <c r="AL5424" s="3"/>
      <c r="AM5424" s="5"/>
      <c r="AN5424" s="5"/>
      <c r="AO5424" s="5"/>
      <c r="AP5424" s="5"/>
      <c r="AQ5424" s="5"/>
      <c r="AR5424" s="5"/>
      <c r="AS5424" s="5"/>
      <c r="AT5424" s="3"/>
      <c r="AU5424" s="5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CK5424"/>
    </row>
    <row r="5425" spans="1:89" x14ac:dyDescent="0.25">
      <c r="A5425" s="2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AJ5425" s="3"/>
      <c r="AK5425" s="3"/>
      <c r="AL5425" s="3"/>
      <c r="AM5425" s="5"/>
      <c r="AN5425" s="5"/>
      <c r="AO5425" s="5"/>
      <c r="AP5425" s="5"/>
      <c r="AQ5425" s="5"/>
      <c r="AR5425" s="5"/>
      <c r="AS5425" s="5"/>
      <c r="AT5425" s="3"/>
      <c r="AU5425" s="5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CK5425"/>
    </row>
    <row r="5426" spans="1:89" x14ac:dyDescent="0.25">
      <c r="A5426" s="2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3"/>
      <c r="AU5426" s="5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CK5426"/>
    </row>
    <row r="5427" spans="1:89" x14ac:dyDescent="0.25">
      <c r="A5427" s="2"/>
      <c r="B5427" s="5"/>
      <c r="C5427" s="5"/>
      <c r="D5427" s="5"/>
      <c r="E5427" s="5"/>
      <c r="F5427" s="5"/>
      <c r="G5427" s="5"/>
      <c r="H5427" s="5"/>
      <c r="I5427" s="3"/>
      <c r="J5427" s="5"/>
      <c r="K5427" s="5"/>
      <c r="L5427" s="5"/>
      <c r="M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3"/>
      <c r="AU5427" s="5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CK5427"/>
    </row>
    <row r="5428" spans="1:89" x14ac:dyDescent="0.25">
      <c r="A5428" s="2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3"/>
      <c r="AU5428" s="5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CK5428"/>
    </row>
    <row r="5429" spans="1:89" x14ac:dyDescent="0.25">
      <c r="A5429" s="2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3"/>
      <c r="AU5429" s="5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CK5429"/>
    </row>
    <row r="5430" spans="1:89" x14ac:dyDescent="0.25">
      <c r="A5430" s="2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3"/>
      <c r="AU5430" s="5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CK5430"/>
    </row>
    <row r="5431" spans="1:89" x14ac:dyDescent="0.25">
      <c r="A5431" s="2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AJ5431" s="3"/>
      <c r="AK5431" s="3"/>
      <c r="AL5431" s="3"/>
      <c r="AM5431" s="3"/>
      <c r="AN5431" s="5"/>
      <c r="AO5431" s="5"/>
      <c r="AP5431" s="5"/>
      <c r="AQ5431" s="5"/>
      <c r="AR5431" s="5"/>
      <c r="AS5431" s="5"/>
      <c r="AT5431" s="3"/>
      <c r="AU5431" s="5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CK5431"/>
    </row>
    <row r="5432" spans="1:89" x14ac:dyDescent="0.25">
      <c r="A5432" s="2"/>
      <c r="B5432" s="5"/>
      <c r="C5432" s="5"/>
      <c r="D5432" s="5"/>
      <c r="E5432" s="5"/>
      <c r="F5432" s="5"/>
      <c r="G5432" s="5"/>
      <c r="H5432" s="5"/>
      <c r="I5432" s="5"/>
      <c r="J5432" s="5"/>
      <c r="K5432" s="3"/>
      <c r="L5432" s="5"/>
      <c r="M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3"/>
      <c r="AU5432" s="5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CK5432"/>
    </row>
    <row r="5433" spans="1:89" x14ac:dyDescent="0.25">
      <c r="A5433" s="2"/>
      <c r="B5433" s="5"/>
      <c r="C5433" s="5"/>
      <c r="D5433" s="5"/>
      <c r="E5433" s="5"/>
      <c r="F5433" s="5"/>
      <c r="G5433" s="5"/>
      <c r="H5433" s="5"/>
      <c r="I5433" s="3"/>
      <c r="J5433" s="5"/>
      <c r="K5433" s="5"/>
      <c r="L5433" s="5"/>
      <c r="M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3"/>
      <c r="AU5433" s="5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CK5433"/>
    </row>
    <row r="5434" spans="1:89" x14ac:dyDescent="0.25">
      <c r="A5434" s="2"/>
      <c r="B5434" s="5"/>
      <c r="C5434" s="5"/>
      <c r="D5434" s="5"/>
      <c r="E5434" s="5"/>
      <c r="F5434" s="5"/>
      <c r="G5434" s="5"/>
      <c r="H5434" s="5"/>
      <c r="I5434" s="3"/>
      <c r="J5434" s="5"/>
      <c r="K5434" s="5"/>
      <c r="L5434" s="5"/>
      <c r="M5434" s="5"/>
      <c r="AJ5434" s="3"/>
      <c r="AK5434" s="3"/>
      <c r="AL5434" s="3"/>
      <c r="AM5434" s="3"/>
      <c r="AN5434" s="5"/>
      <c r="AO5434" s="5"/>
      <c r="AP5434" s="5"/>
      <c r="AQ5434" s="5"/>
      <c r="AR5434" s="5"/>
      <c r="AS5434" s="5"/>
      <c r="AT5434" s="3"/>
      <c r="AU5434" s="5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CK5434"/>
    </row>
    <row r="5435" spans="1:89" x14ac:dyDescent="0.25">
      <c r="A5435" s="2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3"/>
      <c r="AU5435" s="5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CK5435"/>
    </row>
    <row r="5436" spans="1:89" x14ac:dyDescent="0.25">
      <c r="A5436" s="2"/>
      <c r="B5436" s="5"/>
      <c r="C5436" s="5"/>
      <c r="D5436" s="5"/>
      <c r="E5436" s="5"/>
      <c r="F5436" s="5"/>
      <c r="G5436" s="5"/>
      <c r="H5436" s="5"/>
      <c r="I5436" s="3"/>
      <c r="J5436" s="5"/>
      <c r="K5436" s="5"/>
      <c r="L5436" s="5"/>
      <c r="M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3"/>
      <c r="AU5436" s="5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CK5436"/>
    </row>
    <row r="5437" spans="1:89" x14ac:dyDescent="0.25">
      <c r="A5437" s="2"/>
      <c r="B5437" s="5"/>
      <c r="C5437" s="5"/>
      <c r="D5437" s="5"/>
      <c r="E5437" s="5"/>
      <c r="F5437" s="5"/>
      <c r="G5437" s="5"/>
      <c r="H5437" s="5"/>
      <c r="I5437" s="3"/>
      <c r="J5437" s="5"/>
      <c r="K5437" s="5"/>
      <c r="L5437" s="5"/>
      <c r="M5437" s="5"/>
      <c r="AJ5437" s="3"/>
      <c r="AK5437" s="3"/>
      <c r="AL5437" s="3"/>
      <c r="AM5437" s="5"/>
      <c r="AN5437" s="5"/>
      <c r="AO5437" s="5"/>
      <c r="AP5437" s="5"/>
      <c r="AQ5437" s="5"/>
      <c r="AR5437" s="5"/>
      <c r="AS5437" s="5"/>
      <c r="AT5437" s="3"/>
      <c r="AU5437" s="5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CK5437"/>
    </row>
    <row r="5438" spans="1:89" x14ac:dyDescent="0.25">
      <c r="A5438" s="2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AJ5438" s="3"/>
      <c r="AK5438" s="3"/>
      <c r="AL5438" s="3"/>
      <c r="AM5438" s="3"/>
      <c r="AN5438" s="5"/>
      <c r="AO5438" s="5"/>
      <c r="AP5438" s="5"/>
      <c r="AQ5438" s="5"/>
      <c r="AR5438" s="5"/>
      <c r="AS5438" s="5"/>
      <c r="AT5438" s="3"/>
      <c r="AU5438" s="5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CK5438"/>
    </row>
    <row r="5439" spans="1:89" x14ac:dyDescent="0.25">
      <c r="A5439" s="2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AJ5439" s="3"/>
      <c r="AK5439" s="3"/>
      <c r="AL5439" s="3"/>
      <c r="AM5439" s="3"/>
      <c r="AN5439" s="5"/>
      <c r="AO5439" s="5"/>
      <c r="AP5439" s="5"/>
      <c r="AQ5439" s="5"/>
      <c r="AR5439" s="5"/>
      <c r="AS5439" s="5"/>
      <c r="AT5439" s="3"/>
      <c r="AU5439" s="5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CK5439"/>
    </row>
    <row r="5440" spans="1:89" x14ac:dyDescent="0.25">
      <c r="A5440" s="2"/>
      <c r="B5440" s="5"/>
      <c r="C5440" s="5"/>
      <c r="D5440" s="5"/>
      <c r="E5440" s="5"/>
      <c r="F5440" s="5"/>
      <c r="G5440" s="5"/>
      <c r="H5440" s="5"/>
      <c r="I5440" s="3"/>
      <c r="J5440" s="5"/>
      <c r="K5440" s="5"/>
      <c r="L5440" s="5"/>
      <c r="M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3"/>
      <c r="AU5440" s="5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CK5440"/>
    </row>
    <row r="5441" spans="1:89" x14ac:dyDescent="0.25">
      <c r="A5441" s="2"/>
      <c r="B5441" s="5"/>
      <c r="C5441" s="5"/>
      <c r="D5441" s="5"/>
      <c r="E5441" s="5"/>
      <c r="F5441" s="5"/>
      <c r="G5441" s="5"/>
      <c r="H5441" s="5"/>
      <c r="I5441" s="3"/>
      <c r="J5441" s="5"/>
      <c r="K5441" s="3"/>
      <c r="L5441" s="5"/>
      <c r="M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3"/>
      <c r="AU5441" s="5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CK5441"/>
    </row>
    <row r="5442" spans="1:89" x14ac:dyDescent="0.25">
      <c r="A5442" s="2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AJ5442" s="3"/>
      <c r="AK5442" s="3"/>
      <c r="AL5442" s="3"/>
      <c r="AM5442" s="5"/>
      <c r="AN5442" s="5"/>
      <c r="AO5442" s="5"/>
      <c r="AP5442" s="5"/>
      <c r="AQ5442" s="5"/>
      <c r="AR5442" s="5"/>
      <c r="AS5442" s="5"/>
      <c r="AT5442" s="3"/>
      <c r="AU5442" s="5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CK5442"/>
    </row>
    <row r="5443" spans="1:89" x14ac:dyDescent="0.25">
      <c r="A5443" s="2"/>
      <c r="B5443" s="5"/>
      <c r="C5443" s="5"/>
      <c r="D5443" s="5"/>
      <c r="E5443" s="5"/>
      <c r="F5443" s="5"/>
      <c r="G5443" s="5"/>
      <c r="H5443" s="5"/>
      <c r="I5443" s="3"/>
      <c r="J5443" s="5"/>
      <c r="K5443" s="5"/>
      <c r="L5443" s="5"/>
      <c r="M5443" s="5"/>
      <c r="AJ5443" s="3"/>
      <c r="AK5443" s="3"/>
      <c r="AL5443" s="3"/>
      <c r="AM5443" s="3"/>
      <c r="AN5443" s="5"/>
      <c r="AO5443" s="5"/>
      <c r="AP5443" s="5"/>
      <c r="AQ5443" s="5"/>
      <c r="AR5443" s="5"/>
      <c r="AS5443" s="5"/>
      <c r="AT5443" s="3"/>
      <c r="AU5443" s="5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CK5443"/>
    </row>
    <row r="5444" spans="1:89" x14ac:dyDescent="0.25">
      <c r="A5444" s="2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3"/>
      <c r="M5444" s="5"/>
      <c r="AJ5444" s="3"/>
      <c r="AK5444" s="3"/>
      <c r="AL5444" s="3"/>
      <c r="AM5444" s="5"/>
      <c r="AN5444" s="5"/>
      <c r="AO5444" s="5"/>
      <c r="AP5444" s="5"/>
      <c r="AQ5444" s="5"/>
      <c r="AR5444" s="5"/>
      <c r="AS5444" s="5"/>
      <c r="AT5444" s="3"/>
      <c r="AU5444" s="5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CK5444"/>
    </row>
    <row r="5445" spans="1:89" x14ac:dyDescent="0.25">
      <c r="A5445" s="2"/>
      <c r="B5445" s="5"/>
      <c r="C5445" s="5"/>
      <c r="D5445" s="5"/>
      <c r="E5445" s="5"/>
      <c r="F5445" s="5"/>
      <c r="G5445" s="5"/>
      <c r="H5445" s="5"/>
      <c r="I5445" s="3"/>
      <c r="J5445" s="5"/>
      <c r="K5445" s="5"/>
      <c r="L5445" s="5"/>
      <c r="M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3"/>
      <c r="AU5445" s="5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CK5445"/>
    </row>
    <row r="5446" spans="1:89" x14ac:dyDescent="0.25">
      <c r="A5446" s="2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3"/>
      <c r="M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3"/>
      <c r="AU5446" s="5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CK5446"/>
    </row>
    <row r="5447" spans="1:89" x14ac:dyDescent="0.25">
      <c r="A5447" s="2"/>
      <c r="B5447" s="5"/>
      <c r="C5447" s="5"/>
      <c r="D5447" s="5"/>
      <c r="E5447" s="5"/>
      <c r="F5447" s="5"/>
      <c r="G5447" s="5"/>
      <c r="H5447" s="5"/>
      <c r="I5447" s="3"/>
      <c r="J5447" s="5"/>
      <c r="K5447" s="5"/>
      <c r="L5447" s="5"/>
      <c r="M5447" s="5"/>
      <c r="AJ5447" s="3"/>
      <c r="AK5447" s="3"/>
      <c r="AL5447" s="5"/>
      <c r="AM5447" s="5"/>
      <c r="AN5447" s="5"/>
      <c r="AO5447" s="5"/>
      <c r="AP5447" s="5"/>
      <c r="AQ5447" s="5"/>
      <c r="AR5447" s="5"/>
      <c r="AS5447" s="5"/>
      <c r="AT5447" s="3"/>
      <c r="AU5447" s="5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CK5447"/>
    </row>
    <row r="5448" spans="1:89" x14ac:dyDescent="0.25">
      <c r="A5448" s="2"/>
      <c r="B5448" s="5"/>
      <c r="C5448" s="5"/>
      <c r="D5448" s="5"/>
      <c r="E5448" s="5"/>
      <c r="F5448" s="5"/>
      <c r="G5448" s="5"/>
      <c r="H5448" s="5"/>
      <c r="I5448" s="3"/>
      <c r="J5448" s="5"/>
      <c r="K5448" s="5"/>
      <c r="L5448" s="5"/>
      <c r="M5448" s="5"/>
      <c r="AJ5448" s="3"/>
      <c r="AK5448" s="3"/>
      <c r="AL5448" s="3"/>
      <c r="AM5448" s="5"/>
      <c r="AN5448" s="5"/>
      <c r="AO5448" s="5"/>
      <c r="AP5448" s="5"/>
      <c r="AQ5448" s="5"/>
      <c r="AR5448" s="5"/>
      <c r="AS5448" s="5"/>
      <c r="AT5448" s="3"/>
      <c r="AU5448" s="5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CK5448"/>
    </row>
    <row r="5449" spans="1:89" x14ac:dyDescent="0.25">
      <c r="A5449" s="2"/>
      <c r="B5449" s="5"/>
      <c r="C5449" s="5"/>
      <c r="D5449" s="5"/>
      <c r="E5449" s="5"/>
      <c r="F5449" s="5"/>
      <c r="G5449" s="5"/>
      <c r="H5449" s="5"/>
      <c r="I5449" s="3"/>
      <c r="J5449" s="5"/>
      <c r="K5449" s="5"/>
      <c r="L5449" s="5"/>
      <c r="M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3"/>
      <c r="AU5449" s="5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CK5449"/>
    </row>
    <row r="5450" spans="1:89" x14ac:dyDescent="0.25">
      <c r="A5450" s="2"/>
      <c r="B5450" s="5"/>
      <c r="C5450" s="5"/>
      <c r="D5450" s="5"/>
      <c r="E5450" s="5"/>
      <c r="F5450" s="5"/>
      <c r="G5450" s="5"/>
      <c r="H5450" s="5"/>
      <c r="I5450" s="3"/>
      <c r="J5450" s="5"/>
      <c r="K5450" s="5"/>
      <c r="L5450" s="5"/>
      <c r="M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3"/>
      <c r="AU5450" s="5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CK5450"/>
    </row>
    <row r="5451" spans="1:89" x14ac:dyDescent="0.25">
      <c r="A5451" s="2"/>
      <c r="B5451" s="5"/>
      <c r="C5451" s="5"/>
      <c r="D5451" s="5"/>
      <c r="E5451" s="5"/>
      <c r="F5451" s="5"/>
      <c r="G5451" s="5"/>
      <c r="H5451" s="5"/>
      <c r="I5451" s="5"/>
      <c r="J5451" s="5"/>
      <c r="K5451" s="3"/>
      <c r="L5451" s="5"/>
      <c r="M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3"/>
      <c r="AU5451" s="5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CK5451"/>
    </row>
    <row r="5452" spans="1:89" x14ac:dyDescent="0.25">
      <c r="A5452" s="2"/>
      <c r="B5452" s="5"/>
      <c r="C5452" s="5"/>
      <c r="D5452" s="5"/>
      <c r="E5452" s="5"/>
      <c r="F5452" s="5"/>
      <c r="G5452" s="5"/>
      <c r="H5452" s="5"/>
      <c r="I5452" s="3"/>
      <c r="J5452" s="5"/>
      <c r="K5452" s="5"/>
      <c r="L5452" s="5"/>
      <c r="M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3"/>
      <c r="AU5452" s="5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CK5452"/>
    </row>
    <row r="5453" spans="1:89" x14ac:dyDescent="0.25">
      <c r="A5453" s="2"/>
      <c r="B5453" s="5"/>
      <c r="C5453" s="5"/>
      <c r="D5453" s="5"/>
      <c r="E5453" s="5"/>
      <c r="F5453" s="5"/>
      <c r="G5453" s="5"/>
      <c r="H5453" s="5"/>
      <c r="I5453" s="3"/>
      <c r="J5453" s="5"/>
      <c r="K5453" s="5"/>
      <c r="L5453" s="5"/>
      <c r="M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3"/>
      <c r="AU5453" s="5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CK5453"/>
    </row>
    <row r="5454" spans="1:89" x14ac:dyDescent="0.25">
      <c r="A5454" s="2"/>
      <c r="B5454" s="5"/>
      <c r="C5454" s="5"/>
      <c r="D5454" s="5"/>
      <c r="E5454" s="5"/>
      <c r="F5454" s="5"/>
      <c r="G5454" s="5"/>
      <c r="H5454" s="5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AK5454" s="3"/>
      <c r="AL5454" s="3"/>
      <c r="AM5454" s="3"/>
      <c r="AN5454" s="5"/>
      <c r="AO5454" s="5"/>
      <c r="AP5454" s="5"/>
      <c r="AQ5454" s="5"/>
      <c r="AR5454" s="5"/>
      <c r="AS5454" s="5"/>
      <c r="AT5454" s="3"/>
      <c r="AU5454" s="5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CK5454"/>
    </row>
    <row r="5455" spans="1:89" x14ac:dyDescent="0.25">
      <c r="A5455" s="2"/>
      <c r="B5455" s="5"/>
      <c r="C5455" s="5"/>
      <c r="D5455" s="5"/>
      <c r="E5455" s="5"/>
      <c r="F5455" s="5"/>
      <c r="G5455" s="5"/>
      <c r="H5455" s="5"/>
      <c r="I5455" s="5"/>
      <c r="J5455" s="5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3"/>
      <c r="AU5455" s="5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CK5455"/>
    </row>
    <row r="5456" spans="1:89" x14ac:dyDescent="0.25">
      <c r="A5456" s="2"/>
      <c r="B5456" s="5"/>
      <c r="C5456" s="5"/>
      <c r="D5456" s="5"/>
      <c r="E5456" s="5"/>
      <c r="F5456" s="5"/>
      <c r="G5456" s="5"/>
      <c r="H5456" s="5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3"/>
      <c r="AU5456" s="5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CK5456"/>
    </row>
    <row r="5457" spans="1:89" x14ac:dyDescent="0.25">
      <c r="A5457" s="2"/>
      <c r="B5457" s="5"/>
      <c r="C5457" s="5"/>
      <c r="D5457" s="5"/>
      <c r="E5457" s="5"/>
      <c r="F5457" s="5"/>
      <c r="G5457" s="5"/>
      <c r="H5457" s="5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5"/>
      <c r="AO5457" s="5"/>
      <c r="AP5457" s="5"/>
      <c r="AQ5457" s="5"/>
      <c r="AR5457" s="5"/>
      <c r="AS5457" s="5"/>
      <c r="AT5457" s="3"/>
      <c r="AU5457" s="5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CK5457"/>
    </row>
    <row r="5458" spans="1:89" x14ac:dyDescent="0.25">
      <c r="A5458" s="2"/>
      <c r="B5458" s="5"/>
      <c r="C5458" s="5"/>
      <c r="D5458" s="5"/>
      <c r="E5458" s="5"/>
      <c r="F5458" s="5"/>
      <c r="G5458" s="5"/>
      <c r="H5458" s="5"/>
      <c r="I5458" s="3"/>
      <c r="J5458" s="5"/>
      <c r="K5458" s="5"/>
      <c r="L5458" s="5"/>
      <c r="M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3"/>
      <c r="AU5458" s="5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CK5458"/>
    </row>
    <row r="5459" spans="1:89" x14ac:dyDescent="0.25">
      <c r="A5459" s="2"/>
      <c r="B5459" s="5"/>
      <c r="C5459" s="5"/>
      <c r="D5459" s="5"/>
      <c r="E5459" s="5"/>
      <c r="F5459" s="5"/>
      <c r="G5459" s="5"/>
      <c r="H5459" s="5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3"/>
      <c r="AU5459" s="5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CK5459"/>
    </row>
    <row r="5460" spans="1:89" x14ac:dyDescent="0.25">
      <c r="A5460" s="2"/>
      <c r="B5460" s="5"/>
      <c r="C5460" s="5"/>
      <c r="D5460" s="5"/>
      <c r="E5460" s="5"/>
      <c r="F5460" s="5"/>
      <c r="G5460" s="5"/>
      <c r="H5460" s="5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AK5460" s="3"/>
      <c r="AL5460" s="3"/>
      <c r="AM5460" s="5"/>
      <c r="AN5460" s="5"/>
      <c r="AO5460" s="5"/>
      <c r="AP5460" s="5"/>
      <c r="AQ5460" s="5"/>
      <c r="AR5460" s="5"/>
      <c r="AS5460" s="5"/>
      <c r="AT5460" s="3"/>
      <c r="AU5460" s="5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CK5460"/>
    </row>
    <row r="5461" spans="1:89" x14ac:dyDescent="0.25">
      <c r="A5461" s="2"/>
      <c r="B5461" s="5"/>
      <c r="C5461" s="5"/>
      <c r="D5461" s="5"/>
      <c r="E5461" s="5"/>
      <c r="F5461" s="5"/>
      <c r="G5461" s="5"/>
      <c r="H5461" s="5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5"/>
      <c r="AO5461" s="5"/>
      <c r="AP5461" s="5"/>
      <c r="AQ5461" s="5"/>
      <c r="AR5461" s="5"/>
      <c r="AS5461" s="5"/>
      <c r="AT5461" s="3"/>
      <c r="AU5461" s="5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CK5461"/>
    </row>
    <row r="5462" spans="1:89" x14ac:dyDescent="0.25">
      <c r="A5462" s="2"/>
      <c r="B5462" s="5"/>
      <c r="C5462" s="5"/>
      <c r="D5462" s="5"/>
      <c r="E5462" s="5"/>
      <c r="F5462" s="5"/>
      <c r="G5462" s="5"/>
      <c r="H5462" s="5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K5462" s="3"/>
      <c r="AL5462" s="3"/>
      <c r="AM5462" s="3"/>
      <c r="AN5462" s="5"/>
      <c r="AO5462" s="5"/>
      <c r="AP5462" s="5"/>
      <c r="AQ5462" s="5"/>
      <c r="AR5462" s="5"/>
      <c r="AS5462" s="5"/>
      <c r="AT5462" s="3"/>
      <c r="AU5462" s="5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CK5462"/>
    </row>
    <row r="5463" spans="1:89" x14ac:dyDescent="0.25">
      <c r="A5463" s="2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3"/>
      <c r="AU5463" s="5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CK5463"/>
    </row>
    <row r="5464" spans="1:89" x14ac:dyDescent="0.25">
      <c r="A5464" s="2"/>
      <c r="B5464" s="5"/>
      <c r="C5464" s="5"/>
      <c r="D5464" s="5"/>
      <c r="E5464" s="5"/>
      <c r="F5464" s="5"/>
      <c r="G5464" s="5"/>
      <c r="H5464" s="5"/>
      <c r="I5464" s="3"/>
      <c r="J5464" s="5"/>
      <c r="K5464" s="5"/>
      <c r="L5464" s="5"/>
      <c r="M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3"/>
      <c r="AU5464" s="5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CK5464"/>
    </row>
    <row r="5465" spans="1:89" x14ac:dyDescent="0.25">
      <c r="A5465" s="2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AJ5465" s="3"/>
      <c r="AK5465" s="3"/>
      <c r="AL5465" s="3"/>
      <c r="AM5465" s="5"/>
      <c r="AN5465" s="5"/>
      <c r="AO5465" s="5"/>
      <c r="AP5465" s="5"/>
      <c r="AQ5465" s="5"/>
      <c r="AR5465" s="5"/>
      <c r="AS5465" s="5"/>
      <c r="AT5465" s="3"/>
      <c r="AU5465" s="5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CK5465"/>
    </row>
    <row r="5466" spans="1:89" x14ac:dyDescent="0.25">
      <c r="A5466" s="2"/>
      <c r="B5466" s="5"/>
      <c r="C5466" s="5"/>
      <c r="D5466" s="5"/>
      <c r="E5466" s="5"/>
      <c r="F5466" s="5"/>
      <c r="G5466" s="5"/>
      <c r="H5466" s="5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K5466" s="3"/>
      <c r="AL5466" s="3"/>
      <c r="AM5466" s="3"/>
      <c r="AN5466" s="5"/>
      <c r="AO5466" s="5"/>
      <c r="AP5466" s="5"/>
      <c r="AQ5466" s="5"/>
      <c r="AR5466" s="5"/>
      <c r="AS5466" s="5"/>
      <c r="AT5466" s="3"/>
      <c r="AU5466" s="5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CK5466"/>
    </row>
    <row r="5467" spans="1:89" x14ac:dyDescent="0.25">
      <c r="A5467" s="2"/>
      <c r="B5467" s="5"/>
      <c r="C5467" s="5"/>
      <c r="D5467" s="5"/>
      <c r="E5467" s="5"/>
      <c r="F5467" s="5"/>
      <c r="G5467" s="5"/>
      <c r="H5467" s="5"/>
      <c r="I5467" s="3"/>
      <c r="J5467" s="5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3"/>
      <c r="AK5467" s="3"/>
      <c r="AL5467" s="3"/>
      <c r="AM5467" s="5"/>
      <c r="AN5467" s="5"/>
      <c r="AO5467" s="5"/>
      <c r="AP5467" s="5"/>
      <c r="AQ5467" s="5"/>
      <c r="AR5467" s="5"/>
      <c r="AS5467" s="5"/>
      <c r="AT5467" s="3"/>
      <c r="AU5467" s="5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CK5467"/>
    </row>
    <row r="5468" spans="1:89" x14ac:dyDescent="0.25">
      <c r="A5468" s="2"/>
      <c r="B5468" s="5"/>
      <c r="C5468" s="5"/>
      <c r="D5468" s="5"/>
      <c r="E5468" s="5"/>
      <c r="F5468" s="5"/>
      <c r="G5468" s="5"/>
      <c r="H5468" s="5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3"/>
      <c r="AU5468" s="5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CK5468"/>
    </row>
    <row r="5469" spans="1:89" x14ac:dyDescent="0.25">
      <c r="A5469" s="2"/>
      <c r="B5469" s="5"/>
      <c r="C5469" s="5"/>
      <c r="D5469" s="5"/>
      <c r="E5469" s="5"/>
      <c r="F5469" s="5"/>
      <c r="G5469" s="5"/>
      <c r="H5469" s="5"/>
      <c r="I5469" s="3"/>
      <c r="J5469" s="5"/>
      <c r="K5469" s="5"/>
      <c r="L5469" s="5"/>
      <c r="M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3"/>
      <c r="AT5469" s="3"/>
      <c r="AU5469" s="5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CK5469"/>
    </row>
    <row r="5470" spans="1:89" x14ac:dyDescent="0.25">
      <c r="A5470" s="2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AJ5470" s="3"/>
      <c r="AK5470" s="3"/>
      <c r="AL5470" s="5"/>
      <c r="AM5470" s="5"/>
      <c r="AN5470" s="5"/>
      <c r="AO5470" s="5"/>
      <c r="AP5470" s="5"/>
      <c r="AQ5470" s="5"/>
      <c r="AR5470" s="5"/>
      <c r="AS5470" s="3"/>
      <c r="AT5470" s="3"/>
      <c r="AU5470" s="5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CK5470"/>
    </row>
    <row r="5471" spans="1:89" x14ac:dyDescent="0.25">
      <c r="A5471" s="2"/>
      <c r="B5471" s="5"/>
      <c r="C5471" s="5"/>
      <c r="D5471" s="5"/>
      <c r="E5471" s="5"/>
      <c r="F5471" s="5"/>
      <c r="G5471" s="5"/>
      <c r="H5471" s="5"/>
      <c r="I5471" s="5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3"/>
      <c r="AK5471" s="3"/>
      <c r="AL5471" s="3"/>
      <c r="AM5471" s="5"/>
      <c r="AN5471" s="5"/>
      <c r="AO5471" s="5"/>
      <c r="AP5471" s="5"/>
      <c r="AQ5471" s="5"/>
      <c r="AR5471" s="5"/>
      <c r="AS5471" s="3"/>
      <c r="AT5471" s="3"/>
      <c r="AU5471" s="5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CK5471"/>
    </row>
    <row r="5472" spans="1:89" x14ac:dyDescent="0.25">
      <c r="A5472" s="2"/>
      <c r="B5472" s="5"/>
      <c r="C5472" s="5"/>
      <c r="D5472" s="5"/>
      <c r="E5472" s="5"/>
      <c r="F5472" s="5"/>
      <c r="G5472" s="5"/>
      <c r="H5472" s="5"/>
      <c r="I5472" s="5"/>
      <c r="J5472" s="5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3"/>
      <c r="AU5472" s="5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CK5472"/>
    </row>
    <row r="5473" spans="1:89" x14ac:dyDescent="0.25">
      <c r="A5473" s="2"/>
      <c r="B5473" s="5"/>
      <c r="C5473" s="5"/>
      <c r="D5473" s="5"/>
      <c r="E5473" s="5"/>
      <c r="F5473" s="5"/>
      <c r="G5473" s="5"/>
      <c r="H5473" s="5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3"/>
      <c r="AU5473" s="5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CK5473"/>
    </row>
    <row r="5474" spans="1:89" x14ac:dyDescent="0.25">
      <c r="A5474" s="2"/>
      <c r="B5474" s="5"/>
      <c r="C5474" s="5"/>
      <c r="D5474" s="5"/>
      <c r="E5474" s="5"/>
      <c r="F5474" s="5"/>
      <c r="G5474" s="5"/>
      <c r="H5474" s="5"/>
      <c r="I5474" s="5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5"/>
      <c r="AK5474" s="5"/>
      <c r="AL5474" s="5"/>
      <c r="AM5474" s="5"/>
      <c r="AN5474" s="5"/>
      <c r="AO5474" s="5"/>
      <c r="AP5474" s="5"/>
      <c r="AQ5474" s="5"/>
      <c r="AR5474" s="5"/>
      <c r="AS5474" s="3"/>
      <c r="AT5474" s="3"/>
      <c r="AU5474" s="5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CK5474"/>
    </row>
    <row r="5475" spans="1:89" x14ac:dyDescent="0.25">
      <c r="A5475" s="2"/>
      <c r="B5475" s="5"/>
      <c r="C5475" s="5"/>
      <c r="D5475" s="5"/>
      <c r="E5475" s="5"/>
      <c r="F5475" s="5"/>
      <c r="G5475" s="5"/>
      <c r="H5475" s="5"/>
      <c r="I5475" s="5"/>
      <c r="J5475" s="5"/>
      <c r="K5475" s="3"/>
      <c r="L5475" s="3"/>
      <c r="M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3"/>
      <c r="AU5475" s="5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CK5475"/>
    </row>
    <row r="5476" spans="1:89" x14ac:dyDescent="0.25">
      <c r="A5476" s="2"/>
      <c r="B5476" s="5"/>
      <c r="C5476" s="5"/>
      <c r="D5476" s="5"/>
      <c r="E5476" s="5"/>
      <c r="F5476" s="5"/>
      <c r="G5476" s="5"/>
      <c r="H5476" s="5"/>
      <c r="I5476" s="5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5"/>
      <c r="AK5476" s="5"/>
      <c r="AL5476" s="5"/>
      <c r="AM5476" s="5"/>
      <c r="AN5476" s="5"/>
      <c r="AO5476" s="5"/>
      <c r="AP5476" s="5"/>
      <c r="AQ5476" s="5"/>
      <c r="AR5476" s="5"/>
      <c r="AS5476" s="3"/>
      <c r="AT5476" s="3"/>
      <c r="AU5476" s="5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CK5476"/>
    </row>
    <row r="5477" spans="1:89" x14ac:dyDescent="0.25">
      <c r="A5477" s="2"/>
      <c r="B5477" s="5"/>
      <c r="C5477" s="5"/>
      <c r="D5477" s="5"/>
      <c r="E5477" s="5"/>
      <c r="F5477" s="5"/>
      <c r="G5477" s="5"/>
      <c r="H5477" s="5"/>
      <c r="I5477" s="5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5"/>
      <c r="AO5477" s="5"/>
      <c r="AP5477" s="5"/>
      <c r="AQ5477" s="5"/>
      <c r="AR5477" s="5"/>
      <c r="AS5477" s="5"/>
      <c r="AT5477" s="3"/>
      <c r="AU5477" s="5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CK5477"/>
    </row>
    <row r="5478" spans="1:89" x14ac:dyDescent="0.25">
      <c r="A5478" s="2"/>
      <c r="B5478" s="5"/>
      <c r="C5478" s="5"/>
      <c r="D5478" s="5"/>
      <c r="E5478" s="5"/>
      <c r="F5478" s="5"/>
      <c r="G5478" s="5"/>
      <c r="H5478" s="5"/>
      <c r="I5478" s="5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3"/>
      <c r="AU5478" s="5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CK5478"/>
    </row>
    <row r="5479" spans="1:89" x14ac:dyDescent="0.25">
      <c r="A5479" s="2"/>
      <c r="B5479" s="5"/>
      <c r="C5479" s="5"/>
      <c r="D5479" s="5"/>
      <c r="E5479" s="5"/>
      <c r="F5479" s="5"/>
      <c r="G5479" s="5"/>
      <c r="H5479" s="5"/>
      <c r="I5479" s="5"/>
      <c r="J5479" s="5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3"/>
      <c r="AU5479" s="5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CK5479"/>
    </row>
    <row r="5480" spans="1:89" x14ac:dyDescent="0.25">
      <c r="A5480" s="2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AJ5480" s="3"/>
      <c r="AK5480" s="3"/>
      <c r="AL5480" s="3"/>
      <c r="AM5480" s="3"/>
      <c r="AN5480" s="5"/>
      <c r="AO5480" s="5"/>
      <c r="AP5480" s="5"/>
      <c r="AQ5480" s="5"/>
      <c r="AR5480" s="5"/>
      <c r="AS5480" s="5"/>
      <c r="AT5480" s="3"/>
      <c r="AU5480" s="5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CK5480"/>
    </row>
    <row r="5481" spans="1:89" x14ac:dyDescent="0.25">
      <c r="A5481" s="2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AJ5481" s="3"/>
      <c r="AK5481" s="3"/>
      <c r="AL5481" s="3"/>
      <c r="AM5481" s="5"/>
      <c r="AN5481" s="5"/>
      <c r="AO5481" s="5"/>
      <c r="AP5481" s="5"/>
      <c r="AQ5481" s="5"/>
      <c r="AR5481" s="5"/>
      <c r="AS5481" s="5"/>
      <c r="AT5481" s="3"/>
      <c r="AU5481" s="5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CK5481"/>
    </row>
    <row r="5482" spans="1:89" x14ac:dyDescent="0.25">
      <c r="A5482" s="2"/>
      <c r="B5482" s="5"/>
      <c r="C5482" s="5"/>
      <c r="D5482" s="5"/>
      <c r="E5482" s="5"/>
      <c r="F5482" s="5"/>
      <c r="G5482" s="5"/>
      <c r="H5482" s="5"/>
      <c r="I5482" s="3"/>
      <c r="J5482" s="5"/>
      <c r="K5482" s="5"/>
      <c r="L5482" s="5"/>
      <c r="M5482" s="5"/>
      <c r="AJ5482" s="5"/>
      <c r="AK5482" s="5"/>
      <c r="AL5482" s="5"/>
      <c r="AM5482" s="5"/>
      <c r="AN5482" s="5"/>
      <c r="AO5482" s="5"/>
      <c r="AP5482" s="5"/>
      <c r="AQ5482" s="3"/>
      <c r="AR5482" s="5"/>
      <c r="AS5482" s="3"/>
      <c r="AT5482" s="3"/>
      <c r="AU5482" s="5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CK5482"/>
    </row>
    <row r="5483" spans="1:89" x14ac:dyDescent="0.25">
      <c r="A5483" s="2"/>
      <c r="B5483" s="5"/>
      <c r="C5483" s="5"/>
      <c r="D5483" s="5"/>
      <c r="E5483" s="5"/>
      <c r="F5483" s="5"/>
      <c r="G5483" s="5"/>
      <c r="H5483" s="5"/>
      <c r="I5483" s="5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5"/>
      <c r="AO5483" s="5"/>
      <c r="AP5483" s="5"/>
      <c r="AQ5483" s="3"/>
      <c r="AR5483" s="5"/>
      <c r="AS5483" s="5"/>
      <c r="AT5483" s="3"/>
      <c r="AU5483" s="5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CK5483"/>
    </row>
    <row r="5484" spans="1:89" x14ac:dyDescent="0.25">
      <c r="A5484" s="2"/>
      <c r="B5484" s="5"/>
      <c r="C5484" s="5"/>
      <c r="D5484" s="5"/>
      <c r="E5484" s="5"/>
      <c r="F5484" s="5"/>
      <c r="G5484" s="5"/>
      <c r="H5484" s="5"/>
      <c r="I5484" s="5"/>
      <c r="J5484" s="5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AK5484" s="3"/>
      <c r="AL5484" s="3"/>
      <c r="AM5484" s="3"/>
      <c r="AN5484" s="5"/>
      <c r="AO5484" s="5"/>
      <c r="AP5484" s="5"/>
      <c r="AQ5484" s="3"/>
      <c r="AR5484" s="5"/>
      <c r="AS5484" s="3"/>
      <c r="AT5484" s="3"/>
      <c r="AU5484" s="5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CK5484"/>
    </row>
    <row r="5485" spans="1:89" x14ac:dyDescent="0.25">
      <c r="A5485" s="2"/>
      <c r="B5485" s="5"/>
      <c r="C5485" s="5"/>
      <c r="D5485" s="5"/>
      <c r="E5485" s="5"/>
      <c r="F5485" s="5"/>
      <c r="G5485" s="5"/>
      <c r="H5485" s="5"/>
      <c r="I5485" s="5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AK5485" s="3"/>
      <c r="AL5485" s="3"/>
      <c r="AM5485" s="3"/>
      <c r="AN5485" s="5"/>
      <c r="AO5485" s="5"/>
      <c r="AP5485" s="5"/>
      <c r="AQ5485" s="5"/>
      <c r="AR5485" s="5"/>
      <c r="AS5485" s="5"/>
      <c r="AT5485" s="3"/>
      <c r="AU5485" s="5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CK5485"/>
    </row>
    <row r="5486" spans="1:89" x14ac:dyDescent="0.25">
      <c r="A5486" s="2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AJ5486" s="3"/>
      <c r="AK5486" s="3"/>
      <c r="AL5486" s="3"/>
      <c r="AM5486" s="5"/>
      <c r="AN5486" s="5"/>
      <c r="AO5486" s="5"/>
      <c r="AP5486" s="5"/>
      <c r="AQ5486" s="5"/>
      <c r="AR5486" s="5"/>
      <c r="AS5486" s="5"/>
      <c r="AT5486" s="3"/>
      <c r="AU5486" s="5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CK5486"/>
    </row>
    <row r="5487" spans="1:89" x14ac:dyDescent="0.25">
      <c r="A5487" s="2"/>
      <c r="B5487" s="5"/>
      <c r="C5487" s="5"/>
      <c r="D5487" s="5"/>
      <c r="E5487" s="5"/>
      <c r="F5487" s="5"/>
      <c r="G5487" s="5"/>
      <c r="H5487" s="5"/>
      <c r="I5487" s="3"/>
      <c r="J5487" s="5"/>
      <c r="K5487" s="5"/>
      <c r="L5487" s="5"/>
      <c r="M5487" s="5"/>
      <c r="AJ5487" s="5"/>
      <c r="AK5487" s="5"/>
      <c r="AL5487" s="5"/>
      <c r="AM5487" s="5"/>
      <c r="AN5487" s="5"/>
      <c r="AO5487" s="5"/>
      <c r="AP5487" s="5"/>
      <c r="AQ5487" s="3"/>
      <c r="AR5487" s="5"/>
      <c r="AS5487" s="3"/>
      <c r="AT5487" s="3"/>
      <c r="AU5487" s="5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CK5487"/>
    </row>
    <row r="5488" spans="1:89" x14ac:dyDescent="0.25">
      <c r="A5488" s="2"/>
      <c r="B5488" s="5"/>
      <c r="C5488" s="5"/>
      <c r="D5488" s="5"/>
      <c r="E5488" s="5"/>
      <c r="F5488" s="5"/>
      <c r="G5488" s="5"/>
      <c r="H5488" s="5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AK5488" s="3"/>
      <c r="AL5488" s="3"/>
      <c r="AM5488" s="3"/>
      <c r="AN5488" s="5"/>
      <c r="AO5488" s="5"/>
      <c r="AP5488" s="5"/>
      <c r="AQ5488" s="3"/>
      <c r="AR5488" s="5"/>
      <c r="AS5488" s="5"/>
      <c r="AT5488" s="3"/>
      <c r="AU5488" s="5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CK5488"/>
    </row>
    <row r="5489" spans="1:89" x14ac:dyDescent="0.25">
      <c r="A5489" s="2"/>
      <c r="B5489" s="5"/>
      <c r="C5489" s="5"/>
      <c r="D5489" s="5"/>
      <c r="E5489" s="5"/>
      <c r="F5489" s="5"/>
      <c r="G5489" s="5"/>
      <c r="H5489" s="5"/>
      <c r="I5489" s="5"/>
      <c r="J5489" s="5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K5489" s="3"/>
      <c r="AL5489" s="3"/>
      <c r="AM5489" s="3"/>
      <c r="AN5489" s="5"/>
      <c r="AO5489" s="5"/>
      <c r="AP5489" s="5"/>
      <c r="AQ5489" s="3"/>
      <c r="AR5489" s="5"/>
      <c r="AS5489" s="3"/>
      <c r="AT5489" s="3"/>
      <c r="AU5489" s="5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CK5489"/>
    </row>
    <row r="5490" spans="1:89" x14ac:dyDescent="0.25">
      <c r="A5490" s="2"/>
      <c r="B5490" s="5"/>
      <c r="C5490" s="5"/>
      <c r="D5490" s="5"/>
      <c r="E5490" s="5"/>
      <c r="F5490" s="5"/>
      <c r="G5490" s="5"/>
      <c r="H5490" s="5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K5490" s="3"/>
      <c r="AL5490" s="3"/>
      <c r="AM5490" s="3"/>
      <c r="AN5490" s="5"/>
      <c r="AO5490" s="5"/>
      <c r="AP5490" s="5"/>
      <c r="AQ5490" s="5"/>
      <c r="AR5490" s="5"/>
      <c r="AS5490" s="5"/>
      <c r="AT5490" s="3"/>
      <c r="AU5490" s="5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CK5490"/>
    </row>
    <row r="5491" spans="1:89" x14ac:dyDescent="0.25">
      <c r="A5491" s="2"/>
      <c r="B5491" s="5"/>
      <c r="C5491" s="5"/>
      <c r="D5491" s="5"/>
      <c r="E5491" s="5"/>
      <c r="F5491" s="5"/>
      <c r="G5491" s="5"/>
      <c r="H5491" s="5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3"/>
      <c r="AK5491" s="3"/>
      <c r="AL5491" s="3"/>
      <c r="AM5491" s="5"/>
      <c r="AN5491" s="5"/>
      <c r="AO5491" s="5"/>
      <c r="AP5491" s="5"/>
      <c r="AQ5491" s="5"/>
      <c r="AR5491" s="5"/>
      <c r="AS5491" s="5"/>
      <c r="AT5491" s="3"/>
      <c r="AU5491" s="5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CK5491"/>
    </row>
    <row r="5492" spans="1:89" x14ac:dyDescent="0.25">
      <c r="A5492" s="2"/>
      <c r="B5492" s="5"/>
      <c r="C5492" s="5"/>
      <c r="D5492" s="5"/>
      <c r="E5492" s="5"/>
      <c r="F5492" s="5"/>
      <c r="G5492" s="5"/>
      <c r="H5492" s="5"/>
      <c r="I5492" s="3"/>
      <c r="J5492" s="5"/>
      <c r="K5492" s="5"/>
      <c r="L5492" s="5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5"/>
      <c r="AK5492" s="5"/>
      <c r="AL5492" s="5"/>
      <c r="AM5492" s="5"/>
      <c r="AN5492" s="5"/>
      <c r="AO5492" s="5"/>
      <c r="AP5492" s="5"/>
      <c r="AQ5492" s="3"/>
      <c r="AR5492" s="3"/>
      <c r="AS5492" s="3"/>
      <c r="AT5492" s="3"/>
      <c r="AU5492" s="5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CK5492"/>
    </row>
    <row r="5493" spans="1:89" x14ac:dyDescent="0.25">
      <c r="A5493" s="2"/>
      <c r="B5493" s="5"/>
      <c r="C5493" s="5"/>
      <c r="D5493" s="5"/>
      <c r="E5493" s="5"/>
      <c r="F5493" s="5"/>
      <c r="G5493" s="5"/>
      <c r="H5493" s="5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5"/>
      <c r="AK5493" s="3"/>
      <c r="AL5493" s="3"/>
      <c r="AM5493" s="3"/>
      <c r="AN5493" s="5"/>
      <c r="AO5493" s="5"/>
      <c r="AP5493" s="5"/>
      <c r="AQ5493" s="5"/>
      <c r="AR5493" s="5"/>
      <c r="AS5493" s="5"/>
      <c r="AT5493" s="3"/>
      <c r="AU5493" s="5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CK5493"/>
    </row>
    <row r="5494" spans="1:89" x14ac:dyDescent="0.25">
      <c r="A5494" s="2"/>
      <c r="B5494" s="5"/>
      <c r="C5494" s="5"/>
      <c r="D5494" s="5"/>
      <c r="E5494" s="5"/>
      <c r="F5494" s="5"/>
      <c r="G5494" s="5"/>
      <c r="H5494" s="5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3"/>
      <c r="AK5494" s="3"/>
      <c r="AL5494" s="3"/>
      <c r="AM5494" s="3"/>
      <c r="AN5494" s="5"/>
      <c r="AO5494" s="5"/>
      <c r="AP5494" s="5"/>
      <c r="AQ5494" s="3"/>
      <c r="AR5494" s="3"/>
      <c r="AS5494" s="3"/>
      <c r="AT5494" s="3"/>
      <c r="AU5494" s="5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CK5494"/>
    </row>
    <row r="5495" spans="1:89" x14ac:dyDescent="0.25">
      <c r="A5495" s="2"/>
      <c r="B5495" s="5"/>
      <c r="C5495" s="5"/>
      <c r="D5495" s="5"/>
      <c r="E5495" s="5"/>
      <c r="F5495" s="5"/>
      <c r="G5495" s="5"/>
      <c r="H5495" s="5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3"/>
      <c r="AU5495" s="5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CK5495"/>
    </row>
    <row r="5496" spans="1:89" x14ac:dyDescent="0.25">
      <c r="A5496" s="2"/>
      <c r="B5496" s="5"/>
      <c r="C5496" s="5"/>
      <c r="D5496" s="5"/>
      <c r="E5496" s="5"/>
      <c r="F5496" s="5"/>
      <c r="G5496" s="5"/>
      <c r="H5496" s="5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3"/>
      <c r="AU5496" s="5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CK5496"/>
    </row>
    <row r="5497" spans="1:89" x14ac:dyDescent="0.25">
      <c r="A5497" s="2"/>
      <c r="B5497" s="5"/>
      <c r="C5497" s="5"/>
      <c r="D5497" s="5"/>
      <c r="E5497" s="5"/>
      <c r="F5497" s="5"/>
      <c r="G5497" s="5"/>
      <c r="H5497" s="5"/>
      <c r="I5497" s="3"/>
      <c r="J5497" s="5"/>
      <c r="K5497" s="5"/>
      <c r="L5497" s="5"/>
      <c r="M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3"/>
      <c r="AU5497" s="5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CK5497"/>
    </row>
    <row r="5498" spans="1:89" x14ac:dyDescent="0.25">
      <c r="A5498" s="2"/>
      <c r="B5498" s="5"/>
      <c r="C5498" s="5"/>
      <c r="D5498" s="5"/>
      <c r="E5498" s="5"/>
      <c r="F5498" s="5"/>
      <c r="G5498" s="5"/>
      <c r="H5498" s="5"/>
      <c r="I5498" s="3"/>
      <c r="J5498" s="5"/>
      <c r="K5498" s="5"/>
      <c r="L5498" s="5"/>
      <c r="M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3"/>
      <c r="AU5498" s="5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CK5498"/>
    </row>
    <row r="5499" spans="1:89" x14ac:dyDescent="0.25">
      <c r="A5499" s="2"/>
      <c r="B5499" s="5"/>
      <c r="C5499" s="5"/>
      <c r="D5499" s="5"/>
      <c r="E5499" s="5"/>
      <c r="F5499" s="5"/>
      <c r="G5499" s="5"/>
      <c r="H5499" s="5"/>
      <c r="I5499" s="3"/>
      <c r="J5499" s="5"/>
      <c r="K5499" s="5"/>
      <c r="L5499" s="5"/>
      <c r="M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3"/>
      <c r="AU5499" s="5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CK5499"/>
    </row>
    <row r="5500" spans="1:89" x14ac:dyDescent="0.25">
      <c r="A5500" s="2"/>
      <c r="B5500" s="5"/>
      <c r="C5500" s="5"/>
      <c r="D5500" s="5"/>
      <c r="E5500" s="5"/>
      <c r="F5500" s="5"/>
      <c r="G5500" s="5"/>
      <c r="H5500" s="5"/>
      <c r="I5500" s="5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3"/>
      <c r="AK5500" s="3"/>
      <c r="AL5500" s="3"/>
      <c r="AM5500" s="3"/>
      <c r="AN5500" s="5"/>
      <c r="AO5500" s="5"/>
      <c r="AP5500" s="5"/>
      <c r="AQ5500" s="3"/>
      <c r="AR5500" s="5"/>
      <c r="AS5500" s="3"/>
      <c r="AT5500" s="3"/>
      <c r="AU5500" s="5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CK5500"/>
    </row>
    <row r="5501" spans="1:89" x14ac:dyDescent="0.25">
      <c r="A5501" s="2"/>
      <c r="B5501" s="5"/>
      <c r="C5501" s="5"/>
      <c r="D5501" s="5"/>
      <c r="E5501" s="5"/>
      <c r="F5501" s="5"/>
      <c r="G5501" s="5"/>
      <c r="H5501" s="5"/>
      <c r="I5501" s="3"/>
      <c r="J5501" s="5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3"/>
      <c r="AU5501" s="5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CK5501"/>
    </row>
    <row r="5502" spans="1:89" x14ac:dyDescent="0.25">
      <c r="A5502" s="2"/>
      <c r="B5502" s="5"/>
      <c r="C5502" s="5"/>
      <c r="D5502" s="5"/>
      <c r="E5502" s="5"/>
      <c r="F5502" s="5"/>
      <c r="G5502" s="5"/>
      <c r="H5502" s="5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3"/>
      <c r="AU5502" s="5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CK5502"/>
    </row>
    <row r="5503" spans="1:89" x14ac:dyDescent="0.25">
      <c r="A5503" s="2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AJ5503" s="3"/>
      <c r="AK5503" s="3"/>
      <c r="AL5503" s="3"/>
      <c r="AM5503" s="3"/>
      <c r="AN5503" s="5"/>
      <c r="AO5503" s="5"/>
      <c r="AP5503" s="5"/>
      <c r="AQ5503" s="5"/>
      <c r="AR5503" s="5"/>
      <c r="AS5503" s="5"/>
      <c r="AT5503" s="3"/>
      <c r="AU5503" s="5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CK5503"/>
    </row>
    <row r="5504" spans="1:89" x14ac:dyDescent="0.25">
      <c r="A5504" s="2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AJ5504" s="3"/>
      <c r="AK5504" s="3"/>
      <c r="AL5504" s="3"/>
      <c r="AM5504" s="5"/>
      <c r="AN5504" s="5"/>
      <c r="AO5504" s="5"/>
      <c r="AP5504" s="5"/>
      <c r="AQ5504" s="5"/>
      <c r="AR5504" s="5"/>
      <c r="AS5504" s="5"/>
      <c r="AT5504" s="3"/>
      <c r="AU5504" s="5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CK5504"/>
    </row>
    <row r="5505" spans="1:89" x14ac:dyDescent="0.25">
      <c r="A5505" s="2"/>
      <c r="B5505" s="5"/>
      <c r="C5505" s="5"/>
      <c r="D5505" s="5"/>
      <c r="E5505" s="5"/>
      <c r="F5505" s="5"/>
      <c r="G5505" s="5"/>
      <c r="H5505" s="5"/>
      <c r="I5505" s="3"/>
      <c r="J5505" s="5"/>
      <c r="K5505" s="5"/>
      <c r="L5505" s="5"/>
      <c r="M5505" s="5"/>
      <c r="AJ5505" s="5"/>
      <c r="AK5505" s="5"/>
      <c r="AL5505" s="5"/>
      <c r="AM5505" s="5"/>
      <c r="AN5505" s="5"/>
      <c r="AO5505" s="5"/>
      <c r="AP5505" s="5"/>
      <c r="AQ5505" s="3"/>
      <c r="AR5505" s="5"/>
      <c r="AS5505" s="3"/>
      <c r="AT5505" s="3"/>
      <c r="AU5505" s="5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CK5505"/>
    </row>
    <row r="5506" spans="1:89" x14ac:dyDescent="0.25">
      <c r="A5506" s="2"/>
      <c r="B5506" s="5"/>
      <c r="C5506" s="5"/>
      <c r="D5506" s="5"/>
      <c r="E5506" s="5"/>
      <c r="F5506" s="5"/>
      <c r="G5506" s="5"/>
      <c r="H5506" s="5"/>
      <c r="I5506" s="3"/>
      <c r="J5506" s="5"/>
      <c r="K5506" s="5"/>
      <c r="L5506" s="5"/>
      <c r="M5506" s="5"/>
      <c r="AJ5506" s="3"/>
      <c r="AK5506" s="3"/>
      <c r="AL5506" s="3"/>
      <c r="AM5506" s="3"/>
      <c r="AN5506" s="5"/>
      <c r="AO5506" s="5"/>
      <c r="AP5506" s="5"/>
      <c r="AQ5506" s="3"/>
      <c r="AR5506" s="5"/>
      <c r="AS5506" s="5"/>
      <c r="AT5506" s="3"/>
      <c r="AU5506" s="5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CK5506"/>
    </row>
    <row r="5507" spans="1:89" x14ac:dyDescent="0.25">
      <c r="A5507" s="2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AJ5507" s="3"/>
      <c r="AK5507" s="3"/>
      <c r="AL5507" s="3"/>
      <c r="AM5507" s="3"/>
      <c r="AN5507" s="5"/>
      <c r="AO5507" s="5"/>
      <c r="AP5507" s="5"/>
      <c r="AQ5507" s="3"/>
      <c r="AR5507" s="5"/>
      <c r="AS5507" s="3"/>
      <c r="AT5507" s="3"/>
      <c r="AU5507" s="5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CK5507"/>
    </row>
    <row r="5508" spans="1:89" x14ac:dyDescent="0.25">
      <c r="A5508" s="2"/>
      <c r="B5508" s="5"/>
      <c r="C5508" s="5"/>
      <c r="D5508" s="5"/>
      <c r="E5508" s="5"/>
      <c r="F5508" s="5"/>
      <c r="G5508" s="5"/>
      <c r="H5508" s="5"/>
      <c r="I5508" s="3"/>
      <c r="J5508" s="5"/>
      <c r="K5508" s="3"/>
      <c r="L5508" s="3"/>
      <c r="M5508" s="5"/>
      <c r="AJ5508" s="3"/>
      <c r="AK5508" s="3"/>
      <c r="AL5508" s="3"/>
      <c r="AM5508" s="3"/>
      <c r="AN5508" s="5"/>
      <c r="AO5508" s="5"/>
      <c r="AP5508" s="5"/>
      <c r="AQ5508" s="5"/>
      <c r="AR5508" s="5"/>
      <c r="AS5508" s="5"/>
      <c r="AT5508" s="3"/>
      <c r="AU5508" s="5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CK5508"/>
    </row>
    <row r="5509" spans="1:89" x14ac:dyDescent="0.25">
      <c r="A5509" s="2"/>
      <c r="B5509" s="5"/>
      <c r="C5509" s="5"/>
      <c r="D5509" s="5"/>
      <c r="E5509" s="5"/>
      <c r="F5509" s="5"/>
      <c r="G5509" s="5"/>
      <c r="H5509" s="5"/>
      <c r="I5509" s="3"/>
      <c r="J5509" s="5"/>
      <c r="K5509" s="3"/>
      <c r="L5509" s="5"/>
      <c r="M5509" s="5"/>
      <c r="AJ5509" s="3"/>
      <c r="AK5509" s="3"/>
      <c r="AL5509" s="3"/>
      <c r="AM5509" s="5"/>
      <c r="AN5509" s="5"/>
      <c r="AO5509" s="5"/>
      <c r="AP5509" s="5"/>
      <c r="AQ5509" s="5"/>
      <c r="AR5509" s="5"/>
      <c r="AS5509" s="5"/>
      <c r="AT5509" s="3"/>
      <c r="AU5509" s="5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CK5509"/>
    </row>
    <row r="5510" spans="1:89" x14ac:dyDescent="0.25">
      <c r="A5510" s="2"/>
      <c r="B5510" s="5"/>
      <c r="C5510" s="5"/>
      <c r="D5510" s="5"/>
      <c r="E5510" s="5"/>
      <c r="F5510" s="5"/>
      <c r="G5510" s="5"/>
      <c r="H5510" s="5"/>
      <c r="I5510" s="3"/>
      <c r="J5510" s="5"/>
      <c r="K5510" s="3"/>
      <c r="L5510" s="3"/>
      <c r="M5510" s="5"/>
      <c r="AJ5510" s="5"/>
      <c r="AK5510" s="5"/>
      <c r="AL5510" s="5"/>
      <c r="AM5510" s="5"/>
      <c r="AN5510" s="5"/>
      <c r="AO5510" s="5"/>
      <c r="AP5510" s="5"/>
      <c r="AQ5510" s="3"/>
      <c r="AR5510" s="5"/>
      <c r="AS5510" s="3"/>
      <c r="AT5510" s="3"/>
      <c r="AU5510" s="5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CK5510"/>
    </row>
    <row r="5511" spans="1:89" x14ac:dyDescent="0.25">
      <c r="A5511" s="2"/>
      <c r="B5511" s="5"/>
      <c r="C5511" s="5"/>
      <c r="D5511" s="5"/>
      <c r="E5511" s="5"/>
      <c r="F5511" s="5"/>
      <c r="G5511" s="5"/>
      <c r="H5511" s="5"/>
      <c r="I5511" s="3"/>
      <c r="J5511" s="5"/>
      <c r="K5511" s="3"/>
      <c r="L5511" s="3"/>
      <c r="M5511" s="5"/>
      <c r="AJ5511" s="3"/>
      <c r="AK5511" s="3"/>
      <c r="AL5511" s="3"/>
      <c r="AM5511" s="3"/>
      <c r="AN5511" s="5"/>
      <c r="AO5511" s="5"/>
      <c r="AP5511" s="5"/>
      <c r="AQ5511" s="3"/>
      <c r="AR5511" s="5"/>
      <c r="AS5511" s="5"/>
      <c r="AT5511" s="3"/>
      <c r="AU5511" s="5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CK5511"/>
    </row>
    <row r="5512" spans="1:89" x14ac:dyDescent="0.25">
      <c r="A5512" s="2"/>
      <c r="B5512" s="5"/>
      <c r="C5512" s="5"/>
      <c r="D5512" s="5"/>
      <c r="E5512" s="5"/>
      <c r="F5512" s="5"/>
      <c r="G5512" s="5"/>
      <c r="H5512" s="5"/>
      <c r="I5512" s="3"/>
      <c r="J5512" s="5"/>
      <c r="K5512" s="3"/>
      <c r="L5512" s="3"/>
      <c r="M5512" s="5"/>
      <c r="AJ5512" s="3"/>
      <c r="AK5512" s="3"/>
      <c r="AL5512" s="3"/>
      <c r="AM5512" s="3"/>
      <c r="AN5512" s="5"/>
      <c r="AO5512" s="5"/>
      <c r="AP5512" s="5"/>
      <c r="AQ5512" s="3"/>
      <c r="AR5512" s="5"/>
      <c r="AS5512" s="3"/>
      <c r="AT5512" s="3"/>
      <c r="AU5512" s="5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CK5512"/>
    </row>
    <row r="5513" spans="1:89" x14ac:dyDescent="0.25">
      <c r="A5513" s="2"/>
      <c r="B5513" s="5"/>
      <c r="C5513" s="5"/>
      <c r="D5513" s="5"/>
      <c r="E5513" s="5"/>
      <c r="F5513" s="5"/>
      <c r="G5513" s="5"/>
      <c r="H5513" s="5"/>
      <c r="I5513" s="3"/>
      <c r="J5513" s="5"/>
      <c r="K5513" s="3"/>
      <c r="L5513" s="3"/>
      <c r="M5513" s="5"/>
      <c r="AJ5513" s="3"/>
      <c r="AK5513" s="3"/>
      <c r="AL5513" s="3"/>
      <c r="AM5513" s="3"/>
      <c r="AN5513" s="5"/>
      <c r="AO5513" s="5"/>
      <c r="AP5513" s="5"/>
      <c r="AQ5513" s="5"/>
      <c r="AR5513" s="5"/>
      <c r="AS5513" s="5"/>
      <c r="AT5513" s="3"/>
      <c r="AU5513" s="5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CK5513"/>
    </row>
    <row r="5514" spans="1:89" x14ac:dyDescent="0.25">
      <c r="A5514" s="2"/>
      <c r="B5514" s="5"/>
      <c r="C5514" s="5"/>
      <c r="D5514" s="5"/>
      <c r="E5514" s="5"/>
      <c r="F5514" s="5"/>
      <c r="G5514" s="5"/>
      <c r="H5514" s="5"/>
      <c r="I5514" s="3"/>
      <c r="J5514" s="5"/>
      <c r="K5514" s="5"/>
      <c r="L5514" s="5"/>
      <c r="M5514" s="5"/>
      <c r="AJ5514" s="3"/>
      <c r="AK5514" s="3"/>
      <c r="AL5514" s="3"/>
      <c r="AM5514" s="5"/>
      <c r="AN5514" s="5"/>
      <c r="AO5514" s="5"/>
      <c r="AP5514" s="5"/>
      <c r="AQ5514" s="5"/>
      <c r="AR5514" s="5"/>
      <c r="AS5514" s="5"/>
      <c r="AT5514" s="3"/>
      <c r="AU5514" s="5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CK5514"/>
    </row>
    <row r="5515" spans="1:89" x14ac:dyDescent="0.25">
      <c r="A5515" s="2"/>
      <c r="B5515" s="5"/>
      <c r="C5515" s="5"/>
      <c r="D5515" s="5"/>
      <c r="E5515" s="5"/>
      <c r="F5515" s="5"/>
      <c r="G5515" s="5"/>
      <c r="H5515" s="5"/>
      <c r="I5515" s="3"/>
      <c r="J5515" s="5"/>
      <c r="K5515" s="5"/>
      <c r="L5515" s="5"/>
      <c r="M5515" s="5"/>
      <c r="AJ5515" s="5"/>
      <c r="AK5515" s="5"/>
      <c r="AL5515" s="5"/>
      <c r="AM5515" s="5"/>
      <c r="AN5515" s="5"/>
      <c r="AO5515" s="5"/>
      <c r="AP5515" s="5"/>
      <c r="AQ5515" s="3"/>
      <c r="AR5515" s="3"/>
      <c r="AS5515" s="3"/>
      <c r="AT5515" s="3"/>
      <c r="AU5515" s="5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CK5515"/>
    </row>
    <row r="5516" spans="1:89" x14ac:dyDescent="0.25">
      <c r="A5516" s="2"/>
      <c r="B5516" s="5"/>
      <c r="C5516" s="5"/>
      <c r="D5516" s="5"/>
      <c r="E5516" s="5"/>
      <c r="F5516" s="5"/>
      <c r="G5516" s="5"/>
      <c r="H5516" s="5"/>
      <c r="I5516" s="3"/>
      <c r="J5516" s="5"/>
      <c r="K5516" s="5"/>
      <c r="L5516" s="5"/>
      <c r="M5516" s="5"/>
      <c r="AJ5516" s="5"/>
      <c r="AK5516" s="3"/>
      <c r="AL5516" s="3"/>
      <c r="AM5516" s="3"/>
      <c r="AN5516" s="5"/>
      <c r="AO5516" s="5"/>
      <c r="AP5516" s="5"/>
      <c r="AQ5516" s="5"/>
      <c r="AR5516" s="5"/>
      <c r="AS5516" s="5"/>
      <c r="AT5516" s="3"/>
      <c r="AU5516" s="5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CK5516"/>
    </row>
    <row r="5517" spans="1:89" x14ac:dyDescent="0.25">
      <c r="A5517" s="2"/>
      <c r="B5517" s="5"/>
      <c r="C5517" s="5"/>
      <c r="D5517" s="5"/>
      <c r="E5517" s="5"/>
      <c r="F5517" s="5"/>
      <c r="G5517" s="5"/>
      <c r="H5517" s="5"/>
      <c r="I5517" s="3"/>
      <c r="J5517" s="5"/>
      <c r="K5517" s="3"/>
      <c r="L5517" s="3"/>
      <c r="M5517" s="5"/>
      <c r="AJ5517" s="3"/>
      <c r="AK5517" s="3"/>
      <c r="AL5517" s="3"/>
      <c r="AM5517" s="3"/>
      <c r="AN5517" s="5"/>
      <c r="AO5517" s="5"/>
      <c r="AP5517" s="5"/>
      <c r="AQ5517" s="3"/>
      <c r="AR5517" s="3"/>
      <c r="AS5517" s="3"/>
      <c r="AT5517" s="3"/>
      <c r="AU5517" s="5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CK5517"/>
    </row>
    <row r="5518" spans="1:89" x14ac:dyDescent="0.25">
      <c r="A5518" s="2"/>
      <c r="B5518" s="5"/>
      <c r="C5518" s="5"/>
      <c r="D5518" s="5"/>
      <c r="E5518" s="5"/>
      <c r="F5518" s="5"/>
      <c r="G5518" s="5"/>
      <c r="H5518" s="5"/>
      <c r="I5518" s="3"/>
      <c r="J5518" s="5"/>
      <c r="K5518" s="3"/>
      <c r="L5518" s="5"/>
      <c r="M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3"/>
      <c r="AU5518" s="5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CK5518"/>
    </row>
    <row r="5519" spans="1:89" x14ac:dyDescent="0.25">
      <c r="A5519" s="2"/>
      <c r="B5519" s="5"/>
      <c r="C5519" s="5"/>
      <c r="D5519" s="5"/>
      <c r="E5519" s="5"/>
      <c r="F5519" s="5"/>
      <c r="G5519" s="5"/>
      <c r="H5519" s="5"/>
      <c r="I5519" s="3"/>
      <c r="J5519" s="5"/>
      <c r="K5519" s="3"/>
      <c r="L5519" s="3"/>
      <c r="M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3"/>
      <c r="AU5519" s="5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CK5519"/>
    </row>
    <row r="5520" spans="1:89" x14ac:dyDescent="0.25">
      <c r="A5520" s="2"/>
      <c r="B5520" s="5"/>
      <c r="C5520" s="5"/>
      <c r="D5520" s="5"/>
      <c r="E5520" s="5"/>
      <c r="F5520" s="5"/>
      <c r="G5520" s="5"/>
      <c r="H5520" s="5"/>
      <c r="I5520" s="3"/>
      <c r="J5520" s="5"/>
      <c r="K5520" s="5"/>
      <c r="L5520" s="5"/>
      <c r="M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3"/>
      <c r="AU5520" s="5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CK5520"/>
    </row>
    <row r="5521" spans="1:89" x14ac:dyDescent="0.25">
      <c r="A5521" s="2"/>
      <c r="B5521" s="5"/>
      <c r="C5521" s="5"/>
      <c r="D5521" s="5"/>
      <c r="E5521" s="5"/>
      <c r="F5521" s="5"/>
      <c r="G5521" s="5"/>
      <c r="H5521" s="5"/>
      <c r="I5521" s="3"/>
      <c r="J5521" s="5"/>
      <c r="K5521" s="5"/>
      <c r="L5521" s="5"/>
      <c r="M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3"/>
      <c r="AU5521" s="5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CK5521"/>
    </row>
    <row r="5522" spans="1:89" x14ac:dyDescent="0.25">
      <c r="A5522" s="2"/>
      <c r="B5522" s="5"/>
      <c r="C5522" s="5"/>
      <c r="D5522" s="5"/>
      <c r="E5522" s="5"/>
      <c r="F5522" s="5"/>
      <c r="G5522" s="5"/>
      <c r="H5522" s="5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3"/>
      <c r="AU5522" s="5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CK5522"/>
    </row>
    <row r="5523" spans="1:89" x14ac:dyDescent="0.25">
      <c r="A5523" s="2"/>
      <c r="B5523" s="5"/>
      <c r="C5523" s="5"/>
      <c r="D5523" s="5"/>
      <c r="E5523" s="5"/>
      <c r="F5523" s="5"/>
      <c r="G5523" s="5"/>
      <c r="H5523" s="5"/>
      <c r="I5523" s="3"/>
      <c r="J5523" s="5"/>
      <c r="K5523" s="5"/>
      <c r="L5523" s="5"/>
      <c r="M5523" s="5"/>
      <c r="AJ5523" s="3"/>
      <c r="AK5523" s="3"/>
      <c r="AL5523" s="3"/>
      <c r="AM5523" s="3"/>
      <c r="AN5523" s="5"/>
      <c r="AO5523" s="5"/>
      <c r="AP5523" s="5"/>
      <c r="AQ5523" s="3"/>
      <c r="AR5523" s="5"/>
      <c r="AS5523" s="3"/>
      <c r="AT5523" s="3"/>
      <c r="AU5523" s="5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CK5523"/>
    </row>
    <row r="5524" spans="1:89" x14ac:dyDescent="0.25">
      <c r="A5524" s="2"/>
      <c r="B5524" s="5"/>
      <c r="C5524" s="5"/>
      <c r="D5524" s="5"/>
      <c r="E5524" s="5"/>
      <c r="F5524" s="5"/>
      <c r="G5524" s="5"/>
      <c r="H5524" s="5"/>
      <c r="I5524" s="5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3"/>
      <c r="AU5524" s="5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CK5524"/>
    </row>
    <row r="5525" spans="1:89" x14ac:dyDescent="0.25">
      <c r="A5525" s="2"/>
      <c r="B5525" s="5"/>
      <c r="C5525" s="5"/>
      <c r="D5525" s="5"/>
      <c r="E5525" s="5"/>
      <c r="F5525" s="5"/>
      <c r="G5525" s="5"/>
      <c r="H5525" s="5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3"/>
      <c r="AU5525" s="5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CK5525"/>
    </row>
    <row r="5526" spans="1:89" x14ac:dyDescent="0.25">
      <c r="A5526" s="2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3"/>
      <c r="AU5526" s="5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CK5526"/>
    </row>
    <row r="5527" spans="1:89" x14ac:dyDescent="0.25">
      <c r="A5527" s="2"/>
      <c r="B5527" s="5"/>
      <c r="C5527" s="5"/>
      <c r="D5527" s="5"/>
      <c r="E5527" s="5"/>
      <c r="F5527" s="5"/>
      <c r="G5527" s="5"/>
      <c r="H5527" s="5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3"/>
      <c r="AU5527" s="5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CK5527"/>
    </row>
    <row r="5528" spans="1:89" x14ac:dyDescent="0.25">
      <c r="A5528" s="2"/>
      <c r="B5528" s="5"/>
      <c r="C5528" s="5"/>
      <c r="D5528" s="5"/>
      <c r="E5528" s="5"/>
      <c r="F5528" s="5"/>
      <c r="G5528" s="5"/>
      <c r="H5528" s="5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3"/>
      <c r="AU5528" s="5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CK5528"/>
    </row>
    <row r="5529" spans="1:89" x14ac:dyDescent="0.25">
      <c r="A5529" s="2"/>
      <c r="B5529" s="5"/>
      <c r="C5529" s="5"/>
      <c r="D5529" s="5"/>
      <c r="E5529" s="5"/>
      <c r="F5529" s="5"/>
      <c r="G5529" s="5"/>
      <c r="H5529" s="5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3"/>
      <c r="AU5529" s="5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CK5529"/>
    </row>
    <row r="5530" spans="1:89" x14ac:dyDescent="0.25">
      <c r="A5530" s="2"/>
      <c r="B5530" s="5"/>
      <c r="C5530" s="5"/>
      <c r="D5530" s="5"/>
      <c r="E5530" s="5"/>
      <c r="F5530" s="5"/>
      <c r="G5530" s="5"/>
      <c r="H5530" s="5"/>
      <c r="I5530" s="5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3"/>
      <c r="AU5530" s="5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CK5530"/>
    </row>
    <row r="5531" spans="1:89" x14ac:dyDescent="0.25">
      <c r="A5531" s="2"/>
      <c r="B5531" s="5"/>
      <c r="C5531" s="5"/>
      <c r="D5531" s="5"/>
      <c r="E5531" s="5"/>
      <c r="F5531" s="5"/>
      <c r="G5531" s="5"/>
      <c r="H5531" s="5"/>
      <c r="I5531" s="3"/>
      <c r="J5531" s="5"/>
      <c r="K5531" s="5"/>
      <c r="L5531" s="5"/>
      <c r="M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3"/>
      <c r="AU5531" s="5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CK5531"/>
    </row>
    <row r="5532" spans="1:89" x14ac:dyDescent="0.25">
      <c r="A5532" s="2"/>
      <c r="B5532" s="5"/>
      <c r="C5532" s="5"/>
      <c r="D5532" s="5"/>
      <c r="E5532" s="5"/>
      <c r="F5532" s="5"/>
      <c r="G5532" s="5"/>
      <c r="H5532" s="5"/>
      <c r="I5532" s="3"/>
      <c r="J5532" s="5"/>
      <c r="K5532" s="5"/>
      <c r="L5532" s="5"/>
      <c r="M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3"/>
      <c r="AU5532" s="5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CK5532"/>
    </row>
    <row r="5533" spans="1:89" x14ac:dyDescent="0.25">
      <c r="A5533" s="2"/>
      <c r="B5533" s="5"/>
      <c r="C5533" s="5"/>
      <c r="D5533" s="5"/>
      <c r="E5533" s="5"/>
      <c r="F5533" s="5"/>
      <c r="G5533" s="5"/>
      <c r="H5533" s="5"/>
      <c r="I5533" s="3"/>
      <c r="J5533" s="5"/>
      <c r="K5533" s="5"/>
      <c r="L5533" s="5"/>
      <c r="M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3"/>
      <c r="AU5533" s="5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CK5533"/>
    </row>
    <row r="5534" spans="1:89" x14ac:dyDescent="0.25">
      <c r="A5534" s="2"/>
      <c r="B5534" s="5"/>
      <c r="C5534" s="5"/>
      <c r="D5534" s="5"/>
      <c r="E5534" s="5"/>
      <c r="F5534" s="5"/>
      <c r="G5534" s="5"/>
      <c r="H5534" s="5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3"/>
      <c r="AU5534" s="5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CK5534"/>
    </row>
    <row r="5535" spans="1:89" x14ac:dyDescent="0.25">
      <c r="A5535" s="2"/>
      <c r="B5535" s="5"/>
      <c r="C5535" s="5"/>
      <c r="D5535" s="5"/>
      <c r="E5535" s="5"/>
      <c r="F5535" s="5"/>
      <c r="G5535" s="5"/>
      <c r="H5535" s="5"/>
      <c r="I5535" s="3"/>
      <c r="J5535" s="5"/>
      <c r="K5535" s="5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3"/>
      <c r="AU5535" s="5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CK5535"/>
    </row>
    <row r="5536" spans="1:89" x14ac:dyDescent="0.25">
      <c r="A5536" s="2"/>
      <c r="B5536" s="5"/>
      <c r="C5536" s="5"/>
      <c r="D5536" s="5"/>
      <c r="E5536" s="5"/>
      <c r="F5536" s="5"/>
      <c r="G5536" s="5"/>
      <c r="H5536" s="5"/>
      <c r="I5536" s="5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3"/>
      <c r="AU5536" s="5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CK5536"/>
    </row>
    <row r="5537" spans="1:89" x14ac:dyDescent="0.25">
      <c r="A5537" s="2"/>
      <c r="B5537" s="5"/>
      <c r="C5537" s="5"/>
      <c r="D5537" s="5"/>
      <c r="E5537" s="5"/>
      <c r="F5537" s="5"/>
      <c r="G5537" s="5"/>
      <c r="H5537" s="5"/>
      <c r="I5537" s="3"/>
      <c r="J5537" s="5"/>
      <c r="K5537" s="5"/>
      <c r="L5537" s="5"/>
      <c r="M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3"/>
      <c r="AU5537" s="5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CK5537"/>
    </row>
    <row r="5538" spans="1:89" x14ac:dyDescent="0.25">
      <c r="A5538" s="2"/>
      <c r="B5538" s="5"/>
      <c r="C5538" s="5"/>
      <c r="D5538" s="5"/>
      <c r="E5538" s="5"/>
      <c r="F5538" s="5"/>
      <c r="G5538" s="5"/>
      <c r="H5538" s="5"/>
      <c r="I5538" s="3"/>
      <c r="J5538" s="5"/>
      <c r="K5538" s="5"/>
      <c r="L5538" s="5"/>
      <c r="M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3"/>
      <c r="AU5538" s="5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CK5538"/>
    </row>
    <row r="5539" spans="1:89" x14ac:dyDescent="0.25">
      <c r="A5539" s="2"/>
      <c r="B5539" s="5"/>
      <c r="C5539" s="5"/>
      <c r="D5539" s="5"/>
      <c r="E5539" s="5"/>
      <c r="F5539" s="5"/>
      <c r="G5539" s="5"/>
      <c r="H5539" s="5"/>
      <c r="I5539" s="3"/>
      <c r="J5539" s="5"/>
      <c r="K5539" s="5"/>
      <c r="L5539" s="5"/>
      <c r="M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3"/>
      <c r="AU5539" s="5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CK5539"/>
    </row>
    <row r="5540" spans="1:89" x14ac:dyDescent="0.25">
      <c r="A5540" s="2"/>
      <c r="B5540" s="5"/>
      <c r="C5540" s="5"/>
      <c r="D5540" s="5"/>
      <c r="E5540" s="5"/>
      <c r="F5540" s="5"/>
      <c r="G5540" s="5"/>
      <c r="H5540" s="5"/>
      <c r="I5540" s="3"/>
      <c r="J5540" s="5"/>
      <c r="K5540" s="5"/>
      <c r="L5540" s="5"/>
      <c r="M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3"/>
      <c r="AU5540" s="5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CK5540"/>
    </row>
    <row r="5541" spans="1:89" x14ac:dyDescent="0.25">
      <c r="A5541" s="2"/>
      <c r="B5541" s="5"/>
      <c r="C5541" s="5"/>
      <c r="D5541" s="5"/>
      <c r="E5541" s="5"/>
      <c r="F5541" s="5"/>
      <c r="G5541" s="5"/>
      <c r="H5541" s="5"/>
      <c r="I5541" s="3"/>
      <c r="J5541" s="5"/>
      <c r="K5541" s="5"/>
      <c r="L5541" s="5"/>
      <c r="M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3"/>
      <c r="AU5541" s="5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CK5541"/>
    </row>
    <row r="5542" spans="1:89" x14ac:dyDescent="0.25">
      <c r="A5542" s="2"/>
      <c r="B5542" s="5"/>
      <c r="C5542" s="5"/>
      <c r="D5542" s="5"/>
      <c r="E5542" s="5"/>
      <c r="F5542" s="5"/>
      <c r="G5542" s="5"/>
      <c r="H5542" s="5"/>
      <c r="I5542" s="3"/>
      <c r="J5542" s="5"/>
      <c r="K5542" s="5"/>
      <c r="L5542" s="5"/>
      <c r="M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3"/>
      <c r="AU5542" s="5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CK5542"/>
    </row>
    <row r="5543" spans="1:89" x14ac:dyDescent="0.25">
      <c r="A5543" s="2"/>
      <c r="B5543" s="5"/>
      <c r="C5543" s="5"/>
      <c r="D5543" s="5"/>
      <c r="E5543" s="5"/>
      <c r="F5543" s="5"/>
      <c r="G5543" s="5"/>
      <c r="H5543" s="5"/>
      <c r="I5543" s="3"/>
      <c r="J5543" s="5"/>
      <c r="K5543" s="5"/>
      <c r="L5543" s="5"/>
      <c r="M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3"/>
      <c r="AU5543" s="5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CK5543"/>
    </row>
    <row r="5544" spans="1:89" x14ac:dyDescent="0.25">
      <c r="A5544" s="2"/>
      <c r="B5544" s="5"/>
      <c r="C5544" s="5"/>
      <c r="D5544" s="5"/>
      <c r="E5544" s="5"/>
      <c r="F5544" s="5"/>
      <c r="G5544" s="5"/>
      <c r="H5544" s="5"/>
      <c r="I5544" s="3"/>
      <c r="J5544" s="5"/>
      <c r="K5544" s="5"/>
      <c r="L5544" s="5"/>
      <c r="M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3"/>
      <c r="AU5544" s="5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CK5544"/>
    </row>
    <row r="5545" spans="1:89" x14ac:dyDescent="0.25">
      <c r="A5545" s="2"/>
      <c r="B5545" s="5"/>
      <c r="C5545" s="5"/>
      <c r="D5545" s="5"/>
      <c r="E5545" s="5"/>
      <c r="F5545" s="5"/>
      <c r="G5545" s="5"/>
      <c r="H5545" s="5"/>
      <c r="I5545" s="3"/>
      <c r="J5545" s="5"/>
      <c r="K5545" s="5"/>
      <c r="L5545" s="5"/>
      <c r="M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3"/>
      <c r="AU5545" s="5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CK5545"/>
    </row>
    <row r="5546" spans="1:89" x14ac:dyDescent="0.25">
      <c r="A5546" s="2"/>
      <c r="B5546" s="5"/>
      <c r="C5546" s="5"/>
      <c r="D5546" s="5"/>
      <c r="E5546" s="5"/>
      <c r="F5546" s="5"/>
      <c r="G5546" s="5"/>
      <c r="H5546" s="5"/>
      <c r="I5546" s="3"/>
      <c r="J5546" s="5"/>
      <c r="K5546" s="5"/>
      <c r="L5546" s="5"/>
      <c r="M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3"/>
      <c r="AU5546" s="5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CK5546"/>
    </row>
    <row r="5547" spans="1:89" x14ac:dyDescent="0.25">
      <c r="A5547" s="2"/>
      <c r="B5547" s="5"/>
      <c r="C5547" s="5"/>
      <c r="D5547" s="5"/>
      <c r="E5547" s="5"/>
      <c r="F5547" s="5"/>
      <c r="G5547" s="5"/>
      <c r="H5547" s="5"/>
      <c r="I5547" s="3"/>
      <c r="J5547" s="5"/>
      <c r="K5547" s="5"/>
      <c r="L5547" s="5"/>
      <c r="M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3"/>
      <c r="AU5547" s="5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CK5547"/>
    </row>
    <row r="5548" spans="1:89" x14ac:dyDescent="0.25">
      <c r="A5548" s="2"/>
      <c r="B5548" s="5"/>
      <c r="C5548" s="5"/>
      <c r="D5548" s="5"/>
      <c r="E5548" s="5"/>
      <c r="F5548" s="5"/>
      <c r="G5548" s="5"/>
      <c r="H5548" s="5"/>
      <c r="I5548" s="3"/>
      <c r="J5548" s="5"/>
      <c r="K5548" s="5"/>
      <c r="L5548" s="5"/>
      <c r="M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3"/>
      <c r="AU5548" s="5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CK5548"/>
    </row>
    <row r="5549" spans="1:89" x14ac:dyDescent="0.25">
      <c r="A5549" s="2"/>
      <c r="B5549" s="5"/>
      <c r="C5549" s="5"/>
      <c r="D5549" s="5"/>
      <c r="E5549" s="5"/>
      <c r="F5549" s="5"/>
      <c r="G5549" s="5"/>
      <c r="H5549" s="5"/>
      <c r="I5549" s="3"/>
      <c r="J5549" s="5"/>
      <c r="K5549" s="5"/>
      <c r="L5549" s="5"/>
      <c r="M5549" s="5"/>
      <c r="AJ5549" s="3"/>
      <c r="AK5549" s="3"/>
      <c r="AL5549" s="3"/>
      <c r="AM5549" s="3"/>
      <c r="AN5549" s="5"/>
      <c r="AO5549" s="5"/>
      <c r="AP5549" s="5"/>
      <c r="AQ5549" s="5"/>
      <c r="AR5549" s="5"/>
      <c r="AS5549" s="5"/>
      <c r="AT5549" s="3"/>
      <c r="AU5549" s="5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CK5549"/>
    </row>
    <row r="5550" spans="1:89" x14ac:dyDescent="0.25">
      <c r="A5550" s="2"/>
      <c r="B5550" s="5"/>
      <c r="C5550" s="5"/>
      <c r="D5550" s="5"/>
      <c r="E5550" s="5"/>
      <c r="F5550" s="5"/>
      <c r="G5550" s="5"/>
      <c r="H5550" s="5"/>
      <c r="I5550" s="3"/>
      <c r="J5550" s="5"/>
      <c r="K5550" s="5"/>
      <c r="L5550" s="5"/>
      <c r="M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3"/>
      <c r="AU5550" s="5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CK5550"/>
    </row>
    <row r="5551" spans="1:89" x14ac:dyDescent="0.25">
      <c r="A5551" s="2"/>
      <c r="B5551" s="5"/>
      <c r="C5551" s="5"/>
      <c r="D5551" s="5"/>
      <c r="E5551" s="5"/>
      <c r="F5551" s="5"/>
      <c r="G5551" s="5"/>
      <c r="H5551" s="5"/>
      <c r="I5551" s="3"/>
      <c r="J5551" s="5"/>
      <c r="K5551" s="5"/>
      <c r="L5551" s="5"/>
      <c r="M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3"/>
      <c r="AU5551" s="5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CK5551"/>
    </row>
    <row r="5552" spans="1:89" x14ac:dyDescent="0.25">
      <c r="A5552" s="2"/>
      <c r="B5552" s="5"/>
      <c r="C5552" s="5"/>
      <c r="D5552" s="5"/>
      <c r="E5552" s="5"/>
      <c r="F5552" s="5"/>
      <c r="G5552" s="5"/>
      <c r="H5552" s="5"/>
      <c r="I5552" s="3"/>
      <c r="J5552" s="5"/>
      <c r="K5552" s="5"/>
      <c r="L5552" s="5"/>
      <c r="M5552" s="5"/>
      <c r="AJ5552" s="3"/>
      <c r="AK5552" s="3"/>
      <c r="AL5552" s="3"/>
      <c r="AM5552" s="5"/>
      <c r="AN5552" s="5"/>
      <c r="AO5552" s="5"/>
      <c r="AP5552" s="5"/>
      <c r="AQ5552" s="5"/>
      <c r="AR5552" s="5"/>
      <c r="AS5552" s="5"/>
      <c r="AT5552" s="3"/>
      <c r="AU5552" s="5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CK5552"/>
    </row>
    <row r="5553" spans="1:89" x14ac:dyDescent="0.25">
      <c r="A5553" s="2"/>
      <c r="B5553" s="5"/>
      <c r="C5553" s="5"/>
      <c r="D5553" s="5"/>
      <c r="E5553" s="5"/>
      <c r="F5553" s="5"/>
      <c r="G5553" s="5"/>
      <c r="H5553" s="5"/>
      <c r="I5553" s="3"/>
      <c r="J5553" s="5"/>
      <c r="K5553" s="5"/>
      <c r="L5553" s="5"/>
      <c r="M5553" s="5"/>
      <c r="AJ5553" s="3"/>
      <c r="AK5553" s="3"/>
      <c r="AL5553" s="3"/>
      <c r="AM5553" s="3"/>
      <c r="AN5553" s="5"/>
      <c r="AO5553" s="5"/>
      <c r="AP5553" s="5"/>
      <c r="AQ5553" s="5"/>
      <c r="AR5553" s="5"/>
      <c r="AS5553" s="5"/>
      <c r="AT5553" s="3"/>
      <c r="AU5553" s="5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CK5553"/>
    </row>
    <row r="5554" spans="1:89" x14ac:dyDescent="0.25">
      <c r="A5554" s="2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AJ5554" s="3"/>
      <c r="AK5554" s="3"/>
      <c r="AL5554" s="3"/>
      <c r="AM5554" s="3"/>
      <c r="AN5554" s="5"/>
      <c r="AO5554" s="5"/>
      <c r="AP5554" s="5"/>
      <c r="AQ5554" s="5"/>
      <c r="AR5554" s="5"/>
      <c r="AS5554" s="5"/>
      <c r="AT5554" s="3"/>
      <c r="AU5554" s="5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CK5554"/>
    </row>
    <row r="5555" spans="1:89" x14ac:dyDescent="0.25">
      <c r="A5555" s="2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3"/>
      <c r="AU5555" s="5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CK5555"/>
    </row>
    <row r="5556" spans="1:89" x14ac:dyDescent="0.25">
      <c r="A5556" s="2"/>
      <c r="B5556" s="5"/>
      <c r="C5556" s="5"/>
      <c r="D5556" s="5"/>
      <c r="E5556" s="5"/>
      <c r="F5556" s="5"/>
      <c r="G5556" s="5"/>
      <c r="H5556" s="5"/>
      <c r="I5556" s="3"/>
      <c r="J5556" s="5"/>
      <c r="K5556" s="5"/>
      <c r="L5556" s="5"/>
      <c r="M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3"/>
      <c r="AU5556" s="5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CK5556"/>
    </row>
    <row r="5557" spans="1:89" x14ac:dyDescent="0.25">
      <c r="A5557" s="2"/>
      <c r="B5557" s="5"/>
      <c r="C5557" s="5"/>
      <c r="D5557" s="5"/>
      <c r="E5557" s="5"/>
      <c r="F5557" s="5"/>
      <c r="G5557" s="5"/>
      <c r="H5557" s="5"/>
      <c r="I5557" s="3"/>
      <c r="J5557" s="5"/>
      <c r="K5557" s="5"/>
      <c r="L5557" s="5"/>
      <c r="M5557" s="5"/>
      <c r="AJ5557" s="3"/>
      <c r="AK5557" s="3"/>
      <c r="AL5557" s="3"/>
      <c r="AM5557" s="5"/>
      <c r="AN5557" s="5"/>
      <c r="AO5557" s="5"/>
      <c r="AP5557" s="5"/>
      <c r="AQ5557" s="5"/>
      <c r="AR5557" s="5"/>
      <c r="AS5557" s="5"/>
      <c r="AT5557" s="3"/>
      <c r="AU5557" s="5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CK5557"/>
    </row>
    <row r="5558" spans="1:89" x14ac:dyDescent="0.25">
      <c r="A5558" s="2"/>
      <c r="B5558" s="5"/>
      <c r="C5558" s="5"/>
      <c r="D5558" s="5"/>
      <c r="E5558" s="5"/>
      <c r="F5558" s="5"/>
      <c r="G5558" s="5"/>
      <c r="H5558" s="5"/>
      <c r="I5558" s="3"/>
      <c r="J5558" s="5"/>
      <c r="K5558" s="5"/>
      <c r="L5558" s="5"/>
      <c r="M5558" s="5"/>
      <c r="AJ5558" s="3"/>
      <c r="AK5558" s="3"/>
      <c r="AL5558" s="3"/>
      <c r="AM5558" s="3"/>
      <c r="AN5558" s="5"/>
      <c r="AO5558" s="5"/>
      <c r="AP5558" s="5"/>
      <c r="AQ5558" s="5"/>
      <c r="AR5558" s="5"/>
      <c r="AS5558" s="5"/>
      <c r="AT5558" s="3"/>
      <c r="AU5558" s="5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CK5558"/>
    </row>
    <row r="5559" spans="1:89" x14ac:dyDescent="0.25">
      <c r="A5559" s="2"/>
      <c r="B5559" s="5"/>
      <c r="C5559" s="5"/>
      <c r="D5559" s="5"/>
      <c r="E5559" s="5"/>
      <c r="F5559" s="5"/>
      <c r="G5559" s="5"/>
      <c r="H5559" s="5"/>
      <c r="I5559" s="3"/>
      <c r="J5559" s="5"/>
      <c r="K5559" s="5"/>
      <c r="L5559" s="5"/>
      <c r="M5559" s="5"/>
      <c r="AJ5559" s="3"/>
      <c r="AK5559" s="3"/>
      <c r="AL5559" s="3"/>
      <c r="AM5559" s="5"/>
      <c r="AN5559" s="5"/>
      <c r="AO5559" s="5"/>
      <c r="AP5559" s="5"/>
      <c r="AQ5559" s="5"/>
      <c r="AR5559" s="5"/>
      <c r="AS5559" s="5"/>
      <c r="AT5559" s="3"/>
      <c r="AU5559" s="5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CK5559"/>
    </row>
    <row r="5560" spans="1:89" x14ac:dyDescent="0.25">
      <c r="A5560" s="2"/>
      <c r="B5560" s="5"/>
      <c r="C5560" s="5"/>
      <c r="D5560" s="5"/>
      <c r="E5560" s="5"/>
      <c r="F5560" s="5"/>
      <c r="G5560" s="5"/>
      <c r="H5560" s="5"/>
      <c r="I5560" s="3"/>
      <c r="J5560" s="5"/>
      <c r="K5560" s="5"/>
      <c r="L5560" s="5"/>
      <c r="M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3"/>
      <c r="AU5560" s="5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CK5560"/>
    </row>
    <row r="5561" spans="1:89" x14ac:dyDescent="0.25">
      <c r="A5561" s="2"/>
      <c r="B5561" s="5"/>
      <c r="C5561" s="5"/>
      <c r="D5561" s="5"/>
      <c r="E5561" s="5"/>
      <c r="F5561" s="5"/>
      <c r="G5561" s="5"/>
      <c r="H5561" s="5"/>
      <c r="I5561" s="3"/>
      <c r="J5561" s="5"/>
      <c r="K5561" s="5"/>
      <c r="L5561" s="5"/>
      <c r="M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3"/>
      <c r="AU5561" s="5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CK5561"/>
    </row>
    <row r="5562" spans="1:89" x14ac:dyDescent="0.25">
      <c r="A5562" s="2"/>
      <c r="B5562" s="5"/>
      <c r="C5562" s="5"/>
      <c r="D5562" s="5"/>
      <c r="E5562" s="5"/>
      <c r="F5562" s="5"/>
      <c r="G5562" s="5"/>
      <c r="H5562" s="5"/>
      <c r="I5562" s="3"/>
      <c r="J5562" s="5"/>
      <c r="K5562" s="5"/>
      <c r="L5562" s="5"/>
      <c r="M5562" s="5"/>
      <c r="AJ5562" s="5"/>
      <c r="AK5562" s="5"/>
      <c r="AL5562" s="3"/>
      <c r="AM5562" s="5"/>
      <c r="AN5562" s="5"/>
      <c r="AO5562" s="5"/>
      <c r="AP5562" s="5"/>
      <c r="AQ5562" s="5"/>
      <c r="AR5562" s="5"/>
      <c r="AS5562" s="5"/>
      <c r="AT5562" s="3"/>
      <c r="AU5562" s="5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CK5562"/>
    </row>
    <row r="5563" spans="1:89" x14ac:dyDescent="0.25">
      <c r="A5563" s="2"/>
      <c r="B5563" s="5"/>
      <c r="C5563" s="5"/>
      <c r="D5563" s="5"/>
      <c r="E5563" s="5"/>
      <c r="F5563" s="5"/>
      <c r="G5563" s="5"/>
      <c r="H5563" s="5"/>
      <c r="I5563" s="3"/>
      <c r="J5563" s="5"/>
      <c r="K5563" s="5"/>
      <c r="L5563" s="5"/>
      <c r="M5563" s="5"/>
      <c r="AJ5563" s="3"/>
      <c r="AK5563" s="3"/>
      <c r="AL5563" s="3"/>
      <c r="AM5563" s="5"/>
      <c r="AN5563" s="5"/>
      <c r="AO5563" s="5"/>
      <c r="AP5563" s="5"/>
      <c r="AQ5563" s="5"/>
      <c r="AR5563" s="5"/>
      <c r="AS5563" s="5"/>
      <c r="AT5563" s="3"/>
      <c r="AU5563" s="5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CK5563"/>
    </row>
    <row r="5564" spans="1:89" x14ac:dyDescent="0.25">
      <c r="A5564" s="2"/>
      <c r="B5564" s="5"/>
      <c r="C5564" s="5"/>
      <c r="D5564" s="5"/>
      <c r="E5564" s="5"/>
      <c r="F5564" s="5"/>
      <c r="G5564" s="5"/>
      <c r="H5564" s="5"/>
      <c r="I5564" s="3"/>
      <c r="J5564" s="5"/>
      <c r="K5564" s="5"/>
      <c r="L5564" s="5"/>
      <c r="M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3"/>
      <c r="AU5564" s="5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CK5564"/>
    </row>
    <row r="5565" spans="1:89" x14ac:dyDescent="0.25">
      <c r="A5565" s="2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3"/>
      <c r="AU5565" s="5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CK5565"/>
    </row>
    <row r="5566" spans="1:89" x14ac:dyDescent="0.25">
      <c r="A5566" s="2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3"/>
      <c r="AU5566" s="5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CK5566"/>
    </row>
    <row r="5567" spans="1:89" x14ac:dyDescent="0.25">
      <c r="A5567" s="2"/>
      <c r="B5567" s="5"/>
      <c r="C5567" s="5"/>
      <c r="D5567" s="5"/>
      <c r="E5567" s="5"/>
      <c r="F5567" s="5"/>
      <c r="G5567" s="5"/>
      <c r="H5567" s="5"/>
      <c r="I5567" s="3"/>
      <c r="J5567" s="5"/>
      <c r="K5567" s="5"/>
      <c r="L5567" s="5"/>
      <c r="M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3"/>
      <c r="AU5567" s="5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CK5567"/>
    </row>
    <row r="5568" spans="1:89" x14ac:dyDescent="0.25">
      <c r="A5568" s="2"/>
      <c r="B5568" s="5"/>
      <c r="C5568" s="5"/>
      <c r="D5568" s="5"/>
      <c r="E5568" s="5"/>
      <c r="F5568" s="5"/>
      <c r="G5568" s="5"/>
      <c r="H5568" s="5"/>
      <c r="I5568" s="3"/>
      <c r="J5568" s="5"/>
      <c r="K5568" s="5"/>
      <c r="L5568" s="5"/>
      <c r="M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3"/>
      <c r="AU5568" s="5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CK5568"/>
    </row>
    <row r="5569" spans="1:89" x14ac:dyDescent="0.25">
      <c r="A5569" s="2"/>
      <c r="B5569" s="5"/>
      <c r="C5569" s="5"/>
      <c r="D5569" s="5"/>
      <c r="E5569" s="5"/>
      <c r="F5569" s="5"/>
      <c r="G5569" s="5"/>
      <c r="H5569" s="5"/>
      <c r="I5569" s="3"/>
      <c r="J5569" s="5"/>
      <c r="K5569" s="5"/>
      <c r="L5569" s="5"/>
      <c r="M5569" s="5"/>
      <c r="AJ5569" s="3"/>
      <c r="AK5569" s="3"/>
      <c r="AL5569" s="3"/>
      <c r="AM5569" s="3"/>
      <c r="AN5569" s="5"/>
      <c r="AO5569" s="5"/>
      <c r="AP5569" s="5"/>
      <c r="AQ5569" s="5"/>
      <c r="AR5569" s="5"/>
      <c r="AS5569" s="5"/>
      <c r="AT5569" s="3"/>
      <c r="AU5569" s="5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CK5569"/>
    </row>
    <row r="5570" spans="1:89" x14ac:dyDescent="0.25">
      <c r="A5570" s="2"/>
      <c r="B5570" s="5"/>
      <c r="C5570" s="5"/>
      <c r="D5570" s="5"/>
      <c r="E5570" s="5"/>
      <c r="F5570" s="5"/>
      <c r="G5570" s="5"/>
      <c r="H5570" s="5"/>
      <c r="I5570" s="3"/>
      <c r="J5570" s="5"/>
      <c r="K5570" s="5"/>
      <c r="L5570" s="5"/>
      <c r="M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3"/>
      <c r="AU5570" s="5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CK5570"/>
    </row>
    <row r="5571" spans="1:89" x14ac:dyDescent="0.25">
      <c r="A5571" s="2"/>
      <c r="B5571" s="5"/>
      <c r="C5571" s="5"/>
      <c r="D5571" s="5"/>
      <c r="E5571" s="5"/>
      <c r="F5571" s="5"/>
      <c r="G5571" s="5"/>
      <c r="H5571" s="5"/>
      <c r="I5571" s="3"/>
      <c r="J5571" s="5"/>
      <c r="K5571" s="5"/>
      <c r="L5571" s="5"/>
      <c r="M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3"/>
      <c r="AU5571" s="5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CK5571"/>
    </row>
    <row r="5572" spans="1:89" x14ac:dyDescent="0.25">
      <c r="A5572" s="2"/>
      <c r="B5572" s="5"/>
      <c r="C5572" s="5"/>
      <c r="D5572" s="5"/>
      <c r="E5572" s="5"/>
      <c r="F5572" s="5"/>
      <c r="G5572" s="5"/>
      <c r="H5572" s="5"/>
      <c r="I5572" s="3"/>
      <c r="J5572" s="5"/>
      <c r="K5572" s="5"/>
      <c r="L5572" s="5"/>
      <c r="M5572" s="5"/>
      <c r="AJ5572" s="3"/>
      <c r="AK5572" s="3"/>
      <c r="AL5572" s="3"/>
      <c r="AM5572" s="3"/>
      <c r="AN5572" s="5"/>
      <c r="AO5572" s="5"/>
      <c r="AP5572" s="5"/>
      <c r="AQ5572" s="5"/>
      <c r="AR5572" s="5"/>
      <c r="AS5572" s="5"/>
      <c r="AT5572" s="3"/>
      <c r="AU5572" s="5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CK5572"/>
    </row>
    <row r="5573" spans="1:89" x14ac:dyDescent="0.25">
      <c r="A5573" s="2"/>
      <c r="B5573" s="5"/>
      <c r="C5573" s="5"/>
      <c r="D5573" s="5"/>
      <c r="E5573" s="5"/>
      <c r="F5573" s="5"/>
      <c r="G5573" s="5"/>
      <c r="H5573" s="5"/>
      <c r="I5573" s="3"/>
      <c r="J5573" s="5"/>
      <c r="K5573" s="5"/>
      <c r="L5573" s="5"/>
      <c r="M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3"/>
      <c r="AU5573" s="5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CK5573"/>
    </row>
    <row r="5574" spans="1:89" x14ac:dyDescent="0.25">
      <c r="A5574" s="2"/>
      <c r="B5574" s="5"/>
      <c r="C5574" s="5"/>
      <c r="D5574" s="5"/>
      <c r="E5574" s="5"/>
      <c r="F5574" s="5"/>
      <c r="G5574" s="5"/>
      <c r="H5574" s="5"/>
      <c r="I5574" s="3"/>
      <c r="J5574" s="5"/>
      <c r="K5574" s="5"/>
      <c r="L5574" s="5"/>
      <c r="M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3"/>
      <c r="AU5574" s="5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CK5574"/>
    </row>
    <row r="5575" spans="1:89" x14ac:dyDescent="0.25">
      <c r="A5575" s="2"/>
      <c r="B5575" s="5"/>
      <c r="C5575" s="5"/>
      <c r="D5575" s="5"/>
      <c r="E5575" s="5"/>
      <c r="F5575" s="5"/>
      <c r="G5575" s="5"/>
      <c r="H5575" s="5"/>
      <c r="I5575" s="3"/>
      <c r="J5575" s="5"/>
      <c r="K5575" s="5"/>
      <c r="L5575" s="5"/>
      <c r="M5575" s="5"/>
      <c r="AJ5575" s="3"/>
      <c r="AK5575" s="3"/>
      <c r="AL5575" s="3"/>
      <c r="AM5575" s="5"/>
      <c r="AN5575" s="5"/>
      <c r="AO5575" s="5"/>
      <c r="AP5575" s="5"/>
      <c r="AQ5575" s="5"/>
      <c r="AR5575" s="5"/>
      <c r="AS5575" s="5"/>
      <c r="AT5575" s="3"/>
      <c r="AU5575" s="5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CK5575"/>
    </row>
    <row r="5576" spans="1:89" x14ac:dyDescent="0.25">
      <c r="A5576" s="2"/>
      <c r="B5576" s="5"/>
      <c r="C5576" s="5"/>
      <c r="D5576" s="5"/>
      <c r="E5576" s="5"/>
      <c r="F5576" s="5"/>
      <c r="G5576" s="5"/>
      <c r="H5576" s="5"/>
      <c r="I5576" s="3"/>
      <c r="J5576" s="5"/>
      <c r="K5576" s="5"/>
      <c r="L5576" s="5"/>
      <c r="M5576" s="5"/>
      <c r="AJ5576" s="3"/>
      <c r="AK5576" s="3"/>
      <c r="AL5576" s="3"/>
      <c r="AM5576" s="3"/>
      <c r="AN5576" s="5"/>
      <c r="AO5576" s="5"/>
      <c r="AP5576" s="5"/>
      <c r="AQ5576" s="5"/>
      <c r="AR5576" s="5"/>
      <c r="AS5576" s="5"/>
      <c r="AT5576" s="3"/>
      <c r="AU5576" s="5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CK5576"/>
    </row>
    <row r="5577" spans="1:89" x14ac:dyDescent="0.25">
      <c r="A5577" s="2"/>
      <c r="B5577" s="5"/>
      <c r="C5577" s="5"/>
      <c r="D5577" s="5"/>
      <c r="E5577" s="5"/>
      <c r="F5577" s="5"/>
      <c r="G5577" s="5"/>
      <c r="H5577" s="5"/>
      <c r="I5577" s="3"/>
      <c r="J5577" s="5"/>
      <c r="K5577" s="5"/>
      <c r="L5577" s="5"/>
      <c r="M5577" s="5"/>
      <c r="AJ5577" s="3"/>
      <c r="AK5577" s="3"/>
      <c r="AL5577" s="3"/>
      <c r="AM5577" s="3"/>
      <c r="AN5577" s="5"/>
      <c r="AO5577" s="5"/>
      <c r="AP5577" s="5"/>
      <c r="AQ5577" s="5"/>
      <c r="AR5577" s="5"/>
      <c r="AS5577" s="5"/>
      <c r="AT5577" s="3"/>
      <c r="AU5577" s="5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CK5577"/>
    </row>
    <row r="5578" spans="1:89" x14ac:dyDescent="0.25">
      <c r="A5578" s="2"/>
      <c r="B5578" s="5"/>
      <c r="C5578" s="5"/>
      <c r="D5578" s="5"/>
      <c r="E5578" s="5"/>
      <c r="F5578" s="5"/>
      <c r="G5578" s="5"/>
      <c r="H5578" s="5"/>
      <c r="I5578" s="3"/>
      <c r="J5578" s="5"/>
      <c r="K5578" s="5"/>
      <c r="L5578" s="5"/>
      <c r="M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3"/>
      <c r="AU5578" s="5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CK5578"/>
    </row>
    <row r="5579" spans="1:89" x14ac:dyDescent="0.25">
      <c r="A5579" s="2"/>
      <c r="B5579" s="5"/>
      <c r="C5579" s="5"/>
      <c r="D5579" s="5"/>
      <c r="E5579" s="5"/>
      <c r="F5579" s="5"/>
      <c r="G5579" s="5"/>
      <c r="H5579" s="5"/>
      <c r="I5579" s="3"/>
      <c r="J5579" s="5"/>
      <c r="K5579" s="5"/>
      <c r="L5579" s="5"/>
      <c r="M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3"/>
      <c r="AU5579" s="5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CK5579"/>
    </row>
    <row r="5580" spans="1:89" x14ac:dyDescent="0.25">
      <c r="A5580" s="2"/>
      <c r="B5580" s="5"/>
      <c r="C5580" s="5"/>
      <c r="D5580" s="5"/>
      <c r="E5580" s="5"/>
      <c r="F5580" s="5"/>
      <c r="G5580" s="5"/>
      <c r="H5580" s="5"/>
      <c r="I5580" s="3"/>
      <c r="J5580" s="5"/>
      <c r="K5580" s="5"/>
      <c r="L5580" s="5"/>
      <c r="M5580" s="5"/>
      <c r="AJ5580" s="3"/>
      <c r="AK5580" s="3"/>
      <c r="AL5580" s="3"/>
      <c r="AM5580" s="5"/>
      <c r="AN5580" s="5"/>
      <c r="AO5580" s="5"/>
      <c r="AP5580" s="5"/>
      <c r="AQ5580" s="5"/>
      <c r="AR5580" s="5"/>
      <c r="AS5580" s="5"/>
      <c r="AT5580" s="3"/>
      <c r="AU5580" s="5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CK5580"/>
    </row>
    <row r="5581" spans="1:89" x14ac:dyDescent="0.25">
      <c r="A5581" s="2"/>
      <c r="B5581" s="5"/>
      <c r="C5581" s="5"/>
      <c r="D5581" s="5"/>
      <c r="E5581" s="5"/>
      <c r="F5581" s="5"/>
      <c r="G5581" s="5"/>
      <c r="H5581" s="5"/>
      <c r="I5581" s="3"/>
      <c r="J5581" s="5"/>
      <c r="K5581" s="5"/>
      <c r="L5581" s="5"/>
      <c r="M5581" s="5"/>
      <c r="AJ5581" s="3"/>
      <c r="AK5581" s="3"/>
      <c r="AL5581" s="3"/>
      <c r="AM5581" s="3"/>
      <c r="AN5581" s="5"/>
      <c r="AO5581" s="5"/>
      <c r="AP5581" s="5"/>
      <c r="AQ5581" s="5"/>
      <c r="AR5581" s="5"/>
      <c r="AS5581" s="5"/>
      <c r="AT5581" s="3"/>
      <c r="AU5581" s="5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CK5581"/>
    </row>
    <row r="5582" spans="1:89" x14ac:dyDescent="0.25">
      <c r="A5582" s="2"/>
      <c r="B5582" s="5"/>
      <c r="C5582" s="5"/>
      <c r="D5582" s="5"/>
      <c r="E5582" s="5"/>
      <c r="F5582" s="5"/>
      <c r="G5582" s="5"/>
      <c r="H5582" s="5"/>
      <c r="I5582" s="3"/>
      <c r="J5582" s="5"/>
      <c r="K5582" s="5"/>
      <c r="L5582" s="5"/>
      <c r="M5582" s="5"/>
      <c r="AJ5582" s="3"/>
      <c r="AK5582" s="3"/>
      <c r="AL5582" s="3"/>
      <c r="AM5582" s="5"/>
      <c r="AN5582" s="5"/>
      <c r="AO5582" s="5"/>
      <c r="AP5582" s="5"/>
      <c r="AQ5582" s="5"/>
      <c r="AR5582" s="5"/>
      <c r="AS5582" s="5"/>
      <c r="AT5582" s="3"/>
      <c r="AU5582" s="5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CK5582"/>
    </row>
    <row r="5583" spans="1:89" x14ac:dyDescent="0.25">
      <c r="A5583" s="2"/>
      <c r="B5583" s="5"/>
      <c r="C5583" s="5"/>
      <c r="D5583" s="5"/>
      <c r="E5583" s="5"/>
      <c r="F5583" s="5"/>
      <c r="G5583" s="5"/>
      <c r="H5583" s="5"/>
      <c r="I5583" s="3"/>
      <c r="J5583" s="5"/>
      <c r="K5583" s="5"/>
      <c r="L5583" s="5"/>
      <c r="M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3"/>
      <c r="AU5583" s="5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CK5583"/>
    </row>
    <row r="5584" spans="1:89" x14ac:dyDescent="0.25">
      <c r="A5584" s="2"/>
      <c r="B5584" s="5"/>
      <c r="C5584" s="5"/>
      <c r="D5584" s="5"/>
      <c r="E5584" s="5"/>
      <c r="F5584" s="5"/>
      <c r="G5584" s="5"/>
      <c r="H5584" s="5"/>
      <c r="I5584" s="3"/>
      <c r="J5584" s="5"/>
      <c r="K5584" s="5"/>
      <c r="L5584" s="5"/>
      <c r="M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3"/>
      <c r="AU5584" s="5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CK5584"/>
    </row>
    <row r="5585" spans="1:89" x14ac:dyDescent="0.25">
      <c r="A5585" s="2"/>
      <c r="B5585" s="5"/>
      <c r="C5585" s="5"/>
      <c r="D5585" s="5"/>
      <c r="E5585" s="5"/>
      <c r="F5585" s="5"/>
      <c r="G5585" s="5"/>
      <c r="H5585" s="5"/>
      <c r="I5585" s="3"/>
      <c r="J5585" s="5"/>
      <c r="K5585" s="5"/>
      <c r="L5585" s="5"/>
      <c r="M5585" s="5"/>
      <c r="AJ5585" s="5"/>
      <c r="AK5585" s="5"/>
      <c r="AL5585" s="3"/>
      <c r="AM5585" s="5"/>
      <c r="AN5585" s="5"/>
      <c r="AO5585" s="5"/>
      <c r="AP5585" s="5"/>
      <c r="AQ5585" s="5"/>
      <c r="AR5585" s="5"/>
      <c r="AS5585" s="5"/>
      <c r="AT5585" s="3"/>
      <c r="AU5585" s="5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CK5585"/>
    </row>
    <row r="5586" spans="1:89" x14ac:dyDescent="0.25">
      <c r="A5586" s="2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AJ5586" s="3"/>
      <c r="AK5586" s="3"/>
      <c r="AL5586" s="3"/>
      <c r="AM5586" s="5"/>
      <c r="AN5586" s="5"/>
      <c r="AO5586" s="5"/>
      <c r="AP5586" s="5"/>
      <c r="AQ5586" s="5"/>
      <c r="AR5586" s="5"/>
      <c r="AS5586" s="5"/>
      <c r="AT5586" s="3"/>
      <c r="AU5586" s="5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CK5586"/>
    </row>
    <row r="5587" spans="1:89" x14ac:dyDescent="0.25">
      <c r="A5587" s="2"/>
      <c r="B5587" s="5"/>
      <c r="C5587" s="5"/>
      <c r="D5587" s="5"/>
      <c r="E5587" s="5"/>
      <c r="F5587" s="5"/>
      <c r="G5587" s="5"/>
      <c r="H5587" s="5"/>
      <c r="I5587" s="3"/>
      <c r="J5587" s="5"/>
      <c r="K5587" s="5"/>
      <c r="L5587" s="5"/>
      <c r="M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3"/>
      <c r="AU5587" s="5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CK5587"/>
    </row>
    <row r="5588" spans="1:89" x14ac:dyDescent="0.25">
      <c r="A5588" s="2"/>
      <c r="B5588" s="5"/>
      <c r="C5588" s="5"/>
      <c r="D5588" s="5"/>
      <c r="E5588" s="5"/>
      <c r="F5588" s="5"/>
      <c r="G5588" s="5"/>
      <c r="H5588" s="5"/>
      <c r="I5588" s="3"/>
      <c r="J5588" s="5"/>
      <c r="K5588" s="5"/>
      <c r="L5588" s="5"/>
      <c r="M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3"/>
      <c r="AU5588" s="5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CK5588"/>
    </row>
    <row r="5589" spans="1:89" x14ac:dyDescent="0.25">
      <c r="A5589" s="2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3"/>
      <c r="AU5589" s="5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CK5589"/>
    </row>
    <row r="5590" spans="1:89" x14ac:dyDescent="0.25">
      <c r="A5590" s="2"/>
      <c r="B5590" s="5"/>
      <c r="C5590" s="5"/>
      <c r="D5590" s="5"/>
      <c r="E5590" s="5"/>
      <c r="F5590" s="5"/>
      <c r="G5590" s="5"/>
      <c r="H5590" s="5"/>
      <c r="I5590" s="3"/>
      <c r="J5590" s="5"/>
      <c r="K5590" s="5"/>
      <c r="L5590" s="5"/>
      <c r="M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3"/>
      <c r="AU5590" s="5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CK5590"/>
    </row>
    <row r="5591" spans="1:89" x14ac:dyDescent="0.25">
      <c r="A5591" s="2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3"/>
      <c r="AU5591" s="5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CK5591"/>
    </row>
    <row r="5592" spans="1:89" x14ac:dyDescent="0.25">
      <c r="A5592" s="2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AJ5592" s="3"/>
      <c r="AK5592" s="3"/>
      <c r="AL5592" s="3"/>
      <c r="AM5592" s="3"/>
      <c r="AN5592" s="5"/>
      <c r="AO5592" s="5"/>
      <c r="AP5592" s="5"/>
      <c r="AQ5592" s="5"/>
      <c r="AR5592" s="5"/>
      <c r="AS5592" s="5"/>
      <c r="AT5592" s="3"/>
      <c r="AU5592" s="5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CK5592"/>
    </row>
    <row r="5593" spans="1:89" x14ac:dyDescent="0.25">
      <c r="A5593" s="2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3"/>
      <c r="AU5593" s="5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CK5593"/>
    </row>
    <row r="5594" spans="1:89" x14ac:dyDescent="0.25">
      <c r="A5594" s="2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3"/>
      <c r="AU5594" s="5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CK5594"/>
    </row>
    <row r="5595" spans="1:89" x14ac:dyDescent="0.25">
      <c r="A5595" s="2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3"/>
      <c r="AT5595" s="3"/>
      <c r="AU5595" s="5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CK5595"/>
    </row>
    <row r="5596" spans="1:89" x14ac:dyDescent="0.25">
      <c r="A5596" s="2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3"/>
      <c r="AU5596" s="5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CK5596"/>
    </row>
    <row r="5597" spans="1:89" x14ac:dyDescent="0.25">
      <c r="A5597" s="2"/>
      <c r="B5597" s="5"/>
      <c r="C5597" s="5"/>
      <c r="D5597" s="5"/>
      <c r="E5597" s="5"/>
      <c r="F5597" s="5"/>
      <c r="G5597" s="5"/>
      <c r="H5597" s="5"/>
      <c r="I5597" s="3"/>
      <c r="J5597" s="5"/>
      <c r="K5597" s="5"/>
      <c r="L5597" s="5"/>
      <c r="M5597" s="5"/>
      <c r="AJ5597" s="5"/>
      <c r="AK5597" s="3"/>
      <c r="AL5597" s="5"/>
      <c r="AM5597" s="5"/>
      <c r="AN5597" s="5"/>
      <c r="AO5597" s="5"/>
      <c r="AP5597" s="5"/>
      <c r="AQ5597" s="5"/>
      <c r="AR5597" s="5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CK5597"/>
    </row>
    <row r="5598" spans="1:89" x14ac:dyDescent="0.25">
      <c r="A5598" s="2"/>
      <c r="B5598" s="5"/>
      <c r="C5598" s="5"/>
      <c r="D5598" s="5"/>
      <c r="E5598" s="5"/>
      <c r="F5598" s="5"/>
      <c r="G5598" s="5"/>
      <c r="H5598" s="5"/>
      <c r="I5598" s="3"/>
      <c r="J5598" s="5"/>
      <c r="K5598" s="5"/>
      <c r="L5598" s="5"/>
      <c r="M5598" s="5"/>
      <c r="AJ5598" s="5"/>
      <c r="AK5598" s="3"/>
      <c r="AL5598" s="5"/>
      <c r="AM5598" s="5"/>
      <c r="AN5598" s="5"/>
      <c r="AO5598" s="5"/>
      <c r="AP5598" s="5"/>
      <c r="AQ5598" s="5"/>
      <c r="AR5598" s="5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CK5598"/>
    </row>
    <row r="5599" spans="1:89" x14ac:dyDescent="0.25">
      <c r="A5599" s="2"/>
      <c r="B5599" s="5"/>
      <c r="C5599" s="5"/>
      <c r="D5599" s="5"/>
      <c r="E5599" s="5"/>
      <c r="F5599" s="5"/>
      <c r="G5599" s="5"/>
      <c r="H5599" s="5"/>
      <c r="I5599" s="3"/>
      <c r="J5599" s="5"/>
      <c r="K5599" s="5"/>
      <c r="L5599" s="5"/>
      <c r="M5599" s="5"/>
      <c r="AJ5599" s="5"/>
      <c r="AK5599" s="3"/>
      <c r="AL5599" s="5"/>
      <c r="AM5599" s="5"/>
      <c r="AN5599" s="5"/>
      <c r="AO5599" s="5"/>
      <c r="AP5599" s="5"/>
      <c r="AQ5599" s="5"/>
      <c r="AR5599" s="5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CK5599"/>
    </row>
    <row r="5600" spans="1:89" x14ac:dyDescent="0.25">
      <c r="A5600" s="2"/>
      <c r="B5600" s="5"/>
      <c r="C5600" s="5"/>
      <c r="D5600" s="5"/>
      <c r="E5600" s="5"/>
      <c r="F5600" s="5"/>
      <c r="G5600" s="5"/>
      <c r="H5600" s="5"/>
      <c r="I5600" s="3"/>
      <c r="J5600" s="5"/>
      <c r="K5600" s="5"/>
      <c r="L5600" s="5"/>
      <c r="M5600" s="5"/>
      <c r="AJ5600" s="3"/>
      <c r="AK5600" s="5"/>
      <c r="AL5600" s="5"/>
      <c r="AM5600" s="5"/>
      <c r="AN5600" s="5"/>
      <c r="AO5600" s="5"/>
      <c r="AP5600" s="5"/>
      <c r="AQ5600" s="5"/>
      <c r="AR5600" s="5"/>
      <c r="AS5600" s="3"/>
      <c r="AT5600" s="3"/>
      <c r="AU5600" s="5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CK5600"/>
    </row>
    <row r="5601" spans="1:89" x14ac:dyDescent="0.25">
      <c r="A5601" s="2"/>
      <c r="B5601" s="5"/>
      <c r="C5601" s="5"/>
      <c r="D5601" s="5"/>
      <c r="E5601" s="5"/>
      <c r="F5601" s="5"/>
      <c r="G5601" s="5"/>
      <c r="H5601" s="5"/>
      <c r="I5601" s="3"/>
      <c r="J5601" s="5"/>
      <c r="K5601" s="5"/>
      <c r="L5601" s="5"/>
      <c r="M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3"/>
      <c r="AU5601" s="5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CK5601"/>
    </row>
    <row r="5602" spans="1:89" x14ac:dyDescent="0.25">
      <c r="A5602" s="2"/>
      <c r="B5602" s="5"/>
      <c r="C5602" s="5"/>
      <c r="D5602" s="5"/>
      <c r="E5602" s="5"/>
      <c r="F5602" s="5"/>
      <c r="G5602" s="5"/>
      <c r="H5602" s="5"/>
      <c r="I5602" s="3"/>
      <c r="J5602" s="5"/>
      <c r="K5602" s="5"/>
      <c r="L5602" s="5"/>
      <c r="M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3"/>
      <c r="AU5602" s="5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CK5602"/>
    </row>
    <row r="5603" spans="1:89" x14ac:dyDescent="0.25">
      <c r="A5603" s="2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3"/>
      <c r="AU5603" s="5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CK5603"/>
    </row>
    <row r="5604" spans="1:89" x14ac:dyDescent="0.25">
      <c r="A5604" s="2"/>
      <c r="B5604" s="5"/>
      <c r="C5604" s="5"/>
      <c r="D5604" s="5"/>
      <c r="E5604" s="5"/>
      <c r="F5604" s="5"/>
      <c r="G5604" s="5"/>
      <c r="H5604" s="5"/>
      <c r="I5604" s="3"/>
      <c r="J5604" s="5"/>
      <c r="K5604" s="5"/>
      <c r="L5604" s="5"/>
      <c r="M5604" s="5"/>
      <c r="AJ5604" s="3"/>
      <c r="AK5604" s="5"/>
      <c r="AL5604" s="5"/>
      <c r="AM5604" s="5"/>
      <c r="AN5604" s="5"/>
      <c r="AO5604" s="5"/>
      <c r="AP5604" s="5"/>
      <c r="AQ5604" s="5"/>
      <c r="AR5604" s="5"/>
      <c r="AS5604" s="3"/>
      <c r="AT5604" s="3"/>
      <c r="AU5604" s="5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CK5604"/>
    </row>
    <row r="5605" spans="1:89" x14ac:dyDescent="0.25">
      <c r="A5605" s="2"/>
      <c r="B5605" s="5"/>
      <c r="C5605" s="5"/>
      <c r="D5605" s="5"/>
      <c r="E5605" s="5"/>
      <c r="F5605" s="5"/>
      <c r="G5605" s="5"/>
      <c r="H5605" s="5"/>
      <c r="I5605" s="3"/>
      <c r="J5605" s="5"/>
      <c r="K5605" s="5"/>
      <c r="L5605" s="5"/>
      <c r="M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3"/>
      <c r="AU5605" s="5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CK5605"/>
    </row>
    <row r="5606" spans="1:89" x14ac:dyDescent="0.25">
      <c r="A5606" s="2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3"/>
      <c r="AU5606" s="5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CK5606"/>
    </row>
    <row r="5607" spans="1:89" x14ac:dyDescent="0.25">
      <c r="A5607" s="2"/>
      <c r="B5607" s="5"/>
      <c r="C5607" s="5"/>
      <c r="D5607" s="5"/>
      <c r="E5607" s="5"/>
      <c r="F5607" s="5"/>
      <c r="G5607" s="5"/>
      <c r="H5607" s="5"/>
      <c r="I5607" s="3"/>
      <c r="J5607" s="5"/>
      <c r="K5607" s="5"/>
      <c r="L5607" s="5"/>
      <c r="M5607" s="5"/>
      <c r="AJ5607" s="5"/>
      <c r="AK5607" s="3"/>
      <c r="AL5607" s="5"/>
      <c r="AM5607" s="5"/>
      <c r="AN5607" s="5"/>
      <c r="AO5607" s="5"/>
      <c r="AP5607" s="5"/>
      <c r="AQ5607" s="5"/>
      <c r="AR5607" s="5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CK5607"/>
    </row>
    <row r="5608" spans="1:89" x14ac:dyDescent="0.25">
      <c r="A5608" s="2"/>
      <c r="B5608" s="5"/>
      <c r="C5608" s="5"/>
      <c r="D5608" s="5"/>
      <c r="E5608" s="5"/>
      <c r="F5608" s="5"/>
      <c r="G5608" s="5"/>
      <c r="H5608" s="5"/>
      <c r="I5608" s="3"/>
      <c r="J5608" s="5"/>
      <c r="K5608" s="5"/>
      <c r="L5608" s="5"/>
      <c r="M5608" s="5"/>
      <c r="AJ5608" s="5"/>
      <c r="AK5608" s="3"/>
      <c r="AL5608" s="5"/>
      <c r="AM5608" s="5"/>
      <c r="AN5608" s="5"/>
      <c r="AO5608" s="5"/>
      <c r="AP5608" s="5"/>
      <c r="AQ5608" s="5"/>
      <c r="AR5608" s="5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CK5608"/>
    </row>
    <row r="5609" spans="1:89" x14ac:dyDescent="0.25">
      <c r="A5609" s="2"/>
      <c r="B5609" s="5"/>
      <c r="C5609" s="5"/>
      <c r="D5609" s="5"/>
      <c r="E5609" s="5"/>
      <c r="F5609" s="5"/>
      <c r="G5609" s="5"/>
      <c r="H5609" s="5"/>
      <c r="I5609" s="3"/>
      <c r="J5609" s="5"/>
      <c r="K5609" s="5"/>
      <c r="L5609" s="5"/>
      <c r="M5609" s="5"/>
      <c r="AJ5609" s="5"/>
      <c r="AK5609" s="3"/>
      <c r="AL5609" s="5"/>
      <c r="AM5609" s="5"/>
      <c r="AN5609" s="5"/>
      <c r="AO5609" s="5"/>
      <c r="AP5609" s="5"/>
      <c r="AQ5609" s="5"/>
      <c r="AR5609" s="5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CK5609"/>
    </row>
    <row r="5610" spans="1:89" x14ac:dyDescent="0.25">
      <c r="A5610" s="2"/>
      <c r="B5610" s="5"/>
      <c r="C5610" s="5"/>
      <c r="D5610" s="5"/>
      <c r="E5610" s="5"/>
      <c r="F5610" s="5"/>
      <c r="G5610" s="5"/>
      <c r="H5610" s="5"/>
      <c r="I5610" s="3"/>
      <c r="J5610" s="5"/>
      <c r="K5610" s="5"/>
      <c r="L5610" s="5"/>
      <c r="M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3"/>
      <c r="AU5610" s="5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CK5610"/>
    </row>
    <row r="5611" spans="1:89" x14ac:dyDescent="0.25">
      <c r="A5611" s="2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3"/>
      <c r="AU5611" s="5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CK5611"/>
    </row>
    <row r="5612" spans="1:89" x14ac:dyDescent="0.25">
      <c r="A5612" s="2"/>
      <c r="B5612" s="5"/>
      <c r="C5612" s="5"/>
      <c r="D5612" s="5"/>
      <c r="E5612" s="5"/>
      <c r="F5612" s="5"/>
      <c r="G5612" s="5"/>
      <c r="H5612" s="5"/>
      <c r="I5612" s="3"/>
      <c r="J5612" s="5"/>
      <c r="K5612" s="5"/>
      <c r="L5612" s="5"/>
      <c r="M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3"/>
      <c r="AU5612" s="5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CK5612"/>
    </row>
    <row r="5613" spans="1:89" x14ac:dyDescent="0.25">
      <c r="A5613" s="2"/>
      <c r="B5613" s="5"/>
      <c r="C5613" s="5"/>
      <c r="D5613" s="5"/>
      <c r="E5613" s="5"/>
      <c r="F5613" s="5"/>
      <c r="G5613" s="5"/>
      <c r="H5613" s="5"/>
      <c r="I5613" s="3"/>
      <c r="J5613" s="5"/>
      <c r="K5613" s="5"/>
      <c r="L5613" s="5"/>
      <c r="M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3"/>
      <c r="AU5613" s="5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CK5613"/>
    </row>
    <row r="5614" spans="1:89" x14ac:dyDescent="0.25">
      <c r="A5614" s="2"/>
      <c r="B5614" s="5"/>
      <c r="C5614" s="5"/>
      <c r="D5614" s="5"/>
      <c r="E5614" s="5"/>
      <c r="F5614" s="5"/>
      <c r="G5614" s="5"/>
      <c r="H5614" s="5"/>
      <c r="I5614" s="3"/>
      <c r="J5614" s="5"/>
      <c r="K5614" s="5"/>
      <c r="L5614" s="5"/>
      <c r="M5614" s="5"/>
      <c r="AJ5614" s="3"/>
      <c r="AK5614" s="5"/>
      <c r="AL5614" s="5"/>
      <c r="AM5614" s="5"/>
      <c r="AN5614" s="5"/>
      <c r="AO5614" s="5"/>
      <c r="AP5614" s="5"/>
      <c r="AQ5614" s="5"/>
      <c r="AR5614" s="5"/>
      <c r="AS5614" s="3"/>
      <c r="AT5614" s="3"/>
      <c r="AU5614" s="5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CK5614"/>
    </row>
    <row r="5615" spans="1:89" x14ac:dyDescent="0.25">
      <c r="A5615" s="2"/>
      <c r="B5615" s="5"/>
      <c r="C5615" s="5"/>
      <c r="D5615" s="5"/>
      <c r="E5615" s="5"/>
      <c r="F5615" s="5"/>
      <c r="G5615" s="5"/>
      <c r="H5615" s="5"/>
      <c r="I5615" s="3"/>
      <c r="J5615" s="5"/>
      <c r="K5615" s="5"/>
      <c r="L5615" s="5"/>
      <c r="M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3"/>
      <c r="AT5615" s="3"/>
      <c r="AU5615" s="5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CK5615"/>
    </row>
    <row r="5616" spans="1:89" x14ac:dyDescent="0.25">
      <c r="A5616" s="2"/>
      <c r="B5616" s="5"/>
      <c r="C5616" s="5"/>
      <c r="D5616" s="5"/>
      <c r="E5616" s="5"/>
      <c r="F5616" s="5"/>
      <c r="G5616" s="5"/>
      <c r="H5616" s="5"/>
      <c r="I5616" s="3"/>
      <c r="J5616" s="5"/>
      <c r="K5616" s="5"/>
      <c r="L5616" s="5"/>
      <c r="M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3"/>
      <c r="AU5616" s="5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CK5616"/>
    </row>
    <row r="5617" spans="1:89" x14ac:dyDescent="0.25">
      <c r="A5617" s="2"/>
      <c r="B5617" s="5"/>
      <c r="C5617" s="5"/>
      <c r="D5617" s="5"/>
      <c r="E5617" s="5"/>
      <c r="F5617" s="5"/>
      <c r="G5617" s="5"/>
      <c r="H5617" s="5"/>
      <c r="I5617" s="3"/>
      <c r="J5617" s="5"/>
      <c r="K5617" s="5"/>
      <c r="L5617" s="5"/>
      <c r="M5617" s="5"/>
      <c r="AJ5617" s="5"/>
      <c r="AK5617" s="3"/>
      <c r="AL5617" s="5"/>
      <c r="AM5617" s="5"/>
      <c r="AN5617" s="5"/>
      <c r="AO5617" s="5"/>
      <c r="AP5617" s="5"/>
      <c r="AQ5617" s="5"/>
      <c r="AR5617" s="5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CK5617"/>
    </row>
    <row r="5618" spans="1:89" x14ac:dyDescent="0.25">
      <c r="A5618" s="2"/>
      <c r="B5618" s="5"/>
      <c r="C5618" s="5"/>
      <c r="D5618" s="5"/>
      <c r="E5618" s="5"/>
      <c r="F5618" s="5"/>
      <c r="G5618" s="5"/>
      <c r="H5618" s="5"/>
      <c r="I5618" s="3"/>
      <c r="J5618" s="5"/>
      <c r="K5618" s="5"/>
      <c r="L5618" s="5"/>
      <c r="M5618" s="5"/>
      <c r="AJ5618" s="5"/>
      <c r="AK5618" s="3"/>
      <c r="AL5618" s="5"/>
      <c r="AM5618" s="5"/>
      <c r="AN5618" s="5"/>
      <c r="AO5618" s="5"/>
      <c r="AP5618" s="5"/>
      <c r="AQ5618" s="5"/>
      <c r="AR5618" s="5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CK5618"/>
    </row>
    <row r="5619" spans="1:89" x14ac:dyDescent="0.25">
      <c r="A5619" s="2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AJ5619" s="5"/>
      <c r="AK5619" s="3"/>
      <c r="AL5619" s="5"/>
      <c r="AM5619" s="5"/>
      <c r="AN5619" s="5"/>
      <c r="AO5619" s="5"/>
      <c r="AP5619" s="5"/>
      <c r="AQ5619" s="5"/>
      <c r="AR5619" s="5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CK5619"/>
    </row>
    <row r="5620" spans="1:89" x14ac:dyDescent="0.25">
      <c r="A5620" s="2"/>
      <c r="B5620" s="5"/>
      <c r="C5620" s="5"/>
      <c r="D5620" s="5"/>
      <c r="E5620" s="5"/>
      <c r="F5620" s="5"/>
      <c r="G5620" s="5"/>
      <c r="H5620" s="5"/>
      <c r="I5620" s="3"/>
      <c r="J5620" s="5"/>
      <c r="K5620" s="5"/>
      <c r="L5620" s="5"/>
      <c r="M5620" s="5"/>
      <c r="AJ5620" s="3"/>
      <c r="AK5620" s="5"/>
      <c r="AL5620" s="5"/>
      <c r="AM5620" s="5"/>
      <c r="AN5620" s="5"/>
      <c r="AO5620" s="5"/>
      <c r="AP5620" s="5"/>
      <c r="AQ5620" s="5"/>
      <c r="AR5620" s="5"/>
      <c r="AS5620" s="3"/>
      <c r="AT5620" s="3"/>
      <c r="AU5620" s="5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CK5620"/>
    </row>
    <row r="5621" spans="1:89" x14ac:dyDescent="0.25">
      <c r="A5621" s="2"/>
      <c r="B5621" s="5"/>
      <c r="C5621" s="5"/>
      <c r="D5621" s="5"/>
      <c r="E5621" s="5"/>
      <c r="F5621" s="5"/>
      <c r="G5621" s="5"/>
      <c r="H5621" s="5"/>
      <c r="I5621" s="3"/>
      <c r="J5621" s="5"/>
      <c r="K5621" s="5"/>
      <c r="L5621" s="5"/>
      <c r="M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3"/>
      <c r="AU5621" s="5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CK5621"/>
    </row>
    <row r="5622" spans="1:89" x14ac:dyDescent="0.25">
      <c r="A5622" s="2"/>
      <c r="B5622" s="5"/>
      <c r="C5622" s="5"/>
      <c r="D5622" s="5"/>
      <c r="E5622" s="5"/>
      <c r="F5622" s="5"/>
      <c r="G5622" s="5"/>
      <c r="H5622" s="5"/>
      <c r="I5622" s="3"/>
      <c r="J5622" s="5"/>
      <c r="K5622" s="5"/>
      <c r="L5622" s="5"/>
      <c r="M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3"/>
      <c r="AU5622" s="5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CK5622"/>
    </row>
    <row r="5623" spans="1:89" x14ac:dyDescent="0.25">
      <c r="A5623" s="2"/>
      <c r="B5623" s="5"/>
      <c r="C5623" s="5"/>
      <c r="D5623" s="5"/>
      <c r="E5623" s="5"/>
      <c r="F5623" s="5"/>
      <c r="G5623" s="5"/>
      <c r="H5623" s="5"/>
      <c r="I5623" s="3"/>
      <c r="J5623" s="5"/>
      <c r="K5623" s="5"/>
      <c r="L5623" s="5"/>
      <c r="M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3"/>
      <c r="AU5623" s="5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CK5623"/>
    </row>
    <row r="5624" spans="1:89" x14ac:dyDescent="0.25">
      <c r="A5624" s="2"/>
      <c r="B5624" s="5"/>
      <c r="C5624" s="5"/>
      <c r="D5624" s="5"/>
      <c r="E5624" s="5"/>
      <c r="F5624" s="5"/>
      <c r="G5624" s="5"/>
      <c r="H5624" s="5"/>
      <c r="I5624" s="3"/>
      <c r="J5624" s="5"/>
      <c r="K5624" s="5"/>
      <c r="L5624" s="5"/>
      <c r="M5624" s="5"/>
      <c r="AJ5624" s="3"/>
      <c r="AK5624" s="5"/>
      <c r="AL5624" s="5"/>
      <c r="AM5624" s="5"/>
      <c r="AN5624" s="5"/>
      <c r="AO5624" s="5"/>
      <c r="AP5624" s="5"/>
      <c r="AQ5624" s="5"/>
      <c r="AR5624" s="5"/>
      <c r="AS5624" s="3"/>
      <c r="AT5624" s="3"/>
      <c r="AU5624" s="5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CK5624"/>
    </row>
    <row r="5625" spans="1:89" x14ac:dyDescent="0.25">
      <c r="A5625" s="2"/>
      <c r="B5625" s="5"/>
      <c r="C5625" s="5"/>
      <c r="D5625" s="5"/>
      <c r="E5625" s="5"/>
      <c r="F5625" s="5"/>
      <c r="G5625" s="5"/>
      <c r="H5625" s="5"/>
      <c r="I5625" s="3"/>
      <c r="J5625" s="5"/>
      <c r="K5625" s="5"/>
      <c r="L5625" s="5"/>
      <c r="M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3"/>
      <c r="AU5625" s="5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CK5625"/>
    </row>
    <row r="5626" spans="1:89" x14ac:dyDescent="0.25">
      <c r="A5626" s="2"/>
      <c r="B5626" s="5"/>
      <c r="C5626" s="5"/>
      <c r="D5626" s="5"/>
      <c r="E5626" s="5"/>
      <c r="F5626" s="5"/>
      <c r="G5626" s="5"/>
      <c r="H5626" s="5"/>
      <c r="I5626" s="3"/>
      <c r="J5626" s="5"/>
      <c r="K5626" s="5"/>
      <c r="L5626" s="5"/>
      <c r="M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3"/>
      <c r="AU5626" s="5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CK5626"/>
    </row>
    <row r="5627" spans="1:89" x14ac:dyDescent="0.25">
      <c r="A5627" s="2"/>
      <c r="B5627" s="5"/>
      <c r="C5627" s="5"/>
      <c r="D5627" s="5"/>
      <c r="E5627" s="5"/>
      <c r="F5627" s="5"/>
      <c r="G5627" s="5"/>
      <c r="H5627" s="5"/>
      <c r="I5627" s="3"/>
      <c r="J5627" s="5"/>
      <c r="K5627" s="5"/>
      <c r="L5627" s="5"/>
      <c r="M5627" s="5"/>
      <c r="AJ5627" s="5"/>
      <c r="AK5627" s="3"/>
      <c r="AL5627" s="5"/>
      <c r="AM5627" s="5"/>
      <c r="AN5627" s="5"/>
      <c r="AO5627" s="5"/>
      <c r="AP5627" s="5"/>
      <c r="AQ5627" s="5"/>
      <c r="AR5627" s="5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CK5627"/>
    </row>
    <row r="5628" spans="1:89" x14ac:dyDescent="0.25">
      <c r="A5628" s="2"/>
      <c r="B5628" s="5"/>
      <c r="C5628" s="5"/>
      <c r="D5628" s="5"/>
      <c r="E5628" s="5"/>
      <c r="F5628" s="5"/>
      <c r="G5628" s="5"/>
      <c r="H5628" s="5"/>
      <c r="I5628" s="3"/>
      <c r="J5628" s="5"/>
      <c r="K5628" s="5"/>
      <c r="L5628" s="5"/>
      <c r="M5628" s="5"/>
      <c r="AJ5628" s="5"/>
      <c r="AK5628" s="3"/>
      <c r="AL5628" s="5"/>
      <c r="AM5628" s="5"/>
      <c r="AN5628" s="5"/>
      <c r="AO5628" s="5"/>
      <c r="AP5628" s="5"/>
      <c r="AQ5628" s="5"/>
      <c r="AR5628" s="5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CK5628"/>
    </row>
    <row r="5629" spans="1:89" x14ac:dyDescent="0.25">
      <c r="A5629" s="2"/>
      <c r="B5629" s="5"/>
      <c r="C5629" s="5"/>
      <c r="D5629" s="5"/>
      <c r="E5629" s="5"/>
      <c r="F5629" s="5"/>
      <c r="G5629" s="5"/>
      <c r="H5629" s="5"/>
      <c r="I5629" s="3"/>
      <c r="J5629" s="5"/>
      <c r="K5629" s="5"/>
      <c r="L5629" s="5"/>
      <c r="M5629" s="5"/>
      <c r="AJ5629" s="5"/>
      <c r="AK5629" s="3"/>
      <c r="AL5629" s="5"/>
      <c r="AM5629" s="5"/>
      <c r="AN5629" s="5"/>
      <c r="AO5629" s="5"/>
      <c r="AP5629" s="5"/>
      <c r="AQ5629" s="5"/>
      <c r="AR5629" s="5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CK5629"/>
    </row>
    <row r="5630" spans="1:89" x14ac:dyDescent="0.25">
      <c r="A5630" s="2"/>
      <c r="B5630" s="5"/>
      <c r="C5630" s="5"/>
      <c r="D5630" s="5"/>
      <c r="E5630" s="5"/>
      <c r="F5630" s="5"/>
      <c r="G5630" s="5"/>
      <c r="H5630" s="5"/>
      <c r="I5630" s="3"/>
      <c r="J5630" s="5"/>
      <c r="K5630" s="5"/>
      <c r="L5630" s="5"/>
      <c r="M5630" s="5"/>
      <c r="AJ5630" s="3"/>
      <c r="AK5630" s="5"/>
      <c r="AL5630" s="5"/>
      <c r="AM5630" s="5"/>
      <c r="AN5630" s="5"/>
      <c r="AO5630" s="5"/>
      <c r="AP5630" s="5"/>
      <c r="AQ5630" s="5"/>
      <c r="AR5630" s="5"/>
      <c r="AS5630" s="3"/>
      <c r="AT5630" s="3"/>
      <c r="AU5630" s="5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CK5630"/>
    </row>
    <row r="5631" spans="1:89" x14ac:dyDescent="0.25">
      <c r="A5631" s="2"/>
      <c r="B5631" s="5"/>
      <c r="C5631" s="5"/>
      <c r="D5631" s="5"/>
      <c r="E5631" s="5"/>
      <c r="F5631" s="5"/>
      <c r="G5631" s="5"/>
      <c r="H5631" s="5"/>
      <c r="I5631" s="3"/>
      <c r="J5631" s="5"/>
      <c r="K5631" s="5"/>
      <c r="L5631" s="5"/>
      <c r="M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3"/>
      <c r="AU5631" s="5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CK5631"/>
    </row>
    <row r="5632" spans="1:89" x14ac:dyDescent="0.25">
      <c r="A5632" s="2"/>
      <c r="B5632" s="5"/>
      <c r="C5632" s="5"/>
      <c r="D5632" s="5"/>
      <c r="E5632" s="5"/>
      <c r="F5632" s="5"/>
      <c r="G5632" s="5"/>
      <c r="H5632" s="5"/>
      <c r="I5632" s="3"/>
      <c r="J5632" s="5"/>
      <c r="K5632" s="5"/>
      <c r="L5632" s="5"/>
      <c r="M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3"/>
      <c r="AU5632" s="5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CK5632"/>
    </row>
    <row r="5633" spans="1:89" x14ac:dyDescent="0.25">
      <c r="A5633" s="2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3"/>
      <c r="AU5633" s="5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CK5633"/>
    </row>
    <row r="5634" spans="1:89" x14ac:dyDescent="0.25">
      <c r="A5634" s="2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AJ5634" s="3"/>
      <c r="AK5634" s="5"/>
      <c r="AL5634" s="5"/>
      <c r="AM5634" s="5"/>
      <c r="AN5634" s="5"/>
      <c r="AO5634" s="5"/>
      <c r="AP5634" s="5"/>
      <c r="AQ5634" s="5"/>
      <c r="AR5634" s="5"/>
      <c r="AS5634" s="3"/>
      <c r="AT5634" s="3"/>
      <c r="AU5634" s="5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CK5634"/>
    </row>
    <row r="5635" spans="1:89" x14ac:dyDescent="0.25">
      <c r="A5635" s="2"/>
      <c r="B5635" s="5"/>
      <c r="C5635" s="5"/>
      <c r="D5635" s="5"/>
      <c r="E5635" s="5"/>
      <c r="F5635" s="5"/>
      <c r="G5635" s="5"/>
      <c r="H5635" s="5"/>
      <c r="I5635" s="3"/>
      <c r="J5635" s="5"/>
      <c r="K5635" s="5"/>
      <c r="L5635" s="5"/>
      <c r="M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3"/>
      <c r="AU5635" s="5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CK5635"/>
    </row>
    <row r="5636" spans="1:89" x14ac:dyDescent="0.25">
      <c r="A5636" s="2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3"/>
      <c r="AU5636" s="5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CK5636"/>
    </row>
    <row r="5637" spans="1:89" x14ac:dyDescent="0.25">
      <c r="A5637" s="2"/>
      <c r="B5637" s="5"/>
      <c r="C5637" s="5"/>
      <c r="D5637" s="5"/>
      <c r="E5637" s="5"/>
      <c r="F5637" s="5"/>
      <c r="G5637" s="5"/>
      <c r="H5637" s="5"/>
      <c r="I5637" s="3"/>
      <c r="J5637" s="5"/>
      <c r="K5637" s="5"/>
      <c r="L5637" s="5"/>
      <c r="M5637" s="5"/>
      <c r="AJ5637" s="3"/>
      <c r="AK5637" s="3"/>
      <c r="AL5637" s="3"/>
      <c r="AM5637" s="3"/>
      <c r="AN5637" s="3"/>
      <c r="AO5637" s="5"/>
      <c r="AP5637" s="5"/>
      <c r="AQ5637" s="5"/>
      <c r="AR5637" s="5"/>
      <c r="AS5637" s="5"/>
      <c r="AT5637" s="3"/>
      <c r="AU5637" s="5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CK5637"/>
    </row>
    <row r="5638" spans="1:89" x14ac:dyDescent="0.25">
      <c r="A5638" s="2"/>
      <c r="B5638" s="5"/>
      <c r="C5638" s="5"/>
      <c r="D5638" s="5"/>
      <c r="E5638" s="5"/>
      <c r="F5638" s="5"/>
      <c r="G5638" s="5"/>
      <c r="H5638" s="5"/>
      <c r="I5638" s="3"/>
      <c r="J5638" s="5"/>
      <c r="K5638" s="5"/>
      <c r="L5638" s="5"/>
      <c r="M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3"/>
      <c r="AU5638" s="5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CK5638"/>
    </row>
    <row r="5639" spans="1:89" x14ac:dyDescent="0.25">
      <c r="A5639" s="2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AJ5639" s="3"/>
      <c r="AK5639" s="3"/>
      <c r="AL5639" s="3"/>
      <c r="AM5639" s="3"/>
      <c r="AN5639" s="3"/>
      <c r="AO5639" s="5"/>
      <c r="AP5639" s="5"/>
      <c r="AQ5639" s="5"/>
      <c r="AR5639" s="5"/>
      <c r="AS5639" s="5"/>
      <c r="AT5639" s="3"/>
      <c r="AU5639" s="5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CK5639"/>
    </row>
    <row r="5640" spans="1:89" x14ac:dyDescent="0.25">
      <c r="A5640" s="2"/>
      <c r="B5640" s="5"/>
      <c r="C5640" s="5"/>
      <c r="D5640" s="5"/>
      <c r="E5640" s="5"/>
      <c r="F5640" s="5"/>
      <c r="G5640" s="5"/>
      <c r="H5640" s="5"/>
      <c r="I5640" s="3"/>
      <c r="J5640" s="5"/>
      <c r="K5640" s="5"/>
      <c r="L5640" s="5"/>
      <c r="M5640" s="5"/>
      <c r="AJ5640" s="3"/>
      <c r="AK5640" s="3"/>
      <c r="AL5640" s="3"/>
      <c r="AM5640" s="3"/>
      <c r="AN5640" s="3"/>
      <c r="AO5640" s="5"/>
      <c r="AP5640" s="5"/>
      <c r="AQ5640" s="5"/>
      <c r="AR5640" s="5"/>
      <c r="AS5640" s="5"/>
      <c r="AT5640" s="3"/>
      <c r="AU5640" s="5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CK5640"/>
    </row>
    <row r="5641" spans="1:89" x14ac:dyDescent="0.25">
      <c r="A5641" s="2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AJ5641" s="5"/>
      <c r="AK5641" s="5"/>
      <c r="AL5641" s="3"/>
      <c r="AM5641" s="3"/>
      <c r="AN5641" s="5"/>
      <c r="AO5641" s="5"/>
      <c r="AP5641" s="5"/>
      <c r="AQ5641" s="5"/>
      <c r="AR5641" s="5"/>
      <c r="AS5641" s="5"/>
      <c r="AT5641" s="3"/>
      <c r="AU5641" s="5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CK5641"/>
    </row>
    <row r="5642" spans="1:89" x14ac:dyDescent="0.25">
      <c r="A5642" s="2"/>
      <c r="B5642" s="5"/>
      <c r="C5642" s="5"/>
      <c r="D5642" s="5"/>
      <c r="E5642" s="5"/>
      <c r="F5642" s="5"/>
      <c r="G5642" s="5"/>
      <c r="H5642" s="5"/>
      <c r="I5642" s="3"/>
      <c r="J5642" s="5"/>
      <c r="K5642" s="5"/>
      <c r="L5642" s="5"/>
      <c r="M5642" s="5"/>
      <c r="AJ5642" s="3"/>
      <c r="AK5642" s="3"/>
      <c r="AL5642" s="3"/>
      <c r="AM5642" s="3"/>
      <c r="AN5642" s="3"/>
      <c r="AO5642" s="5"/>
      <c r="AP5642" s="5"/>
      <c r="AQ5642" s="5"/>
      <c r="AR5642" s="5"/>
      <c r="AS5642" s="5"/>
      <c r="AT5642" s="3"/>
      <c r="AU5642" s="5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CK5642"/>
    </row>
    <row r="5643" spans="1:89" x14ac:dyDescent="0.25">
      <c r="A5643" s="2"/>
      <c r="B5643" s="5"/>
      <c r="C5643" s="5"/>
      <c r="D5643" s="5"/>
      <c r="E5643" s="5"/>
      <c r="F5643" s="5"/>
      <c r="G5643" s="5"/>
      <c r="H5643" s="5"/>
      <c r="I5643" s="3"/>
      <c r="J5643" s="5"/>
      <c r="K5643" s="5"/>
      <c r="L5643" s="5"/>
      <c r="M5643" s="5"/>
      <c r="AJ5643" s="3"/>
      <c r="AK5643" s="3"/>
      <c r="AL5643" s="3"/>
      <c r="AM5643" s="3"/>
      <c r="AN5643" s="3"/>
      <c r="AO5643" s="5"/>
      <c r="AP5643" s="5"/>
      <c r="AQ5643" s="5"/>
      <c r="AR5643" s="5"/>
      <c r="AS5643" s="5"/>
      <c r="AT5643" s="3"/>
      <c r="AU5643" s="5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CK5643"/>
    </row>
    <row r="5644" spans="1:89" x14ac:dyDescent="0.25">
      <c r="A5644" s="2"/>
      <c r="B5644" s="5"/>
      <c r="C5644" s="5"/>
      <c r="D5644" s="5"/>
      <c r="E5644" s="5"/>
      <c r="F5644" s="5"/>
      <c r="G5644" s="5"/>
      <c r="H5644" s="5"/>
      <c r="I5644" s="3"/>
      <c r="J5644" s="5"/>
      <c r="K5644" s="5"/>
      <c r="L5644" s="5"/>
      <c r="M5644" s="5"/>
      <c r="AJ5644" s="3"/>
      <c r="AK5644" s="3"/>
      <c r="AL5644" s="3"/>
      <c r="AM5644" s="3"/>
      <c r="AN5644" s="3"/>
      <c r="AO5644" s="5"/>
      <c r="AP5644" s="5"/>
      <c r="AQ5644" s="5"/>
      <c r="AR5644" s="5"/>
      <c r="AS5644" s="5"/>
      <c r="AT5644" s="3"/>
      <c r="AU5644" s="5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CK5644"/>
    </row>
    <row r="5645" spans="1:89" x14ac:dyDescent="0.25">
      <c r="A5645" s="2"/>
      <c r="B5645" s="5"/>
      <c r="C5645" s="5"/>
      <c r="D5645" s="5"/>
      <c r="E5645" s="5"/>
      <c r="F5645" s="5"/>
      <c r="G5645" s="5"/>
      <c r="H5645" s="5"/>
      <c r="I5645" s="3"/>
      <c r="J5645" s="5"/>
      <c r="K5645" s="5"/>
      <c r="L5645" s="5"/>
      <c r="M5645" s="5"/>
      <c r="AJ5645" s="3"/>
      <c r="AK5645" s="3"/>
      <c r="AL5645" s="3"/>
      <c r="AM5645" s="3"/>
      <c r="AN5645" s="3"/>
      <c r="AO5645" s="5"/>
      <c r="AP5645" s="5"/>
      <c r="AQ5645" s="5"/>
      <c r="AR5645" s="5"/>
      <c r="AS5645" s="5"/>
      <c r="AT5645" s="3"/>
      <c r="AU5645" s="5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CK5645"/>
    </row>
    <row r="5646" spans="1:89" x14ac:dyDescent="0.25">
      <c r="A5646" s="2"/>
      <c r="B5646" s="5"/>
      <c r="C5646" s="5"/>
      <c r="D5646" s="5"/>
      <c r="E5646" s="5"/>
      <c r="F5646" s="5"/>
      <c r="G5646" s="5"/>
      <c r="H5646" s="5"/>
      <c r="I5646" s="3"/>
      <c r="J5646" s="5"/>
      <c r="K5646" s="5"/>
      <c r="L5646" s="5"/>
      <c r="M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3"/>
      <c r="AU5646" s="5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CK5646"/>
    </row>
    <row r="5647" spans="1:89" x14ac:dyDescent="0.25">
      <c r="A5647" s="2"/>
      <c r="B5647" s="5"/>
      <c r="C5647" s="5"/>
      <c r="D5647" s="5"/>
      <c r="E5647" s="5"/>
      <c r="F5647" s="5"/>
      <c r="G5647" s="5"/>
      <c r="H5647" s="5"/>
      <c r="I5647" s="3"/>
      <c r="J5647" s="5"/>
      <c r="K5647" s="5"/>
      <c r="L5647" s="5"/>
      <c r="M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3"/>
      <c r="AU5647" s="5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CK5647"/>
    </row>
    <row r="5648" spans="1:89" x14ac:dyDescent="0.25">
      <c r="A5648" s="2"/>
      <c r="B5648" s="5"/>
      <c r="C5648" s="5"/>
      <c r="D5648" s="5"/>
      <c r="E5648" s="5"/>
      <c r="F5648" s="5"/>
      <c r="G5648" s="5"/>
      <c r="H5648" s="5"/>
      <c r="I5648" s="3"/>
      <c r="J5648" s="5"/>
      <c r="K5648" s="5"/>
      <c r="L5648" s="5"/>
      <c r="M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3"/>
      <c r="AU5648" s="5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CK5648"/>
    </row>
    <row r="5649" spans="1:89" x14ac:dyDescent="0.25">
      <c r="A5649" s="2"/>
      <c r="B5649" s="5"/>
      <c r="C5649" s="5"/>
      <c r="D5649" s="5"/>
      <c r="E5649" s="5"/>
      <c r="F5649" s="5"/>
      <c r="G5649" s="5"/>
      <c r="H5649" s="5"/>
      <c r="I5649" s="3"/>
      <c r="J5649" s="5"/>
      <c r="K5649" s="5"/>
      <c r="L5649" s="5"/>
      <c r="M5649" s="5"/>
      <c r="AJ5649" s="3"/>
      <c r="AK5649" s="3"/>
      <c r="AL5649" s="3"/>
      <c r="AM5649" s="3"/>
      <c r="AN5649" s="3"/>
      <c r="AO5649" s="5"/>
      <c r="AP5649" s="5"/>
      <c r="AQ5649" s="5"/>
      <c r="AR5649" s="5"/>
      <c r="AS5649" s="5"/>
      <c r="AT5649" s="3"/>
      <c r="AU5649" s="5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CK5649"/>
    </row>
    <row r="5650" spans="1:89" x14ac:dyDescent="0.25">
      <c r="A5650" s="2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AJ5650" s="5"/>
      <c r="AK5650" s="5"/>
      <c r="AL5650" s="3"/>
      <c r="AM5650" s="3"/>
      <c r="AN5650" s="5"/>
      <c r="AO5650" s="5"/>
      <c r="AP5650" s="5"/>
      <c r="AQ5650" s="5"/>
      <c r="AR5650" s="5"/>
      <c r="AS5650" s="5"/>
      <c r="AT5650" s="3"/>
      <c r="AU5650" s="5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CK5650"/>
    </row>
    <row r="5651" spans="1:89" x14ac:dyDescent="0.25">
      <c r="A5651" s="2"/>
      <c r="B5651" s="5"/>
      <c r="C5651" s="5"/>
      <c r="D5651" s="5"/>
      <c r="E5651" s="5"/>
      <c r="F5651" s="5"/>
      <c r="G5651" s="5"/>
      <c r="H5651" s="5"/>
      <c r="I5651" s="3"/>
      <c r="J5651" s="5"/>
      <c r="K5651" s="5"/>
      <c r="L5651" s="5"/>
      <c r="M5651" s="5"/>
      <c r="AJ5651" s="3"/>
      <c r="AK5651" s="3"/>
      <c r="AL5651" s="3"/>
      <c r="AM5651" s="3"/>
      <c r="AN5651" s="3"/>
      <c r="AO5651" s="5"/>
      <c r="AP5651" s="5"/>
      <c r="AQ5651" s="5"/>
      <c r="AR5651" s="5"/>
      <c r="AS5651" s="5"/>
      <c r="AT5651" s="3"/>
      <c r="AU5651" s="5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CK5651"/>
    </row>
    <row r="5652" spans="1:89" x14ac:dyDescent="0.25">
      <c r="A5652" s="2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3"/>
      <c r="AU5652" s="5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CK5652"/>
    </row>
    <row r="5653" spans="1:89" x14ac:dyDescent="0.25">
      <c r="A5653" s="2"/>
      <c r="B5653" s="5"/>
      <c r="C5653" s="5"/>
      <c r="D5653" s="5"/>
      <c r="E5653" s="5"/>
      <c r="F5653" s="5"/>
      <c r="G5653" s="5"/>
      <c r="H5653" s="5"/>
      <c r="I5653" s="3"/>
      <c r="J5653" s="5"/>
      <c r="K5653" s="5"/>
      <c r="L5653" s="5"/>
      <c r="M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3"/>
      <c r="AU5653" s="5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CK5653"/>
    </row>
    <row r="5654" spans="1:89" x14ac:dyDescent="0.25">
      <c r="A5654" s="2"/>
      <c r="B5654" s="5"/>
      <c r="C5654" s="5"/>
      <c r="D5654" s="5"/>
      <c r="E5654" s="5"/>
      <c r="F5654" s="5"/>
      <c r="G5654" s="5"/>
      <c r="H5654" s="5"/>
      <c r="I5654" s="3"/>
      <c r="J5654" s="5"/>
      <c r="K5654" s="5"/>
      <c r="L5654" s="5"/>
      <c r="M5654" s="5"/>
      <c r="AJ5654" s="3"/>
      <c r="AK5654" s="3"/>
      <c r="AL5654" s="3"/>
      <c r="AM5654" s="3"/>
      <c r="AN5654" s="3"/>
      <c r="AO5654" s="5"/>
      <c r="AP5654" s="5"/>
      <c r="AQ5654" s="5"/>
      <c r="AR5654" s="5"/>
      <c r="AS5654" s="5"/>
      <c r="AT5654" s="3"/>
      <c r="AU5654" s="5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CK5654"/>
    </row>
    <row r="5655" spans="1:89" x14ac:dyDescent="0.25">
      <c r="A5655" s="2"/>
      <c r="B5655" s="5"/>
      <c r="C5655" s="5"/>
      <c r="D5655" s="5"/>
      <c r="E5655" s="5"/>
      <c r="F5655" s="5"/>
      <c r="G5655" s="5"/>
      <c r="H5655" s="5"/>
      <c r="I5655" s="3"/>
      <c r="J5655" s="5"/>
      <c r="K5655" s="5"/>
      <c r="L5655" s="5"/>
      <c r="M5655" s="5"/>
      <c r="AJ5655" s="5"/>
      <c r="AK5655" s="3"/>
      <c r="AL5655" s="3"/>
      <c r="AM5655" s="3"/>
      <c r="AN5655" s="5"/>
      <c r="AO5655" s="5"/>
      <c r="AP5655" s="5"/>
      <c r="AQ5655" s="5"/>
      <c r="AR5655" s="5"/>
      <c r="AS5655" s="5"/>
      <c r="AT5655" s="3"/>
      <c r="AU5655" s="5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CK5655"/>
    </row>
    <row r="5656" spans="1:89" x14ac:dyDescent="0.25">
      <c r="A5656" s="2"/>
      <c r="B5656" s="5"/>
      <c r="C5656" s="5"/>
      <c r="D5656" s="5"/>
      <c r="E5656" s="5"/>
      <c r="F5656" s="5"/>
      <c r="G5656" s="5"/>
      <c r="H5656" s="5"/>
      <c r="I5656" s="3"/>
      <c r="J5656" s="5"/>
      <c r="K5656" s="5"/>
      <c r="L5656" s="5"/>
      <c r="M5656" s="5"/>
      <c r="AJ5656" s="3"/>
      <c r="AK5656" s="3"/>
      <c r="AL5656" s="3"/>
      <c r="AM5656" s="3"/>
      <c r="AN5656" s="3"/>
      <c r="AO5656" s="5"/>
      <c r="AP5656" s="5"/>
      <c r="AQ5656" s="5"/>
      <c r="AR5656" s="5"/>
      <c r="AS5656" s="5"/>
      <c r="AT5656" s="3"/>
      <c r="AU5656" s="5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CK5656"/>
    </row>
    <row r="5657" spans="1:89" x14ac:dyDescent="0.25">
      <c r="A5657" s="2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AJ5657" s="3"/>
      <c r="AK5657" s="3"/>
      <c r="AL5657" s="3"/>
      <c r="AM5657" s="3"/>
      <c r="AN5657" s="5"/>
      <c r="AO5657" s="5"/>
      <c r="AP5657" s="5"/>
      <c r="AQ5657" s="5"/>
      <c r="AR5657" s="5"/>
      <c r="AS5657" s="5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CK5657"/>
    </row>
    <row r="5658" spans="1:89" x14ac:dyDescent="0.25">
      <c r="A5658" s="2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AJ5658" s="5"/>
      <c r="AK5658" s="3"/>
      <c r="AL5658" s="3"/>
      <c r="AM5658" s="3"/>
      <c r="AN5658" s="5"/>
      <c r="AO5658" s="5"/>
      <c r="AP5658" s="5"/>
      <c r="AQ5658" s="5"/>
      <c r="AR5658" s="5"/>
      <c r="AS5658" s="5"/>
      <c r="AT5658" s="3"/>
      <c r="AU5658" s="5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CK5658"/>
    </row>
    <row r="5659" spans="1:89" x14ac:dyDescent="0.25">
      <c r="A5659" s="2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AJ5659" s="3"/>
      <c r="AK5659" s="3"/>
      <c r="AL5659" s="3"/>
      <c r="AM5659" s="3"/>
      <c r="AN5659" s="5"/>
      <c r="AO5659" s="5"/>
      <c r="AP5659" s="5"/>
      <c r="AQ5659" s="5"/>
      <c r="AR5659" s="5"/>
      <c r="AS5659" s="5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CK5659"/>
    </row>
    <row r="5660" spans="1:89" x14ac:dyDescent="0.25">
      <c r="A5660" s="2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AJ5660" s="3"/>
      <c r="AK5660" s="3"/>
      <c r="AL5660" s="3"/>
      <c r="AM5660" s="3"/>
      <c r="AN5660" s="3"/>
      <c r="AO5660" s="5"/>
      <c r="AP5660" s="5"/>
      <c r="AQ5660" s="5"/>
      <c r="AR5660" s="5"/>
      <c r="AS5660" s="5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CK5660"/>
    </row>
    <row r="5661" spans="1:89" x14ac:dyDescent="0.25">
      <c r="A5661" s="2"/>
      <c r="B5661" s="5"/>
      <c r="C5661" s="5"/>
      <c r="D5661" s="5"/>
      <c r="E5661" s="5"/>
      <c r="F5661" s="5"/>
      <c r="G5661" s="5"/>
      <c r="H5661" s="5"/>
      <c r="I5661" s="3"/>
      <c r="J5661" s="5"/>
      <c r="K5661" s="5"/>
      <c r="L5661" s="5"/>
      <c r="M5661" s="5"/>
      <c r="AJ5661" s="3"/>
      <c r="AK5661" s="3"/>
      <c r="AL5661" s="3"/>
      <c r="AM5661" s="3"/>
      <c r="AN5661" s="3"/>
      <c r="AO5661" s="5"/>
      <c r="AP5661" s="5"/>
      <c r="AQ5661" s="5"/>
      <c r="AR5661" s="5"/>
      <c r="AS5661" s="5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CK5661"/>
    </row>
    <row r="5662" spans="1:89" x14ac:dyDescent="0.25">
      <c r="A5662" s="2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AJ5662" s="3"/>
      <c r="AK5662" s="3"/>
      <c r="AL5662" s="3"/>
      <c r="AM5662" s="3"/>
      <c r="AN5662" s="5"/>
      <c r="AO5662" s="5"/>
      <c r="AP5662" s="5"/>
      <c r="AQ5662" s="5"/>
      <c r="AR5662" s="5"/>
      <c r="AS5662" s="5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CK5662"/>
    </row>
    <row r="5663" spans="1:89" x14ac:dyDescent="0.25">
      <c r="A5663" s="2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3"/>
      <c r="AU5663" s="5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CK5663"/>
    </row>
    <row r="5664" spans="1:89" x14ac:dyDescent="0.25">
      <c r="A5664" s="2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3"/>
      <c r="AU5664" s="5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CK5664"/>
    </row>
    <row r="5665" spans="1:89" x14ac:dyDescent="0.25">
      <c r="A5665" s="2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3"/>
      <c r="AU5665" s="5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CK5665"/>
    </row>
    <row r="5666" spans="1:89" x14ac:dyDescent="0.25">
      <c r="A5666" s="2"/>
      <c r="B5666" s="5"/>
      <c r="C5666" s="5"/>
      <c r="D5666" s="5"/>
      <c r="E5666" s="5"/>
      <c r="F5666" s="5"/>
      <c r="G5666" s="5"/>
      <c r="H5666" s="5"/>
      <c r="I5666" s="3"/>
      <c r="J5666" s="5"/>
      <c r="K5666" s="5"/>
      <c r="L5666" s="5"/>
      <c r="M5666" s="5"/>
      <c r="AJ5666" s="3"/>
      <c r="AK5666" s="3"/>
      <c r="AL5666" s="3"/>
      <c r="AM5666" s="3"/>
      <c r="AN5666" s="3"/>
      <c r="AO5666" s="5"/>
      <c r="AP5666" s="5"/>
      <c r="AQ5666" s="5"/>
      <c r="AR5666" s="5"/>
      <c r="AS5666" s="5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CK5666"/>
    </row>
    <row r="5667" spans="1:89" x14ac:dyDescent="0.25">
      <c r="A5667" s="2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AJ5667" s="5"/>
      <c r="AK5667" s="3"/>
      <c r="AL5667" s="3"/>
      <c r="AM5667" s="3"/>
      <c r="AN5667" s="5"/>
      <c r="AO5667" s="5"/>
      <c r="AP5667" s="5"/>
      <c r="AQ5667" s="5"/>
      <c r="AR5667" s="5"/>
      <c r="AS5667" s="5"/>
      <c r="AT5667" s="3"/>
      <c r="AU5667" s="5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CK5667"/>
    </row>
    <row r="5668" spans="1:89" x14ac:dyDescent="0.25">
      <c r="A5668" s="2"/>
      <c r="B5668" s="5"/>
      <c r="C5668" s="5"/>
      <c r="D5668" s="5"/>
      <c r="E5668" s="5"/>
      <c r="F5668" s="5"/>
      <c r="G5668" s="5"/>
      <c r="H5668" s="5"/>
      <c r="I5668" s="3"/>
      <c r="J5668" s="5"/>
      <c r="K5668" s="5"/>
      <c r="L5668" s="5"/>
      <c r="M5668" s="5"/>
      <c r="AJ5668" s="3"/>
      <c r="AK5668" s="3"/>
      <c r="AL5668" s="3"/>
      <c r="AM5668" s="3"/>
      <c r="AN5668" s="3"/>
      <c r="AO5668" s="5"/>
      <c r="AP5668" s="5"/>
      <c r="AQ5668" s="5"/>
      <c r="AR5668" s="5"/>
      <c r="AS5668" s="5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CK5668"/>
    </row>
    <row r="5669" spans="1:89" x14ac:dyDescent="0.25">
      <c r="A5669" s="2"/>
      <c r="B5669" s="5"/>
      <c r="C5669" s="5"/>
      <c r="D5669" s="5"/>
      <c r="E5669" s="5"/>
      <c r="F5669" s="5"/>
      <c r="G5669" s="5"/>
      <c r="H5669" s="5"/>
      <c r="I5669" s="3"/>
      <c r="J5669" s="5"/>
      <c r="K5669" s="5"/>
      <c r="L5669" s="5"/>
      <c r="M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3"/>
      <c r="AU5669" s="5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CK5669"/>
    </row>
    <row r="5670" spans="1:89" x14ac:dyDescent="0.25">
      <c r="A5670" s="2"/>
      <c r="B5670" s="5"/>
      <c r="C5670" s="5"/>
      <c r="D5670" s="5"/>
      <c r="E5670" s="5"/>
      <c r="F5670" s="5"/>
      <c r="G5670" s="5"/>
      <c r="H5670" s="5"/>
      <c r="I5670" s="3"/>
      <c r="J5670" s="5"/>
      <c r="K5670" s="5"/>
      <c r="L5670" s="5"/>
      <c r="M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3"/>
      <c r="AU5670" s="5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CK5670"/>
    </row>
    <row r="5671" spans="1:89" x14ac:dyDescent="0.25">
      <c r="A5671" s="2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AJ5671" s="3"/>
      <c r="AK5671" s="3"/>
      <c r="AL5671" s="3"/>
      <c r="AM5671" s="3"/>
      <c r="AN5671" s="3"/>
      <c r="AO5671" s="5"/>
      <c r="AP5671" s="5"/>
      <c r="AQ5671" s="5"/>
      <c r="AR5671" s="5"/>
      <c r="AS5671" s="5"/>
      <c r="AT5671" s="3"/>
      <c r="AU5671" s="5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CK5671"/>
    </row>
    <row r="5672" spans="1:89" x14ac:dyDescent="0.25">
      <c r="A5672" s="2"/>
      <c r="B5672" s="5"/>
      <c r="C5672" s="5"/>
      <c r="D5672" s="5"/>
      <c r="E5672" s="5"/>
      <c r="F5672" s="5"/>
      <c r="G5672" s="5"/>
      <c r="H5672" s="5"/>
      <c r="I5672" s="3"/>
      <c r="J5672" s="5"/>
      <c r="K5672" s="5"/>
      <c r="L5672" s="5"/>
      <c r="M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3"/>
      <c r="AU5672" s="5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CK5672"/>
    </row>
    <row r="5673" spans="1:89" x14ac:dyDescent="0.25">
      <c r="A5673" s="2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AJ5673" s="3"/>
      <c r="AK5673" s="3"/>
      <c r="AL5673" s="3"/>
      <c r="AM5673" s="3"/>
      <c r="AN5673" s="3"/>
      <c r="AO5673" s="5"/>
      <c r="AP5673" s="5"/>
      <c r="AQ5673" s="5"/>
      <c r="AR5673" s="5"/>
      <c r="AS5673" s="5"/>
      <c r="AT5673" s="3"/>
      <c r="AU5673" s="5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CK5673"/>
    </row>
    <row r="5674" spans="1:89" x14ac:dyDescent="0.25">
      <c r="A5674" s="2"/>
      <c r="B5674" s="5"/>
      <c r="C5674" s="5"/>
      <c r="D5674" s="5"/>
      <c r="E5674" s="5"/>
      <c r="F5674" s="5"/>
      <c r="G5674" s="5"/>
      <c r="H5674" s="5"/>
      <c r="I5674" s="3"/>
      <c r="J5674" s="5"/>
      <c r="K5674" s="5"/>
      <c r="L5674" s="5"/>
      <c r="M5674" s="5"/>
      <c r="AJ5674" s="3"/>
      <c r="AK5674" s="3"/>
      <c r="AL5674" s="3"/>
      <c r="AM5674" s="3"/>
      <c r="AN5674" s="5"/>
      <c r="AO5674" s="5"/>
      <c r="AP5674" s="5"/>
      <c r="AQ5674" s="5"/>
      <c r="AR5674" s="5"/>
      <c r="AS5674" s="5"/>
      <c r="AT5674" s="3"/>
      <c r="AU5674" s="5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CK5674"/>
    </row>
    <row r="5675" spans="1:89" x14ac:dyDescent="0.25">
      <c r="A5675" s="2"/>
      <c r="B5675" s="5"/>
      <c r="C5675" s="5"/>
      <c r="D5675" s="5"/>
      <c r="E5675" s="5"/>
      <c r="F5675" s="5"/>
      <c r="G5675" s="5"/>
      <c r="H5675" s="5"/>
      <c r="I5675" s="3"/>
      <c r="J5675" s="5"/>
      <c r="K5675" s="5"/>
      <c r="L5675" s="5"/>
      <c r="M5675" s="5"/>
      <c r="AJ5675" s="5"/>
      <c r="AK5675" s="3"/>
      <c r="AL5675" s="3"/>
      <c r="AM5675" s="5"/>
      <c r="AN5675" s="5"/>
      <c r="AO5675" s="5"/>
      <c r="AP5675" s="5"/>
      <c r="AQ5675" s="5"/>
      <c r="AR5675" s="5"/>
      <c r="AS5675" s="5"/>
      <c r="AT5675" s="3"/>
      <c r="AU5675" s="5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CK5675"/>
    </row>
    <row r="5676" spans="1:89" x14ac:dyDescent="0.25">
      <c r="A5676" s="2"/>
      <c r="B5676" s="5"/>
      <c r="C5676" s="5"/>
      <c r="D5676" s="5"/>
      <c r="E5676" s="5"/>
      <c r="F5676" s="5"/>
      <c r="G5676" s="5"/>
      <c r="H5676" s="5"/>
      <c r="I5676" s="3"/>
      <c r="J5676" s="5"/>
      <c r="K5676" s="5"/>
      <c r="L5676" s="5"/>
      <c r="M5676" s="5"/>
      <c r="AJ5676" s="3"/>
      <c r="AK5676" s="3"/>
      <c r="AL5676" s="3"/>
      <c r="AM5676" s="3"/>
      <c r="AN5676" s="5"/>
      <c r="AO5676" s="5"/>
      <c r="AP5676" s="5"/>
      <c r="AQ5676" s="5"/>
      <c r="AR5676" s="5"/>
      <c r="AS5676" s="5"/>
      <c r="AT5676" s="3"/>
      <c r="AU5676" s="5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CK5676"/>
    </row>
    <row r="5677" spans="1:89" x14ac:dyDescent="0.25">
      <c r="A5677" s="2"/>
      <c r="B5677" s="5"/>
      <c r="C5677" s="5"/>
      <c r="D5677" s="5"/>
      <c r="E5677" s="5"/>
      <c r="F5677" s="5"/>
      <c r="G5677" s="5"/>
      <c r="H5677" s="5"/>
      <c r="I5677" s="3"/>
      <c r="J5677" s="5"/>
      <c r="K5677" s="5"/>
      <c r="L5677" s="5"/>
      <c r="M5677" s="5"/>
      <c r="AJ5677" s="3"/>
      <c r="AK5677" s="3"/>
      <c r="AL5677" s="3"/>
      <c r="AM5677" s="3"/>
      <c r="AN5677" s="3"/>
      <c r="AO5677" s="5"/>
      <c r="AP5677" s="5"/>
      <c r="AQ5677" s="5"/>
      <c r="AR5677" s="5"/>
      <c r="AS5677" s="5"/>
      <c r="AT5677" s="3"/>
      <c r="AU5677" s="5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CK5677"/>
    </row>
    <row r="5678" spans="1:89" x14ac:dyDescent="0.25">
      <c r="A5678" s="2"/>
      <c r="B5678" s="5"/>
      <c r="C5678" s="5"/>
      <c r="D5678" s="5"/>
      <c r="E5678" s="5"/>
      <c r="F5678" s="5"/>
      <c r="G5678" s="5"/>
      <c r="H5678" s="5"/>
      <c r="I5678" s="3"/>
      <c r="J5678" s="5"/>
      <c r="K5678" s="5"/>
      <c r="L5678" s="5"/>
      <c r="M5678" s="5"/>
      <c r="AJ5678" s="3"/>
      <c r="AK5678" s="3"/>
      <c r="AL5678" s="3"/>
      <c r="AM5678" s="3"/>
      <c r="AN5678" s="3"/>
      <c r="AO5678" s="5"/>
      <c r="AP5678" s="5"/>
      <c r="AQ5678" s="5"/>
      <c r="AR5678" s="5"/>
      <c r="AS5678" s="5"/>
      <c r="AT5678" s="3"/>
      <c r="AU5678" s="5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CK5678"/>
    </row>
    <row r="5679" spans="1:89" x14ac:dyDescent="0.25">
      <c r="A5679" s="2"/>
      <c r="B5679" s="5"/>
      <c r="C5679" s="5"/>
      <c r="D5679" s="5"/>
      <c r="E5679" s="5"/>
      <c r="F5679" s="5"/>
      <c r="G5679" s="5"/>
      <c r="H5679" s="5"/>
      <c r="I5679" s="3"/>
      <c r="J5679" s="5"/>
      <c r="K5679" s="5"/>
      <c r="L5679" s="5"/>
      <c r="M5679" s="5"/>
      <c r="AJ5679" s="3"/>
      <c r="AK5679" s="3"/>
      <c r="AL5679" s="3"/>
      <c r="AM5679" s="3"/>
      <c r="AN5679" s="5"/>
      <c r="AO5679" s="5"/>
      <c r="AP5679" s="5"/>
      <c r="AQ5679" s="5"/>
      <c r="AR5679" s="5"/>
      <c r="AS5679" s="5"/>
      <c r="AT5679" s="3"/>
      <c r="AU5679" s="5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CK5679"/>
    </row>
    <row r="5680" spans="1:89" x14ac:dyDescent="0.25">
      <c r="A5680" s="2"/>
      <c r="B5680" s="5"/>
      <c r="C5680" s="5"/>
      <c r="D5680" s="5"/>
      <c r="E5680" s="5"/>
      <c r="F5680" s="5"/>
      <c r="G5680" s="5"/>
      <c r="H5680" s="5"/>
      <c r="I5680" s="3"/>
      <c r="J5680" s="5"/>
      <c r="K5680" s="5"/>
      <c r="L5680" s="5"/>
      <c r="M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3"/>
      <c r="AU5680" s="5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CK5680"/>
    </row>
    <row r="5681" spans="1:89" x14ac:dyDescent="0.25">
      <c r="A5681" s="2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3"/>
      <c r="AU5681" s="5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CK5681"/>
    </row>
    <row r="5682" spans="1:89" x14ac:dyDescent="0.25">
      <c r="A5682" s="2"/>
      <c r="B5682" s="5"/>
      <c r="C5682" s="5"/>
      <c r="D5682" s="5"/>
      <c r="E5682" s="5"/>
      <c r="F5682" s="5"/>
      <c r="G5682" s="5"/>
      <c r="H5682" s="5"/>
      <c r="I5682" s="3"/>
      <c r="J5682" s="5"/>
      <c r="K5682" s="5"/>
      <c r="L5682" s="5"/>
      <c r="M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3"/>
      <c r="AU5682" s="5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CK5682"/>
    </row>
    <row r="5683" spans="1:89" x14ac:dyDescent="0.25">
      <c r="A5683" s="2"/>
      <c r="B5683" s="5"/>
      <c r="C5683" s="5"/>
      <c r="D5683" s="5"/>
      <c r="E5683" s="5"/>
      <c r="F5683" s="5"/>
      <c r="G5683" s="5"/>
      <c r="H5683" s="5"/>
      <c r="I5683" s="3"/>
      <c r="J5683" s="5"/>
      <c r="K5683" s="5"/>
      <c r="L5683" s="5"/>
      <c r="M5683" s="5"/>
      <c r="AJ5683" s="3"/>
      <c r="AK5683" s="3"/>
      <c r="AL5683" s="3"/>
      <c r="AM5683" s="3"/>
      <c r="AN5683" s="3"/>
      <c r="AO5683" s="5"/>
      <c r="AP5683" s="5"/>
      <c r="AQ5683" s="5"/>
      <c r="AR5683" s="5"/>
      <c r="AS5683" s="5"/>
      <c r="AT5683" s="3"/>
      <c r="AU5683" s="5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CK5683"/>
    </row>
    <row r="5684" spans="1:89" x14ac:dyDescent="0.25">
      <c r="A5684" s="2"/>
      <c r="B5684" s="5"/>
      <c r="C5684" s="5"/>
      <c r="D5684" s="5"/>
      <c r="E5684" s="5"/>
      <c r="F5684" s="5"/>
      <c r="G5684" s="5"/>
      <c r="H5684" s="5"/>
      <c r="I5684" s="3"/>
      <c r="J5684" s="5"/>
      <c r="K5684" s="5"/>
      <c r="L5684" s="5"/>
      <c r="M5684" s="5"/>
      <c r="AJ5684" s="5"/>
      <c r="AK5684" s="3"/>
      <c r="AL5684" s="3"/>
      <c r="AM5684" s="5"/>
      <c r="AN5684" s="5"/>
      <c r="AO5684" s="5"/>
      <c r="AP5684" s="5"/>
      <c r="AQ5684" s="5"/>
      <c r="AR5684" s="5"/>
      <c r="AS5684" s="5"/>
      <c r="AT5684" s="3"/>
      <c r="AU5684" s="5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CK5684"/>
    </row>
    <row r="5685" spans="1:89" x14ac:dyDescent="0.25">
      <c r="A5685" s="2"/>
      <c r="B5685" s="5"/>
      <c r="C5685" s="5"/>
      <c r="D5685" s="5"/>
      <c r="E5685" s="5"/>
      <c r="F5685" s="5"/>
      <c r="G5685" s="5"/>
      <c r="H5685" s="5"/>
      <c r="I5685" s="3"/>
      <c r="J5685" s="5"/>
      <c r="K5685" s="5"/>
      <c r="L5685" s="5"/>
      <c r="M5685" s="5"/>
      <c r="AJ5685" s="3"/>
      <c r="AK5685" s="3"/>
      <c r="AL5685" s="3"/>
      <c r="AM5685" s="3"/>
      <c r="AN5685" s="3"/>
      <c r="AO5685" s="5"/>
      <c r="AP5685" s="5"/>
      <c r="AQ5685" s="5"/>
      <c r="AR5685" s="5"/>
      <c r="AS5685" s="5"/>
      <c r="AT5685" s="3"/>
      <c r="AU5685" s="5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CK5685"/>
    </row>
    <row r="5686" spans="1:89" x14ac:dyDescent="0.25">
      <c r="A5686" s="2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3"/>
      <c r="AU5686" s="5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CK5686"/>
    </row>
    <row r="5687" spans="1:89" x14ac:dyDescent="0.25">
      <c r="A5687" s="2"/>
      <c r="B5687" s="5"/>
      <c r="C5687" s="5"/>
      <c r="D5687" s="5"/>
      <c r="E5687" s="5"/>
      <c r="F5687" s="5"/>
      <c r="G5687" s="5"/>
      <c r="H5687" s="5"/>
      <c r="I5687" s="3"/>
      <c r="J5687" s="5"/>
      <c r="K5687" s="5"/>
      <c r="L5687" s="5"/>
      <c r="M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3"/>
      <c r="AU5687" s="5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CK5687"/>
    </row>
    <row r="5688" spans="1:89" x14ac:dyDescent="0.25">
      <c r="A5688" s="2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AJ5688" s="3"/>
      <c r="AK5688" s="3"/>
      <c r="AL5688" s="3"/>
      <c r="AM5688" s="3"/>
      <c r="AN5688" s="3"/>
      <c r="AO5688" s="5"/>
      <c r="AP5688" s="5"/>
      <c r="AQ5688" s="5"/>
      <c r="AR5688" s="3"/>
      <c r="AS5688" s="5"/>
      <c r="AT5688" s="3"/>
      <c r="AU5688" s="5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CK5688"/>
    </row>
    <row r="5689" spans="1:89" x14ac:dyDescent="0.25">
      <c r="A5689" s="2"/>
      <c r="B5689" s="5"/>
      <c r="C5689" s="5"/>
      <c r="D5689" s="5"/>
      <c r="E5689" s="5"/>
      <c r="F5689" s="5"/>
      <c r="G5689" s="5"/>
      <c r="H5689" s="5"/>
      <c r="I5689" s="3"/>
      <c r="J5689" s="5"/>
      <c r="K5689" s="5"/>
      <c r="L5689" s="5"/>
      <c r="M5689" s="5"/>
      <c r="AJ5689" s="5"/>
      <c r="AK5689" s="3"/>
      <c r="AL5689" s="3"/>
      <c r="AM5689" s="3"/>
      <c r="AN5689" s="3"/>
      <c r="AO5689" s="5"/>
      <c r="AP5689" s="5"/>
      <c r="AQ5689" s="5"/>
      <c r="AR5689" s="5"/>
      <c r="AS5689" s="5"/>
      <c r="AT5689" s="3"/>
      <c r="AU5689" s="5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CK5689"/>
    </row>
    <row r="5690" spans="1:89" x14ac:dyDescent="0.25">
      <c r="A5690" s="2"/>
      <c r="B5690" s="5"/>
      <c r="C5690" s="5"/>
      <c r="D5690" s="5"/>
      <c r="E5690" s="5"/>
      <c r="F5690" s="5"/>
      <c r="G5690" s="5"/>
      <c r="H5690" s="5"/>
      <c r="I5690" s="3"/>
      <c r="J5690" s="5"/>
      <c r="K5690" s="5"/>
      <c r="L5690" s="5"/>
      <c r="M5690" s="5"/>
      <c r="AJ5690" s="3"/>
      <c r="AK5690" s="3"/>
      <c r="AL5690" s="3"/>
      <c r="AM5690" s="3"/>
      <c r="AN5690" s="3"/>
      <c r="AO5690" s="5"/>
      <c r="AP5690" s="5"/>
      <c r="AQ5690" s="5"/>
      <c r="AR5690" s="3"/>
      <c r="AS5690" s="5"/>
      <c r="AT5690" s="3"/>
      <c r="AU5690" s="5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CK5690"/>
    </row>
    <row r="5691" spans="1:89" x14ac:dyDescent="0.25">
      <c r="A5691" s="2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AJ5691" s="3"/>
      <c r="AK5691" s="3"/>
      <c r="AL5691" s="3"/>
      <c r="AM5691" s="3"/>
      <c r="AN5691" s="3"/>
      <c r="AO5691" s="5"/>
      <c r="AP5691" s="5"/>
      <c r="AQ5691" s="5"/>
      <c r="AR5691" s="3"/>
      <c r="AS5691" s="5"/>
      <c r="AT5691" s="3"/>
      <c r="AU5691" s="5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CK5691"/>
    </row>
    <row r="5692" spans="1:89" x14ac:dyDescent="0.25">
      <c r="A5692" s="2"/>
      <c r="B5692" s="5"/>
      <c r="C5692" s="5"/>
      <c r="D5692" s="5"/>
      <c r="E5692" s="5"/>
      <c r="F5692" s="5"/>
      <c r="G5692" s="5"/>
      <c r="H5692" s="5"/>
      <c r="I5692" s="3"/>
      <c r="J5692" s="5"/>
      <c r="K5692" s="5"/>
      <c r="L5692" s="5"/>
      <c r="M5692" s="5"/>
      <c r="AJ5692" s="5"/>
      <c r="AK5692" s="5"/>
      <c r="AL5692" s="3"/>
      <c r="AM5692" s="3"/>
      <c r="AN5692" s="3"/>
      <c r="AO5692" s="5"/>
      <c r="AP5692" s="5"/>
      <c r="AQ5692" s="5"/>
      <c r="AR5692" s="5"/>
      <c r="AS5692" s="5"/>
      <c r="AT5692" s="3"/>
      <c r="AU5692" s="5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CK5692"/>
    </row>
    <row r="5693" spans="1:89" x14ac:dyDescent="0.25">
      <c r="A5693" s="2"/>
      <c r="B5693" s="5"/>
      <c r="C5693" s="5"/>
      <c r="D5693" s="5"/>
      <c r="E5693" s="5"/>
      <c r="F5693" s="5"/>
      <c r="G5693" s="5"/>
      <c r="H5693" s="5"/>
      <c r="I5693" s="3"/>
      <c r="J5693" s="5"/>
      <c r="K5693" s="5"/>
      <c r="L5693" s="5"/>
      <c r="M5693" s="5"/>
      <c r="AJ5693" s="3"/>
      <c r="AK5693" s="3"/>
      <c r="AL5693" s="3"/>
      <c r="AM5693" s="3"/>
      <c r="AN5693" s="3"/>
      <c r="AO5693" s="5"/>
      <c r="AP5693" s="5"/>
      <c r="AQ5693" s="5"/>
      <c r="AR5693" s="3"/>
      <c r="AS5693" s="5"/>
      <c r="AT5693" s="3"/>
      <c r="AU5693" s="5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CK5693"/>
    </row>
    <row r="5694" spans="1:89" x14ac:dyDescent="0.25">
      <c r="A5694" s="2"/>
      <c r="B5694" s="5"/>
      <c r="C5694" s="5"/>
      <c r="D5694" s="5"/>
      <c r="E5694" s="5"/>
      <c r="F5694" s="5"/>
      <c r="G5694" s="5"/>
      <c r="H5694" s="5"/>
      <c r="I5694" s="3"/>
      <c r="J5694" s="5"/>
      <c r="K5694" s="5"/>
      <c r="L5694" s="5"/>
      <c r="M5694" s="5"/>
      <c r="AJ5694" s="3"/>
      <c r="AK5694" s="3"/>
      <c r="AL5694" s="3"/>
      <c r="AM5694" s="3"/>
      <c r="AN5694" s="3"/>
      <c r="AO5694" s="5"/>
      <c r="AP5694" s="5"/>
      <c r="AQ5694" s="5"/>
      <c r="AR5694" s="3"/>
      <c r="AS5694" s="5"/>
      <c r="AT5694" s="3"/>
      <c r="AU5694" s="5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CK5694"/>
    </row>
    <row r="5695" spans="1:89" x14ac:dyDescent="0.25">
      <c r="A5695" s="2"/>
      <c r="B5695" s="5"/>
      <c r="C5695" s="5"/>
      <c r="D5695" s="5"/>
      <c r="E5695" s="5"/>
      <c r="F5695" s="5"/>
      <c r="G5695" s="5"/>
      <c r="H5695" s="5"/>
      <c r="I5695" s="3"/>
      <c r="J5695" s="5"/>
      <c r="K5695" s="5"/>
      <c r="L5695" s="5"/>
      <c r="M5695" s="5"/>
      <c r="AJ5695" s="3"/>
      <c r="AK5695" s="3"/>
      <c r="AL5695" s="3"/>
      <c r="AM5695" s="3"/>
      <c r="AN5695" s="3"/>
      <c r="AO5695" s="5"/>
      <c r="AP5695" s="5"/>
      <c r="AQ5695" s="5"/>
      <c r="AR5695" s="3"/>
      <c r="AS5695" s="5"/>
      <c r="AT5695" s="3"/>
      <c r="AU5695" s="5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CK5695"/>
    </row>
    <row r="5696" spans="1:89" x14ac:dyDescent="0.25">
      <c r="A5696" s="2"/>
      <c r="B5696" s="5"/>
      <c r="C5696" s="5"/>
      <c r="D5696" s="5"/>
      <c r="E5696" s="5"/>
      <c r="F5696" s="5"/>
      <c r="G5696" s="5"/>
      <c r="H5696" s="5"/>
      <c r="I5696" s="3"/>
      <c r="J5696" s="5"/>
      <c r="K5696" s="5"/>
      <c r="L5696" s="5"/>
      <c r="M5696" s="5"/>
      <c r="AJ5696" s="3"/>
      <c r="AK5696" s="3"/>
      <c r="AL5696" s="3"/>
      <c r="AM5696" s="3"/>
      <c r="AN5696" s="3"/>
      <c r="AO5696" s="5"/>
      <c r="AP5696" s="5"/>
      <c r="AQ5696" s="5"/>
      <c r="AR5696" s="3"/>
      <c r="AS5696" s="5"/>
      <c r="AT5696" s="3"/>
      <c r="AU5696" s="5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CK5696"/>
    </row>
    <row r="5697" spans="1:89" x14ac:dyDescent="0.25">
      <c r="A5697" s="2"/>
      <c r="B5697" s="5"/>
      <c r="C5697" s="5"/>
      <c r="D5697" s="5"/>
      <c r="E5697" s="5"/>
      <c r="F5697" s="5"/>
      <c r="G5697" s="5"/>
      <c r="H5697" s="5"/>
      <c r="I5697" s="3"/>
      <c r="J5697" s="5"/>
      <c r="K5697" s="5"/>
      <c r="L5697" s="5"/>
      <c r="M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3"/>
      <c r="AU5697" s="5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CK5697"/>
    </row>
    <row r="5698" spans="1:89" x14ac:dyDescent="0.25">
      <c r="A5698" s="2"/>
      <c r="B5698" s="5"/>
      <c r="C5698" s="5"/>
      <c r="D5698" s="5"/>
      <c r="E5698" s="5"/>
      <c r="F5698" s="5"/>
      <c r="G5698" s="5"/>
      <c r="H5698" s="5"/>
      <c r="I5698" s="3"/>
      <c r="J5698" s="5"/>
      <c r="K5698" s="5"/>
      <c r="L5698" s="5"/>
      <c r="M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3"/>
      <c r="AU5698" s="5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CK5698"/>
    </row>
    <row r="5699" spans="1:89" x14ac:dyDescent="0.25">
      <c r="A5699" s="2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3"/>
      <c r="AU5699" s="5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CK5699"/>
    </row>
    <row r="5700" spans="1:89" x14ac:dyDescent="0.25">
      <c r="A5700" s="2"/>
      <c r="B5700" s="5"/>
      <c r="C5700" s="5"/>
      <c r="D5700" s="5"/>
      <c r="E5700" s="5"/>
      <c r="F5700" s="5"/>
      <c r="G5700" s="5"/>
      <c r="H5700" s="5"/>
      <c r="I5700" s="3"/>
      <c r="J5700" s="5"/>
      <c r="K5700" s="5"/>
      <c r="L5700" s="5"/>
      <c r="M5700" s="5"/>
      <c r="AJ5700" s="3"/>
      <c r="AK5700" s="3"/>
      <c r="AL5700" s="3"/>
      <c r="AM5700" s="3"/>
      <c r="AN5700" s="3"/>
      <c r="AO5700" s="5"/>
      <c r="AP5700" s="5"/>
      <c r="AQ5700" s="5"/>
      <c r="AR5700" s="3"/>
      <c r="AS5700" s="5"/>
      <c r="AT5700" s="3"/>
      <c r="AU5700" s="5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CK5700"/>
    </row>
    <row r="5701" spans="1:89" x14ac:dyDescent="0.25">
      <c r="A5701" s="2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AJ5701" s="5"/>
      <c r="AK5701" s="3"/>
      <c r="AL5701" s="3"/>
      <c r="AM5701" s="3"/>
      <c r="AN5701" s="3"/>
      <c r="AO5701" s="5"/>
      <c r="AP5701" s="5"/>
      <c r="AQ5701" s="5"/>
      <c r="AR5701" s="5"/>
      <c r="AS5701" s="5"/>
      <c r="AT5701" s="3"/>
      <c r="AU5701" s="5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CK5701"/>
    </row>
    <row r="5702" spans="1:89" x14ac:dyDescent="0.25">
      <c r="A5702" s="2"/>
      <c r="B5702" s="5"/>
      <c r="C5702" s="5"/>
      <c r="D5702" s="5"/>
      <c r="E5702" s="5"/>
      <c r="F5702" s="5"/>
      <c r="G5702" s="5"/>
      <c r="H5702" s="5"/>
      <c r="I5702" s="3"/>
      <c r="J5702" s="5"/>
      <c r="K5702" s="5"/>
      <c r="L5702" s="5"/>
      <c r="M5702" s="5"/>
      <c r="AJ5702" s="3"/>
      <c r="AK5702" s="3"/>
      <c r="AL5702" s="3"/>
      <c r="AM5702" s="3"/>
      <c r="AN5702" s="3"/>
      <c r="AO5702" s="5"/>
      <c r="AP5702" s="5"/>
      <c r="AQ5702" s="5"/>
      <c r="AR5702" s="3"/>
      <c r="AS5702" s="5"/>
      <c r="AT5702" s="3"/>
      <c r="AU5702" s="5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CK5702"/>
    </row>
    <row r="5703" spans="1:89" x14ac:dyDescent="0.25">
      <c r="A5703" s="2"/>
      <c r="B5703" s="5"/>
      <c r="C5703" s="5"/>
      <c r="D5703" s="5"/>
      <c r="E5703" s="5"/>
      <c r="F5703" s="5"/>
      <c r="G5703" s="5"/>
      <c r="H5703" s="5"/>
      <c r="I5703" s="3"/>
      <c r="J5703" s="5"/>
      <c r="K5703" s="5"/>
      <c r="L5703" s="5"/>
      <c r="M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3"/>
      <c r="AU5703" s="5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CK5703"/>
    </row>
    <row r="5704" spans="1:89" x14ac:dyDescent="0.25">
      <c r="A5704" s="2"/>
      <c r="B5704" s="5"/>
      <c r="C5704" s="5"/>
      <c r="D5704" s="5"/>
      <c r="E5704" s="5"/>
      <c r="F5704" s="5"/>
      <c r="G5704" s="5"/>
      <c r="H5704" s="5"/>
      <c r="I5704" s="3"/>
      <c r="J5704" s="5"/>
      <c r="K5704" s="5"/>
      <c r="L5704" s="5"/>
      <c r="M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3"/>
      <c r="AU5704" s="5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CK5704"/>
    </row>
    <row r="5705" spans="1:89" x14ac:dyDescent="0.25">
      <c r="A5705" s="2"/>
      <c r="B5705" s="5"/>
      <c r="C5705" s="5"/>
      <c r="D5705" s="5"/>
      <c r="E5705" s="5"/>
      <c r="F5705" s="5"/>
      <c r="G5705" s="5"/>
      <c r="H5705" s="5"/>
      <c r="I5705" s="3"/>
      <c r="J5705" s="5"/>
      <c r="K5705" s="5"/>
      <c r="L5705" s="5"/>
      <c r="M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3"/>
      <c r="AU5705" s="5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CK5705"/>
    </row>
    <row r="5706" spans="1:89" x14ac:dyDescent="0.25">
      <c r="A5706" s="2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3"/>
      <c r="AU5706" s="5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CK5706"/>
    </row>
    <row r="5707" spans="1:89" x14ac:dyDescent="0.25">
      <c r="A5707" s="2"/>
      <c r="B5707" s="5"/>
      <c r="C5707" s="5"/>
      <c r="D5707" s="5"/>
      <c r="E5707" s="5"/>
      <c r="F5707" s="5"/>
      <c r="G5707" s="5"/>
      <c r="H5707" s="5"/>
      <c r="I5707" s="3"/>
      <c r="J5707" s="5"/>
      <c r="K5707" s="5"/>
      <c r="L5707" s="5"/>
      <c r="M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3"/>
      <c r="AU5707" s="5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CK5707"/>
    </row>
    <row r="5708" spans="1:89" x14ac:dyDescent="0.25">
      <c r="A5708" s="2"/>
      <c r="B5708" s="5"/>
      <c r="C5708" s="5"/>
      <c r="D5708" s="5"/>
      <c r="E5708" s="5"/>
      <c r="F5708" s="5"/>
      <c r="G5708" s="5"/>
      <c r="H5708" s="5"/>
      <c r="I5708" s="3"/>
      <c r="J5708" s="5"/>
      <c r="K5708" s="5"/>
      <c r="L5708" s="5"/>
      <c r="M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3"/>
      <c r="AU5708" s="5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CK5708"/>
    </row>
    <row r="5709" spans="1:89" x14ac:dyDescent="0.25">
      <c r="A5709" s="2"/>
      <c r="B5709" s="5"/>
      <c r="C5709" s="5"/>
      <c r="D5709" s="5"/>
      <c r="E5709" s="5"/>
      <c r="F5709" s="5"/>
      <c r="G5709" s="5"/>
      <c r="H5709" s="5"/>
      <c r="I5709" s="3"/>
      <c r="J5709" s="5"/>
      <c r="K5709" s="5"/>
      <c r="L5709" s="5"/>
      <c r="M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3"/>
      <c r="AU5709" s="5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CK5709"/>
    </row>
    <row r="5710" spans="1:89" x14ac:dyDescent="0.25">
      <c r="A5710" s="2"/>
      <c r="B5710" s="5"/>
      <c r="C5710" s="5"/>
      <c r="D5710" s="5"/>
      <c r="E5710" s="5"/>
      <c r="F5710" s="5"/>
      <c r="G5710" s="5"/>
      <c r="H5710" s="5"/>
      <c r="I5710" s="3"/>
      <c r="J5710" s="5"/>
      <c r="K5710" s="5"/>
      <c r="L5710" s="5"/>
      <c r="M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3"/>
      <c r="AU5710" s="5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CK5710"/>
    </row>
    <row r="5711" spans="1:89" x14ac:dyDescent="0.25">
      <c r="A5711" s="2"/>
      <c r="B5711" s="5"/>
      <c r="C5711" s="5"/>
      <c r="D5711" s="5"/>
      <c r="E5711" s="5"/>
      <c r="F5711" s="5"/>
      <c r="G5711" s="5"/>
      <c r="H5711" s="5"/>
      <c r="I5711" s="3"/>
      <c r="J5711" s="5"/>
      <c r="K5711" s="5"/>
      <c r="L5711" s="5"/>
      <c r="M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3"/>
      <c r="AU5711" s="5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CK5711"/>
    </row>
    <row r="5712" spans="1:89" x14ac:dyDescent="0.25">
      <c r="A5712" s="2"/>
      <c r="B5712" s="5"/>
      <c r="C5712" s="5"/>
      <c r="D5712" s="5"/>
      <c r="E5712" s="5"/>
      <c r="F5712" s="5"/>
      <c r="G5712" s="5"/>
      <c r="H5712" s="5"/>
      <c r="I5712" s="3"/>
      <c r="J5712" s="5"/>
      <c r="K5712" s="5"/>
      <c r="L5712" s="5"/>
      <c r="M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3"/>
      <c r="AU5712" s="5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CK5712"/>
    </row>
    <row r="5713" spans="1:89" x14ac:dyDescent="0.25">
      <c r="A5713" s="2"/>
      <c r="B5713" s="5"/>
      <c r="C5713" s="5"/>
      <c r="D5713" s="5"/>
      <c r="E5713" s="5"/>
      <c r="F5713" s="5"/>
      <c r="G5713" s="5"/>
      <c r="H5713" s="5"/>
      <c r="I5713" s="3"/>
      <c r="J5713" s="5"/>
      <c r="K5713" s="5"/>
      <c r="L5713" s="5"/>
      <c r="M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3"/>
      <c r="AU5713" s="5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CK5713"/>
    </row>
    <row r="5714" spans="1:89" x14ac:dyDescent="0.25">
      <c r="A5714" s="2"/>
      <c r="B5714" s="5"/>
      <c r="C5714" s="5"/>
      <c r="D5714" s="5"/>
      <c r="E5714" s="5"/>
      <c r="F5714" s="5"/>
      <c r="G5714" s="5"/>
      <c r="H5714" s="5"/>
      <c r="I5714" s="3"/>
      <c r="J5714" s="5"/>
      <c r="K5714" s="5"/>
      <c r="L5714" s="5"/>
      <c r="M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3"/>
      <c r="AU5714" s="5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CK5714"/>
    </row>
    <row r="5715" spans="1:89" x14ac:dyDescent="0.25">
      <c r="A5715" s="2"/>
      <c r="B5715" s="5"/>
      <c r="C5715" s="5"/>
      <c r="D5715" s="5"/>
      <c r="E5715" s="5"/>
      <c r="F5715" s="5"/>
      <c r="G5715" s="5"/>
      <c r="H5715" s="5"/>
      <c r="I5715" s="3"/>
      <c r="J5715" s="5"/>
      <c r="K5715" s="5"/>
      <c r="L5715" s="5"/>
      <c r="M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3"/>
      <c r="AU5715" s="5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CK5715"/>
    </row>
    <row r="5716" spans="1:89" x14ac:dyDescent="0.25">
      <c r="A5716" s="2"/>
      <c r="B5716" s="5"/>
      <c r="C5716" s="5"/>
      <c r="D5716" s="5"/>
      <c r="E5716" s="5"/>
      <c r="F5716" s="5"/>
      <c r="G5716" s="5"/>
      <c r="H5716" s="5"/>
      <c r="I5716" s="3"/>
      <c r="J5716" s="5"/>
      <c r="K5716" s="5"/>
      <c r="L5716" s="5"/>
      <c r="M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3"/>
      <c r="AU5716" s="5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CK5716"/>
    </row>
    <row r="5717" spans="1:89" x14ac:dyDescent="0.25">
      <c r="A5717" s="2"/>
      <c r="B5717" s="5"/>
      <c r="C5717" s="5"/>
      <c r="D5717" s="5"/>
      <c r="E5717" s="5"/>
      <c r="F5717" s="5"/>
      <c r="G5717" s="5"/>
      <c r="H5717" s="5"/>
      <c r="I5717" s="3"/>
      <c r="J5717" s="5"/>
      <c r="K5717" s="5"/>
      <c r="L5717" s="5"/>
      <c r="M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3"/>
      <c r="AU5717" s="5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CK5717"/>
    </row>
    <row r="5718" spans="1:89" x14ac:dyDescent="0.25">
      <c r="A5718" s="2"/>
      <c r="B5718" s="5"/>
      <c r="C5718" s="5"/>
      <c r="D5718" s="5"/>
      <c r="E5718" s="5"/>
      <c r="F5718" s="5"/>
      <c r="G5718" s="5"/>
      <c r="H5718" s="5"/>
      <c r="I5718" s="3"/>
      <c r="J5718" s="5"/>
      <c r="K5718" s="5"/>
      <c r="L5718" s="5"/>
      <c r="M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3"/>
      <c r="AU5718" s="5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CK5718"/>
    </row>
    <row r="5719" spans="1:89" x14ac:dyDescent="0.25">
      <c r="A5719" s="2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3"/>
      <c r="AU5719" s="5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CK5719"/>
    </row>
    <row r="5720" spans="1:89" x14ac:dyDescent="0.25">
      <c r="A5720" s="2"/>
      <c r="B5720" s="5"/>
      <c r="C5720" s="5"/>
      <c r="D5720" s="5"/>
      <c r="E5720" s="5"/>
      <c r="F5720" s="5"/>
      <c r="G5720" s="5"/>
      <c r="H5720" s="5"/>
      <c r="I5720" s="3"/>
      <c r="J5720" s="5"/>
      <c r="K5720" s="5"/>
      <c r="L5720" s="5"/>
      <c r="M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3"/>
      <c r="AU5720" s="5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CK5720"/>
    </row>
    <row r="5721" spans="1:89" x14ac:dyDescent="0.25">
      <c r="A5721" s="2"/>
      <c r="B5721" s="5"/>
      <c r="C5721" s="5"/>
      <c r="D5721" s="5"/>
      <c r="E5721" s="5"/>
      <c r="F5721" s="5"/>
      <c r="G5721" s="5"/>
      <c r="H5721" s="5"/>
      <c r="I5721" s="3"/>
      <c r="J5721" s="5"/>
      <c r="K5721" s="5"/>
      <c r="L5721" s="5"/>
      <c r="M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3"/>
      <c r="AU5721" s="5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CK5721"/>
    </row>
    <row r="5722" spans="1:89" x14ac:dyDescent="0.25">
      <c r="A5722" s="2"/>
      <c r="B5722" s="5"/>
      <c r="C5722" s="5"/>
      <c r="D5722" s="5"/>
      <c r="E5722" s="5"/>
      <c r="F5722" s="5"/>
      <c r="G5722" s="5"/>
      <c r="H5722" s="5"/>
      <c r="I5722" s="3"/>
      <c r="J5722" s="5"/>
      <c r="K5722" s="5"/>
      <c r="L5722" s="5"/>
      <c r="M5722" s="5"/>
      <c r="AJ5722" s="3"/>
      <c r="AK5722" s="3"/>
      <c r="AL5722" s="3"/>
      <c r="AM5722" s="3"/>
      <c r="AN5722" s="3"/>
      <c r="AO5722" s="5"/>
      <c r="AP5722" s="5"/>
      <c r="AQ5722" s="5"/>
      <c r="AR5722" s="5"/>
      <c r="AS5722" s="5"/>
      <c r="AT5722" s="3"/>
      <c r="AU5722" s="5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CK5722"/>
    </row>
    <row r="5723" spans="1:89" x14ac:dyDescent="0.25">
      <c r="A5723" s="2"/>
      <c r="B5723" s="5"/>
      <c r="C5723" s="5"/>
      <c r="D5723" s="5"/>
      <c r="E5723" s="5"/>
      <c r="F5723" s="5"/>
      <c r="G5723" s="5"/>
      <c r="H5723" s="5"/>
      <c r="I5723" s="3"/>
      <c r="J5723" s="5"/>
      <c r="K5723" s="5"/>
      <c r="L5723" s="5"/>
      <c r="M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3"/>
      <c r="AU5723" s="5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CK5723"/>
    </row>
    <row r="5724" spans="1:89" x14ac:dyDescent="0.25">
      <c r="A5724" s="2"/>
      <c r="B5724" s="5"/>
      <c r="C5724" s="5"/>
      <c r="D5724" s="5"/>
      <c r="E5724" s="5"/>
      <c r="F5724" s="5"/>
      <c r="G5724" s="5"/>
      <c r="H5724" s="5"/>
      <c r="I5724" s="3"/>
      <c r="J5724" s="5"/>
      <c r="K5724" s="5"/>
      <c r="L5724" s="5"/>
      <c r="M5724" s="5"/>
      <c r="AJ5724" s="3"/>
      <c r="AK5724" s="3"/>
      <c r="AL5724" s="3"/>
      <c r="AM5724" s="3"/>
      <c r="AN5724" s="3"/>
      <c r="AO5724" s="5"/>
      <c r="AP5724" s="5"/>
      <c r="AQ5724" s="5"/>
      <c r="AR5724" s="5"/>
      <c r="AS5724" s="5"/>
      <c r="AT5724" s="3"/>
      <c r="AU5724" s="5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CK5724"/>
    </row>
    <row r="5725" spans="1:89" x14ac:dyDescent="0.25">
      <c r="A5725" s="2"/>
      <c r="B5725" s="5"/>
      <c r="C5725" s="5"/>
      <c r="D5725" s="5"/>
      <c r="E5725" s="5"/>
      <c r="F5725" s="5"/>
      <c r="G5725" s="5"/>
      <c r="H5725" s="5"/>
      <c r="I5725" s="3"/>
      <c r="J5725" s="5"/>
      <c r="K5725" s="5"/>
      <c r="L5725" s="5"/>
      <c r="M5725" s="5"/>
      <c r="AJ5725" s="3"/>
      <c r="AK5725" s="3"/>
      <c r="AL5725" s="3"/>
      <c r="AM5725" s="3"/>
      <c r="AN5725" s="3"/>
      <c r="AO5725" s="5"/>
      <c r="AP5725" s="5"/>
      <c r="AQ5725" s="5"/>
      <c r="AR5725" s="5"/>
      <c r="AS5725" s="5"/>
      <c r="AT5725" s="3"/>
      <c r="AU5725" s="5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CK5725"/>
    </row>
    <row r="5726" spans="1:89" x14ac:dyDescent="0.25">
      <c r="A5726" s="2"/>
      <c r="B5726" s="5"/>
      <c r="C5726" s="5"/>
      <c r="D5726" s="5"/>
      <c r="E5726" s="5"/>
      <c r="F5726" s="5"/>
      <c r="G5726" s="5"/>
      <c r="H5726" s="5"/>
      <c r="I5726" s="3"/>
      <c r="J5726" s="5"/>
      <c r="K5726" s="5"/>
      <c r="L5726" s="5"/>
      <c r="M5726" s="5"/>
      <c r="AJ5726" s="5"/>
      <c r="AK5726" s="5"/>
      <c r="AL5726" s="3"/>
      <c r="AM5726" s="3"/>
      <c r="AN5726" s="5"/>
      <c r="AO5726" s="5"/>
      <c r="AP5726" s="5"/>
      <c r="AQ5726" s="5"/>
      <c r="AR5726" s="5"/>
      <c r="AS5726" s="5"/>
      <c r="AT5726" s="3"/>
      <c r="AU5726" s="5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CK5726"/>
    </row>
    <row r="5727" spans="1:89" x14ac:dyDescent="0.25">
      <c r="A5727" s="2"/>
      <c r="B5727" s="5"/>
      <c r="C5727" s="5"/>
      <c r="D5727" s="5"/>
      <c r="E5727" s="5"/>
      <c r="F5727" s="5"/>
      <c r="G5727" s="5"/>
      <c r="H5727" s="5"/>
      <c r="I5727" s="3"/>
      <c r="J5727" s="5"/>
      <c r="K5727" s="5"/>
      <c r="L5727" s="5"/>
      <c r="M5727" s="5"/>
      <c r="AJ5727" s="3"/>
      <c r="AK5727" s="3"/>
      <c r="AL5727" s="3"/>
      <c r="AM5727" s="3"/>
      <c r="AN5727" s="3"/>
      <c r="AO5727" s="5"/>
      <c r="AP5727" s="5"/>
      <c r="AQ5727" s="5"/>
      <c r="AR5727" s="5"/>
      <c r="AS5727" s="5"/>
      <c r="AT5727" s="3"/>
      <c r="AU5727" s="5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CK5727"/>
    </row>
    <row r="5728" spans="1:89" x14ac:dyDescent="0.25">
      <c r="A5728" s="2"/>
      <c r="B5728" s="5"/>
      <c r="C5728" s="5"/>
      <c r="D5728" s="5"/>
      <c r="E5728" s="5"/>
      <c r="F5728" s="5"/>
      <c r="G5728" s="5"/>
      <c r="H5728" s="5"/>
      <c r="I5728" s="3"/>
      <c r="J5728" s="5"/>
      <c r="K5728" s="5"/>
      <c r="L5728" s="5"/>
      <c r="M5728" s="5"/>
      <c r="AJ5728" s="3"/>
      <c r="AK5728" s="3"/>
      <c r="AL5728" s="3"/>
      <c r="AM5728" s="3"/>
      <c r="AN5728" s="3"/>
      <c r="AO5728" s="5"/>
      <c r="AP5728" s="5"/>
      <c r="AQ5728" s="5"/>
      <c r="AR5728" s="5"/>
      <c r="AS5728" s="5"/>
      <c r="AT5728" s="3"/>
      <c r="AU5728" s="5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CK5728"/>
    </row>
    <row r="5729" spans="1:89" x14ac:dyDescent="0.25">
      <c r="A5729" s="2"/>
      <c r="B5729" s="5"/>
      <c r="C5729" s="5"/>
      <c r="D5729" s="5"/>
      <c r="E5729" s="5"/>
      <c r="F5729" s="5"/>
      <c r="G5729" s="5"/>
      <c r="H5729" s="5"/>
      <c r="I5729" s="3"/>
      <c r="J5729" s="5"/>
      <c r="K5729" s="5"/>
      <c r="L5729" s="5"/>
      <c r="M5729" s="5"/>
      <c r="AJ5729" s="3"/>
      <c r="AK5729" s="3"/>
      <c r="AL5729" s="3"/>
      <c r="AM5729" s="3"/>
      <c r="AN5729" s="3"/>
      <c r="AO5729" s="5"/>
      <c r="AP5729" s="5"/>
      <c r="AQ5729" s="5"/>
      <c r="AR5729" s="5"/>
      <c r="AS5729" s="5"/>
      <c r="AT5729" s="3"/>
      <c r="AU5729" s="5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CK5729"/>
    </row>
    <row r="5730" spans="1:89" x14ac:dyDescent="0.25">
      <c r="A5730" s="2"/>
      <c r="B5730" s="5"/>
      <c r="C5730" s="5"/>
      <c r="D5730" s="5"/>
      <c r="E5730" s="5"/>
      <c r="F5730" s="5"/>
      <c r="G5730" s="5"/>
      <c r="H5730" s="5"/>
      <c r="I5730" s="3"/>
      <c r="J5730" s="5"/>
      <c r="K5730" s="5"/>
      <c r="L5730" s="5"/>
      <c r="M5730" s="5"/>
      <c r="AJ5730" s="3"/>
      <c r="AK5730" s="3"/>
      <c r="AL5730" s="3"/>
      <c r="AM5730" s="3"/>
      <c r="AN5730" s="3"/>
      <c r="AO5730" s="5"/>
      <c r="AP5730" s="5"/>
      <c r="AQ5730" s="5"/>
      <c r="AR5730" s="5"/>
      <c r="AS5730" s="5"/>
      <c r="AT5730" s="3"/>
      <c r="AU5730" s="5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CK5730"/>
    </row>
    <row r="5731" spans="1:89" x14ac:dyDescent="0.25">
      <c r="A5731" s="2"/>
      <c r="B5731" s="5"/>
      <c r="C5731" s="5"/>
      <c r="D5731" s="5"/>
      <c r="E5731" s="5"/>
      <c r="F5731" s="5"/>
      <c r="G5731" s="5"/>
      <c r="H5731" s="5"/>
      <c r="I5731" s="3"/>
      <c r="J5731" s="5"/>
      <c r="K5731" s="5"/>
      <c r="L5731" s="5"/>
      <c r="M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3"/>
      <c r="AU5731" s="5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CK5731"/>
    </row>
    <row r="5732" spans="1:89" x14ac:dyDescent="0.25">
      <c r="A5732" s="2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3"/>
      <c r="AU5732" s="5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CK5732"/>
    </row>
    <row r="5733" spans="1:89" x14ac:dyDescent="0.25">
      <c r="A5733" s="2"/>
      <c r="B5733" s="5"/>
      <c r="C5733" s="5"/>
      <c r="D5733" s="5"/>
      <c r="E5733" s="5"/>
      <c r="F5733" s="5"/>
      <c r="G5733" s="5"/>
      <c r="H5733" s="5"/>
      <c r="I5733" s="3"/>
      <c r="J5733" s="5"/>
      <c r="K5733" s="5"/>
      <c r="L5733" s="5"/>
      <c r="M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3"/>
      <c r="AU5733" s="5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CK5733"/>
    </row>
    <row r="5734" spans="1:89" x14ac:dyDescent="0.25">
      <c r="A5734" s="2"/>
      <c r="B5734" s="5"/>
      <c r="C5734" s="5"/>
      <c r="D5734" s="5"/>
      <c r="E5734" s="5"/>
      <c r="F5734" s="5"/>
      <c r="G5734" s="5"/>
      <c r="H5734" s="5"/>
      <c r="I5734" s="3"/>
      <c r="J5734" s="5"/>
      <c r="K5734" s="5"/>
      <c r="L5734" s="5"/>
      <c r="M5734" s="5"/>
      <c r="AJ5734" s="3"/>
      <c r="AK5734" s="3"/>
      <c r="AL5734" s="3"/>
      <c r="AM5734" s="3"/>
      <c r="AN5734" s="3"/>
      <c r="AO5734" s="5"/>
      <c r="AP5734" s="5"/>
      <c r="AQ5734" s="5"/>
      <c r="AR5734" s="5"/>
      <c r="AS5734" s="5"/>
      <c r="AT5734" s="3"/>
      <c r="AU5734" s="5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CK5734"/>
    </row>
    <row r="5735" spans="1:89" x14ac:dyDescent="0.25">
      <c r="A5735" s="2"/>
      <c r="B5735" s="5"/>
      <c r="C5735" s="5"/>
      <c r="D5735" s="5"/>
      <c r="E5735" s="5"/>
      <c r="F5735" s="5"/>
      <c r="G5735" s="5"/>
      <c r="H5735" s="5"/>
      <c r="I5735" s="3"/>
      <c r="J5735" s="5"/>
      <c r="K5735" s="5"/>
      <c r="L5735" s="5"/>
      <c r="M5735" s="5"/>
      <c r="AJ5735" s="5"/>
      <c r="AK5735" s="5"/>
      <c r="AL5735" s="3"/>
      <c r="AM5735" s="3"/>
      <c r="AN5735" s="5"/>
      <c r="AO5735" s="5"/>
      <c r="AP5735" s="5"/>
      <c r="AQ5735" s="5"/>
      <c r="AR5735" s="5"/>
      <c r="AS5735" s="5"/>
      <c r="AT5735" s="3"/>
      <c r="AU5735" s="5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CK5735"/>
    </row>
    <row r="5736" spans="1:89" x14ac:dyDescent="0.25">
      <c r="A5736" s="2"/>
      <c r="B5736" s="5"/>
      <c r="C5736" s="5"/>
      <c r="D5736" s="5"/>
      <c r="E5736" s="5"/>
      <c r="F5736" s="5"/>
      <c r="G5736" s="5"/>
      <c r="H5736" s="5"/>
      <c r="I5736" s="3"/>
      <c r="J5736" s="5"/>
      <c r="K5736" s="5"/>
      <c r="L5736" s="5"/>
      <c r="M5736" s="5"/>
      <c r="AJ5736" s="3"/>
      <c r="AK5736" s="3"/>
      <c r="AL5736" s="3"/>
      <c r="AM5736" s="3"/>
      <c r="AN5736" s="3"/>
      <c r="AO5736" s="5"/>
      <c r="AP5736" s="5"/>
      <c r="AQ5736" s="5"/>
      <c r="AR5736" s="5"/>
      <c r="AS5736" s="5"/>
      <c r="AT5736" s="3"/>
      <c r="AU5736" s="5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CK5736"/>
    </row>
    <row r="5737" spans="1:89" x14ac:dyDescent="0.25">
      <c r="A5737" s="2"/>
      <c r="B5737" s="5"/>
      <c r="C5737" s="5"/>
      <c r="D5737" s="5"/>
      <c r="E5737" s="5"/>
      <c r="F5737" s="5"/>
      <c r="G5737" s="5"/>
      <c r="H5737" s="5"/>
      <c r="I5737" s="3"/>
      <c r="J5737" s="5"/>
      <c r="K5737" s="5"/>
      <c r="L5737" s="5"/>
      <c r="M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3"/>
      <c r="AU5737" s="5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CK5737"/>
    </row>
    <row r="5738" spans="1:89" x14ac:dyDescent="0.25">
      <c r="A5738" s="2"/>
      <c r="B5738" s="5"/>
      <c r="C5738" s="5"/>
      <c r="D5738" s="5"/>
      <c r="E5738" s="5"/>
      <c r="F5738" s="5"/>
      <c r="G5738" s="5"/>
      <c r="H5738" s="5"/>
      <c r="I5738" s="3"/>
      <c r="J5738" s="5"/>
      <c r="K5738" s="5"/>
      <c r="L5738" s="5"/>
      <c r="M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3"/>
      <c r="AU5738" s="5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CK5738"/>
    </row>
    <row r="5739" spans="1:89" x14ac:dyDescent="0.25">
      <c r="A5739" s="2"/>
      <c r="B5739" s="5"/>
      <c r="C5739" s="5"/>
      <c r="D5739" s="5"/>
      <c r="E5739" s="5"/>
      <c r="F5739" s="5"/>
      <c r="G5739" s="5"/>
      <c r="H5739" s="5"/>
      <c r="I5739" s="3"/>
      <c r="J5739" s="5"/>
      <c r="K5739" s="5"/>
      <c r="L5739" s="5"/>
      <c r="M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3"/>
      <c r="AU5739" s="5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CK5739"/>
    </row>
    <row r="5740" spans="1:89" x14ac:dyDescent="0.25">
      <c r="A5740" s="2"/>
      <c r="B5740" s="5"/>
      <c r="C5740" s="5"/>
      <c r="D5740" s="5"/>
      <c r="E5740" s="5"/>
      <c r="F5740" s="5"/>
      <c r="G5740" s="5"/>
      <c r="H5740" s="5"/>
      <c r="I5740" s="3"/>
      <c r="J5740" s="5"/>
      <c r="K5740" s="5"/>
      <c r="L5740" s="5"/>
      <c r="M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3"/>
      <c r="AU5740" s="5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CK5740"/>
    </row>
    <row r="5741" spans="1:89" x14ac:dyDescent="0.25">
      <c r="A5741" s="2"/>
      <c r="B5741" s="5"/>
      <c r="C5741" s="5"/>
      <c r="D5741" s="5"/>
      <c r="E5741" s="5"/>
      <c r="F5741" s="5"/>
      <c r="G5741" s="5"/>
      <c r="H5741" s="5"/>
      <c r="I5741" s="3"/>
      <c r="J5741" s="5"/>
      <c r="K5741" s="5"/>
      <c r="L5741" s="5"/>
      <c r="M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3"/>
      <c r="AU5741" s="5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CK5741"/>
    </row>
    <row r="5742" spans="1:89" x14ac:dyDescent="0.25">
      <c r="A5742" s="2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3"/>
      <c r="AU5742" s="5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CK5742"/>
    </row>
    <row r="5743" spans="1:89" x14ac:dyDescent="0.25">
      <c r="A5743" s="2"/>
      <c r="B5743" s="5"/>
      <c r="C5743" s="5"/>
      <c r="D5743" s="5"/>
      <c r="E5743" s="5"/>
      <c r="F5743" s="5"/>
      <c r="G5743" s="5"/>
      <c r="H5743" s="5"/>
      <c r="I5743" s="3"/>
      <c r="J5743" s="5"/>
      <c r="K5743" s="5"/>
      <c r="L5743" s="5"/>
      <c r="M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3"/>
      <c r="AU5743" s="5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CK5743"/>
    </row>
    <row r="5744" spans="1:89" x14ac:dyDescent="0.25">
      <c r="A5744" s="2"/>
      <c r="B5744" s="5"/>
      <c r="C5744" s="5"/>
      <c r="D5744" s="5"/>
      <c r="E5744" s="5"/>
      <c r="F5744" s="5"/>
      <c r="G5744" s="5"/>
      <c r="H5744" s="5"/>
      <c r="I5744" s="3"/>
      <c r="J5744" s="5"/>
      <c r="K5744" s="5"/>
      <c r="L5744" s="5"/>
      <c r="M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3"/>
      <c r="AU5744" s="5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CK5744"/>
    </row>
    <row r="5745" spans="1:89" x14ac:dyDescent="0.25">
      <c r="A5745" s="2"/>
      <c r="B5745" s="5"/>
      <c r="C5745" s="5"/>
      <c r="D5745" s="5"/>
      <c r="E5745" s="5"/>
      <c r="F5745" s="5"/>
      <c r="G5745" s="5"/>
      <c r="H5745" s="5"/>
      <c r="I5745" s="3"/>
      <c r="J5745" s="5"/>
      <c r="K5745" s="5"/>
      <c r="L5745" s="5"/>
      <c r="M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3"/>
      <c r="AU5745" s="5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CK5745"/>
    </row>
    <row r="5746" spans="1:89" x14ac:dyDescent="0.25">
      <c r="A5746" s="2"/>
      <c r="B5746" s="5"/>
      <c r="C5746" s="5"/>
      <c r="D5746" s="5"/>
      <c r="E5746" s="5"/>
      <c r="F5746" s="5"/>
      <c r="G5746" s="5"/>
      <c r="H5746" s="5"/>
      <c r="I5746" s="3"/>
      <c r="J5746" s="5"/>
      <c r="K5746" s="5"/>
      <c r="L5746" s="5"/>
      <c r="M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3"/>
      <c r="AU5746" s="5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CK5746"/>
    </row>
    <row r="5747" spans="1:89" x14ac:dyDescent="0.25">
      <c r="A5747" s="2"/>
      <c r="B5747" s="5"/>
      <c r="C5747" s="5"/>
      <c r="D5747" s="5"/>
      <c r="E5747" s="5"/>
      <c r="F5747" s="5"/>
      <c r="G5747" s="5"/>
      <c r="H5747" s="5"/>
      <c r="I5747" s="3"/>
      <c r="J5747" s="5"/>
      <c r="K5747" s="5"/>
      <c r="L5747" s="5"/>
      <c r="M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3"/>
      <c r="AU5747" s="5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CK5747"/>
    </row>
    <row r="5748" spans="1:89" x14ac:dyDescent="0.25">
      <c r="A5748" s="2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3"/>
      <c r="AU5748" s="5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CK5748"/>
    </row>
    <row r="5749" spans="1:89" x14ac:dyDescent="0.25">
      <c r="A5749" s="2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3"/>
      <c r="AU5749" s="5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CK5749"/>
    </row>
    <row r="5750" spans="1:89" x14ac:dyDescent="0.25">
      <c r="A5750" s="2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3"/>
      <c r="AU5750" s="5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CK5750"/>
    </row>
    <row r="5751" spans="1:89" x14ac:dyDescent="0.25">
      <c r="A5751" s="2"/>
      <c r="B5751" s="5"/>
      <c r="C5751" s="5"/>
      <c r="D5751" s="5"/>
      <c r="E5751" s="5"/>
      <c r="F5751" s="5"/>
      <c r="G5751" s="5"/>
      <c r="H5751" s="5"/>
      <c r="I5751" s="3"/>
      <c r="J5751" s="5"/>
      <c r="K5751" s="5"/>
      <c r="L5751" s="5"/>
      <c r="M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3"/>
      <c r="AU5751" s="5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CK5751"/>
    </row>
    <row r="5752" spans="1:89" x14ac:dyDescent="0.25">
      <c r="A5752" s="2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3"/>
      <c r="AU5752" s="5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CK5752"/>
    </row>
    <row r="5753" spans="1:89" x14ac:dyDescent="0.25">
      <c r="A5753" s="2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3"/>
      <c r="AU5753" s="5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CK5753"/>
    </row>
    <row r="5754" spans="1:89" x14ac:dyDescent="0.25">
      <c r="A5754" s="2"/>
      <c r="B5754" s="5"/>
      <c r="C5754" s="5"/>
      <c r="D5754" s="5"/>
      <c r="E5754" s="5"/>
      <c r="F5754" s="5"/>
      <c r="G5754" s="5"/>
      <c r="H5754" s="5"/>
      <c r="I5754" s="3"/>
      <c r="J5754" s="5"/>
      <c r="K5754" s="5"/>
      <c r="L5754" s="5"/>
      <c r="M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3"/>
      <c r="AU5754" s="5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CK5754"/>
    </row>
    <row r="5755" spans="1:89" x14ac:dyDescent="0.25">
      <c r="A5755" s="2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3"/>
      <c r="AU5755" s="5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CK5755"/>
    </row>
    <row r="5756" spans="1:89" x14ac:dyDescent="0.25">
      <c r="A5756" s="2"/>
      <c r="B5756" s="5"/>
      <c r="C5756" s="5"/>
      <c r="D5756" s="5"/>
      <c r="E5756" s="5"/>
      <c r="F5756" s="5"/>
      <c r="G5756" s="5"/>
      <c r="H5756" s="5"/>
      <c r="I5756" s="3"/>
      <c r="J5756" s="5"/>
      <c r="K5756" s="5"/>
      <c r="L5756" s="5"/>
      <c r="M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3"/>
      <c r="AU5756" s="5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CK5756"/>
    </row>
    <row r="5757" spans="1:89" x14ac:dyDescent="0.25">
      <c r="A5757" s="2"/>
      <c r="B5757" s="5"/>
      <c r="C5757" s="5"/>
      <c r="D5757" s="5"/>
      <c r="E5757" s="5"/>
      <c r="F5757" s="5"/>
      <c r="G5757" s="5"/>
      <c r="H5757" s="5"/>
      <c r="I5757" s="3"/>
      <c r="J5757" s="5"/>
      <c r="K5757" s="5"/>
      <c r="L5757" s="5"/>
      <c r="M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3"/>
      <c r="AU5757" s="5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CK5757"/>
    </row>
    <row r="5758" spans="1:89" x14ac:dyDescent="0.25">
      <c r="A5758" s="2"/>
      <c r="B5758" s="5"/>
      <c r="C5758" s="5"/>
      <c r="D5758" s="5"/>
      <c r="E5758" s="5"/>
      <c r="F5758" s="5"/>
      <c r="G5758" s="5"/>
      <c r="H5758" s="5"/>
      <c r="I5758" s="3"/>
      <c r="J5758" s="5"/>
      <c r="K5758" s="5"/>
      <c r="L5758" s="5"/>
      <c r="M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3"/>
      <c r="AU5758" s="5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CK5758"/>
    </row>
    <row r="5759" spans="1:89" x14ac:dyDescent="0.25">
      <c r="A5759" s="2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3"/>
      <c r="AU5759" s="5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CK5759"/>
    </row>
    <row r="5760" spans="1:89" x14ac:dyDescent="0.25">
      <c r="A5760" s="2"/>
      <c r="B5760" s="5"/>
      <c r="C5760" s="5"/>
      <c r="D5760" s="5"/>
      <c r="E5760" s="5"/>
      <c r="F5760" s="5"/>
      <c r="G5760" s="5"/>
      <c r="H5760" s="5"/>
      <c r="I5760" s="3"/>
      <c r="J5760" s="5"/>
      <c r="K5760" s="5"/>
      <c r="L5760" s="5"/>
      <c r="M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3"/>
      <c r="AU5760" s="5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CK5760"/>
    </row>
    <row r="5761" spans="1:89" x14ac:dyDescent="0.25">
      <c r="A5761" s="2"/>
      <c r="B5761" s="5"/>
      <c r="C5761" s="5"/>
      <c r="D5761" s="5"/>
      <c r="E5761" s="5"/>
      <c r="F5761" s="5"/>
      <c r="G5761" s="5"/>
      <c r="H5761" s="5"/>
      <c r="I5761" s="3"/>
      <c r="J5761" s="5"/>
      <c r="K5761" s="5"/>
      <c r="L5761" s="5"/>
      <c r="M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3"/>
      <c r="AU5761" s="5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CK5761"/>
    </row>
    <row r="5762" spans="1:89" x14ac:dyDescent="0.25">
      <c r="A5762" s="2"/>
      <c r="B5762" s="5"/>
      <c r="C5762" s="5"/>
      <c r="D5762" s="5"/>
      <c r="E5762" s="5"/>
      <c r="F5762" s="5"/>
      <c r="G5762" s="5"/>
      <c r="H5762" s="5"/>
      <c r="I5762" s="3"/>
      <c r="J5762" s="5"/>
      <c r="K5762" s="5"/>
      <c r="L5762" s="5"/>
      <c r="M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3"/>
      <c r="AU5762" s="5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CK5762"/>
    </row>
    <row r="5763" spans="1:89" x14ac:dyDescent="0.25">
      <c r="A5763" s="2"/>
      <c r="B5763" s="5"/>
      <c r="C5763" s="5"/>
      <c r="D5763" s="5"/>
      <c r="E5763" s="5"/>
      <c r="F5763" s="5"/>
      <c r="G5763" s="5"/>
      <c r="H5763" s="5"/>
      <c r="I5763" s="3"/>
      <c r="J5763" s="5"/>
      <c r="K5763" s="5"/>
      <c r="L5763" s="5"/>
      <c r="M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3"/>
      <c r="AU5763" s="5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CK5763"/>
    </row>
    <row r="5764" spans="1:89" x14ac:dyDescent="0.25">
      <c r="A5764" s="2"/>
      <c r="B5764" s="5"/>
      <c r="C5764" s="5"/>
      <c r="D5764" s="5"/>
      <c r="E5764" s="5"/>
      <c r="F5764" s="5"/>
      <c r="G5764" s="5"/>
      <c r="H5764" s="5"/>
      <c r="I5764" s="3"/>
      <c r="J5764" s="5"/>
      <c r="K5764" s="5"/>
      <c r="L5764" s="5"/>
      <c r="M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3"/>
      <c r="AU5764" s="5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CK5764"/>
    </row>
    <row r="5765" spans="1:89" x14ac:dyDescent="0.25">
      <c r="A5765" s="2"/>
      <c r="B5765" s="5"/>
      <c r="C5765" s="5"/>
      <c r="D5765" s="5"/>
      <c r="E5765" s="5"/>
      <c r="F5765" s="5"/>
      <c r="G5765" s="5"/>
      <c r="H5765" s="5"/>
      <c r="I5765" s="3"/>
      <c r="J5765" s="5"/>
      <c r="K5765" s="5"/>
      <c r="L5765" s="5"/>
      <c r="M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3"/>
      <c r="AU5765" s="5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CK5765"/>
    </row>
    <row r="5766" spans="1:89" x14ac:dyDescent="0.25">
      <c r="A5766" s="2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3"/>
      <c r="AU5766" s="5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CK5766"/>
    </row>
    <row r="5767" spans="1:89" x14ac:dyDescent="0.25">
      <c r="A5767" s="2"/>
      <c r="B5767" s="5"/>
      <c r="C5767" s="5"/>
      <c r="D5767" s="5"/>
      <c r="E5767" s="5"/>
      <c r="F5767" s="5"/>
      <c r="G5767" s="5"/>
      <c r="H5767" s="5"/>
      <c r="I5767" s="3"/>
      <c r="J5767" s="5"/>
      <c r="K5767" s="5"/>
      <c r="L5767" s="5"/>
      <c r="M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3"/>
      <c r="AU5767" s="5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CK5767"/>
    </row>
    <row r="5768" spans="1:89" x14ac:dyDescent="0.25">
      <c r="A5768" s="2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3"/>
      <c r="AU5768" s="5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CK5768"/>
    </row>
    <row r="5769" spans="1:89" x14ac:dyDescent="0.25">
      <c r="A5769" s="2"/>
      <c r="B5769" s="5"/>
      <c r="C5769" s="5"/>
      <c r="D5769" s="5"/>
      <c r="E5769" s="5"/>
      <c r="F5769" s="5"/>
      <c r="G5769" s="5"/>
      <c r="H5769" s="5"/>
      <c r="I5769" s="3"/>
      <c r="J5769" s="5"/>
      <c r="K5769" s="5"/>
      <c r="L5769" s="5"/>
      <c r="M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3"/>
      <c r="AU5769" s="5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CK5769"/>
    </row>
    <row r="5770" spans="1:89" x14ac:dyDescent="0.25">
      <c r="A5770" s="2"/>
      <c r="B5770" s="5"/>
      <c r="C5770" s="5"/>
      <c r="D5770" s="5"/>
      <c r="E5770" s="5"/>
      <c r="F5770" s="5"/>
      <c r="G5770" s="5"/>
      <c r="H5770" s="5"/>
      <c r="I5770" s="3"/>
      <c r="J5770" s="5"/>
      <c r="K5770" s="5"/>
      <c r="L5770" s="5"/>
      <c r="M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3"/>
      <c r="AU5770" s="5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CK5770"/>
    </row>
    <row r="5771" spans="1:89" x14ac:dyDescent="0.25">
      <c r="A5771" s="2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3"/>
      <c r="AU5771" s="5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CK5771"/>
    </row>
    <row r="5772" spans="1:89" x14ac:dyDescent="0.25">
      <c r="A5772" s="2"/>
      <c r="B5772" s="5"/>
      <c r="C5772" s="5"/>
      <c r="D5772" s="5"/>
      <c r="E5772" s="5"/>
      <c r="F5772" s="5"/>
      <c r="G5772" s="5"/>
      <c r="H5772" s="5"/>
      <c r="I5772" s="3"/>
      <c r="J5772" s="5"/>
      <c r="K5772" s="5"/>
      <c r="L5772" s="5"/>
      <c r="M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3"/>
      <c r="AU5772" s="5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CK5772"/>
    </row>
    <row r="5773" spans="1:89" x14ac:dyDescent="0.25">
      <c r="A5773" s="2"/>
      <c r="B5773" s="5"/>
      <c r="C5773" s="5"/>
      <c r="D5773" s="5"/>
      <c r="E5773" s="5"/>
      <c r="F5773" s="5"/>
      <c r="G5773" s="5"/>
      <c r="H5773" s="5"/>
      <c r="I5773" s="3"/>
      <c r="J5773" s="5"/>
      <c r="K5773" s="5"/>
      <c r="L5773" s="5"/>
      <c r="M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3"/>
      <c r="AU5773" s="5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CK5773"/>
    </row>
    <row r="5774" spans="1:89" x14ac:dyDescent="0.25">
      <c r="A5774" s="2"/>
      <c r="B5774" s="5"/>
      <c r="C5774" s="5"/>
      <c r="D5774" s="5"/>
      <c r="E5774" s="5"/>
      <c r="F5774" s="5"/>
      <c r="G5774" s="5"/>
      <c r="H5774" s="5"/>
      <c r="I5774" s="3"/>
      <c r="J5774" s="5"/>
      <c r="K5774" s="5"/>
      <c r="L5774" s="5"/>
      <c r="M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3"/>
      <c r="AU5774" s="5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CK5774"/>
    </row>
    <row r="5775" spans="1:89" x14ac:dyDescent="0.25">
      <c r="A5775" s="2"/>
      <c r="B5775" s="5"/>
      <c r="C5775" s="5"/>
      <c r="D5775" s="5"/>
      <c r="E5775" s="5"/>
      <c r="F5775" s="5"/>
      <c r="G5775" s="5"/>
      <c r="H5775" s="5"/>
      <c r="I5775" s="3"/>
      <c r="J5775" s="5"/>
      <c r="K5775" s="5"/>
      <c r="L5775" s="5"/>
      <c r="M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3"/>
      <c r="AU5775" s="5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CK5775"/>
    </row>
    <row r="5776" spans="1:89" x14ac:dyDescent="0.25">
      <c r="A5776" s="2"/>
      <c r="B5776" s="5"/>
      <c r="C5776" s="5"/>
      <c r="D5776" s="5"/>
      <c r="E5776" s="5"/>
      <c r="F5776" s="5"/>
      <c r="G5776" s="5"/>
      <c r="H5776" s="5"/>
      <c r="I5776" s="3"/>
      <c r="J5776" s="5"/>
      <c r="K5776" s="5"/>
      <c r="L5776" s="5"/>
      <c r="M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3"/>
      <c r="AU5776" s="5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CK5776"/>
    </row>
    <row r="5777" spans="1:89" x14ac:dyDescent="0.25">
      <c r="A5777" s="2"/>
      <c r="B5777" s="5"/>
      <c r="C5777" s="5"/>
      <c r="D5777" s="5"/>
      <c r="E5777" s="5"/>
      <c r="F5777" s="5"/>
      <c r="G5777" s="5"/>
      <c r="H5777" s="5"/>
      <c r="I5777" s="3"/>
      <c r="J5777" s="5"/>
      <c r="K5777" s="5"/>
      <c r="L5777" s="5"/>
      <c r="M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3"/>
      <c r="AU5777" s="5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CK5777"/>
    </row>
    <row r="5778" spans="1:89" x14ac:dyDescent="0.25">
      <c r="A5778" s="2"/>
      <c r="B5778" s="5"/>
      <c r="C5778" s="5"/>
      <c r="D5778" s="5"/>
      <c r="E5778" s="5"/>
      <c r="F5778" s="5"/>
      <c r="G5778" s="5"/>
      <c r="H5778" s="5"/>
      <c r="I5778" s="3"/>
      <c r="J5778" s="5"/>
      <c r="K5778" s="5"/>
      <c r="L5778" s="5"/>
      <c r="M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3"/>
      <c r="AU5778" s="5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CK5778"/>
    </row>
    <row r="5779" spans="1:89" x14ac:dyDescent="0.25">
      <c r="A5779" s="2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3"/>
      <c r="AU5779" s="5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CK5779"/>
    </row>
    <row r="5780" spans="1:89" x14ac:dyDescent="0.25">
      <c r="A5780" s="2"/>
      <c r="B5780" s="5"/>
      <c r="C5780" s="5"/>
      <c r="D5780" s="5"/>
      <c r="E5780" s="5"/>
      <c r="F5780" s="5"/>
      <c r="G5780" s="5"/>
      <c r="H5780" s="5"/>
      <c r="I5780" s="3"/>
      <c r="J5780" s="5"/>
      <c r="K5780" s="5"/>
      <c r="L5780" s="5"/>
      <c r="M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3"/>
      <c r="AU5780" s="5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CK5780"/>
    </row>
    <row r="5781" spans="1:89" x14ac:dyDescent="0.25">
      <c r="A5781" s="2"/>
      <c r="B5781" s="5"/>
      <c r="C5781" s="5"/>
      <c r="D5781" s="5"/>
      <c r="E5781" s="5"/>
      <c r="F5781" s="5"/>
      <c r="G5781" s="5"/>
      <c r="H5781" s="5"/>
      <c r="I5781" s="3"/>
      <c r="J5781" s="5"/>
      <c r="K5781" s="5"/>
      <c r="L5781" s="5"/>
      <c r="M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3"/>
      <c r="AU5781" s="5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CK5781"/>
    </row>
    <row r="5782" spans="1:89" x14ac:dyDescent="0.25">
      <c r="A5782" s="2"/>
      <c r="B5782" s="5"/>
      <c r="C5782" s="5"/>
      <c r="D5782" s="5"/>
      <c r="E5782" s="5"/>
      <c r="F5782" s="5"/>
      <c r="G5782" s="5"/>
      <c r="H5782" s="5"/>
      <c r="I5782" s="3"/>
      <c r="J5782" s="5"/>
      <c r="K5782" s="5"/>
      <c r="L5782" s="5"/>
      <c r="M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3"/>
      <c r="AU5782" s="5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CK5782"/>
    </row>
    <row r="5783" spans="1:89" x14ac:dyDescent="0.25">
      <c r="A5783" s="2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3"/>
      <c r="AU5783" s="5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CK5783"/>
    </row>
    <row r="5784" spans="1:89" x14ac:dyDescent="0.25">
      <c r="A5784" s="2"/>
      <c r="B5784" s="5"/>
      <c r="C5784" s="5"/>
      <c r="D5784" s="5"/>
      <c r="E5784" s="5"/>
      <c r="F5784" s="5"/>
      <c r="G5784" s="5"/>
      <c r="H5784" s="5"/>
      <c r="I5784" s="3"/>
      <c r="J5784" s="5"/>
      <c r="K5784" s="5"/>
      <c r="L5784" s="5"/>
      <c r="M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3"/>
      <c r="AU5784" s="5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CK5784"/>
    </row>
    <row r="5785" spans="1:89" x14ac:dyDescent="0.25">
      <c r="A5785" s="2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3"/>
      <c r="AU5785" s="5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CK5785"/>
    </row>
    <row r="5786" spans="1:89" x14ac:dyDescent="0.25">
      <c r="A5786" s="2"/>
      <c r="B5786" s="5"/>
      <c r="C5786" s="5"/>
      <c r="D5786" s="5"/>
      <c r="E5786" s="5"/>
      <c r="F5786" s="5"/>
      <c r="G5786" s="5"/>
      <c r="H5786" s="5"/>
      <c r="I5786" s="3"/>
      <c r="J5786" s="5"/>
      <c r="K5786" s="5"/>
      <c r="L5786" s="5"/>
      <c r="M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3"/>
      <c r="AU5786" s="5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CK5786"/>
    </row>
    <row r="5787" spans="1:89" x14ac:dyDescent="0.25">
      <c r="A5787" s="2"/>
      <c r="B5787" s="5"/>
      <c r="C5787" s="5"/>
      <c r="D5787" s="5"/>
      <c r="E5787" s="5"/>
      <c r="F5787" s="5"/>
      <c r="G5787" s="5"/>
      <c r="H5787" s="5"/>
      <c r="I5787" s="3"/>
      <c r="J5787" s="5"/>
      <c r="K5787" s="5"/>
      <c r="L5787" s="5"/>
      <c r="M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3"/>
      <c r="AU5787" s="5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CK5787"/>
    </row>
    <row r="5788" spans="1:89" x14ac:dyDescent="0.25">
      <c r="A5788" s="2"/>
      <c r="B5788" s="5"/>
      <c r="C5788" s="5"/>
      <c r="D5788" s="5"/>
      <c r="E5788" s="5"/>
      <c r="F5788" s="5"/>
      <c r="G5788" s="5"/>
      <c r="H5788" s="5"/>
      <c r="I5788" s="3"/>
      <c r="J5788" s="5"/>
      <c r="K5788" s="5"/>
      <c r="L5788" s="5"/>
      <c r="M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3"/>
      <c r="AU5788" s="5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CK5788"/>
    </row>
    <row r="5789" spans="1:89" x14ac:dyDescent="0.25">
      <c r="A5789" s="2"/>
      <c r="B5789" s="5"/>
      <c r="C5789" s="5"/>
      <c r="D5789" s="5"/>
      <c r="E5789" s="5"/>
      <c r="F5789" s="5"/>
      <c r="G5789" s="5"/>
      <c r="H5789" s="5"/>
      <c r="I5789" s="3"/>
      <c r="J5789" s="5"/>
      <c r="K5789" s="5"/>
      <c r="L5789" s="5"/>
      <c r="M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3"/>
      <c r="AU5789" s="5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CK5789"/>
    </row>
    <row r="5790" spans="1:89" x14ac:dyDescent="0.25">
      <c r="A5790" s="2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3"/>
      <c r="AU5790" s="5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CK5790"/>
    </row>
    <row r="5791" spans="1:89" x14ac:dyDescent="0.25">
      <c r="A5791" s="2"/>
      <c r="B5791" s="5"/>
      <c r="C5791" s="5"/>
      <c r="D5791" s="5"/>
      <c r="E5791" s="5"/>
      <c r="F5791" s="5"/>
      <c r="G5791" s="5"/>
      <c r="H5791" s="5"/>
      <c r="I5791" s="3"/>
      <c r="J5791" s="5"/>
      <c r="K5791" s="5"/>
      <c r="L5791" s="5"/>
      <c r="M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3"/>
      <c r="AU5791" s="5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CK5791"/>
    </row>
    <row r="5792" spans="1:89" x14ac:dyDescent="0.25">
      <c r="A5792" s="2"/>
      <c r="B5792" s="5"/>
      <c r="C5792" s="5"/>
      <c r="D5792" s="5"/>
      <c r="E5792" s="5"/>
      <c r="F5792" s="5"/>
      <c r="G5792" s="5"/>
      <c r="H5792" s="5"/>
      <c r="I5792" s="3"/>
      <c r="J5792" s="5"/>
      <c r="K5792" s="5"/>
      <c r="L5792" s="5"/>
      <c r="M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3"/>
      <c r="AU5792" s="5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CK5792"/>
    </row>
    <row r="5793" spans="1:89" x14ac:dyDescent="0.25">
      <c r="A5793" s="2"/>
      <c r="B5793" s="5"/>
      <c r="C5793" s="5"/>
      <c r="D5793" s="5"/>
      <c r="E5793" s="5"/>
      <c r="F5793" s="5"/>
      <c r="G5793" s="5"/>
      <c r="H5793" s="5"/>
      <c r="I5793" s="3"/>
      <c r="J5793" s="5"/>
      <c r="K5793" s="5"/>
      <c r="L5793" s="5"/>
      <c r="M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3"/>
      <c r="AU5793" s="5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CK5793"/>
    </row>
    <row r="5794" spans="1:89" x14ac:dyDescent="0.25">
      <c r="A5794" s="2"/>
      <c r="B5794" s="5"/>
      <c r="C5794" s="5"/>
      <c r="D5794" s="5"/>
      <c r="E5794" s="5"/>
      <c r="F5794" s="5"/>
      <c r="G5794" s="5"/>
      <c r="H5794" s="5"/>
      <c r="I5794" s="3"/>
      <c r="J5794" s="5"/>
      <c r="K5794" s="5"/>
      <c r="L5794" s="5"/>
      <c r="M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3"/>
      <c r="AU5794" s="5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CK5794"/>
    </row>
    <row r="5795" spans="1:89" x14ac:dyDescent="0.25">
      <c r="A5795" s="2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3"/>
      <c r="AU5795" s="5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CK5795"/>
    </row>
    <row r="5796" spans="1:89" x14ac:dyDescent="0.25">
      <c r="A5796" s="2"/>
      <c r="B5796" s="5"/>
      <c r="C5796" s="5"/>
      <c r="D5796" s="5"/>
      <c r="E5796" s="5"/>
      <c r="F5796" s="5"/>
      <c r="G5796" s="5"/>
      <c r="H5796" s="5"/>
      <c r="I5796" s="3"/>
      <c r="J5796" s="5"/>
      <c r="K5796" s="5"/>
      <c r="L5796" s="5"/>
      <c r="M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3"/>
      <c r="AU5796" s="5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CK5796"/>
    </row>
    <row r="5797" spans="1:89" x14ac:dyDescent="0.25">
      <c r="A5797" s="2"/>
      <c r="B5797" s="5"/>
      <c r="C5797" s="5"/>
      <c r="D5797" s="5"/>
      <c r="E5797" s="5"/>
      <c r="F5797" s="5"/>
      <c r="G5797" s="5"/>
      <c r="H5797" s="5"/>
      <c r="I5797" s="3"/>
      <c r="J5797" s="5"/>
      <c r="K5797" s="5"/>
      <c r="L5797" s="5"/>
      <c r="M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3"/>
      <c r="AU5797" s="5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CK5797"/>
    </row>
    <row r="5798" spans="1:89" x14ac:dyDescent="0.25">
      <c r="A5798" s="2"/>
      <c r="B5798" s="5"/>
      <c r="C5798" s="5"/>
      <c r="D5798" s="5"/>
      <c r="E5798" s="5"/>
      <c r="F5798" s="5"/>
      <c r="G5798" s="5"/>
      <c r="H5798" s="5"/>
      <c r="I5798" s="3"/>
      <c r="J5798" s="5"/>
      <c r="K5798" s="5"/>
      <c r="L5798" s="5"/>
      <c r="M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3"/>
      <c r="AU5798" s="5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CK5798"/>
    </row>
    <row r="5799" spans="1:89" x14ac:dyDescent="0.25">
      <c r="A5799" s="2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AJ5799" s="3"/>
      <c r="AK5799" s="3"/>
      <c r="AL5799" s="3"/>
      <c r="AM5799" s="3"/>
      <c r="AN5799" s="5"/>
      <c r="AO5799" s="5"/>
      <c r="AP5799" s="5"/>
      <c r="AQ5799" s="5"/>
      <c r="AR5799" s="5"/>
      <c r="AS5799" s="5"/>
      <c r="AT5799" s="3"/>
      <c r="AU5799" s="5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CK5799"/>
    </row>
    <row r="5800" spans="1:89" x14ac:dyDescent="0.25">
      <c r="A5800" s="2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3"/>
      <c r="AU5800" s="5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CK5800"/>
    </row>
    <row r="5801" spans="1:89" x14ac:dyDescent="0.25">
      <c r="A5801" s="2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3"/>
      <c r="AU5801" s="5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CK5801"/>
    </row>
    <row r="5802" spans="1:89" x14ac:dyDescent="0.25">
      <c r="A5802" s="2"/>
      <c r="B5802" s="5"/>
      <c r="C5802" s="5"/>
      <c r="D5802" s="5"/>
      <c r="E5802" s="5"/>
      <c r="F5802" s="5"/>
      <c r="G5802" s="5"/>
      <c r="H5802" s="5"/>
      <c r="I5802" s="3"/>
      <c r="J5802" s="5"/>
      <c r="K5802" s="5"/>
      <c r="L5802" s="5"/>
      <c r="M5802" s="5"/>
      <c r="AJ5802" s="3"/>
      <c r="AK5802" s="3"/>
      <c r="AL5802" s="3"/>
      <c r="AM5802" s="5"/>
      <c r="AN5802" s="5"/>
      <c r="AO5802" s="5"/>
      <c r="AP5802" s="5"/>
      <c r="AQ5802" s="5"/>
      <c r="AR5802" s="5"/>
      <c r="AS5802" s="5"/>
      <c r="AT5802" s="3"/>
      <c r="AU5802" s="5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CK5802"/>
    </row>
    <row r="5803" spans="1:89" x14ac:dyDescent="0.25">
      <c r="A5803" s="2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AJ5803" s="3"/>
      <c r="AK5803" s="3"/>
      <c r="AL5803" s="3"/>
      <c r="AM5803" s="3"/>
      <c r="AN5803" s="5"/>
      <c r="AO5803" s="5"/>
      <c r="AP5803" s="5"/>
      <c r="AQ5803" s="5"/>
      <c r="AR5803" s="5"/>
      <c r="AS5803" s="5"/>
      <c r="AT5803" s="3"/>
      <c r="AU5803" s="5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CK5803"/>
    </row>
    <row r="5804" spans="1:89" x14ac:dyDescent="0.25">
      <c r="A5804" s="2"/>
      <c r="B5804" s="5"/>
      <c r="C5804" s="5"/>
      <c r="D5804" s="5"/>
      <c r="E5804" s="5"/>
      <c r="F5804" s="5"/>
      <c r="G5804" s="5"/>
      <c r="H5804" s="5"/>
      <c r="I5804" s="3"/>
      <c r="J5804" s="5"/>
      <c r="K5804" s="5"/>
      <c r="L5804" s="5"/>
      <c r="M5804" s="5"/>
      <c r="AJ5804" s="3"/>
      <c r="AK5804" s="3"/>
      <c r="AL5804" s="3"/>
      <c r="AM5804" s="3"/>
      <c r="AN5804" s="5"/>
      <c r="AO5804" s="5"/>
      <c r="AP5804" s="5"/>
      <c r="AQ5804" s="5"/>
      <c r="AR5804" s="5"/>
      <c r="AS5804" s="5"/>
      <c r="AT5804" s="3"/>
      <c r="AU5804" s="5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CK5804"/>
    </row>
    <row r="5805" spans="1:89" x14ac:dyDescent="0.25">
      <c r="A5805" s="2"/>
      <c r="B5805" s="5"/>
      <c r="C5805" s="5"/>
      <c r="D5805" s="5"/>
      <c r="E5805" s="5"/>
      <c r="F5805" s="5"/>
      <c r="G5805" s="5"/>
      <c r="H5805" s="5"/>
      <c r="I5805" s="3"/>
      <c r="J5805" s="5"/>
      <c r="K5805" s="5"/>
      <c r="L5805" s="5"/>
      <c r="M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3"/>
      <c r="AU5805" s="5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CK5805"/>
    </row>
    <row r="5806" spans="1:89" x14ac:dyDescent="0.25">
      <c r="A5806" s="2"/>
      <c r="B5806" s="5"/>
      <c r="C5806" s="5"/>
      <c r="D5806" s="5"/>
      <c r="E5806" s="5"/>
      <c r="F5806" s="5"/>
      <c r="G5806" s="5"/>
      <c r="H5806" s="5"/>
      <c r="I5806" s="3"/>
      <c r="J5806" s="5"/>
      <c r="K5806" s="5"/>
      <c r="L5806" s="5"/>
      <c r="M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3"/>
      <c r="AU5806" s="5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CK5806"/>
    </row>
    <row r="5807" spans="1:89" x14ac:dyDescent="0.25">
      <c r="A5807" s="2"/>
      <c r="B5807" s="5"/>
      <c r="C5807" s="5"/>
      <c r="D5807" s="5"/>
      <c r="E5807" s="5"/>
      <c r="F5807" s="5"/>
      <c r="G5807" s="5"/>
      <c r="H5807" s="5"/>
      <c r="I5807" s="3"/>
      <c r="J5807" s="5"/>
      <c r="K5807" s="5"/>
      <c r="L5807" s="5"/>
      <c r="M5807" s="5"/>
      <c r="AJ5807" s="3"/>
      <c r="AK5807" s="3"/>
      <c r="AL5807" s="3"/>
      <c r="AM5807" s="5"/>
      <c r="AN5807" s="5"/>
      <c r="AO5807" s="5"/>
      <c r="AP5807" s="5"/>
      <c r="AQ5807" s="5"/>
      <c r="AR5807" s="5"/>
      <c r="AS5807" s="5"/>
      <c r="AT5807" s="3"/>
      <c r="AU5807" s="5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CK5807"/>
    </row>
    <row r="5808" spans="1:89" x14ac:dyDescent="0.25">
      <c r="A5808" s="2"/>
      <c r="B5808" s="5"/>
      <c r="C5808" s="5"/>
      <c r="D5808" s="5"/>
      <c r="E5808" s="5"/>
      <c r="F5808" s="5"/>
      <c r="G5808" s="5"/>
      <c r="H5808" s="5"/>
      <c r="I5808" s="3"/>
      <c r="J5808" s="5"/>
      <c r="K5808" s="5"/>
      <c r="L5808" s="5"/>
      <c r="M5808" s="5"/>
      <c r="AJ5808" s="3"/>
      <c r="AK5808" s="3"/>
      <c r="AL5808" s="3"/>
      <c r="AM5808" s="3"/>
      <c r="AN5808" s="5"/>
      <c r="AO5808" s="5"/>
      <c r="AP5808" s="5"/>
      <c r="AQ5808" s="5"/>
      <c r="AR5808" s="5"/>
      <c r="AS5808" s="5"/>
      <c r="AT5808" s="3"/>
      <c r="AU5808" s="5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CK5808"/>
    </row>
    <row r="5809" spans="1:89" x14ac:dyDescent="0.25">
      <c r="A5809" s="2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AJ5809" s="3"/>
      <c r="AK5809" s="3"/>
      <c r="AL5809" s="3"/>
      <c r="AM5809" s="5"/>
      <c r="AN5809" s="5"/>
      <c r="AO5809" s="5"/>
      <c r="AP5809" s="5"/>
      <c r="AQ5809" s="5"/>
      <c r="AR5809" s="5"/>
      <c r="AS5809" s="5"/>
      <c r="AT5809" s="3"/>
      <c r="AU5809" s="5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CK5809"/>
    </row>
    <row r="5810" spans="1:89" x14ac:dyDescent="0.25">
      <c r="A5810" s="2"/>
      <c r="B5810" s="5"/>
      <c r="C5810" s="5"/>
      <c r="D5810" s="5"/>
      <c r="E5810" s="5"/>
      <c r="F5810" s="5"/>
      <c r="G5810" s="5"/>
      <c r="H5810" s="5"/>
      <c r="I5810" s="3"/>
      <c r="J5810" s="5"/>
      <c r="K5810" s="5"/>
      <c r="L5810" s="5"/>
      <c r="M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3"/>
      <c r="AU5810" s="5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CK5810"/>
    </row>
    <row r="5811" spans="1:89" x14ac:dyDescent="0.25">
      <c r="A5811" s="2"/>
      <c r="B5811" s="5"/>
      <c r="C5811" s="5"/>
      <c r="D5811" s="5"/>
      <c r="E5811" s="5"/>
      <c r="F5811" s="5"/>
      <c r="G5811" s="5"/>
      <c r="H5811" s="5"/>
      <c r="I5811" s="3"/>
      <c r="J5811" s="5"/>
      <c r="K5811" s="5"/>
      <c r="L5811" s="5"/>
      <c r="M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3"/>
      <c r="AU5811" s="5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CK5811"/>
    </row>
    <row r="5812" spans="1:89" x14ac:dyDescent="0.25">
      <c r="A5812" s="2"/>
      <c r="B5812" s="5"/>
      <c r="C5812" s="5"/>
      <c r="D5812" s="5"/>
      <c r="E5812" s="5"/>
      <c r="F5812" s="5"/>
      <c r="G5812" s="5"/>
      <c r="H5812" s="5"/>
      <c r="I5812" s="3"/>
      <c r="J5812" s="5"/>
      <c r="K5812" s="5"/>
      <c r="L5812" s="5"/>
      <c r="M5812" s="5"/>
      <c r="AJ5812" s="5"/>
      <c r="AK5812" s="5"/>
      <c r="AL5812" s="3"/>
      <c r="AM5812" s="5"/>
      <c r="AN5812" s="5"/>
      <c r="AO5812" s="5"/>
      <c r="AP5812" s="5"/>
      <c r="AQ5812" s="5"/>
      <c r="AR5812" s="5"/>
      <c r="AS5812" s="5"/>
      <c r="AT5812" s="3"/>
      <c r="AU5812" s="5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CK5812"/>
    </row>
    <row r="5813" spans="1:89" x14ac:dyDescent="0.25">
      <c r="A5813" s="2"/>
      <c r="B5813" s="5"/>
      <c r="C5813" s="5"/>
      <c r="D5813" s="5"/>
      <c r="E5813" s="5"/>
      <c r="F5813" s="5"/>
      <c r="G5813" s="5"/>
      <c r="H5813" s="5"/>
      <c r="I5813" s="3"/>
      <c r="J5813" s="5"/>
      <c r="K5813" s="5"/>
      <c r="L5813" s="5"/>
      <c r="M5813" s="5"/>
      <c r="AJ5813" s="3"/>
      <c r="AK5813" s="3"/>
      <c r="AL5813" s="3"/>
      <c r="AM5813" s="5"/>
      <c r="AN5813" s="5"/>
      <c r="AO5813" s="5"/>
      <c r="AP5813" s="5"/>
      <c r="AQ5813" s="5"/>
      <c r="AR5813" s="5"/>
      <c r="AS5813" s="5"/>
      <c r="AT5813" s="3"/>
      <c r="AU5813" s="5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CK5813"/>
    </row>
    <row r="5814" spans="1:89" x14ac:dyDescent="0.25">
      <c r="A5814" s="2"/>
      <c r="B5814" s="5"/>
      <c r="C5814" s="5"/>
      <c r="D5814" s="5"/>
      <c r="E5814" s="5"/>
      <c r="F5814" s="5"/>
      <c r="G5814" s="5"/>
      <c r="H5814" s="5"/>
      <c r="I5814" s="3"/>
      <c r="J5814" s="5"/>
      <c r="K5814" s="5"/>
      <c r="L5814" s="5"/>
      <c r="M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3"/>
      <c r="AU5814" s="5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CK5814"/>
    </row>
    <row r="5815" spans="1:89" x14ac:dyDescent="0.25">
      <c r="A5815" s="2"/>
      <c r="B5815" s="5"/>
      <c r="C5815" s="5"/>
      <c r="D5815" s="5"/>
      <c r="E5815" s="5"/>
      <c r="F5815" s="5"/>
      <c r="G5815" s="5"/>
      <c r="H5815" s="5"/>
      <c r="I5815" s="3"/>
      <c r="J5815" s="5"/>
      <c r="K5815" s="5"/>
      <c r="L5815" s="5"/>
      <c r="M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3"/>
      <c r="AU5815" s="5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CK5815"/>
    </row>
    <row r="5816" spans="1:89" x14ac:dyDescent="0.25">
      <c r="A5816" s="2"/>
      <c r="B5816" s="5"/>
      <c r="C5816" s="5"/>
      <c r="D5816" s="5"/>
      <c r="E5816" s="5"/>
      <c r="F5816" s="5"/>
      <c r="G5816" s="5"/>
      <c r="H5816" s="5"/>
      <c r="I5816" s="3"/>
      <c r="J5816" s="5"/>
      <c r="K5816" s="5"/>
      <c r="L5816" s="5"/>
      <c r="M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3"/>
      <c r="AU5816" s="5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CK5816"/>
    </row>
    <row r="5817" spans="1:89" x14ac:dyDescent="0.25">
      <c r="A5817" s="2"/>
      <c r="B5817" s="5"/>
      <c r="C5817" s="5"/>
      <c r="D5817" s="5"/>
      <c r="E5817" s="5"/>
      <c r="F5817" s="5"/>
      <c r="G5817" s="5"/>
      <c r="H5817" s="5"/>
      <c r="I5817" s="3"/>
      <c r="J5817" s="5"/>
      <c r="K5817" s="5"/>
      <c r="L5817" s="5"/>
      <c r="M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3"/>
      <c r="AU5817" s="5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CK5817"/>
    </row>
    <row r="5818" spans="1:89" x14ac:dyDescent="0.25">
      <c r="A5818" s="2"/>
      <c r="B5818" s="5"/>
      <c r="C5818" s="5"/>
      <c r="D5818" s="5"/>
      <c r="E5818" s="5"/>
      <c r="F5818" s="5"/>
      <c r="G5818" s="5"/>
      <c r="H5818" s="5"/>
      <c r="I5818" s="3"/>
      <c r="J5818" s="5"/>
      <c r="K5818" s="5"/>
      <c r="L5818" s="5"/>
      <c r="M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3"/>
      <c r="AU5818" s="5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CK5818"/>
    </row>
    <row r="5819" spans="1:89" x14ac:dyDescent="0.25">
      <c r="A5819" s="2"/>
      <c r="B5819" s="5"/>
      <c r="C5819" s="5"/>
      <c r="D5819" s="5"/>
      <c r="E5819" s="5"/>
      <c r="F5819" s="5"/>
      <c r="G5819" s="5"/>
      <c r="H5819" s="5"/>
      <c r="I5819" s="3"/>
      <c r="J5819" s="5"/>
      <c r="K5819" s="5"/>
      <c r="L5819" s="5"/>
      <c r="M5819" s="5"/>
      <c r="AJ5819" s="3"/>
      <c r="AK5819" s="3"/>
      <c r="AL5819" s="3"/>
      <c r="AM5819" s="3"/>
      <c r="AN5819" s="5"/>
      <c r="AO5819" s="5"/>
      <c r="AP5819" s="5"/>
      <c r="AQ5819" s="5"/>
      <c r="AR5819" s="5"/>
      <c r="AS5819" s="5"/>
      <c r="AT5819" s="3"/>
      <c r="AU5819" s="5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CK5819"/>
    </row>
    <row r="5820" spans="1:89" x14ac:dyDescent="0.25">
      <c r="A5820" s="2"/>
      <c r="B5820" s="5"/>
      <c r="C5820" s="5"/>
      <c r="D5820" s="5"/>
      <c r="E5820" s="5"/>
      <c r="F5820" s="5"/>
      <c r="G5820" s="5"/>
      <c r="H5820" s="5"/>
      <c r="I5820" s="3"/>
      <c r="J5820" s="5"/>
      <c r="K5820" s="5"/>
      <c r="L5820" s="5"/>
      <c r="M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3"/>
      <c r="AU5820" s="5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CK5820"/>
    </row>
    <row r="5821" spans="1:89" x14ac:dyDescent="0.25">
      <c r="A5821" s="2"/>
      <c r="B5821" s="5"/>
      <c r="C5821" s="5"/>
      <c r="D5821" s="5"/>
      <c r="E5821" s="5"/>
      <c r="F5821" s="5"/>
      <c r="G5821" s="5"/>
      <c r="H5821" s="5"/>
      <c r="I5821" s="3"/>
      <c r="J5821" s="5"/>
      <c r="K5821" s="5"/>
      <c r="L5821" s="5"/>
      <c r="M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3"/>
      <c r="AU5821" s="5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CK5821"/>
    </row>
    <row r="5822" spans="1:89" x14ac:dyDescent="0.25">
      <c r="A5822" s="2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3"/>
      <c r="AU5822" s="5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CK5822"/>
    </row>
    <row r="5823" spans="1:89" x14ac:dyDescent="0.25">
      <c r="A5823" s="2"/>
      <c r="B5823" s="5"/>
      <c r="C5823" s="5"/>
      <c r="D5823" s="5"/>
      <c r="E5823" s="5"/>
      <c r="F5823" s="5"/>
      <c r="G5823" s="5"/>
      <c r="H5823" s="5"/>
      <c r="I5823" s="3"/>
      <c r="J5823" s="5"/>
      <c r="K5823" s="5"/>
      <c r="L5823" s="5"/>
      <c r="M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3"/>
      <c r="AU5823" s="5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CK5823"/>
    </row>
    <row r="5824" spans="1:89" x14ac:dyDescent="0.25">
      <c r="A5824" s="2"/>
      <c r="B5824" s="5"/>
      <c r="C5824" s="5"/>
      <c r="D5824" s="5"/>
      <c r="E5824" s="5"/>
      <c r="F5824" s="5"/>
      <c r="G5824" s="5"/>
      <c r="H5824" s="5"/>
      <c r="I5824" s="3"/>
      <c r="J5824" s="5"/>
      <c r="K5824" s="5"/>
      <c r="L5824" s="5"/>
      <c r="M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3"/>
      <c r="AU5824" s="5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CK5824"/>
    </row>
    <row r="5825" spans="1:89" x14ac:dyDescent="0.25">
      <c r="A5825" s="2"/>
      <c r="B5825" s="5"/>
      <c r="C5825" s="5"/>
      <c r="D5825" s="5"/>
      <c r="E5825" s="5"/>
      <c r="F5825" s="5"/>
      <c r="G5825" s="5"/>
      <c r="H5825" s="5"/>
      <c r="I5825" s="3"/>
      <c r="J5825" s="5"/>
      <c r="K5825" s="5"/>
      <c r="L5825" s="5"/>
      <c r="M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3"/>
      <c r="AU5825" s="5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CK5825"/>
    </row>
    <row r="5826" spans="1:89" x14ac:dyDescent="0.25">
      <c r="A5826" s="2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3"/>
      <c r="AU5826" s="5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CK5826"/>
    </row>
    <row r="5827" spans="1:89" x14ac:dyDescent="0.25">
      <c r="A5827" s="2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3"/>
      <c r="AU5827" s="5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CK5827"/>
    </row>
    <row r="5828" spans="1:89" x14ac:dyDescent="0.25">
      <c r="A5828" s="2"/>
      <c r="B5828" s="5"/>
      <c r="C5828" s="5"/>
      <c r="D5828" s="5"/>
      <c r="E5828" s="5"/>
      <c r="F5828" s="5"/>
      <c r="G5828" s="5"/>
      <c r="H5828" s="5"/>
      <c r="I5828" s="3"/>
      <c r="J5828" s="5"/>
      <c r="K5828" s="5"/>
      <c r="L5828" s="5"/>
      <c r="M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3"/>
      <c r="AU5828" s="5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CK5828"/>
    </row>
    <row r="5829" spans="1:89" x14ac:dyDescent="0.25">
      <c r="A5829" s="2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3"/>
      <c r="AU5829" s="5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CK5829"/>
    </row>
    <row r="5830" spans="1:89" x14ac:dyDescent="0.25">
      <c r="A5830" s="2"/>
      <c r="B5830" s="5"/>
      <c r="C5830" s="5"/>
      <c r="D5830" s="5"/>
      <c r="E5830" s="5"/>
      <c r="F5830" s="5"/>
      <c r="G5830" s="5"/>
      <c r="H5830" s="5"/>
      <c r="I5830" s="3"/>
      <c r="J5830" s="5"/>
      <c r="K5830" s="5"/>
      <c r="L5830" s="5"/>
      <c r="M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3"/>
      <c r="AU5830" s="5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CK5830"/>
    </row>
    <row r="5831" spans="1:89" x14ac:dyDescent="0.25">
      <c r="A5831" s="2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3"/>
      <c r="AU5831" s="5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CK5831"/>
    </row>
    <row r="5832" spans="1:89" x14ac:dyDescent="0.25">
      <c r="A5832" s="2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3"/>
      <c r="AU5832" s="5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CK5832"/>
    </row>
    <row r="5833" spans="1:89" x14ac:dyDescent="0.25">
      <c r="A5833" s="2"/>
      <c r="B5833" s="5"/>
      <c r="C5833" s="5"/>
      <c r="D5833" s="5"/>
      <c r="E5833" s="5"/>
      <c r="F5833" s="5"/>
      <c r="G5833" s="5"/>
      <c r="H5833" s="5"/>
      <c r="I5833" s="3"/>
      <c r="J5833" s="5"/>
      <c r="K5833" s="5"/>
      <c r="L5833" s="5"/>
      <c r="M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3"/>
      <c r="AU5833" s="5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CK5833"/>
    </row>
    <row r="5834" spans="1:89" x14ac:dyDescent="0.25">
      <c r="A5834" s="2"/>
      <c r="B5834" s="5"/>
      <c r="C5834" s="5"/>
      <c r="D5834" s="5"/>
      <c r="E5834" s="5"/>
      <c r="F5834" s="5"/>
      <c r="G5834" s="5"/>
      <c r="H5834" s="5"/>
      <c r="I5834" s="3"/>
      <c r="J5834" s="5"/>
      <c r="K5834" s="5"/>
      <c r="L5834" s="5"/>
      <c r="M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3"/>
      <c r="AU5834" s="5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CK5834"/>
    </row>
    <row r="5835" spans="1:89" x14ac:dyDescent="0.25">
      <c r="A5835" s="2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3"/>
      <c r="AU5835" s="5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CK5835"/>
    </row>
    <row r="5836" spans="1:89" x14ac:dyDescent="0.25">
      <c r="A5836" s="2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3"/>
      <c r="AU5836" s="5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CK5836"/>
    </row>
    <row r="5837" spans="1:89" x14ac:dyDescent="0.25">
      <c r="A5837" s="2"/>
      <c r="B5837" s="5"/>
      <c r="C5837" s="5"/>
      <c r="D5837" s="5"/>
      <c r="E5837" s="5"/>
      <c r="F5837" s="5"/>
      <c r="G5837" s="5"/>
      <c r="H5837" s="5"/>
      <c r="I5837" s="3"/>
      <c r="J5837" s="5"/>
      <c r="K5837" s="5"/>
      <c r="L5837" s="5"/>
      <c r="M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3"/>
      <c r="AU5837" s="5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CK5837"/>
    </row>
    <row r="5838" spans="1:89" x14ac:dyDescent="0.25">
      <c r="A5838" s="2"/>
      <c r="B5838" s="5"/>
      <c r="C5838" s="5"/>
      <c r="D5838" s="5"/>
      <c r="E5838" s="5"/>
      <c r="F5838" s="5"/>
      <c r="G5838" s="5"/>
      <c r="H5838" s="5"/>
      <c r="I5838" s="3"/>
      <c r="J5838" s="5"/>
      <c r="K5838" s="5"/>
      <c r="L5838" s="5"/>
      <c r="M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3"/>
      <c r="AU5838" s="5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CK5838"/>
    </row>
    <row r="5839" spans="1:89" x14ac:dyDescent="0.25">
      <c r="A5839" s="2"/>
      <c r="B5839" s="5"/>
      <c r="C5839" s="5"/>
      <c r="D5839" s="5"/>
      <c r="E5839" s="5"/>
      <c r="F5839" s="5"/>
      <c r="G5839" s="5"/>
      <c r="H5839" s="5"/>
      <c r="I5839" s="3"/>
      <c r="J5839" s="5"/>
      <c r="K5839" s="5"/>
      <c r="L5839" s="5"/>
      <c r="M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3"/>
      <c r="AU5839" s="5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CK5839"/>
    </row>
    <row r="5840" spans="1:89" x14ac:dyDescent="0.25">
      <c r="A5840" s="2"/>
      <c r="B5840" s="5"/>
      <c r="C5840" s="5"/>
      <c r="D5840" s="5"/>
      <c r="E5840" s="5"/>
      <c r="F5840" s="5"/>
      <c r="G5840" s="5"/>
      <c r="H5840" s="5"/>
      <c r="I5840" s="3"/>
      <c r="J5840" s="5"/>
      <c r="K5840" s="5"/>
      <c r="L5840" s="5"/>
      <c r="M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3"/>
      <c r="AU5840" s="5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CK5840"/>
    </row>
    <row r="5841" spans="1:89" x14ac:dyDescent="0.25">
      <c r="A5841" s="2"/>
      <c r="B5841" s="5"/>
      <c r="C5841" s="5"/>
      <c r="D5841" s="5"/>
      <c r="E5841" s="5"/>
      <c r="F5841" s="5"/>
      <c r="G5841" s="5"/>
      <c r="H5841" s="5"/>
      <c r="I5841" s="3"/>
      <c r="J5841" s="5"/>
      <c r="K5841" s="5"/>
      <c r="L5841" s="5"/>
      <c r="M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3"/>
      <c r="AU5841" s="5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CK5841"/>
    </row>
    <row r="5842" spans="1:89" x14ac:dyDescent="0.25">
      <c r="A5842" s="2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3"/>
      <c r="AU5842" s="5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CK5842"/>
    </row>
    <row r="5843" spans="1:89" x14ac:dyDescent="0.25">
      <c r="A5843" s="2"/>
      <c r="B5843" s="5"/>
      <c r="C5843" s="5"/>
      <c r="D5843" s="5"/>
      <c r="E5843" s="5"/>
      <c r="F5843" s="5"/>
      <c r="G5843" s="5"/>
      <c r="H5843" s="5"/>
      <c r="I5843" s="3"/>
      <c r="J5843" s="5"/>
      <c r="K5843" s="5"/>
      <c r="L5843" s="5"/>
      <c r="M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3"/>
      <c r="AU5843" s="5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CK5843"/>
    </row>
    <row r="5844" spans="1:89" x14ac:dyDescent="0.25">
      <c r="A5844" s="2"/>
      <c r="B5844" s="5"/>
      <c r="C5844" s="5"/>
      <c r="D5844" s="5"/>
      <c r="E5844" s="5"/>
      <c r="F5844" s="5"/>
      <c r="G5844" s="5"/>
      <c r="H5844" s="5"/>
      <c r="I5844" s="3"/>
      <c r="J5844" s="5"/>
      <c r="K5844" s="5"/>
      <c r="L5844" s="5"/>
      <c r="M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3"/>
      <c r="AU5844" s="5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CK5844"/>
    </row>
    <row r="5845" spans="1:89" x14ac:dyDescent="0.25">
      <c r="A5845" s="2"/>
      <c r="B5845" s="5"/>
      <c r="C5845" s="5"/>
      <c r="D5845" s="5"/>
      <c r="E5845" s="5"/>
      <c r="F5845" s="5"/>
      <c r="G5845" s="5"/>
      <c r="H5845" s="5"/>
      <c r="I5845" s="3"/>
      <c r="J5845" s="5"/>
      <c r="K5845" s="5"/>
      <c r="L5845" s="5"/>
      <c r="M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3"/>
      <c r="AU5845" s="5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CK5845"/>
    </row>
    <row r="5846" spans="1:89" x14ac:dyDescent="0.25">
      <c r="A5846" s="2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3"/>
      <c r="AU5846" s="5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CK5846"/>
    </row>
    <row r="5847" spans="1:89" x14ac:dyDescent="0.25">
      <c r="A5847" s="2"/>
      <c r="B5847" s="5"/>
      <c r="C5847" s="5"/>
      <c r="D5847" s="5"/>
      <c r="E5847" s="5"/>
      <c r="F5847" s="5"/>
      <c r="G5847" s="5"/>
      <c r="H5847" s="5"/>
      <c r="I5847" s="3"/>
      <c r="J5847" s="5"/>
      <c r="K5847" s="5"/>
      <c r="L5847" s="5"/>
      <c r="M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3"/>
      <c r="AU5847" s="5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CK5847"/>
    </row>
    <row r="5848" spans="1:89" x14ac:dyDescent="0.25">
      <c r="A5848" s="2"/>
      <c r="B5848" s="5"/>
      <c r="C5848" s="5"/>
      <c r="D5848" s="5"/>
      <c r="E5848" s="5"/>
      <c r="F5848" s="5"/>
      <c r="G5848" s="5"/>
      <c r="H5848" s="5"/>
      <c r="I5848" s="3"/>
      <c r="J5848" s="5"/>
      <c r="K5848" s="5"/>
      <c r="L5848" s="5"/>
      <c r="M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3"/>
      <c r="AU5848" s="5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CK5848"/>
    </row>
    <row r="5849" spans="1:89" x14ac:dyDescent="0.25">
      <c r="A5849" s="2"/>
      <c r="B5849" s="5"/>
      <c r="C5849" s="5"/>
      <c r="D5849" s="5"/>
      <c r="E5849" s="5"/>
      <c r="F5849" s="5"/>
      <c r="G5849" s="5"/>
      <c r="H5849" s="5"/>
      <c r="I5849" s="3"/>
      <c r="J5849" s="5"/>
      <c r="K5849" s="5"/>
      <c r="L5849" s="5"/>
      <c r="M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3"/>
      <c r="AU5849" s="5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CK5849"/>
    </row>
    <row r="5850" spans="1:89" x14ac:dyDescent="0.25">
      <c r="A5850" s="2"/>
      <c r="B5850" s="5"/>
      <c r="C5850" s="5"/>
      <c r="D5850" s="5"/>
      <c r="E5850" s="5"/>
      <c r="F5850" s="5"/>
      <c r="G5850" s="5"/>
      <c r="H5850" s="5"/>
      <c r="I5850" s="3"/>
      <c r="J5850" s="5"/>
      <c r="K5850" s="5"/>
      <c r="L5850" s="5"/>
      <c r="M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3"/>
      <c r="AU5850" s="5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CK5850"/>
    </row>
    <row r="5851" spans="1:89" x14ac:dyDescent="0.25">
      <c r="A5851" s="2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3"/>
      <c r="AU5851" s="5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CK5851"/>
    </row>
    <row r="5852" spans="1:89" x14ac:dyDescent="0.25">
      <c r="A5852" s="2"/>
      <c r="B5852" s="5"/>
      <c r="C5852" s="5"/>
      <c r="D5852" s="5"/>
      <c r="E5852" s="5"/>
      <c r="F5852" s="5"/>
      <c r="G5852" s="5"/>
      <c r="H5852" s="5"/>
      <c r="I5852" s="3"/>
      <c r="J5852" s="5"/>
      <c r="K5852" s="5"/>
      <c r="L5852" s="5"/>
      <c r="M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3"/>
      <c r="AU5852" s="5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CK5852"/>
    </row>
    <row r="5853" spans="1:89" x14ac:dyDescent="0.25">
      <c r="A5853" s="2"/>
      <c r="B5853" s="5"/>
      <c r="C5853" s="5"/>
      <c r="D5853" s="5"/>
      <c r="E5853" s="5"/>
      <c r="F5853" s="5"/>
      <c r="G5853" s="5"/>
      <c r="H5853" s="5"/>
      <c r="I5853" s="3"/>
      <c r="J5853" s="5"/>
      <c r="K5853" s="5"/>
      <c r="L5853" s="5"/>
      <c r="M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3"/>
      <c r="AU5853" s="5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CK5853"/>
    </row>
    <row r="5854" spans="1:89" x14ac:dyDescent="0.25">
      <c r="A5854" s="2"/>
      <c r="B5854" s="5"/>
      <c r="C5854" s="5"/>
      <c r="D5854" s="5"/>
      <c r="E5854" s="5"/>
      <c r="F5854" s="5"/>
      <c r="G5854" s="5"/>
      <c r="H5854" s="5"/>
      <c r="I5854" s="3"/>
      <c r="J5854" s="5"/>
      <c r="K5854" s="5"/>
      <c r="L5854" s="5"/>
      <c r="M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3"/>
      <c r="AU5854" s="5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CK5854"/>
    </row>
    <row r="5855" spans="1:89" x14ac:dyDescent="0.25">
      <c r="A5855" s="2"/>
      <c r="B5855" s="5"/>
      <c r="C5855" s="5"/>
      <c r="D5855" s="5"/>
      <c r="E5855" s="5"/>
      <c r="F5855" s="5"/>
      <c r="G5855" s="5"/>
      <c r="H5855" s="5"/>
      <c r="I5855" s="3"/>
      <c r="J5855" s="5"/>
      <c r="K5855" s="5"/>
      <c r="L5855" s="5"/>
      <c r="M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3"/>
      <c r="AU5855" s="5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CK5855"/>
    </row>
    <row r="5856" spans="1:89" x14ac:dyDescent="0.25">
      <c r="A5856" s="2"/>
      <c r="B5856" s="5"/>
      <c r="C5856" s="5"/>
      <c r="D5856" s="5"/>
      <c r="E5856" s="5"/>
      <c r="F5856" s="5"/>
      <c r="G5856" s="5"/>
      <c r="H5856" s="5"/>
      <c r="I5856" s="3"/>
      <c r="J5856" s="5"/>
      <c r="K5856" s="5"/>
      <c r="L5856" s="5"/>
      <c r="M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3"/>
      <c r="AU5856" s="5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CK5856"/>
    </row>
    <row r="5857" spans="1:89" x14ac:dyDescent="0.25">
      <c r="A5857" s="2"/>
      <c r="B5857" s="5"/>
      <c r="C5857" s="5"/>
      <c r="D5857" s="5"/>
      <c r="E5857" s="5"/>
      <c r="F5857" s="5"/>
      <c r="G5857" s="5"/>
      <c r="H5857" s="5"/>
      <c r="I5857" s="3"/>
      <c r="J5857" s="5"/>
      <c r="K5857" s="5"/>
      <c r="L5857" s="5"/>
      <c r="M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3"/>
      <c r="AU5857" s="5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CK5857"/>
    </row>
    <row r="5858" spans="1:89" x14ac:dyDescent="0.25">
      <c r="A5858" s="2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3"/>
      <c r="AU5858" s="5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CK5858"/>
    </row>
    <row r="5859" spans="1:89" x14ac:dyDescent="0.25">
      <c r="A5859" s="2"/>
      <c r="B5859" s="5"/>
      <c r="C5859" s="5"/>
      <c r="D5859" s="5"/>
      <c r="E5859" s="5"/>
      <c r="F5859" s="5"/>
      <c r="G5859" s="5"/>
      <c r="H5859" s="5"/>
      <c r="I5859" s="3"/>
      <c r="J5859" s="5"/>
      <c r="K5859" s="5"/>
      <c r="L5859" s="5"/>
      <c r="M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3"/>
      <c r="AU5859" s="5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CK5859"/>
    </row>
    <row r="5860" spans="1:89" x14ac:dyDescent="0.25">
      <c r="A5860" s="2"/>
      <c r="B5860" s="5"/>
      <c r="C5860" s="5"/>
      <c r="D5860" s="5"/>
      <c r="E5860" s="5"/>
      <c r="F5860" s="5"/>
      <c r="G5860" s="5"/>
      <c r="H5860" s="5"/>
      <c r="I5860" s="3"/>
      <c r="J5860" s="5"/>
      <c r="K5860" s="5"/>
      <c r="L5860" s="5"/>
      <c r="M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3"/>
      <c r="AU5860" s="5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CK5860"/>
    </row>
    <row r="5861" spans="1:89" x14ac:dyDescent="0.25">
      <c r="A5861" s="2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3"/>
      <c r="AU5861" s="5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CK5861"/>
    </row>
    <row r="5862" spans="1:89" x14ac:dyDescent="0.25">
      <c r="A5862" s="2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3"/>
      <c r="AU5862" s="5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CK5862"/>
    </row>
    <row r="5863" spans="1:89" x14ac:dyDescent="0.25">
      <c r="A5863" s="2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3"/>
      <c r="AU5863" s="5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CK5863"/>
    </row>
    <row r="5864" spans="1:89" x14ac:dyDescent="0.25">
      <c r="A5864" s="2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3"/>
      <c r="AU5864" s="5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CK5864"/>
    </row>
    <row r="5865" spans="1:89" x14ac:dyDescent="0.25">
      <c r="A5865" s="2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3"/>
      <c r="AU5865" s="5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CK5865"/>
    </row>
    <row r="5866" spans="1:89" x14ac:dyDescent="0.25">
      <c r="A5866" s="2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3"/>
      <c r="AU5866" s="5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CK5866"/>
    </row>
    <row r="5867" spans="1:89" x14ac:dyDescent="0.25">
      <c r="A5867" s="2"/>
      <c r="B5867" s="5"/>
      <c r="C5867" s="5"/>
      <c r="D5867" s="5"/>
      <c r="E5867" s="5"/>
      <c r="F5867" s="5"/>
      <c r="G5867" s="5"/>
      <c r="H5867" s="5"/>
      <c r="I5867" s="3"/>
      <c r="J5867" s="5"/>
      <c r="K5867" s="5"/>
      <c r="L5867" s="5"/>
      <c r="M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3"/>
      <c r="AU5867" s="5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CK5867"/>
    </row>
    <row r="5868" spans="1:89" x14ac:dyDescent="0.25">
      <c r="A5868" s="2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AJ5868" s="3"/>
      <c r="AK5868" s="3"/>
      <c r="AL5868" s="3"/>
      <c r="AM5868" s="3"/>
      <c r="AN5868" s="5"/>
      <c r="AO5868" s="5"/>
      <c r="AP5868" s="5"/>
      <c r="AQ5868" s="5"/>
      <c r="AR5868" s="5"/>
      <c r="AS5868" s="5"/>
      <c r="AT5868" s="3"/>
      <c r="AU5868" s="5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CK5868"/>
    </row>
    <row r="5869" spans="1:89" x14ac:dyDescent="0.25">
      <c r="A5869" s="2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3"/>
      <c r="AU5869" s="5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CK5869"/>
    </row>
    <row r="5870" spans="1:89" x14ac:dyDescent="0.25">
      <c r="A5870" s="2"/>
      <c r="B5870" s="5"/>
      <c r="C5870" s="5"/>
      <c r="D5870" s="5"/>
      <c r="E5870" s="5"/>
      <c r="F5870" s="5"/>
      <c r="G5870" s="5"/>
      <c r="H5870" s="5"/>
      <c r="I5870" s="3"/>
      <c r="J5870" s="5"/>
      <c r="K5870" s="5"/>
      <c r="L5870" s="5"/>
      <c r="M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3"/>
      <c r="AU5870" s="5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CK5870"/>
    </row>
    <row r="5871" spans="1:89" x14ac:dyDescent="0.25">
      <c r="A5871" s="2"/>
      <c r="B5871" s="5"/>
      <c r="C5871" s="5"/>
      <c r="D5871" s="5"/>
      <c r="E5871" s="5"/>
      <c r="F5871" s="5"/>
      <c r="G5871" s="5"/>
      <c r="H5871" s="5"/>
      <c r="I5871" s="3"/>
      <c r="J5871" s="5"/>
      <c r="K5871" s="5"/>
      <c r="L5871" s="5"/>
      <c r="M5871" s="5"/>
      <c r="AJ5871" s="3"/>
      <c r="AK5871" s="3"/>
      <c r="AL5871" s="3"/>
      <c r="AM5871" s="5"/>
      <c r="AN5871" s="5"/>
      <c r="AO5871" s="5"/>
      <c r="AP5871" s="5"/>
      <c r="AQ5871" s="5"/>
      <c r="AR5871" s="5"/>
      <c r="AS5871" s="5"/>
      <c r="AT5871" s="3"/>
      <c r="AU5871" s="5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CK5871"/>
    </row>
    <row r="5872" spans="1:89" x14ac:dyDescent="0.25">
      <c r="A5872" s="2"/>
      <c r="B5872" s="5"/>
      <c r="C5872" s="5"/>
      <c r="D5872" s="5"/>
      <c r="E5872" s="5"/>
      <c r="F5872" s="5"/>
      <c r="G5872" s="5"/>
      <c r="H5872" s="5"/>
      <c r="I5872" s="3"/>
      <c r="J5872" s="5"/>
      <c r="K5872" s="5"/>
      <c r="L5872" s="5"/>
      <c r="M5872" s="5"/>
      <c r="AJ5872" s="3"/>
      <c r="AK5872" s="3"/>
      <c r="AL5872" s="3"/>
      <c r="AM5872" s="3"/>
      <c r="AN5872" s="5"/>
      <c r="AO5872" s="5"/>
      <c r="AP5872" s="5"/>
      <c r="AQ5872" s="5"/>
      <c r="AR5872" s="5"/>
      <c r="AS5872" s="5"/>
      <c r="AT5872" s="3"/>
      <c r="AU5872" s="5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CK5872"/>
    </row>
    <row r="5873" spans="1:89" x14ac:dyDescent="0.25">
      <c r="A5873" s="2"/>
      <c r="B5873" s="5"/>
      <c r="C5873" s="5"/>
      <c r="D5873" s="5"/>
      <c r="E5873" s="5"/>
      <c r="F5873" s="5"/>
      <c r="G5873" s="5"/>
      <c r="H5873" s="5"/>
      <c r="I5873" s="3"/>
      <c r="J5873" s="5"/>
      <c r="K5873" s="5"/>
      <c r="L5873" s="5"/>
      <c r="M5873" s="5"/>
      <c r="AJ5873" s="3"/>
      <c r="AK5873" s="3"/>
      <c r="AL5873" s="3"/>
      <c r="AM5873" s="3"/>
      <c r="AN5873" s="5"/>
      <c r="AO5873" s="5"/>
      <c r="AP5873" s="5"/>
      <c r="AQ5873" s="5"/>
      <c r="AR5873" s="5"/>
      <c r="AS5873" s="5"/>
      <c r="AT5873" s="3"/>
      <c r="AU5873" s="5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CK5873"/>
    </row>
    <row r="5874" spans="1:89" x14ac:dyDescent="0.25">
      <c r="A5874" s="2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3"/>
      <c r="AU5874" s="5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CK5874"/>
    </row>
    <row r="5875" spans="1:89" x14ac:dyDescent="0.25">
      <c r="A5875" s="2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3"/>
      <c r="AU5875" s="5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CK5875"/>
    </row>
    <row r="5876" spans="1:89" x14ac:dyDescent="0.25">
      <c r="A5876" s="2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AJ5876" s="3"/>
      <c r="AK5876" s="3"/>
      <c r="AL5876" s="3"/>
      <c r="AM5876" s="5"/>
      <c r="AN5876" s="5"/>
      <c r="AO5876" s="5"/>
      <c r="AP5876" s="5"/>
      <c r="AQ5876" s="5"/>
      <c r="AR5876" s="5"/>
      <c r="AS5876" s="5"/>
      <c r="AT5876" s="3"/>
      <c r="AU5876" s="5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CK5876"/>
    </row>
    <row r="5877" spans="1:89" x14ac:dyDescent="0.25">
      <c r="A5877" s="2"/>
      <c r="B5877" s="5"/>
      <c r="C5877" s="5"/>
      <c r="D5877" s="5"/>
      <c r="E5877" s="5"/>
      <c r="F5877" s="5"/>
      <c r="G5877" s="5"/>
      <c r="H5877" s="5"/>
      <c r="I5877" s="3"/>
      <c r="J5877" s="5"/>
      <c r="K5877" s="5"/>
      <c r="L5877" s="5"/>
      <c r="M5877" s="5"/>
      <c r="AJ5877" s="3"/>
      <c r="AK5877" s="3"/>
      <c r="AL5877" s="3"/>
      <c r="AM5877" s="3"/>
      <c r="AN5877" s="5"/>
      <c r="AO5877" s="5"/>
      <c r="AP5877" s="5"/>
      <c r="AQ5877" s="5"/>
      <c r="AR5877" s="5"/>
      <c r="AS5877" s="5"/>
      <c r="AT5877" s="3"/>
      <c r="AU5877" s="5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CK5877"/>
    </row>
    <row r="5878" spans="1:89" x14ac:dyDescent="0.25">
      <c r="A5878" s="2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AJ5878" s="3"/>
      <c r="AK5878" s="3"/>
      <c r="AL5878" s="3"/>
      <c r="AM5878" s="5"/>
      <c r="AN5878" s="5"/>
      <c r="AO5878" s="5"/>
      <c r="AP5878" s="5"/>
      <c r="AQ5878" s="5"/>
      <c r="AR5878" s="5"/>
      <c r="AS5878" s="5"/>
      <c r="AT5878" s="3"/>
      <c r="AU5878" s="5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CK5878"/>
    </row>
    <row r="5879" spans="1:89" x14ac:dyDescent="0.25">
      <c r="A5879" s="2"/>
      <c r="B5879" s="5"/>
      <c r="C5879" s="5"/>
      <c r="D5879" s="5"/>
      <c r="E5879" s="5"/>
      <c r="F5879" s="5"/>
      <c r="G5879" s="5"/>
      <c r="H5879" s="5"/>
      <c r="I5879" s="3"/>
      <c r="J5879" s="5"/>
      <c r="K5879" s="5"/>
      <c r="L5879" s="5"/>
      <c r="M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3"/>
      <c r="AU5879" s="5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CK5879"/>
    </row>
    <row r="5880" spans="1:89" x14ac:dyDescent="0.25">
      <c r="A5880" s="2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3"/>
      <c r="AU5880" s="5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CK5880"/>
    </row>
    <row r="5881" spans="1:89" x14ac:dyDescent="0.25">
      <c r="A5881" s="2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AJ5881" s="3"/>
      <c r="AK5881" s="3"/>
      <c r="AL5881" s="3"/>
      <c r="AM5881" s="5"/>
      <c r="AN5881" s="5"/>
      <c r="AO5881" s="5"/>
      <c r="AP5881" s="5"/>
      <c r="AQ5881" s="5"/>
      <c r="AR5881" s="5"/>
      <c r="AS5881" s="5"/>
      <c r="AT5881" s="3"/>
      <c r="AU5881" s="5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CK5881"/>
    </row>
    <row r="5882" spans="1:89" x14ac:dyDescent="0.25">
      <c r="A5882" s="2"/>
      <c r="B5882" s="5"/>
      <c r="C5882" s="5"/>
      <c r="D5882" s="5"/>
      <c r="E5882" s="5"/>
      <c r="F5882" s="5"/>
      <c r="G5882" s="5"/>
      <c r="H5882" s="5"/>
      <c r="I5882" s="3"/>
      <c r="J5882" s="5"/>
      <c r="K5882" s="5"/>
      <c r="L5882" s="5"/>
      <c r="M5882" s="5"/>
      <c r="AJ5882" s="3"/>
      <c r="AK5882" s="3"/>
      <c r="AL5882" s="3"/>
      <c r="AM5882" s="5"/>
      <c r="AN5882" s="5"/>
      <c r="AO5882" s="5"/>
      <c r="AP5882" s="5"/>
      <c r="AQ5882" s="5"/>
      <c r="AR5882" s="5"/>
      <c r="AS5882" s="5"/>
      <c r="AT5882" s="3"/>
      <c r="AU5882" s="5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CK5882"/>
    </row>
    <row r="5883" spans="1:89" x14ac:dyDescent="0.25">
      <c r="A5883" s="2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3"/>
      <c r="AU5883" s="5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CK5883"/>
    </row>
    <row r="5884" spans="1:89" x14ac:dyDescent="0.25">
      <c r="A5884" s="2"/>
      <c r="B5884" s="5"/>
      <c r="C5884" s="5"/>
      <c r="D5884" s="5"/>
      <c r="E5884" s="5"/>
      <c r="F5884" s="5"/>
      <c r="G5884" s="5"/>
      <c r="H5884" s="5"/>
      <c r="I5884" s="3"/>
      <c r="J5884" s="5"/>
      <c r="K5884" s="5"/>
      <c r="L5884" s="5"/>
      <c r="M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3"/>
      <c r="AU5884" s="5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CK5884"/>
    </row>
    <row r="5885" spans="1:89" x14ac:dyDescent="0.25">
      <c r="A5885" s="2"/>
      <c r="B5885" s="5"/>
      <c r="C5885" s="5"/>
      <c r="D5885" s="5"/>
      <c r="E5885" s="5"/>
      <c r="F5885" s="5"/>
      <c r="G5885" s="5"/>
      <c r="H5885" s="5"/>
      <c r="I5885" s="3"/>
      <c r="J5885" s="5"/>
      <c r="K5885" s="5"/>
      <c r="L5885" s="5"/>
      <c r="M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3"/>
      <c r="AU5885" s="5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CK5885"/>
    </row>
    <row r="5886" spans="1:89" x14ac:dyDescent="0.25">
      <c r="A5886" s="2"/>
      <c r="B5886" s="5"/>
      <c r="C5886" s="5"/>
      <c r="D5886" s="5"/>
      <c r="E5886" s="5"/>
      <c r="F5886" s="5"/>
      <c r="G5886" s="5"/>
      <c r="H5886" s="5"/>
      <c r="I5886" s="3"/>
      <c r="J5886" s="5"/>
      <c r="K5886" s="5"/>
      <c r="L5886" s="5"/>
      <c r="M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3"/>
      <c r="AU5886" s="5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CK5886"/>
    </row>
    <row r="5887" spans="1:89" x14ac:dyDescent="0.25">
      <c r="A5887" s="2"/>
      <c r="B5887" s="5"/>
      <c r="C5887" s="5"/>
      <c r="D5887" s="5"/>
      <c r="E5887" s="5"/>
      <c r="F5887" s="5"/>
      <c r="G5887" s="5"/>
      <c r="H5887" s="5"/>
      <c r="I5887" s="3"/>
      <c r="J5887" s="5"/>
      <c r="K5887" s="5"/>
      <c r="L5887" s="5"/>
      <c r="M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3"/>
      <c r="AU5887" s="5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CK5887"/>
    </row>
    <row r="5888" spans="1:89" x14ac:dyDescent="0.25">
      <c r="A5888" s="2"/>
      <c r="B5888" s="5"/>
      <c r="C5888" s="5"/>
      <c r="D5888" s="5"/>
      <c r="E5888" s="5"/>
      <c r="F5888" s="5"/>
      <c r="G5888" s="5"/>
      <c r="H5888" s="5"/>
      <c r="I5888" s="3"/>
      <c r="J5888" s="5"/>
      <c r="K5888" s="5"/>
      <c r="L5888" s="5"/>
      <c r="M5888" s="5"/>
      <c r="AJ5888" s="3"/>
      <c r="AK5888" s="3"/>
      <c r="AL5888" s="3"/>
      <c r="AM5888" s="3"/>
      <c r="AN5888" s="5"/>
      <c r="AO5888" s="5"/>
      <c r="AP5888" s="5"/>
      <c r="AQ5888" s="5"/>
      <c r="AR5888" s="5"/>
      <c r="AS5888" s="5"/>
      <c r="AT5888" s="3"/>
      <c r="AU5888" s="5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CK5888"/>
    </row>
    <row r="5889" spans="1:89" x14ac:dyDescent="0.25">
      <c r="A5889" s="2"/>
      <c r="B5889" s="5"/>
      <c r="C5889" s="5"/>
      <c r="D5889" s="5"/>
      <c r="E5889" s="5"/>
      <c r="F5889" s="5"/>
      <c r="G5889" s="5"/>
      <c r="H5889" s="5"/>
      <c r="I5889" s="3"/>
      <c r="J5889" s="5"/>
      <c r="K5889" s="5"/>
      <c r="L5889" s="5"/>
      <c r="M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3"/>
      <c r="AU5889" s="5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CK5889"/>
    </row>
    <row r="5890" spans="1:89" x14ac:dyDescent="0.25">
      <c r="A5890" s="2"/>
      <c r="B5890" s="5"/>
      <c r="C5890" s="5"/>
      <c r="D5890" s="5"/>
      <c r="E5890" s="5"/>
      <c r="F5890" s="5"/>
      <c r="G5890" s="5"/>
      <c r="H5890" s="5"/>
      <c r="I5890" s="3"/>
      <c r="J5890" s="5"/>
      <c r="K5890" s="5"/>
      <c r="L5890" s="5"/>
      <c r="M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3"/>
      <c r="AU5890" s="5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CK5890"/>
    </row>
    <row r="5891" spans="1:89" x14ac:dyDescent="0.25">
      <c r="A5891" s="2"/>
      <c r="B5891" s="5"/>
      <c r="C5891" s="5"/>
      <c r="D5891" s="5"/>
      <c r="E5891" s="5"/>
      <c r="F5891" s="5"/>
      <c r="G5891" s="5"/>
      <c r="H5891" s="5"/>
      <c r="I5891" s="3"/>
      <c r="J5891" s="5"/>
      <c r="K5891" s="5"/>
      <c r="L5891" s="5"/>
      <c r="M5891" s="5"/>
      <c r="AJ5891" s="3"/>
      <c r="AK5891" s="3"/>
      <c r="AL5891" s="3"/>
      <c r="AM5891" s="3"/>
      <c r="AN5891" s="5"/>
      <c r="AO5891" s="5"/>
      <c r="AP5891" s="5"/>
      <c r="AQ5891" s="5"/>
      <c r="AR5891" s="5"/>
      <c r="AS5891" s="5"/>
      <c r="AT5891" s="3"/>
      <c r="AU5891" s="5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CK5891"/>
    </row>
    <row r="5892" spans="1:89" x14ac:dyDescent="0.25">
      <c r="A5892" s="2"/>
      <c r="B5892" s="5"/>
      <c r="C5892" s="5"/>
      <c r="D5892" s="5"/>
      <c r="E5892" s="5"/>
      <c r="F5892" s="5"/>
      <c r="G5892" s="5"/>
      <c r="H5892" s="5"/>
      <c r="I5892" s="3"/>
      <c r="J5892" s="5"/>
      <c r="K5892" s="5"/>
      <c r="L5892" s="5"/>
      <c r="M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3"/>
      <c r="AU5892" s="5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CK5892"/>
    </row>
    <row r="5893" spans="1:89" x14ac:dyDescent="0.25">
      <c r="A5893" s="2"/>
      <c r="B5893" s="5"/>
      <c r="C5893" s="5"/>
      <c r="D5893" s="5"/>
      <c r="E5893" s="5"/>
      <c r="F5893" s="5"/>
      <c r="G5893" s="5"/>
      <c r="H5893" s="5"/>
      <c r="I5893" s="3"/>
      <c r="J5893" s="5"/>
      <c r="K5893" s="5"/>
      <c r="L5893" s="5"/>
      <c r="M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3"/>
      <c r="AU5893" s="5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CK5893"/>
    </row>
    <row r="5894" spans="1:89" x14ac:dyDescent="0.25">
      <c r="A5894" s="2"/>
      <c r="B5894" s="5"/>
      <c r="C5894" s="5"/>
      <c r="D5894" s="5"/>
      <c r="E5894" s="5"/>
      <c r="F5894" s="5"/>
      <c r="G5894" s="5"/>
      <c r="H5894" s="5"/>
      <c r="I5894" s="3"/>
      <c r="J5894" s="5"/>
      <c r="K5894" s="5"/>
      <c r="L5894" s="5"/>
      <c r="M5894" s="5"/>
      <c r="AJ5894" s="3"/>
      <c r="AK5894" s="3"/>
      <c r="AL5894" s="3"/>
      <c r="AM5894" s="5"/>
      <c r="AN5894" s="5"/>
      <c r="AO5894" s="5"/>
      <c r="AP5894" s="5"/>
      <c r="AQ5894" s="5"/>
      <c r="AR5894" s="5"/>
      <c r="AS5894" s="5"/>
      <c r="AT5894" s="3"/>
      <c r="AU5894" s="5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CK5894"/>
    </row>
    <row r="5895" spans="1:89" x14ac:dyDescent="0.25">
      <c r="A5895" s="2"/>
      <c r="B5895" s="5"/>
      <c r="C5895" s="5"/>
      <c r="D5895" s="5"/>
      <c r="E5895" s="5"/>
      <c r="F5895" s="5"/>
      <c r="G5895" s="5"/>
      <c r="H5895" s="5"/>
      <c r="I5895" s="3"/>
      <c r="J5895" s="5"/>
      <c r="K5895" s="5"/>
      <c r="L5895" s="5"/>
      <c r="M5895" s="5"/>
      <c r="AJ5895" s="3"/>
      <c r="AK5895" s="3"/>
      <c r="AL5895" s="3"/>
      <c r="AM5895" s="3"/>
      <c r="AN5895" s="5"/>
      <c r="AO5895" s="5"/>
      <c r="AP5895" s="5"/>
      <c r="AQ5895" s="5"/>
      <c r="AR5895" s="5"/>
      <c r="AS5895" s="5"/>
      <c r="AT5895" s="3"/>
      <c r="AU5895" s="5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CK5895"/>
    </row>
    <row r="5896" spans="1:89" x14ac:dyDescent="0.25">
      <c r="A5896" s="2"/>
      <c r="B5896" s="5"/>
      <c r="C5896" s="5"/>
      <c r="D5896" s="5"/>
      <c r="E5896" s="5"/>
      <c r="F5896" s="5"/>
      <c r="G5896" s="5"/>
      <c r="H5896" s="5"/>
      <c r="I5896" s="3"/>
      <c r="J5896" s="5"/>
      <c r="K5896" s="5"/>
      <c r="L5896" s="5"/>
      <c r="M5896" s="5"/>
      <c r="AJ5896" s="3"/>
      <c r="AK5896" s="3"/>
      <c r="AL5896" s="3"/>
      <c r="AM5896" s="3"/>
      <c r="AN5896" s="5"/>
      <c r="AO5896" s="5"/>
      <c r="AP5896" s="5"/>
      <c r="AQ5896" s="5"/>
      <c r="AR5896" s="5"/>
      <c r="AS5896" s="5"/>
      <c r="AT5896" s="3"/>
      <c r="AU5896" s="5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CK5896"/>
    </row>
    <row r="5897" spans="1:89" x14ac:dyDescent="0.25">
      <c r="A5897" s="2"/>
      <c r="B5897" s="5"/>
      <c r="C5897" s="5"/>
      <c r="D5897" s="5"/>
      <c r="E5897" s="5"/>
      <c r="F5897" s="5"/>
      <c r="G5897" s="5"/>
      <c r="H5897" s="5"/>
      <c r="I5897" s="3"/>
      <c r="J5897" s="5"/>
      <c r="K5897" s="5"/>
      <c r="L5897" s="5"/>
      <c r="M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3"/>
      <c r="AU5897" s="5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CK5897"/>
    </row>
    <row r="5898" spans="1:89" x14ac:dyDescent="0.25">
      <c r="A5898" s="2"/>
      <c r="B5898" s="5"/>
      <c r="C5898" s="5"/>
      <c r="D5898" s="5"/>
      <c r="E5898" s="5"/>
      <c r="F5898" s="5"/>
      <c r="G5898" s="5"/>
      <c r="H5898" s="5"/>
      <c r="I5898" s="3"/>
      <c r="J5898" s="5"/>
      <c r="K5898" s="5"/>
      <c r="L5898" s="5"/>
      <c r="M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3"/>
      <c r="AU5898" s="5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CK5898"/>
    </row>
    <row r="5899" spans="1:89" x14ac:dyDescent="0.25">
      <c r="A5899" s="2"/>
      <c r="B5899" s="5"/>
      <c r="C5899" s="5"/>
      <c r="D5899" s="5"/>
      <c r="E5899" s="5"/>
      <c r="F5899" s="5"/>
      <c r="G5899" s="5"/>
      <c r="H5899" s="5"/>
      <c r="I5899" s="3"/>
      <c r="J5899" s="5"/>
      <c r="K5899" s="5"/>
      <c r="L5899" s="5"/>
      <c r="M5899" s="5"/>
      <c r="AJ5899" s="3"/>
      <c r="AK5899" s="3"/>
      <c r="AL5899" s="3"/>
      <c r="AM5899" s="5"/>
      <c r="AN5899" s="5"/>
      <c r="AO5899" s="5"/>
      <c r="AP5899" s="5"/>
      <c r="AQ5899" s="5"/>
      <c r="AR5899" s="5"/>
      <c r="AS5899" s="5"/>
      <c r="AT5899" s="3"/>
      <c r="AU5899" s="5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CK5899"/>
    </row>
    <row r="5900" spans="1:89" x14ac:dyDescent="0.25">
      <c r="A5900" s="2"/>
      <c r="B5900" s="5"/>
      <c r="C5900" s="5"/>
      <c r="D5900" s="5"/>
      <c r="E5900" s="5"/>
      <c r="F5900" s="5"/>
      <c r="G5900" s="5"/>
      <c r="H5900" s="5"/>
      <c r="I5900" s="3"/>
      <c r="J5900" s="5"/>
      <c r="K5900" s="5"/>
      <c r="L5900" s="5"/>
      <c r="M5900" s="5"/>
      <c r="AJ5900" s="3"/>
      <c r="AK5900" s="3"/>
      <c r="AL5900" s="3"/>
      <c r="AM5900" s="3"/>
      <c r="AN5900" s="5"/>
      <c r="AO5900" s="5"/>
      <c r="AP5900" s="5"/>
      <c r="AQ5900" s="5"/>
      <c r="AR5900" s="5"/>
      <c r="AS5900" s="5"/>
      <c r="AT5900" s="3"/>
      <c r="AU5900" s="5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CK5900"/>
    </row>
    <row r="5901" spans="1:89" x14ac:dyDescent="0.25">
      <c r="A5901" s="2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AJ5901" s="3"/>
      <c r="AK5901" s="3"/>
      <c r="AL5901" s="3"/>
      <c r="AM5901" s="5"/>
      <c r="AN5901" s="5"/>
      <c r="AO5901" s="5"/>
      <c r="AP5901" s="5"/>
      <c r="AQ5901" s="5"/>
      <c r="AR5901" s="5"/>
      <c r="AS5901" s="5"/>
      <c r="AT5901" s="3"/>
      <c r="AU5901" s="5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CK5901"/>
    </row>
    <row r="5902" spans="1:89" x14ac:dyDescent="0.25">
      <c r="A5902" s="2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3"/>
      <c r="AU5902" s="5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CK5902"/>
    </row>
    <row r="5903" spans="1:89" x14ac:dyDescent="0.25">
      <c r="A5903" s="2"/>
      <c r="B5903" s="5"/>
      <c r="C5903" s="5"/>
      <c r="D5903" s="5"/>
      <c r="E5903" s="5"/>
      <c r="F5903" s="5"/>
      <c r="G5903" s="5"/>
      <c r="H5903" s="5"/>
      <c r="I5903" s="3"/>
      <c r="J5903" s="5"/>
      <c r="K5903" s="5"/>
      <c r="L5903" s="5"/>
      <c r="M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3"/>
      <c r="AU5903" s="5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CK5903"/>
    </row>
    <row r="5904" spans="1:89" x14ac:dyDescent="0.25">
      <c r="A5904" s="2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AJ5904" s="3"/>
      <c r="AK5904" s="3"/>
      <c r="AL5904" s="3"/>
      <c r="AM5904" s="5"/>
      <c r="AN5904" s="5"/>
      <c r="AO5904" s="5"/>
      <c r="AP5904" s="5"/>
      <c r="AQ5904" s="5"/>
      <c r="AR5904" s="5"/>
      <c r="AS5904" s="5"/>
      <c r="AT5904" s="3"/>
      <c r="AU5904" s="5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CK5904"/>
    </row>
    <row r="5905" spans="1:89" x14ac:dyDescent="0.25">
      <c r="A5905" s="2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AJ5905" s="3"/>
      <c r="AK5905" s="3"/>
      <c r="AL5905" s="3"/>
      <c r="AM5905" s="5"/>
      <c r="AN5905" s="5"/>
      <c r="AO5905" s="5"/>
      <c r="AP5905" s="5"/>
      <c r="AQ5905" s="5"/>
      <c r="AR5905" s="5"/>
      <c r="AS5905" s="5"/>
      <c r="AT5905" s="3"/>
      <c r="AU5905" s="5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CK5905"/>
    </row>
    <row r="5906" spans="1:89" x14ac:dyDescent="0.25">
      <c r="A5906" s="2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3"/>
      <c r="AU5906" s="5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CK5906"/>
    </row>
    <row r="5907" spans="1:89" x14ac:dyDescent="0.25">
      <c r="A5907" s="2"/>
      <c r="B5907" s="5"/>
      <c r="C5907" s="5"/>
      <c r="D5907" s="5"/>
      <c r="E5907" s="5"/>
      <c r="F5907" s="5"/>
      <c r="G5907" s="5"/>
      <c r="H5907" s="5"/>
      <c r="I5907" s="3"/>
      <c r="J5907" s="5"/>
      <c r="K5907" s="5"/>
      <c r="L5907" s="5"/>
      <c r="M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3"/>
      <c r="AU5907" s="5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CK5907"/>
    </row>
    <row r="5908" spans="1:89" x14ac:dyDescent="0.25">
      <c r="A5908" s="2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3"/>
      <c r="AU5908" s="5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CK5908"/>
    </row>
    <row r="5909" spans="1:89" x14ac:dyDescent="0.25">
      <c r="A5909" s="2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3"/>
      <c r="AU5909" s="5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CK5909"/>
    </row>
    <row r="5910" spans="1:89" x14ac:dyDescent="0.25">
      <c r="A5910" s="2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3"/>
      <c r="AU5910" s="5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CK5910"/>
    </row>
    <row r="5911" spans="1:89" x14ac:dyDescent="0.25">
      <c r="A5911" s="2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AJ5911" s="3"/>
      <c r="AK5911" s="3"/>
      <c r="AL5911" s="3"/>
      <c r="AM5911" s="3"/>
      <c r="AN5911" s="5"/>
      <c r="AO5911" s="5"/>
      <c r="AP5911" s="5"/>
      <c r="AQ5911" s="5"/>
      <c r="AR5911" s="5"/>
      <c r="AS5911" s="5"/>
      <c r="AT5911" s="3"/>
      <c r="AU5911" s="5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CK5911"/>
    </row>
    <row r="5912" spans="1:89" x14ac:dyDescent="0.25">
      <c r="A5912" s="2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3"/>
      <c r="AU5912" s="5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CK5912"/>
    </row>
    <row r="5913" spans="1:89" x14ac:dyDescent="0.25">
      <c r="A5913" s="2"/>
      <c r="B5913" s="5"/>
      <c r="C5913" s="5"/>
      <c r="D5913" s="5"/>
      <c r="E5913" s="5"/>
      <c r="F5913" s="5"/>
      <c r="G5913" s="5"/>
      <c r="H5913" s="5"/>
      <c r="I5913" s="3"/>
      <c r="J5913" s="5"/>
      <c r="K5913" s="5"/>
      <c r="L5913" s="5"/>
      <c r="M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3"/>
      <c r="AU5913" s="5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CK5913"/>
    </row>
    <row r="5914" spans="1:89" x14ac:dyDescent="0.25">
      <c r="A5914" s="2"/>
      <c r="B5914" s="5"/>
      <c r="C5914" s="5"/>
      <c r="D5914" s="5"/>
      <c r="E5914" s="5"/>
      <c r="F5914" s="5"/>
      <c r="G5914" s="5"/>
      <c r="H5914" s="5"/>
      <c r="I5914" s="3"/>
      <c r="J5914" s="5"/>
      <c r="K5914" s="5"/>
      <c r="L5914" s="5"/>
      <c r="M5914" s="5"/>
      <c r="AJ5914" s="3"/>
      <c r="AK5914" s="3"/>
      <c r="AL5914" s="3"/>
      <c r="AM5914" s="3"/>
      <c r="AN5914" s="5"/>
      <c r="AO5914" s="5"/>
      <c r="AP5914" s="5"/>
      <c r="AQ5914" s="5"/>
      <c r="AR5914" s="5"/>
      <c r="AS5914" s="5"/>
      <c r="AT5914" s="3"/>
      <c r="AU5914" s="5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CK5914"/>
    </row>
    <row r="5915" spans="1:89" x14ac:dyDescent="0.25">
      <c r="A5915" s="2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3"/>
      <c r="AU5915" s="5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CK5915"/>
    </row>
    <row r="5916" spans="1:89" x14ac:dyDescent="0.25">
      <c r="A5916" s="2"/>
      <c r="B5916" s="5"/>
      <c r="C5916" s="5"/>
      <c r="D5916" s="5"/>
      <c r="E5916" s="5"/>
      <c r="F5916" s="5"/>
      <c r="G5916" s="5"/>
      <c r="H5916" s="5"/>
      <c r="I5916" s="3"/>
      <c r="J5916" s="5"/>
      <c r="K5916" s="5"/>
      <c r="L5916" s="5"/>
      <c r="M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3"/>
      <c r="AU5916" s="5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CK5916"/>
    </row>
    <row r="5917" spans="1:89" x14ac:dyDescent="0.25">
      <c r="A5917" s="2"/>
      <c r="B5917" s="5"/>
      <c r="C5917" s="5"/>
      <c r="D5917" s="5"/>
      <c r="E5917" s="5"/>
      <c r="F5917" s="5"/>
      <c r="G5917" s="5"/>
      <c r="H5917" s="5"/>
      <c r="I5917" s="3"/>
      <c r="J5917" s="5"/>
      <c r="K5917" s="5"/>
      <c r="L5917" s="5"/>
      <c r="M5917" s="5"/>
      <c r="AJ5917" s="3"/>
      <c r="AK5917" s="3"/>
      <c r="AL5917" s="3"/>
      <c r="AM5917" s="5"/>
      <c r="AN5917" s="5"/>
      <c r="AO5917" s="5"/>
      <c r="AP5917" s="5"/>
      <c r="AQ5917" s="5"/>
      <c r="AR5917" s="5"/>
      <c r="AS5917" s="5"/>
      <c r="AT5917" s="3"/>
      <c r="AU5917" s="5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CK5917"/>
    </row>
    <row r="5918" spans="1:89" x14ac:dyDescent="0.25">
      <c r="A5918" s="2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AJ5918" s="3"/>
      <c r="AK5918" s="3"/>
      <c r="AL5918" s="3"/>
      <c r="AM5918" s="3"/>
      <c r="AN5918" s="5"/>
      <c r="AO5918" s="5"/>
      <c r="AP5918" s="5"/>
      <c r="AQ5918" s="5"/>
      <c r="AR5918" s="5"/>
      <c r="AS5918" s="5"/>
      <c r="AT5918" s="3"/>
      <c r="AU5918" s="5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CK5918"/>
    </row>
    <row r="5919" spans="1:89" x14ac:dyDescent="0.25">
      <c r="A5919" s="2"/>
      <c r="B5919" s="5"/>
      <c r="C5919" s="5"/>
      <c r="D5919" s="5"/>
      <c r="E5919" s="5"/>
      <c r="F5919" s="5"/>
      <c r="G5919" s="5"/>
      <c r="H5919" s="5"/>
      <c r="I5919" s="3"/>
      <c r="J5919" s="5"/>
      <c r="K5919" s="5"/>
      <c r="L5919" s="5"/>
      <c r="M5919" s="5"/>
      <c r="AJ5919" s="3"/>
      <c r="AK5919" s="3"/>
      <c r="AL5919" s="3"/>
      <c r="AM5919" s="3"/>
      <c r="AN5919" s="5"/>
      <c r="AO5919" s="5"/>
      <c r="AP5919" s="5"/>
      <c r="AQ5919" s="5"/>
      <c r="AR5919" s="5"/>
      <c r="AS5919" s="5"/>
      <c r="AT5919" s="3"/>
      <c r="AU5919" s="5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CK5919"/>
    </row>
    <row r="5920" spans="1:89" x14ac:dyDescent="0.25">
      <c r="A5920" s="2"/>
      <c r="B5920" s="5"/>
      <c r="C5920" s="5"/>
      <c r="D5920" s="5"/>
      <c r="E5920" s="5"/>
      <c r="F5920" s="5"/>
      <c r="G5920" s="5"/>
      <c r="H5920" s="5"/>
      <c r="I5920" s="3"/>
      <c r="J5920" s="5"/>
      <c r="K5920" s="5"/>
      <c r="L5920" s="5"/>
      <c r="M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3"/>
      <c r="AU5920" s="5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CK5920"/>
    </row>
    <row r="5921" spans="1:89" x14ac:dyDescent="0.25">
      <c r="A5921" s="2"/>
      <c r="B5921" s="5"/>
      <c r="C5921" s="5"/>
      <c r="D5921" s="5"/>
      <c r="E5921" s="5"/>
      <c r="F5921" s="5"/>
      <c r="G5921" s="5"/>
      <c r="H5921" s="5"/>
      <c r="I5921" s="3"/>
      <c r="J5921" s="5"/>
      <c r="K5921" s="5"/>
      <c r="L5921" s="5"/>
      <c r="M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3"/>
      <c r="AU5921" s="5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CK5921"/>
    </row>
    <row r="5922" spans="1:89" x14ac:dyDescent="0.25">
      <c r="A5922" s="2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AJ5922" s="3"/>
      <c r="AK5922" s="3"/>
      <c r="AL5922" s="3"/>
      <c r="AM5922" s="5"/>
      <c r="AN5922" s="5"/>
      <c r="AO5922" s="5"/>
      <c r="AP5922" s="5"/>
      <c r="AQ5922" s="5"/>
      <c r="AR5922" s="5"/>
      <c r="AS5922" s="5"/>
      <c r="AT5922" s="3"/>
      <c r="AU5922" s="5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CK5922"/>
    </row>
    <row r="5923" spans="1:89" x14ac:dyDescent="0.25">
      <c r="A5923" s="2"/>
      <c r="B5923" s="5"/>
      <c r="C5923" s="5"/>
      <c r="D5923" s="5"/>
      <c r="E5923" s="5"/>
      <c r="F5923" s="5"/>
      <c r="G5923" s="5"/>
      <c r="H5923" s="5"/>
      <c r="I5923" s="3"/>
      <c r="J5923" s="5"/>
      <c r="K5923" s="5"/>
      <c r="L5923" s="5"/>
      <c r="M5923" s="5"/>
      <c r="AJ5923" s="3"/>
      <c r="AK5923" s="3"/>
      <c r="AL5923" s="3"/>
      <c r="AM5923" s="3"/>
      <c r="AN5923" s="5"/>
      <c r="AO5923" s="5"/>
      <c r="AP5923" s="5"/>
      <c r="AQ5923" s="5"/>
      <c r="AR5923" s="5"/>
      <c r="AS5923" s="5"/>
      <c r="AT5923" s="3"/>
      <c r="AU5923" s="5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CK5923"/>
    </row>
    <row r="5924" spans="1:89" x14ac:dyDescent="0.25">
      <c r="A5924" s="2"/>
      <c r="B5924" s="5"/>
      <c r="C5924" s="5"/>
      <c r="D5924" s="5"/>
      <c r="E5924" s="5"/>
      <c r="F5924" s="5"/>
      <c r="G5924" s="5"/>
      <c r="H5924" s="5"/>
      <c r="I5924" s="3"/>
      <c r="J5924" s="5"/>
      <c r="K5924" s="5"/>
      <c r="L5924" s="5"/>
      <c r="M5924" s="5"/>
      <c r="AJ5924" s="3"/>
      <c r="AK5924" s="3"/>
      <c r="AL5924" s="3"/>
      <c r="AM5924" s="5"/>
      <c r="AN5924" s="5"/>
      <c r="AO5924" s="5"/>
      <c r="AP5924" s="5"/>
      <c r="AQ5924" s="5"/>
      <c r="AR5924" s="5"/>
      <c r="AS5924" s="5"/>
      <c r="AT5924" s="3"/>
      <c r="AU5924" s="5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CK5924"/>
    </row>
    <row r="5925" spans="1:89" x14ac:dyDescent="0.25">
      <c r="A5925" s="2"/>
      <c r="B5925" s="5"/>
      <c r="C5925" s="5"/>
      <c r="D5925" s="5"/>
      <c r="E5925" s="5"/>
      <c r="F5925" s="5"/>
      <c r="G5925" s="5"/>
      <c r="H5925" s="5"/>
      <c r="I5925" s="3"/>
      <c r="J5925" s="5"/>
      <c r="K5925" s="5"/>
      <c r="L5925" s="5"/>
      <c r="M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3"/>
      <c r="AU5925" s="5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CK5925"/>
    </row>
    <row r="5926" spans="1:89" x14ac:dyDescent="0.25">
      <c r="A5926" s="2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3"/>
      <c r="AU5926" s="5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CK5926"/>
    </row>
    <row r="5927" spans="1:89" x14ac:dyDescent="0.25">
      <c r="A5927" s="2"/>
      <c r="B5927" s="5"/>
      <c r="C5927" s="5"/>
      <c r="D5927" s="5"/>
      <c r="E5927" s="5"/>
      <c r="F5927" s="5"/>
      <c r="G5927" s="5"/>
      <c r="H5927" s="5"/>
      <c r="I5927" s="3"/>
      <c r="J5927" s="5"/>
      <c r="K5927" s="5"/>
      <c r="L5927" s="5"/>
      <c r="M5927" s="5"/>
      <c r="AJ5927" s="3"/>
      <c r="AK5927" s="3"/>
      <c r="AL5927" s="5"/>
      <c r="AM5927" s="5"/>
      <c r="AN5927" s="5"/>
      <c r="AO5927" s="5"/>
      <c r="AP5927" s="5"/>
      <c r="AQ5927" s="5"/>
      <c r="AR5927" s="5"/>
      <c r="AS5927" s="5"/>
      <c r="AT5927" s="3"/>
      <c r="AU5927" s="5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CK5927"/>
    </row>
    <row r="5928" spans="1:89" x14ac:dyDescent="0.25">
      <c r="A5928" s="2"/>
      <c r="B5928" s="5"/>
      <c r="C5928" s="5"/>
      <c r="D5928" s="5"/>
      <c r="E5928" s="5"/>
      <c r="F5928" s="5"/>
      <c r="G5928" s="5"/>
      <c r="H5928" s="5"/>
      <c r="I5928" s="3"/>
      <c r="J5928" s="5"/>
      <c r="K5928" s="5"/>
      <c r="L5928" s="5"/>
      <c r="M5928" s="5"/>
      <c r="AJ5928" s="3"/>
      <c r="AK5928" s="3"/>
      <c r="AL5928" s="3"/>
      <c r="AM5928" s="5"/>
      <c r="AN5928" s="5"/>
      <c r="AO5928" s="5"/>
      <c r="AP5928" s="5"/>
      <c r="AQ5928" s="5"/>
      <c r="AR5928" s="5"/>
      <c r="AS5928" s="5"/>
      <c r="AT5928" s="3"/>
      <c r="AU5928" s="5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CK5928"/>
    </row>
    <row r="5929" spans="1:89" x14ac:dyDescent="0.25">
      <c r="A5929" s="2"/>
      <c r="B5929" s="5"/>
      <c r="C5929" s="5"/>
      <c r="D5929" s="5"/>
      <c r="E5929" s="5"/>
      <c r="F5929" s="5"/>
      <c r="G5929" s="5"/>
      <c r="H5929" s="5"/>
      <c r="I5929" s="3"/>
      <c r="J5929" s="5"/>
      <c r="K5929" s="5"/>
      <c r="L5929" s="5"/>
      <c r="M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3"/>
      <c r="AU5929" s="5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CK5929"/>
    </row>
    <row r="5930" spans="1:89" x14ac:dyDescent="0.25">
      <c r="A5930" s="2"/>
      <c r="B5930" s="5"/>
      <c r="C5930" s="5"/>
      <c r="D5930" s="5"/>
      <c r="E5930" s="5"/>
      <c r="F5930" s="5"/>
      <c r="G5930" s="5"/>
      <c r="H5930" s="5"/>
      <c r="I5930" s="3"/>
      <c r="J5930" s="5"/>
      <c r="K5930" s="5"/>
      <c r="L5930" s="5"/>
      <c r="M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3"/>
      <c r="AU5930" s="5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CK5930"/>
    </row>
    <row r="5931" spans="1:89" x14ac:dyDescent="0.25">
      <c r="A5931" s="2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3"/>
      <c r="AU5931" s="5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CK5931"/>
    </row>
    <row r="5932" spans="1:89" x14ac:dyDescent="0.25">
      <c r="A5932" s="2"/>
      <c r="B5932" s="5"/>
      <c r="C5932" s="5"/>
      <c r="D5932" s="5"/>
      <c r="E5932" s="5"/>
      <c r="F5932" s="5"/>
      <c r="G5932" s="5"/>
      <c r="H5932" s="5"/>
      <c r="I5932" s="3"/>
      <c r="J5932" s="5"/>
      <c r="K5932" s="5"/>
      <c r="L5932" s="5"/>
      <c r="M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3"/>
      <c r="AU5932" s="5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CK5932"/>
    </row>
    <row r="5933" spans="1:89" x14ac:dyDescent="0.25">
      <c r="A5933" s="2"/>
      <c r="B5933" s="5"/>
      <c r="C5933" s="5"/>
      <c r="D5933" s="5"/>
      <c r="E5933" s="5"/>
      <c r="F5933" s="5"/>
      <c r="G5933" s="5"/>
      <c r="H5933" s="5"/>
      <c r="I5933" s="3"/>
      <c r="J5933" s="5"/>
      <c r="K5933" s="5"/>
      <c r="L5933" s="5"/>
      <c r="M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3"/>
      <c r="AU5933" s="5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CK5933"/>
    </row>
    <row r="5934" spans="1:89" x14ac:dyDescent="0.25">
      <c r="A5934" s="2"/>
      <c r="B5934" s="5"/>
      <c r="C5934" s="5"/>
      <c r="D5934" s="5"/>
      <c r="E5934" s="5"/>
      <c r="F5934" s="5"/>
      <c r="G5934" s="5"/>
      <c r="H5934" s="5"/>
      <c r="I5934" s="3"/>
      <c r="J5934" s="5"/>
      <c r="K5934" s="5"/>
      <c r="L5934" s="5"/>
      <c r="M5934" s="5"/>
      <c r="AJ5934" s="3"/>
      <c r="AK5934" s="3"/>
      <c r="AL5934" s="3"/>
      <c r="AM5934" s="3"/>
      <c r="AN5934" s="5"/>
      <c r="AO5934" s="5"/>
      <c r="AP5934" s="5"/>
      <c r="AQ5934" s="5"/>
      <c r="AR5934" s="5"/>
      <c r="AS5934" s="5"/>
      <c r="AT5934" s="3"/>
      <c r="AU5934" s="5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CK5934"/>
    </row>
    <row r="5935" spans="1:89" x14ac:dyDescent="0.25">
      <c r="A5935" s="2"/>
      <c r="B5935" s="5"/>
      <c r="C5935" s="5"/>
      <c r="D5935" s="5"/>
      <c r="E5935" s="5"/>
      <c r="F5935" s="5"/>
      <c r="G5935" s="5"/>
      <c r="H5935" s="5"/>
      <c r="I5935" s="3"/>
      <c r="J5935" s="5"/>
      <c r="K5935" s="5"/>
      <c r="L5935" s="5"/>
      <c r="M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3"/>
      <c r="AU5935" s="5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CK5935"/>
    </row>
    <row r="5936" spans="1:89" x14ac:dyDescent="0.25">
      <c r="A5936" s="2"/>
      <c r="B5936" s="5"/>
      <c r="C5936" s="5"/>
      <c r="D5936" s="5"/>
      <c r="E5936" s="5"/>
      <c r="F5936" s="5"/>
      <c r="G5936" s="5"/>
      <c r="H5936" s="5"/>
      <c r="I5936" s="3"/>
      <c r="J5936" s="5"/>
      <c r="K5936" s="5"/>
      <c r="L5936" s="5"/>
      <c r="M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3"/>
      <c r="AU5936" s="5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CK5936"/>
    </row>
    <row r="5937" spans="1:89" x14ac:dyDescent="0.25">
      <c r="A5937" s="2"/>
      <c r="B5937" s="5"/>
      <c r="C5937" s="5"/>
      <c r="D5937" s="5"/>
      <c r="E5937" s="5"/>
      <c r="F5937" s="5"/>
      <c r="G5937" s="5"/>
      <c r="H5937" s="5"/>
      <c r="I5937" s="3"/>
      <c r="J5937" s="5"/>
      <c r="K5937" s="5"/>
      <c r="L5937" s="5"/>
      <c r="M5937" s="5"/>
      <c r="AJ5937" s="3"/>
      <c r="AK5937" s="3"/>
      <c r="AL5937" s="3"/>
      <c r="AM5937" s="3"/>
      <c r="AN5937" s="5"/>
      <c r="AO5937" s="5"/>
      <c r="AP5937" s="5"/>
      <c r="AQ5937" s="5"/>
      <c r="AR5937" s="5"/>
      <c r="AS5937" s="5"/>
      <c r="AT5937" s="3"/>
      <c r="AU5937" s="5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CK5937"/>
    </row>
    <row r="5938" spans="1:89" x14ac:dyDescent="0.25">
      <c r="A5938" s="2"/>
      <c r="B5938" s="5"/>
      <c r="C5938" s="5"/>
      <c r="D5938" s="5"/>
      <c r="E5938" s="5"/>
      <c r="F5938" s="5"/>
      <c r="G5938" s="5"/>
      <c r="H5938" s="5"/>
      <c r="I5938" s="3"/>
      <c r="J5938" s="5"/>
      <c r="K5938" s="5"/>
      <c r="L5938" s="5"/>
      <c r="M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3"/>
      <c r="AU5938" s="5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CK5938"/>
    </row>
    <row r="5939" spans="1:89" x14ac:dyDescent="0.25">
      <c r="A5939" s="2"/>
      <c r="B5939" s="5"/>
      <c r="C5939" s="5"/>
      <c r="D5939" s="5"/>
      <c r="E5939" s="5"/>
      <c r="F5939" s="5"/>
      <c r="G5939" s="5"/>
      <c r="H5939" s="5"/>
      <c r="I5939" s="3"/>
      <c r="J5939" s="5"/>
      <c r="K5939" s="5"/>
      <c r="L5939" s="5"/>
      <c r="M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3"/>
      <c r="AU5939" s="5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CK5939"/>
    </row>
    <row r="5940" spans="1:89" x14ac:dyDescent="0.25">
      <c r="A5940" s="2"/>
      <c r="B5940" s="5"/>
      <c r="C5940" s="5"/>
      <c r="D5940" s="5"/>
      <c r="E5940" s="5"/>
      <c r="F5940" s="5"/>
      <c r="G5940" s="5"/>
      <c r="H5940" s="5"/>
      <c r="I5940" s="3"/>
      <c r="J5940" s="5"/>
      <c r="K5940" s="5"/>
      <c r="L5940" s="5"/>
      <c r="M5940" s="5"/>
      <c r="AJ5940" s="3"/>
      <c r="AK5940" s="3"/>
      <c r="AL5940" s="3"/>
      <c r="AM5940" s="5"/>
      <c r="AN5940" s="5"/>
      <c r="AO5940" s="5"/>
      <c r="AP5940" s="5"/>
      <c r="AQ5940" s="5"/>
      <c r="AR5940" s="5"/>
      <c r="AS5940" s="5"/>
      <c r="AT5940" s="3"/>
      <c r="AU5940" s="5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CK5940"/>
    </row>
    <row r="5941" spans="1:89" x14ac:dyDescent="0.25">
      <c r="A5941" s="2"/>
      <c r="B5941" s="5"/>
      <c r="C5941" s="5"/>
      <c r="D5941" s="5"/>
      <c r="E5941" s="5"/>
      <c r="F5941" s="5"/>
      <c r="G5941" s="5"/>
      <c r="H5941" s="5"/>
      <c r="I5941" s="3"/>
      <c r="J5941" s="5"/>
      <c r="K5941" s="5"/>
      <c r="L5941" s="5"/>
      <c r="M5941" s="5"/>
      <c r="AJ5941" s="3"/>
      <c r="AK5941" s="3"/>
      <c r="AL5941" s="3"/>
      <c r="AM5941" s="3"/>
      <c r="AN5941" s="5"/>
      <c r="AO5941" s="5"/>
      <c r="AP5941" s="5"/>
      <c r="AQ5941" s="5"/>
      <c r="AR5941" s="5"/>
      <c r="AS5941" s="5"/>
      <c r="AT5941" s="3"/>
      <c r="AU5941" s="5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CK5941"/>
    </row>
    <row r="5942" spans="1:89" x14ac:dyDescent="0.25">
      <c r="A5942" s="2"/>
      <c r="B5942" s="5"/>
      <c r="C5942" s="5"/>
      <c r="D5942" s="5"/>
      <c r="E5942" s="5"/>
      <c r="F5942" s="5"/>
      <c r="G5942" s="5"/>
      <c r="H5942" s="5"/>
      <c r="I5942" s="3"/>
      <c r="J5942" s="5"/>
      <c r="K5942" s="5"/>
      <c r="L5942" s="5"/>
      <c r="M5942" s="5"/>
      <c r="AJ5942" s="3"/>
      <c r="AK5942" s="3"/>
      <c r="AL5942" s="3"/>
      <c r="AM5942" s="3"/>
      <c r="AN5942" s="5"/>
      <c r="AO5942" s="5"/>
      <c r="AP5942" s="5"/>
      <c r="AQ5942" s="5"/>
      <c r="AR5942" s="5"/>
      <c r="AS5942" s="5"/>
      <c r="AT5942" s="3"/>
      <c r="AU5942" s="5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CK5942"/>
    </row>
    <row r="5943" spans="1:89" x14ac:dyDescent="0.25">
      <c r="A5943" s="2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3"/>
      <c r="AU5943" s="5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CK5943"/>
    </row>
    <row r="5944" spans="1:89" x14ac:dyDescent="0.25">
      <c r="A5944" s="2"/>
      <c r="B5944" s="5"/>
      <c r="C5944" s="5"/>
      <c r="D5944" s="5"/>
      <c r="E5944" s="5"/>
      <c r="F5944" s="5"/>
      <c r="G5944" s="5"/>
      <c r="H5944" s="5"/>
      <c r="I5944" s="3"/>
      <c r="J5944" s="5"/>
      <c r="K5944" s="5"/>
      <c r="L5944" s="5"/>
      <c r="M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3"/>
      <c r="AU5944" s="5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CK5944"/>
    </row>
    <row r="5945" spans="1:89" x14ac:dyDescent="0.25">
      <c r="A5945" s="2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AJ5945" s="3"/>
      <c r="AK5945" s="3"/>
      <c r="AL5945" s="3"/>
      <c r="AM5945" s="5"/>
      <c r="AN5945" s="5"/>
      <c r="AO5945" s="5"/>
      <c r="AP5945" s="5"/>
      <c r="AQ5945" s="5"/>
      <c r="AR5945" s="5"/>
      <c r="AS5945" s="5"/>
      <c r="AT5945" s="3"/>
      <c r="AU5945" s="5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CK5945"/>
    </row>
    <row r="5946" spans="1:89" x14ac:dyDescent="0.25">
      <c r="A5946" s="2"/>
      <c r="B5946" s="5"/>
      <c r="C5946" s="5"/>
      <c r="D5946" s="5"/>
      <c r="E5946" s="5"/>
      <c r="F5946" s="5"/>
      <c r="G5946" s="5"/>
      <c r="H5946" s="5"/>
      <c r="I5946" s="3"/>
      <c r="J5946" s="5"/>
      <c r="K5946" s="5"/>
      <c r="L5946" s="5"/>
      <c r="M5946" s="5"/>
      <c r="AJ5946" s="3"/>
      <c r="AK5946" s="3"/>
      <c r="AL5946" s="3"/>
      <c r="AM5946" s="3"/>
      <c r="AN5946" s="5"/>
      <c r="AO5946" s="5"/>
      <c r="AP5946" s="5"/>
      <c r="AQ5946" s="5"/>
      <c r="AR5946" s="5"/>
      <c r="AS5946" s="5"/>
      <c r="AT5946" s="3"/>
      <c r="AU5946" s="5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CK5946"/>
    </row>
    <row r="5947" spans="1:89" x14ac:dyDescent="0.25">
      <c r="A5947" s="2"/>
      <c r="B5947" s="5"/>
      <c r="C5947" s="5"/>
      <c r="D5947" s="5"/>
      <c r="E5947" s="5"/>
      <c r="F5947" s="5"/>
      <c r="G5947" s="5"/>
      <c r="H5947" s="5"/>
      <c r="I5947" s="3"/>
      <c r="J5947" s="5"/>
      <c r="K5947" s="5"/>
      <c r="L5947" s="5"/>
      <c r="M5947" s="5"/>
      <c r="AJ5947" s="3"/>
      <c r="AK5947" s="3"/>
      <c r="AL5947" s="3"/>
      <c r="AM5947" s="5"/>
      <c r="AN5947" s="5"/>
      <c r="AO5947" s="5"/>
      <c r="AP5947" s="5"/>
      <c r="AQ5947" s="5"/>
      <c r="AR5947" s="5"/>
      <c r="AS5947" s="5"/>
      <c r="AT5947" s="3"/>
      <c r="AU5947" s="5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CK5947"/>
    </row>
    <row r="5948" spans="1:89" x14ac:dyDescent="0.25">
      <c r="A5948" s="2"/>
      <c r="B5948" s="5"/>
      <c r="C5948" s="5"/>
      <c r="D5948" s="5"/>
      <c r="E5948" s="5"/>
      <c r="F5948" s="5"/>
      <c r="G5948" s="5"/>
      <c r="H5948" s="5"/>
      <c r="I5948" s="3"/>
      <c r="J5948" s="5"/>
      <c r="K5948" s="5"/>
      <c r="L5948" s="5"/>
      <c r="M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3"/>
      <c r="AU5948" s="5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CK5948"/>
    </row>
    <row r="5949" spans="1:89" x14ac:dyDescent="0.25">
      <c r="A5949" s="2"/>
      <c r="B5949" s="5"/>
      <c r="C5949" s="5"/>
      <c r="D5949" s="5"/>
      <c r="E5949" s="5"/>
      <c r="F5949" s="5"/>
      <c r="G5949" s="5"/>
      <c r="H5949" s="5"/>
      <c r="I5949" s="3"/>
      <c r="J5949" s="5"/>
      <c r="K5949" s="5"/>
      <c r="L5949" s="5"/>
      <c r="M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3"/>
      <c r="AT5949" s="3"/>
      <c r="AU5949" s="5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CK5949"/>
    </row>
    <row r="5950" spans="1:89" x14ac:dyDescent="0.25">
      <c r="A5950" s="2"/>
      <c r="B5950" s="5"/>
      <c r="C5950" s="5"/>
      <c r="D5950" s="5"/>
      <c r="E5950" s="5"/>
      <c r="F5950" s="5"/>
      <c r="G5950" s="5"/>
      <c r="H5950" s="5"/>
      <c r="I5950" s="3"/>
      <c r="J5950" s="5"/>
      <c r="K5950" s="5"/>
      <c r="L5950" s="5"/>
      <c r="M5950" s="5"/>
      <c r="AJ5950" s="3"/>
      <c r="AK5950" s="3"/>
      <c r="AL5950" s="5"/>
      <c r="AM5950" s="5"/>
      <c r="AN5950" s="5"/>
      <c r="AO5950" s="5"/>
      <c r="AP5950" s="5"/>
      <c r="AQ5950" s="5"/>
      <c r="AR5950" s="5"/>
      <c r="AS5950" s="3"/>
      <c r="AT5950" s="3"/>
      <c r="AU5950" s="5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CK5950"/>
    </row>
    <row r="5951" spans="1:89" x14ac:dyDescent="0.25">
      <c r="A5951" s="2"/>
      <c r="B5951" s="5"/>
      <c r="C5951" s="5"/>
      <c r="D5951" s="5"/>
      <c r="E5951" s="5"/>
      <c r="F5951" s="5"/>
      <c r="G5951" s="5"/>
      <c r="H5951" s="5"/>
      <c r="I5951" s="3"/>
      <c r="J5951" s="5"/>
      <c r="K5951" s="5"/>
      <c r="L5951" s="5"/>
      <c r="M5951" s="5"/>
      <c r="AJ5951" s="3"/>
      <c r="AK5951" s="3"/>
      <c r="AL5951" s="3"/>
      <c r="AM5951" s="5"/>
      <c r="AN5951" s="5"/>
      <c r="AO5951" s="5"/>
      <c r="AP5951" s="5"/>
      <c r="AQ5951" s="5"/>
      <c r="AR5951" s="5"/>
      <c r="AS5951" s="3"/>
      <c r="AT5951" s="3"/>
      <c r="AU5951" s="5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CK5951"/>
    </row>
    <row r="5952" spans="1:89" x14ac:dyDescent="0.25">
      <c r="A5952" s="2"/>
      <c r="B5952" s="5"/>
      <c r="C5952" s="5"/>
      <c r="D5952" s="5"/>
      <c r="E5952" s="5"/>
      <c r="F5952" s="5"/>
      <c r="G5952" s="5"/>
      <c r="H5952" s="5"/>
      <c r="I5952" s="3"/>
      <c r="J5952" s="5"/>
      <c r="K5952" s="5"/>
      <c r="L5952" s="5"/>
      <c r="M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3"/>
      <c r="AU5952" s="5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CK5952"/>
    </row>
    <row r="5953" spans="1:89" x14ac:dyDescent="0.25">
      <c r="A5953" s="2"/>
      <c r="B5953" s="5"/>
      <c r="C5953" s="5"/>
      <c r="D5953" s="5"/>
      <c r="E5953" s="5"/>
      <c r="F5953" s="5"/>
      <c r="G5953" s="5"/>
      <c r="H5953" s="5"/>
      <c r="I5953" s="3"/>
      <c r="J5953" s="5"/>
      <c r="K5953" s="5"/>
      <c r="L5953" s="5"/>
      <c r="M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3"/>
      <c r="AU5953" s="5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CK5953"/>
    </row>
    <row r="5954" spans="1:89" x14ac:dyDescent="0.25">
      <c r="A5954" s="2"/>
      <c r="B5954" s="5"/>
      <c r="C5954" s="5"/>
      <c r="D5954" s="5"/>
      <c r="E5954" s="5"/>
      <c r="F5954" s="5"/>
      <c r="G5954" s="5"/>
      <c r="H5954" s="5"/>
      <c r="I5954" s="3"/>
      <c r="J5954" s="5"/>
      <c r="K5954" s="5"/>
      <c r="L5954" s="5"/>
      <c r="M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3"/>
      <c r="AT5954" s="3"/>
      <c r="AU5954" s="5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CK5954"/>
    </row>
    <row r="5955" spans="1:89" x14ac:dyDescent="0.25">
      <c r="A5955" s="2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3"/>
      <c r="AU5955" s="5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CK5955"/>
    </row>
    <row r="5956" spans="1:89" x14ac:dyDescent="0.25">
      <c r="A5956" s="2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3"/>
      <c r="AT5956" s="3"/>
      <c r="AU5956" s="5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CK5956"/>
    </row>
    <row r="5957" spans="1:89" x14ac:dyDescent="0.25">
      <c r="A5957" s="2"/>
      <c r="B5957" s="5"/>
      <c r="C5957" s="5"/>
      <c r="D5957" s="5"/>
      <c r="E5957" s="5"/>
      <c r="F5957" s="5"/>
      <c r="G5957" s="5"/>
      <c r="H5957" s="5"/>
      <c r="I5957" s="3"/>
      <c r="J5957" s="5"/>
      <c r="K5957" s="5"/>
      <c r="L5957" s="5"/>
      <c r="M5957" s="5"/>
      <c r="AJ5957" s="3"/>
      <c r="AK5957" s="3"/>
      <c r="AL5957" s="3"/>
      <c r="AM5957" s="3"/>
      <c r="AN5957" s="5"/>
      <c r="AO5957" s="5"/>
      <c r="AP5957" s="5"/>
      <c r="AQ5957" s="5"/>
      <c r="AR5957" s="5"/>
      <c r="AS5957" s="5"/>
      <c r="AT5957" s="3"/>
      <c r="AU5957" s="5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CK5957"/>
    </row>
    <row r="5958" spans="1:89" x14ac:dyDescent="0.25">
      <c r="A5958" s="2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3"/>
      <c r="AU5958" s="5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CK5958"/>
    </row>
    <row r="5959" spans="1:89" x14ac:dyDescent="0.25">
      <c r="A5959" s="2"/>
      <c r="B5959" s="5"/>
      <c r="C5959" s="5"/>
      <c r="D5959" s="5"/>
      <c r="E5959" s="5"/>
      <c r="F5959" s="5"/>
      <c r="G5959" s="5"/>
      <c r="H5959" s="5"/>
      <c r="I5959" s="3"/>
      <c r="J5959" s="5"/>
      <c r="K5959" s="5"/>
      <c r="L5959" s="5"/>
      <c r="M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3"/>
      <c r="AU5959" s="5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CK5959"/>
    </row>
    <row r="5960" spans="1:89" x14ac:dyDescent="0.25">
      <c r="A5960" s="2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AJ5960" s="3"/>
      <c r="AK5960" s="3"/>
      <c r="AL5960" s="3"/>
      <c r="AM5960" s="3"/>
      <c r="AN5960" s="5"/>
      <c r="AO5960" s="5"/>
      <c r="AP5960" s="5"/>
      <c r="AQ5960" s="5"/>
      <c r="AR5960" s="5"/>
      <c r="AS5960" s="5"/>
      <c r="AT5960" s="3"/>
      <c r="AU5960" s="5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CK5960"/>
    </row>
    <row r="5961" spans="1:89" x14ac:dyDescent="0.25">
      <c r="A5961" s="2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AJ5961" s="3"/>
      <c r="AK5961" s="3"/>
      <c r="AL5961" s="3"/>
      <c r="AM5961" s="5"/>
      <c r="AN5961" s="5"/>
      <c r="AO5961" s="5"/>
      <c r="AP5961" s="5"/>
      <c r="AQ5961" s="5"/>
      <c r="AR5961" s="5"/>
      <c r="AS5961" s="5"/>
      <c r="AT5961" s="3"/>
      <c r="AU5961" s="5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CK5961"/>
    </row>
    <row r="5962" spans="1:89" x14ac:dyDescent="0.25">
      <c r="A5962" s="2"/>
      <c r="B5962" s="5"/>
      <c r="C5962" s="5"/>
      <c r="D5962" s="5"/>
      <c r="E5962" s="5"/>
      <c r="F5962" s="5"/>
      <c r="G5962" s="5"/>
      <c r="H5962" s="5"/>
      <c r="I5962" s="3"/>
      <c r="J5962" s="5"/>
      <c r="K5962" s="5"/>
      <c r="L5962" s="5"/>
      <c r="M5962" s="5"/>
      <c r="AJ5962" s="5"/>
      <c r="AK5962" s="5"/>
      <c r="AL5962" s="5"/>
      <c r="AM5962" s="5"/>
      <c r="AN5962" s="5"/>
      <c r="AO5962" s="5"/>
      <c r="AP5962" s="5"/>
      <c r="AQ5962" s="3"/>
      <c r="AR5962" s="5"/>
      <c r="AS5962" s="3"/>
      <c r="AT5962" s="3"/>
      <c r="AU5962" s="5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CK5962"/>
    </row>
    <row r="5963" spans="1:89" x14ac:dyDescent="0.25">
      <c r="A5963" s="2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AJ5963" s="3"/>
      <c r="AK5963" s="3"/>
      <c r="AL5963" s="3"/>
      <c r="AM5963" s="3"/>
      <c r="AN5963" s="5"/>
      <c r="AO5963" s="5"/>
      <c r="AP5963" s="5"/>
      <c r="AQ5963" s="3"/>
      <c r="AR5963" s="5"/>
      <c r="AS5963" s="5"/>
      <c r="AT5963" s="3"/>
      <c r="AU5963" s="5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CK5963"/>
    </row>
    <row r="5964" spans="1:89" x14ac:dyDescent="0.25">
      <c r="A5964" s="2"/>
      <c r="B5964" s="5"/>
      <c r="C5964" s="5"/>
      <c r="D5964" s="5"/>
      <c r="E5964" s="5"/>
      <c r="F5964" s="5"/>
      <c r="G5964" s="5"/>
      <c r="H5964" s="5"/>
      <c r="I5964" s="3"/>
      <c r="J5964" s="5"/>
      <c r="K5964" s="5"/>
      <c r="L5964" s="5"/>
      <c r="M5964" s="5"/>
      <c r="AJ5964" s="3"/>
      <c r="AK5964" s="3"/>
      <c r="AL5964" s="3"/>
      <c r="AM5964" s="3"/>
      <c r="AN5964" s="5"/>
      <c r="AO5964" s="5"/>
      <c r="AP5964" s="5"/>
      <c r="AQ5964" s="3"/>
      <c r="AR5964" s="5"/>
      <c r="AS5964" s="3"/>
      <c r="AT5964" s="3"/>
      <c r="AU5964" s="5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CK5964"/>
    </row>
    <row r="5965" spans="1:89" x14ac:dyDescent="0.25">
      <c r="A5965" s="2"/>
      <c r="B5965" s="5"/>
      <c r="C5965" s="5"/>
      <c r="D5965" s="5"/>
      <c r="E5965" s="5"/>
      <c r="F5965" s="5"/>
      <c r="G5965" s="5"/>
      <c r="H5965" s="5"/>
      <c r="I5965" s="3"/>
      <c r="J5965" s="5"/>
      <c r="K5965" s="5"/>
      <c r="L5965" s="5"/>
      <c r="M5965" s="5"/>
      <c r="AJ5965" s="3"/>
      <c r="AK5965" s="3"/>
      <c r="AL5965" s="3"/>
      <c r="AM5965" s="3"/>
      <c r="AN5965" s="5"/>
      <c r="AO5965" s="5"/>
      <c r="AP5965" s="5"/>
      <c r="AQ5965" s="5"/>
      <c r="AR5965" s="5"/>
      <c r="AS5965" s="5"/>
      <c r="AT5965" s="3"/>
      <c r="AU5965" s="5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CK5965"/>
    </row>
    <row r="5966" spans="1:89" x14ac:dyDescent="0.25">
      <c r="A5966" s="2"/>
      <c r="B5966" s="5"/>
      <c r="C5966" s="5"/>
      <c r="D5966" s="5"/>
      <c r="E5966" s="5"/>
      <c r="F5966" s="5"/>
      <c r="G5966" s="5"/>
      <c r="H5966" s="5"/>
      <c r="I5966" s="3"/>
      <c r="J5966" s="5"/>
      <c r="K5966" s="5"/>
      <c r="L5966" s="5"/>
      <c r="M5966" s="5"/>
      <c r="AJ5966" s="3"/>
      <c r="AK5966" s="3"/>
      <c r="AL5966" s="3"/>
      <c r="AM5966" s="5"/>
      <c r="AN5966" s="5"/>
      <c r="AO5966" s="5"/>
      <c r="AP5966" s="5"/>
      <c r="AQ5966" s="5"/>
      <c r="AR5966" s="5"/>
      <c r="AS5966" s="5"/>
      <c r="AT5966" s="3"/>
      <c r="AU5966" s="5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CK5966"/>
    </row>
    <row r="5967" spans="1:89" x14ac:dyDescent="0.25">
      <c r="A5967" s="2"/>
      <c r="B5967" s="5"/>
      <c r="C5967" s="5"/>
      <c r="D5967" s="5"/>
      <c r="E5967" s="5"/>
      <c r="F5967" s="5"/>
      <c r="G5967" s="5"/>
      <c r="H5967" s="5"/>
      <c r="I5967" s="3"/>
      <c r="J5967" s="5"/>
      <c r="K5967" s="5"/>
      <c r="L5967" s="5"/>
      <c r="M5967" s="5"/>
      <c r="AJ5967" s="5"/>
      <c r="AK5967" s="5"/>
      <c r="AL5967" s="5"/>
      <c r="AM5967" s="5"/>
      <c r="AN5967" s="5"/>
      <c r="AO5967" s="5"/>
      <c r="AP5967" s="5"/>
      <c r="AQ5967" s="3"/>
      <c r="AR5967" s="5"/>
      <c r="AS5967" s="3"/>
      <c r="AT5967" s="3"/>
      <c r="AU5967" s="5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CK5967"/>
    </row>
    <row r="5968" spans="1:89" x14ac:dyDescent="0.25">
      <c r="A5968" s="2"/>
      <c r="B5968" s="5"/>
      <c r="C5968" s="5"/>
      <c r="D5968" s="5"/>
      <c r="E5968" s="5"/>
      <c r="F5968" s="5"/>
      <c r="G5968" s="5"/>
      <c r="H5968" s="5"/>
      <c r="I5968" s="3"/>
      <c r="J5968" s="5"/>
      <c r="K5968" s="5"/>
      <c r="L5968" s="5"/>
      <c r="M5968" s="5"/>
      <c r="AJ5968" s="3"/>
      <c r="AK5968" s="3"/>
      <c r="AL5968" s="3"/>
      <c r="AM5968" s="3"/>
      <c r="AN5968" s="5"/>
      <c r="AO5968" s="5"/>
      <c r="AP5968" s="5"/>
      <c r="AQ5968" s="3"/>
      <c r="AR5968" s="5"/>
      <c r="AS5968" s="5"/>
      <c r="AT5968" s="3"/>
      <c r="AU5968" s="5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CK5968"/>
    </row>
    <row r="5969" spans="1:89" x14ac:dyDescent="0.25">
      <c r="A5969" s="2"/>
      <c r="B5969" s="5"/>
      <c r="C5969" s="5"/>
      <c r="D5969" s="5"/>
      <c r="E5969" s="5"/>
      <c r="F5969" s="5"/>
      <c r="G5969" s="5"/>
      <c r="H5969" s="5"/>
      <c r="I5969" s="3"/>
      <c r="J5969" s="5"/>
      <c r="K5969" s="5"/>
      <c r="L5969" s="5"/>
      <c r="M5969" s="5"/>
      <c r="AJ5969" s="3"/>
      <c r="AK5969" s="3"/>
      <c r="AL5969" s="3"/>
      <c r="AM5969" s="3"/>
      <c r="AN5969" s="5"/>
      <c r="AO5969" s="5"/>
      <c r="AP5969" s="5"/>
      <c r="AQ5969" s="3"/>
      <c r="AR5969" s="5"/>
      <c r="AS5969" s="3"/>
      <c r="AT5969" s="3"/>
      <c r="AU5969" s="5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CK5969"/>
    </row>
    <row r="5970" spans="1:89" x14ac:dyDescent="0.25">
      <c r="A5970" s="2"/>
      <c r="B5970" s="5"/>
      <c r="C5970" s="5"/>
      <c r="D5970" s="5"/>
      <c r="E5970" s="5"/>
      <c r="F5970" s="5"/>
      <c r="G5970" s="5"/>
      <c r="H5970" s="5"/>
      <c r="I5970" s="3"/>
      <c r="J5970" s="5"/>
      <c r="K5970" s="5"/>
      <c r="L5970" s="5"/>
      <c r="M5970" s="5"/>
      <c r="AJ5970" s="3"/>
      <c r="AK5970" s="3"/>
      <c r="AL5970" s="3"/>
      <c r="AM5970" s="3"/>
      <c r="AN5970" s="5"/>
      <c r="AO5970" s="5"/>
      <c r="AP5970" s="5"/>
      <c r="AQ5970" s="5"/>
      <c r="AR5970" s="5"/>
      <c r="AS5970" s="5"/>
      <c r="AT5970" s="3"/>
      <c r="AU5970" s="5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CK5970"/>
    </row>
    <row r="5971" spans="1:89" x14ac:dyDescent="0.25">
      <c r="A5971" s="2"/>
      <c r="B5971" s="5"/>
      <c r="C5971" s="5"/>
      <c r="D5971" s="5"/>
      <c r="E5971" s="5"/>
      <c r="F5971" s="5"/>
      <c r="G5971" s="5"/>
      <c r="H5971" s="5"/>
      <c r="I5971" s="3"/>
      <c r="J5971" s="5"/>
      <c r="K5971" s="5"/>
      <c r="L5971" s="5"/>
      <c r="M5971" s="5"/>
      <c r="AJ5971" s="3"/>
      <c r="AK5971" s="3"/>
      <c r="AL5971" s="3"/>
      <c r="AM5971" s="5"/>
      <c r="AN5971" s="5"/>
      <c r="AO5971" s="5"/>
      <c r="AP5971" s="5"/>
      <c r="AQ5971" s="5"/>
      <c r="AR5971" s="5"/>
      <c r="AS5971" s="5"/>
      <c r="AT5971" s="3"/>
      <c r="AU5971" s="5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CK5971"/>
    </row>
    <row r="5972" spans="1:89" x14ac:dyDescent="0.25">
      <c r="A5972" s="2"/>
      <c r="B5972" s="5"/>
      <c r="C5972" s="5"/>
      <c r="D5972" s="5"/>
      <c r="E5972" s="5"/>
      <c r="F5972" s="5"/>
      <c r="G5972" s="5"/>
      <c r="H5972" s="5"/>
      <c r="I5972" s="3"/>
      <c r="J5972" s="5"/>
      <c r="K5972" s="5"/>
      <c r="L5972" s="5"/>
      <c r="M5972" s="5"/>
      <c r="AJ5972" s="5"/>
      <c r="AK5972" s="5"/>
      <c r="AL5972" s="5"/>
      <c r="AM5972" s="5"/>
      <c r="AN5972" s="5"/>
      <c r="AO5972" s="5"/>
      <c r="AP5972" s="5"/>
      <c r="AQ5972" s="3"/>
      <c r="AR5972" s="3"/>
      <c r="AS5972" s="3"/>
      <c r="AT5972" s="3"/>
      <c r="AU5972" s="5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CK5972"/>
    </row>
    <row r="5973" spans="1:89" x14ac:dyDescent="0.25">
      <c r="A5973" s="2"/>
      <c r="B5973" s="5"/>
      <c r="C5973" s="5"/>
      <c r="D5973" s="5"/>
      <c r="E5973" s="5"/>
      <c r="F5973" s="5"/>
      <c r="G5973" s="5"/>
      <c r="H5973" s="5"/>
      <c r="I5973" s="3"/>
      <c r="J5973" s="5"/>
      <c r="K5973" s="5"/>
      <c r="L5973" s="5"/>
      <c r="M5973" s="5"/>
      <c r="AJ5973" s="5"/>
      <c r="AK5973" s="3"/>
      <c r="AL5973" s="3"/>
      <c r="AM5973" s="3"/>
      <c r="AN5973" s="5"/>
      <c r="AO5973" s="5"/>
      <c r="AP5973" s="5"/>
      <c r="AQ5973" s="5"/>
      <c r="AR5973" s="5"/>
      <c r="AS5973" s="5"/>
      <c r="AT5973" s="3"/>
      <c r="AU5973" s="5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CK5973"/>
    </row>
    <row r="5974" spans="1:89" x14ac:dyDescent="0.25">
      <c r="A5974" s="2"/>
      <c r="B5974" s="5"/>
      <c r="C5974" s="5"/>
      <c r="D5974" s="5"/>
      <c r="E5974" s="5"/>
      <c r="F5974" s="5"/>
      <c r="G5974" s="5"/>
      <c r="H5974" s="5"/>
      <c r="I5974" s="3"/>
      <c r="J5974" s="5"/>
      <c r="K5974" s="5"/>
      <c r="L5974" s="5"/>
      <c r="M5974" s="5"/>
      <c r="AJ5974" s="3"/>
      <c r="AK5974" s="3"/>
      <c r="AL5974" s="3"/>
      <c r="AM5974" s="3"/>
      <c r="AN5974" s="5"/>
      <c r="AO5974" s="5"/>
      <c r="AP5974" s="5"/>
      <c r="AQ5974" s="3"/>
      <c r="AR5974" s="3"/>
      <c r="AS5974" s="3"/>
      <c r="AT5974" s="3"/>
      <c r="AU5974" s="5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CK5974"/>
    </row>
    <row r="5975" spans="1:89" x14ac:dyDescent="0.25">
      <c r="A5975" s="2"/>
      <c r="B5975" s="5"/>
      <c r="C5975" s="5"/>
      <c r="D5975" s="5"/>
      <c r="E5975" s="5"/>
      <c r="F5975" s="5"/>
      <c r="G5975" s="5"/>
      <c r="H5975" s="5"/>
      <c r="I5975" s="3"/>
      <c r="J5975" s="5"/>
      <c r="K5975" s="5"/>
      <c r="L5975" s="5"/>
      <c r="M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3"/>
      <c r="AU5975" s="5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CK5975"/>
    </row>
    <row r="5976" spans="1:89" x14ac:dyDescent="0.25">
      <c r="A5976" s="2"/>
      <c r="B5976" s="5"/>
      <c r="C5976" s="5"/>
      <c r="D5976" s="5"/>
      <c r="E5976" s="5"/>
      <c r="F5976" s="5"/>
      <c r="G5976" s="5"/>
      <c r="H5976" s="5"/>
      <c r="I5976" s="3"/>
      <c r="J5976" s="5"/>
      <c r="K5976" s="5"/>
      <c r="L5976" s="5"/>
      <c r="M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3"/>
      <c r="AU5976" s="5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CK5976"/>
    </row>
    <row r="5977" spans="1:89" x14ac:dyDescent="0.25">
      <c r="A5977" s="2"/>
      <c r="B5977" s="5"/>
      <c r="C5977" s="5"/>
      <c r="D5977" s="5"/>
      <c r="E5977" s="5"/>
      <c r="F5977" s="5"/>
      <c r="G5977" s="5"/>
      <c r="H5977" s="5"/>
      <c r="I5977" s="3"/>
      <c r="J5977" s="5"/>
      <c r="K5977" s="5"/>
      <c r="L5977" s="5"/>
      <c r="M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3"/>
      <c r="AU5977" s="5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CK5977"/>
    </row>
    <row r="5978" spans="1:89" x14ac:dyDescent="0.25">
      <c r="A5978" s="2"/>
      <c r="B5978" s="5"/>
      <c r="C5978" s="5"/>
      <c r="D5978" s="5"/>
      <c r="E5978" s="5"/>
      <c r="F5978" s="5"/>
      <c r="G5978" s="5"/>
      <c r="H5978" s="5"/>
      <c r="I5978" s="3"/>
      <c r="J5978" s="5"/>
      <c r="K5978" s="5"/>
      <c r="L5978" s="5"/>
      <c r="M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3"/>
      <c r="AU5978" s="5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CK5978"/>
    </row>
    <row r="5979" spans="1:89" x14ac:dyDescent="0.25">
      <c r="A5979" s="2"/>
      <c r="B5979" s="5"/>
      <c r="C5979" s="5"/>
      <c r="D5979" s="5"/>
      <c r="E5979" s="5"/>
      <c r="F5979" s="5"/>
      <c r="G5979" s="5"/>
      <c r="H5979" s="5"/>
      <c r="I5979" s="3"/>
      <c r="J5979" s="5"/>
      <c r="K5979" s="5"/>
      <c r="L5979" s="5"/>
      <c r="M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3"/>
      <c r="AU5979" s="5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CK5979"/>
    </row>
    <row r="5980" spans="1:89" x14ac:dyDescent="0.25">
      <c r="A5980" s="2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AJ5980" s="3"/>
      <c r="AK5980" s="3"/>
      <c r="AL5980" s="3"/>
      <c r="AM5980" s="3"/>
      <c r="AN5980" s="5"/>
      <c r="AO5980" s="5"/>
      <c r="AP5980" s="5"/>
      <c r="AQ5980" s="3"/>
      <c r="AR5980" s="5"/>
      <c r="AS5980" s="3"/>
      <c r="AT5980" s="3"/>
      <c r="AU5980" s="5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CK5980"/>
    </row>
    <row r="5981" spans="1:89" x14ac:dyDescent="0.25">
      <c r="A5981" s="2"/>
      <c r="B5981" s="5"/>
      <c r="C5981" s="5"/>
      <c r="D5981" s="5"/>
      <c r="E5981" s="5"/>
      <c r="F5981" s="5"/>
      <c r="G5981" s="5"/>
      <c r="H5981" s="5"/>
      <c r="I5981" s="3"/>
      <c r="J5981" s="5"/>
      <c r="K5981" s="5"/>
      <c r="L5981" s="5"/>
      <c r="M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3"/>
      <c r="AU5981" s="5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CK5981"/>
    </row>
    <row r="5982" spans="1:89" x14ac:dyDescent="0.25">
      <c r="A5982" s="2"/>
      <c r="B5982" s="5"/>
      <c r="C5982" s="5"/>
      <c r="D5982" s="5"/>
      <c r="E5982" s="5"/>
      <c r="F5982" s="5"/>
      <c r="G5982" s="5"/>
      <c r="H5982" s="5"/>
      <c r="I5982" s="3"/>
      <c r="J5982" s="5"/>
      <c r="K5982" s="5"/>
      <c r="L5982" s="5"/>
      <c r="M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3"/>
      <c r="AU5982" s="5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CK5982"/>
    </row>
    <row r="5983" spans="1:89" x14ac:dyDescent="0.25">
      <c r="A5983" s="2"/>
      <c r="B5983" s="5"/>
      <c r="C5983" s="5"/>
      <c r="D5983" s="5"/>
      <c r="E5983" s="5"/>
      <c r="F5983" s="5"/>
      <c r="G5983" s="5"/>
      <c r="H5983" s="5"/>
      <c r="I5983" s="3"/>
      <c r="J5983" s="5"/>
      <c r="K5983" s="5"/>
      <c r="L5983" s="5"/>
      <c r="M5983" s="5"/>
      <c r="AJ5983" s="3"/>
      <c r="AK5983" s="3"/>
      <c r="AL5983" s="3"/>
      <c r="AM5983" s="3"/>
      <c r="AN5983" s="5"/>
      <c r="AO5983" s="5"/>
      <c r="AP5983" s="5"/>
      <c r="AQ5983" s="5"/>
      <c r="AR5983" s="5"/>
      <c r="AS5983" s="5"/>
      <c r="AT5983" s="3"/>
      <c r="AU5983" s="5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CK5983"/>
    </row>
    <row r="5984" spans="1:89" x14ac:dyDescent="0.25">
      <c r="A5984" s="2"/>
      <c r="B5984" s="5"/>
      <c r="C5984" s="5"/>
      <c r="D5984" s="5"/>
      <c r="E5984" s="5"/>
      <c r="F5984" s="5"/>
      <c r="G5984" s="5"/>
      <c r="H5984" s="5"/>
      <c r="I5984" s="3"/>
      <c r="J5984" s="5"/>
      <c r="K5984" s="5"/>
      <c r="L5984" s="5"/>
      <c r="M5984" s="5"/>
      <c r="AJ5984" s="3"/>
      <c r="AK5984" s="3"/>
      <c r="AL5984" s="3"/>
      <c r="AM5984" s="5"/>
      <c r="AN5984" s="5"/>
      <c r="AO5984" s="5"/>
      <c r="AP5984" s="5"/>
      <c r="AQ5984" s="5"/>
      <c r="AR5984" s="5"/>
      <c r="AS5984" s="5"/>
      <c r="AT5984" s="3"/>
      <c r="AU5984" s="5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CK5984"/>
    </row>
    <row r="5985" spans="1:89" x14ac:dyDescent="0.25">
      <c r="A5985" s="2"/>
      <c r="B5985" s="5"/>
      <c r="C5985" s="5"/>
      <c r="D5985" s="5"/>
      <c r="E5985" s="5"/>
      <c r="F5985" s="5"/>
      <c r="G5985" s="5"/>
      <c r="H5985" s="5"/>
      <c r="I5985" s="3"/>
      <c r="J5985" s="5"/>
      <c r="K5985" s="5"/>
      <c r="L5985" s="5"/>
      <c r="M5985" s="5"/>
      <c r="AJ5985" s="5"/>
      <c r="AK5985" s="5"/>
      <c r="AL5985" s="5"/>
      <c r="AM5985" s="5"/>
      <c r="AN5985" s="5"/>
      <c r="AO5985" s="5"/>
      <c r="AP5985" s="5"/>
      <c r="AQ5985" s="3"/>
      <c r="AR5985" s="5"/>
      <c r="AS5985" s="3"/>
      <c r="AT5985" s="3"/>
      <c r="AU5985" s="5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CK5985"/>
    </row>
    <row r="5986" spans="1:89" x14ac:dyDescent="0.25">
      <c r="A5986" s="2"/>
      <c r="B5986" s="5"/>
      <c r="C5986" s="5"/>
      <c r="D5986" s="5"/>
      <c r="E5986" s="5"/>
      <c r="F5986" s="5"/>
      <c r="G5986" s="5"/>
      <c r="H5986" s="5"/>
      <c r="I5986" s="3"/>
      <c r="J5986" s="5"/>
      <c r="K5986" s="5"/>
      <c r="L5986" s="5"/>
      <c r="M5986" s="5"/>
      <c r="AJ5986" s="3"/>
      <c r="AK5986" s="3"/>
      <c r="AL5986" s="3"/>
      <c r="AM5986" s="3"/>
      <c r="AN5986" s="5"/>
      <c r="AO5986" s="5"/>
      <c r="AP5986" s="5"/>
      <c r="AQ5986" s="3"/>
      <c r="AR5986" s="5"/>
      <c r="AS5986" s="5"/>
      <c r="AT5986" s="3"/>
      <c r="AU5986" s="5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CK5986"/>
    </row>
    <row r="5987" spans="1:89" x14ac:dyDescent="0.25">
      <c r="A5987" s="2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AJ5987" s="3"/>
      <c r="AK5987" s="3"/>
      <c r="AL5987" s="3"/>
      <c r="AM5987" s="3"/>
      <c r="AN5987" s="5"/>
      <c r="AO5987" s="5"/>
      <c r="AP5987" s="5"/>
      <c r="AQ5987" s="3"/>
      <c r="AR5987" s="5"/>
      <c r="AS5987" s="3"/>
      <c r="AT5987" s="3"/>
      <c r="AU5987" s="5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CK5987"/>
    </row>
    <row r="5988" spans="1:89" x14ac:dyDescent="0.25">
      <c r="A5988" s="2"/>
      <c r="B5988" s="5"/>
      <c r="C5988" s="5"/>
      <c r="D5988" s="5"/>
      <c r="E5988" s="5"/>
      <c r="F5988" s="5"/>
      <c r="G5988" s="5"/>
      <c r="H5988" s="5"/>
      <c r="I5988" s="3"/>
      <c r="J5988" s="5"/>
      <c r="K5988" s="5"/>
      <c r="L5988" s="5"/>
      <c r="M5988" s="5"/>
      <c r="AJ5988" s="3"/>
      <c r="AK5988" s="3"/>
      <c r="AL5988" s="3"/>
      <c r="AM5988" s="3"/>
      <c r="AN5988" s="5"/>
      <c r="AO5988" s="5"/>
      <c r="AP5988" s="5"/>
      <c r="AQ5988" s="5"/>
      <c r="AR5988" s="5"/>
      <c r="AS5988" s="5"/>
      <c r="AT5988" s="3"/>
      <c r="AU5988" s="5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CK5988"/>
    </row>
    <row r="5989" spans="1:89" x14ac:dyDescent="0.25">
      <c r="A5989" s="2"/>
      <c r="B5989" s="5"/>
      <c r="C5989" s="5"/>
      <c r="D5989" s="5"/>
      <c r="E5989" s="5"/>
      <c r="F5989" s="5"/>
      <c r="G5989" s="5"/>
      <c r="H5989" s="5"/>
      <c r="I5989" s="3"/>
      <c r="J5989" s="5"/>
      <c r="K5989" s="5"/>
      <c r="L5989" s="5"/>
      <c r="M5989" s="5"/>
      <c r="AJ5989" s="3"/>
      <c r="AK5989" s="3"/>
      <c r="AL5989" s="3"/>
      <c r="AM5989" s="5"/>
      <c r="AN5989" s="5"/>
      <c r="AO5989" s="5"/>
      <c r="AP5989" s="5"/>
      <c r="AQ5989" s="5"/>
      <c r="AR5989" s="5"/>
      <c r="AS5989" s="5"/>
      <c r="AT5989" s="3"/>
      <c r="AU5989" s="5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CK5989"/>
    </row>
    <row r="5990" spans="1:89" x14ac:dyDescent="0.25">
      <c r="A5990" s="2"/>
      <c r="B5990" s="5"/>
      <c r="C5990" s="5"/>
      <c r="D5990" s="5"/>
      <c r="E5990" s="5"/>
      <c r="F5990" s="5"/>
      <c r="G5990" s="5"/>
      <c r="H5990" s="5"/>
      <c r="I5990" s="3"/>
      <c r="J5990" s="5"/>
      <c r="K5990" s="5"/>
      <c r="L5990" s="5"/>
      <c r="M5990" s="5"/>
      <c r="AJ5990" s="5"/>
      <c r="AK5990" s="5"/>
      <c r="AL5990" s="5"/>
      <c r="AM5990" s="5"/>
      <c r="AN5990" s="5"/>
      <c r="AO5990" s="5"/>
      <c r="AP5990" s="5"/>
      <c r="AQ5990" s="3"/>
      <c r="AR5990" s="5"/>
      <c r="AS5990" s="3"/>
      <c r="AT5990" s="3"/>
      <c r="AU5990" s="5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CK5990"/>
    </row>
    <row r="5991" spans="1:89" x14ac:dyDescent="0.25">
      <c r="A5991" s="2"/>
      <c r="B5991" s="5"/>
      <c r="C5991" s="5"/>
      <c r="D5991" s="5"/>
      <c r="E5991" s="5"/>
      <c r="F5991" s="5"/>
      <c r="G5991" s="5"/>
      <c r="H5991" s="5"/>
      <c r="I5991" s="3"/>
      <c r="J5991" s="5"/>
      <c r="K5991" s="5"/>
      <c r="L5991" s="5"/>
      <c r="M5991" s="5"/>
      <c r="AJ5991" s="3"/>
      <c r="AK5991" s="3"/>
      <c r="AL5991" s="3"/>
      <c r="AM5991" s="3"/>
      <c r="AN5991" s="5"/>
      <c r="AO5991" s="5"/>
      <c r="AP5991" s="5"/>
      <c r="AQ5991" s="3"/>
      <c r="AR5991" s="5"/>
      <c r="AS5991" s="5"/>
      <c r="AT5991" s="3"/>
      <c r="AU5991" s="5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CK5991"/>
    </row>
    <row r="5992" spans="1:89" x14ac:dyDescent="0.25">
      <c r="A5992" s="2"/>
      <c r="B5992" s="5"/>
      <c r="C5992" s="5"/>
      <c r="D5992" s="5"/>
      <c r="E5992" s="5"/>
      <c r="F5992" s="5"/>
      <c r="G5992" s="5"/>
      <c r="H5992" s="5"/>
      <c r="I5992" s="3"/>
      <c r="J5992" s="5"/>
      <c r="K5992" s="5"/>
      <c r="L5992" s="5"/>
      <c r="M5992" s="5"/>
      <c r="AJ5992" s="3"/>
      <c r="AK5992" s="3"/>
      <c r="AL5992" s="3"/>
      <c r="AM5992" s="3"/>
      <c r="AN5992" s="5"/>
      <c r="AO5992" s="5"/>
      <c r="AP5992" s="5"/>
      <c r="AQ5992" s="3"/>
      <c r="AR5992" s="5"/>
      <c r="AS5992" s="3"/>
      <c r="AT5992" s="3"/>
      <c r="AU5992" s="5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CK5992"/>
    </row>
    <row r="5993" spans="1:89" x14ac:dyDescent="0.25">
      <c r="A5993" s="2"/>
      <c r="B5993" s="5"/>
      <c r="C5993" s="5"/>
      <c r="D5993" s="5"/>
      <c r="E5993" s="5"/>
      <c r="F5993" s="5"/>
      <c r="G5993" s="5"/>
      <c r="H5993" s="5"/>
      <c r="I5993" s="3"/>
      <c r="J5993" s="5"/>
      <c r="K5993" s="5"/>
      <c r="L5993" s="5"/>
      <c r="M5993" s="5"/>
      <c r="AJ5993" s="3"/>
      <c r="AK5993" s="3"/>
      <c r="AL5993" s="3"/>
      <c r="AM5993" s="3"/>
      <c r="AN5993" s="5"/>
      <c r="AO5993" s="5"/>
      <c r="AP5993" s="5"/>
      <c r="AQ5993" s="5"/>
      <c r="AR5993" s="5"/>
      <c r="AS5993" s="5"/>
      <c r="AT5993" s="3"/>
      <c r="AU5993" s="5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CK5993"/>
    </row>
    <row r="5994" spans="1:89" x14ac:dyDescent="0.25">
      <c r="A5994" s="2"/>
      <c r="B5994" s="5"/>
      <c r="C5994" s="5"/>
      <c r="D5994" s="5"/>
      <c r="E5994" s="5"/>
      <c r="F5994" s="5"/>
      <c r="G5994" s="5"/>
      <c r="H5994" s="5"/>
      <c r="I5994" s="3"/>
      <c r="J5994" s="5"/>
      <c r="K5994" s="5"/>
      <c r="L5994" s="5"/>
      <c r="M5994" s="5"/>
      <c r="AJ5994" s="3"/>
      <c r="AK5994" s="3"/>
      <c r="AL5994" s="3"/>
      <c r="AM5994" s="5"/>
      <c r="AN5994" s="5"/>
      <c r="AO5994" s="5"/>
      <c r="AP5994" s="5"/>
      <c r="AQ5994" s="5"/>
      <c r="AR5994" s="5"/>
      <c r="AS5994" s="5"/>
      <c r="AT5994" s="3"/>
      <c r="AU5994" s="5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CK5994"/>
    </row>
    <row r="5995" spans="1:89" x14ac:dyDescent="0.25">
      <c r="A5995" s="2"/>
      <c r="B5995" s="5"/>
      <c r="C5995" s="5"/>
      <c r="D5995" s="5"/>
      <c r="E5995" s="5"/>
      <c r="F5995" s="5"/>
      <c r="G5995" s="5"/>
      <c r="H5995" s="5"/>
      <c r="I5995" s="3"/>
      <c r="J5995" s="5"/>
      <c r="K5995" s="5"/>
      <c r="L5995" s="5"/>
      <c r="M5995" s="5"/>
      <c r="AJ5995" s="5"/>
      <c r="AK5995" s="5"/>
      <c r="AL5995" s="5"/>
      <c r="AM5995" s="5"/>
      <c r="AN5995" s="5"/>
      <c r="AO5995" s="5"/>
      <c r="AP5995" s="5"/>
      <c r="AQ5995" s="3"/>
      <c r="AR5995" s="3"/>
      <c r="AS5995" s="3"/>
      <c r="AT5995" s="3"/>
      <c r="AU5995" s="5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CK5995"/>
    </row>
    <row r="5996" spans="1:89" x14ac:dyDescent="0.25">
      <c r="A5996" s="2"/>
      <c r="B5996" s="5"/>
      <c r="C5996" s="5"/>
      <c r="D5996" s="5"/>
      <c r="E5996" s="5"/>
      <c r="F5996" s="5"/>
      <c r="G5996" s="5"/>
      <c r="H5996" s="5"/>
      <c r="I5996" s="3"/>
      <c r="J5996" s="5"/>
      <c r="K5996" s="5"/>
      <c r="L5996" s="5"/>
      <c r="M5996" s="5"/>
      <c r="AJ5996" s="5"/>
      <c r="AK5996" s="3"/>
      <c r="AL5996" s="3"/>
      <c r="AM5996" s="3"/>
      <c r="AN5996" s="5"/>
      <c r="AO5996" s="5"/>
      <c r="AP5996" s="5"/>
      <c r="AQ5996" s="5"/>
      <c r="AR5996" s="5"/>
      <c r="AS5996" s="5"/>
      <c r="AT5996" s="3"/>
      <c r="AU5996" s="5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CK5996"/>
    </row>
    <row r="5997" spans="1:89" x14ac:dyDescent="0.25">
      <c r="A5997" s="2"/>
      <c r="B5997" s="5"/>
      <c r="C5997" s="5"/>
      <c r="D5997" s="5"/>
      <c r="E5997" s="5"/>
      <c r="F5997" s="5"/>
      <c r="G5997" s="5"/>
      <c r="H5997" s="5"/>
      <c r="I5997" s="3"/>
      <c r="J5997" s="5"/>
      <c r="K5997" s="5"/>
      <c r="L5997" s="5"/>
      <c r="M5997" s="5"/>
      <c r="AJ5997" s="3"/>
      <c r="AK5997" s="3"/>
      <c r="AL5997" s="3"/>
      <c r="AM5997" s="3"/>
      <c r="AN5997" s="5"/>
      <c r="AO5997" s="5"/>
      <c r="AP5997" s="5"/>
      <c r="AQ5997" s="3"/>
      <c r="AR5997" s="3"/>
      <c r="AS5997" s="3"/>
      <c r="AT5997" s="3"/>
      <c r="AU5997" s="5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CK5997"/>
    </row>
    <row r="5998" spans="1:89" x14ac:dyDescent="0.25">
      <c r="A5998" s="2"/>
      <c r="B5998" s="5"/>
      <c r="C5998" s="5"/>
      <c r="D5998" s="5"/>
      <c r="E5998" s="5"/>
      <c r="F5998" s="5"/>
      <c r="G5998" s="5"/>
      <c r="H5998" s="5"/>
      <c r="I5998" s="3"/>
      <c r="J5998" s="5"/>
      <c r="K5998" s="5"/>
      <c r="L5998" s="5"/>
      <c r="M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3"/>
      <c r="AU5998" s="5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CK5998"/>
    </row>
    <row r="5999" spans="1:89" x14ac:dyDescent="0.25">
      <c r="A5999" s="2"/>
      <c r="B5999" s="5"/>
      <c r="C5999" s="5"/>
      <c r="D5999" s="5"/>
      <c r="E5999" s="5"/>
      <c r="F5999" s="5"/>
      <c r="G5999" s="5"/>
      <c r="H5999" s="5"/>
      <c r="I5999" s="3"/>
      <c r="J5999" s="5"/>
      <c r="K5999" s="5"/>
      <c r="L5999" s="5"/>
      <c r="M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3"/>
      <c r="AU5999" s="5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CK5999"/>
    </row>
    <row r="6000" spans="1:89" x14ac:dyDescent="0.25">
      <c r="A6000" s="2"/>
      <c r="B6000" s="5"/>
      <c r="C6000" s="5"/>
      <c r="D6000" s="5"/>
      <c r="E6000" s="5"/>
      <c r="F6000" s="5"/>
      <c r="G6000" s="5"/>
      <c r="H6000" s="5"/>
      <c r="I6000" s="3"/>
      <c r="J6000" s="5"/>
      <c r="K6000" s="5"/>
      <c r="L6000" s="5"/>
      <c r="M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3"/>
      <c r="AU6000" s="5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CK6000"/>
    </row>
    <row r="6001" spans="1:89" x14ac:dyDescent="0.25">
      <c r="A6001" s="2"/>
      <c r="B6001" s="5"/>
      <c r="C6001" s="5"/>
      <c r="D6001" s="5"/>
      <c r="E6001" s="5"/>
      <c r="F6001" s="5"/>
      <c r="G6001" s="5"/>
      <c r="H6001" s="5"/>
      <c r="I6001" s="3"/>
      <c r="J6001" s="5"/>
      <c r="K6001" s="5"/>
      <c r="L6001" s="5"/>
      <c r="M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3"/>
      <c r="AU6001" s="5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CK6001"/>
    </row>
    <row r="6002" spans="1:89" x14ac:dyDescent="0.25">
      <c r="A6002" s="2"/>
      <c r="B6002" s="5"/>
      <c r="C6002" s="5"/>
      <c r="D6002" s="5"/>
      <c r="E6002" s="5"/>
      <c r="F6002" s="5"/>
      <c r="G6002" s="5"/>
      <c r="H6002" s="5"/>
      <c r="I6002" s="3"/>
      <c r="J6002" s="5"/>
      <c r="K6002" s="5"/>
      <c r="L6002" s="5"/>
      <c r="M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3"/>
      <c r="AU6002" s="5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CK6002"/>
    </row>
    <row r="6003" spans="1:89" x14ac:dyDescent="0.25">
      <c r="A6003" s="2"/>
      <c r="B6003" s="5"/>
      <c r="C6003" s="5"/>
      <c r="D6003" s="5"/>
      <c r="E6003" s="5"/>
      <c r="F6003" s="5"/>
      <c r="G6003" s="5"/>
      <c r="H6003" s="5"/>
      <c r="I6003" s="3"/>
      <c r="J6003" s="5"/>
      <c r="K6003" s="5"/>
      <c r="L6003" s="5"/>
      <c r="M6003" s="5"/>
      <c r="AJ6003" s="3"/>
      <c r="AK6003" s="3"/>
      <c r="AL6003" s="3"/>
      <c r="AM6003" s="3"/>
      <c r="AN6003" s="5"/>
      <c r="AO6003" s="5"/>
      <c r="AP6003" s="5"/>
      <c r="AQ6003" s="3"/>
      <c r="AR6003" s="5"/>
      <c r="AS6003" s="3"/>
      <c r="AT6003" s="3"/>
      <c r="AU6003" s="5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CK6003"/>
    </row>
    <row r="6004" spans="1:89" x14ac:dyDescent="0.25">
      <c r="A6004" s="2"/>
      <c r="B6004" s="5"/>
      <c r="C6004" s="5"/>
      <c r="D6004" s="5"/>
      <c r="E6004" s="5"/>
      <c r="F6004" s="5"/>
      <c r="G6004" s="5"/>
      <c r="H6004" s="5"/>
      <c r="I6004" s="3"/>
      <c r="J6004" s="5"/>
      <c r="K6004" s="5"/>
      <c r="L6004" s="5"/>
      <c r="M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3"/>
      <c r="AU6004" s="5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CK6004"/>
    </row>
    <row r="6005" spans="1:89" x14ac:dyDescent="0.25">
      <c r="A6005" s="2"/>
      <c r="B6005" s="5"/>
      <c r="C6005" s="5"/>
      <c r="D6005" s="5"/>
      <c r="E6005" s="5"/>
      <c r="F6005" s="5"/>
      <c r="G6005" s="5"/>
      <c r="H6005" s="5"/>
      <c r="I6005" s="3"/>
      <c r="J6005" s="5"/>
      <c r="K6005" s="5"/>
      <c r="L6005" s="5"/>
      <c r="M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3"/>
      <c r="AU6005" s="5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CK6005"/>
    </row>
    <row r="6006" spans="1:89" x14ac:dyDescent="0.25">
      <c r="A6006" s="2"/>
      <c r="B6006" s="5"/>
      <c r="C6006" s="5"/>
      <c r="D6006" s="5"/>
      <c r="E6006" s="5"/>
      <c r="F6006" s="5"/>
      <c r="G6006" s="5"/>
      <c r="H6006" s="5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3"/>
      <c r="AU6006" s="5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CK6006"/>
    </row>
    <row r="6007" spans="1:89" x14ac:dyDescent="0.25">
      <c r="A6007" s="2"/>
      <c r="B6007" s="5"/>
      <c r="C6007" s="5"/>
      <c r="D6007" s="5"/>
      <c r="E6007" s="5"/>
      <c r="F6007" s="5"/>
      <c r="G6007" s="5"/>
      <c r="H6007" s="5"/>
      <c r="I6007" s="3"/>
      <c r="J6007" s="5"/>
      <c r="K6007" s="5"/>
      <c r="L6007" s="5"/>
      <c r="M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3"/>
      <c r="AU6007" s="5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CK6007"/>
    </row>
    <row r="6008" spans="1:89" x14ac:dyDescent="0.25">
      <c r="A6008" s="2"/>
      <c r="B6008" s="5"/>
      <c r="C6008" s="5"/>
      <c r="D6008" s="5"/>
      <c r="E6008" s="5"/>
      <c r="F6008" s="5"/>
      <c r="G6008" s="5"/>
      <c r="H6008" s="5"/>
      <c r="I6008" s="3"/>
      <c r="J6008" s="5"/>
      <c r="K6008" s="5"/>
      <c r="L6008" s="5"/>
      <c r="M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3"/>
      <c r="AU6008" s="5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CK6008"/>
    </row>
    <row r="6009" spans="1:89" x14ac:dyDescent="0.25">
      <c r="A6009" s="2"/>
      <c r="B6009" s="5"/>
      <c r="C6009" s="5"/>
      <c r="D6009" s="5"/>
      <c r="E6009" s="5"/>
      <c r="F6009" s="5"/>
      <c r="G6009" s="5"/>
      <c r="H6009" s="5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3"/>
      <c r="AU6009" s="5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CK6009"/>
    </row>
    <row r="6010" spans="1:89" x14ac:dyDescent="0.25">
      <c r="A6010" s="2"/>
      <c r="B6010" s="5"/>
      <c r="C6010" s="5"/>
      <c r="D6010" s="5"/>
      <c r="E6010" s="5"/>
      <c r="F6010" s="5"/>
      <c r="G6010" s="5"/>
      <c r="H6010" s="5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3"/>
      <c r="AU6010" s="5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CK6010"/>
    </row>
    <row r="6011" spans="1:89" x14ac:dyDescent="0.25">
      <c r="A6011" s="2"/>
      <c r="B6011" s="5"/>
      <c r="C6011" s="5"/>
      <c r="D6011" s="5"/>
      <c r="E6011" s="5"/>
      <c r="F6011" s="5"/>
      <c r="G6011" s="5"/>
      <c r="H6011" s="5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3"/>
      <c r="AU6011" s="5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CK6011"/>
    </row>
    <row r="6012" spans="1:89" x14ac:dyDescent="0.25">
      <c r="A6012" s="2"/>
      <c r="B6012" s="5"/>
      <c r="C6012" s="5"/>
      <c r="D6012" s="5"/>
      <c r="E6012" s="5"/>
      <c r="F6012" s="5"/>
      <c r="G6012" s="5"/>
      <c r="H6012" s="5"/>
      <c r="I6012" s="3"/>
      <c r="J6012" s="5"/>
      <c r="K6012" s="5"/>
      <c r="L6012" s="5"/>
      <c r="M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3"/>
      <c r="AU6012" s="5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CK6012"/>
    </row>
    <row r="6013" spans="1:89" x14ac:dyDescent="0.25">
      <c r="A6013" s="2"/>
      <c r="B6013" s="5"/>
      <c r="C6013" s="5"/>
      <c r="D6013" s="5"/>
      <c r="E6013" s="5"/>
      <c r="F6013" s="5"/>
      <c r="G6013" s="5"/>
      <c r="H6013" s="5"/>
      <c r="I6013" s="3"/>
      <c r="J6013" s="5"/>
      <c r="K6013" s="5"/>
      <c r="L6013" s="5"/>
      <c r="M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3"/>
      <c r="AU6013" s="5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CK6013"/>
    </row>
    <row r="6014" spans="1:89" x14ac:dyDescent="0.25">
      <c r="A6014" s="2"/>
      <c r="B6014" s="5"/>
      <c r="C6014" s="5"/>
      <c r="D6014" s="5"/>
      <c r="E6014" s="5"/>
      <c r="F6014" s="5"/>
      <c r="G6014" s="5"/>
      <c r="H6014" s="5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3"/>
      <c r="AU6014" s="5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CK6014"/>
    </row>
    <row r="6015" spans="1:89" x14ac:dyDescent="0.25">
      <c r="A6015" s="2"/>
      <c r="B6015" s="5"/>
      <c r="C6015" s="5"/>
      <c r="D6015" s="5"/>
      <c r="E6015" s="5"/>
      <c r="F6015" s="5"/>
      <c r="G6015" s="5"/>
      <c r="H6015" s="5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3"/>
      <c r="AU6015" s="5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CK6015"/>
    </row>
    <row r="6016" spans="1:89" x14ac:dyDescent="0.25">
      <c r="A6016" s="2"/>
      <c r="B6016" s="5"/>
      <c r="C6016" s="5"/>
      <c r="D6016" s="5"/>
      <c r="E6016" s="5"/>
      <c r="F6016" s="5"/>
      <c r="G6016" s="5"/>
      <c r="H6016" s="5"/>
      <c r="I6016" s="5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3"/>
      <c r="AU6016" s="5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CK6016"/>
    </row>
    <row r="6017" spans="1:89" x14ac:dyDescent="0.25">
      <c r="A6017" s="2"/>
      <c r="B6017" s="5"/>
      <c r="C6017" s="5"/>
      <c r="D6017" s="5"/>
      <c r="E6017" s="5"/>
      <c r="F6017" s="5"/>
      <c r="G6017" s="5"/>
      <c r="H6017" s="5"/>
      <c r="I6017" s="3"/>
      <c r="J6017" s="5"/>
      <c r="K6017" s="5"/>
      <c r="L6017" s="5"/>
      <c r="M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3"/>
      <c r="AU6017" s="5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CK6017"/>
    </row>
    <row r="6018" spans="1:89" x14ac:dyDescent="0.25">
      <c r="A6018" s="2"/>
      <c r="B6018" s="5"/>
      <c r="C6018" s="5"/>
      <c r="D6018" s="5"/>
      <c r="E6018" s="5"/>
      <c r="F6018" s="5"/>
      <c r="G6018" s="5"/>
      <c r="H6018" s="5"/>
      <c r="I6018" s="3"/>
      <c r="J6018" s="5"/>
      <c r="K6018" s="5"/>
      <c r="L6018" s="5"/>
      <c r="M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3"/>
      <c r="AU6018" s="5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CK6018"/>
    </row>
    <row r="6019" spans="1:89" x14ac:dyDescent="0.25">
      <c r="A6019" s="2"/>
      <c r="B6019" s="5"/>
      <c r="C6019" s="5"/>
      <c r="D6019" s="5"/>
      <c r="E6019" s="5"/>
      <c r="F6019" s="5"/>
      <c r="G6019" s="5"/>
      <c r="H6019" s="5"/>
      <c r="I6019" s="3"/>
      <c r="J6019" s="5"/>
      <c r="K6019" s="5"/>
      <c r="L6019" s="5"/>
      <c r="M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3"/>
      <c r="AU6019" s="5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CK6019"/>
    </row>
    <row r="6020" spans="1:89" x14ac:dyDescent="0.25">
      <c r="A6020" s="2"/>
      <c r="B6020" s="5"/>
      <c r="C6020" s="5"/>
      <c r="D6020" s="5"/>
      <c r="E6020" s="5"/>
      <c r="F6020" s="5"/>
      <c r="G6020" s="5"/>
      <c r="H6020" s="5"/>
      <c r="I6020" s="5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3"/>
      <c r="AU6020" s="5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CK6020"/>
    </row>
    <row r="6021" spans="1:89" x14ac:dyDescent="0.25">
      <c r="A6021" s="2"/>
      <c r="B6021" s="5"/>
      <c r="C6021" s="5"/>
      <c r="D6021" s="5"/>
      <c r="E6021" s="5"/>
      <c r="F6021" s="5"/>
      <c r="G6021" s="5"/>
      <c r="H6021" s="5"/>
      <c r="I6021" s="3"/>
      <c r="J6021" s="5"/>
      <c r="K6021" s="5"/>
      <c r="L6021" s="5"/>
      <c r="M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3"/>
      <c r="AU6021" s="5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CK6021"/>
    </row>
    <row r="6022" spans="1:89" x14ac:dyDescent="0.25">
      <c r="A6022" s="2"/>
      <c r="B6022" s="5"/>
      <c r="C6022" s="5"/>
      <c r="D6022" s="5"/>
      <c r="E6022" s="5"/>
      <c r="F6022" s="5"/>
      <c r="G6022" s="5"/>
      <c r="H6022" s="5"/>
      <c r="I6022" s="3"/>
      <c r="J6022" s="5"/>
      <c r="K6022" s="5"/>
      <c r="L6022" s="5"/>
      <c r="M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3"/>
      <c r="AU6022" s="5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CK6022"/>
    </row>
    <row r="6023" spans="1:89" x14ac:dyDescent="0.25">
      <c r="A6023" s="2"/>
      <c r="B6023" s="5"/>
      <c r="C6023" s="5"/>
      <c r="D6023" s="5"/>
      <c r="E6023" s="5"/>
      <c r="F6023" s="5"/>
      <c r="G6023" s="5"/>
      <c r="H6023" s="5"/>
      <c r="I6023" s="3"/>
      <c r="J6023" s="5"/>
      <c r="K6023" s="5"/>
      <c r="L6023" s="5"/>
      <c r="M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3"/>
      <c r="AU6023" s="5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CK6023"/>
    </row>
    <row r="6024" spans="1:89" x14ac:dyDescent="0.25">
      <c r="A6024" s="2"/>
      <c r="B6024" s="5"/>
      <c r="C6024" s="5"/>
      <c r="D6024" s="5"/>
      <c r="E6024" s="5"/>
      <c r="F6024" s="5"/>
      <c r="G6024" s="5"/>
      <c r="H6024" s="5"/>
      <c r="I6024" s="3"/>
      <c r="J6024" s="5"/>
      <c r="K6024" s="5"/>
      <c r="L6024" s="5"/>
      <c r="M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3"/>
      <c r="AU6024" s="5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CK6024"/>
    </row>
    <row r="6025" spans="1:89" x14ac:dyDescent="0.25">
      <c r="A6025" s="2"/>
      <c r="B6025" s="5"/>
      <c r="C6025" s="5"/>
      <c r="D6025" s="5"/>
      <c r="E6025" s="5"/>
      <c r="F6025" s="5"/>
      <c r="G6025" s="5"/>
      <c r="H6025" s="5"/>
      <c r="I6025" s="3"/>
      <c r="J6025" s="5"/>
      <c r="K6025" s="5"/>
      <c r="L6025" s="5"/>
      <c r="M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3"/>
      <c r="AU6025" s="5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CK6025"/>
    </row>
    <row r="6026" spans="1:89" x14ac:dyDescent="0.25">
      <c r="A6026" s="2"/>
      <c r="B6026" s="5"/>
      <c r="C6026" s="5"/>
      <c r="D6026" s="5"/>
      <c r="E6026" s="5"/>
      <c r="F6026" s="5"/>
      <c r="G6026" s="5"/>
      <c r="H6026" s="5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3"/>
      <c r="AU6026" s="5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CK6026"/>
    </row>
    <row r="6027" spans="1:89" x14ac:dyDescent="0.25">
      <c r="A6027" s="2"/>
      <c r="B6027" s="5"/>
      <c r="C6027" s="5"/>
      <c r="D6027" s="5"/>
      <c r="E6027" s="5"/>
      <c r="F6027" s="5"/>
      <c r="G6027" s="5"/>
      <c r="H6027" s="5"/>
      <c r="I6027" s="3"/>
      <c r="J6027" s="5"/>
      <c r="K6027" s="5"/>
      <c r="L6027" s="5"/>
      <c r="M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3"/>
      <c r="AU6027" s="5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CK6027"/>
    </row>
    <row r="6028" spans="1:89" x14ac:dyDescent="0.25">
      <c r="A6028" s="2"/>
      <c r="B6028" s="5"/>
      <c r="C6028" s="5"/>
      <c r="D6028" s="5"/>
      <c r="E6028" s="5"/>
      <c r="F6028" s="5"/>
      <c r="G6028" s="5"/>
      <c r="H6028" s="5"/>
      <c r="I6028" s="3"/>
      <c r="J6028" s="5"/>
      <c r="K6028" s="5"/>
      <c r="L6028" s="5"/>
      <c r="M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3"/>
      <c r="AU6028" s="5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CK6028"/>
    </row>
    <row r="6029" spans="1:89" x14ac:dyDescent="0.25">
      <c r="A6029" s="2"/>
      <c r="B6029" s="5"/>
      <c r="C6029" s="5"/>
      <c r="D6029" s="5"/>
      <c r="E6029" s="5"/>
      <c r="F6029" s="5"/>
      <c r="G6029" s="5"/>
      <c r="H6029" s="5"/>
      <c r="I6029" s="3"/>
      <c r="J6029" s="5"/>
      <c r="K6029" s="5"/>
      <c r="L6029" s="5"/>
      <c r="M6029" s="5"/>
      <c r="AJ6029" s="3"/>
      <c r="AK6029" s="3"/>
      <c r="AL6029" s="3"/>
      <c r="AM6029" s="3"/>
      <c r="AN6029" s="5"/>
      <c r="AO6029" s="5"/>
      <c r="AP6029" s="5"/>
      <c r="AQ6029" s="5"/>
      <c r="AR6029" s="5"/>
      <c r="AS6029" s="5"/>
      <c r="AT6029" s="3"/>
      <c r="AU6029" s="5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CK6029"/>
    </row>
    <row r="6030" spans="1:89" x14ac:dyDescent="0.25">
      <c r="A6030" s="2"/>
      <c r="B6030" s="5"/>
      <c r="C6030" s="5"/>
      <c r="D6030" s="5"/>
      <c r="E6030" s="5"/>
      <c r="F6030" s="5"/>
      <c r="G6030" s="5"/>
      <c r="H6030" s="5"/>
      <c r="I6030" s="3"/>
      <c r="J6030" s="5"/>
      <c r="K6030" s="5"/>
      <c r="L6030" s="5"/>
      <c r="M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3"/>
      <c r="AU6030" s="5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CK6030"/>
    </row>
    <row r="6031" spans="1:89" x14ac:dyDescent="0.25">
      <c r="A6031" s="2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3"/>
      <c r="AU6031" s="5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CK6031"/>
    </row>
    <row r="6032" spans="1:89" x14ac:dyDescent="0.25">
      <c r="A6032" s="2"/>
      <c r="B6032" s="5"/>
      <c r="C6032" s="5"/>
      <c r="D6032" s="5"/>
      <c r="E6032" s="5"/>
      <c r="F6032" s="5"/>
      <c r="G6032" s="5"/>
      <c r="H6032" s="5"/>
      <c r="I6032" s="3"/>
      <c r="J6032" s="5"/>
      <c r="K6032" s="5"/>
      <c r="L6032" s="5"/>
      <c r="M6032" s="5"/>
      <c r="AJ6032" s="3"/>
      <c r="AK6032" s="3"/>
      <c r="AL6032" s="3"/>
      <c r="AM6032" s="5"/>
      <c r="AN6032" s="5"/>
      <c r="AO6032" s="5"/>
      <c r="AP6032" s="5"/>
      <c r="AQ6032" s="5"/>
      <c r="AR6032" s="5"/>
      <c r="AS6032" s="5"/>
      <c r="AT6032" s="3"/>
      <c r="AU6032" s="5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CK6032"/>
    </row>
    <row r="6033" spans="1:89" x14ac:dyDescent="0.25">
      <c r="A6033" s="2"/>
      <c r="B6033" s="5"/>
      <c r="C6033" s="5"/>
      <c r="D6033" s="5"/>
      <c r="E6033" s="5"/>
      <c r="F6033" s="5"/>
      <c r="G6033" s="5"/>
      <c r="H6033" s="5"/>
      <c r="I6033" s="3"/>
      <c r="J6033" s="5"/>
      <c r="K6033" s="5"/>
      <c r="L6033" s="5"/>
      <c r="M6033" s="5"/>
      <c r="AJ6033" s="3"/>
      <c r="AK6033" s="3"/>
      <c r="AL6033" s="3"/>
      <c r="AM6033" s="3"/>
      <c r="AN6033" s="5"/>
      <c r="AO6033" s="5"/>
      <c r="AP6033" s="5"/>
      <c r="AQ6033" s="5"/>
      <c r="AR6033" s="5"/>
      <c r="AS6033" s="5"/>
      <c r="AT6033" s="3"/>
      <c r="AU6033" s="5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CK6033"/>
    </row>
    <row r="6034" spans="1:89" x14ac:dyDescent="0.25">
      <c r="A6034" s="2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AJ6034" s="3"/>
      <c r="AK6034" s="3"/>
      <c r="AL6034" s="3"/>
      <c r="AM6034" s="3"/>
      <c r="AN6034" s="5"/>
      <c r="AO6034" s="5"/>
      <c r="AP6034" s="5"/>
      <c r="AQ6034" s="5"/>
      <c r="AR6034" s="5"/>
      <c r="AS6034" s="5"/>
      <c r="AT6034" s="3"/>
      <c r="AU6034" s="5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CK6034"/>
    </row>
    <row r="6035" spans="1:89" x14ac:dyDescent="0.25">
      <c r="A6035" s="2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3"/>
      <c r="AU6035" s="5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CK6035"/>
    </row>
    <row r="6036" spans="1:89" x14ac:dyDescent="0.25">
      <c r="A6036" s="2"/>
      <c r="B6036" s="5"/>
      <c r="C6036" s="5"/>
      <c r="D6036" s="5"/>
      <c r="E6036" s="5"/>
      <c r="F6036" s="5"/>
      <c r="G6036" s="5"/>
      <c r="H6036" s="5"/>
      <c r="I6036" s="3"/>
      <c r="J6036" s="5"/>
      <c r="K6036" s="5"/>
      <c r="L6036" s="5"/>
      <c r="M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3"/>
      <c r="AU6036" s="5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CK6036"/>
    </row>
    <row r="6037" spans="1:89" x14ac:dyDescent="0.25">
      <c r="A6037" s="2"/>
      <c r="B6037" s="5"/>
      <c r="C6037" s="5"/>
      <c r="D6037" s="5"/>
      <c r="E6037" s="5"/>
      <c r="F6037" s="5"/>
      <c r="G6037" s="5"/>
      <c r="H6037" s="5"/>
      <c r="I6037" s="3"/>
      <c r="J6037" s="5"/>
      <c r="K6037" s="5"/>
      <c r="L6037" s="5"/>
      <c r="M6037" s="5"/>
      <c r="AJ6037" s="3"/>
      <c r="AK6037" s="3"/>
      <c r="AL6037" s="3"/>
      <c r="AM6037" s="5"/>
      <c r="AN6037" s="5"/>
      <c r="AO6037" s="5"/>
      <c r="AP6037" s="5"/>
      <c r="AQ6037" s="5"/>
      <c r="AR6037" s="5"/>
      <c r="AS6037" s="5"/>
      <c r="AT6037" s="3"/>
      <c r="AU6037" s="5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CK6037"/>
    </row>
    <row r="6038" spans="1:89" x14ac:dyDescent="0.25">
      <c r="A6038" s="2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AJ6038" s="3"/>
      <c r="AK6038" s="3"/>
      <c r="AL6038" s="3"/>
      <c r="AM6038" s="3"/>
      <c r="AN6038" s="5"/>
      <c r="AO6038" s="5"/>
      <c r="AP6038" s="5"/>
      <c r="AQ6038" s="5"/>
      <c r="AR6038" s="5"/>
      <c r="AS6038" s="5"/>
      <c r="AT6038" s="3"/>
      <c r="AU6038" s="5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CK6038"/>
    </row>
    <row r="6039" spans="1:89" x14ac:dyDescent="0.25">
      <c r="A6039" s="2"/>
      <c r="B6039" s="5"/>
      <c r="C6039" s="5"/>
      <c r="D6039" s="5"/>
      <c r="E6039" s="5"/>
      <c r="F6039" s="5"/>
      <c r="G6039" s="5"/>
      <c r="H6039" s="5"/>
      <c r="I6039" s="3"/>
      <c r="J6039" s="5"/>
      <c r="K6039" s="5"/>
      <c r="L6039" s="5"/>
      <c r="M6039" s="5"/>
      <c r="AJ6039" s="3"/>
      <c r="AK6039" s="3"/>
      <c r="AL6039" s="3"/>
      <c r="AM6039" s="5"/>
      <c r="AN6039" s="5"/>
      <c r="AO6039" s="5"/>
      <c r="AP6039" s="5"/>
      <c r="AQ6039" s="5"/>
      <c r="AR6039" s="5"/>
      <c r="AS6039" s="5"/>
      <c r="AT6039" s="3"/>
      <c r="AU6039" s="5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CK6039"/>
    </row>
    <row r="6040" spans="1:89" x14ac:dyDescent="0.25">
      <c r="A6040" s="2"/>
      <c r="B6040" s="5"/>
      <c r="C6040" s="5"/>
      <c r="D6040" s="5"/>
      <c r="E6040" s="5"/>
      <c r="F6040" s="5"/>
      <c r="G6040" s="5"/>
      <c r="H6040" s="5"/>
      <c r="I6040" s="3"/>
      <c r="J6040" s="5"/>
      <c r="K6040" s="5"/>
      <c r="L6040" s="5"/>
      <c r="M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3"/>
      <c r="AU6040" s="5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CK6040"/>
    </row>
    <row r="6041" spans="1:89" x14ac:dyDescent="0.25">
      <c r="A6041" s="2"/>
      <c r="B6041" s="5"/>
      <c r="C6041" s="5"/>
      <c r="D6041" s="5"/>
      <c r="E6041" s="5"/>
      <c r="F6041" s="5"/>
      <c r="G6041" s="5"/>
      <c r="H6041" s="5"/>
      <c r="I6041" s="3"/>
      <c r="J6041" s="5"/>
      <c r="K6041" s="5"/>
      <c r="L6041" s="5"/>
      <c r="M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3"/>
      <c r="AU6041" s="5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CK6041"/>
    </row>
    <row r="6042" spans="1:89" x14ac:dyDescent="0.25">
      <c r="A6042" s="2"/>
      <c r="B6042" s="5"/>
      <c r="C6042" s="5"/>
      <c r="D6042" s="5"/>
      <c r="E6042" s="5"/>
      <c r="F6042" s="5"/>
      <c r="G6042" s="5"/>
      <c r="H6042" s="5"/>
      <c r="I6042" s="3"/>
      <c r="J6042" s="5"/>
      <c r="K6042" s="5"/>
      <c r="L6042" s="5"/>
      <c r="M6042" s="5"/>
      <c r="AJ6042" s="5"/>
      <c r="AK6042" s="5"/>
      <c r="AL6042" s="3"/>
      <c r="AM6042" s="5"/>
      <c r="AN6042" s="5"/>
      <c r="AO6042" s="5"/>
      <c r="AP6042" s="5"/>
      <c r="AQ6042" s="5"/>
      <c r="AR6042" s="5"/>
      <c r="AS6042" s="5"/>
      <c r="AT6042" s="3"/>
      <c r="AU6042" s="5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CK6042"/>
    </row>
    <row r="6043" spans="1:89" x14ac:dyDescent="0.25">
      <c r="A6043" s="2"/>
      <c r="B6043" s="5"/>
      <c r="C6043" s="5"/>
      <c r="D6043" s="5"/>
      <c r="E6043" s="5"/>
      <c r="F6043" s="5"/>
      <c r="G6043" s="5"/>
      <c r="H6043" s="5"/>
      <c r="I6043" s="3"/>
      <c r="J6043" s="5"/>
      <c r="K6043" s="5"/>
      <c r="L6043" s="5"/>
      <c r="M6043" s="5"/>
      <c r="AJ6043" s="3"/>
      <c r="AK6043" s="3"/>
      <c r="AL6043" s="3"/>
      <c r="AM6043" s="5"/>
      <c r="AN6043" s="5"/>
      <c r="AO6043" s="5"/>
      <c r="AP6043" s="5"/>
      <c r="AQ6043" s="5"/>
      <c r="AR6043" s="5"/>
      <c r="AS6043" s="5"/>
      <c r="AT6043" s="3"/>
      <c r="AU6043" s="5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CK6043"/>
    </row>
    <row r="6044" spans="1:89" x14ac:dyDescent="0.25">
      <c r="A6044" s="2"/>
      <c r="B6044" s="5"/>
      <c r="C6044" s="5"/>
      <c r="D6044" s="5"/>
      <c r="E6044" s="5"/>
      <c r="F6044" s="5"/>
      <c r="G6044" s="5"/>
      <c r="H6044" s="5"/>
      <c r="I6044" s="3"/>
      <c r="J6044" s="5"/>
      <c r="K6044" s="5"/>
      <c r="L6044" s="5"/>
      <c r="M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3"/>
      <c r="AU6044" s="5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CK6044"/>
    </row>
    <row r="6045" spans="1:89" x14ac:dyDescent="0.25">
      <c r="A6045" s="2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3"/>
      <c r="AU6045" s="5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CK6045"/>
    </row>
    <row r="6046" spans="1:89" x14ac:dyDescent="0.25">
      <c r="A6046" s="2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3"/>
      <c r="AU6046" s="5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CK6046"/>
    </row>
    <row r="6047" spans="1:89" x14ac:dyDescent="0.25">
      <c r="A6047" s="2"/>
      <c r="B6047" s="5"/>
      <c r="C6047" s="5"/>
      <c r="D6047" s="5"/>
      <c r="E6047" s="5"/>
      <c r="F6047" s="5"/>
      <c r="G6047" s="5"/>
      <c r="H6047" s="5"/>
      <c r="I6047" s="3"/>
      <c r="J6047" s="5"/>
      <c r="K6047" s="5"/>
      <c r="L6047" s="5"/>
      <c r="M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3"/>
      <c r="AU6047" s="5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CK6047"/>
    </row>
    <row r="6048" spans="1:89" x14ac:dyDescent="0.25">
      <c r="A6048" s="2"/>
      <c r="B6048" s="5"/>
      <c r="C6048" s="5"/>
      <c r="D6048" s="5"/>
      <c r="E6048" s="5"/>
      <c r="F6048" s="5"/>
      <c r="G6048" s="5"/>
      <c r="H6048" s="5"/>
      <c r="I6048" s="3"/>
      <c r="J6048" s="5"/>
      <c r="K6048" s="5"/>
      <c r="L6048" s="5"/>
      <c r="M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3"/>
      <c r="AU6048" s="5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CK6048"/>
    </row>
    <row r="6049" spans="1:89" x14ac:dyDescent="0.25">
      <c r="A6049" s="2"/>
      <c r="B6049" s="5"/>
      <c r="C6049" s="5"/>
      <c r="D6049" s="5"/>
      <c r="E6049" s="5"/>
      <c r="F6049" s="5"/>
      <c r="G6049" s="5"/>
      <c r="H6049" s="5"/>
      <c r="I6049" s="3"/>
      <c r="J6049" s="5"/>
      <c r="K6049" s="5"/>
      <c r="L6049" s="5"/>
      <c r="M6049" s="5"/>
      <c r="AJ6049" s="3"/>
      <c r="AK6049" s="3"/>
      <c r="AL6049" s="3"/>
      <c r="AM6049" s="3"/>
      <c r="AN6049" s="5"/>
      <c r="AO6049" s="5"/>
      <c r="AP6049" s="5"/>
      <c r="AQ6049" s="5"/>
      <c r="AR6049" s="5"/>
      <c r="AS6049" s="5"/>
      <c r="AT6049" s="3"/>
      <c r="AU6049" s="5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CK6049"/>
    </row>
    <row r="6050" spans="1:89" x14ac:dyDescent="0.25">
      <c r="A6050" s="2"/>
      <c r="B6050" s="5"/>
      <c r="C6050" s="5"/>
      <c r="D6050" s="5"/>
      <c r="E6050" s="5"/>
      <c r="F6050" s="5"/>
      <c r="G6050" s="5"/>
      <c r="H6050" s="5"/>
      <c r="I6050" s="3"/>
      <c r="J6050" s="5"/>
      <c r="K6050" s="5"/>
      <c r="L6050" s="5"/>
      <c r="M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3"/>
      <c r="AU6050" s="5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CK6050"/>
    </row>
    <row r="6051" spans="1:89" x14ac:dyDescent="0.25">
      <c r="A6051" s="2"/>
      <c r="B6051" s="5"/>
      <c r="C6051" s="5"/>
      <c r="D6051" s="5"/>
      <c r="E6051" s="5"/>
      <c r="F6051" s="5"/>
      <c r="G6051" s="5"/>
      <c r="H6051" s="5"/>
      <c r="I6051" s="3"/>
      <c r="J6051" s="5"/>
      <c r="K6051" s="5"/>
      <c r="L6051" s="5"/>
      <c r="M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3"/>
      <c r="AU6051" s="5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CK6051"/>
    </row>
    <row r="6052" spans="1:89" x14ac:dyDescent="0.25">
      <c r="A6052" s="2"/>
      <c r="B6052" s="5"/>
      <c r="C6052" s="5"/>
      <c r="D6052" s="5"/>
      <c r="E6052" s="5"/>
      <c r="F6052" s="5"/>
      <c r="G6052" s="5"/>
      <c r="H6052" s="5"/>
      <c r="I6052" s="3"/>
      <c r="J6052" s="5"/>
      <c r="K6052" s="5"/>
      <c r="L6052" s="5"/>
      <c r="M6052" s="5"/>
      <c r="AJ6052" s="3"/>
      <c r="AK6052" s="3"/>
      <c r="AL6052" s="3"/>
      <c r="AM6052" s="3"/>
      <c r="AN6052" s="5"/>
      <c r="AO6052" s="5"/>
      <c r="AP6052" s="5"/>
      <c r="AQ6052" s="5"/>
      <c r="AR6052" s="5"/>
      <c r="AS6052" s="5"/>
      <c r="AT6052" s="3"/>
      <c r="AU6052" s="5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CK6052"/>
    </row>
    <row r="6053" spans="1:89" x14ac:dyDescent="0.25">
      <c r="A6053" s="2"/>
      <c r="B6053" s="5"/>
      <c r="C6053" s="5"/>
      <c r="D6053" s="5"/>
      <c r="E6053" s="5"/>
      <c r="F6053" s="5"/>
      <c r="G6053" s="5"/>
      <c r="H6053" s="5"/>
      <c r="I6053" s="3"/>
      <c r="J6053" s="5"/>
      <c r="K6053" s="5"/>
      <c r="L6053" s="5"/>
      <c r="M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3"/>
      <c r="AU6053" s="5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CK6053"/>
    </row>
    <row r="6054" spans="1:89" x14ac:dyDescent="0.25">
      <c r="A6054" s="2"/>
      <c r="B6054" s="5"/>
      <c r="C6054" s="5"/>
      <c r="D6054" s="5"/>
      <c r="E6054" s="5"/>
      <c r="F6054" s="5"/>
      <c r="G6054" s="5"/>
      <c r="H6054" s="5"/>
      <c r="I6054" s="3"/>
      <c r="J6054" s="5"/>
      <c r="K6054" s="5"/>
      <c r="L6054" s="5"/>
      <c r="M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3"/>
      <c r="AU6054" s="5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CK6054"/>
    </row>
    <row r="6055" spans="1:89" x14ac:dyDescent="0.25">
      <c r="A6055" s="2"/>
      <c r="B6055" s="5"/>
      <c r="C6055" s="5"/>
      <c r="D6055" s="5"/>
      <c r="E6055" s="5"/>
      <c r="F6055" s="5"/>
      <c r="G6055" s="5"/>
      <c r="H6055" s="5"/>
      <c r="I6055" s="3"/>
      <c r="J6055" s="5"/>
      <c r="K6055" s="5"/>
      <c r="L6055" s="5"/>
      <c r="M6055" s="5"/>
      <c r="AJ6055" s="3"/>
      <c r="AK6055" s="3"/>
      <c r="AL6055" s="3"/>
      <c r="AM6055" s="5"/>
      <c r="AN6055" s="5"/>
      <c r="AO6055" s="5"/>
      <c r="AP6055" s="5"/>
      <c r="AQ6055" s="5"/>
      <c r="AR6055" s="5"/>
      <c r="AS6055" s="5"/>
      <c r="AT6055" s="3"/>
      <c r="AU6055" s="5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CK6055"/>
    </row>
    <row r="6056" spans="1:89" x14ac:dyDescent="0.25">
      <c r="A6056" s="2"/>
      <c r="B6056" s="5"/>
      <c r="C6056" s="5"/>
      <c r="D6056" s="5"/>
      <c r="E6056" s="5"/>
      <c r="F6056" s="5"/>
      <c r="G6056" s="5"/>
      <c r="H6056" s="5"/>
      <c r="I6056" s="3"/>
      <c r="J6056" s="5"/>
      <c r="K6056" s="5"/>
      <c r="L6056" s="5"/>
      <c r="M6056" s="5"/>
      <c r="AJ6056" s="3"/>
      <c r="AK6056" s="3"/>
      <c r="AL6056" s="3"/>
      <c r="AM6056" s="3"/>
      <c r="AN6056" s="5"/>
      <c r="AO6056" s="5"/>
      <c r="AP6056" s="5"/>
      <c r="AQ6056" s="5"/>
      <c r="AR6056" s="5"/>
      <c r="AS6056" s="5"/>
      <c r="AT6056" s="3"/>
      <c r="AU6056" s="5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CK6056"/>
    </row>
    <row r="6057" spans="1:89" x14ac:dyDescent="0.25">
      <c r="A6057" s="2"/>
      <c r="B6057" s="5"/>
      <c r="C6057" s="5"/>
      <c r="D6057" s="5"/>
      <c r="E6057" s="5"/>
      <c r="F6057" s="5"/>
      <c r="G6057" s="5"/>
      <c r="H6057" s="5"/>
      <c r="I6057" s="3"/>
      <c r="J6057" s="5"/>
      <c r="K6057" s="5"/>
      <c r="L6057" s="5"/>
      <c r="M6057" s="5"/>
      <c r="AJ6057" s="3"/>
      <c r="AK6057" s="3"/>
      <c r="AL6057" s="3"/>
      <c r="AM6057" s="3"/>
      <c r="AN6057" s="5"/>
      <c r="AO6057" s="5"/>
      <c r="AP6057" s="5"/>
      <c r="AQ6057" s="5"/>
      <c r="AR6057" s="5"/>
      <c r="AS6057" s="5"/>
      <c r="AT6057" s="3"/>
      <c r="AU6057" s="5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CK6057"/>
    </row>
    <row r="6058" spans="1:89" x14ac:dyDescent="0.25">
      <c r="A6058" s="2"/>
      <c r="B6058" s="5"/>
      <c r="C6058" s="5"/>
      <c r="D6058" s="5"/>
      <c r="E6058" s="5"/>
      <c r="F6058" s="5"/>
      <c r="G6058" s="5"/>
      <c r="H6058" s="5"/>
      <c r="I6058" s="3"/>
      <c r="J6058" s="5"/>
      <c r="K6058" s="5"/>
      <c r="L6058" s="5"/>
      <c r="M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3"/>
      <c r="AU6058" s="5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CK6058"/>
    </row>
    <row r="6059" spans="1:89" x14ac:dyDescent="0.25">
      <c r="A6059" s="2"/>
      <c r="B6059" s="5"/>
      <c r="C6059" s="5"/>
      <c r="D6059" s="5"/>
      <c r="E6059" s="5"/>
      <c r="F6059" s="5"/>
      <c r="G6059" s="5"/>
      <c r="H6059" s="5"/>
      <c r="I6059" s="3"/>
      <c r="J6059" s="5"/>
      <c r="K6059" s="5"/>
      <c r="L6059" s="5"/>
      <c r="M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3"/>
      <c r="AU6059" s="5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CK6059"/>
    </row>
    <row r="6060" spans="1:89" x14ac:dyDescent="0.25">
      <c r="A6060" s="2"/>
      <c r="B6060" s="5"/>
      <c r="C6060" s="5"/>
      <c r="D6060" s="5"/>
      <c r="E6060" s="5"/>
      <c r="F6060" s="5"/>
      <c r="G6060" s="5"/>
      <c r="H6060" s="5"/>
      <c r="I6060" s="3"/>
      <c r="J6060" s="5"/>
      <c r="K6060" s="5"/>
      <c r="L6060" s="5"/>
      <c r="M6060" s="5"/>
      <c r="AJ6060" s="3"/>
      <c r="AK6060" s="3"/>
      <c r="AL6060" s="3"/>
      <c r="AM6060" s="5"/>
      <c r="AN6060" s="5"/>
      <c r="AO6060" s="5"/>
      <c r="AP6060" s="5"/>
      <c r="AQ6060" s="5"/>
      <c r="AR6060" s="5"/>
      <c r="AS6060" s="5"/>
      <c r="AT6060" s="3"/>
      <c r="AU6060" s="5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CK6060"/>
    </row>
    <row r="6061" spans="1:89" x14ac:dyDescent="0.25">
      <c r="A6061" s="2"/>
      <c r="B6061" s="5"/>
      <c r="C6061" s="5"/>
      <c r="D6061" s="5"/>
      <c r="E6061" s="5"/>
      <c r="F6061" s="5"/>
      <c r="G6061" s="5"/>
      <c r="H6061" s="5"/>
      <c r="I6061" s="3"/>
      <c r="J6061" s="5"/>
      <c r="K6061" s="5"/>
      <c r="L6061" s="5"/>
      <c r="M6061" s="5"/>
      <c r="AJ6061" s="3"/>
      <c r="AK6061" s="3"/>
      <c r="AL6061" s="3"/>
      <c r="AM6061" s="3"/>
      <c r="AN6061" s="5"/>
      <c r="AO6061" s="5"/>
      <c r="AP6061" s="5"/>
      <c r="AQ6061" s="5"/>
      <c r="AR6061" s="5"/>
      <c r="AS6061" s="5"/>
      <c r="AT6061" s="3"/>
      <c r="AU6061" s="5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CK6061"/>
    </row>
    <row r="6062" spans="1:89" x14ac:dyDescent="0.25">
      <c r="A6062" s="2"/>
      <c r="B6062" s="5"/>
      <c r="C6062" s="5"/>
      <c r="D6062" s="5"/>
      <c r="E6062" s="5"/>
      <c r="F6062" s="5"/>
      <c r="G6062" s="5"/>
      <c r="H6062" s="5"/>
      <c r="I6062" s="3"/>
      <c r="J6062" s="5"/>
      <c r="K6062" s="5"/>
      <c r="L6062" s="5"/>
      <c r="M6062" s="5"/>
      <c r="AJ6062" s="3"/>
      <c r="AK6062" s="3"/>
      <c r="AL6062" s="3"/>
      <c r="AM6062" s="5"/>
      <c r="AN6062" s="5"/>
      <c r="AO6062" s="5"/>
      <c r="AP6062" s="5"/>
      <c r="AQ6062" s="5"/>
      <c r="AR6062" s="5"/>
      <c r="AS6062" s="5"/>
      <c r="AT6062" s="3"/>
      <c r="AU6062" s="5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CK6062"/>
    </row>
    <row r="6063" spans="1:89" x14ac:dyDescent="0.25">
      <c r="A6063" s="2"/>
      <c r="B6063" s="5"/>
      <c r="C6063" s="5"/>
      <c r="D6063" s="5"/>
      <c r="E6063" s="5"/>
      <c r="F6063" s="5"/>
      <c r="G6063" s="5"/>
      <c r="H6063" s="5"/>
      <c r="I6063" s="3"/>
      <c r="J6063" s="5"/>
      <c r="K6063" s="5"/>
      <c r="L6063" s="5"/>
      <c r="M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3"/>
      <c r="AU6063" s="5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CK6063"/>
    </row>
    <row r="6064" spans="1:89" x14ac:dyDescent="0.25">
      <c r="A6064" s="2"/>
      <c r="B6064" s="5"/>
      <c r="C6064" s="5"/>
      <c r="D6064" s="5"/>
      <c r="E6064" s="5"/>
      <c r="F6064" s="5"/>
      <c r="G6064" s="5"/>
      <c r="H6064" s="5"/>
      <c r="I6064" s="3"/>
      <c r="J6064" s="5"/>
      <c r="K6064" s="5"/>
      <c r="L6064" s="5"/>
      <c r="M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3"/>
      <c r="AU6064" s="5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CK6064"/>
    </row>
    <row r="6065" spans="1:89" x14ac:dyDescent="0.25">
      <c r="A6065" s="2"/>
      <c r="B6065" s="5"/>
      <c r="C6065" s="5"/>
      <c r="D6065" s="5"/>
      <c r="E6065" s="5"/>
      <c r="F6065" s="5"/>
      <c r="G6065" s="5"/>
      <c r="H6065" s="5"/>
      <c r="I6065" s="3"/>
      <c r="J6065" s="5"/>
      <c r="K6065" s="5"/>
      <c r="L6065" s="5"/>
      <c r="M6065" s="5"/>
      <c r="AJ6065" s="5"/>
      <c r="AK6065" s="5"/>
      <c r="AL6065" s="3"/>
      <c r="AM6065" s="5"/>
      <c r="AN6065" s="5"/>
      <c r="AO6065" s="5"/>
      <c r="AP6065" s="5"/>
      <c r="AQ6065" s="5"/>
      <c r="AR6065" s="5"/>
      <c r="AS6065" s="5"/>
      <c r="AT6065" s="3"/>
      <c r="AU6065" s="5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CK6065"/>
    </row>
    <row r="6066" spans="1:89" x14ac:dyDescent="0.25">
      <c r="A6066" s="2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AJ6066" s="3"/>
      <c r="AK6066" s="3"/>
      <c r="AL6066" s="3"/>
      <c r="AM6066" s="5"/>
      <c r="AN6066" s="5"/>
      <c r="AO6066" s="5"/>
      <c r="AP6066" s="5"/>
      <c r="AQ6066" s="5"/>
      <c r="AR6066" s="5"/>
      <c r="AS6066" s="5"/>
      <c r="AT6066" s="3"/>
      <c r="AU6066" s="5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CK6066"/>
    </row>
    <row r="6067" spans="1:89" x14ac:dyDescent="0.25">
      <c r="A6067" s="2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3"/>
      <c r="AU6067" s="5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CK6067"/>
    </row>
    <row r="6068" spans="1:89" x14ac:dyDescent="0.25">
      <c r="A6068" s="2"/>
      <c r="B6068" s="5"/>
      <c r="C6068" s="5"/>
      <c r="D6068" s="5"/>
      <c r="E6068" s="5"/>
      <c r="F6068" s="5"/>
      <c r="G6068" s="5"/>
      <c r="H6068" s="5"/>
      <c r="I6068" s="3"/>
      <c r="J6068" s="5"/>
      <c r="K6068" s="5"/>
      <c r="L6068" s="5"/>
      <c r="M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3"/>
      <c r="AU6068" s="5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CK6068"/>
    </row>
    <row r="6069" spans="1:89" x14ac:dyDescent="0.25">
      <c r="A6069" s="2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3"/>
      <c r="AU6069" s="5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CK6069"/>
    </row>
    <row r="6070" spans="1:89" x14ac:dyDescent="0.25">
      <c r="A6070" s="2"/>
      <c r="B6070" s="5"/>
      <c r="C6070" s="5"/>
      <c r="D6070" s="5"/>
      <c r="E6070" s="5"/>
      <c r="F6070" s="5"/>
      <c r="G6070" s="5"/>
      <c r="H6070" s="5"/>
      <c r="I6070" s="3"/>
      <c r="J6070" s="5"/>
      <c r="K6070" s="5"/>
      <c r="L6070" s="5"/>
      <c r="M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3"/>
      <c r="AU6070" s="5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CK6070"/>
    </row>
    <row r="6071" spans="1:89" x14ac:dyDescent="0.25">
      <c r="A6071" s="2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3"/>
      <c r="AU6071" s="5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CK6071"/>
    </row>
    <row r="6072" spans="1:89" x14ac:dyDescent="0.25">
      <c r="A6072" s="2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AJ6072" s="3"/>
      <c r="AK6072" s="3"/>
      <c r="AL6072" s="3"/>
      <c r="AM6072" s="3"/>
      <c r="AN6072" s="5"/>
      <c r="AO6072" s="5"/>
      <c r="AP6072" s="5"/>
      <c r="AQ6072" s="5"/>
      <c r="AR6072" s="5"/>
      <c r="AS6072" s="5"/>
      <c r="AT6072" s="3"/>
      <c r="AU6072" s="5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CK6072"/>
    </row>
    <row r="6073" spans="1:89" x14ac:dyDescent="0.25">
      <c r="A6073" s="2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3"/>
      <c r="AU6073" s="5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CK6073"/>
    </row>
    <row r="6074" spans="1:89" x14ac:dyDescent="0.25">
      <c r="A6074" s="2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3"/>
      <c r="AU6074" s="5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CK6074"/>
    </row>
    <row r="6075" spans="1:89" x14ac:dyDescent="0.25">
      <c r="A6075" s="2"/>
      <c r="B6075" s="5"/>
      <c r="C6075" s="5"/>
      <c r="D6075" s="5"/>
      <c r="E6075" s="5"/>
      <c r="F6075" s="5"/>
      <c r="G6075" s="5"/>
      <c r="H6075" s="5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3"/>
      <c r="AU6075" s="5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CK6075"/>
    </row>
    <row r="6076" spans="1:89" x14ac:dyDescent="0.25">
      <c r="A6076" s="2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3"/>
      <c r="AU6076" s="5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CK6076"/>
    </row>
    <row r="6077" spans="1:89" x14ac:dyDescent="0.25">
      <c r="A6077" s="2"/>
      <c r="B6077" s="5"/>
      <c r="C6077" s="5"/>
      <c r="D6077" s="5"/>
      <c r="E6077" s="5"/>
      <c r="F6077" s="5"/>
      <c r="G6077" s="5"/>
      <c r="H6077" s="5"/>
      <c r="I6077" s="3"/>
      <c r="J6077" s="5"/>
      <c r="K6077" s="5"/>
      <c r="L6077" s="5"/>
      <c r="M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3"/>
      <c r="AU6077" s="5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CK6077"/>
    </row>
    <row r="6078" spans="1:89" x14ac:dyDescent="0.25">
      <c r="A6078" s="2"/>
      <c r="B6078" s="5"/>
      <c r="C6078" s="5"/>
      <c r="D6078" s="5"/>
      <c r="E6078" s="5"/>
      <c r="F6078" s="5"/>
      <c r="G6078" s="5"/>
      <c r="H6078" s="5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3"/>
      <c r="AU6078" s="5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CK6078"/>
    </row>
    <row r="6079" spans="1:89" x14ac:dyDescent="0.25">
      <c r="A6079" s="2"/>
      <c r="B6079" s="5"/>
      <c r="C6079" s="5"/>
      <c r="D6079" s="5"/>
      <c r="E6079" s="5"/>
      <c r="F6079" s="5"/>
      <c r="G6079" s="5"/>
      <c r="H6079" s="5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3"/>
      <c r="AU6079" s="5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CK6079"/>
    </row>
    <row r="6080" spans="1:89" x14ac:dyDescent="0.25">
      <c r="A6080" s="2"/>
      <c r="B6080" s="5"/>
      <c r="C6080" s="5"/>
      <c r="D6080" s="5"/>
      <c r="E6080" s="5"/>
      <c r="F6080" s="5"/>
      <c r="G6080" s="5"/>
      <c r="H6080" s="5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3"/>
      <c r="AU6080" s="5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CK6080"/>
    </row>
    <row r="6081" spans="1:89" x14ac:dyDescent="0.25">
      <c r="A6081" s="2"/>
      <c r="B6081" s="5"/>
      <c r="C6081" s="5"/>
      <c r="D6081" s="5"/>
      <c r="E6081" s="5"/>
      <c r="F6081" s="5"/>
      <c r="G6081" s="5"/>
      <c r="H6081" s="5"/>
      <c r="I6081" s="3"/>
      <c r="J6081" s="5"/>
      <c r="K6081" s="5"/>
      <c r="L6081" s="5"/>
      <c r="M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3"/>
      <c r="AU6081" s="5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CK6081"/>
    </row>
    <row r="6082" spans="1:89" x14ac:dyDescent="0.25">
      <c r="A6082" s="2"/>
      <c r="B6082" s="5"/>
      <c r="C6082" s="5"/>
      <c r="D6082" s="5"/>
      <c r="E6082" s="5"/>
      <c r="F6082" s="5"/>
      <c r="G6082" s="5"/>
      <c r="H6082" s="5"/>
      <c r="I6082" s="3"/>
      <c r="J6082" s="5"/>
      <c r="K6082" s="5"/>
      <c r="L6082" s="5"/>
      <c r="M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3"/>
      <c r="AU6082" s="5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CK6082"/>
    </row>
    <row r="6083" spans="1:89" x14ac:dyDescent="0.25">
      <c r="A6083" s="2"/>
      <c r="B6083" s="5"/>
      <c r="C6083" s="5"/>
      <c r="D6083" s="5"/>
      <c r="E6083" s="5"/>
      <c r="F6083" s="5"/>
      <c r="G6083" s="5"/>
      <c r="H6083" s="5"/>
      <c r="I6083" s="5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3"/>
      <c r="AU6083" s="5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CK6083"/>
    </row>
    <row r="6084" spans="1:89" x14ac:dyDescent="0.25">
      <c r="A6084" s="2"/>
      <c r="B6084" s="5"/>
      <c r="C6084" s="5"/>
      <c r="D6084" s="5"/>
      <c r="E6084" s="5"/>
      <c r="F6084" s="5"/>
      <c r="G6084" s="5"/>
      <c r="H6084" s="5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3"/>
      <c r="AU6084" s="5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CK6084"/>
    </row>
    <row r="6085" spans="1:89" x14ac:dyDescent="0.25">
      <c r="A6085" s="2"/>
      <c r="B6085" s="5"/>
      <c r="C6085" s="5"/>
      <c r="D6085" s="5"/>
      <c r="E6085" s="5"/>
      <c r="F6085" s="5"/>
      <c r="G6085" s="5"/>
      <c r="H6085" s="5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3"/>
      <c r="AU6085" s="5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CK6085"/>
    </row>
    <row r="6086" spans="1:89" x14ac:dyDescent="0.25">
      <c r="A6086" s="2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3"/>
      <c r="AU6086" s="5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CK6086"/>
    </row>
    <row r="6087" spans="1:89" x14ac:dyDescent="0.25">
      <c r="A6087" s="2"/>
      <c r="B6087" s="5"/>
      <c r="C6087" s="5"/>
      <c r="D6087" s="5"/>
      <c r="E6087" s="5"/>
      <c r="F6087" s="5"/>
      <c r="G6087" s="5"/>
      <c r="H6087" s="5"/>
      <c r="I6087" s="3"/>
      <c r="J6087" s="5"/>
      <c r="K6087" s="5"/>
      <c r="L6087" s="5"/>
      <c r="M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3"/>
      <c r="AU6087" s="5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CK6087"/>
    </row>
    <row r="6088" spans="1:89" x14ac:dyDescent="0.25">
      <c r="A6088" s="2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3"/>
      <c r="AU6088" s="5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CK6088"/>
    </row>
    <row r="6089" spans="1:89" x14ac:dyDescent="0.25">
      <c r="A6089" s="2"/>
      <c r="B6089" s="5"/>
      <c r="C6089" s="5"/>
      <c r="D6089" s="5"/>
      <c r="E6089" s="5"/>
      <c r="F6089" s="5"/>
      <c r="G6089" s="5"/>
      <c r="H6089" s="5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3"/>
      <c r="AU6089" s="5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CK6089"/>
    </row>
    <row r="6090" spans="1:89" x14ac:dyDescent="0.25">
      <c r="A6090" s="2"/>
      <c r="B6090" s="5"/>
      <c r="C6090" s="5"/>
      <c r="D6090" s="5"/>
      <c r="E6090" s="5"/>
      <c r="F6090" s="5"/>
      <c r="G6090" s="5"/>
      <c r="H6090" s="5"/>
      <c r="I6090" s="3"/>
      <c r="J6090" s="5"/>
      <c r="K6090" s="5"/>
      <c r="L6090" s="5"/>
      <c r="M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3"/>
      <c r="AU6090" s="5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CK6090"/>
    </row>
    <row r="6091" spans="1:89" x14ac:dyDescent="0.25">
      <c r="A6091" s="2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3"/>
      <c r="AU6091" s="5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CK6091"/>
    </row>
    <row r="6092" spans="1:89" x14ac:dyDescent="0.25">
      <c r="A6092" s="2"/>
      <c r="B6092" s="5"/>
      <c r="C6092" s="5"/>
      <c r="D6092" s="5"/>
      <c r="E6092" s="5"/>
      <c r="F6092" s="5"/>
      <c r="G6092" s="5"/>
      <c r="H6092" s="5"/>
      <c r="I6092" s="3"/>
      <c r="J6092" s="5"/>
      <c r="K6092" s="5"/>
      <c r="L6092" s="5"/>
      <c r="M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3"/>
      <c r="AU6092" s="5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CK6092"/>
    </row>
    <row r="6093" spans="1:89" x14ac:dyDescent="0.25">
      <c r="A6093" s="2"/>
      <c r="B6093" s="5"/>
      <c r="C6093" s="5"/>
      <c r="D6093" s="5"/>
      <c r="E6093" s="5"/>
      <c r="F6093" s="5"/>
      <c r="G6093" s="5"/>
      <c r="H6093" s="5"/>
      <c r="I6093" s="3"/>
      <c r="J6093" s="5"/>
      <c r="K6093" s="5"/>
      <c r="L6093" s="5"/>
      <c r="M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3"/>
      <c r="AU6093" s="5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CK6093"/>
    </row>
    <row r="6094" spans="1:89" x14ac:dyDescent="0.25">
      <c r="A6094" s="2"/>
      <c r="B6094" s="5"/>
      <c r="C6094" s="5"/>
      <c r="D6094" s="5"/>
      <c r="E6094" s="5"/>
      <c r="F6094" s="5"/>
      <c r="G6094" s="5"/>
      <c r="H6094" s="5"/>
      <c r="I6094" s="3"/>
      <c r="J6094" s="5"/>
      <c r="K6094" s="5"/>
      <c r="L6094" s="5"/>
      <c r="M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3"/>
      <c r="AU6094" s="5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CK6094"/>
    </row>
    <row r="6095" spans="1:89" x14ac:dyDescent="0.25">
      <c r="A6095" s="2"/>
      <c r="B6095" s="5"/>
      <c r="C6095" s="5"/>
      <c r="D6095" s="5"/>
      <c r="E6095" s="5"/>
      <c r="F6095" s="5"/>
      <c r="G6095" s="5"/>
      <c r="H6095" s="5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3"/>
      <c r="AU6095" s="5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CK6095"/>
    </row>
    <row r="6096" spans="1:89" x14ac:dyDescent="0.25">
      <c r="A6096" s="2"/>
      <c r="B6096" s="5"/>
      <c r="C6096" s="5"/>
      <c r="D6096" s="5"/>
      <c r="E6096" s="5"/>
      <c r="F6096" s="5"/>
      <c r="G6096" s="5"/>
      <c r="H6096" s="5"/>
      <c r="I6096" s="3"/>
      <c r="J6096" s="5"/>
      <c r="K6096" s="5"/>
      <c r="L6096" s="5"/>
      <c r="M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3"/>
      <c r="AU6096" s="5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CK6096"/>
    </row>
    <row r="6097" spans="1:89" x14ac:dyDescent="0.25">
      <c r="A6097" s="2"/>
      <c r="B6097" s="5"/>
      <c r="C6097" s="5"/>
      <c r="D6097" s="5"/>
      <c r="E6097" s="5"/>
      <c r="F6097" s="5"/>
      <c r="G6097" s="5"/>
      <c r="H6097" s="5"/>
      <c r="I6097" s="3"/>
      <c r="J6097" s="5"/>
      <c r="K6097" s="5"/>
      <c r="L6097" s="5"/>
      <c r="M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3"/>
      <c r="AU6097" s="5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CK6097"/>
    </row>
    <row r="6098" spans="1:89" x14ac:dyDescent="0.25">
      <c r="A6098" s="2"/>
      <c r="B6098" s="5"/>
      <c r="C6098" s="5"/>
      <c r="D6098" s="5"/>
      <c r="E6098" s="5"/>
      <c r="F6098" s="5"/>
      <c r="G6098" s="5"/>
      <c r="H6098" s="5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3"/>
      <c r="AU6098" s="5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CK6098"/>
    </row>
    <row r="6099" spans="1:89" x14ac:dyDescent="0.25">
      <c r="A6099" s="2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3"/>
      <c r="AU6099" s="5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CK6099"/>
    </row>
    <row r="6100" spans="1:89" x14ac:dyDescent="0.25">
      <c r="A6100" s="2"/>
      <c r="B6100" s="5"/>
      <c r="C6100" s="5"/>
      <c r="D6100" s="5"/>
      <c r="E6100" s="5"/>
      <c r="F6100" s="5"/>
      <c r="G6100" s="5"/>
      <c r="H6100" s="5"/>
      <c r="I6100" s="3"/>
      <c r="J6100" s="5"/>
      <c r="K6100" s="5"/>
      <c r="L6100" s="5"/>
      <c r="M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3"/>
      <c r="AU6100" s="5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CK6100"/>
    </row>
    <row r="6101" spans="1:89" x14ac:dyDescent="0.25">
      <c r="A6101" s="2"/>
      <c r="B6101" s="5"/>
      <c r="C6101" s="5"/>
      <c r="D6101" s="5"/>
      <c r="E6101" s="5"/>
      <c r="F6101" s="5"/>
      <c r="G6101" s="5"/>
      <c r="H6101" s="5"/>
      <c r="I6101" s="5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3"/>
      <c r="AU6101" s="5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CK6101"/>
    </row>
    <row r="6102" spans="1:89" x14ac:dyDescent="0.25">
      <c r="A6102" s="2"/>
      <c r="B6102" s="5"/>
      <c r="C6102" s="5"/>
      <c r="D6102" s="5"/>
      <c r="E6102" s="5"/>
      <c r="F6102" s="5"/>
      <c r="G6102" s="5"/>
      <c r="H6102" s="5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3"/>
      <c r="AU6102" s="5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CK6102"/>
    </row>
    <row r="6103" spans="1:89" x14ac:dyDescent="0.25">
      <c r="A6103" s="2"/>
      <c r="B6103" s="5"/>
      <c r="C6103" s="5"/>
      <c r="D6103" s="5"/>
      <c r="E6103" s="5"/>
      <c r="F6103" s="5"/>
      <c r="G6103" s="5"/>
      <c r="H6103" s="5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3"/>
      <c r="AU6103" s="5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CK6103"/>
    </row>
    <row r="6104" spans="1:89" x14ac:dyDescent="0.25">
      <c r="A6104" s="2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3"/>
      <c r="AU6104" s="5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CK6104"/>
    </row>
    <row r="6105" spans="1:89" x14ac:dyDescent="0.25">
      <c r="A6105" s="2"/>
      <c r="B6105" s="5"/>
      <c r="C6105" s="5"/>
      <c r="D6105" s="5"/>
      <c r="E6105" s="5"/>
      <c r="F6105" s="5"/>
      <c r="G6105" s="5"/>
      <c r="H6105" s="5"/>
      <c r="I6105" s="3"/>
      <c r="J6105" s="5"/>
      <c r="K6105" s="5"/>
      <c r="L6105" s="5"/>
      <c r="M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3"/>
      <c r="AU6105" s="5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CK6105"/>
    </row>
    <row r="6106" spans="1:89" x14ac:dyDescent="0.25">
      <c r="A6106" s="2"/>
      <c r="B6106" s="5"/>
      <c r="C6106" s="5"/>
      <c r="D6106" s="5"/>
      <c r="E6106" s="5"/>
      <c r="F6106" s="5"/>
      <c r="G6106" s="5"/>
      <c r="H6106" s="5"/>
      <c r="I6106" s="5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3"/>
      <c r="AU6106" s="5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CK6106"/>
    </row>
    <row r="6107" spans="1:89" x14ac:dyDescent="0.25">
      <c r="A6107" s="2"/>
      <c r="B6107" s="5"/>
      <c r="C6107" s="5"/>
      <c r="D6107" s="5"/>
      <c r="E6107" s="5"/>
      <c r="F6107" s="5"/>
      <c r="G6107" s="5"/>
      <c r="H6107" s="5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3"/>
      <c r="AU6107" s="5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CK6107"/>
    </row>
    <row r="6108" spans="1:89" x14ac:dyDescent="0.25">
      <c r="A6108" s="2"/>
      <c r="B6108" s="5"/>
      <c r="C6108" s="5"/>
      <c r="D6108" s="5"/>
      <c r="E6108" s="5"/>
      <c r="F6108" s="5"/>
      <c r="G6108" s="5"/>
      <c r="H6108" s="5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3"/>
      <c r="AU6108" s="5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CK6108"/>
    </row>
    <row r="6109" spans="1:89" x14ac:dyDescent="0.25">
      <c r="A6109" s="2"/>
      <c r="B6109" s="5"/>
      <c r="C6109" s="5"/>
      <c r="D6109" s="5"/>
      <c r="E6109" s="5"/>
      <c r="F6109" s="5"/>
      <c r="G6109" s="5"/>
      <c r="H6109" s="5"/>
      <c r="I6109" s="3"/>
      <c r="J6109" s="5"/>
      <c r="K6109" s="5"/>
      <c r="L6109" s="5"/>
      <c r="M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3"/>
      <c r="AU6109" s="5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CK6109"/>
    </row>
    <row r="6110" spans="1:89" x14ac:dyDescent="0.25">
      <c r="A6110" s="2"/>
      <c r="B6110" s="5"/>
      <c r="C6110" s="5"/>
      <c r="D6110" s="5"/>
      <c r="E6110" s="5"/>
      <c r="F6110" s="5"/>
      <c r="G6110" s="5"/>
      <c r="H6110" s="5"/>
      <c r="I6110" s="3"/>
      <c r="J6110" s="5"/>
      <c r="K6110" s="5"/>
      <c r="L6110" s="5"/>
      <c r="M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3"/>
      <c r="AU6110" s="5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CK6110"/>
    </row>
    <row r="6111" spans="1:89" x14ac:dyDescent="0.25">
      <c r="A6111" s="2"/>
      <c r="B6111" s="5"/>
      <c r="C6111" s="5"/>
      <c r="D6111" s="5"/>
      <c r="E6111" s="5"/>
      <c r="F6111" s="5"/>
      <c r="G6111" s="5"/>
      <c r="H6111" s="5"/>
      <c r="I6111" s="3"/>
      <c r="J6111" s="5"/>
      <c r="K6111" s="5"/>
      <c r="L6111" s="5"/>
      <c r="M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3"/>
      <c r="AU6111" s="5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CK6111"/>
    </row>
    <row r="6112" spans="1:89" x14ac:dyDescent="0.25">
      <c r="A6112" s="2"/>
      <c r="B6112" s="5"/>
      <c r="C6112" s="5"/>
      <c r="D6112" s="5"/>
      <c r="E6112" s="5"/>
      <c r="F6112" s="5"/>
      <c r="G6112" s="5"/>
      <c r="H6112" s="5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3"/>
      <c r="AU6112" s="5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CK6112"/>
    </row>
    <row r="6113" spans="1:89" x14ac:dyDescent="0.25">
      <c r="A6113" s="2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3"/>
      <c r="AU6113" s="5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CK6113"/>
    </row>
    <row r="6114" spans="1:89" x14ac:dyDescent="0.25">
      <c r="A6114" s="2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3"/>
      <c r="AU6114" s="5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CK6114"/>
    </row>
    <row r="6115" spans="1:89" x14ac:dyDescent="0.25">
      <c r="A6115" s="2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3"/>
      <c r="AU6115" s="5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CK6115"/>
    </row>
    <row r="6116" spans="1:89" x14ac:dyDescent="0.25">
      <c r="A6116" s="2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3"/>
      <c r="AU6116" s="5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CK6116"/>
    </row>
    <row r="6117" spans="1:89" x14ac:dyDescent="0.25">
      <c r="A6117" s="2"/>
      <c r="B6117" s="5"/>
      <c r="C6117" s="5"/>
      <c r="D6117" s="5"/>
      <c r="E6117" s="5"/>
      <c r="F6117" s="5"/>
      <c r="G6117" s="5"/>
      <c r="H6117" s="5"/>
      <c r="I6117" s="3"/>
      <c r="J6117" s="5"/>
      <c r="K6117" s="5"/>
      <c r="L6117" s="5"/>
      <c r="M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3"/>
      <c r="AU6117" s="5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CK6117"/>
    </row>
    <row r="6118" spans="1:89" x14ac:dyDescent="0.25">
      <c r="A6118" s="2"/>
      <c r="B6118" s="5"/>
      <c r="C6118" s="5"/>
      <c r="D6118" s="5"/>
      <c r="E6118" s="5"/>
      <c r="F6118" s="5"/>
      <c r="G6118" s="5"/>
      <c r="H6118" s="5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3"/>
      <c r="AU6118" s="5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CK6118"/>
    </row>
    <row r="6119" spans="1:89" x14ac:dyDescent="0.25">
      <c r="A6119" s="2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3"/>
      <c r="AU6119" s="5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CK6119"/>
    </row>
    <row r="6120" spans="1:89" x14ac:dyDescent="0.25">
      <c r="A6120" s="2"/>
      <c r="B6120" s="5"/>
      <c r="C6120" s="5"/>
      <c r="D6120" s="5"/>
      <c r="E6120" s="5"/>
      <c r="F6120" s="5"/>
      <c r="G6120" s="5"/>
      <c r="H6120" s="5"/>
      <c r="I6120" s="3"/>
      <c r="J6120" s="5"/>
      <c r="K6120" s="5"/>
      <c r="L6120" s="5"/>
      <c r="M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3"/>
      <c r="AU6120" s="5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CK6120"/>
    </row>
    <row r="6121" spans="1:89" x14ac:dyDescent="0.25">
      <c r="A6121" s="2"/>
      <c r="B6121" s="5"/>
      <c r="C6121" s="5"/>
      <c r="D6121" s="5"/>
      <c r="E6121" s="5"/>
      <c r="F6121" s="5"/>
      <c r="G6121" s="5"/>
      <c r="H6121" s="5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3"/>
      <c r="AU6121" s="5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CK6121"/>
    </row>
    <row r="6122" spans="1:89" x14ac:dyDescent="0.25">
      <c r="A6122" s="2"/>
      <c r="B6122" s="5"/>
      <c r="C6122" s="5"/>
      <c r="D6122" s="5"/>
      <c r="E6122" s="5"/>
      <c r="F6122" s="5"/>
      <c r="G6122" s="5"/>
      <c r="H6122" s="5"/>
      <c r="I6122" s="3"/>
      <c r="J6122" s="5"/>
      <c r="K6122" s="5"/>
      <c r="L6122" s="5"/>
      <c r="M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3"/>
      <c r="AU6122" s="5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CK6122"/>
    </row>
    <row r="6123" spans="1:89" x14ac:dyDescent="0.25">
      <c r="A6123" s="2"/>
      <c r="B6123" s="5"/>
      <c r="C6123" s="5"/>
      <c r="D6123" s="5"/>
      <c r="E6123" s="5"/>
      <c r="F6123" s="5"/>
      <c r="G6123" s="5"/>
      <c r="H6123" s="5"/>
      <c r="I6123" s="3"/>
      <c r="J6123" s="5"/>
      <c r="K6123" s="5"/>
      <c r="L6123" s="5"/>
      <c r="M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3"/>
      <c r="AU6123" s="5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CK6123"/>
    </row>
    <row r="6124" spans="1:89" x14ac:dyDescent="0.25">
      <c r="A6124" s="2"/>
      <c r="B6124" s="5"/>
      <c r="C6124" s="5"/>
      <c r="D6124" s="5"/>
      <c r="E6124" s="5"/>
      <c r="F6124" s="5"/>
      <c r="G6124" s="5"/>
      <c r="H6124" s="5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3"/>
      <c r="AU6124" s="5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CK6124"/>
    </row>
    <row r="6125" spans="1:89" x14ac:dyDescent="0.25">
      <c r="A6125" s="2"/>
      <c r="B6125" s="5"/>
      <c r="C6125" s="5"/>
      <c r="D6125" s="5"/>
      <c r="E6125" s="5"/>
      <c r="F6125" s="5"/>
      <c r="G6125" s="5"/>
      <c r="H6125" s="5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3"/>
      <c r="AU6125" s="5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CK6125"/>
    </row>
    <row r="6126" spans="1:89" x14ac:dyDescent="0.25">
      <c r="A6126" s="2"/>
      <c r="B6126" s="5"/>
      <c r="C6126" s="5"/>
      <c r="D6126" s="5"/>
      <c r="E6126" s="5"/>
      <c r="F6126" s="5"/>
      <c r="G6126" s="5"/>
      <c r="H6126" s="5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3"/>
      <c r="AU6126" s="5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CK6126"/>
    </row>
    <row r="6127" spans="1:89" x14ac:dyDescent="0.25">
      <c r="A6127" s="2"/>
      <c r="B6127" s="5"/>
      <c r="C6127" s="5"/>
      <c r="D6127" s="5"/>
      <c r="E6127" s="5"/>
      <c r="F6127" s="5"/>
      <c r="G6127" s="5"/>
      <c r="H6127" s="5"/>
      <c r="I6127" s="3"/>
      <c r="J6127" s="5"/>
      <c r="K6127" s="5"/>
      <c r="L6127" s="5"/>
      <c r="M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3"/>
      <c r="AU6127" s="5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CK6127"/>
    </row>
    <row r="6128" spans="1:89" x14ac:dyDescent="0.25">
      <c r="A6128" s="2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3"/>
      <c r="AU6128" s="5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CK6128"/>
    </row>
    <row r="6129" spans="1:89" x14ac:dyDescent="0.25">
      <c r="A6129" s="2"/>
      <c r="B6129" s="5"/>
      <c r="C6129" s="5"/>
      <c r="D6129" s="5"/>
      <c r="E6129" s="5"/>
      <c r="F6129" s="5"/>
      <c r="G6129" s="5"/>
      <c r="H6129" s="5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3"/>
      <c r="AU6129" s="5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CK6129"/>
    </row>
    <row r="6130" spans="1:89" x14ac:dyDescent="0.25">
      <c r="A6130" s="2"/>
      <c r="B6130" s="5"/>
      <c r="C6130" s="5"/>
      <c r="D6130" s="5"/>
      <c r="E6130" s="5"/>
      <c r="F6130" s="5"/>
      <c r="G6130" s="5"/>
      <c r="H6130" s="5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3"/>
      <c r="AU6130" s="5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CK6130"/>
    </row>
    <row r="6131" spans="1:89" x14ac:dyDescent="0.25">
      <c r="A6131" s="2"/>
      <c r="B6131" s="5"/>
      <c r="C6131" s="5"/>
      <c r="D6131" s="5"/>
      <c r="E6131" s="5"/>
      <c r="F6131" s="5"/>
      <c r="G6131" s="5"/>
      <c r="H6131" s="5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3"/>
      <c r="AU6131" s="5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CK6131"/>
    </row>
    <row r="6132" spans="1:89" x14ac:dyDescent="0.25">
      <c r="A6132" s="2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3"/>
      <c r="AU6132" s="5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CK6132"/>
    </row>
    <row r="6133" spans="1:89" x14ac:dyDescent="0.25">
      <c r="A6133" s="2"/>
      <c r="B6133" s="5"/>
      <c r="C6133" s="5"/>
      <c r="D6133" s="5"/>
      <c r="E6133" s="5"/>
      <c r="F6133" s="5"/>
      <c r="G6133" s="5"/>
      <c r="H6133" s="5"/>
      <c r="I6133" s="3"/>
      <c r="J6133" s="5"/>
      <c r="K6133" s="5"/>
      <c r="L6133" s="5"/>
      <c r="M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3"/>
      <c r="AU6133" s="5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CK6133"/>
    </row>
    <row r="6134" spans="1:89" x14ac:dyDescent="0.25">
      <c r="A6134" s="2"/>
      <c r="B6134" s="5"/>
      <c r="C6134" s="5"/>
      <c r="D6134" s="5"/>
      <c r="E6134" s="5"/>
      <c r="F6134" s="5"/>
      <c r="G6134" s="5"/>
      <c r="H6134" s="5"/>
      <c r="I6134" s="3"/>
      <c r="J6134" s="3"/>
      <c r="K6134" s="3"/>
      <c r="L6134" s="5"/>
      <c r="M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3"/>
      <c r="AU6134" s="5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CK6134"/>
    </row>
    <row r="6135" spans="1:89" x14ac:dyDescent="0.25">
      <c r="A6135" s="2"/>
      <c r="B6135" s="5"/>
      <c r="C6135" s="5"/>
      <c r="D6135" s="5"/>
      <c r="E6135" s="5"/>
      <c r="F6135" s="5"/>
      <c r="G6135" s="5"/>
      <c r="H6135" s="5"/>
      <c r="I6135" s="5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3"/>
      <c r="AU6135" s="5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CK6135"/>
    </row>
    <row r="6136" spans="1:89" x14ac:dyDescent="0.25">
      <c r="A6136" s="2"/>
      <c r="B6136" s="5"/>
      <c r="C6136" s="5"/>
      <c r="D6136" s="5"/>
      <c r="E6136" s="5"/>
      <c r="F6136" s="5"/>
      <c r="G6136" s="5"/>
      <c r="H6136" s="5"/>
      <c r="I6136" s="3"/>
      <c r="J6136" s="5"/>
      <c r="K6136" s="5"/>
      <c r="L6136" s="5"/>
      <c r="M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3"/>
      <c r="AU6136" s="5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CK6136"/>
    </row>
    <row r="6137" spans="1:89" x14ac:dyDescent="0.25">
      <c r="A6137" s="2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3"/>
      <c r="AU6137" s="5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CK6137"/>
    </row>
    <row r="6138" spans="1:89" x14ac:dyDescent="0.25">
      <c r="A6138" s="2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3"/>
      <c r="AU6138" s="5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CK6138"/>
    </row>
    <row r="6139" spans="1:89" x14ac:dyDescent="0.25">
      <c r="A6139" s="2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3"/>
      <c r="AU6139" s="5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CK6139"/>
    </row>
    <row r="6140" spans="1:89" x14ac:dyDescent="0.25">
      <c r="A6140" s="2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3"/>
      <c r="AU6140" s="5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CK6140"/>
    </row>
    <row r="6141" spans="1:89" x14ac:dyDescent="0.25">
      <c r="A6141" s="2"/>
      <c r="B6141" s="5"/>
      <c r="C6141" s="5"/>
      <c r="D6141" s="5"/>
      <c r="E6141" s="5"/>
      <c r="F6141" s="5"/>
      <c r="G6141" s="5"/>
      <c r="H6141" s="5"/>
      <c r="I6141" s="5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3"/>
      <c r="AU6141" s="5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CK6141"/>
    </row>
    <row r="6142" spans="1:89" x14ac:dyDescent="0.25">
      <c r="A6142" s="2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3"/>
      <c r="AU6142" s="5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CK6142"/>
    </row>
    <row r="6143" spans="1:89" x14ac:dyDescent="0.25">
      <c r="A6143" s="2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3"/>
      <c r="AU6143" s="5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CK6143"/>
    </row>
    <row r="6144" spans="1:89" x14ac:dyDescent="0.25">
      <c r="A6144" s="2"/>
      <c r="B6144" s="5"/>
      <c r="C6144" s="5"/>
      <c r="D6144" s="5"/>
      <c r="E6144" s="5"/>
      <c r="F6144" s="5"/>
      <c r="G6144" s="5"/>
      <c r="H6144" s="5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3"/>
      <c r="AU6144" s="5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CK6144"/>
    </row>
    <row r="6145" spans="1:89" x14ac:dyDescent="0.25">
      <c r="A6145" s="2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3"/>
      <c r="AU6145" s="5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CK6145"/>
    </row>
    <row r="6146" spans="1:89" x14ac:dyDescent="0.25">
      <c r="A6146" s="2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3"/>
      <c r="AU6146" s="5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CK6146"/>
    </row>
    <row r="6147" spans="1:89" x14ac:dyDescent="0.25">
      <c r="A6147" s="2"/>
      <c r="B6147" s="5"/>
      <c r="C6147" s="5"/>
      <c r="D6147" s="5"/>
      <c r="E6147" s="5"/>
      <c r="F6147" s="5"/>
      <c r="G6147" s="5"/>
      <c r="H6147" s="5"/>
      <c r="I6147" s="5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3"/>
      <c r="AU6147" s="5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CK6147"/>
    </row>
    <row r="6148" spans="1:89" x14ac:dyDescent="0.25">
      <c r="A6148" s="2"/>
      <c r="B6148" s="5"/>
      <c r="C6148" s="5"/>
      <c r="D6148" s="5"/>
      <c r="E6148" s="5"/>
      <c r="F6148" s="5"/>
      <c r="G6148" s="5"/>
      <c r="H6148" s="5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3"/>
      <c r="AU6148" s="5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CK6148"/>
    </row>
    <row r="6149" spans="1:89" x14ac:dyDescent="0.25">
      <c r="A6149" s="2"/>
      <c r="B6149" s="5"/>
      <c r="C6149" s="5"/>
      <c r="D6149" s="5"/>
      <c r="E6149" s="5"/>
      <c r="F6149" s="5"/>
      <c r="G6149" s="5"/>
      <c r="H6149" s="5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3"/>
      <c r="AU6149" s="5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CK6149"/>
    </row>
    <row r="6150" spans="1:89" x14ac:dyDescent="0.25">
      <c r="A6150" s="2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3"/>
      <c r="AU6150" s="5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CK6150"/>
    </row>
    <row r="6151" spans="1:89" x14ac:dyDescent="0.25">
      <c r="A6151" s="2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3"/>
      <c r="AU6151" s="5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CK6151"/>
    </row>
    <row r="6152" spans="1:89" x14ac:dyDescent="0.25">
      <c r="A6152" s="2"/>
      <c r="B6152" s="5"/>
      <c r="C6152" s="5"/>
      <c r="D6152" s="5"/>
      <c r="E6152" s="5"/>
      <c r="F6152" s="5"/>
      <c r="G6152" s="5"/>
      <c r="H6152" s="5"/>
      <c r="I6152" s="5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3"/>
      <c r="AU6152" s="5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CK6152"/>
    </row>
    <row r="6153" spans="1:89" x14ac:dyDescent="0.25">
      <c r="A6153" s="2"/>
      <c r="B6153" s="5"/>
      <c r="C6153" s="5"/>
      <c r="D6153" s="5"/>
      <c r="E6153" s="5"/>
      <c r="F6153" s="5"/>
      <c r="G6153" s="5"/>
      <c r="H6153" s="5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3"/>
      <c r="AU6153" s="5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CK6153"/>
    </row>
    <row r="6154" spans="1:89" x14ac:dyDescent="0.25">
      <c r="A6154" s="2"/>
      <c r="B6154" s="5"/>
      <c r="C6154" s="5"/>
      <c r="D6154" s="5"/>
      <c r="E6154" s="5"/>
      <c r="F6154" s="5"/>
      <c r="G6154" s="5"/>
      <c r="H6154" s="5"/>
      <c r="I6154" s="5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3"/>
      <c r="AU6154" s="5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CK6154"/>
    </row>
    <row r="6155" spans="1:89" x14ac:dyDescent="0.25">
      <c r="A6155" s="2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3"/>
      <c r="AU6155" s="5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CK6155"/>
    </row>
    <row r="6156" spans="1:89" x14ac:dyDescent="0.25">
      <c r="A6156" s="2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3"/>
      <c r="AU6156" s="5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CK6156"/>
    </row>
    <row r="6157" spans="1:89" x14ac:dyDescent="0.25">
      <c r="A6157" s="2"/>
      <c r="B6157" s="5"/>
      <c r="C6157" s="5"/>
      <c r="D6157" s="5"/>
      <c r="E6157" s="5"/>
      <c r="F6157" s="5"/>
      <c r="G6157" s="5"/>
      <c r="H6157" s="5"/>
      <c r="I6157" s="3"/>
      <c r="J6157" s="3"/>
      <c r="K6157" s="3"/>
      <c r="L6157" s="5"/>
      <c r="M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3"/>
      <c r="AU6157" s="5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CK6157"/>
    </row>
    <row r="6158" spans="1:89" x14ac:dyDescent="0.25">
      <c r="A6158" s="2"/>
      <c r="B6158" s="5"/>
      <c r="C6158" s="5"/>
      <c r="D6158" s="5"/>
      <c r="E6158" s="5"/>
      <c r="F6158" s="5"/>
      <c r="G6158" s="5"/>
      <c r="H6158" s="5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3"/>
      <c r="AU6158" s="5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CK6158"/>
    </row>
    <row r="6159" spans="1:89" x14ac:dyDescent="0.25">
      <c r="A6159" s="2"/>
      <c r="B6159" s="5"/>
      <c r="C6159" s="5"/>
      <c r="D6159" s="5"/>
      <c r="E6159" s="5"/>
      <c r="F6159" s="5"/>
      <c r="G6159" s="5"/>
      <c r="H6159" s="5"/>
      <c r="I6159" s="3"/>
      <c r="J6159" s="5"/>
      <c r="K6159" s="5"/>
      <c r="L6159" s="5"/>
      <c r="M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3"/>
      <c r="AU6159" s="5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CK6159"/>
    </row>
    <row r="6160" spans="1:89" x14ac:dyDescent="0.25">
      <c r="A6160" s="2"/>
      <c r="B6160" s="5"/>
      <c r="C6160" s="5"/>
      <c r="D6160" s="5"/>
      <c r="E6160" s="5"/>
      <c r="F6160" s="5"/>
      <c r="G6160" s="5"/>
      <c r="H6160" s="5"/>
      <c r="I6160" s="3"/>
      <c r="J6160" s="5"/>
      <c r="K6160" s="5"/>
      <c r="L6160" s="5"/>
      <c r="M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3"/>
      <c r="AU6160" s="5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CK6160"/>
    </row>
    <row r="6161" spans="1:89" x14ac:dyDescent="0.25">
      <c r="A6161" s="2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3"/>
      <c r="AU6161" s="5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CK6161"/>
    </row>
    <row r="6162" spans="1:89" x14ac:dyDescent="0.25">
      <c r="A6162" s="2"/>
      <c r="B6162" s="5"/>
      <c r="C6162" s="5"/>
      <c r="D6162" s="5"/>
      <c r="E6162" s="5"/>
      <c r="F6162" s="5"/>
      <c r="G6162" s="5"/>
      <c r="H6162" s="5"/>
      <c r="I6162" s="3"/>
      <c r="J6162" s="5"/>
      <c r="K6162" s="5"/>
      <c r="L6162" s="5"/>
      <c r="M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3"/>
      <c r="AU6162" s="5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CK6162"/>
    </row>
    <row r="6163" spans="1:89" x14ac:dyDescent="0.25">
      <c r="A6163" s="2"/>
      <c r="B6163" s="5"/>
      <c r="C6163" s="5"/>
      <c r="D6163" s="5"/>
      <c r="E6163" s="5"/>
      <c r="F6163" s="5"/>
      <c r="G6163" s="5"/>
      <c r="H6163" s="5"/>
      <c r="I6163" s="3"/>
      <c r="J6163" s="5"/>
      <c r="K6163" s="5"/>
      <c r="L6163" s="5"/>
      <c r="M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3"/>
      <c r="AU6163" s="5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CK6163"/>
    </row>
    <row r="6164" spans="1:89" x14ac:dyDescent="0.25">
      <c r="A6164" s="2"/>
      <c r="B6164" s="5"/>
      <c r="C6164" s="5"/>
      <c r="D6164" s="5"/>
      <c r="E6164" s="5"/>
      <c r="F6164" s="5"/>
      <c r="G6164" s="5"/>
      <c r="H6164" s="5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3"/>
      <c r="AU6164" s="5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CK6164"/>
    </row>
    <row r="6165" spans="1:89" x14ac:dyDescent="0.25">
      <c r="A6165" s="2"/>
      <c r="B6165" s="5"/>
      <c r="C6165" s="5"/>
      <c r="D6165" s="5"/>
      <c r="E6165" s="5"/>
      <c r="F6165" s="5"/>
      <c r="G6165" s="5"/>
      <c r="H6165" s="5"/>
      <c r="I6165" s="3"/>
      <c r="J6165" s="5"/>
      <c r="K6165" s="5"/>
      <c r="L6165" s="5"/>
      <c r="M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3"/>
      <c r="AU6165" s="5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CK6165"/>
    </row>
    <row r="6166" spans="1:89" x14ac:dyDescent="0.25">
      <c r="A6166" s="2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3"/>
      <c r="AU6166" s="5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CK6166"/>
    </row>
    <row r="6167" spans="1:89" x14ac:dyDescent="0.25">
      <c r="A6167" s="2"/>
      <c r="B6167" s="5"/>
      <c r="C6167" s="5"/>
      <c r="D6167" s="5"/>
      <c r="E6167" s="5"/>
      <c r="F6167" s="5"/>
      <c r="G6167" s="5"/>
      <c r="H6167" s="5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3"/>
      <c r="AU6167" s="5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CK6167"/>
    </row>
    <row r="6168" spans="1:89" x14ac:dyDescent="0.25">
      <c r="A6168" s="2"/>
      <c r="B6168" s="5"/>
      <c r="C6168" s="5"/>
      <c r="D6168" s="5"/>
      <c r="E6168" s="5"/>
      <c r="F6168" s="5"/>
      <c r="G6168" s="5"/>
      <c r="H6168" s="5"/>
      <c r="I6168" s="5"/>
      <c r="J6168" s="3"/>
      <c r="K6168" s="5"/>
      <c r="L6168" s="5"/>
      <c r="M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3"/>
      <c r="AU6168" s="5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CK6168"/>
    </row>
    <row r="6169" spans="1:89" x14ac:dyDescent="0.25">
      <c r="A6169" s="2"/>
      <c r="B6169" s="5"/>
      <c r="C6169" s="5"/>
      <c r="D6169" s="5"/>
      <c r="E6169" s="5"/>
      <c r="F6169" s="5"/>
      <c r="G6169" s="5"/>
      <c r="H6169" s="5"/>
      <c r="I6169" s="3"/>
      <c r="J6169" s="5"/>
      <c r="K6169" s="5"/>
      <c r="L6169" s="5"/>
      <c r="M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3"/>
      <c r="AU6169" s="5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CK6169"/>
    </row>
    <row r="6170" spans="1:89" x14ac:dyDescent="0.25">
      <c r="A6170" s="2"/>
      <c r="B6170" s="5"/>
      <c r="C6170" s="5"/>
      <c r="D6170" s="5"/>
      <c r="E6170" s="5"/>
      <c r="F6170" s="5"/>
      <c r="G6170" s="5"/>
      <c r="H6170" s="5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3"/>
      <c r="AU6170" s="5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CK6170"/>
    </row>
    <row r="6171" spans="1:89" x14ac:dyDescent="0.25">
      <c r="A6171" s="2"/>
      <c r="B6171" s="5"/>
      <c r="C6171" s="5"/>
      <c r="D6171" s="5"/>
      <c r="E6171" s="5"/>
      <c r="F6171" s="5"/>
      <c r="G6171" s="5"/>
      <c r="H6171" s="5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3"/>
      <c r="AU6171" s="5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CK6171"/>
    </row>
    <row r="6172" spans="1:89" x14ac:dyDescent="0.25">
      <c r="A6172" s="2"/>
      <c r="B6172" s="5"/>
      <c r="C6172" s="5"/>
      <c r="D6172" s="5"/>
      <c r="E6172" s="5"/>
      <c r="F6172" s="5"/>
      <c r="G6172" s="5"/>
      <c r="H6172" s="5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3"/>
      <c r="AU6172" s="5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CK6172"/>
    </row>
    <row r="6173" spans="1:89" x14ac:dyDescent="0.25">
      <c r="A6173" s="2"/>
      <c r="B6173" s="5"/>
      <c r="C6173" s="5"/>
      <c r="D6173" s="5"/>
      <c r="E6173" s="5"/>
      <c r="F6173" s="5"/>
      <c r="G6173" s="5"/>
      <c r="H6173" s="5"/>
      <c r="I6173" s="3"/>
      <c r="J6173" s="3"/>
      <c r="K6173" s="5"/>
      <c r="L6173" s="5"/>
      <c r="M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3"/>
      <c r="AU6173" s="5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CK6173"/>
    </row>
    <row r="6174" spans="1:89" x14ac:dyDescent="0.25">
      <c r="A6174" s="2"/>
      <c r="B6174" s="5"/>
      <c r="C6174" s="5"/>
      <c r="D6174" s="5"/>
      <c r="E6174" s="5"/>
      <c r="F6174" s="5"/>
      <c r="G6174" s="5"/>
      <c r="H6174" s="5"/>
      <c r="I6174" s="3"/>
      <c r="J6174" s="5"/>
      <c r="K6174" s="5"/>
      <c r="L6174" s="5"/>
      <c r="M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3"/>
      <c r="AU6174" s="5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CK6174"/>
    </row>
    <row r="6175" spans="1:89" x14ac:dyDescent="0.25">
      <c r="A6175" s="2"/>
      <c r="B6175" s="5"/>
      <c r="C6175" s="5"/>
      <c r="D6175" s="5"/>
      <c r="E6175" s="5"/>
      <c r="F6175" s="5"/>
      <c r="G6175" s="5"/>
      <c r="H6175" s="5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3"/>
      <c r="AU6175" s="5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CK6175"/>
    </row>
    <row r="6176" spans="1:89" x14ac:dyDescent="0.25">
      <c r="A6176" s="2"/>
      <c r="B6176" s="5"/>
      <c r="C6176" s="5"/>
      <c r="D6176" s="5"/>
      <c r="E6176" s="5"/>
      <c r="F6176" s="5"/>
      <c r="G6176" s="5"/>
      <c r="H6176" s="5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3"/>
      <c r="AU6176" s="5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CK6176"/>
    </row>
    <row r="6177" spans="1:89" x14ac:dyDescent="0.25">
      <c r="A6177" s="2"/>
      <c r="B6177" s="5"/>
      <c r="C6177" s="5"/>
      <c r="D6177" s="5"/>
      <c r="E6177" s="5"/>
      <c r="F6177" s="5"/>
      <c r="G6177" s="5"/>
      <c r="H6177" s="5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3"/>
      <c r="AU6177" s="5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CK6177"/>
    </row>
    <row r="6178" spans="1:89" x14ac:dyDescent="0.25">
      <c r="A6178" s="2"/>
      <c r="B6178" s="5"/>
      <c r="C6178" s="5"/>
      <c r="D6178" s="5"/>
      <c r="E6178" s="5"/>
      <c r="F6178" s="5"/>
      <c r="G6178" s="5"/>
      <c r="H6178" s="5"/>
      <c r="I6178" s="5"/>
      <c r="J6178" s="3"/>
      <c r="K6178" s="5"/>
      <c r="L6178" s="5"/>
      <c r="M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3"/>
      <c r="AU6178" s="5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CK6178"/>
    </row>
    <row r="6179" spans="1:89" x14ac:dyDescent="0.25">
      <c r="A6179" s="2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3"/>
      <c r="AU6179" s="5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CK6179"/>
    </row>
    <row r="6180" spans="1:89" x14ac:dyDescent="0.25">
      <c r="A6180" s="2"/>
      <c r="B6180" s="5"/>
      <c r="C6180" s="5"/>
      <c r="D6180" s="5"/>
      <c r="E6180" s="5"/>
      <c r="F6180" s="5"/>
      <c r="G6180" s="5"/>
      <c r="H6180" s="5"/>
      <c r="I6180" s="3"/>
      <c r="J6180" s="5"/>
      <c r="K6180" s="5"/>
      <c r="L6180" s="3"/>
      <c r="M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3"/>
      <c r="AU6180" s="5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CK6180"/>
    </row>
    <row r="6181" spans="1:89" x14ac:dyDescent="0.25">
      <c r="A6181" s="2"/>
      <c r="B6181" s="5"/>
      <c r="C6181" s="5"/>
      <c r="D6181" s="5"/>
      <c r="E6181" s="5"/>
      <c r="F6181" s="5"/>
      <c r="G6181" s="5"/>
      <c r="H6181" s="5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3"/>
      <c r="AU6181" s="5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CK6181"/>
    </row>
    <row r="6182" spans="1:89" x14ac:dyDescent="0.25">
      <c r="A6182" s="2"/>
      <c r="B6182" s="5"/>
      <c r="C6182" s="5"/>
      <c r="D6182" s="5"/>
      <c r="E6182" s="5"/>
      <c r="F6182" s="5"/>
      <c r="G6182" s="5"/>
      <c r="H6182" s="5"/>
      <c r="I6182" s="3"/>
      <c r="J6182" s="5"/>
      <c r="K6182" s="5"/>
      <c r="L6182" s="5"/>
      <c r="M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3"/>
      <c r="AU6182" s="5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CK6182"/>
    </row>
    <row r="6183" spans="1:89" x14ac:dyDescent="0.25">
      <c r="A6183" s="2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3"/>
      <c r="AU6183" s="5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CK6183"/>
    </row>
    <row r="6184" spans="1:89" x14ac:dyDescent="0.25">
      <c r="A6184" s="2"/>
      <c r="B6184" s="5"/>
      <c r="C6184" s="5"/>
      <c r="D6184" s="5"/>
      <c r="E6184" s="5"/>
      <c r="F6184" s="5"/>
      <c r="G6184" s="5"/>
      <c r="H6184" s="5"/>
      <c r="I6184" s="3"/>
      <c r="J6184" s="5"/>
      <c r="K6184" s="5"/>
      <c r="L6184" s="5"/>
      <c r="M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3"/>
      <c r="AU6184" s="5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CK6184"/>
    </row>
    <row r="6185" spans="1:89" x14ac:dyDescent="0.25">
      <c r="A6185" s="2"/>
      <c r="B6185" s="5"/>
      <c r="C6185" s="5"/>
      <c r="D6185" s="5"/>
      <c r="E6185" s="5"/>
      <c r="F6185" s="5"/>
      <c r="G6185" s="5"/>
      <c r="H6185" s="5"/>
      <c r="I6185" s="3"/>
      <c r="J6185" s="5"/>
      <c r="K6185" s="5"/>
      <c r="L6185" s="5"/>
      <c r="M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3"/>
      <c r="AU6185" s="5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CK6185"/>
    </row>
    <row r="6186" spans="1:89" x14ac:dyDescent="0.25">
      <c r="A6186" s="2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3"/>
      <c r="AU6186" s="5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CK6186"/>
    </row>
    <row r="6187" spans="1:89" x14ac:dyDescent="0.25">
      <c r="A6187" s="2"/>
      <c r="B6187" s="5"/>
      <c r="C6187" s="5"/>
      <c r="D6187" s="5"/>
      <c r="E6187" s="5"/>
      <c r="F6187" s="5"/>
      <c r="G6187" s="5"/>
      <c r="H6187" s="5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3"/>
      <c r="AU6187" s="5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CK6187"/>
    </row>
    <row r="6188" spans="1:89" x14ac:dyDescent="0.25">
      <c r="A6188" s="2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3"/>
      <c r="AU6188" s="5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CK6188"/>
    </row>
    <row r="6189" spans="1:89" x14ac:dyDescent="0.25">
      <c r="A6189" s="2"/>
      <c r="B6189" s="5"/>
      <c r="C6189" s="5"/>
      <c r="D6189" s="5"/>
      <c r="E6189" s="5"/>
      <c r="F6189" s="5"/>
      <c r="G6189" s="5"/>
      <c r="H6189" s="5"/>
      <c r="I6189" s="3"/>
      <c r="J6189" s="5"/>
      <c r="K6189" s="5"/>
      <c r="L6189" s="5"/>
      <c r="M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3"/>
      <c r="AU6189" s="5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CK6189"/>
    </row>
    <row r="6190" spans="1:89" x14ac:dyDescent="0.25">
      <c r="A6190" s="2"/>
      <c r="B6190" s="5"/>
      <c r="C6190" s="5"/>
      <c r="D6190" s="5"/>
      <c r="E6190" s="5"/>
      <c r="F6190" s="5"/>
      <c r="G6190" s="5"/>
      <c r="H6190" s="5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3"/>
      <c r="AU6190" s="5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CK6190"/>
    </row>
    <row r="6191" spans="1:89" x14ac:dyDescent="0.25">
      <c r="A6191" s="2"/>
      <c r="B6191" s="5"/>
      <c r="C6191" s="5"/>
      <c r="D6191" s="5"/>
      <c r="E6191" s="5"/>
      <c r="F6191" s="5"/>
      <c r="G6191" s="5"/>
      <c r="H6191" s="5"/>
      <c r="I6191" s="3"/>
      <c r="J6191" s="3"/>
      <c r="K6191" s="5"/>
      <c r="L6191" s="5"/>
      <c r="M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3"/>
      <c r="AU6191" s="5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CK6191"/>
    </row>
    <row r="6192" spans="1:89" x14ac:dyDescent="0.25">
      <c r="A6192" s="2"/>
      <c r="B6192" s="5"/>
      <c r="C6192" s="5"/>
      <c r="D6192" s="5"/>
      <c r="E6192" s="5"/>
      <c r="F6192" s="5"/>
      <c r="G6192" s="5"/>
      <c r="H6192" s="5"/>
      <c r="I6192" s="3"/>
      <c r="J6192" s="5"/>
      <c r="K6192" s="5"/>
      <c r="L6192" s="5"/>
      <c r="M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3"/>
      <c r="AU6192" s="5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CK6192"/>
    </row>
    <row r="6193" spans="1:89" x14ac:dyDescent="0.25">
      <c r="A6193" s="2"/>
      <c r="B6193" s="5"/>
      <c r="C6193" s="5"/>
      <c r="D6193" s="5"/>
      <c r="E6193" s="5"/>
      <c r="F6193" s="5"/>
      <c r="G6193" s="5"/>
      <c r="H6193" s="5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3"/>
      <c r="AU6193" s="5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CK6193"/>
    </row>
    <row r="6194" spans="1:89" x14ac:dyDescent="0.25">
      <c r="A6194" s="2"/>
      <c r="B6194" s="5"/>
      <c r="C6194" s="5"/>
      <c r="D6194" s="5"/>
      <c r="E6194" s="5"/>
      <c r="F6194" s="5"/>
      <c r="G6194" s="5"/>
      <c r="H6194" s="5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3"/>
      <c r="AU6194" s="5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CK6194"/>
    </row>
    <row r="6195" spans="1:89" x14ac:dyDescent="0.25">
      <c r="A6195" s="2"/>
      <c r="B6195" s="5"/>
      <c r="C6195" s="5"/>
      <c r="D6195" s="5"/>
      <c r="E6195" s="5"/>
      <c r="F6195" s="5"/>
      <c r="G6195" s="5"/>
      <c r="H6195" s="5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3"/>
      <c r="AU6195" s="5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CK6195"/>
    </row>
    <row r="6196" spans="1:89" x14ac:dyDescent="0.25">
      <c r="A6196" s="2"/>
      <c r="B6196" s="5"/>
      <c r="C6196" s="5"/>
      <c r="D6196" s="5"/>
      <c r="E6196" s="5"/>
      <c r="F6196" s="5"/>
      <c r="G6196" s="5"/>
      <c r="H6196" s="5"/>
      <c r="I6196" s="5"/>
      <c r="J6196" s="3"/>
      <c r="K6196" s="5"/>
      <c r="L6196" s="5"/>
      <c r="M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3"/>
      <c r="AU6196" s="5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CK6196"/>
    </row>
    <row r="6197" spans="1:89" x14ac:dyDescent="0.25">
      <c r="A6197" s="2"/>
      <c r="B6197" s="5"/>
      <c r="C6197" s="5"/>
      <c r="D6197" s="5"/>
      <c r="E6197" s="5"/>
      <c r="F6197" s="5"/>
      <c r="G6197" s="5"/>
      <c r="H6197" s="5"/>
      <c r="I6197" s="3"/>
      <c r="J6197" s="5"/>
      <c r="K6197" s="5"/>
      <c r="L6197" s="5"/>
      <c r="M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3"/>
      <c r="AU6197" s="5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CK6197"/>
    </row>
    <row r="6198" spans="1:89" x14ac:dyDescent="0.25">
      <c r="A6198" s="2"/>
      <c r="B6198" s="5"/>
      <c r="C6198" s="5"/>
      <c r="D6198" s="5"/>
      <c r="E6198" s="5"/>
      <c r="F6198" s="5"/>
      <c r="G6198" s="5"/>
      <c r="H6198" s="5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3"/>
      <c r="AU6198" s="5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CK6198"/>
    </row>
    <row r="6199" spans="1:89" x14ac:dyDescent="0.25">
      <c r="A6199" s="2"/>
      <c r="B6199" s="5"/>
      <c r="C6199" s="5"/>
      <c r="D6199" s="5"/>
      <c r="E6199" s="5"/>
      <c r="F6199" s="5"/>
      <c r="G6199" s="5"/>
      <c r="H6199" s="5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3"/>
      <c r="AU6199" s="5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CK6199"/>
    </row>
    <row r="6200" spans="1:89" x14ac:dyDescent="0.25">
      <c r="A6200" s="2"/>
      <c r="B6200" s="5"/>
      <c r="C6200" s="5"/>
      <c r="D6200" s="5"/>
      <c r="E6200" s="5"/>
      <c r="F6200" s="5"/>
      <c r="G6200" s="5"/>
      <c r="H6200" s="5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3"/>
      <c r="AU6200" s="5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CK6200"/>
    </row>
    <row r="6201" spans="1:89" x14ac:dyDescent="0.25">
      <c r="A6201" s="2"/>
      <c r="B6201" s="5"/>
      <c r="C6201" s="5"/>
      <c r="D6201" s="5"/>
      <c r="E6201" s="5"/>
      <c r="F6201" s="5"/>
      <c r="G6201" s="5"/>
      <c r="H6201" s="5"/>
      <c r="I6201" s="5"/>
      <c r="J6201" s="3"/>
      <c r="K6201" s="5"/>
      <c r="L6201" s="5"/>
      <c r="M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3"/>
      <c r="AU6201" s="5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CK6201"/>
    </row>
    <row r="6202" spans="1:89" x14ac:dyDescent="0.25">
      <c r="A6202" s="2"/>
      <c r="B6202" s="5"/>
      <c r="C6202" s="5"/>
      <c r="D6202" s="5"/>
      <c r="E6202" s="5"/>
      <c r="F6202" s="5"/>
      <c r="G6202" s="5"/>
      <c r="H6202" s="5"/>
      <c r="I6202" s="3"/>
      <c r="J6202" s="5"/>
      <c r="K6202" s="5"/>
      <c r="L6202" s="5"/>
      <c r="M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3"/>
      <c r="AU6202" s="5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CK6202"/>
    </row>
    <row r="6203" spans="1:89" x14ac:dyDescent="0.25">
      <c r="A6203" s="2"/>
      <c r="B6203" s="5"/>
      <c r="C6203" s="5"/>
      <c r="D6203" s="5"/>
      <c r="E6203" s="5"/>
      <c r="F6203" s="5"/>
      <c r="G6203" s="5"/>
      <c r="H6203" s="5"/>
      <c r="I6203" s="3"/>
      <c r="J6203" s="5"/>
      <c r="K6203" s="5"/>
      <c r="L6203" s="3"/>
      <c r="M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3"/>
      <c r="AU6203" s="5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CK6203"/>
    </row>
    <row r="6204" spans="1:89" x14ac:dyDescent="0.25">
      <c r="A6204" s="2"/>
      <c r="B6204" s="5"/>
      <c r="C6204" s="5"/>
      <c r="D6204" s="5"/>
      <c r="E6204" s="5"/>
      <c r="F6204" s="5"/>
      <c r="G6204" s="5"/>
      <c r="H6204" s="5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3"/>
      <c r="AU6204" s="5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CK6204"/>
    </row>
    <row r="6205" spans="1:89" x14ac:dyDescent="0.25">
      <c r="A6205" s="2"/>
      <c r="B6205" s="5"/>
      <c r="C6205" s="5"/>
      <c r="D6205" s="5"/>
      <c r="E6205" s="5"/>
      <c r="F6205" s="5"/>
      <c r="G6205" s="5"/>
      <c r="H6205" s="5"/>
      <c r="I6205" s="3"/>
      <c r="J6205" s="5"/>
      <c r="K6205" s="5"/>
      <c r="L6205" s="5"/>
      <c r="M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3"/>
      <c r="AU6205" s="5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CK6205"/>
    </row>
    <row r="6206" spans="1:89" x14ac:dyDescent="0.25">
      <c r="A6206" s="2"/>
      <c r="B6206" s="5"/>
      <c r="C6206" s="5"/>
      <c r="D6206" s="5"/>
      <c r="E6206" s="5"/>
      <c r="F6206" s="5"/>
      <c r="G6206" s="5"/>
      <c r="H6206" s="5"/>
      <c r="I6206" s="3"/>
      <c r="J6206" s="5"/>
      <c r="K6206" s="5"/>
      <c r="L6206" s="5"/>
      <c r="M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3"/>
      <c r="AU6206" s="5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CK6206"/>
    </row>
    <row r="6207" spans="1:89" x14ac:dyDescent="0.25">
      <c r="A6207" s="2"/>
      <c r="B6207" s="5"/>
      <c r="C6207" s="5"/>
      <c r="D6207" s="5"/>
      <c r="E6207" s="5"/>
      <c r="F6207" s="5"/>
      <c r="G6207" s="5"/>
      <c r="H6207" s="5"/>
      <c r="I6207" s="3"/>
      <c r="J6207" s="5"/>
      <c r="K6207" s="5"/>
      <c r="L6207" s="5"/>
      <c r="M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3"/>
      <c r="AU6207" s="5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CK6207"/>
    </row>
    <row r="6208" spans="1:89" x14ac:dyDescent="0.25">
      <c r="A6208" s="2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3"/>
      <c r="AU6208" s="5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CK6208"/>
    </row>
    <row r="6209" spans="1:89" x14ac:dyDescent="0.25">
      <c r="A6209" s="2"/>
      <c r="B6209" s="5"/>
      <c r="C6209" s="5"/>
      <c r="D6209" s="5"/>
      <c r="E6209" s="5"/>
      <c r="F6209" s="5"/>
      <c r="G6209" s="5"/>
      <c r="H6209" s="5"/>
      <c r="I6209" s="3"/>
      <c r="J6209" s="5"/>
      <c r="K6209" s="5"/>
      <c r="L6209" s="5"/>
      <c r="M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3"/>
      <c r="AU6209" s="5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CK6209"/>
    </row>
    <row r="6210" spans="1:89" x14ac:dyDescent="0.25">
      <c r="A6210" s="2"/>
      <c r="B6210" s="5"/>
      <c r="C6210" s="5"/>
      <c r="D6210" s="5"/>
      <c r="E6210" s="5"/>
      <c r="F6210" s="5"/>
      <c r="G6210" s="5"/>
      <c r="H6210" s="5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3"/>
      <c r="AU6210" s="5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CK6210"/>
    </row>
    <row r="6211" spans="1:89" x14ac:dyDescent="0.25">
      <c r="A6211" s="2"/>
      <c r="B6211" s="5"/>
      <c r="C6211" s="5"/>
      <c r="D6211" s="5"/>
      <c r="E6211" s="5"/>
      <c r="F6211" s="5"/>
      <c r="G6211" s="5"/>
      <c r="H6211" s="5"/>
      <c r="I6211" s="3"/>
      <c r="J6211" s="5"/>
      <c r="K6211" s="5"/>
      <c r="L6211" s="5"/>
      <c r="M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3"/>
      <c r="AU6211" s="5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CK6211"/>
    </row>
    <row r="6212" spans="1:89" x14ac:dyDescent="0.25">
      <c r="A6212" s="2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3"/>
      <c r="AU6212" s="5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CK6212"/>
    </row>
    <row r="6213" spans="1:89" x14ac:dyDescent="0.25">
      <c r="A6213" s="2"/>
      <c r="B6213" s="5"/>
      <c r="C6213" s="5"/>
      <c r="D6213" s="5"/>
      <c r="E6213" s="5"/>
      <c r="F6213" s="5"/>
      <c r="G6213" s="5"/>
      <c r="H6213" s="5"/>
      <c r="I6213" s="3"/>
      <c r="J6213" s="3"/>
      <c r="K6213" s="3"/>
      <c r="L6213" s="5"/>
      <c r="M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3"/>
      <c r="AU6213" s="5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CK6213"/>
    </row>
    <row r="6214" spans="1:89" x14ac:dyDescent="0.25">
      <c r="A6214" s="2"/>
      <c r="B6214" s="5"/>
      <c r="C6214" s="5"/>
      <c r="D6214" s="5"/>
      <c r="E6214" s="5"/>
      <c r="F6214" s="5"/>
      <c r="G6214" s="5"/>
      <c r="H6214" s="5"/>
      <c r="I6214" s="3"/>
      <c r="J6214" s="5"/>
      <c r="K6214" s="5"/>
      <c r="L6214" s="5"/>
      <c r="M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3"/>
      <c r="AU6214" s="5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CK6214"/>
    </row>
    <row r="6215" spans="1:89" x14ac:dyDescent="0.25">
      <c r="A6215" s="2"/>
      <c r="B6215" s="5"/>
      <c r="C6215" s="5"/>
      <c r="D6215" s="5"/>
      <c r="E6215" s="5"/>
      <c r="F6215" s="5"/>
      <c r="G6215" s="5"/>
      <c r="H6215" s="5"/>
      <c r="I6215" s="3"/>
      <c r="J6215" s="5"/>
      <c r="K6215" s="5"/>
      <c r="L6215" s="5"/>
      <c r="M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3"/>
      <c r="AU6215" s="5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CK6215"/>
    </row>
    <row r="6216" spans="1:89" x14ac:dyDescent="0.25">
      <c r="A6216" s="2"/>
      <c r="B6216" s="5"/>
      <c r="C6216" s="5"/>
      <c r="D6216" s="5"/>
      <c r="E6216" s="5"/>
      <c r="F6216" s="5"/>
      <c r="G6216" s="5"/>
      <c r="H6216" s="5"/>
      <c r="I6216" s="3"/>
      <c r="J6216" s="3"/>
      <c r="K6216" s="3"/>
      <c r="L6216" s="5"/>
      <c r="M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3"/>
      <c r="AU6216" s="5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CK6216"/>
    </row>
    <row r="6217" spans="1:89" x14ac:dyDescent="0.25">
      <c r="A6217" s="2"/>
      <c r="B6217" s="5"/>
      <c r="C6217" s="5"/>
      <c r="D6217" s="5"/>
      <c r="E6217" s="5"/>
      <c r="F6217" s="5"/>
      <c r="G6217" s="5"/>
      <c r="H6217" s="5"/>
      <c r="I6217" s="3"/>
      <c r="J6217" s="3"/>
      <c r="K6217" s="3"/>
      <c r="L6217" s="5"/>
      <c r="M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3"/>
      <c r="AU6217" s="5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CK6217"/>
    </row>
    <row r="6218" spans="1:89" x14ac:dyDescent="0.25">
      <c r="A6218" s="2"/>
      <c r="B6218" s="5"/>
      <c r="C6218" s="5"/>
      <c r="D6218" s="5"/>
      <c r="E6218" s="5"/>
      <c r="F6218" s="5"/>
      <c r="G6218" s="5"/>
      <c r="H6218" s="5"/>
      <c r="I6218" s="3"/>
      <c r="J6218" s="3"/>
      <c r="K6218" s="3"/>
      <c r="L6218" s="5"/>
      <c r="M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3"/>
      <c r="AU6218" s="5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CK6218"/>
    </row>
    <row r="6219" spans="1:89" x14ac:dyDescent="0.25">
      <c r="A6219" s="2"/>
      <c r="B6219" s="5"/>
      <c r="C6219" s="5"/>
      <c r="D6219" s="5"/>
      <c r="E6219" s="5"/>
      <c r="F6219" s="5"/>
      <c r="G6219" s="5"/>
      <c r="H6219" s="5"/>
      <c r="I6219" s="3"/>
      <c r="J6219" s="5"/>
      <c r="K6219" s="5"/>
      <c r="L6219" s="5"/>
      <c r="M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3"/>
      <c r="AU6219" s="5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CK6219"/>
    </row>
    <row r="6220" spans="1:89" x14ac:dyDescent="0.25">
      <c r="A6220" s="2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3"/>
      <c r="AU6220" s="5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CK6220"/>
    </row>
    <row r="6221" spans="1:89" x14ac:dyDescent="0.25">
      <c r="A6221" s="2"/>
      <c r="B6221" s="5"/>
      <c r="C6221" s="5"/>
      <c r="D6221" s="5"/>
      <c r="E6221" s="5"/>
      <c r="F6221" s="5"/>
      <c r="G6221" s="5"/>
      <c r="H6221" s="5"/>
      <c r="I6221" s="3"/>
      <c r="J6221" s="3"/>
      <c r="K6221" s="3"/>
      <c r="L6221" s="5"/>
      <c r="M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3"/>
      <c r="AU6221" s="5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CK6221"/>
    </row>
    <row r="6222" spans="1:89" x14ac:dyDescent="0.25">
      <c r="A6222" s="2"/>
      <c r="B6222" s="5"/>
      <c r="C6222" s="5"/>
      <c r="D6222" s="5"/>
      <c r="E6222" s="5"/>
      <c r="F6222" s="5"/>
      <c r="G6222" s="5"/>
      <c r="H6222" s="5"/>
      <c r="I6222" s="5"/>
      <c r="J6222" s="3"/>
      <c r="K6222" s="3"/>
      <c r="L6222" s="5"/>
      <c r="M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3"/>
      <c r="AU6222" s="5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CK6222"/>
    </row>
    <row r="6223" spans="1:89" x14ac:dyDescent="0.25">
      <c r="A6223" s="2"/>
      <c r="B6223" s="5"/>
      <c r="C6223" s="5"/>
      <c r="D6223" s="5"/>
      <c r="E6223" s="5"/>
      <c r="F6223" s="5"/>
      <c r="G6223" s="5"/>
      <c r="H6223" s="5"/>
      <c r="I6223" s="3"/>
      <c r="J6223" s="3"/>
      <c r="K6223" s="3"/>
      <c r="L6223" s="5"/>
      <c r="M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3"/>
      <c r="AU6223" s="5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CK6223"/>
    </row>
    <row r="6224" spans="1:89" x14ac:dyDescent="0.25">
      <c r="A6224" s="2"/>
      <c r="B6224" s="5"/>
      <c r="C6224" s="5"/>
      <c r="D6224" s="5"/>
      <c r="E6224" s="5"/>
      <c r="F6224" s="5"/>
      <c r="G6224" s="5"/>
      <c r="H6224" s="5"/>
      <c r="I6224" s="3"/>
      <c r="J6224" s="5"/>
      <c r="K6224" s="5"/>
      <c r="L6224" s="5"/>
      <c r="M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3"/>
      <c r="AU6224" s="5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CK6224"/>
    </row>
    <row r="6225" spans="1:89" x14ac:dyDescent="0.25">
      <c r="A6225" s="2"/>
      <c r="B6225" s="5"/>
      <c r="C6225" s="5"/>
      <c r="D6225" s="5"/>
      <c r="E6225" s="5"/>
      <c r="F6225" s="5"/>
      <c r="G6225" s="5"/>
      <c r="H6225" s="5"/>
      <c r="I6225" s="3"/>
      <c r="J6225" s="5"/>
      <c r="K6225" s="5"/>
      <c r="L6225" s="5"/>
      <c r="M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3"/>
      <c r="AU6225" s="5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CK6225"/>
    </row>
    <row r="6226" spans="1:89" x14ac:dyDescent="0.25">
      <c r="A6226" s="2"/>
      <c r="B6226" s="5"/>
      <c r="C6226" s="5"/>
      <c r="D6226" s="5"/>
      <c r="E6226" s="5"/>
      <c r="F6226" s="5"/>
      <c r="G6226" s="5"/>
      <c r="H6226" s="5"/>
      <c r="I6226" s="3"/>
      <c r="J6226" s="3"/>
      <c r="K6226" s="5"/>
      <c r="L6226" s="5"/>
      <c r="M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3"/>
      <c r="AU6226" s="5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CK6226"/>
    </row>
    <row r="6227" spans="1:89" x14ac:dyDescent="0.25">
      <c r="A6227" s="2"/>
      <c r="B6227" s="5"/>
      <c r="C6227" s="5"/>
      <c r="D6227" s="5"/>
      <c r="E6227" s="5"/>
      <c r="F6227" s="5"/>
      <c r="G6227" s="5"/>
      <c r="H6227" s="5"/>
      <c r="I6227" s="5"/>
      <c r="J6227" s="3"/>
      <c r="K6227" s="3"/>
      <c r="L6227" s="5"/>
      <c r="M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3"/>
      <c r="AU6227" s="5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CK6227"/>
    </row>
    <row r="6228" spans="1:89" x14ac:dyDescent="0.25">
      <c r="A6228" s="2"/>
      <c r="B6228" s="5"/>
      <c r="C6228" s="5"/>
      <c r="D6228" s="5"/>
      <c r="E6228" s="5"/>
      <c r="F6228" s="5"/>
      <c r="G6228" s="5"/>
      <c r="H6228" s="5"/>
      <c r="I6228" s="5"/>
      <c r="J6228" s="3"/>
      <c r="K6228" s="3"/>
      <c r="L6228" s="5"/>
      <c r="M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3"/>
      <c r="AU6228" s="5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CK6228"/>
    </row>
    <row r="6229" spans="1:89" x14ac:dyDescent="0.25">
      <c r="A6229" s="2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3"/>
      <c r="AU6229" s="5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CK6229"/>
    </row>
    <row r="6230" spans="1:89" x14ac:dyDescent="0.25">
      <c r="A6230" s="2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3"/>
      <c r="AU6230" s="5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CK6230"/>
    </row>
    <row r="6231" spans="1:89" x14ac:dyDescent="0.25">
      <c r="A6231" s="2"/>
      <c r="B6231" s="5"/>
      <c r="C6231" s="5"/>
      <c r="D6231" s="5"/>
      <c r="E6231" s="5"/>
      <c r="F6231" s="5"/>
      <c r="G6231" s="5"/>
      <c r="H6231" s="5"/>
      <c r="I6231" s="3"/>
      <c r="J6231" s="3"/>
      <c r="K6231" s="3"/>
      <c r="L6231" s="5"/>
      <c r="M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3"/>
      <c r="AU6231" s="5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CK6231"/>
    </row>
    <row r="6232" spans="1:89" x14ac:dyDescent="0.25">
      <c r="A6232" s="2"/>
      <c r="B6232" s="5"/>
      <c r="C6232" s="5"/>
      <c r="D6232" s="5"/>
      <c r="E6232" s="5"/>
      <c r="F6232" s="5"/>
      <c r="G6232" s="5"/>
      <c r="H6232" s="5"/>
      <c r="I6232" s="5"/>
      <c r="J6232" s="3"/>
      <c r="K6232" s="3"/>
      <c r="L6232" s="5"/>
      <c r="M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3"/>
      <c r="AU6232" s="5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CK6232"/>
    </row>
    <row r="6233" spans="1:89" x14ac:dyDescent="0.25">
      <c r="A6233" s="2"/>
      <c r="B6233" s="5"/>
      <c r="C6233" s="5"/>
      <c r="D6233" s="5"/>
      <c r="E6233" s="5"/>
      <c r="F6233" s="5"/>
      <c r="G6233" s="5"/>
      <c r="H6233" s="5"/>
      <c r="I6233" s="5"/>
      <c r="J6233" s="3"/>
      <c r="K6233" s="3"/>
      <c r="L6233" s="5"/>
      <c r="M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3"/>
      <c r="AU6233" s="5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CK6233"/>
    </row>
    <row r="6234" spans="1:89" x14ac:dyDescent="0.25">
      <c r="A6234" s="2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3"/>
      <c r="AU6234" s="5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CK6234"/>
    </row>
    <row r="6235" spans="1:89" x14ac:dyDescent="0.25">
      <c r="A6235" s="2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3"/>
      <c r="AU6235" s="5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CK6235"/>
    </row>
    <row r="6236" spans="1:89" x14ac:dyDescent="0.25">
      <c r="A6236" s="2"/>
      <c r="B6236" s="5"/>
      <c r="C6236" s="5"/>
      <c r="D6236" s="5"/>
      <c r="E6236" s="5"/>
      <c r="F6236" s="5"/>
      <c r="G6236" s="5"/>
      <c r="H6236" s="5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3"/>
      <c r="AU6236" s="5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CK6236"/>
    </row>
    <row r="6237" spans="1:89" x14ac:dyDescent="0.25">
      <c r="A6237" s="2"/>
      <c r="B6237" s="5"/>
      <c r="C6237" s="5"/>
      <c r="D6237" s="5"/>
      <c r="E6237" s="5"/>
      <c r="F6237" s="5"/>
      <c r="G6237" s="5"/>
      <c r="H6237" s="5"/>
      <c r="I6237" s="3"/>
      <c r="J6237" s="5"/>
      <c r="K6237" s="5"/>
      <c r="L6237" s="5"/>
      <c r="M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3"/>
      <c r="AU6237" s="5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CK6237"/>
    </row>
    <row r="6238" spans="1:89" x14ac:dyDescent="0.25">
      <c r="A6238" s="2"/>
      <c r="B6238" s="5"/>
      <c r="C6238" s="5"/>
      <c r="D6238" s="5"/>
      <c r="E6238" s="5"/>
      <c r="F6238" s="5"/>
      <c r="G6238" s="5"/>
      <c r="H6238" s="5"/>
      <c r="I6238" s="3"/>
      <c r="J6238" s="5"/>
      <c r="K6238" s="5"/>
      <c r="L6238" s="5"/>
      <c r="M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3"/>
      <c r="AU6238" s="5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CK6238"/>
    </row>
    <row r="6239" spans="1:89" x14ac:dyDescent="0.25">
      <c r="A6239" s="2"/>
      <c r="B6239" s="5"/>
      <c r="C6239" s="5"/>
      <c r="D6239" s="5"/>
      <c r="E6239" s="5"/>
      <c r="F6239" s="5"/>
      <c r="G6239" s="5"/>
      <c r="H6239" s="5"/>
      <c r="I6239" s="5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3"/>
      <c r="AU6239" s="5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CK6239"/>
    </row>
    <row r="6240" spans="1:89" x14ac:dyDescent="0.25">
      <c r="A6240" s="2"/>
      <c r="B6240" s="5"/>
      <c r="C6240" s="5"/>
      <c r="D6240" s="5"/>
      <c r="E6240" s="5"/>
      <c r="F6240" s="5"/>
      <c r="G6240" s="5"/>
      <c r="H6240" s="5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3"/>
      <c r="AU6240" s="5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CK6240"/>
    </row>
    <row r="6241" spans="1:89" x14ac:dyDescent="0.25">
      <c r="A6241" s="2"/>
      <c r="B6241" s="5"/>
      <c r="C6241" s="5"/>
      <c r="D6241" s="5"/>
      <c r="E6241" s="5"/>
      <c r="F6241" s="5"/>
      <c r="G6241" s="5"/>
      <c r="H6241" s="5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3"/>
      <c r="AU6241" s="5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CK6241"/>
    </row>
    <row r="6242" spans="1:89" x14ac:dyDescent="0.25">
      <c r="A6242" s="2"/>
      <c r="B6242" s="5"/>
      <c r="C6242" s="5"/>
      <c r="D6242" s="5"/>
      <c r="E6242" s="5"/>
      <c r="F6242" s="5"/>
      <c r="G6242" s="5"/>
      <c r="H6242" s="5"/>
      <c r="I6242" s="3"/>
      <c r="J6242" s="5"/>
      <c r="K6242" s="5"/>
      <c r="L6242" s="5"/>
      <c r="M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3"/>
      <c r="AU6242" s="5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CK6242"/>
    </row>
    <row r="6243" spans="1:89" x14ac:dyDescent="0.25">
      <c r="A6243" s="2"/>
      <c r="B6243" s="5"/>
      <c r="C6243" s="5"/>
      <c r="D6243" s="5"/>
      <c r="E6243" s="5"/>
      <c r="F6243" s="5"/>
      <c r="G6243" s="5"/>
      <c r="H6243" s="5"/>
      <c r="I6243" s="3"/>
      <c r="J6243" s="5"/>
      <c r="K6243" s="5"/>
      <c r="L6243" s="5"/>
      <c r="M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3"/>
      <c r="AU6243" s="5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CK6243"/>
    </row>
    <row r="6244" spans="1:89" x14ac:dyDescent="0.25">
      <c r="A6244" s="2"/>
      <c r="B6244" s="5"/>
      <c r="C6244" s="5"/>
      <c r="D6244" s="5"/>
      <c r="E6244" s="5"/>
      <c r="F6244" s="5"/>
      <c r="G6244" s="5"/>
      <c r="H6244" s="5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3"/>
      <c r="AU6244" s="5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CK6244"/>
    </row>
    <row r="6245" spans="1:89" x14ac:dyDescent="0.25">
      <c r="A6245" s="2"/>
      <c r="B6245" s="5"/>
      <c r="C6245" s="5"/>
      <c r="D6245" s="5"/>
      <c r="E6245" s="5"/>
      <c r="F6245" s="5"/>
      <c r="G6245" s="5"/>
      <c r="H6245" s="5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3"/>
      <c r="AU6245" s="5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CK6245"/>
    </row>
    <row r="6246" spans="1:89" x14ac:dyDescent="0.25">
      <c r="A6246" s="2"/>
      <c r="B6246" s="5"/>
      <c r="C6246" s="5"/>
      <c r="D6246" s="5"/>
      <c r="E6246" s="5"/>
      <c r="F6246" s="5"/>
      <c r="G6246" s="5"/>
      <c r="H6246" s="5"/>
      <c r="I6246" s="5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3"/>
      <c r="AU6246" s="5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CK6246"/>
    </row>
    <row r="6247" spans="1:89" x14ac:dyDescent="0.25">
      <c r="A6247" s="2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3"/>
      <c r="AU6247" s="5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CK6247"/>
    </row>
    <row r="6248" spans="1:89" x14ac:dyDescent="0.25">
      <c r="A6248" s="2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3"/>
      <c r="AU6248" s="5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CK6248"/>
    </row>
    <row r="6249" spans="1:89" x14ac:dyDescent="0.25">
      <c r="A6249" s="2"/>
      <c r="B6249" s="5"/>
      <c r="C6249" s="5"/>
      <c r="D6249" s="5"/>
      <c r="E6249" s="5"/>
      <c r="F6249" s="5"/>
      <c r="G6249" s="5"/>
      <c r="H6249" s="5"/>
      <c r="I6249" s="3"/>
      <c r="J6249" s="5"/>
      <c r="K6249" s="5"/>
      <c r="L6249" s="5"/>
      <c r="M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3"/>
      <c r="AU6249" s="5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CK6249"/>
    </row>
    <row r="6250" spans="1:89" x14ac:dyDescent="0.25">
      <c r="A6250" s="2"/>
      <c r="B6250" s="5"/>
      <c r="C6250" s="5"/>
      <c r="D6250" s="5"/>
      <c r="E6250" s="5"/>
      <c r="F6250" s="5"/>
      <c r="G6250" s="5"/>
      <c r="H6250" s="5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3"/>
      <c r="AU6250" s="5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CK6250"/>
    </row>
    <row r="6251" spans="1:89" x14ac:dyDescent="0.25">
      <c r="A6251" s="2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3"/>
      <c r="AU6251" s="5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CK6251"/>
    </row>
    <row r="6252" spans="1:89" x14ac:dyDescent="0.25">
      <c r="A6252" s="2"/>
      <c r="B6252" s="5"/>
      <c r="C6252" s="5"/>
      <c r="D6252" s="5"/>
      <c r="E6252" s="5"/>
      <c r="F6252" s="5"/>
      <c r="G6252" s="5"/>
      <c r="H6252" s="5"/>
      <c r="I6252" s="3"/>
      <c r="J6252" s="5"/>
      <c r="K6252" s="5"/>
      <c r="L6252" s="5"/>
      <c r="M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3"/>
      <c r="AU6252" s="5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CK6252"/>
    </row>
    <row r="6253" spans="1:89" x14ac:dyDescent="0.25">
      <c r="A6253" s="2"/>
      <c r="B6253" s="5"/>
      <c r="C6253" s="5"/>
      <c r="D6253" s="5"/>
      <c r="E6253" s="5"/>
      <c r="F6253" s="5"/>
      <c r="G6253" s="5"/>
      <c r="H6253" s="5"/>
      <c r="I6253" s="3"/>
      <c r="J6253" s="5"/>
      <c r="K6253" s="5"/>
      <c r="L6253" s="5"/>
      <c r="M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3"/>
      <c r="AU6253" s="5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CK6253"/>
    </row>
    <row r="6254" spans="1:89" x14ac:dyDescent="0.25">
      <c r="A6254" s="2"/>
      <c r="B6254" s="5"/>
      <c r="C6254" s="5"/>
      <c r="D6254" s="5"/>
      <c r="E6254" s="5"/>
      <c r="F6254" s="5"/>
      <c r="G6254" s="5"/>
      <c r="H6254" s="5"/>
      <c r="I6254" s="3"/>
      <c r="J6254" s="5"/>
      <c r="K6254" s="5"/>
      <c r="L6254" s="5"/>
      <c r="M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3"/>
      <c r="AU6254" s="5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CK6254"/>
    </row>
    <row r="6255" spans="1:89" x14ac:dyDescent="0.25">
      <c r="A6255" s="2"/>
      <c r="B6255" s="5"/>
      <c r="C6255" s="5"/>
      <c r="D6255" s="5"/>
      <c r="E6255" s="5"/>
      <c r="F6255" s="5"/>
      <c r="G6255" s="5"/>
      <c r="H6255" s="5"/>
      <c r="I6255" s="3"/>
      <c r="J6255" s="5"/>
      <c r="K6255" s="5"/>
      <c r="L6255" s="5"/>
      <c r="M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3"/>
      <c r="AT6255" s="3"/>
      <c r="AU6255" s="5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CK6255"/>
    </row>
    <row r="6256" spans="1:89" x14ac:dyDescent="0.25">
      <c r="A6256" s="2"/>
      <c r="B6256" s="5"/>
      <c r="C6256" s="5"/>
      <c r="D6256" s="5"/>
      <c r="E6256" s="5"/>
      <c r="F6256" s="5"/>
      <c r="G6256" s="5"/>
      <c r="H6256" s="5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3"/>
      <c r="AU6256" s="5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CK6256"/>
    </row>
    <row r="6257" spans="1:89" x14ac:dyDescent="0.25">
      <c r="A6257" s="2"/>
      <c r="B6257" s="5"/>
      <c r="C6257" s="5"/>
      <c r="D6257" s="5"/>
      <c r="E6257" s="5"/>
      <c r="F6257" s="5"/>
      <c r="G6257" s="5"/>
      <c r="H6257" s="5"/>
      <c r="I6257" s="3"/>
      <c r="J6257" s="5"/>
      <c r="K6257" s="5"/>
      <c r="L6257" s="5"/>
      <c r="M6257" s="5"/>
      <c r="AJ6257" s="5"/>
      <c r="AK6257" s="3"/>
      <c r="AL6257" s="5"/>
      <c r="AM6257" s="5"/>
      <c r="AN6257" s="5"/>
      <c r="AO6257" s="5"/>
      <c r="AP6257" s="5"/>
      <c r="AQ6257" s="5"/>
      <c r="AR6257" s="5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CK6257"/>
    </row>
    <row r="6258" spans="1:89" x14ac:dyDescent="0.25">
      <c r="A6258" s="2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AJ6258" s="5"/>
      <c r="AK6258" s="3"/>
      <c r="AL6258" s="5"/>
      <c r="AM6258" s="5"/>
      <c r="AN6258" s="5"/>
      <c r="AO6258" s="5"/>
      <c r="AP6258" s="5"/>
      <c r="AQ6258" s="5"/>
      <c r="AR6258" s="5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CK6258"/>
    </row>
    <row r="6259" spans="1:89" x14ac:dyDescent="0.25">
      <c r="A6259" s="2"/>
      <c r="B6259" s="5"/>
      <c r="C6259" s="5"/>
      <c r="D6259" s="5"/>
      <c r="E6259" s="5"/>
      <c r="F6259" s="5"/>
      <c r="G6259" s="5"/>
      <c r="H6259" s="5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5"/>
      <c r="AK6259" s="3"/>
      <c r="AL6259" s="5"/>
      <c r="AM6259" s="5"/>
      <c r="AN6259" s="5"/>
      <c r="AO6259" s="5"/>
      <c r="AP6259" s="5"/>
      <c r="AQ6259" s="5"/>
      <c r="AR6259" s="5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CK6259"/>
    </row>
    <row r="6260" spans="1:89" x14ac:dyDescent="0.25">
      <c r="A6260" s="2"/>
      <c r="B6260" s="5"/>
      <c r="C6260" s="5"/>
      <c r="D6260" s="5"/>
      <c r="E6260" s="5"/>
      <c r="F6260" s="5"/>
      <c r="G6260" s="5"/>
      <c r="H6260" s="5"/>
      <c r="I6260" s="3"/>
      <c r="J6260" s="5"/>
      <c r="K6260" s="5"/>
      <c r="L6260" s="5"/>
      <c r="M6260" s="5"/>
      <c r="AJ6260" s="3"/>
      <c r="AK6260" s="5"/>
      <c r="AL6260" s="5"/>
      <c r="AM6260" s="5"/>
      <c r="AN6260" s="5"/>
      <c r="AO6260" s="5"/>
      <c r="AP6260" s="5"/>
      <c r="AQ6260" s="5"/>
      <c r="AR6260" s="5"/>
      <c r="AS6260" s="3"/>
      <c r="AT6260" s="3"/>
      <c r="AU6260" s="5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CK6260"/>
    </row>
    <row r="6261" spans="1:89" x14ac:dyDescent="0.25">
      <c r="A6261" s="2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3"/>
      <c r="AU6261" s="5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CK6261"/>
    </row>
    <row r="6262" spans="1:89" x14ac:dyDescent="0.25">
      <c r="A6262" s="2"/>
      <c r="B6262" s="5"/>
      <c r="C6262" s="5"/>
      <c r="D6262" s="5"/>
      <c r="E6262" s="5"/>
      <c r="F6262" s="5"/>
      <c r="G6262" s="5"/>
      <c r="H6262" s="5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3"/>
      <c r="AU6262" s="5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CK6262"/>
    </row>
    <row r="6263" spans="1:89" x14ac:dyDescent="0.25">
      <c r="A6263" s="2"/>
      <c r="B6263" s="5"/>
      <c r="C6263" s="5"/>
      <c r="D6263" s="5"/>
      <c r="E6263" s="5"/>
      <c r="F6263" s="5"/>
      <c r="G6263" s="5"/>
      <c r="H6263" s="5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3"/>
      <c r="AU6263" s="5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CK6263"/>
    </row>
    <row r="6264" spans="1:89" x14ac:dyDescent="0.25">
      <c r="A6264" s="2"/>
      <c r="B6264" s="5"/>
      <c r="C6264" s="5"/>
      <c r="D6264" s="5"/>
      <c r="E6264" s="5"/>
      <c r="F6264" s="5"/>
      <c r="G6264" s="5"/>
      <c r="H6264" s="5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K6264" s="5"/>
      <c r="AL6264" s="5"/>
      <c r="AM6264" s="5"/>
      <c r="AN6264" s="5"/>
      <c r="AO6264" s="5"/>
      <c r="AP6264" s="5"/>
      <c r="AQ6264" s="5"/>
      <c r="AR6264" s="5"/>
      <c r="AS6264" s="3"/>
      <c r="AT6264" s="3"/>
      <c r="AU6264" s="5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CK6264"/>
    </row>
    <row r="6265" spans="1:89" x14ac:dyDescent="0.25">
      <c r="A6265" s="2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3"/>
      <c r="AU6265" s="5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CK6265"/>
    </row>
    <row r="6266" spans="1:89" x14ac:dyDescent="0.25">
      <c r="A6266" s="2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3"/>
      <c r="AU6266" s="5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CK6266"/>
    </row>
    <row r="6267" spans="1:89" x14ac:dyDescent="0.25">
      <c r="A6267" s="2"/>
      <c r="B6267" s="5"/>
      <c r="C6267" s="5"/>
      <c r="D6267" s="5"/>
      <c r="E6267" s="5"/>
      <c r="F6267" s="5"/>
      <c r="G6267" s="5"/>
      <c r="H6267" s="5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5"/>
      <c r="AK6267" s="3"/>
      <c r="AL6267" s="5"/>
      <c r="AM6267" s="5"/>
      <c r="AN6267" s="5"/>
      <c r="AO6267" s="5"/>
      <c r="AP6267" s="5"/>
      <c r="AQ6267" s="5"/>
      <c r="AR6267" s="5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CK6267"/>
    </row>
    <row r="6268" spans="1:89" x14ac:dyDescent="0.25">
      <c r="A6268" s="2"/>
      <c r="B6268" s="5"/>
      <c r="C6268" s="5"/>
      <c r="D6268" s="5"/>
      <c r="E6268" s="5"/>
      <c r="F6268" s="5"/>
      <c r="G6268" s="5"/>
      <c r="H6268" s="5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5"/>
      <c r="AK6268" s="3"/>
      <c r="AL6268" s="5"/>
      <c r="AM6268" s="5"/>
      <c r="AN6268" s="5"/>
      <c r="AO6268" s="5"/>
      <c r="AP6268" s="5"/>
      <c r="AQ6268" s="5"/>
      <c r="AR6268" s="5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CK6268"/>
    </row>
    <row r="6269" spans="1:89" x14ac:dyDescent="0.25">
      <c r="A6269" s="2"/>
      <c r="B6269" s="5"/>
      <c r="C6269" s="5"/>
      <c r="D6269" s="5"/>
      <c r="E6269" s="5"/>
      <c r="F6269" s="5"/>
      <c r="G6269" s="5"/>
      <c r="H6269" s="5"/>
      <c r="I6269" s="5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5"/>
      <c r="AK6269" s="3"/>
      <c r="AL6269" s="5"/>
      <c r="AM6269" s="5"/>
      <c r="AN6269" s="5"/>
      <c r="AO6269" s="5"/>
      <c r="AP6269" s="5"/>
      <c r="AQ6269" s="5"/>
      <c r="AR6269" s="5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CK6269"/>
    </row>
    <row r="6270" spans="1:89" x14ac:dyDescent="0.25">
      <c r="A6270" s="2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3"/>
      <c r="AU6270" s="5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CK6270"/>
    </row>
    <row r="6271" spans="1:89" x14ac:dyDescent="0.25">
      <c r="A6271" s="2"/>
      <c r="B6271" s="5"/>
      <c r="C6271" s="5"/>
      <c r="D6271" s="5"/>
      <c r="E6271" s="5"/>
      <c r="F6271" s="5"/>
      <c r="G6271" s="5"/>
      <c r="H6271" s="5"/>
      <c r="I6271" s="3"/>
      <c r="J6271" s="5"/>
      <c r="K6271" s="5"/>
      <c r="L6271" s="5"/>
      <c r="M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3"/>
      <c r="AU6271" s="5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CK6271"/>
    </row>
    <row r="6272" spans="1:89" x14ac:dyDescent="0.25">
      <c r="A6272" s="2"/>
      <c r="B6272" s="5"/>
      <c r="C6272" s="5"/>
      <c r="D6272" s="5"/>
      <c r="E6272" s="5"/>
      <c r="F6272" s="5"/>
      <c r="G6272" s="5"/>
      <c r="H6272" s="5"/>
      <c r="I6272" s="3"/>
      <c r="J6272" s="5"/>
      <c r="K6272" s="5"/>
      <c r="L6272" s="5"/>
      <c r="M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3"/>
      <c r="AU6272" s="5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CK6272"/>
    </row>
    <row r="6273" spans="1:89" x14ac:dyDescent="0.25">
      <c r="A6273" s="2"/>
      <c r="B6273" s="5"/>
      <c r="C6273" s="5"/>
      <c r="D6273" s="5"/>
      <c r="E6273" s="5"/>
      <c r="F6273" s="5"/>
      <c r="G6273" s="5"/>
      <c r="H6273" s="5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3"/>
      <c r="AU6273" s="5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CK6273"/>
    </row>
    <row r="6274" spans="1:89" x14ac:dyDescent="0.25">
      <c r="A6274" s="2"/>
      <c r="B6274" s="5"/>
      <c r="C6274" s="5"/>
      <c r="D6274" s="5"/>
      <c r="E6274" s="5"/>
      <c r="F6274" s="5"/>
      <c r="G6274" s="5"/>
      <c r="H6274" s="5"/>
      <c r="I6274" s="3"/>
      <c r="J6274" s="5"/>
      <c r="K6274" s="5"/>
      <c r="L6274" s="5"/>
      <c r="M6274" s="5"/>
      <c r="AJ6274" s="3"/>
      <c r="AK6274" s="5"/>
      <c r="AL6274" s="5"/>
      <c r="AM6274" s="5"/>
      <c r="AN6274" s="5"/>
      <c r="AO6274" s="5"/>
      <c r="AP6274" s="5"/>
      <c r="AQ6274" s="5"/>
      <c r="AR6274" s="5"/>
      <c r="AS6274" s="3"/>
      <c r="AT6274" s="3"/>
      <c r="AU6274" s="5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CK6274"/>
    </row>
    <row r="6275" spans="1:89" x14ac:dyDescent="0.25">
      <c r="A6275" s="2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3"/>
      <c r="AT6275" s="3"/>
      <c r="AU6275" s="5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CK6275"/>
    </row>
    <row r="6276" spans="1:89" x14ac:dyDescent="0.25">
      <c r="A6276" s="2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3"/>
      <c r="AU6276" s="5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CK6276"/>
    </row>
    <row r="6277" spans="1:89" x14ac:dyDescent="0.25">
      <c r="A6277" s="2"/>
      <c r="B6277" s="5"/>
      <c r="C6277" s="5"/>
      <c r="D6277" s="5"/>
      <c r="E6277" s="5"/>
      <c r="F6277" s="5"/>
      <c r="G6277" s="5"/>
      <c r="H6277" s="5"/>
      <c r="I6277" s="3"/>
      <c r="J6277" s="5"/>
      <c r="K6277" s="5"/>
      <c r="L6277" s="5"/>
      <c r="M6277" s="5"/>
      <c r="AJ6277" s="5"/>
      <c r="AK6277" s="3"/>
      <c r="AL6277" s="5"/>
      <c r="AM6277" s="5"/>
      <c r="AN6277" s="5"/>
      <c r="AO6277" s="5"/>
      <c r="AP6277" s="5"/>
      <c r="AQ6277" s="5"/>
      <c r="AR6277" s="5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CK6277"/>
    </row>
    <row r="6278" spans="1:89" x14ac:dyDescent="0.25">
      <c r="A6278" s="2"/>
      <c r="B6278" s="5"/>
      <c r="C6278" s="5"/>
      <c r="D6278" s="5"/>
      <c r="E6278" s="5"/>
      <c r="F6278" s="5"/>
      <c r="G6278" s="5"/>
      <c r="H6278" s="5"/>
      <c r="I6278" s="3"/>
      <c r="J6278" s="5"/>
      <c r="K6278" s="5"/>
      <c r="L6278" s="5"/>
      <c r="M6278" s="5"/>
      <c r="AJ6278" s="5"/>
      <c r="AK6278" s="3"/>
      <c r="AL6278" s="5"/>
      <c r="AM6278" s="5"/>
      <c r="AN6278" s="5"/>
      <c r="AO6278" s="5"/>
      <c r="AP6278" s="5"/>
      <c r="AQ6278" s="5"/>
      <c r="AR6278" s="5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CK6278"/>
    </row>
    <row r="6279" spans="1:89" x14ac:dyDescent="0.25">
      <c r="A6279" s="2"/>
      <c r="B6279" s="5"/>
      <c r="C6279" s="5"/>
      <c r="D6279" s="5"/>
      <c r="E6279" s="5"/>
      <c r="F6279" s="5"/>
      <c r="G6279" s="5"/>
      <c r="H6279" s="5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5"/>
      <c r="AK6279" s="3"/>
      <c r="AL6279" s="5"/>
      <c r="AM6279" s="5"/>
      <c r="AN6279" s="5"/>
      <c r="AO6279" s="5"/>
      <c r="AP6279" s="5"/>
      <c r="AQ6279" s="5"/>
      <c r="AR6279" s="5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CK6279"/>
    </row>
    <row r="6280" spans="1:89" x14ac:dyDescent="0.25">
      <c r="A6280" s="2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AJ6280" s="3"/>
      <c r="AK6280" s="5"/>
      <c r="AL6280" s="5"/>
      <c r="AM6280" s="5"/>
      <c r="AN6280" s="5"/>
      <c r="AO6280" s="5"/>
      <c r="AP6280" s="5"/>
      <c r="AQ6280" s="5"/>
      <c r="AR6280" s="5"/>
      <c r="AS6280" s="3"/>
      <c r="AT6280" s="3"/>
      <c r="AU6280" s="5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CK6280"/>
    </row>
    <row r="6281" spans="1:89" x14ac:dyDescent="0.25">
      <c r="A6281" s="2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3"/>
      <c r="AU6281" s="5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CK6281"/>
    </row>
    <row r="6282" spans="1:89" x14ac:dyDescent="0.25">
      <c r="A6282" s="2"/>
      <c r="B6282" s="5"/>
      <c r="C6282" s="5"/>
      <c r="D6282" s="5"/>
      <c r="E6282" s="5"/>
      <c r="F6282" s="5"/>
      <c r="G6282" s="5"/>
      <c r="H6282" s="5"/>
      <c r="I6282" s="3"/>
      <c r="J6282" s="5"/>
      <c r="K6282" s="3"/>
      <c r="L6282" s="5"/>
      <c r="M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3"/>
      <c r="AU6282" s="5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CK6282"/>
    </row>
    <row r="6283" spans="1:89" x14ac:dyDescent="0.25">
      <c r="A6283" s="2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3"/>
      <c r="AU6283" s="5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CK6283"/>
    </row>
    <row r="6284" spans="1:89" x14ac:dyDescent="0.25">
      <c r="A6284" s="2"/>
      <c r="B6284" s="5"/>
      <c r="C6284" s="5"/>
      <c r="D6284" s="5"/>
      <c r="E6284" s="5"/>
      <c r="F6284" s="5"/>
      <c r="G6284" s="5"/>
      <c r="H6284" s="5"/>
      <c r="I6284" s="3"/>
      <c r="J6284" s="5"/>
      <c r="K6284" s="5"/>
      <c r="L6284" s="5"/>
      <c r="M6284" s="5"/>
      <c r="AJ6284" s="3"/>
      <c r="AK6284" s="5"/>
      <c r="AL6284" s="5"/>
      <c r="AM6284" s="5"/>
      <c r="AN6284" s="5"/>
      <c r="AO6284" s="5"/>
      <c r="AP6284" s="5"/>
      <c r="AQ6284" s="5"/>
      <c r="AR6284" s="5"/>
      <c r="AS6284" s="3"/>
      <c r="AT6284" s="3"/>
      <c r="AU6284" s="5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CK6284"/>
    </row>
    <row r="6285" spans="1:89" x14ac:dyDescent="0.25">
      <c r="A6285" s="2"/>
      <c r="B6285" s="5"/>
      <c r="C6285" s="5"/>
      <c r="D6285" s="5"/>
      <c r="E6285" s="5"/>
      <c r="F6285" s="5"/>
      <c r="G6285" s="5"/>
      <c r="H6285" s="5"/>
      <c r="I6285" s="3"/>
      <c r="J6285" s="5"/>
      <c r="K6285" s="5"/>
      <c r="L6285" s="5"/>
      <c r="M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3"/>
      <c r="AU6285" s="5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CK6285"/>
    </row>
    <row r="6286" spans="1:89" x14ac:dyDescent="0.25">
      <c r="A6286" s="2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3"/>
      <c r="AU6286" s="5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CK6286"/>
    </row>
    <row r="6287" spans="1:89" x14ac:dyDescent="0.25">
      <c r="A6287" s="2"/>
      <c r="B6287" s="5"/>
      <c r="C6287" s="5"/>
      <c r="D6287" s="5"/>
      <c r="E6287" s="5"/>
      <c r="F6287" s="5"/>
      <c r="G6287" s="5"/>
      <c r="H6287" s="5"/>
      <c r="I6287" s="3"/>
      <c r="J6287" s="5"/>
      <c r="K6287" s="5"/>
      <c r="L6287" s="5"/>
      <c r="M6287" s="5"/>
      <c r="AJ6287" s="5"/>
      <c r="AK6287" s="3"/>
      <c r="AL6287" s="5"/>
      <c r="AM6287" s="5"/>
      <c r="AN6287" s="5"/>
      <c r="AO6287" s="5"/>
      <c r="AP6287" s="5"/>
      <c r="AQ6287" s="5"/>
      <c r="AR6287" s="5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CK6287"/>
    </row>
    <row r="6288" spans="1:89" x14ac:dyDescent="0.25">
      <c r="A6288" s="2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AJ6288" s="5"/>
      <c r="AK6288" s="3"/>
      <c r="AL6288" s="5"/>
      <c r="AM6288" s="5"/>
      <c r="AN6288" s="5"/>
      <c r="AO6288" s="5"/>
      <c r="AP6288" s="5"/>
      <c r="AQ6288" s="5"/>
      <c r="AR6288" s="5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CK6288"/>
    </row>
    <row r="6289" spans="1:89" x14ac:dyDescent="0.25">
      <c r="A6289" s="2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AJ6289" s="5"/>
      <c r="AK6289" s="3"/>
      <c r="AL6289" s="5"/>
      <c r="AM6289" s="5"/>
      <c r="AN6289" s="5"/>
      <c r="AO6289" s="5"/>
      <c r="AP6289" s="5"/>
      <c r="AQ6289" s="5"/>
      <c r="AR6289" s="5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CK6289"/>
    </row>
    <row r="6290" spans="1:89" x14ac:dyDescent="0.25">
      <c r="A6290" s="2"/>
      <c r="B6290" s="5"/>
      <c r="C6290" s="5"/>
      <c r="D6290" s="5"/>
      <c r="E6290" s="5"/>
      <c r="F6290" s="5"/>
      <c r="G6290" s="5"/>
      <c r="H6290" s="5"/>
      <c r="I6290" s="3"/>
      <c r="J6290" s="5"/>
      <c r="K6290" s="5"/>
      <c r="L6290" s="5"/>
      <c r="M6290" s="5"/>
      <c r="AJ6290" s="3"/>
      <c r="AK6290" s="5"/>
      <c r="AL6290" s="5"/>
      <c r="AM6290" s="5"/>
      <c r="AN6290" s="5"/>
      <c r="AO6290" s="5"/>
      <c r="AP6290" s="5"/>
      <c r="AQ6290" s="5"/>
      <c r="AR6290" s="5"/>
      <c r="AS6290" s="3"/>
      <c r="AT6290" s="3"/>
      <c r="AU6290" s="5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CK6290"/>
    </row>
    <row r="6291" spans="1:89" x14ac:dyDescent="0.25">
      <c r="A6291" s="2"/>
      <c r="B6291" s="5"/>
      <c r="C6291" s="5"/>
      <c r="D6291" s="5"/>
      <c r="E6291" s="5"/>
      <c r="F6291" s="5"/>
      <c r="G6291" s="5"/>
      <c r="H6291" s="5"/>
      <c r="I6291" s="3"/>
      <c r="J6291" s="5"/>
      <c r="K6291" s="3"/>
      <c r="L6291" s="5"/>
      <c r="M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3"/>
      <c r="AU6291" s="5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CK6291"/>
    </row>
    <row r="6292" spans="1:89" x14ac:dyDescent="0.25">
      <c r="A6292" s="2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3"/>
      <c r="AU6292" s="5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CK6292"/>
    </row>
    <row r="6293" spans="1:89" x14ac:dyDescent="0.25">
      <c r="A6293" s="2"/>
      <c r="B6293" s="5"/>
      <c r="C6293" s="5"/>
      <c r="D6293" s="5"/>
      <c r="E6293" s="5"/>
      <c r="F6293" s="5"/>
      <c r="G6293" s="5"/>
      <c r="H6293" s="5"/>
      <c r="I6293" s="3"/>
      <c r="J6293" s="5"/>
      <c r="K6293" s="5"/>
      <c r="L6293" s="5"/>
      <c r="M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3"/>
      <c r="AU6293" s="5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CK6293"/>
    </row>
    <row r="6294" spans="1:89" x14ac:dyDescent="0.25">
      <c r="A6294" s="2"/>
      <c r="B6294" s="5"/>
      <c r="C6294" s="5"/>
      <c r="D6294" s="5"/>
      <c r="E6294" s="5"/>
      <c r="F6294" s="5"/>
      <c r="G6294" s="5"/>
      <c r="H6294" s="5"/>
      <c r="I6294" s="3"/>
      <c r="J6294" s="5"/>
      <c r="K6294" s="5"/>
      <c r="L6294" s="5"/>
      <c r="M6294" s="5"/>
      <c r="AJ6294" s="3"/>
      <c r="AK6294" s="5"/>
      <c r="AL6294" s="5"/>
      <c r="AM6294" s="5"/>
      <c r="AN6294" s="5"/>
      <c r="AO6294" s="5"/>
      <c r="AP6294" s="5"/>
      <c r="AQ6294" s="5"/>
      <c r="AR6294" s="5"/>
      <c r="AS6294" s="3"/>
      <c r="AT6294" s="3"/>
      <c r="AU6294" s="5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CK6294"/>
    </row>
    <row r="6295" spans="1:89" x14ac:dyDescent="0.25">
      <c r="A6295" s="2"/>
      <c r="B6295" s="5"/>
      <c r="C6295" s="5"/>
      <c r="D6295" s="5"/>
      <c r="E6295" s="5"/>
      <c r="F6295" s="5"/>
      <c r="G6295" s="5"/>
      <c r="H6295" s="5"/>
      <c r="I6295" s="3"/>
      <c r="J6295" s="5"/>
      <c r="K6295" s="5"/>
      <c r="L6295" s="5"/>
      <c r="M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3"/>
      <c r="AU6295" s="5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CK6295"/>
    </row>
    <row r="6296" spans="1:89" x14ac:dyDescent="0.25">
      <c r="A6296" s="2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3"/>
      <c r="AU6296" s="5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CK6296"/>
    </row>
    <row r="6297" spans="1:89" x14ac:dyDescent="0.25">
      <c r="A6297" s="2"/>
      <c r="B6297" s="5"/>
      <c r="C6297" s="5"/>
      <c r="D6297" s="5"/>
      <c r="E6297" s="5"/>
      <c r="F6297" s="5"/>
      <c r="G6297" s="5"/>
      <c r="H6297" s="5"/>
      <c r="I6297" s="3"/>
      <c r="J6297" s="5"/>
      <c r="K6297" s="5"/>
      <c r="L6297" s="5"/>
      <c r="M6297" s="5"/>
      <c r="AJ6297" s="3"/>
      <c r="AK6297" s="3"/>
      <c r="AL6297" s="3"/>
      <c r="AM6297" s="3"/>
      <c r="AN6297" s="3"/>
      <c r="AO6297" s="5"/>
      <c r="AP6297" s="5"/>
      <c r="AQ6297" s="5"/>
      <c r="AR6297" s="5"/>
      <c r="AS6297" s="5"/>
      <c r="AT6297" s="3"/>
      <c r="AU6297" s="5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CK6297"/>
    </row>
    <row r="6298" spans="1:89" x14ac:dyDescent="0.25">
      <c r="A6298" s="2"/>
      <c r="B6298" s="5"/>
      <c r="C6298" s="5"/>
      <c r="D6298" s="5"/>
      <c r="E6298" s="5"/>
      <c r="F6298" s="5"/>
      <c r="G6298" s="5"/>
      <c r="H6298" s="5"/>
      <c r="I6298" s="3"/>
      <c r="J6298" s="5"/>
      <c r="K6298" s="5"/>
      <c r="L6298" s="5"/>
      <c r="M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3"/>
      <c r="AU6298" s="5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CK6298"/>
    </row>
    <row r="6299" spans="1:89" x14ac:dyDescent="0.25">
      <c r="A6299" s="2"/>
      <c r="B6299" s="5"/>
      <c r="C6299" s="5"/>
      <c r="D6299" s="5"/>
      <c r="E6299" s="5"/>
      <c r="F6299" s="5"/>
      <c r="G6299" s="5"/>
      <c r="H6299" s="5"/>
      <c r="I6299" s="3"/>
      <c r="J6299" s="5"/>
      <c r="K6299" s="5"/>
      <c r="L6299" s="5"/>
      <c r="M6299" s="5"/>
      <c r="AJ6299" s="3"/>
      <c r="AK6299" s="3"/>
      <c r="AL6299" s="3"/>
      <c r="AM6299" s="3"/>
      <c r="AN6299" s="3"/>
      <c r="AO6299" s="5"/>
      <c r="AP6299" s="5"/>
      <c r="AQ6299" s="5"/>
      <c r="AR6299" s="5"/>
      <c r="AS6299" s="5"/>
      <c r="AT6299" s="3"/>
      <c r="AU6299" s="5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CK6299"/>
    </row>
    <row r="6300" spans="1:89" x14ac:dyDescent="0.25">
      <c r="A6300" s="2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AJ6300" s="3"/>
      <c r="AK6300" s="3"/>
      <c r="AL6300" s="3"/>
      <c r="AM6300" s="3"/>
      <c r="AN6300" s="3"/>
      <c r="AO6300" s="5"/>
      <c r="AP6300" s="5"/>
      <c r="AQ6300" s="5"/>
      <c r="AR6300" s="5"/>
      <c r="AS6300" s="5"/>
      <c r="AT6300" s="3"/>
      <c r="AU6300" s="5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CK6300"/>
    </row>
    <row r="6301" spans="1:89" x14ac:dyDescent="0.25">
      <c r="A6301" s="2"/>
      <c r="B6301" s="5"/>
      <c r="C6301" s="5"/>
      <c r="D6301" s="5"/>
      <c r="E6301" s="5"/>
      <c r="F6301" s="5"/>
      <c r="G6301" s="5"/>
      <c r="H6301" s="5"/>
      <c r="I6301" s="3"/>
      <c r="J6301" s="5"/>
      <c r="K6301" s="5"/>
      <c r="L6301" s="5"/>
      <c r="M6301" s="5"/>
      <c r="AJ6301" s="5"/>
      <c r="AK6301" s="5"/>
      <c r="AL6301" s="3"/>
      <c r="AM6301" s="3"/>
      <c r="AN6301" s="5"/>
      <c r="AO6301" s="5"/>
      <c r="AP6301" s="5"/>
      <c r="AQ6301" s="5"/>
      <c r="AR6301" s="5"/>
      <c r="AS6301" s="5"/>
      <c r="AT6301" s="3"/>
      <c r="AU6301" s="5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CK6301"/>
    </row>
    <row r="6302" spans="1:89" x14ac:dyDescent="0.25">
      <c r="A6302" s="2"/>
      <c r="B6302" s="5"/>
      <c r="C6302" s="5"/>
      <c r="D6302" s="5"/>
      <c r="E6302" s="5"/>
      <c r="F6302" s="5"/>
      <c r="G6302" s="5"/>
      <c r="H6302" s="5"/>
      <c r="I6302" s="5"/>
      <c r="J6302" s="5"/>
      <c r="K6302" s="3"/>
      <c r="L6302" s="5"/>
      <c r="M6302" s="5"/>
      <c r="AJ6302" s="3"/>
      <c r="AK6302" s="3"/>
      <c r="AL6302" s="3"/>
      <c r="AM6302" s="3"/>
      <c r="AN6302" s="3"/>
      <c r="AO6302" s="5"/>
      <c r="AP6302" s="5"/>
      <c r="AQ6302" s="5"/>
      <c r="AR6302" s="5"/>
      <c r="AS6302" s="5"/>
      <c r="AT6302" s="3"/>
      <c r="AU6302" s="5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CK6302"/>
    </row>
    <row r="6303" spans="1:89" x14ac:dyDescent="0.25">
      <c r="A6303" s="2"/>
      <c r="B6303" s="5"/>
      <c r="C6303" s="5"/>
      <c r="D6303" s="5"/>
      <c r="E6303" s="5"/>
      <c r="F6303" s="5"/>
      <c r="G6303" s="5"/>
      <c r="H6303" s="5"/>
      <c r="I6303" s="3"/>
      <c r="J6303" s="5"/>
      <c r="K6303" s="5"/>
      <c r="L6303" s="5"/>
      <c r="M6303" s="5"/>
      <c r="AJ6303" s="3"/>
      <c r="AK6303" s="3"/>
      <c r="AL6303" s="3"/>
      <c r="AM6303" s="3"/>
      <c r="AN6303" s="3"/>
      <c r="AO6303" s="5"/>
      <c r="AP6303" s="5"/>
      <c r="AQ6303" s="5"/>
      <c r="AR6303" s="5"/>
      <c r="AS6303" s="5"/>
      <c r="AT6303" s="3"/>
      <c r="AU6303" s="5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CK6303"/>
    </row>
    <row r="6304" spans="1:89" x14ac:dyDescent="0.25">
      <c r="A6304" s="2"/>
      <c r="B6304" s="5"/>
      <c r="C6304" s="5"/>
      <c r="D6304" s="5"/>
      <c r="E6304" s="5"/>
      <c r="F6304" s="5"/>
      <c r="G6304" s="5"/>
      <c r="H6304" s="5"/>
      <c r="I6304" s="3"/>
      <c r="J6304" s="5"/>
      <c r="K6304" s="5"/>
      <c r="L6304" s="5"/>
      <c r="M6304" s="5"/>
      <c r="AJ6304" s="3"/>
      <c r="AK6304" s="3"/>
      <c r="AL6304" s="3"/>
      <c r="AM6304" s="3"/>
      <c r="AN6304" s="3"/>
      <c r="AO6304" s="5"/>
      <c r="AP6304" s="5"/>
      <c r="AQ6304" s="5"/>
      <c r="AR6304" s="5"/>
      <c r="AS6304" s="5"/>
      <c r="AT6304" s="3"/>
      <c r="AU6304" s="5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CK6304"/>
    </row>
    <row r="6305" spans="1:89" x14ac:dyDescent="0.25">
      <c r="A6305" s="2"/>
      <c r="B6305" s="5"/>
      <c r="C6305" s="5"/>
      <c r="D6305" s="5"/>
      <c r="E6305" s="5"/>
      <c r="F6305" s="5"/>
      <c r="G6305" s="5"/>
      <c r="H6305" s="5"/>
      <c r="I6305" s="3"/>
      <c r="J6305" s="5"/>
      <c r="K6305" s="5"/>
      <c r="L6305" s="5"/>
      <c r="M6305" s="5"/>
      <c r="AJ6305" s="3"/>
      <c r="AK6305" s="3"/>
      <c r="AL6305" s="3"/>
      <c r="AM6305" s="3"/>
      <c r="AN6305" s="3"/>
      <c r="AO6305" s="5"/>
      <c r="AP6305" s="5"/>
      <c r="AQ6305" s="5"/>
      <c r="AR6305" s="5"/>
      <c r="AS6305" s="5"/>
      <c r="AT6305" s="3"/>
      <c r="AU6305" s="5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CK6305"/>
    </row>
    <row r="6306" spans="1:89" x14ac:dyDescent="0.25">
      <c r="A6306" s="2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3"/>
      <c r="AU6306" s="5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CK6306"/>
    </row>
    <row r="6307" spans="1:89" x14ac:dyDescent="0.25">
      <c r="A6307" s="2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3"/>
      <c r="AU6307" s="5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CK6307"/>
    </row>
    <row r="6308" spans="1:89" x14ac:dyDescent="0.25">
      <c r="A6308" s="2"/>
      <c r="B6308" s="5"/>
      <c r="C6308" s="5"/>
      <c r="D6308" s="5"/>
      <c r="E6308" s="5"/>
      <c r="F6308" s="5"/>
      <c r="G6308" s="5"/>
      <c r="H6308" s="5"/>
      <c r="I6308" s="3"/>
      <c r="J6308" s="5"/>
      <c r="K6308" s="5"/>
      <c r="L6308" s="5"/>
      <c r="M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3"/>
      <c r="AU6308" s="5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CK6308"/>
    </row>
    <row r="6309" spans="1:89" x14ac:dyDescent="0.25">
      <c r="A6309" s="2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AJ6309" s="3"/>
      <c r="AK6309" s="3"/>
      <c r="AL6309" s="3"/>
      <c r="AM6309" s="3"/>
      <c r="AN6309" s="3"/>
      <c r="AO6309" s="5"/>
      <c r="AP6309" s="5"/>
      <c r="AQ6309" s="5"/>
      <c r="AR6309" s="5"/>
      <c r="AS6309" s="5"/>
      <c r="AT6309" s="3"/>
      <c r="AU6309" s="5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CK6309"/>
    </row>
    <row r="6310" spans="1:89" x14ac:dyDescent="0.25">
      <c r="A6310" s="2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AJ6310" s="5"/>
      <c r="AK6310" s="5"/>
      <c r="AL6310" s="3"/>
      <c r="AM6310" s="3"/>
      <c r="AN6310" s="5"/>
      <c r="AO6310" s="5"/>
      <c r="AP6310" s="5"/>
      <c r="AQ6310" s="5"/>
      <c r="AR6310" s="5"/>
      <c r="AS6310" s="5"/>
      <c r="AT6310" s="3"/>
      <c r="AU6310" s="5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CK6310"/>
    </row>
    <row r="6311" spans="1:89" x14ac:dyDescent="0.25">
      <c r="A6311" s="2"/>
      <c r="B6311" s="5"/>
      <c r="C6311" s="5"/>
      <c r="D6311" s="5"/>
      <c r="E6311" s="5"/>
      <c r="F6311" s="5"/>
      <c r="G6311" s="5"/>
      <c r="H6311" s="5"/>
      <c r="I6311" s="5"/>
      <c r="J6311" s="5"/>
      <c r="K6311" s="3"/>
      <c r="L6311" s="5"/>
      <c r="M6311" s="5"/>
      <c r="AJ6311" s="3"/>
      <c r="AK6311" s="3"/>
      <c r="AL6311" s="3"/>
      <c r="AM6311" s="3"/>
      <c r="AN6311" s="3"/>
      <c r="AO6311" s="5"/>
      <c r="AP6311" s="5"/>
      <c r="AQ6311" s="5"/>
      <c r="AR6311" s="5"/>
      <c r="AS6311" s="5"/>
      <c r="AT6311" s="3"/>
      <c r="AU6311" s="5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CK6311"/>
    </row>
    <row r="6312" spans="1:89" x14ac:dyDescent="0.25">
      <c r="A6312" s="2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3"/>
      <c r="AU6312" s="5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CK6312"/>
    </row>
    <row r="6313" spans="1:89" x14ac:dyDescent="0.25">
      <c r="A6313" s="2"/>
      <c r="B6313" s="5"/>
      <c r="C6313" s="5"/>
      <c r="D6313" s="5"/>
      <c r="E6313" s="5"/>
      <c r="F6313" s="5"/>
      <c r="G6313" s="5"/>
      <c r="H6313" s="5"/>
      <c r="I6313" s="3"/>
      <c r="J6313" s="5"/>
      <c r="K6313" s="5"/>
      <c r="L6313" s="5"/>
      <c r="M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3"/>
      <c r="AU6313" s="5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CK6313"/>
    </row>
    <row r="6314" spans="1:89" x14ac:dyDescent="0.25">
      <c r="A6314" s="2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3"/>
      <c r="M6314" s="5"/>
      <c r="AJ6314" s="3"/>
      <c r="AK6314" s="3"/>
      <c r="AL6314" s="3"/>
      <c r="AM6314" s="3"/>
      <c r="AN6314" s="3"/>
      <c r="AO6314" s="5"/>
      <c r="AP6314" s="5"/>
      <c r="AQ6314" s="5"/>
      <c r="AR6314" s="5"/>
      <c r="AS6314" s="5"/>
      <c r="AT6314" s="3"/>
      <c r="AU6314" s="5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CK6314"/>
    </row>
    <row r="6315" spans="1:89" x14ac:dyDescent="0.25">
      <c r="A6315" s="2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AJ6315" s="5"/>
      <c r="AK6315" s="3"/>
      <c r="AL6315" s="3"/>
      <c r="AM6315" s="3"/>
      <c r="AN6315" s="5"/>
      <c r="AO6315" s="5"/>
      <c r="AP6315" s="5"/>
      <c r="AQ6315" s="5"/>
      <c r="AR6315" s="5"/>
      <c r="AS6315" s="5"/>
      <c r="AT6315" s="3"/>
      <c r="AU6315" s="5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CK6315"/>
    </row>
    <row r="6316" spans="1:89" x14ac:dyDescent="0.25">
      <c r="A6316" s="2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3"/>
      <c r="M6316" s="5"/>
      <c r="AJ6316" s="3"/>
      <c r="AK6316" s="3"/>
      <c r="AL6316" s="3"/>
      <c r="AM6316" s="3"/>
      <c r="AN6316" s="3"/>
      <c r="AO6316" s="5"/>
      <c r="AP6316" s="5"/>
      <c r="AQ6316" s="5"/>
      <c r="AR6316" s="5"/>
      <c r="AS6316" s="5"/>
      <c r="AT6316" s="3"/>
      <c r="AU6316" s="5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CK6316"/>
    </row>
    <row r="6317" spans="1:89" x14ac:dyDescent="0.25">
      <c r="A6317" s="2"/>
      <c r="B6317" s="5"/>
      <c r="C6317" s="5"/>
      <c r="D6317" s="5"/>
      <c r="E6317" s="5"/>
      <c r="F6317" s="5"/>
      <c r="G6317" s="5"/>
      <c r="H6317" s="5"/>
      <c r="I6317" s="3"/>
      <c r="J6317" s="5"/>
      <c r="K6317" s="5"/>
      <c r="L6317" s="5"/>
      <c r="M6317" s="5"/>
      <c r="AJ6317" s="3"/>
      <c r="AK6317" s="3"/>
      <c r="AL6317" s="3"/>
      <c r="AM6317" s="3"/>
      <c r="AN6317" s="5"/>
      <c r="AO6317" s="5"/>
      <c r="AP6317" s="5"/>
      <c r="AQ6317" s="5"/>
      <c r="AR6317" s="5"/>
      <c r="AS6317" s="5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CK6317"/>
    </row>
    <row r="6318" spans="1:89" x14ac:dyDescent="0.25">
      <c r="A6318" s="2"/>
      <c r="B6318" s="5"/>
      <c r="C6318" s="5"/>
      <c r="D6318" s="5"/>
      <c r="E6318" s="5"/>
      <c r="F6318" s="5"/>
      <c r="G6318" s="5"/>
      <c r="H6318" s="5"/>
      <c r="I6318" s="3"/>
      <c r="J6318" s="5"/>
      <c r="K6318" s="5"/>
      <c r="L6318" s="5"/>
      <c r="M6318" s="5"/>
      <c r="AJ6318" s="5"/>
      <c r="AK6318" s="3"/>
      <c r="AL6318" s="3"/>
      <c r="AM6318" s="3"/>
      <c r="AN6318" s="5"/>
      <c r="AO6318" s="5"/>
      <c r="AP6318" s="5"/>
      <c r="AQ6318" s="5"/>
      <c r="AR6318" s="5"/>
      <c r="AS6318" s="5"/>
      <c r="AT6318" s="3"/>
      <c r="AU6318" s="5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CK6318"/>
    </row>
    <row r="6319" spans="1:89" x14ac:dyDescent="0.25">
      <c r="A6319" s="2"/>
      <c r="B6319" s="5"/>
      <c r="C6319" s="5"/>
      <c r="D6319" s="5"/>
      <c r="E6319" s="5"/>
      <c r="F6319" s="5"/>
      <c r="G6319" s="5"/>
      <c r="H6319" s="5"/>
      <c r="I6319" s="3"/>
      <c r="J6319" s="5"/>
      <c r="K6319" s="5"/>
      <c r="L6319" s="5"/>
      <c r="M6319" s="5"/>
      <c r="AJ6319" s="3"/>
      <c r="AK6319" s="3"/>
      <c r="AL6319" s="3"/>
      <c r="AM6319" s="3"/>
      <c r="AN6319" s="5"/>
      <c r="AO6319" s="5"/>
      <c r="AP6319" s="5"/>
      <c r="AQ6319" s="5"/>
      <c r="AR6319" s="5"/>
      <c r="AS6319" s="5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CK6319"/>
    </row>
    <row r="6320" spans="1:89" x14ac:dyDescent="0.25">
      <c r="A6320" s="2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AJ6320" s="3"/>
      <c r="AK6320" s="3"/>
      <c r="AL6320" s="3"/>
      <c r="AM6320" s="3"/>
      <c r="AN6320" s="3"/>
      <c r="AO6320" s="5"/>
      <c r="AP6320" s="5"/>
      <c r="AQ6320" s="5"/>
      <c r="AR6320" s="5"/>
      <c r="AS6320" s="5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CK6320"/>
    </row>
    <row r="6321" spans="1:89" x14ac:dyDescent="0.25">
      <c r="A6321" s="2"/>
      <c r="B6321" s="5"/>
      <c r="C6321" s="5"/>
      <c r="D6321" s="5"/>
      <c r="E6321" s="5"/>
      <c r="F6321" s="5"/>
      <c r="G6321" s="5"/>
      <c r="H6321" s="5"/>
      <c r="I6321" s="5"/>
      <c r="J6321" s="5"/>
      <c r="K6321" s="3"/>
      <c r="L6321" s="5"/>
      <c r="M6321" s="5"/>
      <c r="AJ6321" s="3"/>
      <c r="AK6321" s="3"/>
      <c r="AL6321" s="3"/>
      <c r="AM6321" s="3"/>
      <c r="AN6321" s="3"/>
      <c r="AO6321" s="5"/>
      <c r="AP6321" s="5"/>
      <c r="AQ6321" s="5"/>
      <c r="AR6321" s="5"/>
      <c r="AS6321" s="5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CK6321"/>
    </row>
    <row r="6322" spans="1:89" x14ac:dyDescent="0.25">
      <c r="A6322" s="2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AJ6322" s="3"/>
      <c r="AK6322" s="3"/>
      <c r="AL6322" s="3"/>
      <c r="AM6322" s="3"/>
      <c r="AN6322" s="5"/>
      <c r="AO6322" s="5"/>
      <c r="AP6322" s="5"/>
      <c r="AQ6322" s="5"/>
      <c r="AR6322" s="5"/>
      <c r="AS6322" s="5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CK6322"/>
    </row>
    <row r="6323" spans="1:89" x14ac:dyDescent="0.25">
      <c r="A6323" s="2"/>
      <c r="B6323" s="5"/>
      <c r="C6323" s="5"/>
      <c r="D6323" s="5"/>
      <c r="E6323" s="5"/>
      <c r="F6323" s="5"/>
      <c r="G6323" s="5"/>
      <c r="H6323" s="5"/>
      <c r="I6323" s="3"/>
      <c r="J6323" s="5"/>
      <c r="K6323" s="5"/>
      <c r="L6323" s="5"/>
      <c r="M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3"/>
      <c r="AU6323" s="5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CK6323"/>
    </row>
    <row r="6324" spans="1:89" x14ac:dyDescent="0.25">
      <c r="A6324" s="2"/>
      <c r="B6324" s="5"/>
      <c r="C6324" s="5"/>
      <c r="D6324" s="5"/>
      <c r="E6324" s="5"/>
      <c r="F6324" s="5"/>
      <c r="G6324" s="5"/>
      <c r="H6324" s="5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3"/>
      <c r="AU6324" s="5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CK6324"/>
    </row>
    <row r="6325" spans="1:89" x14ac:dyDescent="0.25">
      <c r="A6325" s="2"/>
      <c r="B6325" s="5"/>
      <c r="C6325" s="5"/>
      <c r="D6325" s="5"/>
      <c r="E6325" s="5"/>
      <c r="F6325" s="5"/>
      <c r="G6325" s="5"/>
      <c r="H6325" s="5"/>
      <c r="I6325" s="3"/>
      <c r="J6325" s="5"/>
      <c r="K6325" s="5"/>
      <c r="L6325" s="5"/>
      <c r="M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3"/>
      <c r="AU6325" s="5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CK6325"/>
    </row>
    <row r="6326" spans="1:89" x14ac:dyDescent="0.25">
      <c r="A6326" s="2"/>
      <c r="B6326" s="5"/>
      <c r="C6326" s="5"/>
      <c r="D6326" s="5"/>
      <c r="E6326" s="5"/>
      <c r="F6326" s="5"/>
      <c r="G6326" s="5"/>
      <c r="H6326" s="5"/>
      <c r="I6326" s="5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5"/>
      <c r="AP6326" s="5"/>
      <c r="AQ6326" s="5"/>
      <c r="AR6326" s="5"/>
      <c r="AS6326" s="5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CK6326"/>
    </row>
    <row r="6327" spans="1:89" x14ac:dyDescent="0.25">
      <c r="A6327" s="2"/>
      <c r="B6327" s="5"/>
      <c r="C6327" s="5"/>
      <c r="D6327" s="5"/>
      <c r="E6327" s="5"/>
      <c r="F6327" s="5"/>
      <c r="G6327" s="5"/>
      <c r="H6327" s="5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5"/>
      <c r="AK6327" s="3"/>
      <c r="AL6327" s="3"/>
      <c r="AM6327" s="3"/>
      <c r="AN6327" s="5"/>
      <c r="AO6327" s="5"/>
      <c r="AP6327" s="5"/>
      <c r="AQ6327" s="5"/>
      <c r="AR6327" s="5"/>
      <c r="AS6327" s="5"/>
      <c r="AT6327" s="3"/>
      <c r="AU6327" s="5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CK6327"/>
    </row>
    <row r="6328" spans="1:89" x14ac:dyDescent="0.25">
      <c r="A6328" s="2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5"/>
      <c r="AP6328" s="5"/>
      <c r="AQ6328" s="5"/>
      <c r="AR6328" s="5"/>
      <c r="AS6328" s="5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CK6328"/>
    </row>
    <row r="6329" spans="1:89" x14ac:dyDescent="0.25">
      <c r="A6329" s="2"/>
      <c r="B6329" s="5"/>
      <c r="C6329" s="5"/>
      <c r="D6329" s="5"/>
      <c r="E6329" s="5"/>
      <c r="F6329" s="5"/>
      <c r="G6329" s="5"/>
      <c r="H6329" s="5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3"/>
      <c r="AU6329" s="5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CK6329"/>
    </row>
    <row r="6330" spans="1:89" x14ac:dyDescent="0.25">
      <c r="A6330" s="2"/>
      <c r="B6330" s="5"/>
      <c r="C6330" s="5"/>
      <c r="D6330" s="5"/>
      <c r="E6330" s="5"/>
      <c r="F6330" s="5"/>
      <c r="G6330" s="5"/>
      <c r="H6330" s="5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3"/>
      <c r="AU6330" s="5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CK6330"/>
    </row>
    <row r="6331" spans="1:89" x14ac:dyDescent="0.25">
      <c r="A6331" s="2"/>
      <c r="B6331" s="5"/>
      <c r="C6331" s="5"/>
      <c r="D6331" s="5"/>
      <c r="E6331" s="5"/>
      <c r="F6331" s="5"/>
      <c r="G6331" s="5"/>
      <c r="H6331" s="5"/>
      <c r="I6331" s="5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5"/>
      <c r="AP6331" s="5"/>
      <c r="AQ6331" s="5"/>
      <c r="AR6331" s="5"/>
      <c r="AS6331" s="5"/>
      <c r="AT6331" s="3"/>
      <c r="AU6331" s="5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CK6331"/>
    </row>
    <row r="6332" spans="1:89" x14ac:dyDescent="0.25">
      <c r="A6332" s="2"/>
      <c r="B6332" s="5"/>
      <c r="C6332" s="5"/>
      <c r="D6332" s="5"/>
      <c r="E6332" s="5"/>
      <c r="F6332" s="5"/>
      <c r="G6332" s="5"/>
      <c r="H6332" s="5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3"/>
      <c r="AU6332" s="5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CK6332"/>
    </row>
    <row r="6333" spans="1:89" x14ac:dyDescent="0.25">
      <c r="A6333" s="2"/>
      <c r="B6333" s="5"/>
      <c r="C6333" s="5"/>
      <c r="D6333" s="5"/>
      <c r="E6333" s="5"/>
      <c r="F6333" s="5"/>
      <c r="G6333" s="5"/>
      <c r="H6333" s="5"/>
      <c r="I6333" s="3"/>
      <c r="J6333" s="5"/>
      <c r="K6333" s="5"/>
      <c r="L6333" s="5"/>
      <c r="M6333" s="5"/>
      <c r="AJ6333" s="3"/>
      <c r="AK6333" s="3"/>
      <c r="AL6333" s="3"/>
      <c r="AM6333" s="3"/>
      <c r="AN6333" s="3"/>
      <c r="AO6333" s="5"/>
      <c r="AP6333" s="5"/>
      <c r="AQ6333" s="5"/>
      <c r="AR6333" s="5"/>
      <c r="AS6333" s="5"/>
      <c r="AT6333" s="3"/>
      <c r="AU6333" s="5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CK6333"/>
    </row>
    <row r="6334" spans="1:89" x14ac:dyDescent="0.25">
      <c r="A6334" s="2"/>
      <c r="B6334" s="5"/>
      <c r="C6334" s="5"/>
      <c r="D6334" s="5"/>
      <c r="E6334" s="5"/>
      <c r="F6334" s="5"/>
      <c r="G6334" s="5"/>
      <c r="H6334" s="5"/>
      <c r="I6334" s="3"/>
      <c r="J6334" s="5"/>
      <c r="K6334" s="5"/>
      <c r="L6334" s="5"/>
      <c r="M6334" s="5"/>
      <c r="AJ6334" s="3"/>
      <c r="AK6334" s="3"/>
      <c r="AL6334" s="3"/>
      <c r="AM6334" s="3"/>
      <c r="AN6334" s="5"/>
      <c r="AO6334" s="5"/>
      <c r="AP6334" s="5"/>
      <c r="AQ6334" s="5"/>
      <c r="AR6334" s="5"/>
      <c r="AS6334" s="5"/>
      <c r="AT6334" s="3"/>
      <c r="AU6334" s="5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CK6334"/>
    </row>
    <row r="6335" spans="1:89" x14ac:dyDescent="0.25">
      <c r="A6335" s="2"/>
      <c r="B6335" s="5"/>
      <c r="C6335" s="5"/>
      <c r="D6335" s="5"/>
      <c r="E6335" s="5"/>
      <c r="F6335" s="5"/>
      <c r="G6335" s="5"/>
      <c r="H6335" s="5"/>
      <c r="I6335" s="3"/>
      <c r="J6335" s="5"/>
      <c r="K6335" s="5"/>
      <c r="L6335" s="5"/>
      <c r="M6335" s="5"/>
      <c r="AJ6335" s="5"/>
      <c r="AK6335" s="3"/>
      <c r="AL6335" s="3"/>
      <c r="AM6335" s="5"/>
      <c r="AN6335" s="5"/>
      <c r="AO6335" s="5"/>
      <c r="AP6335" s="5"/>
      <c r="AQ6335" s="5"/>
      <c r="AR6335" s="5"/>
      <c r="AS6335" s="5"/>
      <c r="AT6335" s="3"/>
      <c r="AU6335" s="5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CK6335"/>
    </row>
    <row r="6336" spans="1:89" x14ac:dyDescent="0.25">
      <c r="A6336" s="2"/>
      <c r="B6336" s="5"/>
      <c r="C6336" s="5"/>
      <c r="D6336" s="5"/>
      <c r="E6336" s="5"/>
      <c r="F6336" s="5"/>
      <c r="G6336" s="5"/>
      <c r="H6336" s="5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5"/>
      <c r="AO6336" s="5"/>
      <c r="AP6336" s="5"/>
      <c r="AQ6336" s="5"/>
      <c r="AR6336" s="5"/>
      <c r="AS6336" s="5"/>
      <c r="AT6336" s="3"/>
      <c r="AU6336" s="5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CK6336"/>
    </row>
    <row r="6337" spans="1:89" x14ac:dyDescent="0.25">
      <c r="A6337" s="2"/>
      <c r="B6337" s="5"/>
      <c r="C6337" s="5"/>
      <c r="D6337" s="5"/>
      <c r="E6337" s="5"/>
      <c r="F6337" s="5"/>
      <c r="G6337" s="5"/>
      <c r="H6337" s="5"/>
      <c r="I6337" s="3"/>
      <c r="J6337" s="5"/>
      <c r="K6337" s="5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5"/>
      <c r="AP6337" s="5"/>
      <c r="AQ6337" s="5"/>
      <c r="AR6337" s="5"/>
      <c r="AS6337" s="5"/>
      <c r="AT6337" s="3"/>
      <c r="AU6337" s="5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CK6337"/>
    </row>
    <row r="6338" spans="1:89" x14ac:dyDescent="0.25">
      <c r="A6338" s="2"/>
      <c r="B6338" s="5"/>
      <c r="C6338" s="5"/>
      <c r="D6338" s="5"/>
      <c r="E6338" s="5"/>
      <c r="F6338" s="5"/>
      <c r="G6338" s="5"/>
      <c r="H6338" s="5"/>
      <c r="I6338" s="5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AK6338" s="3"/>
      <c r="AL6338" s="3"/>
      <c r="AM6338" s="3"/>
      <c r="AN6338" s="3"/>
      <c r="AO6338" s="5"/>
      <c r="AP6338" s="5"/>
      <c r="AQ6338" s="5"/>
      <c r="AR6338" s="5"/>
      <c r="AS6338" s="5"/>
      <c r="AT6338" s="3"/>
      <c r="AU6338" s="5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CK6338"/>
    </row>
    <row r="6339" spans="1:89" x14ac:dyDescent="0.25">
      <c r="A6339" s="2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AJ6339" s="3"/>
      <c r="AK6339" s="3"/>
      <c r="AL6339" s="3"/>
      <c r="AM6339" s="3"/>
      <c r="AN6339" s="5"/>
      <c r="AO6339" s="5"/>
      <c r="AP6339" s="5"/>
      <c r="AQ6339" s="5"/>
      <c r="AR6339" s="5"/>
      <c r="AS6339" s="5"/>
      <c r="AT6339" s="3"/>
      <c r="AU6339" s="5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CK6339"/>
    </row>
    <row r="6340" spans="1:89" x14ac:dyDescent="0.25">
      <c r="A6340" s="2"/>
      <c r="B6340" s="5"/>
      <c r="C6340" s="5"/>
      <c r="D6340" s="5"/>
      <c r="E6340" s="5"/>
      <c r="F6340" s="5"/>
      <c r="G6340" s="5"/>
      <c r="H6340" s="5"/>
      <c r="I6340" s="3"/>
      <c r="J6340" s="5"/>
      <c r="K6340" s="5"/>
      <c r="L6340" s="5"/>
      <c r="M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3"/>
      <c r="AU6340" s="5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CK6340"/>
    </row>
    <row r="6341" spans="1:89" x14ac:dyDescent="0.25">
      <c r="A6341" s="2"/>
      <c r="B6341" s="5"/>
      <c r="C6341" s="5"/>
      <c r="D6341" s="5"/>
      <c r="E6341" s="5"/>
      <c r="F6341" s="5"/>
      <c r="G6341" s="5"/>
      <c r="H6341" s="5"/>
      <c r="I6341" s="5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3"/>
      <c r="AU6341" s="5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CK6341"/>
    </row>
    <row r="6342" spans="1:89" x14ac:dyDescent="0.25">
      <c r="A6342" s="2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3"/>
      <c r="AU6342" s="5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CK6342"/>
    </row>
    <row r="6343" spans="1:89" x14ac:dyDescent="0.25">
      <c r="A6343" s="2"/>
      <c r="B6343" s="5"/>
      <c r="C6343" s="5"/>
      <c r="D6343" s="5"/>
      <c r="E6343" s="5"/>
      <c r="F6343" s="5"/>
      <c r="G6343" s="5"/>
      <c r="H6343" s="5"/>
      <c r="I6343" s="5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AK6343" s="3"/>
      <c r="AL6343" s="3"/>
      <c r="AM6343" s="3"/>
      <c r="AN6343" s="3"/>
      <c r="AO6343" s="5"/>
      <c r="AP6343" s="5"/>
      <c r="AQ6343" s="5"/>
      <c r="AR6343" s="5"/>
      <c r="AS6343" s="5"/>
      <c r="AT6343" s="3"/>
      <c r="AU6343" s="5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CK6343"/>
    </row>
    <row r="6344" spans="1:89" x14ac:dyDescent="0.25">
      <c r="A6344" s="2"/>
      <c r="B6344" s="5"/>
      <c r="C6344" s="5"/>
      <c r="D6344" s="5"/>
      <c r="E6344" s="5"/>
      <c r="F6344" s="5"/>
      <c r="G6344" s="5"/>
      <c r="H6344" s="5"/>
      <c r="I6344" s="5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5"/>
      <c r="AK6344" s="3"/>
      <c r="AL6344" s="3"/>
      <c r="AM6344" s="5"/>
      <c r="AN6344" s="5"/>
      <c r="AO6344" s="5"/>
      <c r="AP6344" s="5"/>
      <c r="AQ6344" s="5"/>
      <c r="AR6344" s="5"/>
      <c r="AS6344" s="5"/>
      <c r="AT6344" s="3"/>
      <c r="AU6344" s="5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CK6344"/>
    </row>
    <row r="6345" spans="1:89" x14ac:dyDescent="0.25">
      <c r="A6345" s="2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AJ6345" s="3"/>
      <c r="AK6345" s="3"/>
      <c r="AL6345" s="3"/>
      <c r="AM6345" s="3"/>
      <c r="AN6345" s="3"/>
      <c r="AO6345" s="5"/>
      <c r="AP6345" s="5"/>
      <c r="AQ6345" s="5"/>
      <c r="AR6345" s="5"/>
      <c r="AS6345" s="5"/>
      <c r="AT6345" s="3"/>
      <c r="AU6345" s="5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CK6345"/>
    </row>
    <row r="6346" spans="1:89" x14ac:dyDescent="0.25">
      <c r="A6346" s="2"/>
      <c r="B6346" s="5"/>
      <c r="C6346" s="5"/>
      <c r="D6346" s="5"/>
      <c r="E6346" s="5"/>
      <c r="F6346" s="5"/>
      <c r="G6346" s="5"/>
      <c r="H6346" s="5"/>
      <c r="I6346" s="5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3"/>
      <c r="AU6346" s="5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CK6346"/>
    </row>
    <row r="6347" spans="1:89" x14ac:dyDescent="0.25">
      <c r="A6347" s="2"/>
      <c r="B6347" s="5"/>
      <c r="C6347" s="5"/>
      <c r="D6347" s="5"/>
      <c r="E6347" s="5"/>
      <c r="F6347" s="5"/>
      <c r="G6347" s="5"/>
      <c r="H6347" s="5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3"/>
      <c r="AU6347" s="5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CK6347"/>
    </row>
    <row r="6348" spans="1:89" x14ac:dyDescent="0.25">
      <c r="A6348" s="2"/>
      <c r="B6348" s="5"/>
      <c r="C6348" s="5"/>
      <c r="D6348" s="5"/>
      <c r="E6348" s="5"/>
      <c r="F6348" s="5"/>
      <c r="G6348" s="5"/>
      <c r="H6348" s="5"/>
      <c r="I6348" s="5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5"/>
      <c r="AP6348" s="5"/>
      <c r="AQ6348" s="5"/>
      <c r="AR6348" s="3"/>
      <c r="AS6348" s="5"/>
      <c r="AT6348" s="3"/>
      <c r="AU6348" s="5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CK6348"/>
    </row>
    <row r="6349" spans="1:89" x14ac:dyDescent="0.25">
      <c r="A6349" s="2"/>
      <c r="B6349" s="5"/>
      <c r="C6349" s="5"/>
      <c r="D6349" s="5"/>
      <c r="E6349" s="5"/>
      <c r="F6349" s="5"/>
      <c r="G6349" s="5"/>
      <c r="H6349" s="5"/>
      <c r="I6349" s="5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5"/>
      <c r="AK6349" s="3"/>
      <c r="AL6349" s="3"/>
      <c r="AM6349" s="3"/>
      <c r="AN6349" s="3"/>
      <c r="AO6349" s="5"/>
      <c r="AP6349" s="5"/>
      <c r="AQ6349" s="5"/>
      <c r="AR6349" s="5"/>
      <c r="AS6349" s="5"/>
      <c r="AT6349" s="3"/>
      <c r="AU6349" s="5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CK6349"/>
    </row>
    <row r="6350" spans="1:89" x14ac:dyDescent="0.25">
      <c r="A6350" s="2"/>
      <c r="B6350" s="5"/>
      <c r="C6350" s="5"/>
      <c r="D6350" s="5"/>
      <c r="E6350" s="5"/>
      <c r="F6350" s="5"/>
      <c r="G6350" s="5"/>
      <c r="H6350" s="5"/>
      <c r="I6350" s="3"/>
      <c r="J6350" s="5"/>
      <c r="K6350" s="5"/>
      <c r="L6350" s="5"/>
      <c r="M6350" s="5"/>
      <c r="AJ6350" s="3"/>
      <c r="AK6350" s="3"/>
      <c r="AL6350" s="3"/>
      <c r="AM6350" s="3"/>
      <c r="AN6350" s="3"/>
      <c r="AO6350" s="5"/>
      <c r="AP6350" s="5"/>
      <c r="AQ6350" s="5"/>
      <c r="AR6350" s="3"/>
      <c r="AS6350" s="5"/>
      <c r="AT6350" s="3"/>
      <c r="AU6350" s="5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CK6350"/>
    </row>
    <row r="6351" spans="1:89" x14ac:dyDescent="0.25">
      <c r="A6351" s="2"/>
      <c r="B6351" s="5"/>
      <c r="C6351" s="5"/>
      <c r="D6351" s="5"/>
      <c r="E6351" s="5"/>
      <c r="F6351" s="5"/>
      <c r="G6351" s="5"/>
      <c r="H6351" s="5"/>
      <c r="I6351" s="3"/>
      <c r="J6351" s="5"/>
      <c r="K6351" s="5"/>
      <c r="L6351" s="5"/>
      <c r="M6351" s="5"/>
      <c r="AJ6351" s="3"/>
      <c r="AK6351" s="3"/>
      <c r="AL6351" s="3"/>
      <c r="AM6351" s="3"/>
      <c r="AN6351" s="3"/>
      <c r="AO6351" s="5"/>
      <c r="AP6351" s="5"/>
      <c r="AQ6351" s="5"/>
      <c r="AR6351" s="3"/>
      <c r="AS6351" s="5"/>
      <c r="AT6351" s="3"/>
      <c r="AU6351" s="5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CK6351"/>
    </row>
    <row r="6352" spans="1:89" x14ac:dyDescent="0.25">
      <c r="A6352" s="2"/>
      <c r="B6352" s="5"/>
      <c r="C6352" s="5"/>
      <c r="D6352" s="5"/>
      <c r="E6352" s="5"/>
      <c r="F6352" s="5"/>
      <c r="G6352" s="5"/>
      <c r="H6352" s="5"/>
      <c r="I6352" s="3"/>
      <c r="J6352" s="5"/>
      <c r="K6352" s="5"/>
      <c r="L6352" s="5"/>
      <c r="M6352" s="5"/>
      <c r="AJ6352" s="5"/>
      <c r="AK6352" s="5"/>
      <c r="AL6352" s="3"/>
      <c r="AM6352" s="3"/>
      <c r="AN6352" s="3"/>
      <c r="AO6352" s="5"/>
      <c r="AP6352" s="5"/>
      <c r="AQ6352" s="5"/>
      <c r="AR6352" s="5"/>
      <c r="AS6352" s="5"/>
      <c r="AT6352" s="3"/>
      <c r="AU6352" s="5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CK6352"/>
    </row>
    <row r="6353" spans="1:89" x14ac:dyDescent="0.25">
      <c r="A6353" s="2"/>
      <c r="B6353" s="5"/>
      <c r="C6353" s="5"/>
      <c r="D6353" s="5"/>
      <c r="E6353" s="5"/>
      <c r="F6353" s="5"/>
      <c r="G6353" s="5"/>
      <c r="H6353" s="5"/>
      <c r="I6353" s="5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5"/>
      <c r="AP6353" s="5"/>
      <c r="AQ6353" s="5"/>
      <c r="AR6353" s="3"/>
      <c r="AS6353" s="5"/>
      <c r="AT6353" s="3"/>
      <c r="AU6353" s="5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CK6353"/>
    </row>
    <row r="6354" spans="1:89" x14ac:dyDescent="0.25">
      <c r="A6354" s="2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AJ6354" s="3"/>
      <c r="AK6354" s="3"/>
      <c r="AL6354" s="3"/>
      <c r="AM6354" s="3"/>
      <c r="AN6354" s="3"/>
      <c r="AO6354" s="5"/>
      <c r="AP6354" s="5"/>
      <c r="AQ6354" s="5"/>
      <c r="AR6354" s="3"/>
      <c r="AS6354" s="5"/>
      <c r="AT6354" s="3"/>
      <c r="AU6354" s="5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CK6354"/>
    </row>
    <row r="6355" spans="1:89" x14ac:dyDescent="0.25">
      <c r="A6355" s="2"/>
      <c r="B6355" s="5"/>
      <c r="C6355" s="5"/>
      <c r="D6355" s="5"/>
      <c r="E6355" s="5"/>
      <c r="F6355" s="5"/>
      <c r="G6355" s="5"/>
      <c r="H6355" s="5"/>
      <c r="I6355" s="5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5"/>
      <c r="AP6355" s="5"/>
      <c r="AQ6355" s="5"/>
      <c r="AR6355" s="3"/>
      <c r="AS6355" s="5"/>
      <c r="AT6355" s="3"/>
      <c r="AU6355" s="5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CK6355"/>
    </row>
    <row r="6356" spans="1:89" x14ac:dyDescent="0.25">
      <c r="A6356" s="2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AJ6356" s="3"/>
      <c r="AK6356" s="3"/>
      <c r="AL6356" s="3"/>
      <c r="AM6356" s="3"/>
      <c r="AN6356" s="3"/>
      <c r="AO6356" s="5"/>
      <c r="AP6356" s="5"/>
      <c r="AQ6356" s="5"/>
      <c r="AR6356" s="3"/>
      <c r="AS6356" s="5"/>
      <c r="AT6356" s="3"/>
      <c r="AU6356" s="5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CK6356"/>
    </row>
    <row r="6357" spans="1:89" x14ac:dyDescent="0.25">
      <c r="A6357" s="2"/>
      <c r="B6357" s="5"/>
      <c r="C6357" s="5"/>
      <c r="D6357" s="5"/>
      <c r="E6357" s="5"/>
      <c r="F6357" s="5"/>
      <c r="G6357" s="5"/>
      <c r="H6357" s="5"/>
      <c r="I6357" s="3"/>
      <c r="J6357" s="5"/>
      <c r="K6357" s="5"/>
      <c r="L6357" s="5"/>
      <c r="M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3"/>
      <c r="AU6357" s="5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CK6357"/>
    </row>
    <row r="6358" spans="1:89" x14ac:dyDescent="0.25">
      <c r="A6358" s="2"/>
      <c r="B6358" s="5"/>
      <c r="C6358" s="5"/>
      <c r="D6358" s="5"/>
      <c r="E6358" s="5"/>
      <c r="F6358" s="5"/>
      <c r="G6358" s="5"/>
      <c r="H6358" s="5"/>
      <c r="I6358" s="5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3"/>
      <c r="AU6358" s="5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CK6358"/>
    </row>
    <row r="6359" spans="1:89" x14ac:dyDescent="0.25">
      <c r="A6359" s="2"/>
      <c r="B6359" s="5"/>
      <c r="C6359" s="5"/>
      <c r="D6359" s="5"/>
      <c r="E6359" s="5"/>
      <c r="F6359" s="5"/>
      <c r="G6359" s="5"/>
      <c r="H6359" s="5"/>
      <c r="I6359" s="3"/>
      <c r="J6359" s="5"/>
      <c r="K6359" s="5"/>
      <c r="L6359" s="5"/>
      <c r="M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3"/>
      <c r="AU6359" s="5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CK6359"/>
    </row>
    <row r="6360" spans="1:89" x14ac:dyDescent="0.25">
      <c r="A6360" s="2"/>
      <c r="B6360" s="5"/>
      <c r="C6360" s="5"/>
      <c r="D6360" s="5"/>
      <c r="E6360" s="5"/>
      <c r="F6360" s="5"/>
      <c r="G6360" s="5"/>
      <c r="H6360" s="5"/>
      <c r="I6360" s="5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5"/>
      <c r="AP6360" s="5"/>
      <c r="AQ6360" s="5"/>
      <c r="AR6360" s="3"/>
      <c r="AS6360" s="5"/>
      <c r="AT6360" s="3"/>
      <c r="AU6360" s="5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CK6360"/>
    </row>
    <row r="6361" spans="1:89" x14ac:dyDescent="0.25">
      <c r="A6361" s="2"/>
      <c r="B6361" s="5"/>
      <c r="C6361" s="5"/>
      <c r="D6361" s="5"/>
      <c r="E6361" s="5"/>
      <c r="F6361" s="5"/>
      <c r="G6361" s="5"/>
      <c r="H6361" s="5"/>
      <c r="I6361" s="5"/>
      <c r="J6361" s="5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5"/>
      <c r="AK6361" s="3"/>
      <c r="AL6361" s="3"/>
      <c r="AM6361" s="3"/>
      <c r="AN6361" s="3"/>
      <c r="AO6361" s="5"/>
      <c r="AP6361" s="5"/>
      <c r="AQ6361" s="5"/>
      <c r="AR6361" s="5"/>
      <c r="AS6361" s="5"/>
      <c r="AT6361" s="3"/>
      <c r="AU6361" s="5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CK6361"/>
    </row>
    <row r="6362" spans="1:89" x14ac:dyDescent="0.25">
      <c r="A6362" s="2"/>
      <c r="B6362" s="5"/>
      <c r="C6362" s="5"/>
      <c r="D6362" s="5"/>
      <c r="E6362" s="5"/>
      <c r="F6362" s="5"/>
      <c r="G6362" s="5"/>
      <c r="H6362" s="5"/>
      <c r="I6362" s="3"/>
      <c r="J6362" s="5"/>
      <c r="K6362" s="3"/>
      <c r="L6362" s="3"/>
      <c r="M6362" s="5"/>
      <c r="AJ6362" s="3"/>
      <c r="AK6362" s="3"/>
      <c r="AL6362" s="3"/>
      <c r="AM6362" s="3"/>
      <c r="AN6362" s="3"/>
      <c r="AO6362" s="5"/>
      <c r="AP6362" s="5"/>
      <c r="AQ6362" s="5"/>
      <c r="AR6362" s="3"/>
      <c r="AS6362" s="5"/>
      <c r="AT6362" s="3"/>
      <c r="AU6362" s="5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CK6362"/>
    </row>
    <row r="6363" spans="1:89" x14ac:dyDescent="0.25">
      <c r="A6363" s="2"/>
      <c r="B6363" s="5"/>
      <c r="C6363" s="5"/>
      <c r="D6363" s="5"/>
      <c r="E6363" s="5"/>
      <c r="F6363" s="5"/>
      <c r="G6363" s="5"/>
      <c r="H6363" s="5"/>
      <c r="I6363" s="5"/>
      <c r="J6363" s="5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3"/>
      <c r="AU6363" s="5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CK6363"/>
    </row>
    <row r="6364" spans="1:89" x14ac:dyDescent="0.25">
      <c r="A6364" s="2"/>
      <c r="B6364" s="5"/>
      <c r="C6364" s="5"/>
      <c r="D6364" s="5"/>
      <c r="E6364" s="5"/>
      <c r="F6364" s="5"/>
      <c r="G6364" s="5"/>
      <c r="H6364" s="5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3"/>
      <c r="AU6364" s="5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CK6364"/>
    </row>
    <row r="6365" spans="1:89" x14ac:dyDescent="0.25">
      <c r="A6365" s="2"/>
      <c r="B6365" s="5"/>
      <c r="C6365" s="5"/>
      <c r="D6365" s="5"/>
      <c r="E6365" s="5"/>
      <c r="F6365" s="5"/>
      <c r="G6365" s="5"/>
      <c r="H6365" s="5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3"/>
      <c r="AU6365" s="5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CK6365"/>
    </row>
    <row r="6366" spans="1:89" x14ac:dyDescent="0.25">
      <c r="A6366" s="2"/>
      <c r="B6366" s="5"/>
      <c r="C6366" s="5"/>
      <c r="D6366" s="5"/>
      <c r="E6366" s="5"/>
      <c r="F6366" s="5"/>
      <c r="G6366" s="5"/>
      <c r="H6366" s="5"/>
      <c r="I6366" s="3"/>
      <c r="J6366" s="5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3"/>
      <c r="AU6366" s="5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CK6366"/>
    </row>
    <row r="6367" spans="1:89" x14ac:dyDescent="0.25">
      <c r="A6367" s="2"/>
      <c r="B6367" s="5"/>
      <c r="C6367" s="5"/>
      <c r="D6367" s="5"/>
      <c r="E6367" s="5"/>
      <c r="F6367" s="5"/>
      <c r="G6367" s="5"/>
      <c r="H6367" s="5"/>
      <c r="I6367" s="3"/>
      <c r="J6367" s="5"/>
      <c r="K6367" s="5"/>
      <c r="L6367" s="5"/>
      <c r="M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3"/>
      <c r="AU6367" s="5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CK6367"/>
    </row>
    <row r="6368" spans="1:89" x14ac:dyDescent="0.25">
      <c r="A6368" s="2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3"/>
      <c r="AU6368" s="5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CK6368"/>
    </row>
    <row r="6369" spans="1:89" x14ac:dyDescent="0.25">
      <c r="A6369" s="2"/>
      <c r="B6369" s="5"/>
      <c r="C6369" s="5"/>
      <c r="D6369" s="5"/>
      <c r="E6369" s="5"/>
      <c r="F6369" s="5"/>
      <c r="G6369" s="5"/>
      <c r="H6369" s="5"/>
      <c r="I6369" s="3"/>
      <c r="J6369" s="5"/>
      <c r="K6369" s="5"/>
      <c r="L6369" s="5"/>
      <c r="M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3"/>
      <c r="AU6369" s="5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CK6369"/>
    </row>
    <row r="6370" spans="1:89" x14ac:dyDescent="0.25">
      <c r="A6370" s="2"/>
      <c r="B6370" s="5"/>
      <c r="C6370" s="5"/>
      <c r="D6370" s="5"/>
      <c r="E6370" s="5"/>
      <c r="F6370" s="5"/>
      <c r="G6370" s="5"/>
      <c r="H6370" s="5"/>
      <c r="I6370" s="5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3"/>
      <c r="AU6370" s="5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CK6370"/>
    </row>
    <row r="6371" spans="1:89" x14ac:dyDescent="0.25">
      <c r="A6371" s="2"/>
      <c r="B6371" s="5"/>
      <c r="C6371" s="5"/>
      <c r="D6371" s="5"/>
      <c r="E6371" s="5"/>
      <c r="F6371" s="5"/>
      <c r="G6371" s="5"/>
      <c r="H6371" s="5"/>
      <c r="I6371" s="3"/>
      <c r="J6371" s="5"/>
      <c r="K6371" s="3"/>
      <c r="L6371" s="3"/>
      <c r="M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3"/>
      <c r="AU6371" s="5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CK6371"/>
    </row>
    <row r="6372" spans="1:89" x14ac:dyDescent="0.25">
      <c r="A6372" s="2"/>
      <c r="B6372" s="5"/>
      <c r="C6372" s="5"/>
      <c r="D6372" s="5"/>
      <c r="E6372" s="5"/>
      <c r="F6372" s="5"/>
      <c r="G6372" s="5"/>
      <c r="H6372" s="5"/>
      <c r="I6372" s="5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3"/>
      <c r="AU6372" s="5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CK6372"/>
    </row>
    <row r="6373" spans="1:89" x14ac:dyDescent="0.25">
      <c r="A6373" s="2"/>
      <c r="B6373" s="5"/>
      <c r="C6373" s="5"/>
      <c r="D6373" s="5"/>
      <c r="E6373" s="5"/>
      <c r="F6373" s="5"/>
      <c r="G6373" s="5"/>
      <c r="H6373" s="5"/>
      <c r="I6373" s="3"/>
      <c r="J6373" s="5"/>
      <c r="K6373" s="5"/>
      <c r="L6373" s="5"/>
      <c r="M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3"/>
      <c r="AU6373" s="5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CK6373"/>
    </row>
    <row r="6374" spans="1:89" x14ac:dyDescent="0.25">
      <c r="A6374" s="2"/>
      <c r="B6374" s="5"/>
      <c r="C6374" s="5"/>
      <c r="D6374" s="5"/>
      <c r="E6374" s="5"/>
      <c r="F6374" s="5"/>
      <c r="G6374" s="5"/>
      <c r="H6374" s="5"/>
      <c r="I6374" s="3"/>
      <c r="J6374" s="5"/>
      <c r="K6374" s="5"/>
      <c r="L6374" s="5"/>
      <c r="M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3"/>
      <c r="AU6374" s="5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CK6374"/>
    </row>
    <row r="6375" spans="1:89" x14ac:dyDescent="0.25">
      <c r="A6375" s="2"/>
      <c r="B6375" s="5"/>
      <c r="C6375" s="5"/>
      <c r="D6375" s="5"/>
      <c r="E6375" s="5"/>
      <c r="F6375" s="5"/>
      <c r="G6375" s="5"/>
      <c r="H6375" s="5"/>
      <c r="I6375" s="5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3"/>
      <c r="AU6375" s="5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CK6375"/>
    </row>
    <row r="6376" spans="1:89" x14ac:dyDescent="0.25">
      <c r="A6376" s="2"/>
      <c r="B6376" s="5"/>
      <c r="C6376" s="5"/>
      <c r="D6376" s="5"/>
      <c r="E6376" s="5"/>
      <c r="F6376" s="5"/>
      <c r="G6376" s="5"/>
      <c r="H6376" s="5"/>
      <c r="I6376" s="3"/>
      <c r="J6376" s="5"/>
      <c r="K6376" s="3"/>
      <c r="L6376" s="5"/>
      <c r="M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3"/>
      <c r="AU6376" s="5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CK6376"/>
    </row>
    <row r="6377" spans="1:89" x14ac:dyDescent="0.25">
      <c r="A6377" s="2"/>
      <c r="B6377" s="5"/>
      <c r="C6377" s="5"/>
      <c r="D6377" s="5"/>
      <c r="E6377" s="5"/>
      <c r="F6377" s="5"/>
      <c r="G6377" s="5"/>
      <c r="H6377" s="5"/>
      <c r="I6377" s="5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3"/>
      <c r="AU6377" s="5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CK6377"/>
    </row>
    <row r="6378" spans="1:89" x14ac:dyDescent="0.25">
      <c r="A6378" s="2"/>
      <c r="B6378" s="5"/>
      <c r="C6378" s="5"/>
      <c r="D6378" s="5"/>
      <c r="E6378" s="5"/>
      <c r="F6378" s="5"/>
      <c r="G6378" s="5"/>
      <c r="H6378" s="5"/>
      <c r="I6378" s="5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3"/>
      <c r="AU6378" s="5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CK6378"/>
    </row>
    <row r="6379" spans="1:89" x14ac:dyDescent="0.25">
      <c r="A6379" s="2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3"/>
      <c r="AU6379" s="5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CK6379"/>
    </row>
    <row r="6380" spans="1:89" x14ac:dyDescent="0.25">
      <c r="A6380" s="2"/>
      <c r="B6380" s="5"/>
      <c r="C6380" s="5"/>
      <c r="D6380" s="5"/>
      <c r="E6380" s="5"/>
      <c r="F6380" s="5"/>
      <c r="G6380" s="5"/>
      <c r="H6380" s="5"/>
      <c r="I6380" s="5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3"/>
      <c r="AU6380" s="5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CK6380"/>
    </row>
    <row r="6381" spans="1:89" x14ac:dyDescent="0.25">
      <c r="A6381" s="2"/>
      <c r="B6381" s="5"/>
      <c r="C6381" s="5"/>
      <c r="D6381" s="5"/>
      <c r="E6381" s="5"/>
      <c r="F6381" s="5"/>
      <c r="G6381" s="5"/>
      <c r="H6381" s="5"/>
      <c r="I6381" s="5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3"/>
      <c r="AU6381" s="5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CK6381"/>
    </row>
    <row r="6382" spans="1:89" x14ac:dyDescent="0.25">
      <c r="A6382" s="2"/>
      <c r="B6382" s="5"/>
      <c r="C6382" s="5"/>
      <c r="D6382" s="5"/>
      <c r="E6382" s="5"/>
      <c r="F6382" s="5"/>
      <c r="G6382" s="5"/>
      <c r="H6382" s="5"/>
      <c r="I6382" s="5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K6382" s="3"/>
      <c r="AL6382" s="3"/>
      <c r="AM6382" s="3"/>
      <c r="AN6382" s="3"/>
      <c r="AO6382" s="5"/>
      <c r="AP6382" s="5"/>
      <c r="AQ6382" s="5"/>
      <c r="AR6382" s="5"/>
      <c r="AS6382" s="5"/>
      <c r="AT6382" s="3"/>
      <c r="AU6382" s="5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CK6382"/>
    </row>
    <row r="6383" spans="1:89" x14ac:dyDescent="0.25">
      <c r="A6383" s="2"/>
      <c r="B6383" s="5"/>
      <c r="C6383" s="5"/>
      <c r="D6383" s="5"/>
      <c r="E6383" s="5"/>
      <c r="F6383" s="5"/>
      <c r="G6383" s="5"/>
      <c r="H6383" s="5"/>
      <c r="I6383" s="5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3"/>
      <c r="AU6383" s="5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CK6383"/>
    </row>
    <row r="6384" spans="1:89" x14ac:dyDescent="0.25">
      <c r="A6384" s="2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AJ6384" s="3"/>
      <c r="AK6384" s="3"/>
      <c r="AL6384" s="3"/>
      <c r="AM6384" s="3"/>
      <c r="AN6384" s="3"/>
      <c r="AO6384" s="5"/>
      <c r="AP6384" s="5"/>
      <c r="AQ6384" s="5"/>
      <c r="AR6384" s="5"/>
      <c r="AS6384" s="5"/>
      <c r="AT6384" s="3"/>
      <c r="AU6384" s="5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CK6384"/>
    </row>
    <row r="6385" spans="1:89" x14ac:dyDescent="0.25">
      <c r="A6385" s="2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AJ6385" s="3"/>
      <c r="AK6385" s="3"/>
      <c r="AL6385" s="3"/>
      <c r="AM6385" s="3"/>
      <c r="AN6385" s="3"/>
      <c r="AO6385" s="5"/>
      <c r="AP6385" s="5"/>
      <c r="AQ6385" s="5"/>
      <c r="AR6385" s="5"/>
      <c r="AS6385" s="5"/>
      <c r="AT6385" s="3"/>
      <c r="AU6385" s="5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CK6385"/>
    </row>
    <row r="6386" spans="1:89" x14ac:dyDescent="0.25">
      <c r="A6386" s="2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AJ6386" s="5"/>
      <c r="AK6386" s="5"/>
      <c r="AL6386" s="3"/>
      <c r="AM6386" s="3"/>
      <c r="AN6386" s="5"/>
      <c r="AO6386" s="5"/>
      <c r="AP6386" s="5"/>
      <c r="AQ6386" s="5"/>
      <c r="AR6386" s="5"/>
      <c r="AS6386" s="5"/>
      <c r="AT6386" s="3"/>
      <c r="AU6386" s="5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CK6386"/>
    </row>
    <row r="6387" spans="1:89" x14ac:dyDescent="0.25">
      <c r="A6387" s="2"/>
      <c r="B6387" s="5"/>
      <c r="C6387" s="5"/>
      <c r="D6387" s="5"/>
      <c r="E6387" s="5"/>
      <c r="F6387" s="5"/>
      <c r="G6387" s="5"/>
      <c r="H6387" s="5"/>
      <c r="I6387" s="5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5"/>
      <c r="AP6387" s="5"/>
      <c r="AQ6387" s="5"/>
      <c r="AR6387" s="5"/>
      <c r="AS6387" s="5"/>
      <c r="AT6387" s="3"/>
      <c r="AU6387" s="5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CK6387"/>
    </row>
    <row r="6388" spans="1:89" x14ac:dyDescent="0.25">
      <c r="A6388" s="2"/>
      <c r="B6388" s="5"/>
      <c r="C6388" s="5"/>
      <c r="D6388" s="5"/>
      <c r="E6388" s="5"/>
      <c r="F6388" s="5"/>
      <c r="G6388" s="5"/>
      <c r="H6388" s="5"/>
      <c r="I6388" s="5"/>
      <c r="J6388" s="5"/>
      <c r="K6388" s="3"/>
      <c r="L6388" s="5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AK6388" s="3"/>
      <c r="AL6388" s="3"/>
      <c r="AM6388" s="3"/>
      <c r="AN6388" s="3"/>
      <c r="AO6388" s="5"/>
      <c r="AP6388" s="5"/>
      <c r="AQ6388" s="5"/>
      <c r="AR6388" s="5"/>
      <c r="AS6388" s="5"/>
      <c r="AT6388" s="3"/>
      <c r="AU6388" s="5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CK6388"/>
    </row>
    <row r="6389" spans="1:89" x14ac:dyDescent="0.25">
      <c r="A6389" s="2"/>
      <c r="B6389" s="5"/>
      <c r="C6389" s="5"/>
      <c r="D6389" s="5"/>
      <c r="E6389" s="5"/>
      <c r="F6389" s="5"/>
      <c r="G6389" s="5"/>
      <c r="H6389" s="5"/>
      <c r="I6389" s="5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5"/>
      <c r="AP6389" s="5"/>
      <c r="AQ6389" s="5"/>
      <c r="AR6389" s="5"/>
      <c r="AS6389" s="5"/>
      <c r="AT6389" s="3"/>
      <c r="AU6389" s="5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CK6389"/>
    </row>
    <row r="6390" spans="1:89" x14ac:dyDescent="0.25">
      <c r="A6390" s="2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AJ6390" s="3"/>
      <c r="AK6390" s="3"/>
      <c r="AL6390" s="3"/>
      <c r="AM6390" s="3"/>
      <c r="AN6390" s="3"/>
      <c r="AO6390" s="5"/>
      <c r="AP6390" s="5"/>
      <c r="AQ6390" s="5"/>
      <c r="AR6390" s="5"/>
      <c r="AS6390" s="5"/>
      <c r="AT6390" s="3"/>
      <c r="AU6390" s="5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CK6390"/>
    </row>
    <row r="6391" spans="1:89" x14ac:dyDescent="0.25">
      <c r="A6391" s="2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3"/>
      <c r="AU6391" s="5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CK6391"/>
    </row>
    <row r="6392" spans="1:89" x14ac:dyDescent="0.25">
      <c r="A6392" s="2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3"/>
      <c r="AU6392" s="5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CK6392"/>
    </row>
    <row r="6393" spans="1:89" x14ac:dyDescent="0.25">
      <c r="A6393" s="2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3"/>
      <c r="AU6393" s="5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CK6393"/>
    </row>
    <row r="6394" spans="1:89" x14ac:dyDescent="0.25">
      <c r="A6394" s="2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AJ6394" s="3"/>
      <c r="AK6394" s="3"/>
      <c r="AL6394" s="3"/>
      <c r="AM6394" s="3"/>
      <c r="AN6394" s="3"/>
      <c r="AO6394" s="5"/>
      <c r="AP6394" s="5"/>
      <c r="AQ6394" s="5"/>
      <c r="AR6394" s="5"/>
      <c r="AS6394" s="5"/>
      <c r="AT6394" s="3"/>
      <c r="AU6394" s="5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CK6394"/>
    </row>
    <row r="6395" spans="1:89" x14ac:dyDescent="0.25">
      <c r="A6395" s="2"/>
      <c r="B6395" s="5"/>
      <c r="C6395" s="5"/>
      <c r="D6395" s="5"/>
      <c r="E6395" s="5"/>
      <c r="F6395" s="5"/>
      <c r="G6395" s="5"/>
      <c r="H6395" s="5"/>
      <c r="I6395" s="5"/>
      <c r="J6395" s="5"/>
      <c r="K6395" s="3"/>
      <c r="L6395" s="3"/>
      <c r="M6395" s="5"/>
      <c r="AJ6395" s="5"/>
      <c r="AK6395" s="5"/>
      <c r="AL6395" s="3"/>
      <c r="AM6395" s="3"/>
      <c r="AN6395" s="5"/>
      <c r="AO6395" s="5"/>
      <c r="AP6395" s="5"/>
      <c r="AQ6395" s="5"/>
      <c r="AR6395" s="5"/>
      <c r="AS6395" s="5"/>
      <c r="AT6395" s="3"/>
      <c r="AU6395" s="5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CK6395"/>
    </row>
    <row r="6396" spans="1:89" x14ac:dyDescent="0.25">
      <c r="A6396" s="2"/>
      <c r="B6396" s="5"/>
      <c r="C6396" s="5"/>
      <c r="D6396" s="5"/>
      <c r="E6396" s="5"/>
      <c r="F6396" s="5"/>
      <c r="G6396" s="5"/>
      <c r="H6396" s="5"/>
      <c r="I6396" s="5"/>
      <c r="J6396" s="5"/>
      <c r="K6396" s="3"/>
      <c r="L6396" s="5"/>
      <c r="M6396" s="5"/>
      <c r="AJ6396" s="3"/>
      <c r="AK6396" s="3"/>
      <c r="AL6396" s="3"/>
      <c r="AM6396" s="3"/>
      <c r="AN6396" s="3"/>
      <c r="AO6396" s="5"/>
      <c r="AP6396" s="5"/>
      <c r="AQ6396" s="5"/>
      <c r="AR6396" s="5"/>
      <c r="AS6396" s="5"/>
      <c r="AT6396" s="3"/>
      <c r="AU6396" s="5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CK6396"/>
    </row>
    <row r="6397" spans="1:89" x14ac:dyDescent="0.25">
      <c r="A6397" s="2"/>
      <c r="B6397" s="5"/>
      <c r="C6397" s="5"/>
      <c r="D6397" s="5"/>
      <c r="E6397" s="5"/>
      <c r="F6397" s="5"/>
      <c r="G6397" s="5"/>
      <c r="H6397" s="5"/>
      <c r="I6397" s="3"/>
      <c r="J6397" s="5"/>
      <c r="K6397" s="3"/>
      <c r="L6397" s="3"/>
      <c r="M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3"/>
      <c r="AU6397" s="5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CK6397"/>
    </row>
    <row r="6398" spans="1:89" x14ac:dyDescent="0.25">
      <c r="A6398" s="2"/>
      <c r="B6398" s="5"/>
      <c r="C6398" s="5"/>
      <c r="D6398" s="5"/>
      <c r="E6398" s="5"/>
      <c r="F6398" s="5"/>
      <c r="G6398" s="5"/>
      <c r="H6398" s="5"/>
      <c r="I6398" s="5"/>
      <c r="J6398" s="5"/>
      <c r="K6398" s="3"/>
      <c r="L6398" s="3"/>
      <c r="M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3"/>
      <c r="AU6398" s="5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CK6398"/>
    </row>
    <row r="6399" spans="1:89" x14ac:dyDescent="0.25">
      <c r="A6399" s="2"/>
      <c r="B6399" s="5"/>
      <c r="C6399" s="5"/>
      <c r="D6399" s="5"/>
      <c r="E6399" s="5"/>
      <c r="F6399" s="5"/>
      <c r="G6399" s="5"/>
      <c r="H6399" s="5"/>
      <c r="I6399" s="3"/>
      <c r="J6399" s="5"/>
      <c r="K6399" s="3"/>
      <c r="L6399" s="3"/>
      <c r="M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3"/>
      <c r="AU6399" s="5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CK6399"/>
    </row>
    <row r="6400" spans="1:89" x14ac:dyDescent="0.25">
      <c r="A6400" s="2"/>
      <c r="B6400" s="5"/>
      <c r="C6400" s="5"/>
      <c r="D6400" s="5"/>
      <c r="E6400" s="5"/>
      <c r="F6400" s="5"/>
      <c r="G6400" s="5"/>
      <c r="H6400" s="5"/>
      <c r="I6400" s="5"/>
      <c r="J6400" s="5"/>
      <c r="K6400" s="3"/>
      <c r="L6400" s="3"/>
      <c r="M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3"/>
      <c r="AU6400" s="5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CK6400"/>
    </row>
    <row r="6401" spans="1:89" x14ac:dyDescent="0.25">
      <c r="A6401" s="2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3"/>
      <c r="AU6401" s="5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CK6401"/>
    </row>
    <row r="6402" spans="1:89" x14ac:dyDescent="0.25">
      <c r="A6402" s="2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3"/>
      <c r="AU6402" s="5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CK6402"/>
    </row>
    <row r="6403" spans="1:89" x14ac:dyDescent="0.25">
      <c r="A6403" s="2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3"/>
      <c r="AU6403" s="5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CK6403"/>
    </row>
    <row r="6404" spans="1:89" x14ac:dyDescent="0.25">
      <c r="A6404" s="2"/>
      <c r="B6404" s="5"/>
      <c r="C6404" s="5"/>
      <c r="D6404" s="5"/>
      <c r="E6404" s="5"/>
      <c r="F6404" s="5"/>
      <c r="G6404" s="5"/>
      <c r="H6404" s="5"/>
      <c r="I6404" s="3"/>
      <c r="J6404" s="5"/>
      <c r="K6404" s="3"/>
      <c r="L6404" s="3"/>
      <c r="M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3"/>
      <c r="AU6404" s="5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CK6404"/>
    </row>
    <row r="6405" spans="1:89" x14ac:dyDescent="0.25">
      <c r="A6405" s="2"/>
      <c r="B6405" s="5"/>
      <c r="C6405" s="5"/>
      <c r="D6405" s="5"/>
      <c r="E6405" s="5"/>
      <c r="F6405" s="5"/>
      <c r="G6405" s="5"/>
      <c r="H6405" s="5"/>
      <c r="I6405" s="3"/>
      <c r="J6405" s="5"/>
      <c r="K6405" s="3"/>
      <c r="L6405" s="5"/>
      <c r="M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3"/>
      <c r="AU6405" s="5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CK6405"/>
    </row>
    <row r="6406" spans="1:89" x14ac:dyDescent="0.25">
      <c r="A6406" s="2"/>
      <c r="B6406" s="5"/>
      <c r="C6406" s="5"/>
      <c r="D6406" s="5"/>
      <c r="E6406" s="5"/>
      <c r="F6406" s="5"/>
      <c r="G6406" s="5"/>
      <c r="H6406" s="5"/>
      <c r="I6406" s="5"/>
      <c r="J6406" s="5"/>
      <c r="K6406" s="3"/>
      <c r="L6406" s="3"/>
      <c r="M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3"/>
      <c r="AU6406" s="5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CK6406"/>
    </row>
    <row r="6407" spans="1:89" x14ac:dyDescent="0.25">
      <c r="A6407" s="2"/>
      <c r="B6407" s="5"/>
      <c r="C6407" s="5"/>
      <c r="D6407" s="5"/>
      <c r="E6407" s="5"/>
      <c r="F6407" s="5"/>
      <c r="G6407" s="5"/>
      <c r="H6407" s="5"/>
      <c r="I6407" s="3"/>
      <c r="J6407" s="5"/>
      <c r="K6407" s="5"/>
      <c r="L6407" s="5"/>
      <c r="M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3"/>
      <c r="AU6407" s="5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CK6407"/>
    </row>
    <row r="6408" spans="1:89" x14ac:dyDescent="0.25">
      <c r="A6408" s="2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3"/>
      <c r="AU6408" s="5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CK6408"/>
    </row>
    <row r="6409" spans="1:89" x14ac:dyDescent="0.25">
      <c r="A6409" s="2"/>
      <c r="B6409" s="5"/>
      <c r="C6409" s="5"/>
      <c r="D6409" s="5"/>
      <c r="E6409" s="5"/>
      <c r="F6409" s="5"/>
      <c r="G6409" s="5"/>
      <c r="H6409" s="5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3"/>
      <c r="AU6409" s="5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CK6409"/>
    </row>
    <row r="6410" spans="1:89" x14ac:dyDescent="0.25">
      <c r="A6410" s="2"/>
      <c r="B6410" s="5"/>
      <c r="C6410" s="5"/>
      <c r="D6410" s="5"/>
      <c r="E6410" s="5"/>
      <c r="F6410" s="5"/>
      <c r="G6410" s="5"/>
      <c r="H6410" s="5"/>
      <c r="I6410" s="3"/>
      <c r="J6410" s="5"/>
      <c r="K6410" s="5"/>
      <c r="L6410" s="5"/>
      <c r="M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3"/>
      <c r="AU6410" s="5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CK6410"/>
    </row>
    <row r="6411" spans="1:89" x14ac:dyDescent="0.25">
      <c r="A6411" s="2"/>
      <c r="B6411" s="5"/>
      <c r="C6411" s="5"/>
      <c r="D6411" s="5"/>
      <c r="E6411" s="5"/>
      <c r="F6411" s="5"/>
      <c r="G6411" s="5"/>
      <c r="H6411" s="5"/>
      <c r="I6411" s="5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3"/>
      <c r="AU6411" s="5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CK6411"/>
    </row>
    <row r="6412" spans="1:89" x14ac:dyDescent="0.25">
      <c r="A6412" s="2"/>
      <c r="B6412" s="5"/>
      <c r="C6412" s="5"/>
      <c r="D6412" s="5"/>
      <c r="E6412" s="5"/>
      <c r="F6412" s="5"/>
      <c r="G6412" s="5"/>
      <c r="H6412" s="5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3"/>
      <c r="AU6412" s="5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CK6412"/>
    </row>
    <row r="6413" spans="1:89" x14ac:dyDescent="0.25">
      <c r="A6413" s="2"/>
      <c r="B6413" s="5"/>
      <c r="C6413" s="5"/>
      <c r="D6413" s="5"/>
      <c r="E6413" s="5"/>
      <c r="F6413" s="5"/>
      <c r="G6413" s="5"/>
      <c r="H6413" s="5"/>
      <c r="I6413" s="3"/>
      <c r="J6413" s="5"/>
      <c r="K6413" s="5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3"/>
      <c r="AU6413" s="5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CK6413"/>
    </row>
    <row r="6414" spans="1:89" x14ac:dyDescent="0.25">
      <c r="A6414" s="2"/>
      <c r="B6414" s="5"/>
      <c r="C6414" s="5"/>
      <c r="D6414" s="5"/>
      <c r="E6414" s="5"/>
      <c r="F6414" s="5"/>
      <c r="G6414" s="5"/>
      <c r="H6414" s="5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3"/>
      <c r="AU6414" s="5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CK6414"/>
    </row>
    <row r="6415" spans="1:89" x14ac:dyDescent="0.25">
      <c r="A6415" s="2"/>
      <c r="B6415" s="5"/>
      <c r="C6415" s="5"/>
      <c r="D6415" s="5"/>
      <c r="E6415" s="5"/>
      <c r="F6415" s="5"/>
      <c r="G6415" s="5"/>
      <c r="H6415" s="5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3"/>
      <c r="AU6415" s="5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CK6415"/>
    </row>
    <row r="6416" spans="1:89" x14ac:dyDescent="0.25">
      <c r="A6416" s="2"/>
      <c r="B6416" s="5"/>
      <c r="C6416" s="5"/>
      <c r="D6416" s="5"/>
      <c r="E6416" s="5"/>
      <c r="F6416" s="5"/>
      <c r="G6416" s="5"/>
      <c r="H6416" s="5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3"/>
      <c r="AU6416" s="5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CK6416"/>
    </row>
    <row r="6417" spans="1:89" x14ac:dyDescent="0.25">
      <c r="A6417" s="2"/>
      <c r="B6417" s="5"/>
      <c r="C6417" s="5"/>
      <c r="D6417" s="5"/>
      <c r="E6417" s="5"/>
      <c r="F6417" s="5"/>
      <c r="G6417" s="5"/>
      <c r="H6417" s="5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3"/>
      <c r="AU6417" s="5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CK6417"/>
    </row>
    <row r="6418" spans="1:89" x14ac:dyDescent="0.25">
      <c r="A6418" s="2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3"/>
      <c r="AU6418" s="5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CK6418"/>
    </row>
    <row r="6419" spans="1:89" x14ac:dyDescent="0.25">
      <c r="A6419" s="2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3"/>
      <c r="AU6419" s="5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CK6419"/>
    </row>
    <row r="6420" spans="1:89" x14ac:dyDescent="0.25">
      <c r="A6420" s="2"/>
      <c r="B6420" s="5"/>
      <c r="C6420" s="5"/>
      <c r="D6420" s="5"/>
      <c r="E6420" s="5"/>
      <c r="F6420" s="5"/>
      <c r="G6420" s="5"/>
      <c r="H6420" s="5"/>
      <c r="I6420" s="3"/>
      <c r="J6420" s="5"/>
      <c r="K6420" s="5"/>
      <c r="L6420" s="5"/>
      <c r="M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3"/>
      <c r="AU6420" s="5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CK6420"/>
    </row>
    <row r="6421" spans="1:89" x14ac:dyDescent="0.25">
      <c r="A6421" s="2"/>
      <c r="B6421" s="5"/>
      <c r="C6421" s="5"/>
      <c r="D6421" s="5"/>
      <c r="E6421" s="5"/>
      <c r="F6421" s="5"/>
      <c r="G6421" s="5"/>
      <c r="H6421" s="5"/>
      <c r="I6421" s="5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3"/>
      <c r="AU6421" s="5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CK6421"/>
    </row>
    <row r="6422" spans="1:89" x14ac:dyDescent="0.25">
      <c r="A6422" s="2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3"/>
      <c r="AU6422" s="5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CK6422"/>
    </row>
    <row r="6423" spans="1:89" x14ac:dyDescent="0.25">
      <c r="A6423" s="2"/>
      <c r="B6423" s="5"/>
      <c r="C6423" s="5"/>
      <c r="D6423" s="5"/>
      <c r="E6423" s="5"/>
      <c r="F6423" s="5"/>
      <c r="G6423" s="5"/>
      <c r="H6423" s="5"/>
      <c r="I6423" s="5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3"/>
      <c r="AU6423" s="5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CK6423"/>
    </row>
    <row r="6424" spans="1:89" x14ac:dyDescent="0.25">
      <c r="A6424" s="2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3"/>
      <c r="AU6424" s="5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CK6424"/>
    </row>
    <row r="6425" spans="1:89" x14ac:dyDescent="0.25">
      <c r="A6425" s="2"/>
      <c r="B6425" s="5"/>
      <c r="C6425" s="5"/>
      <c r="D6425" s="5"/>
      <c r="E6425" s="5"/>
      <c r="F6425" s="5"/>
      <c r="G6425" s="5"/>
      <c r="H6425" s="5"/>
      <c r="I6425" s="3"/>
      <c r="J6425" s="5"/>
      <c r="K6425" s="5"/>
      <c r="L6425" s="5"/>
      <c r="M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3"/>
      <c r="AU6425" s="5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CK6425"/>
    </row>
    <row r="6426" spans="1:89" x14ac:dyDescent="0.25">
      <c r="A6426" s="2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3"/>
      <c r="AU6426" s="5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CK6426"/>
    </row>
    <row r="6427" spans="1:89" x14ac:dyDescent="0.25">
      <c r="A6427" s="2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3"/>
      <c r="AU6427" s="5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CK6427"/>
    </row>
    <row r="6428" spans="1:89" x14ac:dyDescent="0.25">
      <c r="A6428" s="2"/>
      <c r="B6428" s="5"/>
      <c r="C6428" s="5"/>
      <c r="D6428" s="5"/>
      <c r="E6428" s="5"/>
      <c r="F6428" s="5"/>
      <c r="G6428" s="5"/>
      <c r="H6428" s="5"/>
      <c r="I6428" s="3"/>
      <c r="J6428" s="5"/>
      <c r="K6428" s="5"/>
      <c r="L6428" s="5"/>
      <c r="M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3"/>
      <c r="AU6428" s="5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CK6428"/>
    </row>
    <row r="6429" spans="1:89" x14ac:dyDescent="0.25">
      <c r="A6429" s="2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3"/>
      <c r="AU6429" s="5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CK6429"/>
    </row>
    <row r="6430" spans="1:89" x14ac:dyDescent="0.25">
      <c r="A6430" s="2"/>
      <c r="B6430" s="5"/>
      <c r="C6430" s="5"/>
      <c r="D6430" s="5"/>
      <c r="E6430" s="5"/>
      <c r="F6430" s="5"/>
      <c r="G6430" s="5"/>
      <c r="H6430" s="5"/>
      <c r="I6430" s="3"/>
      <c r="J6430" s="5"/>
      <c r="K6430" s="5"/>
      <c r="L6430" s="5"/>
      <c r="M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3"/>
      <c r="AU6430" s="5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CK6430"/>
    </row>
    <row r="6431" spans="1:89" x14ac:dyDescent="0.25">
      <c r="A6431" s="2"/>
      <c r="B6431" s="5"/>
      <c r="C6431" s="5"/>
      <c r="D6431" s="5"/>
      <c r="E6431" s="5"/>
      <c r="F6431" s="5"/>
      <c r="G6431" s="5"/>
      <c r="H6431" s="5"/>
      <c r="I6431" s="3"/>
      <c r="J6431" s="5"/>
      <c r="K6431" s="5"/>
      <c r="L6431" s="5"/>
      <c r="M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3"/>
      <c r="AU6431" s="5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CK6431"/>
    </row>
    <row r="6432" spans="1:89" x14ac:dyDescent="0.25">
      <c r="A6432" s="2"/>
      <c r="B6432" s="5"/>
      <c r="C6432" s="5"/>
      <c r="D6432" s="5"/>
      <c r="E6432" s="5"/>
      <c r="F6432" s="5"/>
      <c r="G6432" s="5"/>
      <c r="H6432" s="5"/>
      <c r="I6432" s="3"/>
      <c r="J6432" s="5"/>
      <c r="K6432" s="5"/>
      <c r="L6432" s="5"/>
      <c r="M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3"/>
      <c r="AU6432" s="5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CK6432"/>
    </row>
    <row r="6433" spans="1:89" x14ac:dyDescent="0.25">
      <c r="A6433" s="2"/>
      <c r="B6433" s="5"/>
      <c r="C6433" s="5"/>
      <c r="D6433" s="5"/>
      <c r="E6433" s="5"/>
      <c r="F6433" s="5"/>
      <c r="G6433" s="5"/>
      <c r="H6433" s="5"/>
      <c r="I6433" s="3"/>
      <c r="J6433" s="5"/>
      <c r="K6433" s="5"/>
      <c r="L6433" s="5"/>
      <c r="M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3"/>
      <c r="AU6433" s="5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CK6433"/>
    </row>
    <row r="6434" spans="1:89" x14ac:dyDescent="0.25">
      <c r="A6434" s="2"/>
      <c r="B6434" s="5"/>
      <c r="C6434" s="5"/>
      <c r="D6434" s="5"/>
      <c r="E6434" s="5"/>
      <c r="F6434" s="5"/>
      <c r="G6434" s="5"/>
      <c r="H6434" s="5"/>
      <c r="I6434" s="3"/>
      <c r="J6434" s="5"/>
      <c r="K6434" s="5"/>
      <c r="L6434" s="5"/>
      <c r="M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3"/>
      <c r="AU6434" s="5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CK6434"/>
    </row>
    <row r="6435" spans="1:89" x14ac:dyDescent="0.25">
      <c r="A6435" s="2"/>
      <c r="B6435" s="5"/>
      <c r="C6435" s="5"/>
      <c r="D6435" s="5"/>
      <c r="E6435" s="5"/>
      <c r="F6435" s="5"/>
      <c r="G6435" s="5"/>
      <c r="H6435" s="5"/>
      <c r="I6435" s="3"/>
      <c r="J6435" s="5"/>
      <c r="K6435" s="5"/>
      <c r="L6435" s="5"/>
      <c r="M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3"/>
      <c r="AU6435" s="5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CK6435"/>
    </row>
    <row r="6436" spans="1:89" x14ac:dyDescent="0.25">
      <c r="A6436" s="2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3"/>
      <c r="AU6436" s="5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CK6436"/>
    </row>
    <row r="6437" spans="1:89" x14ac:dyDescent="0.25">
      <c r="A6437" s="2"/>
      <c r="B6437" s="5"/>
      <c r="C6437" s="5"/>
      <c r="D6437" s="5"/>
      <c r="E6437" s="5"/>
      <c r="F6437" s="5"/>
      <c r="G6437" s="5"/>
      <c r="H6437" s="5"/>
      <c r="I6437" s="3"/>
      <c r="J6437" s="5"/>
      <c r="K6437" s="5"/>
      <c r="L6437" s="5"/>
      <c r="M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3"/>
      <c r="AU6437" s="5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CK6437"/>
    </row>
    <row r="6438" spans="1:89" x14ac:dyDescent="0.25">
      <c r="A6438" s="2"/>
      <c r="B6438" s="5"/>
      <c r="C6438" s="5"/>
      <c r="D6438" s="5"/>
      <c r="E6438" s="5"/>
      <c r="F6438" s="5"/>
      <c r="G6438" s="5"/>
      <c r="H6438" s="5"/>
      <c r="I6438" s="3"/>
      <c r="J6438" s="5"/>
      <c r="K6438" s="5"/>
      <c r="L6438" s="5"/>
      <c r="M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3"/>
      <c r="AU6438" s="5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CK6438"/>
    </row>
    <row r="6439" spans="1:89" x14ac:dyDescent="0.25">
      <c r="A6439" s="2"/>
      <c r="B6439" s="5"/>
      <c r="C6439" s="5"/>
      <c r="D6439" s="5"/>
      <c r="E6439" s="5"/>
      <c r="F6439" s="5"/>
      <c r="G6439" s="5"/>
      <c r="H6439" s="5"/>
      <c r="I6439" s="3"/>
      <c r="J6439" s="5"/>
      <c r="K6439" s="5"/>
      <c r="L6439" s="5"/>
      <c r="M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3"/>
      <c r="AU6439" s="5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CK6439"/>
    </row>
    <row r="6440" spans="1:89" x14ac:dyDescent="0.25">
      <c r="A6440" s="2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3"/>
      <c r="AU6440" s="5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CK6440"/>
    </row>
    <row r="6441" spans="1:89" x14ac:dyDescent="0.25">
      <c r="A6441" s="2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3"/>
      <c r="AU6441" s="5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CK6441"/>
    </row>
    <row r="6442" spans="1:89" x14ac:dyDescent="0.25">
      <c r="A6442" s="2"/>
      <c r="B6442" s="5"/>
      <c r="C6442" s="5"/>
      <c r="D6442" s="5"/>
      <c r="E6442" s="5"/>
      <c r="F6442" s="5"/>
      <c r="G6442" s="5"/>
      <c r="H6442" s="5"/>
      <c r="I6442" s="3"/>
      <c r="J6442" s="5"/>
      <c r="K6442" s="5"/>
      <c r="L6442" s="5"/>
      <c r="M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3"/>
      <c r="AU6442" s="5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CK6442"/>
    </row>
    <row r="6443" spans="1:89" x14ac:dyDescent="0.25">
      <c r="A6443" s="2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3"/>
      <c r="AU6443" s="5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CK6443"/>
    </row>
    <row r="6444" spans="1:89" x14ac:dyDescent="0.25">
      <c r="A6444" s="2"/>
      <c r="B6444" s="5"/>
      <c r="C6444" s="5"/>
      <c r="D6444" s="5"/>
      <c r="E6444" s="5"/>
      <c r="F6444" s="5"/>
      <c r="G6444" s="5"/>
      <c r="H6444" s="5"/>
      <c r="I6444" s="3"/>
      <c r="J6444" s="5"/>
      <c r="K6444" s="5"/>
      <c r="L6444" s="5"/>
      <c r="M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3"/>
      <c r="AU6444" s="5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CK6444"/>
    </row>
    <row r="6445" spans="1:89" x14ac:dyDescent="0.25">
      <c r="A6445" s="2"/>
      <c r="B6445" s="5"/>
      <c r="C6445" s="5"/>
      <c r="D6445" s="5"/>
      <c r="E6445" s="5"/>
      <c r="F6445" s="5"/>
      <c r="G6445" s="5"/>
      <c r="H6445" s="5"/>
      <c r="I6445" s="3"/>
      <c r="J6445" s="5"/>
      <c r="K6445" s="5"/>
      <c r="L6445" s="5"/>
      <c r="M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3"/>
      <c r="AU6445" s="5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CK6445"/>
    </row>
    <row r="6446" spans="1:89" x14ac:dyDescent="0.25">
      <c r="A6446" s="2"/>
      <c r="B6446" s="5"/>
      <c r="C6446" s="5"/>
      <c r="D6446" s="5"/>
      <c r="E6446" s="5"/>
      <c r="F6446" s="5"/>
      <c r="G6446" s="5"/>
      <c r="H6446" s="5"/>
      <c r="I6446" s="3"/>
      <c r="J6446" s="5"/>
      <c r="K6446" s="5"/>
      <c r="L6446" s="5"/>
      <c r="M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3"/>
      <c r="AU6446" s="5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CK6446"/>
    </row>
    <row r="6447" spans="1:89" x14ac:dyDescent="0.25">
      <c r="A6447" s="2"/>
      <c r="B6447" s="5"/>
      <c r="C6447" s="5"/>
      <c r="D6447" s="5"/>
      <c r="E6447" s="5"/>
      <c r="F6447" s="5"/>
      <c r="G6447" s="5"/>
      <c r="H6447" s="5"/>
      <c r="I6447" s="3"/>
      <c r="J6447" s="5"/>
      <c r="K6447" s="5"/>
      <c r="L6447" s="5"/>
      <c r="M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3"/>
      <c r="AU6447" s="5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CK6447"/>
    </row>
    <row r="6448" spans="1:89" x14ac:dyDescent="0.25">
      <c r="A6448" s="2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3"/>
      <c r="AU6448" s="5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CK6448"/>
    </row>
    <row r="6449" spans="1:89" x14ac:dyDescent="0.25">
      <c r="A6449" s="2"/>
      <c r="B6449" s="5"/>
      <c r="C6449" s="5"/>
      <c r="D6449" s="5"/>
      <c r="E6449" s="5"/>
      <c r="F6449" s="5"/>
      <c r="G6449" s="5"/>
      <c r="H6449" s="5"/>
      <c r="I6449" s="3"/>
      <c r="J6449" s="5"/>
      <c r="K6449" s="5"/>
      <c r="L6449" s="5"/>
      <c r="M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3"/>
      <c r="AU6449" s="5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CK6449"/>
    </row>
    <row r="6450" spans="1:89" x14ac:dyDescent="0.25">
      <c r="A6450" s="2"/>
      <c r="B6450" s="5"/>
      <c r="C6450" s="5"/>
      <c r="D6450" s="5"/>
      <c r="E6450" s="5"/>
      <c r="F6450" s="5"/>
      <c r="G6450" s="5"/>
      <c r="H6450" s="5"/>
      <c r="I6450" s="3"/>
      <c r="J6450" s="5"/>
      <c r="K6450" s="5"/>
      <c r="L6450" s="5"/>
      <c r="M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3"/>
      <c r="AU6450" s="5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CK6450"/>
    </row>
    <row r="6451" spans="1:89" x14ac:dyDescent="0.25">
      <c r="A6451" s="2"/>
      <c r="B6451" s="5"/>
      <c r="C6451" s="5"/>
      <c r="D6451" s="5"/>
      <c r="E6451" s="5"/>
      <c r="F6451" s="5"/>
      <c r="G6451" s="5"/>
      <c r="H6451" s="5"/>
      <c r="I6451" s="3"/>
      <c r="J6451" s="5"/>
      <c r="K6451" s="5"/>
      <c r="L6451" s="5"/>
      <c r="M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3"/>
      <c r="AU6451" s="5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CK6451"/>
    </row>
    <row r="6452" spans="1:89" x14ac:dyDescent="0.25">
      <c r="A6452" s="2"/>
      <c r="B6452" s="5"/>
      <c r="C6452" s="5"/>
      <c r="D6452" s="5"/>
      <c r="E6452" s="5"/>
      <c r="F6452" s="5"/>
      <c r="G6452" s="5"/>
      <c r="H6452" s="5"/>
      <c r="I6452" s="3"/>
      <c r="J6452" s="5"/>
      <c r="K6452" s="5"/>
      <c r="L6452" s="5"/>
      <c r="M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3"/>
      <c r="AU6452" s="5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CK6452"/>
    </row>
    <row r="6453" spans="1:89" x14ac:dyDescent="0.25">
      <c r="A6453" s="2"/>
      <c r="B6453" s="5"/>
      <c r="C6453" s="5"/>
      <c r="D6453" s="5"/>
      <c r="E6453" s="5"/>
      <c r="F6453" s="5"/>
      <c r="G6453" s="5"/>
      <c r="H6453" s="5"/>
      <c r="I6453" s="3"/>
      <c r="J6453" s="5"/>
      <c r="K6453" s="5"/>
      <c r="L6453" s="5"/>
      <c r="M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3"/>
      <c r="AU6453" s="5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CK6453"/>
    </row>
    <row r="6454" spans="1:89" x14ac:dyDescent="0.25">
      <c r="A6454" s="2"/>
      <c r="B6454" s="5"/>
      <c r="C6454" s="5"/>
      <c r="D6454" s="5"/>
      <c r="E6454" s="5"/>
      <c r="F6454" s="5"/>
      <c r="G6454" s="5"/>
      <c r="H6454" s="5"/>
      <c r="I6454" s="3"/>
      <c r="J6454" s="5"/>
      <c r="K6454" s="5"/>
      <c r="L6454" s="5"/>
      <c r="M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3"/>
      <c r="AU6454" s="5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CK6454"/>
    </row>
    <row r="6455" spans="1:89" x14ac:dyDescent="0.25">
      <c r="A6455" s="2"/>
      <c r="B6455" s="5"/>
      <c r="C6455" s="5"/>
      <c r="D6455" s="5"/>
      <c r="E6455" s="5"/>
      <c r="F6455" s="5"/>
      <c r="G6455" s="5"/>
      <c r="H6455" s="5"/>
      <c r="I6455" s="3"/>
      <c r="J6455" s="5"/>
      <c r="K6455" s="5"/>
      <c r="L6455" s="5"/>
      <c r="M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3"/>
      <c r="AU6455" s="5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CK6455"/>
    </row>
    <row r="6456" spans="1:89" x14ac:dyDescent="0.25">
      <c r="A6456" s="2"/>
      <c r="B6456" s="5"/>
      <c r="C6456" s="5"/>
      <c r="D6456" s="5"/>
      <c r="E6456" s="5"/>
      <c r="F6456" s="5"/>
      <c r="G6456" s="5"/>
      <c r="H6456" s="5"/>
      <c r="I6456" s="3"/>
      <c r="J6456" s="5"/>
      <c r="K6456" s="5"/>
      <c r="L6456" s="5"/>
      <c r="M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3"/>
      <c r="AU6456" s="5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CK6456"/>
    </row>
    <row r="6457" spans="1:89" x14ac:dyDescent="0.25">
      <c r="A6457" s="2"/>
      <c r="B6457" s="5"/>
      <c r="C6457" s="5"/>
      <c r="D6457" s="5"/>
      <c r="E6457" s="5"/>
      <c r="F6457" s="5"/>
      <c r="G6457" s="5"/>
      <c r="H6457" s="5"/>
      <c r="I6457" s="3"/>
      <c r="J6457" s="5"/>
      <c r="K6457" s="5"/>
      <c r="L6457" s="5"/>
      <c r="M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3"/>
      <c r="AU6457" s="5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CK6457"/>
    </row>
    <row r="6458" spans="1:89" x14ac:dyDescent="0.25">
      <c r="A6458" s="2"/>
      <c r="B6458" s="5"/>
      <c r="C6458" s="5"/>
      <c r="D6458" s="5"/>
      <c r="E6458" s="5"/>
      <c r="F6458" s="5"/>
      <c r="G6458" s="5"/>
      <c r="H6458" s="5"/>
      <c r="I6458" s="3"/>
      <c r="J6458" s="5"/>
      <c r="K6458" s="5"/>
      <c r="L6458" s="5"/>
      <c r="M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3"/>
      <c r="AU6458" s="5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CK6458"/>
    </row>
    <row r="6459" spans="1:89" x14ac:dyDescent="0.25">
      <c r="A6459" s="2"/>
      <c r="B6459" s="5"/>
      <c r="C6459" s="5"/>
      <c r="D6459" s="5"/>
      <c r="E6459" s="5"/>
      <c r="F6459" s="5"/>
      <c r="G6459" s="5"/>
      <c r="H6459" s="5"/>
      <c r="I6459" s="3"/>
      <c r="J6459" s="5"/>
      <c r="K6459" s="5"/>
      <c r="L6459" s="5"/>
      <c r="M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3"/>
      <c r="AU6459" s="5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CK6459"/>
    </row>
    <row r="6460" spans="1:89" x14ac:dyDescent="0.25">
      <c r="A6460" s="2"/>
      <c r="B6460" s="5"/>
      <c r="C6460" s="5"/>
      <c r="D6460" s="5"/>
      <c r="E6460" s="5"/>
      <c r="F6460" s="5"/>
      <c r="G6460" s="5"/>
      <c r="H6460" s="5"/>
      <c r="I6460" s="3"/>
      <c r="J6460" s="5"/>
      <c r="K6460" s="5"/>
      <c r="L6460" s="5"/>
      <c r="M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3"/>
      <c r="AU6460" s="5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CK6460"/>
    </row>
    <row r="6461" spans="1:89" x14ac:dyDescent="0.25">
      <c r="A6461" s="2"/>
      <c r="B6461" s="5"/>
      <c r="C6461" s="5"/>
      <c r="D6461" s="5"/>
      <c r="E6461" s="5"/>
      <c r="F6461" s="5"/>
      <c r="G6461" s="5"/>
      <c r="H6461" s="5"/>
      <c r="I6461" s="3"/>
      <c r="J6461" s="5"/>
      <c r="K6461" s="5"/>
      <c r="L6461" s="5"/>
      <c r="M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3"/>
      <c r="AU6461" s="5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CK6461"/>
    </row>
    <row r="6462" spans="1:89" x14ac:dyDescent="0.25">
      <c r="A6462" s="2"/>
      <c r="B6462" s="5"/>
      <c r="C6462" s="5"/>
      <c r="D6462" s="5"/>
      <c r="E6462" s="5"/>
      <c r="F6462" s="5"/>
      <c r="G6462" s="5"/>
      <c r="H6462" s="5"/>
      <c r="I6462" s="3"/>
      <c r="J6462" s="5"/>
      <c r="K6462" s="5"/>
      <c r="L6462" s="5"/>
      <c r="M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3"/>
      <c r="AU6462" s="5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CK6462"/>
    </row>
    <row r="6463" spans="1:89" x14ac:dyDescent="0.25">
      <c r="A6463" s="2"/>
      <c r="B6463" s="5"/>
      <c r="C6463" s="5"/>
      <c r="D6463" s="5"/>
      <c r="E6463" s="5"/>
      <c r="F6463" s="5"/>
      <c r="G6463" s="5"/>
      <c r="H6463" s="5"/>
      <c r="I6463" s="3"/>
      <c r="J6463" s="5"/>
      <c r="K6463" s="5"/>
      <c r="L6463" s="5"/>
      <c r="M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3"/>
      <c r="AU6463" s="5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CK6463"/>
    </row>
    <row r="6464" spans="1:89" x14ac:dyDescent="0.25">
      <c r="A6464" s="2"/>
      <c r="B6464" s="5"/>
      <c r="C6464" s="5"/>
      <c r="D6464" s="5"/>
      <c r="E6464" s="5"/>
      <c r="F6464" s="5"/>
      <c r="G6464" s="5"/>
      <c r="H6464" s="5"/>
      <c r="I6464" s="3"/>
      <c r="J6464" s="5"/>
      <c r="K6464" s="5"/>
      <c r="L6464" s="5"/>
      <c r="M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3"/>
      <c r="AU6464" s="5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CK6464"/>
    </row>
    <row r="6465" spans="1:89" x14ac:dyDescent="0.25">
      <c r="A6465" s="2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3"/>
      <c r="AU6465" s="5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CK6465"/>
    </row>
    <row r="6466" spans="1:89" x14ac:dyDescent="0.25">
      <c r="A6466" s="2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3"/>
      <c r="AU6466" s="5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CK6466"/>
    </row>
    <row r="6467" spans="1:89" x14ac:dyDescent="0.25">
      <c r="A6467" s="2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3"/>
      <c r="AU6467" s="5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CK6467"/>
    </row>
    <row r="6468" spans="1:89" x14ac:dyDescent="0.25">
      <c r="A6468" s="2"/>
      <c r="B6468" s="5"/>
      <c r="C6468" s="5"/>
      <c r="D6468" s="5"/>
      <c r="E6468" s="5"/>
      <c r="F6468" s="5"/>
      <c r="G6468" s="5"/>
      <c r="H6468" s="5"/>
      <c r="I6468" s="3"/>
      <c r="J6468" s="5"/>
      <c r="K6468" s="5"/>
      <c r="L6468" s="5"/>
      <c r="M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3"/>
      <c r="AU6468" s="5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CK6468"/>
    </row>
    <row r="6469" spans="1:89" x14ac:dyDescent="0.25">
      <c r="A6469" s="2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3"/>
      <c r="AU6469" s="5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CK6469"/>
    </row>
    <row r="6470" spans="1:89" x14ac:dyDescent="0.25">
      <c r="A6470" s="2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3"/>
      <c r="AU6470" s="5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CK6470"/>
    </row>
    <row r="6471" spans="1:89" x14ac:dyDescent="0.25">
      <c r="A6471" s="2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3"/>
      <c r="AU6471" s="5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CK6471"/>
    </row>
    <row r="6472" spans="1:89" x14ac:dyDescent="0.25">
      <c r="A6472" s="2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3"/>
      <c r="AU6472" s="5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CK6472"/>
    </row>
    <row r="6473" spans="1:89" x14ac:dyDescent="0.25">
      <c r="A6473" s="2"/>
      <c r="B6473" s="5"/>
      <c r="C6473" s="5"/>
      <c r="D6473" s="5"/>
      <c r="E6473" s="5"/>
      <c r="F6473" s="5"/>
      <c r="G6473" s="5"/>
      <c r="H6473" s="5"/>
      <c r="I6473" s="3"/>
      <c r="J6473" s="5"/>
      <c r="K6473" s="5"/>
      <c r="L6473" s="5"/>
      <c r="M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3"/>
      <c r="AU6473" s="5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CK6473"/>
    </row>
    <row r="6474" spans="1:89" x14ac:dyDescent="0.25">
      <c r="A6474" s="2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3"/>
      <c r="AU6474" s="5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CK6474"/>
    </row>
    <row r="6475" spans="1:89" x14ac:dyDescent="0.25">
      <c r="A6475" s="2"/>
      <c r="B6475" s="5"/>
      <c r="C6475" s="5"/>
      <c r="D6475" s="5"/>
      <c r="E6475" s="5"/>
      <c r="F6475" s="5"/>
      <c r="G6475" s="5"/>
      <c r="H6475" s="5"/>
      <c r="I6475" s="3"/>
      <c r="J6475" s="5"/>
      <c r="K6475" s="5"/>
      <c r="L6475" s="5"/>
      <c r="M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3"/>
      <c r="AU6475" s="5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CK6475"/>
    </row>
    <row r="6476" spans="1:89" x14ac:dyDescent="0.25">
      <c r="A6476" s="2"/>
      <c r="B6476" s="5"/>
      <c r="C6476" s="5"/>
      <c r="D6476" s="5"/>
      <c r="E6476" s="5"/>
      <c r="F6476" s="5"/>
      <c r="G6476" s="5"/>
      <c r="H6476" s="5"/>
      <c r="I6476" s="3"/>
      <c r="J6476" s="5"/>
      <c r="K6476" s="5"/>
      <c r="L6476" s="5"/>
      <c r="M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3"/>
      <c r="AU6476" s="5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CK6476"/>
    </row>
    <row r="6477" spans="1:89" x14ac:dyDescent="0.25">
      <c r="A6477" s="2"/>
      <c r="B6477" s="5"/>
      <c r="C6477" s="5"/>
      <c r="D6477" s="5"/>
      <c r="E6477" s="5"/>
      <c r="F6477" s="5"/>
      <c r="G6477" s="5"/>
      <c r="H6477" s="5"/>
      <c r="I6477" s="3"/>
      <c r="J6477" s="5"/>
      <c r="K6477" s="5"/>
      <c r="L6477" s="5"/>
      <c r="M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3"/>
      <c r="AU6477" s="5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CK6477"/>
    </row>
    <row r="6478" spans="1:89" x14ac:dyDescent="0.25">
      <c r="A6478" s="2"/>
      <c r="B6478" s="5"/>
      <c r="C6478" s="5"/>
      <c r="D6478" s="5"/>
      <c r="E6478" s="5"/>
      <c r="F6478" s="5"/>
      <c r="G6478" s="5"/>
      <c r="H6478" s="5"/>
      <c r="I6478" s="3"/>
      <c r="J6478" s="5"/>
      <c r="K6478" s="5"/>
      <c r="L6478" s="5"/>
      <c r="M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3"/>
      <c r="AU6478" s="5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CK6478"/>
    </row>
    <row r="6479" spans="1:89" x14ac:dyDescent="0.25">
      <c r="A6479" s="2"/>
      <c r="B6479" s="5"/>
      <c r="C6479" s="5"/>
      <c r="D6479" s="5"/>
      <c r="E6479" s="5"/>
      <c r="F6479" s="5"/>
      <c r="G6479" s="5"/>
      <c r="H6479" s="5"/>
      <c r="I6479" s="3"/>
      <c r="J6479" s="5"/>
      <c r="K6479" s="5"/>
      <c r="L6479" s="5"/>
      <c r="M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3"/>
      <c r="AU6479" s="5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CK6479"/>
    </row>
    <row r="6480" spans="1:89" x14ac:dyDescent="0.25">
      <c r="A6480" s="2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3"/>
      <c r="AU6480" s="5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CK6480"/>
    </row>
    <row r="6481" spans="1:89" x14ac:dyDescent="0.25">
      <c r="A6481" s="2"/>
      <c r="B6481" s="5"/>
      <c r="C6481" s="5"/>
      <c r="D6481" s="5"/>
      <c r="E6481" s="5"/>
      <c r="F6481" s="5"/>
      <c r="G6481" s="5"/>
      <c r="H6481" s="5"/>
      <c r="I6481" s="3"/>
      <c r="J6481" s="5"/>
      <c r="K6481" s="5"/>
      <c r="L6481" s="5"/>
      <c r="M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3"/>
      <c r="AU6481" s="5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CK6481"/>
    </row>
    <row r="6482" spans="1:89" x14ac:dyDescent="0.25">
      <c r="A6482" s="2"/>
      <c r="B6482" s="5"/>
      <c r="C6482" s="5"/>
      <c r="D6482" s="5"/>
      <c r="E6482" s="5"/>
      <c r="F6482" s="5"/>
      <c r="G6482" s="5"/>
      <c r="H6482" s="5"/>
      <c r="I6482" s="3"/>
      <c r="J6482" s="5"/>
      <c r="K6482" s="5"/>
      <c r="L6482" s="5"/>
      <c r="M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3"/>
      <c r="AU6482" s="5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CK6482"/>
    </row>
    <row r="6483" spans="1:89" x14ac:dyDescent="0.25">
      <c r="A6483" s="2"/>
      <c r="B6483" s="5"/>
      <c r="C6483" s="5"/>
      <c r="D6483" s="5"/>
      <c r="E6483" s="5"/>
      <c r="F6483" s="5"/>
      <c r="G6483" s="5"/>
      <c r="H6483" s="5"/>
      <c r="I6483" s="3"/>
      <c r="J6483" s="5"/>
      <c r="K6483" s="5"/>
      <c r="L6483" s="5"/>
      <c r="M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3"/>
      <c r="AU6483" s="5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CK6483"/>
    </row>
    <row r="6484" spans="1:89" x14ac:dyDescent="0.25">
      <c r="A6484" s="2"/>
      <c r="B6484" s="5"/>
      <c r="C6484" s="5"/>
      <c r="D6484" s="5"/>
      <c r="E6484" s="5"/>
      <c r="F6484" s="5"/>
      <c r="G6484" s="5"/>
      <c r="H6484" s="5"/>
      <c r="I6484" s="3"/>
      <c r="J6484" s="5"/>
      <c r="K6484" s="5"/>
      <c r="L6484" s="5"/>
      <c r="M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3"/>
      <c r="AU6484" s="5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CK6484"/>
    </row>
    <row r="6485" spans="1:89" x14ac:dyDescent="0.25">
      <c r="A6485" s="2"/>
      <c r="B6485" s="5"/>
      <c r="C6485" s="5"/>
      <c r="D6485" s="5"/>
      <c r="E6485" s="5"/>
      <c r="F6485" s="5"/>
      <c r="G6485" s="5"/>
      <c r="H6485" s="5"/>
      <c r="I6485" s="3"/>
      <c r="J6485" s="5"/>
      <c r="K6485" s="5"/>
      <c r="L6485" s="5"/>
      <c r="M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3"/>
      <c r="AU6485" s="5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CK6485"/>
    </row>
    <row r="6486" spans="1:89" x14ac:dyDescent="0.25">
      <c r="A6486" s="2"/>
      <c r="B6486" s="5"/>
      <c r="C6486" s="5"/>
      <c r="D6486" s="5"/>
      <c r="E6486" s="5"/>
      <c r="F6486" s="5"/>
      <c r="G6486" s="5"/>
      <c r="H6486" s="5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3"/>
      <c r="AU6486" s="5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CK6486"/>
    </row>
    <row r="6487" spans="1:89" x14ac:dyDescent="0.25">
      <c r="A6487" s="2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3"/>
      <c r="AU6487" s="5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CK6487"/>
    </row>
    <row r="6488" spans="1:89" x14ac:dyDescent="0.25">
      <c r="A6488" s="2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3"/>
      <c r="AU6488" s="5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CK6488"/>
    </row>
    <row r="6489" spans="1:89" x14ac:dyDescent="0.25">
      <c r="A6489" s="2"/>
      <c r="B6489" s="5"/>
      <c r="C6489" s="5"/>
      <c r="D6489" s="5"/>
      <c r="E6489" s="5"/>
      <c r="F6489" s="5"/>
      <c r="G6489" s="5"/>
      <c r="H6489" s="5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3"/>
      <c r="AU6489" s="5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CK6489"/>
    </row>
    <row r="6490" spans="1:89" x14ac:dyDescent="0.25">
      <c r="A6490" s="2"/>
      <c r="B6490" s="5"/>
      <c r="C6490" s="5"/>
      <c r="D6490" s="5"/>
      <c r="E6490" s="5"/>
      <c r="F6490" s="5"/>
      <c r="G6490" s="5"/>
      <c r="H6490" s="5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3"/>
      <c r="AU6490" s="5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CK6490"/>
    </row>
    <row r="6491" spans="1:89" x14ac:dyDescent="0.25">
      <c r="A6491" s="2"/>
      <c r="B6491" s="5"/>
      <c r="C6491" s="5"/>
      <c r="D6491" s="5"/>
      <c r="E6491" s="5"/>
      <c r="F6491" s="5"/>
      <c r="G6491" s="5"/>
      <c r="H6491" s="5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3"/>
      <c r="AU6491" s="5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CK6491"/>
    </row>
    <row r="6492" spans="1:89" x14ac:dyDescent="0.25">
      <c r="A6492" s="2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3"/>
      <c r="AU6492" s="5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CK6492"/>
    </row>
    <row r="6493" spans="1:89" x14ac:dyDescent="0.25">
      <c r="A6493" s="2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3"/>
      <c r="AU6493" s="5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CK6493"/>
    </row>
    <row r="6494" spans="1:89" x14ac:dyDescent="0.25">
      <c r="A6494" s="2"/>
      <c r="B6494" s="5"/>
      <c r="C6494" s="5"/>
      <c r="D6494" s="5"/>
      <c r="E6494" s="5"/>
      <c r="F6494" s="5"/>
      <c r="G6494" s="5"/>
      <c r="H6494" s="5"/>
      <c r="I6494" s="5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3"/>
      <c r="AU6494" s="5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CK6494"/>
    </row>
    <row r="6495" spans="1:89" x14ac:dyDescent="0.25">
      <c r="A6495" s="2"/>
      <c r="B6495" s="5"/>
      <c r="C6495" s="5"/>
      <c r="D6495" s="5"/>
      <c r="E6495" s="5"/>
      <c r="F6495" s="5"/>
      <c r="G6495" s="5"/>
      <c r="H6495" s="5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3"/>
      <c r="AU6495" s="5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CK6495"/>
    </row>
    <row r="6496" spans="1:89" x14ac:dyDescent="0.25">
      <c r="A6496" s="2"/>
      <c r="B6496" s="5"/>
      <c r="C6496" s="5"/>
      <c r="D6496" s="5"/>
      <c r="E6496" s="5"/>
      <c r="F6496" s="5"/>
      <c r="G6496" s="5"/>
      <c r="H6496" s="5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3"/>
      <c r="AU6496" s="5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CK6496"/>
    </row>
    <row r="6497" spans="1:89" x14ac:dyDescent="0.25">
      <c r="A6497" s="2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3"/>
      <c r="AU6497" s="5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CK6497"/>
    </row>
    <row r="6498" spans="1:89" x14ac:dyDescent="0.25">
      <c r="A6498" s="2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3"/>
      <c r="AU6498" s="5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CK6498"/>
    </row>
    <row r="6499" spans="1:89" x14ac:dyDescent="0.25">
      <c r="A6499" s="2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3"/>
      <c r="AU6499" s="5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CK6499"/>
    </row>
    <row r="6500" spans="1:89" x14ac:dyDescent="0.25">
      <c r="A6500" s="2"/>
      <c r="B6500" s="5"/>
      <c r="C6500" s="5"/>
      <c r="D6500" s="5"/>
      <c r="E6500" s="5"/>
      <c r="F6500" s="5"/>
      <c r="G6500" s="5"/>
      <c r="H6500" s="5"/>
      <c r="I6500" s="5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3"/>
      <c r="AU6500" s="5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CK6500"/>
    </row>
    <row r="6501" spans="1:89" x14ac:dyDescent="0.25">
      <c r="A6501" s="2"/>
      <c r="B6501" s="5"/>
      <c r="C6501" s="5"/>
      <c r="D6501" s="5"/>
      <c r="E6501" s="5"/>
      <c r="F6501" s="5"/>
      <c r="G6501" s="5"/>
      <c r="H6501" s="5"/>
      <c r="I6501" s="3"/>
      <c r="J6501" s="5"/>
      <c r="K6501" s="5"/>
      <c r="L6501" s="5"/>
      <c r="M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3"/>
      <c r="AU6501" s="5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CK6501"/>
    </row>
    <row r="6502" spans="1:89" x14ac:dyDescent="0.25">
      <c r="A6502" s="2"/>
      <c r="B6502" s="5"/>
      <c r="C6502" s="5"/>
      <c r="D6502" s="5"/>
      <c r="E6502" s="5"/>
      <c r="F6502" s="5"/>
      <c r="G6502" s="5"/>
      <c r="H6502" s="5"/>
      <c r="I6502" s="3"/>
      <c r="J6502" s="5"/>
      <c r="K6502" s="5"/>
      <c r="L6502" s="5"/>
      <c r="M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3"/>
      <c r="AU6502" s="5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CK6502"/>
    </row>
    <row r="6503" spans="1:89" x14ac:dyDescent="0.25">
      <c r="A6503" s="2"/>
      <c r="B6503" s="5"/>
      <c r="C6503" s="5"/>
      <c r="D6503" s="5"/>
      <c r="E6503" s="5"/>
      <c r="F6503" s="5"/>
      <c r="G6503" s="5"/>
      <c r="H6503" s="5"/>
      <c r="I6503" s="3"/>
      <c r="J6503" s="5"/>
      <c r="K6503" s="5"/>
      <c r="L6503" s="5"/>
      <c r="M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3"/>
      <c r="AU6503" s="5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CK6503"/>
    </row>
    <row r="6504" spans="1:89" x14ac:dyDescent="0.25">
      <c r="A6504" s="2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3"/>
      <c r="AU6504" s="5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CK6504"/>
    </row>
    <row r="6505" spans="1:89" x14ac:dyDescent="0.25">
      <c r="A6505" s="2"/>
      <c r="B6505" s="5"/>
      <c r="C6505" s="5"/>
      <c r="D6505" s="5"/>
      <c r="E6505" s="5"/>
      <c r="F6505" s="5"/>
      <c r="G6505" s="5"/>
      <c r="H6505" s="5"/>
      <c r="I6505" s="3"/>
      <c r="J6505" s="5"/>
      <c r="K6505" s="5"/>
      <c r="L6505" s="5"/>
      <c r="M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3"/>
      <c r="AU6505" s="5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CK6505"/>
    </row>
    <row r="6506" spans="1:89" x14ac:dyDescent="0.25">
      <c r="A6506" s="2"/>
      <c r="B6506" s="5"/>
      <c r="C6506" s="5"/>
      <c r="D6506" s="5"/>
      <c r="E6506" s="5"/>
      <c r="F6506" s="5"/>
      <c r="G6506" s="5"/>
      <c r="H6506" s="5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3"/>
      <c r="AU6506" s="5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CK6506"/>
    </row>
    <row r="6507" spans="1:89" x14ac:dyDescent="0.25">
      <c r="A6507" s="2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3"/>
      <c r="AU6507" s="5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CK6507"/>
    </row>
    <row r="6508" spans="1:89" x14ac:dyDescent="0.25">
      <c r="A6508" s="2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3"/>
      <c r="AU6508" s="5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CK6508"/>
    </row>
    <row r="6509" spans="1:89" x14ac:dyDescent="0.25">
      <c r="A6509" s="2"/>
      <c r="B6509" s="5"/>
      <c r="C6509" s="5"/>
      <c r="D6509" s="5"/>
      <c r="E6509" s="5"/>
      <c r="F6509" s="5"/>
      <c r="G6509" s="5"/>
      <c r="H6509" s="5"/>
      <c r="I6509" s="3"/>
      <c r="J6509" s="5"/>
      <c r="K6509" s="5"/>
      <c r="L6509" s="5"/>
      <c r="M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3"/>
      <c r="AU6509" s="5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CK6509"/>
    </row>
    <row r="6510" spans="1:89" x14ac:dyDescent="0.25">
      <c r="A6510" s="2"/>
      <c r="B6510" s="5"/>
      <c r="C6510" s="5"/>
      <c r="D6510" s="5"/>
      <c r="E6510" s="5"/>
      <c r="F6510" s="5"/>
      <c r="G6510" s="5"/>
      <c r="H6510" s="5"/>
      <c r="I6510" s="3"/>
      <c r="J6510" s="5"/>
      <c r="K6510" s="5"/>
      <c r="L6510" s="5"/>
      <c r="M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3"/>
      <c r="AU6510" s="5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CK6510"/>
    </row>
    <row r="6511" spans="1:89" x14ac:dyDescent="0.25">
      <c r="A6511" s="2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3"/>
      <c r="AU6511" s="5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CK6511"/>
    </row>
    <row r="6512" spans="1:89" x14ac:dyDescent="0.25">
      <c r="A6512" s="2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3"/>
      <c r="AU6512" s="5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CK6512"/>
    </row>
    <row r="6513" spans="1:89" x14ac:dyDescent="0.25">
      <c r="A6513" s="2"/>
      <c r="B6513" s="5"/>
      <c r="C6513" s="5"/>
      <c r="D6513" s="5"/>
      <c r="E6513" s="5"/>
      <c r="F6513" s="5"/>
      <c r="G6513" s="5"/>
      <c r="H6513" s="5"/>
      <c r="I6513" s="3"/>
      <c r="J6513" s="5"/>
      <c r="K6513" s="5"/>
      <c r="L6513" s="5"/>
      <c r="M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3"/>
      <c r="AU6513" s="5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CK6513"/>
    </row>
    <row r="6514" spans="1:89" x14ac:dyDescent="0.25">
      <c r="A6514" s="2"/>
      <c r="B6514" s="5"/>
      <c r="C6514" s="5"/>
      <c r="D6514" s="5"/>
      <c r="E6514" s="5"/>
      <c r="F6514" s="5"/>
      <c r="G6514" s="5"/>
      <c r="H6514" s="5"/>
      <c r="I6514" s="3"/>
      <c r="J6514" s="5"/>
      <c r="K6514" s="5"/>
      <c r="L6514" s="5"/>
      <c r="M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3"/>
      <c r="AU6514" s="5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CK6514"/>
    </row>
    <row r="6515" spans="1:89" x14ac:dyDescent="0.25">
      <c r="A6515" s="2"/>
      <c r="B6515" s="5"/>
      <c r="C6515" s="5"/>
      <c r="D6515" s="5"/>
      <c r="E6515" s="5"/>
      <c r="F6515" s="5"/>
      <c r="G6515" s="5"/>
      <c r="H6515" s="5"/>
      <c r="I6515" s="3"/>
      <c r="J6515" s="5"/>
      <c r="K6515" s="5"/>
      <c r="L6515" s="5"/>
      <c r="M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3"/>
      <c r="AU6515" s="5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CK6515"/>
    </row>
    <row r="6516" spans="1:89" x14ac:dyDescent="0.25">
      <c r="A6516" s="2"/>
      <c r="B6516" s="5"/>
      <c r="C6516" s="5"/>
      <c r="D6516" s="5"/>
      <c r="E6516" s="5"/>
      <c r="F6516" s="5"/>
      <c r="G6516" s="5"/>
      <c r="H6516" s="5"/>
      <c r="I6516" s="3"/>
      <c r="J6516" s="5"/>
      <c r="K6516" s="5"/>
      <c r="L6516" s="5"/>
      <c r="M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3"/>
      <c r="AU6516" s="5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CK6516"/>
    </row>
    <row r="6517" spans="1:89" x14ac:dyDescent="0.25">
      <c r="A6517" s="2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3"/>
      <c r="AU6517" s="5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CK6517"/>
    </row>
    <row r="6518" spans="1:89" x14ac:dyDescent="0.25">
      <c r="A6518" s="2"/>
      <c r="B6518" s="5"/>
      <c r="C6518" s="5"/>
      <c r="D6518" s="5"/>
      <c r="E6518" s="5"/>
      <c r="F6518" s="5"/>
      <c r="G6518" s="5"/>
      <c r="H6518" s="5"/>
      <c r="I6518" s="3"/>
      <c r="J6518" s="5"/>
      <c r="K6518" s="5"/>
      <c r="L6518" s="5"/>
      <c r="M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3"/>
      <c r="AU6518" s="5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CK6518"/>
    </row>
    <row r="6519" spans="1:89" x14ac:dyDescent="0.25">
      <c r="A6519" s="2"/>
      <c r="B6519" s="5"/>
      <c r="C6519" s="5"/>
      <c r="D6519" s="5"/>
      <c r="E6519" s="5"/>
      <c r="F6519" s="5"/>
      <c r="G6519" s="5"/>
      <c r="H6519" s="5"/>
      <c r="I6519" s="3"/>
      <c r="J6519" s="5"/>
      <c r="K6519" s="5"/>
      <c r="L6519" s="5"/>
      <c r="M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3"/>
      <c r="AU6519" s="5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CK6519"/>
    </row>
    <row r="6520" spans="1:89" x14ac:dyDescent="0.25">
      <c r="A6520" s="2"/>
      <c r="B6520" s="5"/>
      <c r="C6520" s="5"/>
      <c r="D6520" s="5"/>
      <c r="E6520" s="5"/>
      <c r="F6520" s="5"/>
      <c r="G6520" s="5"/>
      <c r="H6520" s="5"/>
      <c r="I6520" s="3"/>
      <c r="J6520" s="5"/>
      <c r="K6520" s="5"/>
      <c r="L6520" s="5"/>
      <c r="M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3"/>
      <c r="AU6520" s="5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CK6520"/>
    </row>
    <row r="6521" spans="1:89" x14ac:dyDescent="0.25">
      <c r="A6521" s="2"/>
      <c r="B6521" s="5"/>
      <c r="C6521" s="5"/>
      <c r="D6521" s="5"/>
      <c r="E6521" s="5"/>
      <c r="F6521" s="5"/>
      <c r="G6521" s="5"/>
      <c r="H6521" s="5"/>
      <c r="I6521" s="3"/>
      <c r="J6521" s="5"/>
      <c r="K6521" s="5"/>
      <c r="L6521" s="5"/>
      <c r="M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3"/>
      <c r="AU6521" s="5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CK6521"/>
    </row>
    <row r="6522" spans="1:89" x14ac:dyDescent="0.25">
      <c r="A6522" s="2"/>
      <c r="B6522" s="5"/>
      <c r="C6522" s="5"/>
      <c r="D6522" s="5"/>
      <c r="E6522" s="5"/>
      <c r="F6522" s="5"/>
      <c r="G6522" s="5"/>
      <c r="H6522" s="5"/>
      <c r="I6522" s="3"/>
      <c r="J6522" s="5"/>
      <c r="K6522" s="5"/>
      <c r="L6522" s="5"/>
      <c r="M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3"/>
      <c r="AU6522" s="5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CK6522"/>
    </row>
    <row r="6523" spans="1:89" x14ac:dyDescent="0.25">
      <c r="A6523" s="2"/>
      <c r="B6523" s="5"/>
      <c r="C6523" s="5"/>
      <c r="D6523" s="5"/>
      <c r="E6523" s="5"/>
      <c r="F6523" s="5"/>
      <c r="G6523" s="5"/>
      <c r="H6523" s="5"/>
      <c r="I6523" s="3"/>
      <c r="J6523" s="5"/>
      <c r="K6523" s="5"/>
      <c r="L6523" s="5"/>
      <c r="M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3"/>
      <c r="AU6523" s="5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CK6523"/>
    </row>
    <row r="6524" spans="1:89" x14ac:dyDescent="0.25">
      <c r="A6524" s="2"/>
      <c r="B6524" s="5"/>
      <c r="C6524" s="5"/>
      <c r="D6524" s="5"/>
      <c r="E6524" s="5"/>
      <c r="F6524" s="5"/>
      <c r="G6524" s="5"/>
      <c r="H6524" s="5"/>
      <c r="I6524" s="3"/>
      <c r="J6524" s="5"/>
      <c r="K6524" s="5"/>
      <c r="L6524" s="5"/>
      <c r="M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3"/>
      <c r="AU6524" s="5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CK6524"/>
    </row>
    <row r="6525" spans="1:89" x14ac:dyDescent="0.25">
      <c r="A6525" s="2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3"/>
      <c r="AU6525" s="5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CK6525"/>
    </row>
    <row r="6526" spans="1:89" x14ac:dyDescent="0.25">
      <c r="A6526" s="2"/>
      <c r="B6526" s="5"/>
      <c r="C6526" s="5"/>
      <c r="D6526" s="5"/>
      <c r="E6526" s="5"/>
      <c r="F6526" s="5"/>
      <c r="G6526" s="5"/>
      <c r="H6526" s="5"/>
      <c r="I6526" s="3"/>
      <c r="J6526" s="5"/>
      <c r="K6526" s="5"/>
      <c r="L6526" s="5"/>
      <c r="M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3"/>
      <c r="AU6526" s="5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CK6526"/>
    </row>
    <row r="6527" spans="1:89" x14ac:dyDescent="0.25">
      <c r="A6527" s="2"/>
      <c r="B6527" s="5"/>
      <c r="C6527" s="5"/>
      <c r="D6527" s="5"/>
      <c r="E6527" s="5"/>
      <c r="F6527" s="5"/>
      <c r="G6527" s="5"/>
      <c r="H6527" s="5"/>
      <c r="I6527" s="3"/>
      <c r="J6527" s="5"/>
      <c r="K6527" s="5"/>
      <c r="L6527" s="5"/>
      <c r="M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3"/>
      <c r="AU6527" s="5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CK6527"/>
    </row>
    <row r="6528" spans="1:89" x14ac:dyDescent="0.25">
      <c r="A6528" s="2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3"/>
      <c r="AU6528" s="5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CK6528"/>
    </row>
    <row r="6529" spans="1:89" x14ac:dyDescent="0.25">
      <c r="A6529" s="2"/>
      <c r="B6529" s="5"/>
      <c r="C6529" s="5"/>
      <c r="D6529" s="5"/>
      <c r="E6529" s="5"/>
      <c r="F6529" s="5"/>
      <c r="G6529" s="5"/>
      <c r="H6529" s="5"/>
      <c r="I6529" s="3"/>
      <c r="J6529" s="5"/>
      <c r="K6529" s="5"/>
      <c r="L6529" s="5"/>
      <c r="M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3"/>
      <c r="AU6529" s="5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CK6529"/>
    </row>
    <row r="6530" spans="1:89" x14ac:dyDescent="0.25">
      <c r="A6530" s="2"/>
      <c r="B6530" s="5"/>
      <c r="C6530" s="5"/>
      <c r="D6530" s="5"/>
      <c r="E6530" s="5"/>
      <c r="F6530" s="5"/>
      <c r="G6530" s="5"/>
      <c r="H6530" s="5"/>
      <c r="I6530" s="3"/>
      <c r="J6530" s="5"/>
      <c r="K6530" s="5"/>
      <c r="L6530" s="5"/>
      <c r="M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3"/>
      <c r="AU6530" s="5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CK6530"/>
    </row>
    <row r="6531" spans="1:89" x14ac:dyDescent="0.25">
      <c r="A6531" s="2"/>
      <c r="B6531" s="5"/>
      <c r="C6531" s="5"/>
      <c r="D6531" s="5"/>
      <c r="E6531" s="5"/>
      <c r="F6531" s="5"/>
      <c r="G6531" s="5"/>
      <c r="H6531" s="5"/>
      <c r="I6531" s="3"/>
      <c r="J6531" s="5"/>
      <c r="K6531" s="5"/>
      <c r="L6531" s="5"/>
      <c r="M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3"/>
      <c r="AU6531" s="5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CK6531"/>
    </row>
    <row r="6532" spans="1:89" x14ac:dyDescent="0.25">
      <c r="A6532" s="2"/>
      <c r="B6532" s="5"/>
      <c r="C6532" s="5"/>
      <c r="D6532" s="5"/>
      <c r="E6532" s="5"/>
      <c r="F6532" s="5"/>
      <c r="G6532" s="5"/>
      <c r="H6532" s="5"/>
      <c r="I6532" s="3"/>
      <c r="J6532" s="5"/>
      <c r="K6532" s="5"/>
      <c r="L6532" s="5"/>
      <c r="M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3"/>
      <c r="AU6532" s="5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CK6532"/>
    </row>
    <row r="6533" spans="1:89" x14ac:dyDescent="0.25">
      <c r="A6533" s="2"/>
      <c r="B6533" s="5"/>
      <c r="C6533" s="5"/>
      <c r="D6533" s="5"/>
      <c r="E6533" s="5"/>
      <c r="F6533" s="5"/>
      <c r="G6533" s="5"/>
      <c r="H6533" s="5"/>
      <c r="I6533" s="3"/>
      <c r="J6533" s="5"/>
      <c r="K6533" s="5"/>
      <c r="L6533" s="5"/>
      <c r="M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3"/>
      <c r="AU6533" s="5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CK6533"/>
    </row>
    <row r="6534" spans="1:89" x14ac:dyDescent="0.25">
      <c r="A6534" s="2"/>
      <c r="B6534" s="5"/>
      <c r="C6534" s="5"/>
      <c r="D6534" s="5"/>
      <c r="E6534" s="5"/>
      <c r="F6534" s="5"/>
      <c r="G6534" s="5"/>
      <c r="H6534" s="5"/>
      <c r="I6534" s="3"/>
      <c r="J6534" s="5"/>
      <c r="K6534" s="5"/>
      <c r="L6534" s="5"/>
      <c r="M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3"/>
      <c r="AU6534" s="5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CK6534"/>
    </row>
    <row r="6535" spans="1:89" x14ac:dyDescent="0.25">
      <c r="A6535" s="2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3"/>
      <c r="AU6535" s="5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CK6535"/>
    </row>
    <row r="6536" spans="1:89" x14ac:dyDescent="0.25">
      <c r="A6536" s="2"/>
      <c r="B6536" s="5"/>
      <c r="C6536" s="5"/>
      <c r="D6536" s="5"/>
      <c r="E6536" s="5"/>
      <c r="F6536" s="5"/>
      <c r="G6536" s="5"/>
      <c r="H6536" s="5"/>
      <c r="I6536" s="3"/>
      <c r="J6536" s="5"/>
      <c r="K6536" s="5"/>
      <c r="L6536" s="5"/>
      <c r="M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3"/>
      <c r="AU6536" s="5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CK6536"/>
    </row>
    <row r="6537" spans="1:89" x14ac:dyDescent="0.25">
      <c r="A6537" s="2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3"/>
      <c r="AU6537" s="5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CK6537"/>
    </row>
    <row r="6538" spans="1:89" x14ac:dyDescent="0.25">
      <c r="A6538" s="2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3"/>
      <c r="AU6538" s="5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CK6538"/>
    </row>
    <row r="6539" spans="1:89" x14ac:dyDescent="0.25">
      <c r="A6539" s="2"/>
      <c r="B6539" s="5"/>
      <c r="C6539" s="5"/>
      <c r="D6539" s="5"/>
      <c r="E6539" s="5"/>
      <c r="F6539" s="5"/>
      <c r="G6539" s="5"/>
      <c r="H6539" s="5"/>
      <c r="I6539" s="3"/>
      <c r="J6539" s="5"/>
      <c r="K6539" s="5"/>
      <c r="L6539" s="5"/>
      <c r="M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3"/>
      <c r="AU6539" s="5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CK6539"/>
    </row>
    <row r="6540" spans="1:89" x14ac:dyDescent="0.25">
      <c r="A6540" s="2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3"/>
      <c r="AU6540" s="5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CK6540"/>
    </row>
    <row r="6541" spans="1:89" x14ac:dyDescent="0.25">
      <c r="A6541" s="2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3"/>
      <c r="AU6541" s="5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CK6541"/>
    </row>
    <row r="6542" spans="1:89" x14ac:dyDescent="0.25">
      <c r="A6542" s="2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3"/>
      <c r="AU6542" s="5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CK6542"/>
    </row>
    <row r="6543" spans="1:89" x14ac:dyDescent="0.25">
      <c r="A6543" s="2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3"/>
      <c r="AU6543" s="5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CK6543"/>
    </row>
    <row r="6544" spans="1:89" x14ac:dyDescent="0.25">
      <c r="A6544" s="2"/>
      <c r="B6544" s="5"/>
      <c r="C6544" s="5"/>
      <c r="D6544" s="5"/>
      <c r="E6544" s="5"/>
      <c r="F6544" s="5"/>
      <c r="G6544" s="5"/>
      <c r="H6544" s="5"/>
      <c r="I6544" s="3"/>
      <c r="J6544" s="5"/>
      <c r="K6544" s="5"/>
      <c r="L6544" s="5"/>
      <c r="M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3"/>
      <c r="AU6544" s="5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CK6544"/>
    </row>
    <row r="6545" spans="1:89" x14ac:dyDescent="0.25">
      <c r="A6545" s="2"/>
      <c r="B6545" s="5"/>
      <c r="C6545" s="5"/>
      <c r="D6545" s="5"/>
      <c r="E6545" s="5"/>
      <c r="F6545" s="5"/>
      <c r="G6545" s="5"/>
      <c r="H6545" s="5"/>
      <c r="I6545" s="3"/>
      <c r="J6545" s="5"/>
      <c r="K6545" s="5"/>
      <c r="L6545" s="5"/>
      <c r="M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3"/>
      <c r="AU6545" s="5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CK6545"/>
    </row>
    <row r="6546" spans="1:89" x14ac:dyDescent="0.25">
      <c r="A6546" s="2"/>
      <c r="B6546" s="5"/>
      <c r="C6546" s="5"/>
      <c r="D6546" s="5"/>
      <c r="E6546" s="5"/>
      <c r="F6546" s="5"/>
      <c r="G6546" s="5"/>
      <c r="H6546" s="5"/>
      <c r="I6546" s="3"/>
      <c r="J6546" s="5"/>
      <c r="K6546" s="5"/>
      <c r="L6546" s="5"/>
      <c r="M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3"/>
      <c r="AU6546" s="5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CK6546"/>
    </row>
    <row r="6547" spans="1:89" x14ac:dyDescent="0.25">
      <c r="A6547" s="2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3"/>
      <c r="AU6547" s="5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CK6547"/>
    </row>
    <row r="6548" spans="1:89" x14ac:dyDescent="0.25">
      <c r="A6548" s="2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3"/>
      <c r="AU6548" s="5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CK6548"/>
    </row>
    <row r="6549" spans="1:89" x14ac:dyDescent="0.25">
      <c r="A6549" s="2"/>
      <c r="B6549" s="5"/>
      <c r="C6549" s="5"/>
      <c r="D6549" s="5"/>
      <c r="E6549" s="5"/>
      <c r="F6549" s="5"/>
      <c r="G6549" s="5"/>
      <c r="H6549" s="5"/>
      <c r="I6549" s="3"/>
      <c r="J6549" s="5"/>
      <c r="K6549" s="5"/>
      <c r="L6549" s="5"/>
      <c r="M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3"/>
      <c r="AU6549" s="5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CK6549"/>
    </row>
    <row r="6550" spans="1:89" x14ac:dyDescent="0.25">
      <c r="A6550" s="2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3"/>
      <c r="AU6550" s="5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CK6550"/>
    </row>
    <row r="6551" spans="1:89" x14ac:dyDescent="0.25">
      <c r="A6551" s="2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3"/>
      <c r="AU6551" s="5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CK6551"/>
    </row>
    <row r="6552" spans="1:89" x14ac:dyDescent="0.25">
      <c r="A6552" s="2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3"/>
      <c r="AU6552" s="5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CK6552"/>
    </row>
    <row r="6553" spans="1:89" x14ac:dyDescent="0.25">
      <c r="A6553" s="2"/>
      <c r="B6553" s="5"/>
      <c r="C6553" s="5"/>
      <c r="D6553" s="5"/>
      <c r="E6553" s="5"/>
      <c r="F6553" s="5"/>
      <c r="G6553" s="5"/>
      <c r="H6553" s="5"/>
      <c r="I6553" s="3"/>
      <c r="J6553" s="5"/>
      <c r="K6553" s="5"/>
      <c r="L6553" s="5"/>
      <c r="M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3"/>
      <c r="AU6553" s="5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CK6553"/>
    </row>
    <row r="6554" spans="1:89" x14ac:dyDescent="0.25">
      <c r="A6554" s="2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3"/>
      <c r="AU6554" s="5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CK6554"/>
    </row>
    <row r="6555" spans="1:89" x14ac:dyDescent="0.25">
      <c r="A6555" s="2"/>
      <c r="B6555" s="5"/>
      <c r="C6555" s="5"/>
      <c r="D6555" s="5"/>
      <c r="E6555" s="5"/>
      <c r="F6555" s="5"/>
      <c r="G6555" s="5"/>
      <c r="H6555" s="5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3"/>
      <c r="AU6555" s="5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CK6555"/>
    </row>
    <row r="6556" spans="1:89" x14ac:dyDescent="0.25">
      <c r="A6556" s="2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3"/>
      <c r="AU6556" s="5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CK6556"/>
    </row>
    <row r="6557" spans="1:89" x14ac:dyDescent="0.25">
      <c r="A6557" s="2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3"/>
      <c r="AU6557" s="5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CK6557"/>
    </row>
    <row r="6558" spans="1:89" x14ac:dyDescent="0.25">
      <c r="A6558" s="2"/>
      <c r="B6558" s="5"/>
      <c r="C6558" s="5"/>
      <c r="D6558" s="5"/>
      <c r="E6558" s="5"/>
      <c r="F6558" s="5"/>
      <c r="G6558" s="5"/>
      <c r="H6558" s="5"/>
      <c r="I6558" s="5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3"/>
      <c r="AU6558" s="5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CK6558"/>
    </row>
    <row r="6559" spans="1:89" x14ac:dyDescent="0.25">
      <c r="A6559" s="2"/>
      <c r="B6559" s="5"/>
      <c r="C6559" s="5"/>
      <c r="D6559" s="5"/>
      <c r="E6559" s="5"/>
      <c r="F6559" s="5"/>
      <c r="G6559" s="5"/>
      <c r="H6559" s="5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3"/>
      <c r="AU6559" s="5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CK6559"/>
    </row>
    <row r="6560" spans="1:89" x14ac:dyDescent="0.25">
      <c r="A6560" s="2"/>
      <c r="B6560" s="5"/>
      <c r="C6560" s="5"/>
      <c r="D6560" s="5"/>
      <c r="E6560" s="5"/>
      <c r="F6560" s="5"/>
      <c r="G6560" s="5"/>
      <c r="H6560" s="5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3"/>
      <c r="AU6560" s="5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CK6560"/>
    </row>
    <row r="6561" spans="1:89" x14ac:dyDescent="0.25">
      <c r="A6561" s="2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3"/>
      <c r="AU6561" s="5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CK6561"/>
    </row>
    <row r="6562" spans="1:89" x14ac:dyDescent="0.25">
      <c r="A6562" s="2"/>
      <c r="B6562" s="5"/>
      <c r="C6562" s="5"/>
      <c r="D6562" s="5"/>
      <c r="E6562" s="5"/>
      <c r="F6562" s="5"/>
      <c r="G6562" s="5"/>
      <c r="H6562" s="5"/>
      <c r="I6562" s="3"/>
      <c r="J6562" s="5"/>
      <c r="K6562" s="5"/>
      <c r="L6562" s="5"/>
      <c r="M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3"/>
      <c r="AU6562" s="5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CK6562"/>
    </row>
    <row r="6563" spans="1:89" x14ac:dyDescent="0.25">
      <c r="A6563" s="2"/>
      <c r="B6563" s="5"/>
      <c r="C6563" s="5"/>
      <c r="D6563" s="5"/>
      <c r="E6563" s="5"/>
      <c r="F6563" s="5"/>
      <c r="G6563" s="5"/>
      <c r="H6563" s="5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3"/>
      <c r="AU6563" s="5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CK6563"/>
    </row>
    <row r="6564" spans="1:89" x14ac:dyDescent="0.25">
      <c r="A6564" s="2"/>
      <c r="B6564" s="5"/>
      <c r="C6564" s="5"/>
      <c r="D6564" s="5"/>
      <c r="E6564" s="5"/>
      <c r="F6564" s="5"/>
      <c r="G6564" s="5"/>
      <c r="H6564" s="5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3"/>
      <c r="AU6564" s="5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CK6564"/>
    </row>
    <row r="6565" spans="1:89" x14ac:dyDescent="0.25">
      <c r="A6565" s="2"/>
      <c r="B6565" s="5"/>
      <c r="C6565" s="5"/>
      <c r="D6565" s="5"/>
      <c r="E6565" s="5"/>
      <c r="F6565" s="5"/>
      <c r="G6565" s="5"/>
      <c r="H6565" s="5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3"/>
      <c r="AU6565" s="5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CK6565"/>
    </row>
    <row r="6566" spans="1:89" x14ac:dyDescent="0.25">
      <c r="A6566" s="2"/>
      <c r="B6566" s="5"/>
      <c r="C6566" s="5"/>
      <c r="D6566" s="5"/>
      <c r="E6566" s="5"/>
      <c r="F6566" s="5"/>
      <c r="G6566" s="5"/>
      <c r="H6566" s="5"/>
      <c r="I6566" s="3"/>
      <c r="J6566" s="5"/>
      <c r="K6566" s="5"/>
      <c r="L6566" s="5"/>
      <c r="M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3"/>
      <c r="AU6566" s="5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CK6566"/>
    </row>
    <row r="6567" spans="1:89" x14ac:dyDescent="0.25">
      <c r="A6567" s="2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3"/>
      <c r="AU6567" s="5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CK6567"/>
    </row>
    <row r="6568" spans="1:89" x14ac:dyDescent="0.25">
      <c r="A6568" s="2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3"/>
      <c r="AU6568" s="5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CK6568"/>
    </row>
    <row r="6569" spans="1:89" x14ac:dyDescent="0.25">
      <c r="A6569" s="2"/>
      <c r="B6569" s="5"/>
      <c r="C6569" s="5"/>
      <c r="D6569" s="5"/>
      <c r="E6569" s="5"/>
      <c r="F6569" s="5"/>
      <c r="G6569" s="5"/>
      <c r="H6569" s="5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3"/>
      <c r="AU6569" s="5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CK6569"/>
    </row>
    <row r="6570" spans="1:89" x14ac:dyDescent="0.25">
      <c r="A6570" s="2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3"/>
      <c r="AU6570" s="5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CK6570"/>
    </row>
    <row r="6571" spans="1:89" x14ac:dyDescent="0.25">
      <c r="A6571" s="2"/>
      <c r="B6571" s="5"/>
      <c r="C6571" s="5"/>
      <c r="D6571" s="5"/>
      <c r="E6571" s="5"/>
      <c r="F6571" s="5"/>
      <c r="G6571" s="5"/>
      <c r="H6571" s="5"/>
      <c r="I6571" s="3"/>
      <c r="J6571" s="5"/>
      <c r="K6571" s="5"/>
      <c r="L6571" s="5"/>
      <c r="M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3"/>
      <c r="AU6571" s="5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CK6571"/>
    </row>
    <row r="6572" spans="1:89" x14ac:dyDescent="0.25">
      <c r="A6572" s="2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3"/>
      <c r="AU6572" s="5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CK6572"/>
    </row>
    <row r="6573" spans="1:89" x14ac:dyDescent="0.25">
      <c r="A6573" s="2"/>
      <c r="B6573" s="5"/>
      <c r="C6573" s="5"/>
      <c r="D6573" s="5"/>
      <c r="E6573" s="5"/>
      <c r="F6573" s="5"/>
      <c r="G6573" s="5"/>
      <c r="H6573" s="5"/>
      <c r="I6573" s="3"/>
      <c r="J6573" s="5"/>
      <c r="K6573" s="5"/>
      <c r="L6573" s="5"/>
      <c r="M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3"/>
      <c r="AU6573" s="5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CK6573"/>
    </row>
    <row r="6574" spans="1:89" x14ac:dyDescent="0.25">
      <c r="A6574" s="2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3"/>
      <c r="AU6574" s="5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CK6574"/>
    </row>
    <row r="6575" spans="1:89" x14ac:dyDescent="0.25">
      <c r="A6575" s="2"/>
      <c r="B6575" s="5"/>
      <c r="C6575" s="5"/>
      <c r="D6575" s="5"/>
      <c r="E6575" s="5"/>
      <c r="F6575" s="5"/>
      <c r="G6575" s="5"/>
      <c r="H6575" s="5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3"/>
      <c r="AU6575" s="5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CK6575"/>
    </row>
    <row r="6576" spans="1:89" x14ac:dyDescent="0.25">
      <c r="A6576" s="2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3"/>
      <c r="AU6576" s="5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CK6576"/>
    </row>
    <row r="6577" spans="1:89" x14ac:dyDescent="0.25">
      <c r="A6577" s="2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3"/>
      <c r="AU6577" s="5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CK6577"/>
    </row>
    <row r="6578" spans="1:89" x14ac:dyDescent="0.25">
      <c r="A6578" s="2"/>
      <c r="B6578" s="5"/>
      <c r="C6578" s="5"/>
      <c r="D6578" s="5"/>
      <c r="E6578" s="5"/>
      <c r="F6578" s="5"/>
      <c r="G6578" s="5"/>
      <c r="H6578" s="5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3"/>
      <c r="AU6578" s="5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CK6578"/>
    </row>
    <row r="6579" spans="1:89" x14ac:dyDescent="0.25">
      <c r="A6579" s="2"/>
      <c r="B6579" s="5"/>
      <c r="C6579" s="5"/>
      <c r="D6579" s="5"/>
      <c r="E6579" s="5"/>
      <c r="F6579" s="5"/>
      <c r="G6579" s="5"/>
      <c r="H6579" s="5"/>
      <c r="I6579" s="3"/>
      <c r="J6579" s="5"/>
      <c r="K6579" s="5"/>
      <c r="L6579" s="5"/>
      <c r="M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3"/>
      <c r="AU6579" s="5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CK6579"/>
    </row>
    <row r="6580" spans="1:89" x14ac:dyDescent="0.25">
      <c r="A6580" s="2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3"/>
      <c r="AU6580" s="5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CK6580"/>
    </row>
    <row r="6581" spans="1:89" x14ac:dyDescent="0.25">
      <c r="A6581" s="2"/>
      <c r="B6581" s="5"/>
      <c r="C6581" s="5"/>
      <c r="D6581" s="5"/>
      <c r="E6581" s="5"/>
      <c r="F6581" s="5"/>
      <c r="G6581" s="5"/>
      <c r="H6581" s="5"/>
      <c r="I6581" s="5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3"/>
      <c r="AU6581" s="5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CK6581"/>
    </row>
    <row r="6582" spans="1:89" x14ac:dyDescent="0.25">
      <c r="A6582" s="2"/>
      <c r="B6582" s="5"/>
      <c r="C6582" s="5"/>
      <c r="D6582" s="5"/>
      <c r="E6582" s="5"/>
      <c r="F6582" s="5"/>
      <c r="G6582" s="5"/>
      <c r="H6582" s="5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3"/>
      <c r="AU6582" s="5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CK6582"/>
    </row>
    <row r="6583" spans="1:89" x14ac:dyDescent="0.25">
      <c r="A6583" s="2"/>
      <c r="B6583" s="5"/>
      <c r="C6583" s="5"/>
      <c r="D6583" s="5"/>
      <c r="E6583" s="5"/>
      <c r="F6583" s="5"/>
      <c r="G6583" s="5"/>
      <c r="H6583" s="5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3"/>
      <c r="AU6583" s="5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CK6583"/>
    </row>
    <row r="6584" spans="1:89" x14ac:dyDescent="0.25">
      <c r="A6584" s="2"/>
      <c r="B6584" s="5"/>
      <c r="C6584" s="5"/>
      <c r="D6584" s="5"/>
      <c r="E6584" s="5"/>
      <c r="F6584" s="5"/>
      <c r="G6584" s="5"/>
      <c r="H6584" s="5"/>
      <c r="I6584" s="3"/>
      <c r="J6584" s="5"/>
      <c r="K6584" s="5"/>
      <c r="L6584" s="5"/>
      <c r="M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3"/>
      <c r="AU6584" s="5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CK6584"/>
    </row>
    <row r="6585" spans="1:89" x14ac:dyDescent="0.25">
      <c r="A6585" s="2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3"/>
      <c r="AU6585" s="5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CK6585"/>
    </row>
    <row r="6586" spans="1:89" x14ac:dyDescent="0.25">
      <c r="A6586" s="2"/>
      <c r="B6586" s="5"/>
      <c r="C6586" s="5"/>
      <c r="D6586" s="5"/>
      <c r="E6586" s="5"/>
      <c r="F6586" s="5"/>
      <c r="G6586" s="5"/>
      <c r="H6586" s="5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3"/>
      <c r="AU6586" s="5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CK6586"/>
    </row>
    <row r="6587" spans="1:89" x14ac:dyDescent="0.25">
      <c r="A6587" s="2"/>
      <c r="B6587" s="5"/>
      <c r="C6587" s="5"/>
      <c r="D6587" s="5"/>
      <c r="E6587" s="5"/>
      <c r="F6587" s="5"/>
      <c r="G6587" s="5"/>
      <c r="H6587" s="5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3"/>
      <c r="AU6587" s="5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CK6587"/>
    </row>
    <row r="6588" spans="1:89" x14ac:dyDescent="0.25">
      <c r="A6588" s="2"/>
      <c r="B6588" s="5"/>
      <c r="C6588" s="5"/>
      <c r="D6588" s="5"/>
      <c r="E6588" s="5"/>
      <c r="F6588" s="5"/>
      <c r="G6588" s="5"/>
      <c r="H6588" s="5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3"/>
      <c r="AU6588" s="5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CK6588"/>
    </row>
    <row r="6589" spans="1:89" x14ac:dyDescent="0.25">
      <c r="A6589" s="2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3"/>
      <c r="AU6589" s="5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CK6589"/>
    </row>
    <row r="6590" spans="1:89" x14ac:dyDescent="0.25">
      <c r="A6590" s="2"/>
      <c r="B6590" s="5"/>
      <c r="C6590" s="5"/>
      <c r="D6590" s="5"/>
      <c r="E6590" s="5"/>
      <c r="F6590" s="5"/>
      <c r="G6590" s="5"/>
      <c r="H6590" s="5"/>
      <c r="I6590" s="3"/>
      <c r="J6590" s="5"/>
      <c r="K6590" s="5"/>
      <c r="L6590" s="5"/>
      <c r="M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3"/>
      <c r="AU6590" s="5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CK6590"/>
    </row>
    <row r="6591" spans="1:89" x14ac:dyDescent="0.25">
      <c r="A6591" s="2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3"/>
      <c r="AU6591" s="5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CK6591"/>
    </row>
    <row r="6592" spans="1:89" x14ac:dyDescent="0.25">
      <c r="A6592" s="2"/>
      <c r="B6592" s="5"/>
      <c r="C6592" s="5"/>
      <c r="D6592" s="5"/>
      <c r="E6592" s="5"/>
      <c r="F6592" s="5"/>
      <c r="G6592" s="5"/>
      <c r="H6592" s="5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3"/>
      <c r="AU6592" s="5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CK6592"/>
    </row>
    <row r="6593" spans="1:89" x14ac:dyDescent="0.25">
      <c r="A6593" s="2"/>
      <c r="B6593" s="5"/>
      <c r="C6593" s="5"/>
      <c r="D6593" s="5"/>
      <c r="E6593" s="5"/>
      <c r="F6593" s="5"/>
      <c r="G6593" s="5"/>
      <c r="H6593" s="5"/>
      <c r="I6593" s="3"/>
      <c r="J6593" s="5"/>
      <c r="K6593" s="5"/>
      <c r="L6593" s="5"/>
      <c r="M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3"/>
      <c r="AU6593" s="5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CK6593"/>
    </row>
    <row r="6594" spans="1:89" x14ac:dyDescent="0.25">
      <c r="A6594" s="2"/>
      <c r="B6594" s="5"/>
      <c r="C6594" s="5"/>
      <c r="D6594" s="5"/>
      <c r="E6594" s="5"/>
      <c r="F6594" s="5"/>
      <c r="G6594" s="5"/>
      <c r="H6594" s="5"/>
      <c r="I6594" s="3"/>
      <c r="J6594" s="5"/>
      <c r="K6594" s="5"/>
      <c r="L6594" s="5"/>
      <c r="M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3"/>
      <c r="AU6594" s="5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CK6594"/>
    </row>
    <row r="6595" spans="1:89" x14ac:dyDescent="0.25">
      <c r="A6595" s="2"/>
      <c r="B6595" s="5"/>
      <c r="C6595" s="5"/>
      <c r="D6595" s="5"/>
      <c r="E6595" s="5"/>
      <c r="F6595" s="5"/>
      <c r="G6595" s="5"/>
      <c r="H6595" s="5"/>
      <c r="I6595" s="3"/>
      <c r="J6595" s="5"/>
      <c r="K6595" s="5"/>
      <c r="L6595" s="5"/>
      <c r="M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3"/>
      <c r="AU6595" s="5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CK6595"/>
    </row>
    <row r="6596" spans="1:89" x14ac:dyDescent="0.25">
      <c r="A6596" s="2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3"/>
      <c r="AU6596" s="5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CK6596"/>
    </row>
    <row r="6597" spans="1:89" x14ac:dyDescent="0.25">
      <c r="A6597" s="2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3"/>
      <c r="AU6597" s="5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CK6597"/>
    </row>
    <row r="6598" spans="1:89" x14ac:dyDescent="0.25">
      <c r="A6598" s="2"/>
      <c r="B6598" s="5"/>
      <c r="C6598" s="5"/>
      <c r="D6598" s="5"/>
      <c r="E6598" s="5"/>
      <c r="F6598" s="5"/>
      <c r="G6598" s="5"/>
      <c r="H6598" s="5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3"/>
      <c r="AU6598" s="5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CK6598"/>
    </row>
    <row r="6599" spans="1:89" x14ac:dyDescent="0.25">
      <c r="A6599" s="2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3"/>
      <c r="AU6599" s="5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CK6599"/>
    </row>
    <row r="6600" spans="1:89" x14ac:dyDescent="0.25">
      <c r="A6600" s="2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3"/>
      <c r="AU6600" s="5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CK6600"/>
    </row>
    <row r="6601" spans="1:89" x14ac:dyDescent="0.25">
      <c r="A6601" s="2"/>
      <c r="B6601" s="5"/>
      <c r="C6601" s="5"/>
      <c r="D6601" s="5"/>
      <c r="E6601" s="5"/>
      <c r="F6601" s="5"/>
      <c r="G6601" s="5"/>
      <c r="H6601" s="5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3"/>
      <c r="AU6601" s="5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CK6601"/>
    </row>
    <row r="6602" spans="1:89" x14ac:dyDescent="0.25">
      <c r="A6602" s="2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3"/>
      <c r="AU6602" s="5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CK6602"/>
    </row>
    <row r="6603" spans="1:89" x14ac:dyDescent="0.25">
      <c r="A6603" s="2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3"/>
      <c r="AU6603" s="5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CK6603"/>
    </row>
    <row r="6604" spans="1:89" x14ac:dyDescent="0.25">
      <c r="A6604" s="2"/>
      <c r="B6604" s="5"/>
      <c r="C6604" s="5"/>
      <c r="D6604" s="5"/>
      <c r="E6604" s="5"/>
      <c r="F6604" s="5"/>
      <c r="G6604" s="5"/>
      <c r="H6604" s="5"/>
      <c r="I6604" s="5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3"/>
      <c r="AU6604" s="5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CK6604"/>
    </row>
    <row r="6605" spans="1:89" x14ac:dyDescent="0.25">
      <c r="A6605" s="2"/>
      <c r="B6605" s="5"/>
      <c r="C6605" s="5"/>
      <c r="D6605" s="5"/>
      <c r="E6605" s="5"/>
      <c r="F6605" s="5"/>
      <c r="G6605" s="5"/>
      <c r="H6605" s="5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3"/>
      <c r="AU6605" s="5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CK6605"/>
    </row>
    <row r="6606" spans="1:89" x14ac:dyDescent="0.25">
      <c r="A6606" s="2"/>
      <c r="B6606" s="5"/>
      <c r="C6606" s="5"/>
      <c r="D6606" s="5"/>
      <c r="E6606" s="5"/>
      <c r="F6606" s="5"/>
      <c r="G6606" s="5"/>
      <c r="H6606" s="5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3"/>
      <c r="AU6606" s="5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CK6606"/>
    </row>
    <row r="6607" spans="1:89" x14ac:dyDescent="0.25">
      <c r="A6607" s="2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3"/>
      <c r="AU6607" s="5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CK6607"/>
    </row>
    <row r="6608" spans="1:89" x14ac:dyDescent="0.25">
      <c r="A6608" s="2"/>
      <c r="B6608" s="5"/>
      <c r="C6608" s="5"/>
      <c r="D6608" s="5"/>
      <c r="E6608" s="5"/>
      <c r="F6608" s="5"/>
      <c r="G6608" s="5"/>
      <c r="H6608" s="5"/>
      <c r="I6608" s="3"/>
      <c r="J6608" s="5"/>
      <c r="K6608" s="5"/>
      <c r="L6608" s="5"/>
      <c r="M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3"/>
      <c r="AU6608" s="5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CK6608"/>
    </row>
    <row r="6609" spans="1:89" x14ac:dyDescent="0.25">
      <c r="A6609" s="2"/>
      <c r="B6609" s="5"/>
      <c r="C6609" s="5"/>
      <c r="D6609" s="5"/>
      <c r="E6609" s="5"/>
      <c r="F6609" s="5"/>
      <c r="G6609" s="5"/>
      <c r="H6609" s="5"/>
      <c r="I6609" s="5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3"/>
      <c r="AU6609" s="5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CK6609"/>
    </row>
    <row r="6610" spans="1:89" x14ac:dyDescent="0.25">
      <c r="A6610" s="2"/>
      <c r="B6610" s="5"/>
      <c r="C6610" s="5"/>
      <c r="D6610" s="5"/>
      <c r="E6610" s="5"/>
      <c r="F6610" s="5"/>
      <c r="G6610" s="5"/>
      <c r="H6610" s="5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3"/>
      <c r="AU6610" s="5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CK6610"/>
    </row>
    <row r="6611" spans="1:89" x14ac:dyDescent="0.25">
      <c r="A6611" s="2"/>
      <c r="B6611" s="5"/>
      <c r="C6611" s="5"/>
      <c r="D6611" s="5"/>
      <c r="E6611" s="5"/>
      <c r="F6611" s="5"/>
      <c r="G6611" s="5"/>
      <c r="H6611" s="5"/>
      <c r="I6611" s="5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3"/>
      <c r="AU6611" s="5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CK6611"/>
    </row>
    <row r="6612" spans="1:89" x14ac:dyDescent="0.25">
      <c r="A6612" s="2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3"/>
      <c r="AU6612" s="5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CK6612"/>
    </row>
    <row r="6613" spans="1:89" x14ac:dyDescent="0.25">
      <c r="A6613" s="2"/>
      <c r="B6613" s="5"/>
      <c r="C6613" s="5"/>
      <c r="D6613" s="5"/>
      <c r="E6613" s="5"/>
      <c r="F6613" s="5"/>
      <c r="G6613" s="5"/>
      <c r="H6613" s="5"/>
      <c r="I6613" s="3"/>
      <c r="J6613" s="5"/>
      <c r="K6613" s="5"/>
      <c r="L6613" s="5"/>
      <c r="M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3"/>
      <c r="AU6613" s="5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CK6613"/>
    </row>
    <row r="6614" spans="1:89" x14ac:dyDescent="0.25">
      <c r="A6614" s="2"/>
      <c r="B6614" s="5"/>
      <c r="C6614" s="5"/>
      <c r="D6614" s="5"/>
      <c r="E6614" s="5"/>
      <c r="F6614" s="5"/>
      <c r="G6614" s="5"/>
      <c r="H6614" s="5"/>
      <c r="I6614" s="3"/>
      <c r="J6614" s="3"/>
      <c r="K6614" s="3"/>
      <c r="L6614" s="5"/>
      <c r="M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3"/>
      <c r="AU6614" s="5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CK6614"/>
    </row>
    <row r="6615" spans="1:89" x14ac:dyDescent="0.25">
      <c r="A6615" s="2"/>
      <c r="B6615" s="5"/>
      <c r="C6615" s="5"/>
      <c r="D6615" s="5"/>
      <c r="E6615" s="5"/>
      <c r="F6615" s="5"/>
      <c r="G6615" s="5"/>
      <c r="H6615" s="5"/>
      <c r="I6615" s="5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3"/>
      <c r="AU6615" s="5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CK6615"/>
    </row>
    <row r="6616" spans="1:89" x14ac:dyDescent="0.25">
      <c r="A6616" s="2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3"/>
      <c r="AU6616" s="5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CK6616"/>
    </row>
    <row r="6617" spans="1:89" x14ac:dyDescent="0.25">
      <c r="A6617" s="2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3"/>
      <c r="AU6617" s="5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CK6617"/>
    </row>
    <row r="6618" spans="1:89" x14ac:dyDescent="0.25">
      <c r="A6618" s="2"/>
      <c r="B6618" s="5"/>
      <c r="C6618" s="5"/>
      <c r="D6618" s="5"/>
      <c r="E6618" s="5"/>
      <c r="F6618" s="5"/>
      <c r="G6618" s="5"/>
      <c r="H6618" s="5"/>
      <c r="I6618" s="3"/>
      <c r="J6618" s="5"/>
      <c r="K6618" s="5"/>
      <c r="L6618" s="5"/>
      <c r="M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3"/>
      <c r="AU6618" s="5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CK6618"/>
    </row>
    <row r="6619" spans="1:89" x14ac:dyDescent="0.25">
      <c r="A6619" s="2"/>
      <c r="B6619" s="5"/>
      <c r="C6619" s="5"/>
      <c r="D6619" s="5"/>
      <c r="E6619" s="5"/>
      <c r="F6619" s="5"/>
      <c r="G6619" s="5"/>
      <c r="H6619" s="5"/>
      <c r="I6619" s="3"/>
      <c r="J6619" s="5"/>
      <c r="K6619" s="5"/>
      <c r="L6619" s="5"/>
      <c r="M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3"/>
      <c r="AU6619" s="5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CK6619"/>
    </row>
    <row r="6620" spans="1:89" x14ac:dyDescent="0.25">
      <c r="A6620" s="2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3"/>
      <c r="AU6620" s="5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CK6620"/>
    </row>
    <row r="6621" spans="1:89" x14ac:dyDescent="0.25">
      <c r="A6621" s="2"/>
      <c r="B6621" s="5"/>
      <c r="C6621" s="5"/>
      <c r="D6621" s="5"/>
      <c r="E6621" s="5"/>
      <c r="F6621" s="5"/>
      <c r="G6621" s="5"/>
      <c r="H6621" s="5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3"/>
      <c r="AU6621" s="5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CK6621"/>
    </row>
    <row r="6622" spans="1:89" x14ac:dyDescent="0.25">
      <c r="A6622" s="2"/>
      <c r="B6622" s="5"/>
      <c r="C6622" s="5"/>
      <c r="D6622" s="5"/>
      <c r="E6622" s="5"/>
      <c r="F6622" s="5"/>
      <c r="G6622" s="5"/>
      <c r="H6622" s="5"/>
      <c r="I6622" s="3"/>
      <c r="J6622" s="5"/>
      <c r="K6622" s="5"/>
      <c r="L6622" s="5"/>
      <c r="M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3"/>
      <c r="AU6622" s="5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CK6622"/>
    </row>
    <row r="6623" spans="1:89" x14ac:dyDescent="0.25">
      <c r="A6623" s="2"/>
      <c r="B6623" s="5"/>
      <c r="C6623" s="5"/>
      <c r="D6623" s="5"/>
      <c r="E6623" s="5"/>
      <c r="F6623" s="5"/>
      <c r="G6623" s="5"/>
      <c r="H6623" s="5"/>
      <c r="I6623" s="3"/>
      <c r="J6623" s="5"/>
      <c r="K6623" s="5"/>
      <c r="L6623" s="5"/>
      <c r="M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3"/>
      <c r="AU6623" s="5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CK6623"/>
    </row>
    <row r="6624" spans="1:89" x14ac:dyDescent="0.25">
      <c r="A6624" s="2"/>
      <c r="B6624" s="5"/>
      <c r="C6624" s="5"/>
      <c r="D6624" s="5"/>
      <c r="E6624" s="5"/>
      <c r="F6624" s="5"/>
      <c r="G6624" s="5"/>
      <c r="H6624" s="5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3"/>
      <c r="AU6624" s="5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CK6624"/>
    </row>
    <row r="6625" spans="1:89" x14ac:dyDescent="0.25">
      <c r="A6625" s="2"/>
      <c r="B6625" s="5"/>
      <c r="C6625" s="5"/>
      <c r="D6625" s="5"/>
      <c r="E6625" s="5"/>
      <c r="F6625" s="5"/>
      <c r="G6625" s="5"/>
      <c r="H6625" s="5"/>
      <c r="I6625" s="3"/>
      <c r="J6625" s="5"/>
      <c r="K6625" s="5"/>
      <c r="L6625" s="5"/>
      <c r="M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3"/>
      <c r="AU6625" s="5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CK6625"/>
    </row>
    <row r="6626" spans="1:89" x14ac:dyDescent="0.25">
      <c r="A6626" s="2"/>
      <c r="B6626" s="5"/>
      <c r="C6626" s="5"/>
      <c r="D6626" s="5"/>
      <c r="E6626" s="5"/>
      <c r="F6626" s="5"/>
      <c r="G6626" s="5"/>
      <c r="H6626" s="5"/>
      <c r="I6626" s="3"/>
      <c r="J6626" s="5"/>
      <c r="K6626" s="5"/>
      <c r="L6626" s="5"/>
      <c r="M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3"/>
      <c r="AU6626" s="5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CK6626"/>
    </row>
    <row r="6627" spans="1:89" x14ac:dyDescent="0.25">
      <c r="A6627" s="2"/>
      <c r="B6627" s="5"/>
      <c r="C6627" s="5"/>
      <c r="D6627" s="5"/>
      <c r="E6627" s="5"/>
      <c r="F6627" s="5"/>
      <c r="G6627" s="5"/>
      <c r="H6627" s="5"/>
      <c r="I6627" s="5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3"/>
      <c r="AU6627" s="5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CK6627"/>
    </row>
    <row r="6628" spans="1:89" x14ac:dyDescent="0.25">
      <c r="A6628" s="2"/>
      <c r="B6628" s="5"/>
      <c r="C6628" s="5"/>
      <c r="D6628" s="5"/>
      <c r="E6628" s="5"/>
      <c r="F6628" s="5"/>
      <c r="G6628" s="5"/>
      <c r="H6628" s="5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3"/>
      <c r="AU6628" s="5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CK6628"/>
    </row>
    <row r="6629" spans="1:89" x14ac:dyDescent="0.25">
      <c r="A6629" s="2"/>
      <c r="B6629" s="5"/>
      <c r="C6629" s="5"/>
      <c r="D6629" s="5"/>
      <c r="E6629" s="5"/>
      <c r="F6629" s="5"/>
      <c r="G6629" s="5"/>
      <c r="H6629" s="5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3"/>
      <c r="AU6629" s="5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CK6629"/>
    </row>
    <row r="6630" spans="1:89" x14ac:dyDescent="0.25">
      <c r="A6630" s="2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3"/>
      <c r="AU6630" s="5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CK6630"/>
    </row>
    <row r="6631" spans="1:89" x14ac:dyDescent="0.25">
      <c r="A6631" s="2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3"/>
      <c r="AU6631" s="5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CK6631"/>
    </row>
    <row r="6632" spans="1:89" x14ac:dyDescent="0.25">
      <c r="A6632" s="2"/>
      <c r="B6632" s="5"/>
      <c r="C6632" s="5"/>
      <c r="D6632" s="5"/>
      <c r="E6632" s="5"/>
      <c r="F6632" s="5"/>
      <c r="G6632" s="5"/>
      <c r="H6632" s="5"/>
      <c r="I6632" s="5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3"/>
      <c r="AU6632" s="5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CK6632"/>
    </row>
    <row r="6633" spans="1:89" x14ac:dyDescent="0.25">
      <c r="A6633" s="2"/>
      <c r="B6633" s="5"/>
      <c r="C6633" s="5"/>
      <c r="D6633" s="5"/>
      <c r="E6633" s="5"/>
      <c r="F6633" s="5"/>
      <c r="G6633" s="5"/>
      <c r="H6633" s="5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3"/>
      <c r="AU6633" s="5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CK6633"/>
    </row>
    <row r="6634" spans="1:89" x14ac:dyDescent="0.25">
      <c r="A6634" s="2"/>
      <c r="B6634" s="5"/>
      <c r="C6634" s="5"/>
      <c r="D6634" s="5"/>
      <c r="E6634" s="5"/>
      <c r="F6634" s="5"/>
      <c r="G6634" s="5"/>
      <c r="H6634" s="5"/>
      <c r="I6634" s="5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3"/>
      <c r="AU6634" s="5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CK6634"/>
    </row>
    <row r="6635" spans="1:89" x14ac:dyDescent="0.25">
      <c r="A6635" s="2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3"/>
      <c r="AU6635" s="5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CK6635"/>
    </row>
    <row r="6636" spans="1:89" x14ac:dyDescent="0.25">
      <c r="A6636" s="2"/>
      <c r="B6636" s="5"/>
      <c r="C6636" s="5"/>
      <c r="D6636" s="5"/>
      <c r="E6636" s="5"/>
      <c r="F6636" s="5"/>
      <c r="G6636" s="5"/>
      <c r="H6636" s="5"/>
      <c r="I6636" s="3"/>
      <c r="J6636" s="5"/>
      <c r="K6636" s="5"/>
      <c r="L6636" s="5"/>
      <c r="M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3"/>
      <c r="AU6636" s="5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CK6636"/>
    </row>
    <row r="6637" spans="1:89" x14ac:dyDescent="0.25">
      <c r="A6637" s="2"/>
      <c r="B6637" s="5"/>
      <c r="C6637" s="5"/>
      <c r="D6637" s="5"/>
      <c r="E6637" s="5"/>
      <c r="F6637" s="5"/>
      <c r="G6637" s="5"/>
      <c r="H6637" s="5"/>
      <c r="I6637" s="5"/>
      <c r="J6637" s="3"/>
      <c r="K6637" s="3"/>
      <c r="L6637" s="5"/>
      <c r="M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3"/>
      <c r="AU6637" s="5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CK6637"/>
    </row>
    <row r="6638" spans="1:89" x14ac:dyDescent="0.25">
      <c r="A6638" s="2"/>
      <c r="B6638" s="5"/>
      <c r="C6638" s="5"/>
      <c r="D6638" s="5"/>
      <c r="E6638" s="5"/>
      <c r="F6638" s="5"/>
      <c r="G6638" s="5"/>
      <c r="H6638" s="5"/>
      <c r="I6638" s="5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3"/>
      <c r="AU6638" s="5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CK6638"/>
    </row>
    <row r="6639" spans="1:89" x14ac:dyDescent="0.25">
      <c r="A6639" s="2"/>
      <c r="B6639" s="5"/>
      <c r="C6639" s="5"/>
      <c r="D6639" s="5"/>
      <c r="E6639" s="5"/>
      <c r="F6639" s="5"/>
      <c r="G6639" s="5"/>
      <c r="H6639" s="5"/>
      <c r="I6639" s="3"/>
      <c r="J6639" s="5"/>
      <c r="K6639" s="5"/>
      <c r="L6639" s="5"/>
      <c r="M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3"/>
      <c r="AU6639" s="5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CK6639"/>
    </row>
    <row r="6640" spans="1:89" x14ac:dyDescent="0.25">
      <c r="A6640" s="2"/>
      <c r="B6640" s="5"/>
      <c r="C6640" s="5"/>
      <c r="D6640" s="5"/>
      <c r="E6640" s="5"/>
      <c r="F6640" s="5"/>
      <c r="G6640" s="5"/>
      <c r="H6640" s="5"/>
      <c r="I6640" s="3"/>
      <c r="J6640" s="5"/>
      <c r="K6640" s="5"/>
      <c r="L6640" s="5"/>
      <c r="M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3"/>
      <c r="AU6640" s="5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CK6640"/>
    </row>
    <row r="6641" spans="1:89" x14ac:dyDescent="0.25">
      <c r="A6641" s="2"/>
      <c r="B6641" s="5"/>
      <c r="C6641" s="5"/>
      <c r="D6641" s="5"/>
      <c r="E6641" s="5"/>
      <c r="F6641" s="5"/>
      <c r="G6641" s="5"/>
      <c r="H6641" s="5"/>
      <c r="I6641" s="3"/>
      <c r="J6641" s="5"/>
      <c r="K6641" s="5"/>
      <c r="L6641" s="5"/>
      <c r="M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3"/>
      <c r="AU6641" s="5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CK6641"/>
    </row>
    <row r="6642" spans="1:89" x14ac:dyDescent="0.25">
      <c r="A6642" s="2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3"/>
      <c r="AU6642" s="5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CK6642"/>
    </row>
    <row r="6643" spans="1:89" x14ac:dyDescent="0.25">
      <c r="A6643" s="2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3"/>
      <c r="AU6643" s="5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CK6643"/>
    </row>
    <row r="6644" spans="1:89" x14ac:dyDescent="0.25">
      <c r="A6644" s="2"/>
      <c r="B6644" s="5"/>
      <c r="C6644" s="5"/>
      <c r="D6644" s="5"/>
      <c r="E6644" s="5"/>
      <c r="F6644" s="5"/>
      <c r="G6644" s="5"/>
      <c r="H6644" s="5"/>
      <c r="I6644" s="5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3"/>
      <c r="AU6644" s="5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CK6644"/>
    </row>
    <row r="6645" spans="1:89" x14ac:dyDescent="0.25">
      <c r="A6645" s="2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3"/>
      <c r="AU6645" s="5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CK6645"/>
    </row>
    <row r="6646" spans="1:89" x14ac:dyDescent="0.25">
      <c r="A6646" s="2"/>
      <c r="B6646" s="5"/>
      <c r="C6646" s="5"/>
      <c r="D6646" s="5"/>
      <c r="E6646" s="5"/>
      <c r="F6646" s="5"/>
      <c r="G6646" s="5"/>
      <c r="H6646" s="5"/>
      <c r="I6646" s="3"/>
      <c r="J6646" s="5"/>
      <c r="K6646" s="5"/>
      <c r="L6646" s="5"/>
      <c r="M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3"/>
      <c r="AU6646" s="5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CK6646"/>
    </row>
    <row r="6647" spans="1:89" x14ac:dyDescent="0.25">
      <c r="A6647" s="2"/>
      <c r="B6647" s="5"/>
      <c r="C6647" s="5"/>
      <c r="D6647" s="5"/>
      <c r="E6647" s="5"/>
      <c r="F6647" s="5"/>
      <c r="G6647" s="5"/>
      <c r="H6647" s="5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3"/>
      <c r="AU6647" s="5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CK6647"/>
    </row>
    <row r="6648" spans="1:89" x14ac:dyDescent="0.25">
      <c r="A6648" s="2"/>
      <c r="B6648" s="5"/>
      <c r="C6648" s="5"/>
      <c r="D6648" s="5"/>
      <c r="E6648" s="5"/>
      <c r="F6648" s="5"/>
      <c r="G6648" s="5"/>
      <c r="H6648" s="5"/>
      <c r="I6648" s="5"/>
      <c r="J6648" s="3"/>
      <c r="K6648" s="5"/>
      <c r="L6648" s="5"/>
      <c r="M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3"/>
      <c r="AU6648" s="5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CK6648"/>
    </row>
    <row r="6649" spans="1:89" x14ac:dyDescent="0.25">
      <c r="A6649" s="2"/>
      <c r="B6649" s="5"/>
      <c r="C6649" s="5"/>
      <c r="D6649" s="5"/>
      <c r="E6649" s="5"/>
      <c r="F6649" s="5"/>
      <c r="G6649" s="5"/>
      <c r="H6649" s="5"/>
      <c r="I6649" s="3"/>
      <c r="J6649" s="5"/>
      <c r="K6649" s="5"/>
      <c r="L6649" s="5"/>
      <c r="M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3"/>
      <c r="AU6649" s="5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CK6649"/>
    </row>
    <row r="6650" spans="1:89" x14ac:dyDescent="0.25">
      <c r="A6650" s="2"/>
      <c r="B6650" s="5"/>
      <c r="C6650" s="5"/>
      <c r="D6650" s="5"/>
      <c r="E6650" s="5"/>
      <c r="F6650" s="5"/>
      <c r="G6650" s="5"/>
      <c r="H6650" s="5"/>
      <c r="I6650" s="5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3"/>
      <c r="AU6650" s="5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CK6650"/>
    </row>
    <row r="6651" spans="1:89" x14ac:dyDescent="0.25">
      <c r="A6651" s="2"/>
      <c r="B6651" s="5"/>
      <c r="C6651" s="5"/>
      <c r="D6651" s="5"/>
      <c r="E6651" s="5"/>
      <c r="F6651" s="5"/>
      <c r="G6651" s="5"/>
      <c r="H6651" s="5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3"/>
      <c r="AU6651" s="5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CK6651"/>
    </row>
    <row r="6652" spans="1:89" x14ac:dyDescent="0.25">
      <c r="A6652" s="2"/>
      <c r="B6652" s="5"/>
      <c r="C6652" s="5"/>
      <c r="D6652" s="5"/>
      <c r="E6652" s="5"/>
      <c r="F6652" s="5"/>
      <c r="G6652" s="5"/>
      <c r="H6652" s="5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3"/>
      <c r="AU6652" s="5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CK6652"/>
    </row>
    <row r="6653" spans="1:89" x14ac:dyDescent="0.25">
      <c r="A6653" s="2"/>
      <c r="B6653" s="5"/>
      <c r="C6653" s="5"/>
      <c r="D6653" s="5"/>
      <c r="E6653" s="5"/>
      <c r="F6653" s="5"/>
      <c r="G6653" s="5"/>
      <c r="H6653" s="5"/>
      <c r="I6653" s="3"/>
      <c r="J6653" s="3"/>
      <c r="K6653" s="5"/>
      <c r="L6653" s="5"/>
      <c r="M6653" s="5"/>
      <c r="AJ6653" s="3"/>
      <c r="AK6653" s="3"/>
      <c r="AL6653" s="3"/>
      <c r="AM6653" s="3"/>
      <c r="AN6653" s="5"/>
      <c r="AO6653" s="5"/>
      <c r="AP6653" s="5"/>
      <c r="AQ6653" s="5"/>
      <c r="AR6653" s="5"/>
      <c r="AS6653" s="5"/>
      <c r="AT6653" s="3"/>
      <c r="AU6653" s="5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CK6653"/>
    </row>
    <row r="6654" spans="1:89" x14ac:dyDescent="0.25">
      <c r="A6654" s="2"/>
      <c r="B6654" s="5"/>
      <c r="C6654" s="5"/>
      <c r="D6654" s="5"/>
      <c r="E6654" s="5"/>
      <c r="F6654" s="5"/>
      <c r="G6654" s="5"/>
      <c r="H6654" s="5"/>
      <c r="I6654" s="3"/>
      <c r="J6654" s="5"/>
      <c r="K6654" s="5"/>
      <c r="L6654" s="5"/>
      <c r="M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3"/>
      <c r="AU6654" s="5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CK6654"/>
    </row>
    <row r="6655" spans="1:89" x14ac:dyDescent="0.25">
      <c r="A6655" s="2"/>
      <c r="B6655" s="5"/>
      <c r="C6655" s="5"/>
      <c r="D6655" s="5"/>
      <c r="E6655" s="5"/>
      <c r="F6655" s="5"/>
      <c r="G6655" s="5"/>
      <c r="H6655" s="5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3"/>
      <c r="AU6655" s="5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CK6655"/>
    </row>
    <row r="6656" spans="1:89" x14ac:dyDescent="0.25">
      <c r="A6656" s="2"/>
      <c r="B6656" s="5"/>
      <c r="C6656" s="5"/>
      <c r="D6656" s="5"/>
      <c r="E6656" s="5"/>
      <c r="F6656" s="5"/>
      <c r="G6656" s="5"/>
      <c r="H6656" s="5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5"/>
      <c r="AN6656" s="5"/>
      <c r="AO6656" s="5"/>
      <c r="AP6656" s="5"/>
      <c r="AQ6656" s="5"/>
      <c r="AR6656" s="5"/>
      <c r="AS6656" s="5"/>
      <c r="AT6656" s="3"/>
      <c r="AU6656" s="5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CK6656"/>
    </row>
    <row r="6657" spans="1:89" x14ac:dyDescent="0.25">
      <c r="A6657" s="2"/>
      <c r="B6657" s="5"/>
      <c r="C6657" s="5"/>
      <c r="D6657" s="5"/>
      <c r="E6657" s="5"/>
      <c r="F6657" s="5"/>
      <c r="G6657" s="5"/>
      <c r="H6657" s="5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5"/>
      <c r="AO6657" s="5"/>
      <c r="AP6657" s="5"/>
      <c r="AQ6657" s="5"/>
      <c r="AR6657" s="5"/>
      <c r="AS6657" s="5"/>
      <c r="AT6657" s="3"/>
      <c r="AU6657" s="5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CK6657"/>
    </row>
    <row r="6658" spans="1:89" x14ac:dyDescent="0.25">
      <c r="A6658" s="2"/>
      <c r="B6658" s="5"/>
      <c r="C6658" s="5"/>
      <c r="D6658" s="5"/>
      <c r="E6658" s="5"/>
      <c r="F6658" s="5"/>
      <c r="G6658" s="5"/>
      <c r="H6658" s="5"/>
      <c r="I6658" s="3"/>
      <c r="J6658" s="3"/>
      <c r="K6658" s="5"/>
      <c r="L6658" s="5"/>
      <c r="M6658" s="5"/>
      <c r="AJ6658" s="3"/>
      <c r="AK6658" s="3"/>
      <c r="AL6658" s="3"/>
      <c r="AM6658" s="3"/>
      <c r="AN6658" s="5"/>
      <c r="AO6658" s="5"/>
      <c r="AP6658" s="5"/>
      <c r="AQ6658" s="5"/>
      <c r="AR6658" s="5"/>
      <c r="AS6658" s="5"/>
      <c r="AT6658" s="3"/>
      <c r="AU6658" s="5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CK6658"/>
    </row>
    <row r="6659" spans="1:89" x14ac:dyDescent="0.25">
      <c r="A6659" s="2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3"/>
      <c r="AU6659" s="5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CK6659"/>
    </row>
    <row r="6660" spans="1:89" x14ac:dyDescent="0.25">
      <c r="A6660" s="2"/>
      <c r="B6660" s="5"/>
      <c r="C6660" s="5"/>
      <c r="D6660" s="5"/>
      <c r="E6660" s="5"/>
      <c r="F6660" s="5"/>
      <c r="G6660" s="5"/>
      <c r="H6660" s="5"/>
      <c r="I6660" s="3"/>
      <c r="J6660" s="5"/>
      <c r="K6660" s="5"/>
      <c r="L6660" s="3"/>
      <c r="M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3"/>
      <c r="AU6660" s="5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CK6660"/>
    </row>
    <row r="6661" spans="1:89" x14ac:dyDescent="0.25">
      <c r="A6661" s="2"/>
      <c r="B6661" s="5"/>
      <c r="C6661" s="5"/>
      <c r="D6661" s="5"/>
      <c r="E6661" s="5"/>
      <c r="F6661" s="5"/>
      <c r="G6661" s="5"/>
      <c r="H6661" s="5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5"/>
      <c r="AN6661" s="5"/>
      <c r="AO6661" s="5"/>
      <c r="AP6661" s="5"/>
      <c r="AQ6661" s="5"/>
      <c r="AR6661" s="5"/>
      <c r="AS6661" s="5"/>
      <c r="AT6661" s="3"/>
      <c r="AU6661" s="5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CK6661"/>
    </row>
    <row r="6662" spans="1:89" x14ac:dyDescent="0.25">
      <c r="A6662" s="2"/>
      <c r="B6662" s="5"/>
      <c r="C6662" s="5"/>
      <c r="D6662" s="5"/>
      <c r="E6662" s="5"/>
      <c r="F6662" s="5"/>
      <c r="G6662" s="5"/>
      <c r="H6662" s="5"/>
      <c r="I6662" s="3"/>
      <c r="J6662" s="5"/>
      <c r="K6662" s="5"/>
      <c r="L6662" s="5"/>
      <c r="M6662" s="5"/>
      <c r="AJ6662" s="3"/>
      <c r="AK6662" s="3"/>
      <c r="AL6662" s="3"/>
      <c r="AM6662" s="3"/>
      <c r="AN6662" s="5"/>
      <c r="AO6662" s="5"/>
      <c r="AP6662" s="5"/>
      <c r="AQ6662" s="5"/>
      <c r="AR6662" s="5"/>
      <c r="AS6662" s="5"/>
      <c r="AT6662" s="3"/>
      <c r="AU6662" s="5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CK6662"/>
    </row>
    <row r="6663" spans="1:89" x14ac:dyDescent="0.25">
      <c r="A6663" s="2"/>
      <c r="B6663" s="5"/>
      <c r="C6663" s="5"/>
      <c r="D6663" s="5"/>
      <c r="E6663" s="5"/>
      <c r="F6663" s="5"/>
      <c r="G6663" s="5"/>
      <c r="H6663" s="5"/>
      <c r="I6663" s="3"/>
      <c r="J6663" s="5"/>
      <c r="K6663" s="5"/>
      <c r="L6663" s="5"/>
      <c r="M6663" s="5"/>
      <c r="AJ6663" s="3"/>
      <c r="AK6663" s="3"/>
      <c r="AL6663" s="3"/>
      <c r="AM6663" s="5"/>
      <c r="AN6663" s="5"/>
      <c r="AO6663" s="5"/>
      <c r="AP6663" s="5"/>
      <c r="AQ6663" s="5"/>
      <c r="AR6663" s="5"/>
      <c r="AS6663" s="5"/>
      <c r="AT6663" s="3"/>
      <c r="AU6663" s="5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CK6663"/>
    </row>
    <row r="6664" spans="1:89" x14ac:dyDescent="0.25">
      <c r="A6664" s="2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3"/>
      <c r="AU6664" s="5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CK6664"/>
    </row>
    <row r="6665" spans="1:89" x14ac:dyDescent="0.25">
      <c r="A6665" s="2"/>
      <c r="B6665" s="5"/>
      <c r="C6665" s="5"/>
      <c r="D6665" s="5"/>
      <c r="E6665" s="5"/>
      <c r="F6665" s="5"/>
      <c r="G6665" s="5"/>
      <c r="H6665" s="5"/>
      <c r="I6665" s="3"/>
      <c r="J6665" s="5"/>
      <c r="K6665" s="5"/>
      <c r="L6665" s="5"/>
      <c r="M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3"/>
      <c r="AU6665" s="5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CK6665"/>
    </row>
    <row r="6666" spans="1:89" x14ac:dyDescent="0.25">
      <c r="A6666" s="2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AJ6666" s="3"/>
      <c r="AK6666" s="3"/>
      <c r="AL6666" s="3"/>
      <c r="AM6666" s="5"/>
      <c r="AN6666" s="5"/>
      <c r="AO6666" s="5"/>
      <c r="AP6666" s="5"/>
      <c r="AQ6666" s="5"/>
      <c r="AR6666" s="5"/>
      <c r="AS6666" s="5"/>
      <c r="AT6666" s="3"/>
      <c r="AU6666" s="5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CK6666"/>
    </row>
    <row r="6667" spans="1:89" x14ac:dyDescent="0.25">
      <c r="A6667" s="2"/>
      <c r="B6667" s="5"/>
      <c r="C6667" s="5"/>
      <c r="D6667" s="5"/>
      <c r="E6667" s="5"/>
      <c r="F6667" s="5"/>
      <c r="G6667" s="5"/>
      <c r="H6667" s="5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3"/>
      <c r="AM6667" s="5"/>
      <c r="AN6667" s="5"/>
      <c r="AO6667" s="5"/>
      <c r="AP6667" s="5"/>
      <c r="AQ6667" s="5"/>
      <c r="AR6667" s="5"/>
      <c r="AS6667" s="5"/>
      <c r="AT6667" s="3"/>
      <c r="AU6667" s="5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CK6667"/>
    </row>
    <row r="6668" spans="1:89" x14ac:dyDescent="0.25">
      <c r="A6668" s="2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3"/>
      <c r="AU6668" s="5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CK6668"/>
    </row>
    <row r="6669" spans="1:89" x14ac:dyDescent="0.25">
      <c r="A6669" s="2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3"/>
      <c r="AU6669" s="5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CK6669"/>
    </row>
    <row r="6670" spans="1:89" x14ac:dyDescent="0.25">
      <c r="A6670" s="2"/>
      <c r="B6670" s="5"/>
      <c r="C6670" s="5"/>
      <c r="D6670" s="5"/>
      <c r="E6670" s="5"/>
      <c r="F6670" s="5"/>
      <c r="G6670" s="5"/>
      <c r="H6670" s="5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3"/>
      <c r="AU6670" s="5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CK6670"/>
    </row>
    <row r="6671" spans="1:89" x14ac:dyDescent="0.25">
      <c r="A6671" s="2"/>
      <c r="B6671" s="5"/>
      <c r="C6671" s="5"/>
      <c r="D6671" s="5"/>
      <c r="E6671" s="5"/>
      <c r="F6671" s="5"/>
      <c r="G6671" s="5"/>
      <c r="H6671" s="5"/>
      <c r="I6671" s="5"/>
      <c r="J6671" s="3"/>
      <c r="K6671" s="5"/>
      <c r="L6671" s="5"/>
      <c r="M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3"/>
      <c r="AU6671" s="5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CK6671"/>
    </row>
    <row r="6672" spans="1:89" x14ac:dyDescent="0.25">
      <c r="A6672" s="2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3"/>
      <c r="AU6672" s="5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CK6672"/>
    </row>
    <row r="6673" spans="1:89" x14ac:dyDescent="0.25">
      <c r="A6673" s="2"/>
      <c r="B6673" s="5"/>
      <c r="C6673" s="5"/>
      <c r="D6673" s="5"/>
      <c r="E6673" s="5"/>
      <c r="F6673" s="5"/>
      <c r="G6673" s="5"/>
      <c r="H6673" s="5"/>
      <c r="I6673" s="5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5"/>
      <c r="AO6673" s="5"/>
      <c r="AP6673" s="5"/>
      <c r="AQ6673" s="5"/>
      <c r="AR6673" s="5"/>
      <c r="AS6673" s="5"/>
      <c r="AT6673" s="3"/>
      <c r="AU6673" s="5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CK6673"/>
    </row>
    <row r="6674" spans="1:89" x14ac:dyDescent="0.25">
      <c r="A6674" s="2"/>
      <c r="B6674" s="5"/>
      <c r="C6674" s="5"/>
      <c r="D6674" s="5"/>
      <c r="E6674" s="5"/>
      <c r="F6674" s="5"/>
      <c r="G6674" s="5"/>
      <c r="H6674" s="5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3"/>
      <c r="AU6674" s="5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CK6674"/>
    </row>
    <row r="6675" spans="1:89" x14ac:dyDescent="0.25">
      <c r="A6675" s="2"/>
      <c r="B6675" s="5"/>
      <c r="C6675" s="5"/>
      <c r="D6675" s="5"/>
      <c r="E6675" s="5"/>
      <c r="F6675" s="5"/>
      <c r="G6675" s="5"/>
      <c r="H6675" s="5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3"/>
      <c r="AU6675" s="5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CK6675"/>
    </row>
    <row r="6676" spans="1:89" x14ac:dyDescent="0.25">
      <c r="A6676" s="2"/>
      <c r="B6676" s="5"/>
      <c r="C6676" s="5"/>
      <c r="D6676" s="5"/>
      <c r="E6676" s="5"/>
      <c r="F6676" s="5"/>
      <c r="G6676" s="5"/>
      <c r="H6676" s="5"/>
      <c r="I6676" s="5"/>
      <c r="J6676" s="3"/>
      <c r="K6676" s="5"/>
      <c r="L6676" s="5"/>
      <c r="M6676" s="5"/>
      <c r="AJ6676" s="3"/>
      <c r="AK6676" s="3"/>
      <c r="AL6676" s="3"/>
      <c r="AM6676" s="3"/>
      <c r="AN6676" s="5"/>
      <c r="AO6676" s="5"/>
      <c r="AP6676" s="5"/>
      <c r="AQ6676" s="5"/>
      <c r="AR6676" s="5"/>
      <c r="AS6676" s="5"/>
      <c r="AT6676" s="3"/>
      <c r="AU6676" s="5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CK6676"/>
    </row>
    <row r="6677" spans="1:89" x14ac:dyDescent="0.25">
      <c r="A6677" s="2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3"/>
      <c r="AU6677" s="5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CK6677"/>
    </row>
    <row r="6678" spans="1:89" x14ac:dyDescent="0.25">
      <c r="A6678" s="2"/>
      <c r="B6678" s="5"/>
      <c r="C6678" s="5"/>
      <c r="D6678" s="5"/>
      <c r="E6678" s="5"/>
      <c r="F6678" s="5"/>
      <c r="G6678" s="5"/>
      <c r="H6678" s="5"/>
      <c r="I6678" s="5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3"/>
      <c r="AU6678" s="5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CK6678"/>
    </row>
    <row r="6679" spans="1:89" x14ac:dyDescent="0.25">
      <c r="A6679" s="2"/>
      <c r="B6679" s="5"/>
      <c r="C6679" s="5"/>
      <c r="D6679" s="5"/>
      <c r="E6679" s="5"/>
      <c r="F6679" s="5"/>
      <c r="G6679" s="5"/>
      <c r="H6679" s="5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5"/>
      <c r="AN6679" s="5"/>
      <c r="AO6679" s="5"/>
      <c r="AP6679" s="5"/>
      <c r="AQ6679" s="5"/>
      <c r="AR6679" s="5"/>
      <c r="AS6679" s="5"/>
      <c r="AT6679" s="3"/>
      <c r="AU6679" s="5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CK6679"/>
    </row>
    <row r="6680" spans="1:89" x14ac:dyDescent="0.25">
      <c r="A6680" s="2"/>
      <c r="B6680" s="5"/>
      <c r="C6680" s="5"/>
      <c r="D6680" s="5"/>
      <c r="E6680" s="5"/>
      <c r="F6680" s="5"/>
      <c r="G6680" s="5"/>
      <c r="H6680" s="5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5"/>
      <c r="AO6680" s="5"/>
      <c r="AP6680" s="5"/>
      <c r="AQ6680" s="5"/>
      <c r="AR6680" s="5"/>
      <c r="AS6680" s="5"/>
      <c r="AT6680" s="3"/>
      <c r="AU6680" s="5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CK6680"/>
    </row>
    <row r="6681" spans="1:89" x14ac:dyDescent="0.25">
      <c r="A6681" s="2"/>
      <c r="B6681" s="5"/>
      <c r="C6681" s="5"/>
      <c r="D6681" s="5"/>
      <c r="E6681" s="5"/>
      <c r="F6681" s="5"/>
      <c r="G6681" s="5"/>
      <c r="H6681" s="5"/>
      <c r="I6681" s="5"/>
      <c r="J6681" s="3"/>
      <c r="K6681" s="5"/>
      <c r="L6681" s="5"/>
      <c r="M6681" s="5"/>
      <c r="AJ6681" s="3"/>
      <c r="AK6681" s="3"/>
      <c r="AL6681" s="3"/>
      <c r="AM6681" s="3"/>
      <c r="AN6681" s="5"/>
      <c r="AO6681" s="5"/>
      <c r="AP6681" s="5"/>
      <c r="AQ6681" s="5"/>
      <c r="AR6681" s="5"/>
      <c r="AS6681" s="5"/>
      <c r="AT6681" s="3"/>
      <c r="AU6681" s="5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CK6681"/>
    </row>
    <row r="6682" spans="1:89" x14ac:dyDescent="0.25">
      <c r="A6682" s="2"/>
      <c r="B6682" s="5"/>
      <c r="C6682" s="5"/>
      <c r="D6682" s="5"/>
      <c r="E6682" s="5"/>
      <c r="F6682" s="5"/>
      <c r="G6682" s="5"/>
      <c r="H6682" s="5"/>
      <c r="I6682" s="3"/>
      <c r="J6682" s="5"/>
      <c r="K6682" s="5"/>
      <c r="L6682" s="5"/>
      <c r="M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3"/>
      <c r="AU6682" s="5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CK6682"/>
    </row>
    <row r="6683" spans="1:89" x14ac:dyDescent="0.25">
      <c r="A6683" s="2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3"/>
      <c r="M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3"/>
      <c r="AU6683" s="5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CK6683"/>
    </row>
    <row r="6684" spans="1:89" x14ac:dyDescent="0.25">
      <c r="A6684" s="2"/>
      <c r="B6684" s="5"/>
      <c r="C6684" s="5"/>
      <c r="D6684" s="5"/>
      <c r="E6684" s="5"/>
      <c r="F6684" s="5"/>
      <c r="G6684" s="5"/>
      <c r="H6684" s="5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5"/>
      <c r="AN6684" s="5"/>
      <c r="AO6684" s="5"/>
      <c r="AP6684" s="5"/>
      <c r="AQ6684" s="5"/>
      <c r="AR6684" s="5"/>
      <c r="AS6684" s="5"/>
      <c r="AT6684" s="3"/>
      <c r="AU6684" s="5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CK6684"/>
    </row>
    <row r="6685" spans="1:89" x14ac:dyDescent="0.25">
      <c r="A6685" s="2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AJ6685" s="3"/>
      <c r="AK6685" s="3"/>
      <c r="AL6685" s="3"/>
      <c r="AM6685" s="3"/>
      <c r="AN6685" s="5"/>
      <c r="AO6685" s="5"/>
      <c r="AP6685" s="5"/>
      <c r="AQ6685" s="5"/>
      <c r="AR6685" s="5"/>
      <c r="AS6685" s="5"/>
      <c r="AT6685" s="3"/>
      <c r="AU6685" s="5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CK6685"/>
    </row>
    <row r="6686" spans="1:89" x14ac:dyDescent="0.25">
      <c r="A6686" s="2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AJ6686" s="3"/>
      <c r="AK6686" s="3"/>
      <c r="AL6686" s="3"/>
      <c r="AM6686" s="5"/>
      <c r="AN6686" s="5"/>
      <c r="AO6686" s="5"/>
      <c r="AP6686" s="5"/>
      <c r="AQ6686" s="5"/>
      <c r="AR6686" s="5"/>
      <c r="AS6686" s="5"/>
      <c r="AT6686" s="3"/>
      <c r="AU6686" s="5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CK6686"/>
    </row>
    <row r="6687" spans="1:89" x14ac:dyDescent="0.25">
      <c r="A6687" s="2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3"/>
      <c r="AU6687" s="5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CK6687"/>
    </row>
    <row r="6688" spans="1:89" x14ac:dyDescent="0.25">
      <c r="A6688" s="2"/>
      <c r="B6688" s="5"/>
      <c r="C6688" s="5"/>
      <c r="D6688" s="5"/>
      <c r="E6688" s="5"/>
      <c r="F6688" s="5"/>
      <c r="G6688" s="5"/>
      <c r="H6688" s="5"/>
      <c r="I6688" s="3"/>
      <c r="J6688" s="5"/>
      <c r="K6688" s="5"/>
      <c r="L6688" s="5"/>
      <c r="M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3"/>
      <c r="AU6688" s="5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CK6688"/>
    </row>
    <row r="6689" spans="1:89" x14ac:dyDescent="0.25">
      <c r="A6689" s="2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AJ6689" s="3"/>
      <c r="AK6689" s="3"/>
      <c r="AL6689" s="3"/>
      <c r="AM6689" s="5"/>
      <c r="AN6689" s="5"/>
      <c r="AO6689" s="5"/>
      <c r="AP6689" s="5"/>
      <c r="AQ6689" s="5"/>
      <c r="AR6689" s="5"/>
      <c r="AS6689" s="5"/>
      <c r="AT6689" s="3"/>
      <c r="AU6689" s="5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CK6689"/>
    </row>
    <row r="6690" spans="1:89" x14ac:dyDescent="0.25">
      <c r="A6690" s="2"/>
      <c r="B6690" s="5"/>
      <c r="C6690" s="5"/>
      <c r="D6690" s="5"/>
      <c r="E6690" s="5"/>
      <c r="F6690" s="5"/>
      <c r="G6690" s="5"/>
      <c r="H6690" s="5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K6690" s="3"/>
      <c r="AL6690" s="3"/>
      <c r="AM6690" s="5"/>
      <c r="AN6690" s="5"/>
      <c r="AO6690" s="5"/>
      <c r="AP6690" s="5"/>
      <c r="AQ6690" s="5"/>
      <c r="AR6690" s="5"/>
      <c r="AS6690" s="5"/>
      <c r="AT6690" s="3"/>
      <c r="AU6690" s="5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CK6690"/>
    </row>
    <row r="6691" spans="1:89" x14ac:dyDescent="0.25">
      <c r="A6691" s="2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3"/>
      <c r="AU6691" s="5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CK6691"/>
    </row>
    <row r="6692" spans="1:89" x14ac:dyDescent="0.25">
      <c r="A6692" s="2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3"/>
      <c r="AU6692" s="5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CK6692"/>
    </row>
    <row r="6693" spans="1:89" x14ac:dyDescent="0.25">
      <c r="A6693" s="2"/>
      <c r="B6693" s="5"/>
      <c r="C6693" s="5"/>
      <c r="D6693" s="5"/>
      <c r="E6693" s="5"/>
      <c r="F6693" s="5"/>
      <c r="G6693" s="5"/>
      <c r="H6693" s="5"/>
      <c r="I6693" s="3"/>
      <c r="J6693" s="3"/>
      <c r="K6693" s="3"/>
      <c r="L6693" s="5"/>
      <c r="M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3"/>
      <c r="AU6693" s="5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CK6693"/>
    </row>
    <row r="6694" spans="1:89" x14ac:dyDescent="0.25">
      <c r="A6694" s="2"/>
      <c r="B6694" s="5"/>
      <c r="C6694" s="5"/>
      <c r="D6694" s="5"/>
      <c r="E6694" s="5"/>
      <c r="F6694" s="5"/>
      <c r="G6694" s="5"/>
      <c r="H6694" s="5"/>
      <c r="I6694" s="3"/>
      <c r="J6694" s="5"/>
      <c r="K6694" s="5"/>
      <c r="L6694" s="5"/>
      <c r="M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3"/>
      <c r="AU6694" s="5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CK6694"/>
    </row>
    <row r="6695" spans="1:89" x14ac:dyDescent="0.25">
      <c r="A6695" s="2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3"/>
      <c r="AU6695" s="5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CK6695"/>
    </row>
    <row r="6696" spans="1:89" x14ac:dyDescent="0.25">
      <c r="A6696" s="2"/>
      <c r="B6696" s="5"/>
      <c r="C6696" s="5"/>
      <c r="D6696" s="5"/>
      <c r="E6696" s="5"/>
      <c r="F6696" s="5"/>
      <c r="G6696" s="5"/>
      <c r="H6696" s="5"/>
      <c r="I6696" s="5"/>
      <c r="J6696" s="3"/>
      <c r="K6696" s="3"/>
      <c r="L6696" s="5"/>
      <c r="M6696" s="5"/>
      <c r="AJ6696" s="3"/>
      <c r="AK6696" s="3"/>
      <c r="AL6696" s="3"/>
      <c r="AM6696" s="3"/>
      <c r="AN6696" s="5"/>
      <c r="AO6696" s="5"/>
      <c r="AP6696" s="5"/>
      <c r="AQ6696" s="5"/>
      <c r="AR6696" s="5"/>
      <c r="AS6696" s="5"/>
      <c r="AT6696" s="3"/>
      <c r="AU6696" s="5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CK6696"/>
    </row>
    <row r="6697" spans="1:89" x14ac:dyDescent="0.25">
      <c r="A6697" s="2"/>
      <c r="B6697" s="5"/>
      <c r="C6697" s="5"/>
      <c r="D6697" s="5"/>
      <c r="E6697" s="5"/>
      <c r="F6697" s="5"/>
      <c r="G6697" s="5"/>
      <c r="H6697" s="5"/>
      <c r="I6697" s="5"/>
      <c r="J6697" s="3"/>
      <c r="K6697" s="3"/>
      <c r="L6697" s="5"/>
      <c r="M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3"/>
      <c r="AU6697" s="5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CK6697"/>
    </row>
    <row r="6698" spans="1:89" x14ac:dyDescent="0.25">
      <c r="A6698" s="2"/>
      <c r="B6698" s="5"/>
      <c r="C6698" s="5"/>
      <c r="D6698" s="5"/>
      <c r="E6698" s="5"/>
      <c r="F6698" s="5"/>
      <c r="G6698" s="5"/>
      <c r="H6698" s="5"/>
      <c r="I6698" s="3"/>
      <c r="J6698" s="3"/>
      <c r="K6698" s="3"/>
      <c r="L6698" s="5"/>
      <c r="M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3"/>
      <c r="AU6698" s="5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CK6698"/>
    </row>
    <row r="6699" spans="1:89" x14ac:dyDescent="0.25">
      <c r="A6699" s="2"/>
      <c r="B6699" s="5"/>
      <c r="C6699" s="5"/>
      <c r="D6699" s="5"/>
      <c r="E6699" s="5"/>
      <c r="F6699" s="5"/>
      <c r="G6699" s="5"/>
      <c r="H6699" s="5"/>
      <c r="I6699" s="3"/>
      <c r="J6699" s="5"/>
      <c r="K6699" s="5"/>
      <c r="L6699" s="5"/>
      <c r="M6699" s="5"/>
      <c r="AJ6699" s="3"/>
      <c r="AK6699" s="3"/>
      <c r="AL6699" s="3"/>
      <c r="AM6699" s="3"/>
      <c r="AN6699" s="5"/>
      <c r="AO6699" s="5"/>
      <c r="AP6699" s="5"/>
      <c r="AQ6699" s="5"/>
      <c r="AR6699" s="5"/>
      <c r="AS6699" s="5"/>
      <c r="AT6699" s="3"/>
      <c r="AU6699" s="5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CK6699"/>
    </row>
    <row r="6700" spans="1:89" x14ac:dyDescent="0.25">
      <c r="A6700" s="2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3"/>
      <c r="AU6700" s="5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CK6700"/>
    </row>
    <row r="6701" spans="1:89" x14ac:dyDescent="0.25">
      <c r="A6701" s="2"/>
      <c r="B6701" s="5"/>
      <c r="C6701" s="5"/>
      <c r="D6701" s="5"/>
      <c r="E6701" s="5"/>
      <c r="F6701" s="5"/>
      <c r="G6701" s="5"/>
      <c r="H6701" s="5"/>
      <c r="I6701" s="3"/>
      <c r="J6701" s="3"/>
      <c r="K6701" s="3"/>
      <c r="L6701" s="5"/>
      <c r="M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3"/>
      <c r="AU6701" s="5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CK6701"/>
    </row>
    <row r="6702" spans="1:89" x14ac:dyDescent="0.25">
      <c r="A6702" s="2"/>
      <c r="B6702" s="5"/>
      <c r="C6702" s="5"/>
      <c r="D6702" s="5"/>
      <c r="E6702" s="5"/>
      <c r="F6702" s="5"/>
      <c r="G6702" s="5"/>
      <c r="H6702" s="5"/>
      <c r="I6702" s="3"/>
      <c r="J6702" s="3"/>
      <c r="K6702" s="3"/>
      <c r="L6702" s="5"/>
      <c r="M6702" s="5"/>
      <c r="AJ6702" s="3"/>
      <c r="AK6702" s="3"/>
      <c r="AL6702" s="3"/>
      <c r="AM6702" s="5"/>
      <c r="AN6702" s="5"/>
      <c r="AO6702" s="5"/>
      <c r="AP6702" s="5"/>
      <c r="AQ6702" s="5"/>
      <c r="AR6702" s="5"/>
      <c r="AS6702" s="5"/>
      <c r="AT6702" s="3"/>
      <c r="AU6702" s="5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CK6702"/>
    </row>
    <row r="6703" spans="1:89" x14ac:dyDescent="0.25">
      <c r="A6703" s="2"/>
      <c r="B6703" s="5"/>
      <c r="C6703" s="5"/>
      <c r="D6703" s="5"/>
      <c r="E6703" s="5"/>
      <c r="F6703" s="5"/>
      <c r="G6703" s="5"/>
      <c r="H6703" s="5"/>
      <c r="I6703" s="3"/>
      <c r="J6703" s="3"/>
      <c r="K6703" s="3"/>
      <c r="L6703" s="5"/>
      <c r="M6703" s="5"/>
      <c r="AJ6703" s="3"/>
      <c r="AK6703" s="3"/>
      <c r="AL6703" s="3"/>
      <c r="AM6703" s="3"/>
      <c r="AN6703" s="5"/>
      <c r="AO6703" s="5"/>
      <c r="AP6703" s="5"/>
      <c r="AQ6703" s="5"/>
      <c r="AR6703" s="5"/>
      <c r="AS6703" s="5"/>
      <c r="AT6703" s="3"/>
      <c r="AU6703" s="5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CK6703"/>
    </row>
    <row r="6704" spans="1:89" x14ac:dyDescent="0.25">
      <c r="A6704" s="2"/>
      <c r="B6704" s="5"/>
      <c r="C6704" s="5"/>
      <c r="D6704" s="5"/>
      <c r="E6704" s="5"/>
      <c r="F6704" s="5"/>
      <c r="G6704" s="5"/>
      <c r="H6704" s="5"/>
      <c r="I6704" s="3"/>
      <c r="J6704" s="5"/>
      <c r="K6704" s="5"/>
      <c r="L6704" s="5"/>
      <c r="M6704" s="5"/>
      <c r="AJ6704" s="3"/>
      <c r="AK6704" s="3"/>
      <c r="AL6704" s="3"/>
      <c r="AM6704" s="3"/>
      <c r="AN6704" s="5"/>
      <c r="AO6704" s="5"/>
      <c r="AP6704" s="5"/>
      <c r="AQ6704" s="5"/>
      <c r="AR6704" s="5"/>
      <c r="AS6704" s="5"/>
      <c r="AT6704" s="3"/>
      <c r="AU6704" s="5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CK6704"/>
    </row>
    <row r="6705" spans="1:89" x14ac:dyDescent="0.25">
      <c r="A6705" s="2"/>
      <c r="B6705" s="5"/>
      <c r="C6705" s="5"/>
      <c r="D6705" s="5"/>
      <c r="E6705" s="5"/>
      <c r="F6705" s="5"/>
      <c r="G6705" s="5"/>
      <c r="H6705" s="5"/>
      <c r="I6705" s="3"/>
      <c r="J6705" s="5"/>
      <c r="K6705" s="5"/>
      <c r="L6705" s="5"/>
      <c r="M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3"/>
      <c r="AU6705" s="5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CK6705"/>
    </row>
    <row r="6706" spans="1:89" x14ac:dyDescent="0.25">
      <c r="A6706" s="2"/>
      <c r="B6706" s="5"/>
      <c r="C6706" s="5"/>
      <c r="D6706" s="5"/>
      <c r="E6706" s="5"/>
      <c r="F6706" s="5"/>
      <c r="G6706" s="5"/>
      <c r="H6706" s="5"/>
      <c r="I6706" s="3"/>
      <c r="J6706" s="3"/>
      <c r="K6706" s="5"/>
      <c r="L6706" s="5"/>
      <c r="M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3"/>
      <c r="AU6706" s="5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CK6706"/>
    </row>
    <row r="6707" spans="1:89" x14ac:dyDescent="0.25">
      <c r="A6707" s="2"/>
      <c r="B6707" s="5"/>
      <c r="C6707" s="5"/>
      <c r="D6707" s="5"/>
      <c r="E6707" s="5"/>
      <c r="F6707" s="5"/>
      <c r="G6707" s="5"/>
      <c r="H6707" s="5"/>
      <c r="I6707" s="5"/>
      <c r="J6707" s="3"/>
      <c r="K6707" s="3"/>
      <c r="L6707" s="5"/>
      <c r="M6707" s="5"/>
      <c r="AJ6707" s="3"/>
      <c r="AK6707" s="3"/>
      <c r="AL6707" s="3"/>
      <c r="AM6707" s="5"/>
      <c r="AN6707" s="5"/>
      <c r="AO6707" s="5"/>
      <c r="AP6707" s="5"/>
      <c r="AQ6707" s="5"/>
      <c r="AR6707" s="5"/>
      <c r="AS6707" s="5"/>
      <c r="AT6707" s="3"/>
      <c r="AU6707" s="5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CK6707"/>
    </row>
    <row r="6708" spans="1:89" x14ac:dyDescent="0.25">
      <c r="A6708" s="2"/>
      <c r="B6708" s="5"/>
      <c r="C6708" s="5"/>
      <c r="D6708" s="5"/>
      <c r="E6708" s="5"/>
      <c r="F6708" s="5"/>
      <c r="G6708" s="5"/>
      <c r="H6708" s="5"/>
      <c r="I6708" s="5"/>
      <c r="J6708" s="3"/>
      <c r="K6708" s="3"/>
      <c r="L6708" s="5"/>
      <c r="M6708" s="5"/>
      <c r="AJ6708" s="3"/>
      <c r="AK6708" s="3"/>
      <c r="AL6708" s="3"/>
      <c r="AM6708" s="3"/>
      <c r="AN6708" s="5"/>
      <c r="AO6708" s="5"/>
      <c r="AP6708" s="5"/>
      <c r="AQ6708" s="5"/>
      <c r="AR6708" s="5"/>
      <c r="AS6708" s="5"/>
      <c r="AT6708" s="3"/>
      <c r="AU6708" s="5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CK6708"/>
    </row>
    <row r="6709" spans="1:89" x14ac:dyDescent="0.25">
      <c r="A6709" s="2"/>
      <c r="B6709" s="5"/>
      <c r="C6709" s="5"/>
      <c r="D6709" s="5"/>
      <c r="E6709" s="5"/>
      <c r="F6709" s="5"/>
      <c r="G6709" s="5"/>
      <c r="H6709" s="5"/>
      <c r="I6709" s="3"/>
      <c r="J6709" s="5"/>
      <c r="K6709" s="5"/>
      <c r="L6709" s="5"/>
      <c r="M6709" s="5"/>
      <c r="AJ6709" s="3"/>
      <c r="AK6709" s="3"/>
      <c r="AL6709" s="3"/>
      <c r="AM6709" s="5"/>
      <c r="AN6709" s="5"/>
      <c r="AO6709" s="5"/>
      <c r="AP6709" s="5"/>
      <c r="AQ6709" s="5"/>
      <c r="AR6709" s="5"/>
      <c r="AS6709" s="5"/>
      <c r="AT6709" s="3"/>
      <c r="AU6709" s="5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CK6709"/>
    </row>
    <row r="6710" spans="1:89" x14ac:dyDescent="0.25">
      <c r="A6710" s="2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3"/>
      <c r="AU6710" s="5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CK6710"/>
    </row>
    <row r="6711" spans="1:89" x14ac:dyDescent="0.25">
      <c r="A6711" s="2"/>
      <c r="B6711" s="5"/>
      <c r="C6711" s="5"/>
      <c r="D6711" s="5"/>
      <c r="E6711" s="5"/>
      <c r="F6711" s="5"/>
      <c r="G6711" s="5"/>
      <c r="H6711" s="5"/>
      <c r="I6711" s="5"/>
      <c r="J6711" s="3"/>
      <c r="K6711" s="3"/>
      <c r="L6711" s="5"/>
      <c r="M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3"/>
      <c r="AU6711" s="5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CK6711"/>
    </row>
    <row r="6712" spans="1:89" x14ac:dyDescent="0.25">
      <c r="A6712" s="2"/>
      <c r="B6712" s="5"/>
      <c r="C6712" s="5"/>
      <c r="D6712" s="5"/>
      <c r="E6712" s="5"/>
      <c r="F6712" s="5"/>
      <c r="G6712" s="5"/>
      <c r="H6712" s="5"/>
      <c r="I6712" s="5"/>
      <c r="J6712" s="3"/>
      <c r="K6712" s="3"/>
      <c r="L6712" s="5"/>
      <c r="M6712" s="5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3"/>
      <c r="AU6712" s="5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CK6712"/>
    </row>
    <row r="6713" spans="1:89" x14ac:dyDescent="0.25">
      <c r="A6713" s="2"/>
      <c r="B6713" s="5"/>
      <c r="C6713" s="5"/>
      <c r="D6713" s="5"/>
      <c r="E6713" s="5"/>
      <c r="F6713" s="5"/>
      <c r="G6713" s="5"/>
      <c r="H6713" s="5"/>
      <c r="I6713" s="3"/>
      <c r="J6713" s="3"/>
      <c r="K6713" s="3"/>
      <c r="L6713" s="5"/>
      <c r="M6713" s="5"/>
      <c r="AJ6713" s="3"/>
      <c r="AK6713" s="3"/>
      <c r="AL6713" s="3"/>
      <c r="AM6713" s="5"/>
      <c r="AN6713" s="5"/>
      <c r="AO6713" s="5"/>
      <c r="AP6713" s="5"/>
      <c r="AQ6713" s="5"/>
      <c r="AR6713" s="5"/>
      <c r="AS6713" s="5"/>
      <c r="AT6713" s="3"/>
      <c r="AU6713" s="5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CK6713"/>
    </row>
    <row r="6714" spans="1:89" x14ac:dyDescent="0.25">
      <c r="A6714" s="2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3"/>
      <c r="AU6714" s="5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CK6714"/>
    </row>
    <row r="6715" spans="1:89" x14ac:dyDescent="0.25">
      <c r="A6715" s="2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3"/>
      <c r="AU6715" s="5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CK6715"/>
    </row>
    <row r="6716" spans="1:89" x14ac:dyDescent="0.25">
      <c r="A6716" s="2"/>
      <c r="B6716" s="5"/>
      <c r="C6716" s="5"/>
      <c r="D6716" s="5"/>
      <c r="E6716" s="5"/>
      <c r="F6716" s="5"/>
      <c r="G6716" s="5"/>
      <c r="H6716" s="5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3"/>
      <c r="AU6716" s="5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CK6716"/>
    </row>
    <row r="6717" spans="1:89" x14ac:dyDescent="0.25">
      <c r="A6717" s="2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3"/>
      <c r="AU6717" s="5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CK6717"/>
    </row>
    <row r="6718" spans="1:89" x14ac:dyDescent="0.25">
      <c r="A6718" s="2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3"/>
      <c r="AU6718" s="5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CK6718"/>
    </row>
    <row r="6719" spans="1:89" x14ac:dyDescent="0.25">
      <c r="A6719" s="2"/>
      <c r="B6719" s="5"/>
      <c r="C6719" s="5"/>
      <c r="D6719" s="5"/>
      <c r="E6719" s="5"/>
      <c r="F6719" s="5"/>
      <c r="G6719" s="5"/>
      <c r="H6719" s="5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K6719" s="3"/>
      <c r="AL6719" s="3"/>
      <c r="AM6719" s="3"/>
      <c r="AN6719" s="5"/>
      <c r="AO6719" s="5"/>
      <c r="AP6719" s="5"/>
      <c r="AQ6719" s="5"/>
      <c r="AR6719" s="5"/>
      <c r="AS6719" s="5"/>
      <c r="AT6719" s="3"/>
      <c r="AU6719" s="5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CK6719"/>
    </row>
    <row r="6720" spans="1:89" x14ac:dyDescent="0.25">
      <c r="A6720" s="2"/>
      <c r="B6720" s="5"/>
      <c r="C6720" s="5"/>
      <c r="D6720" s="5"/>
      <c r="E6720" s="5"/>
      <c r="F6720" s="5"/>
      <c r="G6720" s="5"/>
      <c r="H6720" s="5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3"/>
      <c r="AU6720" s="5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CK6720"/>
    </row>
    <row r="6721" spans="1:89" x14ac:dyDescent="0.25">
      <c r="A6721" s="2"/>
      <c r="B6721" s="5"/>
      <c r="C6721" s="5"/>
      <c r="D6721" s="5"/>
      <c r="E6721" s="5"/>
      <c r="F6721" s="5"/>
      <c r="G6721" s="5"/>
      <c r="H6721" s="5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3"/>
      <c r="AU6721" s="5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CK6721"/>
    </row>
    <row r="6722" spans="1:89" x14ac:dyDescent="0.25">
      <c r="A6722" s="2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AJ6722" s="3"/>
      <c r="AK6722" s="3"/>
      <c r="AL6722" s="3"/>
      <c r="AM6722" s="3"/>
      <c r="AN6722" s="5"/>
      <c r="AO6722" s="5"/>
      <c r="AP6722" s="5"/>
      <c r="AQ6722" s="5"/>
      <c r="AR6722" s="5"/>
      <c r="AS6722" s="5"/>
      <c r="AT6722" s="3"/>
      <c r="AU6722" s="5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CK6722"/>
    </row>
    <row r="6723" spans="1:89" x14ac:dyDescent="0.25">
      <c r="A6723" s="2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3"/>
      <c r="AU6723" s="5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CK6723"/>
    </row>
    <row r="6724" spans="1:89" x14ac:dyDescent="0.25">
      <c r="A6724" s="2"/>
      <c r="B6724" s="5"/>
      <c r="C6724" s="5"/>
      <c r="D6724" s="5"/>
      <c r="E6724" s="5"/>
      <c r="F6724" s="5"/>
      <c r="G6724" s="5"/>
      <c r="H6724" s="5"/>
      <c r="I6724" s="5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3"/>
      <c r="AU6724" s="5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CK6724"/>
    </row>
    <row r="6725" spans="1:89" x14ac:dyDescent="0.25">
      <c r="A6725" s="2"/>
      <c r="B6725" s="5"/>
      <c r="C6725" s="5"/>
      <c r="D6725" s="5"/>
      <c r="E6725" s="5"/>
      <c r="F6725" s="5"/>
      <c r="G6725" s="5"/>
      <c r="H6725" s="5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5"/>
      <c r="AN6725" s="5"/>
      <c r="AO6725" s="5"/>
      <c r="AP6725" s="5"/>
      <c r="AQ6725" s="5"/>
      <c r="AR6725" s="5"/>
      <c r="AS6725" s="5"/>
      <c r="AT6725" s="3"/>
      <c r="AU6725" s="5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CK6725"/>
    </row>
    <row r="6726" spans="1:89" x14ac:dyDescent="0.25">
      <c r="A6726" s="2"/>
      <c r="B6726" s="5"/>
      <c r="C6726" s="5"/>
      <c r="D6726" s="5"/>
      <c r="E6726" s="5"/>
      <c r="F6726" s="5"/>
      <c r="G6726" s="5"/>
      <c r="H6726" s="5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5"/>
      <c r="AO6726" s="5"/>
      <c r="AP6726" s="5"/>
      <c r="AQ6726" s="5"/>
      <c r="AR6726" s="5"/>
      <c r="AS6726" s="5"/>
      <c r="AT6726" s="3"/>
      <c r="AU6726" s="5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CK6726"/>
    </row>
    <row r="6727" spans="1:89" x14ac:dyDescent="0.25">
      <c r="A6727" s="2"/>
      <c r="B6727" s="5"/>
      <c r="C6727" s="5"/>
      <c r="D6727" s="5"/>
      <c r="E6727" s="5"/>
      <c r="F6727" s="5"/>
      <c r="G6727" s="5"/>
      <c r="H6727" s="5"/>
      <c r="I6727" s="3"/>
      <c r="J6727" s="5"/>
      <c r="K6727" s="5"/>
      <c r="L6727" s="5"/>
      <c r="M6727" s="5"/>
      <c r="AJ6727" s="3"/>
      <c r="AK6727" s="3"/>
      <c r="AL6727" s="3"/>
      <c r="AM6727" s="3"/>
      <c r="AN6727" s="5"/>
      <c r="AO6727" s="5"/>
      <c r="AP6727" s="5"/>
      <c r="AQ6727" s="5"/>
      <c r="AR6727" s="5"/>
      <c r="AS6727" s="5"/>
      <c r="AT6727" s="3"/>
      <c r="AU6727" s="5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CK6727"/>
    </row>
    <row r="6728" spans="1:89" x14ac:dyDescent="0.25">
      <c r="A6728" s="2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3"/>
      <c r="AU6728" s="5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CK6728"/>
    </row>
    <row r="6729" spans="1:89" x14ac:dyDescent="0.25">
      <c r="A6729" s="2"/>
      <c r="B6729" s="5"/>
      <c r="C6729" s="5"/>
      <c r="D6729" s="5"/>
      <c r="E6729" s="5"/>
      <c r="F6729" s="5"/>
      <c r="G6729" s="5"/>
      <c r="H6729" s="5"/>
      <c r="I6729" s="3"/>
      <c r="J6729" s="5"/>
      <c r="K6729" s="5"/>
      <c r="L6729" s="5"/>
      <c r="M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3"/>
      <c r="AU6729" s="5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CK6729"/>
    </row>
    <row r="6730" spans="1:89" x14ac:dyDescent="0.25">
      <c r="A6730" s="2"/>
      <c r="B6730" s="5"/>
      <c r="C6730" s="5"/>
      <c r="D6730" s="5"/>
      <c r="E6730" s="5"/>
      <c r="F6730" s="5"/>
      <c r="G6730" s="5"/>
      <c r="H6730" s="5"/>
      <c r="I6730" s="5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5"/>
      <c r="AN6730" s="5"/>
      <c r="AO6730" s="5"/>
      <c r="AP6730" s="5"/>
      <c r="AQ6730" s="5"/>
      <c r="AR6730" s="5"/>
      <c r="AS6730" s="5"/>
      <c r="AT6730" s="3"/>
      <c r="AU6730" s="5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CK6730"/>
    </row>
    <row r="6731" spans="1:89" x14ac:dyDescent="0.25">
      <c r="A6731" s="2"/>
      <c r="B6731" s="5"/>
      <c r="C6731" s="5"/>
      <c r="D6731" s="5"/>
      <c r="E6731" s="5"/>
      <c r="F6731" s="5"/>
      <c r="G6731" s="5"/>
      <c r="H6731" s="5"/>
      <c r="I6731" s="3"/>
      <c r="J6731" s="5"/>
      <c r="K6731" s="5"/>
      <c r="L6731" s="5"/>
      <c r="M6731" s="5"/>
      <c r="AJ6731" s="3"/>
      <c r="AK6731" s="3"/>
      <c r="AL6731" s="3"/>
      <c r="AM6731" s="3"/>
      <c r="AN6731" s="5"/>
      <c r="AO6731" s="5"/>
      <c r="AP6731" s="5"/>
      <c r="AQ6731" s="5"/>
      <c r="AR6731" s="5"/>
      <c r="AS6731" s="5"/>
      <c r="AT6731" s="3"/>
      <c r="AU6731" s="5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CK6731"/>
    </row>
    <row r="6732" spans="1:89" x14ac:dyDescent="0.25">
      <c r="A6732" s="2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AJ6732" s="3"/>
      <c r="AK6732" s="3"/>
      <c r="AL6732" s="3"/>
      <c r="AM6732" s="5"/>
      <c r="AN6732" s="5"/>
      <c r="AO6732" s="5"/>
      <c r="AP6732" s="5"/>
      <c r="AQ6732" s="5"/>
      <c r="AR6732" s="5"/>
      <c r="AS6732" s="5"/>
      <c r="AT6732" s="3"/>
      <c r="AU6732" s="5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CK6732"/>
    </row>
    <row r="6733" spans="1:89" x14ac:dyDescent="0.25">
      <c r="A6733" s="2"/>
      <c r="B6733" s="5"/>
      <c r="C6733" s="5"/>
      <c r="D6733" s="5"/>
      <c r="E6733" s="5"/>
      <c r="F6733" s="5"/>
      <c r="G6733" s="5"/>
      <c r="H6733" s="5"/>
      <c r="I6733" s="3"/>
      <c r="J6733" s="5"/>
      <c r="K6733" s="5"/>
      <c r="L6733" s="5"/>
      <c r="M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3"/>
      <c r="AU6733" s="5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CK6733"/>
    </row>
    <row r="6734" spans="1:89" x14ac:dyDescent="0.25">
      <c r="A6734" s="2"/>
      <c r="B6734" s="5"/>
      <c r="C6734" s="5"/>
      <c r="D6734" s="5"/>
      <c r="E6734" s="5"/>
      <c r="F6734" s="5"/>
      <c r="G6734" s="5"/>
      <c r="H6734" s="5"/>
      <c r="I6734" s="3"/>
      <c r="J6734" s="5"/>
      <c r="K6734" s="5"/>
      <c r="L6734" s="5"/>
      <c r="M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3"/>
      <c r="AT6734" s="3"/>
      <c r="AU6734" s="5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CK6734"/>
    </row>
    <row r="6735" spans="1:89" x14ac:dyDescent="0.25">
      <c r="A6735" s="2"/>
      <c r="B6735" s="5"/>
      <c r="C6735" s="5"/>
      <c r="D6735" s="5"/>
      <c r="E6735" s="5"/>
      <c r="F6735" s="5"/>
      <c r="G6735" s="5"/>
      <c r="H6735" s="5"/>
      <c r="I6735" s="3"/>
      <c r="J6735" s="5"/>
      <c r="K6735" s="5"/>
      <c r="L6735" s="5"/>
      <c r="M6735" s="5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3"/>
      <c r="AU6735" s="5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CK6735"/>
    </row>
    <row r="6736" spans="1:89" x14ac:dyDescent="0.25">
      <c r="A6736" s="2"/>
      <c r="B6736" s="5"/>
      <c r="C6736" s="5"/>
      <c r="D6736" s="5"/>
      <c r="E6736" s="5"/>
      <c r="F6736" s="5"/>
      <c r="G6736" s="5"/>
      <c r="H6736" s="5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3"/>
      <c r="AM6736" s="5"/>
      <c r="AN6736" s="5"/>
      <c r="AO6736" s="5"/>
      <c r="AP6736" s="5"/>
      <c r="AQ6736" s="5"/>
      <c r="AR6736" s="5"/>
      <c r="AS6736" s="3"/>
      <c r="AT6736" s="3"/>
      <c r="AU6736" s="5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CK6736"/>
    </row>
    <row r="6737" spans="1:89" x14ac:dyDescent="0.25">
      <c r="A6737" s="2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3"/>
      <c r="AU6737" s="5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CK6737"/>
    </row>
    <row r="6738" spans="1:89" x14ac:dyDescent="0.25">
      <c r="A6738" s="2"/>
      <c r="B6738" s="5"/>
      <c r="C6738" s="5"/>
      <c r="D6738" s="5"/>
      <c r="E6738" s="5"/>
      <c r="F6738" s="5"/>
      <c r="G6738" s="5"/>
      <c r="H6738" s="5"/>
      <c r="I6738" s="3"/>
      <c r="J6738" s="5"/>
      <c r="K6738" s="5"/>
      <c r="L6738" s="5"/>
      <c r="M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3"/>
      <c r="AU6738" s="5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CK6738"/>
    </row>
    <row r="6739" spans="1:89" x14ac:dyDescent="0.25">
      <c r="A6739" s="2"/>
      <c r="B6739" s="5"/>
      <c r="C6739" s="5"/>
      <c r="D6739" s="5"/>
      <c r="E6739" s="5"/>
      <c r="F6739" s="5"/>
      <c r="G6739" s="5"/>
      <c r="H6739" s="5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3"/>
      <c r="AU6739" s="5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CK6739"/>
    </row>
    <row r="6740" spans="1:89" x14ac:dyDescent="0.25">
      <c r="A6740" s="2"/>
      <c r="B6740" s="5"/>
      <c r="C6740" s="5"/>
      <c r="D6740" s="5"/>
      <c r="E6740" s="5"/>
      <c r="F6740" s="5"/>
      <c r="G6740" s="5"/>
      <c r="H6740" s="5"/>
      <c r="I6740" s="3"/>
      <c r="J6740" s="5"/>
      <c r="K6740" s="5"/>
      <c r="L6740" s="5"/>
      <c r="M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3"/>
      <c r="AU6740" s="5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CK6740"/>
    </row>
    <row r="6741" spans="1:89" x14ac:dyDescent="0.25">
      <c r="A6741" s="2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3"/>
      <c r="AU6741" s="5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CK6741"/>
    </row>
    <row r="6742" spans="1:89" x14ac:dyDescent="0.25">
      <c r="A6742" s="2"/>
      <c r="B6742" s="5"/>
      <c r="C6742" s="5"/>
      <c r="D6742" s="5"/>
      <c r="E6742" s="5"/>
      <c r="F6742" s="5"/>
      <c r="G6742" s="5"/>
      <c r="H6742" s="5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3"/>
      <c r="AM6742" s="3"/>
      <c r="AN6742" s="5"/>
      <c r="AO6742" s="5"/>
      <c r="AP6742" s="5"/>
      <c r="AQ6742" s="5"/>
      <c r="AR6742" s="5"/>
      <c r="AS6742" s="5"/>
      <c r="AT6742" s="3"/>
      <c r="AU6742" s="5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CK6742"/>
    </row>
    <row r="6743" spans="1:89" x14ac:dyDescent="0.25">
      <c r="A6743" s="2"/>
      <c r="B6743" s="5"/>
      <c r="C6743" s="5"/>
      <c r="D6743" s="5"/>
      <c r="E6743" s="5"/>
      <c r="F6743" s="5"/>
      <c r="G6743" s="5"/>
      <c r="H6743" s="5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3"/>
      <c r="AU6743" s="5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CK6743"/>
    </row>
    <row r="6744" spans="1:89" x14ac:dyDescent="0.25">
      <c r="A6744" s="2"/>
      <c r="B6744" s="5"/>
      <c r="C6744" s="5"/>
      <c r="D6744" s="5"/>
      <c r="E6744" s="5"/>
      <c r="F6744" s="5"/>
      <c r="G6744" s="5"/>
      <c r="H6744" s="5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3"/>
      <c r="AU6744" s="5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CK6744"/>
    </row>
    <row r="6745" spans="1:89" x14ac:dyDescent="0.25">
      <c r="A6745" s="2"/>
      <c r="B6745" s="5"/>
      <c r="C6745" s="5"/>
      <c r="D6745" s="5"/>
      <c r="E6745" s="5"/>
      <c r="F6745" s="5"/>
      <c r="G6745" s="5"/>
      <c r="H6745" s="5"/>
      <c r="I6745" s="3"/>
      <c r="J6745" s="5"/>
      <c r="K6745" s="5"/>
      <c r="L6745" s="5"/>
      <c r="M6745" s="5"/>
      <c r="AJ6745" s="3"/>
      <c r="AK6745" s="3"/>
      <c r="AL6745" s="3"/>
      <c r="AM6745" s="3"/>
      <c r="AN6745" s="5"/>
      <c r="AO6745" s="5"/>
      <c r="AP6745" s="5"/>
      <c r="AQ6745" s="5"/>
      <c r="AR6745" s="5"/>
      <c r="AS6745" s="5"/>
      <c r="AT6745" s="3"/>
      <c r="AU6745" s="5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CK6745"/>
    </row>
    <row r="6746" spans="1:89" x14ac:dyDescent="0.25">
      <c r="A6746" s="2"/>
      <c r="B6746" s="5"/>
      <c r="C6746" s="5"/>
      <c r="D6746" s="5"/>
      <c r="E6746" s="5"/>
      <c r="F6746" s="5"/>
      <c r="G6746" s="5"/>
      <c r="H6746" s="5"/>
      <c r="I6746" s="3"/>
      <c r="J6746" s="5"/>
      <c r="K6746" s="5"/>
      <c r="L6746" s="5"/>
      <c r="M6746" s="5"/>
      <c r="AJ6746" s="3"/>
      <c r="AK6746" s="3"/>
      <c r="AL6746" s="3"/>
      <c r="AM6746" s="5"/>
      <c r="AN6746" s="5"/>
      <c r="AO6746" s="5"/>
      <c r="AP6746" s="5"/>
      <c r="AQ6746" s="5"/>
      <c r="AR6746" s="5"/>
      <c r="AS6746" s="5"/>
      <c r="AT6746" s="3"/>
      <c r="AU6746" s="5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CK6746"/>
    </row>
    <row r="6747" spans="1:89" x14ac:dyDescent="0.25">
      <c r="A6747" s="2"/>
      <c r="B6747" s="5"/>
      <c r="C6747" s="5"/>
      <c r="D6747" s="5"/>
      <c r="E6747" s="5"/>
      <c r="F6747" s="5"/>
      <c r="G6747" s="5"/>
      <c r="H6747" s="5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5"/>
      <c r="AK6747" s="5"/>
      <c r="AL6747" s="5"/>
      <c r="AM6747" s="5"/>
      <c r="AN6747" s="5"/>
      <c r="AO6747" s="5"/>
      <c r="AP6747" s="5"/>
      <c r="AQ6747" s="3"/>
      <c r="AR6747" s="5"/>
      <c r="AS6747" s="5"/>
      <c r="AT6747" s="3"/>
      <c r="AU6747" s="5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CK6747"/>
    </row>
    <row r="6748" spans="1:89" x14ac:dyDescent="0.25">
      <c r="A6748" s="2"/>
      <c r="B6748" s="5"/>
      <c r="C6748" s="5"/>
      <c r="D6748" s="5"/>
      <c r="E6748" s="5"/>
      <c r="F6748" s="5"/>
      <c r="G6748" s="5"/>
      <c r="H6748" s="5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3"/>
      <c r="AM6748" s="3"/>
      <c r="AN6748" s="5"/>
      <c r="AO6748" s="5"/>
      <c r="AP6748" s="5"/>
      <c r="AQ6748" s="3"/>
      <c r="AR6748" s="5"/>
      <c r="AS6748" s="5"/>
      <c r="AT6748" s="3"/>
      <c r="AU6748" s="5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CK6748"/>
    </row>
    <row r="6749" spans="1:89" x14ac:dyDescent="0.25">
      <c r="A6749" s="2"/>
      <c r="B6749" s="5"/>
      <c r="C6749" s="5"/>
      <c r="D6749" s="5"/>
      <c r="E6749" s="5"/>
      <c r="F6749" s="5"/>
      <c r="G6749" s="5"/>
      <c r="H6749" s="5"/>
      <c r="I6749" s="5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5"/>
      <c r="AO6749" s="5"/>
      <c r="AP6749" s="5"/>
      <c r="AQ6749" s="3"/>
      <c r="AR6749" s="5"/>
      <c r="AS6749" s="5"/>
      <c r="AT6749" s="3"/>
      <c r="AU6749" s="5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CK6749"/>
    </row>
    <row r="6750" spans="1:89" x14ac:dyDescent="0.25">
      <c r="A6750" s="2"/>
      <c r="B6750" s="5"/>
      <c r="C6750" s="5"/>
      <c r="D6750" s="5"/>
      <c r="E6750" s="5"/>
      <c r="F6750" s="5"/>
      <c r="G6750" s="5"/>
      <c r="H6750" s="5"/>
      <c r="I6750" s="3"/>
      <c r="J6750" s="5"/>
      <c r="K6750" s="5"/>
      <c r="L6750" s="5"/>
      <c r="M6750" s="5"/>
      <c r="AJ6750" s="3"/>
      <c r="AK6750" s="3"/>
      <c r="AL6750" s="3"/>
      <c r="AM6750" s="3"/>
      <c r="AN6750" s="5"/>
      <c r="AO6750" s="5"/>
      <c r="AP6750" s="5"/>
      <c r="AQ6750" s="5"/>
      <c r="AR6750" s="5"/>
      <c r="AS6750" s="5"/>
      <c r="AT6750" s="3"/>
      <c r="AU6750" s="5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CK6750"/>
    </row>
    <row r="6751" spans="1:89" x14ac:dyDescent="0.25">
      <c r="A6751" s="2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AJ6751" s="3"/>
      <c r="AK6751" s="3"/>
      <c r="AL6751" s="3"/>
      <c r="AM6751" s="5"/>
      <c r="AN6751" s="5"/>
      <c r="AO6751" s="5"/>
      <c r="AP6751" s="5"/>
      <c r="AQ6751" s="5"/>
      <c r="AR6751" s="5"/>
      <c r="AS6751" s="5"/>
      <c r="AT6751" s="3"/>
      <c r="AU6751" s="5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CK6751"/>
    </row>
    <row r="6752" spans="1:89" x14ac:dyDescent="0.25">
      <c r="A6752" s="2"/>
      <c r="B6752" s="5"/>
      <c r="C6752" s="5"/>
      <c r="D6752" s="5"/>
      <c r="E6752" s="5"/>
      <c r="F6752" s="5"/>
      <c r="G6752" s="5"/>
      <c r="H6752" s="5"/>
      <c r="I6752" s="3"/>
      <c r="J6752" s="5"/>
      <c r="K6752" s="5"/>
      <c r="L6752" s="5"/>
      <c r="M6752" s="5"/>
      <c r="AJ6752" s="5"/>
      <c r="AK6752" s="5"/>
      <c r="AL6752" s="5"/>
      <c r="AM6752" s="5"/>
      <c r="AN6752" s="5"/>
      <c r="AO6752" s="5"/>
      <c r="AP6752" s="5"/>
      <c r="AQ6752" s="3"/>
      <c r="AR6752" s="5"/>
      <c r="AS6752" s="3"/>
      <c r="AT6752" s="3"/>
      <c r="AU6752" s="5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CK6752"/>
    </row>
    <row r="6753" spans="1:89" x14ac:dyDescent="0.25">
      <c r="A6753" s="2"/>
      <c r="B6753" s="5"/>
      <c r="C6753" s="5"/>
      <c r="D6753" s="5"/>
      <c r="E6753" s="5"/>
      <c r="F6753" s="5"/>
      <c r="G6753" s="5"/>
      <c r="H6753" s="5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5"/>
      <c r="AO6753" s="5"/>
      <c r="AP6753" s="5"/>
      <c r="AQ6753" s="3"/>
      <c r="AR6753" s="5"/>
      <c r="AS6753" s="5"/>
      <c r="AT6753" s="3"/>
      <c r="AU6753" s="5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CK6753"/>
    </row>
    <row r="6754" spans="1:89" x14ac:dyDescent="0.25">
      <c r="A6754" s="2"/>
      <c r="B6754" s="5"/>
      <c r="C6754" s="5"/>
      <c r="D6754" s="5"/>
      <c r="E6754" s="5"/>
      <c r="F6754" s="5"/>
      <c r="G6754" s="5"/>
      <c r="H6754" s="5"/>
      <c r="I6754" s="3"/>
      <c r="J6754" s="5"/>
      <c r="K6754" s="5"/>
      <c r="L6754" s="5"/>
      <c r="M6754" s="5"/>
      <c r="AJ6754" s="3"/>
      <c r="AK6754" s="3"/>
      <c r="AL6754" s="3"/>
      <c r="AM6754" s="3"/>
      <c r="AN6754" s="5"/>
      <c r="AO6754" s="5"/>
      <c r="AP6754" s="5"/>
      <c r="AQ6754" s="3"/>
      <c r="AR6754" s="5"/>
      <c r="AS6754" s="3"/>
      <c r="AT6754" s="3"/>
      <c r="AU6754" s="5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CK6754"/>
    </row>
    <row r="6755" spans="1:89" x14ac:dyDescent="0.25">
      <c r="A6755" s="2"/>
      <c r="B6755" s="5"/>
      <c r="C6755" s="5"/>
      <c r="D6755" s="5"/>
      <c r="E6755" s="5"/>
      <c r="F6755" s="5"/>
      <c r="G6755" s="5"/>
      <c r="H6755" s="5"/>
      <c r="I6755" s="3"/>
      <c r="J6755" s="5"/>
      <c r="K6755" s="5"/>
      <c r="L6755" s="5"/>
      <c r="M6755" s="5"/>
      <c r="AJ6755" s="3"/>
      <c r="AK6755" s="3"/>
      <c r="AL6755" s="3"/>
      <c r="AM6755" s="3"/>
      <c r="AN6755" s="5"/>
      <c r="AO6755" s="5"/>
      <c r="AP6755" s="5"/>
      <c r="AQ6755" s="5"/>
      <c r="AR6755" s="5"/>
      <c r="AS6755" s="5"/>
      <c r="AT6755" s="3"/>
      <c r="AU6755" s="5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CK6755"/>
    </row>
    <row r="6756" spans="1:89" x14ac:dyDescent="0.25">
      <c r="A6756" s="2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AJ6756" s="3"/>
      <c r="AK6756" s="3"/>
      <c r="AL6756" s="3"/>
      <c r="AM6756" s="5"/>
      <c r="AN6756" s="5"/>
      <c r="AO6756" s="5"/>
      <c r="AP6756" s="5"/>
      <c r="AQ6756" s="5"/>
      <c r="AR6756" s="5"/>
      <c r="AS6756" s="5"/>
      <c r="AT6756" s="3"/>
      <c r="AU6756" s="5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CK6756"/>
    </row>
    <row r="6757" spans="1:89" x14ac:dyDescent="0.25">
      <c r="A6757" s="2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AJ6757" s="5"/>
      <c r="AK6757" s="5"/>
      <c r="AL6757" s="5"/>
      <c r="AM6757" s="5"/>
      <c r="AN6757" s="5"/>
      <c r="AO6757" s="5"/>
      <c r="AP6757" s="5"/>
      <c r="AQ6757" s="3"/>
      <c r="AR6757" s="3"/>
      <c r="AS6757" s="3"/>
      <c r="AT6757" s="3"/>
      <c r="AU6757" s="5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CK6757"/>
    </row>
    <row r="6758" spans="1:89" x14ac:dyDescent="0.25">
      <c r="A6758" s="2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AJ6758" s="5"/>
      <c r="AK6758" s="3"/>
      <c r="AL6758" s="3"/>
      <c r="AM6758" s="3"/>
      <c r="AN6758" s="5"/>
      <c r="AO6758" s="5"/>
      <c r="AP6758" s="5"/>
      <c r="AQ6758" s="5"/>
      <c r="AR6758" s="5"/>
      <c r="AS6758" s="5"/>
      <c r="AT6758" s="3"/>
      <c r="AU6758" s="5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CK6758"/>
    </row>
    <row r="6759" spans="1:89" x14ac:dyDescent="0.25">
      <c r="A6759" s="2"/>
      <c r="B6759" s="5"/>
      <c r="C6759" s="5"/>
      <c r="D6759" s="5"/>
      <c r="E6759" s="5"/>
      <c r="F6759" s="5"/>
      <c r="G6759" s="5"/>
      <c r="H6759" s="5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3"/>
      <c r="AM6759" s="3"/>
      <c r="AN6759" s="5"/>
      <c r="AO6759" s="5"/>
      <c r="AP6759" s="5"/>
      <c r="AQ6759" s="3"/>
      <c r="AR6759" s="3"/>
      <c r="AS6759" s="3"/>
      <c r="AT6759" s="3"/>
      <c r="AU6759" s="5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CK6759"/>
    </row>
    <row r="6760" spans="1:89" x14ac:dyDescent="0.25">
      <c r="A6760" s="2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3"/>
      <c r="AU6760" s="5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CK6760"/>
    </row>
    <row r="6761" spans="1:89" x14ac:dyDescent="0.25">
      <c r="A6761" s="2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3"/>
      <c r="AU6761" s="5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CK6761"/>
    </row>
    <row r="6762" spans="1:89" x14ac:dyDescent="0.25">
      <c r="A6762" s="2"/>
      <c r="B6762" s="5"/>
      <c r="C6762" s="5"/>
      <c r="D6762" s="5"/>
      <c r="E6762" s="5"/>
      <c r="F6762" s="5"/>
      <c r="G6762" s="5"/>
      <c r="H6762" s="5"/>
      <c r="I6762" s="3"/>
      <c r="J6762" s="5"/>
      <c r="K6762" s="5"/>
      <c r="L6762" s="5"/>
      <c r="M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3"/>
      <c r="AU6762" s="5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CK6762"/>
    </row>
    <row r="6763" spans="1:89" x14ac:dyDescent="0.25">
      <c r="A6763" s="2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3"/>
      <c r="AU6763" s="5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CK6763"/>
    </row>
    <row r="6764" spans="1:89" x14ac:dyDescent="0.25">
      <c r="A6764" s="2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3"/>
      <c r="AU6764" s="5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CK6764"/>
    </row>
    <row r="6765" spans="1:89" x14ac:dyDescent="0.25">
      <c r="A6765" s="2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AJ6765" s="3"/>
      <c r="AK6765" s="3"/>
      <c r="AL6765" s="3"/>
      <c r="AM6765" s="3"/>
      <c r="AN6765" s="5"/>
      <c r="AO6765" s="5"/>
      <c r="AP6765" s="5"/>
      <c r="AQ6765" s="3"/>
      <c r="AR6765" s="5"/>
      <c r="AS6765" s="3"/>
      <c r="AT6765" s="3"/>
      <c r="AU6765" s="5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CK6765"/>
    </row>
    <row r="6766" spans="1:89" x14ac:dyDescent="0.25">
      <c r="A6766" s="2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3"/>
      <c r="AU6766" s="5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CK6766"/>
    </row>
    <row r="6767" spans="1:89" x14ac:dyDescent="0.25">
      <c r="A6767" s="2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3"/>
      <c r="AU6767" s="5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CK6767"/>
    </row>
    <row r="6768" spans="1:89" x14ac:dyDescent="0.25">
      <c r="A6768" s="2"/>
      <c r="B6768" s="5"/>
      <c r="C6768" s="5"/>
      <c r="D6768" s="5"/>
      <c r="E6768" s="5"/>
      <c r="F6768" s="5"/>
      <c r="G6768" s="5"/>
      <c r="H6768" s="5"/>
      <c r="I6768" s="3"/>
      <c r="J6768" s="5"/>
      <c r="K6768" s="5"/>
      <c r="L6768" s="5"/>
      <c r="M6768" s="5"/>
      <c r="AJ6768" s="3"/>
      <c r="AK6768" s="3"/>
      <c r="AL6768" s="3"/>
      <c r="AM6768" s="3"/>
      <c r="AN6768" s="5"/>
      <c r="AO6768" s="5"/>
      <c r="AP6768" s="5"/>
      <c r="AQ6768" s="5"/>
      <c r="AR6768" s="5"/>
      <c r="AS6768" s="5"/>
      <c r="AT6768" s="3"/>
      <c r="AU6768" s="5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CK6768"/>
    </row>
    <row r="6769" spans="1:89" x14ac:dyDescent="0.25">
      <c r="A6769" s="2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3"/>
      <c r="AU6769" s="5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CK6769"/>
    </row>
    <row r="6770" spans="1:89" x14ac:dyDescent="0.25">
      <c r="A6770" s="2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AJ6770" s="5"/>
      <c r="AK6770" s="5"/>
      <c r="AL6770" s="5"/>
      <c r="AM6770" s="5"/>
      <c r="AN6770" s="5"/>
      <c r="AO6770" s="5"/>
      <c r="AP6770" s="5"/>
      <c r="AQ6770" s="3"/>
      <c r="AR6770" s="5"/>
      <c r="AS6770" s="5"/>
      <c r="AT6770" s="3"/>
      <c r="AU6770" s="5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CK6770"/>
    </row>
    <row r="6771" spans="1:89" x14ac:dyDescent="0.25">
      <c r="A6771" s="2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AJ6771" s="3"/>
      <c r="AK6771" s="3"/>
      <c r="AL6771" s="3"/>
      <c r="AM6771" s="3"/>
      <c r="AN6771" s="5"/>
      <c r="AO6771" s="5"/>
      <c r="AP6771" s="5"/>
      <c r="AQ6771" s="3"/>
      <c r="AR6771" s="5"/>
      <c r="AS6771" s="5"/>
      <c r="AT6771" s="3"/>
      <c r="AU6771" s="5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CK6771"/>
    </row>
    <row r="6772" spans="1:89" x14ac:dyDescent="0.25">
      <c r="A6772" s="2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AJ6772" s="3"/>
      <c r="AK6772" s="3"/>
      <c r="AL6772" s="3"/>
      <c r="AM6772" s="3"/>
      <c r="AN6772" s="5"/>
      <c r="AO6772" s="5"/>
      <c r="AP6772" s="5"/>
      <c r="AQ6772" s="3"/>
      <c r="AR6772" s="5"/>
      <c r="AS6772" s="5"/>
      <c r="AT6772" s="3"/>
      <c r="AU6772" s="5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CK6772"/>
    </row>
    <row r="6773" spans="1:89" x14ac:dyDescent="0.25">
      <c r="A6773" s="2"/>
      <c r="B6773" s="5"/>
      <c r="C6773" s="5"/>
      <c r="D6773" s="5"/>
      <c r="E6773" s="5"/>
      <c r="F6773" s="5"/>
      <c r="G6773" s="5"/>
      <c r="H6773" s="5"/>
      <c r="I6773" s="3"/>
      <c r="J6773" s="5"/>
      <c r="K6773" s="5"/>
      <c r="L6773" s="5"/>
      <c r="M6773" s="5"/>
      <c r="AJ6773" s="3"/>
      <c r="AK6773" s="3"/>
      <c r="AL6773" s="3"/>
      <c r="AM6773" s="3"/>
      <c r="AN6773" s="5"/>
      <c r="AO6773" s="5"/>
      <c r="AP6773" s="5"/>
      <c r="AQ6773" s="5"/>
      <c r="AR6773" s="5"/>
      <c r="AS6773" s="5"/>
      <c r="AT6773" s="3"/>
      <c r="AU6773" s="5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CK6773"/>
    </row>
    <row r="6774" spans="1:89" x14ac:dyDescent="0.25">
      <c r="A6774" s="2"/>
      <c r="B6774" s="5"/>
      <c r="C6774" s="5"/>
      <c r="D6774" s="5"/>
      <c r="E6774" s="5"/>
      <c r="F6774" s="5"/>
      <c r="G6774" s="5"/>
      <c r="H6774" s="5"/>
      <c r="I6774" s="3"/>
      <c r="J6774" s="5"/>
      <c r="K6774" s="5"/>
      <c r="L6774" s="5"/>
      <c r="M6774" s="5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3"/>
      <c r="AU6774" s="5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CK6774"/>
    </row>
    <row r="6775" spans="1:89" x14ac:dyDescent="0.25">
      <c r="A6775" s="2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AJ6775" s="5"/>
      <c r="AK6775" s="5"/>
      <c r="AL6775" s="5"/>
      <c r="AM6775" s="5"/>
      <c r="AN6775" s="5"/>
      <c r="AO6775" s="5"/>
      <c r="AP6775" s="5"/>
      <c r="AQ6775" s="3"/>
      <c r="AR6775" s="5"/>
      <c r="AS6775" s="3"/>
      <c r="AT6775" s="3"/>
      <c r="AU6775" s="5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CK6775"/>
    </row>
    <row r="6776" spans="1:89" x14ac:dyDescent="0.25">
      <c r="A6776" s="2"/>
      <c r="B6776" s="5"/>
      <c r="C6776" s="5"/>
      <c r="D6776" s="5"/>
      <c r="E6776" s="5"/>
      <c r="F6776" s="5"/>
      <c r="G6776" s="5"/>
      <c r="H6776" s="5"/>
      <c r="I6776" s="3"/>
      <c r="J6776" s="5"/>
      <c r="K6776" s="5"/>
      <c r="L6776" s="5"/>
      <c r="M6776" s="5"/>
      <c r="AJ6776" s="3"/>
      <c r="AK6776" s="3"/>
      <c r="AL6776" s="3"/>
      <c r="AM6776" s="3"/>
      <c r="AN6776" s="5"/>
      <c r="AO6776" s="5"/>
      <c r="AP6776" s="5"/>
      <c r="AQ6776" s="3"/>
      <c r="AR6776" s="5"/>
      <c r="AS6776" s="5"/>
      <c r="AT6776" s="3"/>
      <c r="AU6776" s="5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CK6776"/>
    </row>
    <row r="6777" spans="1:89" x14ac:dyDescent="0.25">
      <c r="A6777" s="2"/>
      <c r="B6777" s="5"/>
      <c r="C6777" s="5"/>
      <c r="D6777" s="5"/>
      <c r="E6777" s="5"/>
      <c r="F6777" s="5"/>
      <c r="G6777" s="5"/>
      <c r="H6777" s="5"/>
      <c r="I6777" s="3"/>
      <c r="J6777" s="5"/>
      <c r="K6777" s="5"/>
      <c r="L6777" s="5"/>
      <c r="M6777" s="5"/>
      <c r="AJ6777" s="3"/>
      <c r="AK6777" s="3"/>
      <c r="AL6777" s="3"/>
      <c r="AM6777" s="3"/>
      <c r="AN6777" s="5"/>
      <c r="AO6777" s="5"/>
      <c r="AP6777" s="5"/>
      <c r="AQ6777" s="3"/>
      <c r="AR6777" s="5"/>
      <c r="AS6777" s="3"/>
      <c r="AT6777" s="3"/>
      <c r="AU6777" s="5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CK6777"/>
    </row>
    <row r="6778" spans="1:89" x14ac:dyDescent="0.25">
      <c r="A6778" s="2"/>
      <c r="B6778" s="5"/>
      <c r="C6778" s="5"/>
      <c r="D6778" s="5"/>
      <c r="E6778" s="5"/>
      <c r="F6778" s="5"/>
      <c r="G6778" s="5"/>
      <c r="H6778" s="5"/>
      <c r="I6778" s="3"/>
      <c r="J6778" s="5"/>
      <c r="K6778" s="5"/>
      <c r="L6778" s="5"/>
      <c r="M6778" s="5"/>
      <c r="AJ6778" s="3"/>
      <c r="AK6778" s="3"/>
      <c r="AL6778" s="3"/>
      <c r="AM6778" s="3"/>
      <c r="AN6778" s="5"/>
      <c r="AO6778" s="5"/>
      <c r="AP6778" s="5"/>
      <c r="AQ6778" s="5"/>
      <c r="AR6778" s="5"/>
      <c r="AS6778" s="5"/>
      <c r="AT6778" s="3"/>
      <c r="AU6778" s="5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CK6778"/>
    </row>
    <row r="6779" spans="1:89" x14ac:dyDescent="0.25">
      <c r="A6779" s="2"/>
      <c r="B6779" s="5"/>
      <c r="C6779" s="5"/>
      <c r="D6779" s="5"/>
      <c r="E6779" s="5"/>
      <c r="F6779" s="5"/>
      <c r="G6779" s="5"/>
      <c r="H6779" s="5"/>
      <c r="I6779" s="3"/>
      <c r="J6779" s="5"/>
      <c r="K6779" s="5"/>
      <c r="L6779" s="5"/>
      <c r="M6779" s="5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3"/>
      <c r="AU6779" s="5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CK6779"/>
    </row>
    <row r="6780" spans="1:89" x14ac:dyDescent="0.25">
      <c r="A6780" s="2"/>
      <c r="B6780" s="5"/>
      <c r="C6780" s="5"/>
      <c r="D6780" s="5"/>
      <c r="E6780" s="5"/>
      <c r="F6780" s="5"/>
      <c r="G6780" s="5"/>
      <c r="H6780" s="5"/>
      <c r="I6780" s="3"/>
      <c r="J6780" s="5"/>
      <c r="K6780" s="5"/>
      <c r="L6780" s="5"/>
      <c r="M6780" s="5"/>
      <c r="AJ6780" s="5"/>
      <c r="AK6780" s="5"/>
      <c r="AL6780" s="5"/>
      <c r="AM6780" s="5"/>
      <c r="AN6780" s="5"/>
      <c r="AO6780" s="5"/>
      <c r="AP6780" s="5"/>
      <c r="AQ6780" s="3"/>
      <c r="AR6780" s="3"/>
      <c r="AS6780" s="3"/>
      <c r="AT6780" s="3"/>
      <c r="AU6780" s="5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CK6780"/>
    </row>
    <row r="6781" spans="1:89" x14ac:dyDescent="0.25">
      <c r="A6781" s="2"/>
      <c r="B6781" s="5"/>
      <c r="C6781" s="5"/>
      <c r="D6781" s="5"/>
      <c r="E6781" s="5"/>
      <c r="F6781" s="5"/>
      <c r="G6781" s="5"/>
      <c r="H6781" s="5"/>
      <c r="I6781" s="3"/>
      <c r="J6781" s="5"/>
      <c r="K6781" s="5"/>
      <c r="L6781" s="5"/>
      <c r="M6781" s="5"/>
      <c r="AJ6781" s="5"/>
      <c r="AK6781" s="3"/>
      <c r="AL6781" s="3"/>
      <c r="AM6781" s="3"/>
      <c r="AN6781" s="5"/>
      <c r="AO6781" s="5"/>
      <c r="AP6781" s="5"/>
      <c r="AQ6781" s="5"/>
      <c r="AR6781" s="5"/>
      <c r="AS6781" s="5"/>
      <c r="AT6781" s="3"/>
      <c r="AU6781" s="5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CK6781"/>
    </row>
    <row r="6782" spans="1:89" x14ac:dyDescent="0.25">
      <c r="A6782" s="2"/>
      <c r="B6782" s="5"/>
      <c r="C6782" s="5"/>
      <c r="D6782" s="5"/>
      <c r="E6782" s="5"/>
      <c r="F6782" s="5"/>
      <c r="G6782" s="5"/>
      <c r="H6782" s="5"/>
      <c r="I6782" s="3"/>
      <c r="J6782" s="5"/>
      <c r="K6782" s="5"/>
      <c r="L6782" s="5"/>
      <c r="M6782" s="5"/>
      <c r="AJ6782" s="3"/>
      <c r="AK6782" s="3"/>
      <c r="AL6782" s="3"/>
      <c r="AM6782" s="3"/>
      <c r="AN6782" s="5"/>
      <c r="AO6782" s="5"/>
      <c r="AP6782" s="5"/>
      <c r="AQ6782" s="3"/>
      <c r="AR6782" s="3"/>
      <c r="AS6782" s="3"/>
      <c r="AT6782" s="3"/>
      <c r="AU6782" s="5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CK6782"/>
    </row>
    <row r="6783" spans="1:89" x14ac:dyDescent="0.25">
      <c r="A6783" s="2"/>
      <c r="B6783" s="5"/>
      <c r="C6783" s="5"/>
      <c r="D6783" s="5"/>
      <c r="E6783" s="5"/>
      <c r="F6783" s="5"/>
      <c r="G6783" s="5"/>
      <c r="H6783" s="5"/>
      <c r="I6783" s="3"/>
      <c r="J6783" s="5"/>
      <c r="K6783" s="5"/>
      <c r="L6783" s="5"/>
      <c r="M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3"/>
      <c r="AU6783" s="5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CK6783"/>
    </row>
    <row r="6784" spans="1:89" x14ac:dyDescent="0.25">
      <c r="A6784" s="2"/>
      <c r="B6784" s="5"/>
      <c r="C6784" s="5"/>
      <c r="D6784" s="5"/>
      <c r="E6784" s="5"/>
      <c r="F6784" s="5"/>
      <c r="G6784" s="5"/>
      <c r="H6784" s="5"/>
      <c r="I6784" s="3"/>
      <c r="J6784" s="5"/>
      <c r="K6784" s="5"/>
      <c r="L6784" s="5"/>
      <c r="M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3"/>
      <c r="AU6784" s="5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CK6784"/>
    </row>
    <row r="6785" spans="1:89" x14ac:dyDescent="0.25">
      <c r="A6785" s="2"/>
      <c r="B6785" s="5"/>
      <c r="C6785" s="5"/>
      <c r="D6785" s="5"/>
      <c r="E6785" s="5"/>
      <c r="F6785" s="5"/>
      <c r="G6785" s="5"/>
      <c r="H6785" s="5"/>
      <c r="I6785" s="3"/>
      <c r="J6785" s="5"/>
      <c r="K6785" s="5"/>
      <c r="L6785" s="5"/>
      <c r="M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3"/>
      <c r="AU6785" s="5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CK6785"/>
    </row>
    <row r="6786" spans="1:89" x14ac:dyDescent="0.25">
      <c r="A6786" s="2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3"/>
      <c r="AU6786" s="5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CK6786"/>
    </row>
    <row r="6787" spans="1:89" x14ac:dyDescent="0.25">
      <c r="A6787" s="2"/>
      <c r="B6787" s="5"/>
      <c r="C6787" s="5"/>
      <c r="D6787" s="5"/>
      <c r="E6787" s="5"/>
      <c r="F6787" s="5"/>
      <c r="G6787" s="5"/>
      <c r="H6787" s="5"/>
      <c r="I6787" s="3"/>
      <c r="J6787" s="5"/>
      <c r="K6787" s="5"/>
      <c r="L6787" s="5"/>
      <c r="M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3"/>
      <c r="AU6787" s="5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CK6787"/>
    </row>
    <row r="6788" spans="1:89" x14ac:dyDescent="0.25">
      <c r="A6788" s="2"/>
      <c r="B6788" s="5"/>
      <c r="C6788" s="5"/>
      <c r="D6788" s="5"/>
      <c r="E6788" s="5"/>
      <c r="F6788" s="5"/>
      <c r="G6788" s="5"/>
      <c r="H6788" s="5"/>
      <c r="I6788" s="3"/>
      <c r="J6788" s="5"/>
      <c r="K6788" s="5"/>
      <c r="L6788" s="5"/>
      <c r="M6788" s="5"/>
      <c r="AJ6788" s="3"/>
      <c r="AK6788" s="3"/>
      <c r="AL6788" s="3"/>
      <c r="AM6788" s="3"/>
      <c r="AN6788" s="5"/>
      <c r="AO6788" s="5"/>
      <c r="AP6788" s="5"/>
      <c r="AQ6788" s="3"/>
      <c r="AR6788" s="5"/>
      <c r="AS6788" s="3"/>
      <c r="AT6788" s="3"/>
      <c r="AU6788" s="5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CK6788"/>
    </row>
    <row r="6789" spans="1:89" x14ac:dyDescent="0.25">
      <c r="A6789" s="2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3"/>
      <c r="AU6789" s="5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CK6789"/>
    </row>
    <row r="6790" spans="1:89" x14ac:dyDescent="0.25">
      <c r="A6790" s="2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3"/>
      <c r="AU6790" s="5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CK6790"/>
    </row>
    <row r="6791" spans="1:89" x14ac:dyDescent="0.25">
      <c r="A6791" s="2"/>
      <c r="B6791" s="5"/>
      <c r="C6791" s="5"/>
      <c r="D6791" s="5"/>
      <c r="E6791" s="5"/>
      <c r="F6791" s="5"/>
      <c r="G6791" s="5"/>
      <c r="H6791" s="5"/>
      <c r="I6791" s="3"/>
      <c r="J6791" s="5"/>
      <c r="K6791" s="5"/>
      <c r="L6791" s="5"/>
      <c r="M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3"/>
      <c r="AU6791" s="5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CK6791"/>
    </row>
    <row r="6792" spans="1:89" x14ac:dyDescent="0.25">
      <c r="A6792" s="2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3"/>
      <c r="AU6792" s="5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CK6792"/>
    </row>
    <row r="6793" spans="1:89" x14ac:dyDescent="0.25">
      <c r="A6793" s="2"/>
      <c r="B6793" s="5"/>
      <c r="C6793" s="5"/>
      <c r="D6793" s="5"/>
      <c r="E6793" s="5"/>
      <c r="F6793" s="5"/>
      <c r="G6793" s="5"/>
      <c r="H6793" s="5"/>
      <c r="I6793" s="3"/>
      <c r="J6793" s="5"/>
      <c r="K6793" s="5"/>
      <c r="L6793" s="5"/>
      <c r="M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3"/>
      <c r="AU6793" s="5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CK6793"/>
    </row>
    <row r="6794" spans="1:89" x14ac:dyDescent="0.25">
      <c r="A6794" s="2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3"/>
      <c r="AU6794" s="5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CK6794"/>
    </row>
    <row r="6795" spans="1:89" x14ac:dyDescent="0.25">
      <c r="A6795" s="2"/>
      <c r="B6795" s="5"/>
      <c r="C6795" s="5"/>
      <c r="D6795" s="5"/>
      <c r="E6795" s="5"/>
      <c r="F6795" s="5"/>
      <c r="G6795" s="5"/>
      <c r="H6795" s="5"/>
      <c r="I6795" s="3"/>
      <c r="J6795" s="5"/>
      <c r="K6795" s="5"/>
      <c r="L6795" s="5"/>
      <c r="M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3"/>
      <c r="AU6795" s="5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CK6795"/>
    </row>
    <row r="6796" spans="1:89" x14ac:dyDescent="0.25">
      <c r="A6796" s="2"/>
      <c r="B6796" s="5"/>
      <c r="C6796" s="5"/>
      <c r="D6796" s="5"/>
      <c r="E6796" s="5"/>
      <c r="F6796" s="5"/>
      <c r="G6796" s="5"/>
      <c r="H6796" s="5"/>
      <c r="I6796" s="3"/>
      <c r="J6796" s="5"/>
      <c r="K6796" s="5"/>
      <c r="L6796" s="5"/>
      <c r="M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3"/>
      <c r="AU6796" s="5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CK6796"/>
    </row>
    <row r="6797" spans="1:89" x14ac:dyDescent="0.25">
      <c r="A6797" s="2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3"/>
      <c r="AU6797" s="5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CK6797"/>
    </row>
    <row r="6798" spans="1:89" x14ac:dyDescent="0.25">
      <c r="A6798" s="2"/>
      <c r="B6798" s="5"/>
      <c r="C6798" s="5"/>
      <c r="D6798" s="5"/>
      <c r="E6798" s="5"/>
      <c r="F6798" s="5"/>
      <c r="G6798" s="5"/>
      <c r="H6798" s="5"/>
      <c r="I6798" s="3"/>
      <c r="J6798" s="5"/>
      <c r="K6798" s="5"/>
      <c r="L6798" s="5"/>
      <c r="M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3"/>
      <c r="AU6798" s="5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CK6798"/>
    </row>
    <row r="6799" spans="1:89" x14ac:dyDescent="0.25">
      <c r="A6799" s="2"/>
      <c r="B6799" s="5"/>
      <c r="C6799" s="5"/>
      <c r="D6799" s="5"/>
      <c r="E6799" s="5"/>
      <c r="F6799" s="5"/>
      <c r="G6799" s="5"/>
      <c r="H6799" s="5"/>
      <c r="I6799" s="3"/>
      <c r="J6799" s="5"/>
      <c r="K6799" s="5"/>
      <c r="L6799" s="5"/>
      <c r="M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3"/>
      <c r="AU6799" s="5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CK6799"/>
    </row>
    <row r="6800" spans="1:89" x14ac:dyDescent="0.25">
      <c r="A6800" s="2"/>
      <c r="B6800" s="5"/>
      <c r="C6800" s="5"/>
      <c r="D6800" s="5"/>
      <c r="E6800" s="5"/>
      <c r="F6800" s="5"/>
      <c r="G6800" s="5"/>
      <c r="H6800" s="5"/>
      <c r="I6800" s="3"/>
      <c r="J6800" s="5"/>
      <c r="K6800" s="5"/>
      <c r="L6800" s="5"/>
      <c r="M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3"/>
      <c r="AU6800" s="5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CK6800"/>
    </row>
    <row r="6801" spans="1:89" x14ac:dyDescent="0.25">
      <c r="A6801" s="2"/>
      <c r="B6801" s="5"/>
      <c r="C6801" s="5"/>
      <c r="D6801" s="5"/>
      <c r="E6801" s="5"/>
      <c r="F6801" s="5"/>
      <c r="G6801" s="5"/>
      <c r="H6801" s="5"/>
      <c r="I6801" s="3"/>
      <c r="J6801" s="5"/>
      <c r="K6801" s="5"/>
      <c r="L6801" s="5"/>
      <c r="M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3"/>
      <c r="AU6801" s="5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CK6801"/>
    </row>
    <row r="6802" spans="1:89" x14ac:dyDescent="0.25">
      <c r="A6802" s="2"/>
      <c r="B6802" s="5"/>
      <c r="C6802" s="5"/>
      <c r="D6802" s="5"/>
      <c r="E6802" s="5"/>
      <c r="F6802" s="5"/>
      <c r="G6802" s="5"/>
      <c r="H6802" s="5"/>
      <c r="I6802" s="3"/>
      <c r="J6802" s="5"/>
      <c r="K6802" s="5"/>
      <c r="L6802" s="5"/>
      <c r="M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3"/>
      <c r="AU6802" s="5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CK6802"/>
    </row>
    <row r="6803" spans="1:89" x14ac:dyDescent="0.25">
      <c r="A6803" s="2"/>
      <c r="B6803" s="5"/>
      <c r="C6803" s="5"/>
      <c r="D6803" s="5"/>
      <c r="E6803" s="5"/>
      <c r="F6803" s="5"/>
      <c r="G6803" s="5"/>
      <c r="H6803" s="5"/>
      <c r="I6803" s="3"/>
      <c r="J6803" s="5"/>
      <c r="K6803" s="5"/>
      <c r="L6803" s="5"/>
      <c r="M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3"/>
      <c r="AU6803" s="5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CK6803"/>
    </row>
    <row r="6804" spans="1:89" x14ac:dyDescent="0.25">
      <c r="A6804" s="2"/>
      <c r="B6804" s="5"/>
      <c r="C6804" s="5"/>
      <c r="D6804" s="5"/>
      <c r="E6804" s="5"/>
      <c r="F6804" s="5"/>
      <c r="G6804" s="5"/>
      <c r="H6804" s="5"/>
      <c r="I6804" s="3"/>
      <c r="J6804" s="5"/>
      <c r="K6804" s="5"/>
      <c r="L6804" s="5"/>
      <c r="M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3"/>
      <c r="AU6804" s="5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CK6804"/>
    </row>
    <row r="6805" spans="1:89" x14ac:dyDescent="0.25">
      <c r="A6805" s="2"/>
      <c r="B6805" s="5"/>
      <c r="C6805" s="5"/>
      <c r="D6805" s="5"/>
      <c r="E6805" s="5"/>
      <c r="F6805" s="5"/>
      <c r="G6805" s="5"/>
      <c r="H6805" s="5"/>
      <c r="I6805" s="3"/>
      <c r="J6805" s="5"/>
      <c r="K6805" s="5"/>
      <c r="L6805" s="5"/>
      <c r="M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3"/>
      <c r="AU6805" s="5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CK6805"/>
    </row>
    <row r="6806" spans="1:89" x14ac:dyDescent="0.25">
      <c r="A6806" s="2"/>
      <c r="B6806" s="5"/>
      <c r="C6806" s="5"/>
      <c r="D6806" s="5"/>
      <c r="E6806" s="5"/>
      <c r="F6806" s="5"/>
      <c r="G6806" s="5"/>
      <c r="H6806" s="5"/>
      <c r="I6806" s="3"/>
      <c r="J6806" s="5"/>
      <c r="K6806" s="5"/>
      <c r="L6806" s="5"/>
      <c r="M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3"/>
      <c r="AU6806" s="5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CK6806"/>
    </row>
    <row r="6807" spans="1:89" x14ac:dyDescent="0.25">
      <c r="A6807" s="2"/>
      <c r="B6807" s="5"/>
      <c r="C6807" s="5"/>
      <c r="D6807" s="5"/>
      <c r="E6807" s="5"/>
      <c r="F6807" s="5"/>
      <c r="G6807" s="5"/>
      <c r="H6807" s="5"/>
      <c r="I6807" s="3"/>
      <c r="J6807" s="5"/>
      <c r="K6807" s="5"/>
      <c r="L6807" s="5"/>
      <c r="M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3"/>
      <c r="AU6807" s="5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CK6807"/>
    </row>
    <row r="6808" spans="1:89" x14ac:dyDescent="0.25">
      <c r="A6808" s="2"/>
      <c r="B6808" s="5"/>
      <c r="C6808" s="5"/>
      <c r="D6808" s="5"/>
      <c r="E6808" s="5"/>
      <c r="F6808" s="5"/>
      <c r="G6808" s="5"/>
      <c r="H6808" s="5"/>
      <c r="I6808" s="3"/>
      <c r="J6808" s="5"/>
      <c r="K6808" s="5"/>
      <c r="L6808" s="5"/>
      <c r="M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3"/>
      <c r="AU6808" s="5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CK6808"/>
    </row>
    <row r="6809" spans="1:89" x14ac:dyDescent="0.25">
      <c r="A6809" s="2"/>
      <c r="B6809" s="5"/>
      <c r="C6809" s="5"/>
      <c r="D6809" s="5"/>
      <c r="E6809" s="5"/>
      <c r="F6809" s="5"/>
      <c r="G6809" s="5"/>
      <c r="H6809" s="5"/>
      <c r="I6809" s="3"/>
      <c r="J6809" s="5"/>
      <c r="K6809" s="5"/>
      <c r="L6809" s="5"/>
      <c r="M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3"/>
      <c r="AU6809" s="5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CK6809"/>
    </row>
    <row r="6810" spans="1:89" x14ac:dyDescent="0.25">
      <c r="A6810" s="2"/>
      <c r="B6810" s="5"/>
      <c r="C6810" s="5"/>
      <c r="D6810" s="5"/>
      <c r="E6810" s="5"/>
      <c r="F6810" s="5"/>
      <c r="G6810" s="5"/>
      <c r="H6810" s="5"/>
      <c r="I6810" s="3"/>
      <c r="J6810" s="5"/>
      <c r="K6810" s="5"/>
      <c r="L6810" s="5"/>
      <c r="M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3"/>
      <c r="AU6810" s="5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CK6810"/>
    </row>
    <row r="6811" spans="1:89" x14ac:dyDescent="0.25">
      <c r="A6811" s="2"/>
      <c r="B6811" s="5"/>
      <c r="C6811" s="5"/>
      <c r="D6811" s="5"/>
      <c r="E6811" s="5"/>
      <c r="F6811" s="5"/>
      <c r="G6811" s="5"/>
      <c r="H6811" s="5"/>
      <c r="I6811" s="3"/>
      <c r="J6811" s="5"/>
      <c r="K6811" s="5"/>
      <c r="L6811" s="5"/>
      <c r="M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3"/>
      <c r="AU6811" s="5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CK6811"/>
    </row>
    <row r="6812" spans="1:89" x14ac:dyDescent="0.25">
      <c r="A6812" s="2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3"/>
      <c r="AU6812" s="5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CK6812"/>
    </row>
    <row r="6813" spans="1:89" x14ac:dyDescent="0.25">
      <c r="A6813" s="2"/>
      <c r="B6813" s="5"/>
      <c r="C6813" s="5"/>
      <c r="D6813" s="5"/>
      <c r="E6813" s="5"/>
      <c r="F6813" s="5"/>
      <c r="G6813" s="5"/>
      <c r="H6813" s="5"/>
      <c r="I6813" s="3"/>
      <c r="J6813" s="5"/>
      <c r="K6813" s="5"/>
      <c r="L6813" s="5"/>
      <c r="M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3"/>
      <c r="AU6813" s="5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CK6813"/>
    </row>
    <row r="6814" spans="1:89" x14ac:dyDescent="0.25">
      <c r="A6814" s="2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AJ6814" s="3"/>
      <c r="AK6814" s="3"/>
      <c r="AL6814" s="3"/>
      <c r="AM6814" s="3"/>
      <c r="AN6814" s="5"/>
      <c r="AO6814" s="5"/>
      <c r="AP6814" s="5"/>
      <c r="AQ6814" s="5"/>
      <c r="AR6814" s="5"/>
      <c r="AS6814" s="5"/>
      <c r="AT6814" s="3"/>
      <c r="AU6814" s="5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CK6814"/>
    </row>
    <row r="6815" spans="1:89" x14ac:dyDescent="0.25">
      <c r="A6815" s="2"/>
      <c r="B6815" s="5"/>
      <c r="C6815" s="5"/>
      <c r="D6815" s="5"/>
      <c r="E6815" s="5"/>
      <c r="F6815" s="5"/>
      <c r="G6815" s="5"/>
      <c r="H6815" s="5"/>
      <c r="I6815" s="3"/>
      <c r="J6815" s="5"/>
      <c r="K6815" s="5"/>
      <c r="L6815" s="5"/>
      <c r="M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3"/>
      <c r="AU6815" s="5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CK6815"/>
    </row>
    <row r="6816" spans="1:89" x14ac:dyDescent="0.25">
      <c r="A6816" s="2"/>
      <c r="B6816" s="5"/>
      <c r="C6816" s="5"/>
      <c r="D6816" s="5"/>
      <c r="E6816" s="5"/>
      <c r="F6816" s="5"/>
      <c r="G6816" s="5"/>
      <c r="H6816" s="5"/>
      <c r="I6816" s="3"/>
      <c r="J6816" s="5"/>
      <c r="K6816" s="5"/>
      <c r="L6816" s="5"/>
      <c r="M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3"/>
      <c r="AU6816" s="5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CK6816"/>
    </row>
    <row r="6817" spans="1:89" x14ac:dyDescent="0.25">
      <c r="A6817" s="2"/>
      <c r="B6817" s="5"/>
      <c r="C6817" s="5"/>
      <c r="D6817" s="5"/>
      <c r="E6817" s="5"/>
      <c r="F6817" s="5"/>
      <c r="G6817" s="5"/>
      <c r="H6817" s="5"/>
      <c r="I6817" s="3"/>
      <c r="J6817" s="5"/>
      <c r="K6817" s="5"/>
      <c r="L6817" s="5"/>
      <c r="M6817" s="5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3"/>
      <c r="AU6817" s="5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CK6817"/>
    </row>
    <row r="6818" spans="1:89" x14ac:dyDescent="0.25">
      <c r="A6818" s="2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AJ6818" s="3"/>
      <c r="AK6818" s="3"/>
      <c r="AL6818" s="3"/>
      <c r="AM6818" s="3"/>
      <c r="AN6818" s="5"/>
      <c r="AO6818" s="5"/>
      <c r="AP6818" s="5"/>
      <c r="AQ6818" s="5"/>
      <c r="AR6818" s="5"/>
      <c r="AS6818" s="5"/>
      <c r="AT6818" s="3"/>
      <c r="AU6818" s="5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CK6818"/>
    </row>
    <row r="6819" spans="1:89" x14ac:dyDescent="0.25">
      <c r="A6819" s="2"/>
      <c r="B6819" s="5"/>
      <c r="C6819" s="5"/>
      <c r="D6819" s="5"/>
      <c r="E6819" s="5"/>
      <c r="F6819" s="5"/>
      <c r="G6819" s="5"/>
      <c r="H6819" s="5"/>
      <c r="I6819" s="3"/>
      <c r="J6819" s="5"/>
      <c r="K6819" s="5"/>
      <c r="L6819" s="5"/>
      <c r="M6819" s="5"/>
      <c r="AJ6819" s="3"/>
      <c r="AK6819" s="3"/>
      <c r="AL6819" s="3"/>
      <c r="AM6819" s="3"/>
      <c r="AN6819" s="5"/>
      <c r="AO6819" s="5"/>
      <c r="AP6819" s="5"/>
      <c r="AQ6819" s="5"/>
      <c r="AR6819" s="5"/>
      <c r="AS6819" s="5"/>
      <c r="AT6819" s="3"/>
      <c r="AU6819" s="5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CK6819"/>
    </row>
    <row r="6820" spans="1:89" x14ac:dyDescent="0.25">
      <c r="A6820" s="2"/>
      <c r="B6820" s="5"/>
      <c r="C6820" s="5"/>
      <c r="D6820" s="5"/>
      <c r="E6820" s="5"/>
      <c r="F6820" s="5"/>
      <c r="G6820" s="5"/>
      <c r="H6820" s="5"/>
      <c r="I6820" s="3"/>
      <c r="J6820" s="5"/>
      <c r="K6820" s="5"/>
      <c r="L6820" s="5"/>
      <c r="M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3"/>
      <c r="AU6820" s="5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CK6820"/>
    </row>
    <row r="6821" spans="1:89" x14ac:dyDescent="0.25">
      <c r="A6821" s="2"/>
      <c r="B6821" s="5"/>
      <c r="C6821" s="5"/>
      <c r="D6821" s="5"/>
      <c r="E6821" s="5"/>
      <c r="F6821" s="5"/>
      <c r="G6821" s="5"/>
      <c r="H6821" s="5"/>
      <c r="I6821" s="3"/>
      <c r="J6821" s="5"/>
      <c r="K6821" s="5"/>
      <c r="L6821" s="5"/>
      <c r="M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3"/>
      <c r="AU6821" s="5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CK6821"/>
    </row>
    <row r="6822" spans="1:89" x14ac:dyDescent="0.25">
      <c r="A6822" s="2"/>
      <c r="B6822" s="5"/>
      <c r="C6822" s="5"/>
      <c r="D6822" s="5"/>
      <c r="E6822" s="5"/>
      <c r="F6822" s="5"/>
      <c r="G6822" s="5"/>
      <c r="H6822" s="5"/>
      <c r="I6822" s="3"/>
      <c r="J6822" s="5"/>
      <c r="K6822" s="5"/>
      <c r="L6822" s="5"/>
      <c r="M6822" s="5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3"/>
      <c r="AU6822" s="5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CK6822"/>
    </row>
    <row r="6823" spans="1:89" x14ac:dyDescent="0.25">
      <c r="A6823" s="2"/>
      <c r="B6823" s="5"/>
      <c r="C6823" s="5"/>
      <c r="D6823" s="5"/>
      <c r="E6823" s="5"/>
      <c r="F6823" s="5"/>
      <c r="G6823" s="5"/>
      <c r="H6823" s="5"/>
      <c r="I6823" s="3"/>
      <c r="J6823" s="5"/>
      <c r="K6823" s="5"/>
      <c r="L6823" s="5"/>
      <c r="M6823" s="5"/>
      <c r="AJ6823" s="3"/>
      <c r="AK6823" s="3"/>
      <c r="AL6823" s="3"/>
      <c r="AM6823" s="3"/>
      <c r="AN6823" s="5"/>
      <c r="AO6823" s="5"/>
      <c r="AP6823" s="5"/>
      <c r="AQ6823" s="5"/>
      <c r="AR6823" s="5"/>
      <c r="AS6823" s="5"/>
      <c r="AT6823" s="3"/>
      <c r="AU6823" s="5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CK6823"/>
    </row>
    <row r="6824" spans="1:89" x14ac:dyDescent="0.25">
      <c r="A6824" s="2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3"/>
      <c r="AU6824" s="5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CK6824"/>
    </row>
    <row r="6825" spans="1:89" x14ac:dyDescent="0.25">
      <c r="A6825" s="2"/>
      <c r="B6825" s="5"/>
      <c r="C6825" s="5"/>
      <c r="D6825" s="5"/>
      <c r="E6825" s="5"/>
      <c r="F6825" s="5"/>
      <c r="G6825" s="5"/>
      <c r="H6825" s="5"/>
      <c r="I6825" s="3"/>
      <c r="J6825" s="5"/>
      <c r="K6825" s="5"/>
      <c r="L6825" s="5"/>
      <c r="M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3"/>
      <c r="AU6825" s="5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CK6825"/>
    </row>
    <row r="6826" spans="1:89" x14ac:dyDescent="0.25">
      <c r="A6826" s="2"/>
      <c r="B6826" s="5"/>
      <c r="C6826" s="5"/>
      <c r="D6826" s="5"/>
      <c r="E6826" s="5"/>
      <c r="F6826" s="5"/>
      <c r="G6826" s="5"/>
      <c r="H6826" s="5"/>
      <c r="I6826" s="3"/>
      <c r="J6826" s="5"/>
      <c r="K6826" s="5"/>
      <c r="L6826" s="5"/>
      <c r="M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3"/>
      <c r="AU6826" s="5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CK6826"/>
    </row>
    <row r="6827" spans="1:89" x14ac:dyDescent="0.25">
      <c r="A6827" s="2"/>
      <c r="B6827" s="5"/>
      <c r="C6827" s="5"/>
      <c r="D6827" s="5"/>
      <c r="E6827" s="5"/>
      <c r="F6827" s="5"/>
      <c r="G6827" s="5"/>
      <c r="H6827" s="5"/>
      <c r="I6827" s="3"/>
      <c r="J6827" s="5"/>
      <c r="K6827" s="5"/>
      <c r="L6827" s="5"/>
      <c r="M6827" s="5"/>
      <c r="AJ6827" s="5"/>
      <c r="AK6827" s="3"/>
      <c r="AL6827" s="5"/>
      <c r="AM6827" s="5"/>
      <c r="AN6827" s="5"/>
      <c r="AO6827" s="5"/>
      <c r="AP6827" s="5"/>
      <c r="AQ6827" s="5"/>
      <c r="AR6827" s="5"/>
      <c r="AS6827" s="5"/>
      <c r="AT6827" s="3"/>
      <c r="AU6827" s="5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CK6827"/>
    </row>
    <row r="6828" spans="1:89" x14ac:dyDescent="0.25">
      <c r="A6828" s="2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3"/>
      <c r="AU6828" s="5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CK6828"/>
    </row>
    <row r="6829" spans="1:89" x14ac:dyDescent="0.25">
      <c r="A6829" s="2"/>
      <c r="B6829" s="5"/>
      <c r="C6829" s="5"/>
      <c r="D6829" s="5"/>
      <c r="E6829" s="5"/>
      <c r="F6829" s="5"/>
      <c r="G6829" s="5"/>
      <c r="H6829" s="5"/>
      <c r="I6829" s="3"/>
      <c r="J6829" s="5"/>
      <c r="K6829" s="5"/>
      <c r="L6829" s="5"/>
      <c r="M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3"/>
      <c r="AU6829" s="5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CK6829"/>
    </row>
    <row r="6830" spans="1:89" x14ac:dyDescent="0.25">
      <c r="A6830" s="2"/>
      <c r="B6830" s="5"/>
      <c r="C6830" s="5"/>
      <c r="D6830" s="5"/>
      <c r="E6830" s="5"/>
      <c r="F6830" s="5"/>
      <c r="G6830" s="5"/>
      <c r="H6830" s="5"/>
      <c r="I6830" s="3"/>
      <c r="J6830" s="5"/>
      <c r="K6830" s="5"/>
      <c r="L6830" s="5"/>
      <c r="M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3"/>
      <c r="AU6830" s="5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CK6830"/>
    </row>
    <row r="6831" spans="1:89" x14ac:dyDescent="0.25">
      <c r="A6831" s="2"/>
      <c r="B6831" s="5"/>
      <c r="C6831" s="5"/>
      <c r="D6831" s="5"/>
      <c r="E6831" s="5"/>
      <c r="F6831" s="5"/>
      <c r="G6831" s="5"/>
      <c r="H6831" s="5"/>
      <c r="I6831" s="3"/>
      <c r="J6831" s="5"/>
      <c r="K6831" s="5"/>
      <c r="L6831" s="5"/>
      <c r="M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3"/>
      <c r="AU6831" s="5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CK6831"/>
    </row>
    <row r="6832" spans="1:89" x14ac:dyDescent="0.25">
      <c r="A6832" s="2"/>
      <c r="B6832" s="5"/>
      <c r="C6832" s="5"/>
      <c r="D6832" s="5"/>
      <c r="E6832" s="5"/>
      <c r="F6832" s="5"/>
      <c r="G6832" s="5"/>
      <c r="H6832" s="5"/>
      <c r="I6832" s="3"/>
      <c r="J6832" s="5"/>
      <c r="K6832" s="5"/>
      <c r="L6832" s="5"/>
      <c r="M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3"/>
      <c r="AU6832" s="5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CK6832"/>
    </row>
    <row r="6833" spans="1:89" x14ac:dyDescent="0.25">
      <c r="A6833" s="2"/>
      <c r="B6833" s="5"/>
      <c r="C6833" s="5"/>
      <c r="D6833" s="5"/>
      <c r="E6833" s="5"/>
      <c r="F6833" s="5"/>
      <c r="G6833" s="5"/>
      <c r="H6833" s="5"/>
      <c r="I6833" s="3"/>
      <c r="J6833" s="5"/>
      <c r="K6833" s="5"/>
      <c r="L6833" s="5"/>
      <c r="M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3"/>
      <c r="AU6833" s="5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CK6833"/>
    </row>
    <row r="6834" spans="1:89" x14ac:dyDescent="0.25">
      <c r="A6834" s="2"/>
      <c r="B6834" s="5"/>
      <c r="C6834" s="5"/>
      <c r="D6834" s="5"/>
      <c r="E6834" s="5"/>
      <c r="F6834" s="5"/>
      <c r="G6834" s="5"/>
      <c r="H6834" s="5"/>
      <c r="I6834" s="3"/>
      <c r="J6834" s="5"/>
      <c r="K6834" s="5"/>
      <c r="L6834" s="5"/>
      <c r="M6834" s="5"/>
      <c r="AJ6834" s="3"/>
      <c r="AK6834" s="3"/>
      <c r="AL6834" s="3"/>
      <c r="AM6834" s="3"/>
      <c r="AN6834" s="5"/>
      <c r="AO6834" s="5"/>
      <c r="AP6834" s="5"/>
      <c r="AQ6834" s="5"/>
      <c r="AR6834" s="5"/>
      <c r="AS6834" s="5"/>
      <c r="AT6834" s="3"/>
      <c r="AU6834" s="5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CK6834"/>
    </row>
    <row r="6835" spans="1:89" x14ac:dyDescent="0.25">
      <c r="A6835" s="2"/>
      <c r="B6835" s="5"/>
      <c r="C6835" s="5"/>
      <c r="D6835" s="5"/>
      <c r="E6835" s="5"/>
      <c r="F6835" s="5"/>
      <c r="G6835" s="5"/>
      <c r="H6835" s="5"/>
      <c r="I6835" s="3"/>
      <c r="J6835" s="5"/>
      <c r="K6835" s="5"/>
      <c r="L6835" s="5"/>
      <c r="M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3"/>
      <c r="AU6835" s="5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CK6835"/>
    </row>
    <row r="6836" spans="1:89" x14ac:dyDescent="0.25">
      <c r="A6836" s="2"/>
      <c r="B6836" s="5"/>
      <c r="C6836" s="5"/>
      <c r="D6836" s="5"/>
      <c r="E6836" s="5"/>
      <c r="F6836" s="5"/>
      <c r="G6836" s="5"/>
      <c r="H6836" s="5"/>
      <c r="I6836" s="3"/>
      <c r="J6836" s="5"/>
      <c r="K6836" s="5"/>
      <c r="L6836" s="5"/>
      <c r="M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3"/>
      <c r="AU6836" s="5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CK6836"/>
    </row>
    <row r="6837" spans="1:89" x14ac:dyDescent="0.25">
      <c r="A6837" s="2"/>
      <c r="B6837" s="5"/>
      <c r="C6837" s="5"/>
      <c r="D6837" s="5"/>
      <c r="E6837" s="5"/>
      <c r="F6837" s="5"/>
      <c r="G6837" s="5"/>
      <c r="H6837" s="5"/>
      <c r="I6837" s="3"/>
      <c r="J6837" s="5"/>
      <c r="K6837" s="5"/>
      <c r="L6837" s="5"/>
      <c r="M6837" s="5"/>
      <c r="AJ6837" s="3"/>
      <c r="AK6837" s="3"/>
      <c r="AL6837" s="3"/>
      <c r="AM6837" s="3"/>
      <c r="AN6837" s="5"/>
      <c r="AO6837" s="5"/>
      <c r="AP6837" s="5"/>
      <c r="AQ6837" s="5"/>
      <c r="AR6837" s="5"/>
      <c r="AS6837" s="5"/>
      <c r="AT6837" s="3"/>
      <c r="AU6837" s="5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CK6837"/>
    </row>
    <row r="6838" spans="1:89" x14ac:dyDescent="0.25">
      <c r="A6838" s="2"/>
      <c r="B6838" s="5"/>
      <c r="C6838" s="5"/>
      <c r="D6838" s="5"/>
      <c r="E6838" s="5"/>
      <c r="F6838" s="5"/>
      <c r="G6838" s="5"/>
      <c r="H6838" s="5"/>
      <c r="I6838" s="3"/>
      <c r="J6838" s="5"/>
      <c r="K6838" s="5"/>
      <c r="L6838" s="5"/>
      <c r="M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3"/>
      <c r="AU6838" s="5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CK6838"/>
    </row>
    <row r="6839" spans="1:89" x14ac:dyDescent="0.25">
      <c r="A6839" s="2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3"/>
      <c r="AU6839" s="5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CK6839"/>
    </row>
    <row r="6840" spans="1:89" x14ac:dyDescent="0.25">
      <c r="A6840" s="2"/>
      <c r="B6840" s="5"/>
      <c r="C6840" s="5"/>
      <c r="D6840" s="5"/>
      <c r="E6840" s="5"/>
      <c r="F6840" s="5"/>
      <c r="G6840" s="5"/>
      <c r="H6840" s="5"/>
      <c r="I6840" s="3"/>
      <c r="J6840" s="5"/>
      <c r="K6840" s="5"/>
      <c r="L6840" s="5"/>
      <c r="M6840" s="5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3"/>
      <c r="AU6840" s="5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CK6840"/>
    </row>
    <row r="6841" spans="1:89" x14ac:dyDescent="0.25">
      <c r="A6841" s="2"/>
      <c r="B6841" s="5"/>
      <c r="C6841" s="5"/>
      <c r="D6841" s="5"/>
      <c r="E6841" s="5"/>
      <c r="F6841" s="5"/>
      <c r="G6841" s="5"/>
      <c r="H6841" s="5"/>
      <c r="I6841" s="3"/>
      <c r="J6841" s="5"/>
      <c r="K6841" s="5"/>
      <c r="L6841" s="5"/>
      <c r="M6841" s="5"/>
      <c r="AJ6841" s="3"/>
      <c r="AK6841" s="3"/>
      <c r="AL6841" s="3"/>
      <c r="AM6841" s="3"/>
      <c r="AN6841" s="5"/>
      <c r="AO6841" s="5"/>
      <c r="AP6841" s="5"/>
      <c r="AQ6841" s="5"/>
      <c r="AR6841" s="5"/>
      <c r="AS6841" s="5"/>
      <c r="AT6841" s="3"/>
      <c r="AU6841" s="5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CK6841"/>
    </row>
    <row r="6842" spans="1:89" x14ac:dyDescent="0.25">
      <c r="A6842" s="2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AJ6842" s="3"/>
      <c r="AK6842" s="3"/>
      <c r="AL6842" s="3"/>
      <c r="AM6842" s="3"/>
      <c r="AN6842" s="5"/>
      <c r="AO6842" s="5"/>
      <c r="AP6842" s="5"/>
      <c r="AQ6842" s="5"/>
      <c r="AR6842" s="5"/>
      <c r="AS6842" s="5"/>
      <c r="AT6842" s="3"/>
      <c r="AU6842" s="5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CK6842"/>
    </row>
    <row r="6843" spans="1:89" x14ac:dyDescent="0.25">
      <c r="A6843" s="2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3"/>
      <c r="AU6843" s="5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CK6843"/>
    </row>
    <row r="6844" spans="1:89" x14ac:dyDescent="0.25">
      <c r="A6844" s="2"/>
      <c r="B6844" s="5"/>
      <c r="C6844" s="5"/>
      <c r="D6844" s="5"/>
      <c r="E6844" s="5"/>
      <c r="F6844" s="5"/>
      <c r="G6844" s="5"/>
      <c r="H6844" s="5"/>
      <c r="I6844" s="3"/>
      <c r="J6844" s="5"/>
      <c r="K6844" s="5"/>
      <c r="L6844" s="5"/>
      <c r="M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3"/>
      <c r="AU6844" s="5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CK6844"/>
    </row>
    <row r="6845" spans="1:89" x14ac:dyDescent="0.25">
      <c r="A6845" s="2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3"/>
      <c r="AU6845" s="5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CK6845"/>
    </row>
    <row r="6846" spans="1:89" x14ac:dyDescent="0.25">
      <c r="A6846" s="2"/>
      <c r="B6846" s="5"/>
      <c r="C6846" s="5"/>
      <c r="D6846" s="5"/>
      <c r="E6846" s="5"/>
      <c r="F6846" s="5"/>
      <c r="G6846" s="5"/>
      <c r="H6846" s="5"/>
      <c r="I6846" s="3"/>
      <c r="J6846" s="5"/>
      <c r="K6846" s="5"/>
      <c r="L6846" s="5"/>
      <c r="M6846" s="5"/>
      <c r="AJ6846" s="3"/>
      <c r="AK6846" s="3"/>
      <c r="AL6846" s="3"/>
      <c r="AM6846" s="3"/>
      <c r="AN6846" s="5"/>
      <c r="AO6846" s="5"/>
      <c r="AP6846" s="5"/>
      <c r="AQ6846" s="5"/>
      <c r="AR6846" s="5"/>
      <c r="AS6846" s="5"/>
      <c r="AT6846" s="3"/>
      <c r="AU6846" s="5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CK6846"/>
    </row>
    <row r="6847" spans="1:89" x14ac:dyDescent="0.25">
      <c r="A6847" s="2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3"/>
      <c r="AU6847" s="5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CK6847"/>
    </row>
    <row r="6848" spans="1:89" x14ac:dyDescent="0.25">
      <c r="A6848" s="2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3"/>
      <c r="AU6848" s="5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CK6848"/>
    </row>
    <row r="6849" spans="1:89" x14ac:dyDescent="0.25">
      <c r="A6849" s="2"/>
      <c r="B6849" s="5"/>
      <c r="C6849" s="5"/>
      <c r="D6849" s="5"/>
      <c r="E6849" s="5"/>
      <c r="F6849" s="5"/>
      <c r="G6849" s="5"/>
      <c r="H6849" s="5"/>
      <c r="I6849" s="3"/>
      <c r="J6849" s="5"/>
      <c r="K6849" s="5"/>
      <c r="L6849" s="5"/>
      <c r="M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3"/>
      <c r="AU6849" s="5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CK6849"/>
    </row>
    <row r="6850" spans="1:89" x14ac:dyDescent="0.25">
      <c r="A6850" s="2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AJ6850" s="5"/>
      <c r="AK6850" s="3"/>
      <c r="AL6850" s="5"/>
      <c r="AM6850" s="5"/>
      <c r="AN6850" s="5"/>
      <c r="AO6850" s="5"/>
      <c r="AP6850" s="5"/>
      <c r="AQ6850" s="5"/>
      <c r="AR6850" s="5"/>
      <c r="AS6850" s="5"/>
      <c r="AT6850" s="3"/>
      <c r="AU6850" s="5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CK6850"/>
    </row>
    <row r="6851" spans="1:89" x14ac:dyDescent="0.25">
      <c r="A6851" s="2"/>
      <c r="B6851" s="5"/>
      <c r="C6851" s="5"/>
      <c r="D6851" s="5"/>
      <c r="E6851" s="5"/>
      <c r="F6851" s="5"/>
      <c r="G6851" s="5"/>
      <c r="H6851" s="5"/>
      <c r="I6851" s="3"/>
      <c r="J6851" s="5"/>
      <c r="K6851" s="5"/>
      <c r="L6851" s="5"/>
      <c r="M6851" s="5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3"/>
      <c r="AU6851" s="5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CK6851"/>
    </row>
    <row r="6852" spans="1:89" x14ac:dyDescent="0.25">
      <c r="A6852" s="2"/>
      <c r="B6852" s="5"/>
      <c r="C6852" s="5"/>
      <c r="D6852" s="5"/>
      <c r="E6852" s="5"/>
      <c r="F6852" s="5"/>
      <c r="G6852" s="5"/>
      <c r="H6852" s="5"/>
      <c r="I6852" s="3"/>
      <c r="J6852" s="5"/>
      <c r="K6852" s="5"/>
      <c r="L6852" s="5"/>
      <c r="M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3"/>
      <c r="AU6852" s="5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CK6852"/>
    </row>
    <row r="6853" spans="1:89" x14ac:dyDescent="0.25">
      <c r="A6853" s="2"/>
      <c r="B6853" s="5"/>
      <c r="C6853" s="5"/>
      <c r="D6853" s="5"/>
      <c r="E6853" s="5"/>
      <c r="F6853" s="5"/>
      <c r="G6853" s="5"/>
      <c r="H6853" s="5"/>
      <c r="I6853" s="3"/>
      <c r="J6853" s="5"/>
      <c r="K6853" s="5"/>
      <c r="L6853" s="5"/>
      <c r="M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3"/>
      <c r="AU6853" s="5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CK6853"/>
    </row>
    <row r="6854" spans="1:89" x14ac:dyDescent="0.25">
      <c r="A6854" s="2"/>
      <c r="B6854" s="5"/>
      <c r="C6854" s="5"/>
      <c r="D6854" s="5"/>
      <c r="E6854" s="5"/>
      <c r="F6854" s="5"/>
      <c r="G6854" s="5"/>
      <c r="H6854" s="5"/>
      <c r="I6854" s="3"/>
      <c r="J6854" s="5"/>
      <c r="K6854" s="5"/>
      <c r="L6854" s="5"/>
      <c r="M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3"/>
      <c r="AU6854" s="5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CK6854"/>
    </row>
    <row r="6855" spans="1:89" x14ac:dyDescent="0.25">
      <c r="A6855" s="2"/>
      <c r="B6855" s="5"/>
      <c r="C6855" s="5"/>
      <c r="D6855" s="5"/>
      <c r="E6855" s="5"/>
      <c r="F6855" s="5"/>
      <c r="G6855" s="5"/>
      <c r="H6855" s="5"/>
      <c r="I6855" s="3"/>
      <c r="J6855" s="5"/>
      <c r="K6855" s="5"/>
      <c r="L6855" s="5"/>
      <c r="M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3"/>
      <c r="AU6855" s="5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CK6855"/>
    </row>
    <row r="6856" spans="1:89" x14ac:dyDescent="0.25">
      <c r="A6856" s="2"/>
      <c r="B6856" s="5"/>
      <c r="C6856" s="5"/>
      <c r="D6856" s="5"/>
      <c r="E6856" s="5"/>
      <c r="F6856" s="5"/>
      <c r="G6856" s="5"/>
      <c r="H6856" s="5"/>
      <c r="I6856" s="3"/>
      <c r="J6856" s="5"/>
      <c r="K6856" s="5"/>
      <c r="L6856" s="5"/>
      <c r="M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3"/>
      <c r="AU6856" s="5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CK6856"/>
    </row>
    <row r="6857" spans="1:89" x14ac:dyDescent="0.25">
      <c r="A6857" s="2"/>
      <c r="B6857" s="5"/>
      <c r="C6857" s="5"/>
      <c r="D6857" s="5"/>
      <c r="E6857" s="5"/>
      <c r="F6857" s="5"/>
      <c r="G6857" s="5"/>
      <c r="H6857" s="5"/>
      <c r="I6857" s="3"/>
      <c r="J6857" s="5"/>
      <c r="K6857" s="5"/>
      <c r="L6857" s="5"/>
      <c r="M6857" s="5"/>
      <c r="AJ6857" s="3"/>
      <c r="AK6857" s="3"/>
      <c r="AL6857" s="3"/>
      <c r="AM6857" s="3"/>
      <c r="AN6857" s="5"/>
      <c r="AO6857" s="5"/>
      <c r="AP6857" s="5"/>
      <c r="AQ6857" s="5"/>
      <c r="AR6857" s="5"/>
      <c r="AS6857" s="5"/>
      <c r="AT6857" s="3"/>
      <c r="AU6857" s="5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CK6857"/>
    </row>
    <row r="6858" spans="1:89" x14ac:dyDescent="0.25">
      <c r="A6858" s="2"/>
      <c r="B6858" s="5"/>
      <c r="C6858" s="5"/>
      <c r="D6858" s="5"/>
      <c r="E6858" s="5"/>
      <c r="F6858" s="5"/>
      <c r="G6858" s="5"/>
      <c r="H6858" s="5"/>
      <c r="I6858" s="3"/>
      <c r="J6858" s="5"/>
      <c r="K6858" s="5"/>
      <c r="L6858" s="5"/>
      <c r="M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3"/>
      <c r="AU6858" s="5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CK6858"/>
    </row>
    <row r="6859" spans="1:89" x14ac:dyDescent="0.25">
      <c r="A6859" s="2"/>
      <c r="B6859" s="5"/>
      <c r="C6859" s="5"/>
      <c r="D6859" s="5"/>
      <c r="E6859" s="5"/>
      <c r="F6859" s="5"/>
      <c r="G6859" s="5"/>
      <c r="H6859" s="5"/>
      <c r="I6859" s="3"/>
      <c r="J6859" s="5"/>
      <c r="K6859" s="5"/>
      <c r="L6859" s="5"/>
      <c r="M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3"/>
      <c r="AU6859" s="5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CK6859"/>
    </row>
    <row r="6860" spans="1:89" x14ac:dyDescent="0.25">
      <c r="A6860" s="2"/>
      <c r="B6860" s="5"/>
      <c r="C6860" s="5"/>
      <c r="D6860" s="5"/>
      <c r="E6860" s="5"/>
      <c r="F6860" s="5"/>
      <c r="G6860" s="5"/>
      <c r="H6860" s="5"/>
      <c r="I6860" s="3"/>
      <c r="J6860" s="5"/>
      <c r="K6860" s="5"/>
      <c r="L6860" s="5"/>
      <c r="M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3"/>
      <c r="AT6860" s="3"/>
      <c r="AU6860" s="5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CK6860"/>
    </row>
    <row r="6861" spans="1:89" x14ac:dyDescent="0.25">
      <c r="A6861" s="2"/>
      <c r="B6861" s="5"/>
      <c r="C6861" s="5"/>
      <c r="D6861" s="5"/>
      <c r="E6861" s="5"/>
      <c r="F6861" s="5"/>
      <c r="G6861" s="5"/>
      <c r="H6861" s="5"/>
      <c r="I6861" s="3"/>
      <c r="J6861" s="5"/>
      <c r="K6861" s="5"/>
      <c r="L6861" s="5"/>
      <c r="M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3"/>
      <c r="AU6861" s="5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CK6861"/>
    </row>
    <row r="6862" spans="1:89" x14ac:dyDescent="0.25">
      <c r="A6862" s="2"/>
      <c r="B6862" s="5"/>
      <c r="C6862" s="5"/>
      <c r="D6862" s="5"/>
      <c r="E6862" s="5"/>
      <c r="F6862" s="5"/>
      <c r="G6862" s="5"/>
      <c r="H6862" s="5"/>
      <c r="I6862" s="3"/>
      <c r="J6862" s="5"/>
      <c r="K6862" s="5"/>
      <c r="L6862" s="5"/>
      <c r="M6862" s="5"/>
      <c r="AJ6862" s="5"/>
      <c r="AK6862" s="3"/>
      <c r="AL6862" s="5"/>
      <c r="AM6862" s="5"/>
      <c r="AN6862" s="5"/>
      <c r="AO6862" s="5"/>
      <c r="AP6862" s="5"/>
      <c r="AQ6862" s="5"/>
      <c r="AR6862" s="5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CK6862"/>
    </row>
    <row r="6863" spans="1:89" x14ac:dyDescent="0.25">
      <c r="A6863" s="2"/>
      <c r="B6863" s="5"/>
      <c r="C6863" s="5"/>
      <c r="D6863" s="5"/>
      <c r="E6863" s="5"/>
      <c r="F6863" s="5"/>
      <c r="G6863" s="5"/>
      <c r="H6863" s="5"/>
      <c r="I6863" s="3"/>
      <c r="J6863" s="5"/>
      <c r="K6863" s="5"/>
      <c r="L6863" s="5"/>
      <c r="M6863" s="5"/>
      <c r="AJ6863" s="5"/>
      <c r="AK6863" s="3"/>
      <c r="AL6863" s="5"/>
      <c r="AM6863" s="5"/>
      <c r="AN6863" s="5"/>
      <c r="AO6863" s="5"/>
      <c r="AP6863" s="5"/>
      <c r="AQ6863" s="5"/>
      <c r="AR6863" s="5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CK6863"/>
    </row>
    <row r="6864" spans="1:89" x14ac:dyDescent="0.25">
      <c r="A6864" s="2"/>
      <c r="B6864" s="5"/>
      <c r="C6864" s="5"/>
      <c r="D6864" s="5"/>
      <c r="E6864" s="5"/>
      <c r="F6864" s="5"/>
      <c r="G6864" s="5"/>
      <c r="H6864" s="5"/>
      <c r="I6864" s="3"/>
      <c r="J6864" s="5"/>
      <c r="K6864" s="5"/>
      <c r="L6864" s="5"/>
      <c r="M6864" s="5"/>
      <c r="AJ6864" s="5"/>
      <c r="AK6864" s="3"/>
      <c r="AL6864" s="5"/>
      <c r="AM6864" s="5"/>
      <c r="AN6864" s="5"/>
      <c r="AO6864" s="5"/>
      <c r="AP6864" s="5"/>
      <c r="AQ6864" s="5"/>
      <c r="AR6864" s="5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CK6864"/>
    </row>
    <row r="6865" spans="1:89" x14ac:dyDescent="0.25">
      <c r="A6865" s="2"/>
      <c r="B6865" s="5"/>
      <c r="C6865" s="5"/>
      <c r="D6865" s="5"/>
      <c r="E6865" s="5"/>
      <c r="F6865" s="5"/>
      <c r="G6865" s="5"/>
      <c r="H6865" s="5"/>
      <c r="I6865" s="3"/>
      <c r="J6865" s="5"/>
      <c r="K6865" s="5"/>
      <c r="L6865" s="5"/>
      <c r="M6865" s="5"/>
      <c r="AJ6865" s="3"/>
      <c r="AK6865" s="5"/>
      <c r="AL6865" s="5"/>
      <c r="AM6865" s="5"/>
      <c r="AN6865" s="5"/>
      <c r="AO6865" s="5"/>
      <c r="AP6865" s="5"/>
      <c r="AQ6865" s="5"/>
      <c r="AR6865" s="5"/>
      <c r="AS6865" s="3"/>
      <c r="AT6865" s="3"/>
      <c r="AU6865" s="5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CK6865"/>
    </row>
    <row r="6866" spans="1:89" x14ac:dyDescent="0.25">
      <c r="A6866" s="2"/>
      <c r="B6866" s="5"/>
      <c r="C6866" s="5"/>
      <c r="D6866" s="5"/>
      <c r="E6866" s="5"/>
      <c r="F6866" s="5"/>
      <c r="G6866" s="5"/>
      <c r="H6866" s="5"/>
      <c r="I6866" s="3"/>
      <c r="J6866" s="5"/>
      <c r="K6866" s="5"/>
      <c r="L6866" s="5"/>
      <c r="M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3"/>
      <c r="AU6866" s="5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CK6866"/>
    </row>
    <row r="6867" spans="1:89" x14ac:dyDescent="0.25">
      <c r="A6867" s="2"/>
      <c r="B6867" s="5"/>
      <c r="C6867" s="5"/>
      <c r="D6867" s="5"/>
      <c r="E6867" s="5"/>
      <c r="F6867" s="5"/>
      <c r="G6867" s="5"/>
      <c r="H6867" s="5"/>
      <c r="I6867" s="3"/>
      <c r="J6867" s="5"/>
      <c r="K6867" s="5"/>
      <c r="L6867" s="5"/>
      <c r="M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3"/>
      <c r="AU6867" s="5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CK6867"/>
    </row>
    <row r="6868" spans="1:89" x14ac:dyDescent="0.25">
      <c r="A6868" s="2"/>
      <c r="B6868" s="5"/>
      <c r="C6868" s="5"/>
      <c r="D6868" s="5"/>
      <c r="E6868" s="5"/>
      <c r="F6868" s="5"/>
      <c r="G6868" s="5"/>
      <c r="H6868" s="5"/>
      <c r="I6868" s="3"/>
      <c r="J6868" s="5"/>
      <c r="K6868" s="5"/>
      <c r="L6868" s="5"/>
      <c r="M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3"/>
      <c r="AU6868" s="5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CK6868"/>
    </row>
    <row r="6869" spans="1:89" x14ac:dyDescent="0.25">
      <c r="A6869" s="2"/>
      <c r="B6869" s="5"/>
      <c r="C6869" s="5"/>
      <c r="D6869" s="5"/>
      <c r="E6869" s="5"/>
      <c r="F6869" s="5"/>
      <c r="G6869" s="5"/>
      <c r="H6869" s="5"/>
      <c r="I6869" s="3"/>
      <c r="J6869" s="5"/>
      <c r="K6869" s="5"/>
      <c r="L6869" s="5"/>
      <c r="M6869" s="5"/>
      <c r="AJ6869" s="3"/>
      <c r="AK6869" s="5"/>
      <c r="AL6869" s="5"/>
      <c r="AM6869" s="5"/>
      <c r="AN6869" s="5"/>
      <c r="AO6869" s="5"/>
      <c r="AP6869" s="5"/>
      <c r="AQ6869" s="5"/>
      <c r="AR6869" s="5"/>
      <c r="AS6869" s="3"/>
      <c r="AT6869" s="3"/>
      <c r="AU6869" s="5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CK6869"/>
    </row>
    <row r="6870" spans="1:89" x14ac:dyDescent="0.25">
      <c r="A6870" s="2"/>
      <c r="B6870" s="5"/>
      <c r="C6870" s="5"/>
      <c r="D6870" s="5"/>
      <c r="E6870" s="5"/>
      <c r="F6870" s="5"/>
      <c r="G6870" s="5"/>
      <c r="H6870" s="5"/>
      <c r="I6870" s="3"/>
      <c r="J6870" s="5"/>
      <c r="K6870" s="5"/>
      <c r="L6870" s="5"/>
      <c r="M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3"/>
      <c r="AU6870" s="5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CK6870"/>
    </row>
    <row r="6871" spans="1:89" x14ac:dyDescent="0.25">
      <c r="A6871" s="2"/>
      <c r="B6871" s="5"/>
      <c r="C6871" s="5"/>
      <c r="D6871" s="5"/>
      <c r="E6871" s="5"/>
      <c r="F6871" s="5"/>
      <c r="G6871" s="5"/>
      <c r="H6871" s="5"/>
      <c r="I6871" s="3"/>
      <c r="J6871" s="5"/>
      <c r="K6871" s="5"/>
      <c r="L6871" s="5"/>
      <c r="M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3"/>
      <c r="AU6871" s="5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CK6871"/>
    </row>
    <row r="6872" spans="1:89" x14ac:dyDescent="0.25">
      <c r="A6872" s="2"/>
      <c r="B6872" s="5"/>
      <c r="C6872" s="5"/>
      <c r="D6872" s="5"/>
      <c r="E6872" s="5"/>
      <c r="F6872" s="5"/>
      <c r="G6872" s="5"/>
      <c r="H6872" s="5"/>
      <c r="I6872" s="3"/>
      <c r="J6872" s="5"/>
      <c r="K6872" s="5"/>
      <c r="L6872" s="5"/>
      <c r="M6872" s="5"/>
      <c r="AJ6872" s="5"/>
      <c r="AK6872" s="3"/>
      <c r="AL6872" s="5"/>
      <c r="AM6872" s="5"/>
      <c r="AN6872" s="5"/>
      <c r="AO6872" s="5"/>
      <c r="AP6872" s="5"/>
      <c r="AQ6872" s="5"/>
      <c r="AR6872" s="5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CK6872"/>
    </row>
    <row r="6873" spans="1:89" x14ac:dyDescent="0.25">
      <c r="A6873" s="2"/>
      <c r="B6873" s="5"/>
      <c r="C6873" s="5"/>
      <c r="D6873" s="5"/>
      <c r="E6873" s="5"/>
      <c r="F6873" s="5"/>
      <c r="G6873" s="5"/>
      <c r="H6873" s="5"/>
      <c r="I6873" s="3"/>
      <c r="J6873" s="5"/>
      <c r="K6873" s="5"/>
      <c r="L6873" s="5"/>
      <c r="M6873" s="5"/>
      <c r="AJ6873" s="5"/>
      <c r="AK6873" s="3"/>
      <c r="AL6873" s="5"/>
      <c r="AM6873" s="5"/>
      <c r="AN6873" s="5"/>
      <c r="AO6873" s="5"/>
      <c r="AP6873" s="5"/>
      <c r="AQ6873" s="5"/>
      <c r="AR6873" s="5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CK6873"/>
    </row>
    <row r="6874" spans="1:89" x14ac:dyDescent="0.25">
      <c r="A6874" s="2"/>
      <c r="B6874" s="5"/>
      <c r="C6874" s="5"/>
      <c r="D6874" s="5"/>
      <c r="E6874" s="5"/>
      <c r="F6874" s="5"/>
      <c r="G6874" s="5"/>
      <c r="H6874" s="5"/>
      <c r="I6874" s="3"/>
      <c r="J6874" s="5"/>
      <c r="K6874" s="5"/>
      <c r="L6874" s="5"/>
      <c r="M6874" s="5"/>
      <c r="AJ6874" s="5"/>
      <c r="AK6874" s="3"/>
      <c r="AL6874" s="5"/>
      <c r="AM6874" s="5"/>
      <c r="AN6874" s="5"/>
      <c r="AO6874" s="5"/>
      <c r="AP6874" s="5"/>
      <c r="AQ6874" s="5"/>
      <c r="AR6874" s="5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CK6874"/>
    </row>
    <row r="6875" spans="1:89" x14ac:dyDescent="0.25">
      <c r="A6875" s="2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3"/>
      <c r="AU6875" s="5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CK6875"/>
    </row>
    <row r="6876" spans="1:89" x14ac:dyDescent="0.25">
      <c r="A6876" s="2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3"/>
      <c r="AU6876" s="5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CK6876"/>
    </row>
    <row r="6877" spans="1:89" x14ac:dyDescent="0.25">
      <c r="A6877" s="2"/>
      <c r="B6877" s="5"/>
      <c r="C6877" s="5"/>
      <c r="D6877" s="5"/>
      <c r="E6877" s="5"/>
      <c r="F6877" s="5"/>
      <c r="G6877" s="5"/>
      <c r="H6877" s="5"/>
      <c r="I6877" s="3"/>
      <c r="J6877" s="5"/>
      <c r="K6877" s="5"/>
      <c r="L6877" s="5"/>
      <c r="M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3"/>
      <c r="AU6877" s="5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CK6877"/>
    </row>
    <row r="6878" spans="1:89" x14ac:dyDescent="0.25">
      <c r="A6878" s="2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3"/>
      <c r="AU6878" s="5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CK6878"/>
    </row>
    <row r="6879" spans="1:89" x14ac:dyDescent="0.25">
      <c r="A6879" s="2"/>
      <c r="B6879" s="5"/>
      <c r="C6879" s="5"/>
      <c r="D6879" s="5"/>
      <c r="E6879" s="5"/>
      <c r="F6879" s="5"/>
      <c r="G6879" s="5"/>
      <c r="H6879" s="5"/>
      <c r="I6879" s="3"/>
      <c r="J6879" s="5"/>
      <c r="K6879" s="5"/>
      <c r="L6879" s="5"/>
      <c r="M6879" s="5"/>
      <c r="AJ6879" s="3"/>
      <c r="AK6879" s="5"/>
      <c r="AL6879" s="5"/>
      <c r="AM6879" s="5"/>
      <c r="AN6879" s="5"/>
      <c r="AO6879" s="5"/>
      <c r="AP6879" s="5"/>
      <c r="AQ6879" s="5"/>
      <c r="AR6879" s="5"/>
      <c r="AS6879" s="3"/>
      <c r="AT6879" s="3"/>
      <c r="AU6879" s="5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CK6879"/>
    </row>
    <row r="6880" spans="1:89" x14ac:dyDescent="0.25">
      <c r="A6880" s="2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3"/>
      <c r="AT6880" s="3"/>
      <c r="AU6880" s="5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CK6880"/>
    </row>
    <row r="6881" spans="1:89" x14ac:dyDescent="0.25">
      <c r="A6881" s="2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3"/>
      <c r="AU6881" s="5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CK6881"/>
    </row>
    <row r="6882" spans="1:89" x14ac:dyDescent="0.25">
      <c r="A6882" s="2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AJ6882" s="5"/>
      <c r="AK6882" s="3"/>
      <c r="AL6882" s="5"/>
      <c r="AM6882" s="5"/>
      <c r="AN6882" s="5"/>
      <c r="AO6882" s="5"/>
      <c r="AP6882" s="5"/>
      <c r="AQ6882" s="5"/>
      <c r="AR6882" s="5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CK6882"/>
    </row>
    <row r="6883" spans="1:89" x14ac:dyDescent="0.25">
      <c r="A6883" s="2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AJ6883" s="5"/>
      <c r="AK6883" s="3"/>
      <c r="AL6883" s="5"/>
      <c r="AM6883" s="5"/>
      <c r="AN6883" s="5"/>
      <c r="AO6883" s="5"/>
      <c r="AP6883" s="5"/>
      <c r="AQ6883" s="5"/>
      <c r="AR6883" s="5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CK6883"/>
    </row>
    <row r="6884" spans="1:89" x14ac:dyDescent="0.25">
      <c r="A6884" s="2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AJ6884" s="5"/>
      <c r="AK6884" s="3"/>
      <c r="AL6884" s="5"/>
      <c r="AM6884" s="5"/>
      <c r="AN6884" s="5"/>
      <c r="AO6884" s="5"/>
      <c r="AP6884" s="5"/>
      <c r="AQ6884" s="5"/>
      <c r="AR6884" s="5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CK6884"/>
    </row>
    <row r="6885" spans="1:89" x14ac:dyDescent="0.25">
      <c r="A6885" s="2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AJ6885" s="3"/>
      <c r="AK6885" s="5"/>
      <c r="AL6885" s="5"/>
      <c r="AM6885" s="5"/>
      <c r="AN6885" s="5"/>
      <c r="AO6885" s="5"/>
      <c r="AP6885" s="5"/>
      <c r="AQ6885" s="5"/>
      <c r="AR6885" s="5"/>
      <c r="AS6885" s="3"/>
      <c r="AT6885" s="3"/>
      <c r="AU6885" s="5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CK6885"/>
    </row>
    <row r="6886" spans="1:89" x14ac:dyDescent="0.25">
      <c r="A6886" s="2"/>
      <c r="B6886" s="5"/>
      <c r="C6886" s="5"/>
      <c r="D6886" s="5"/>
      <c r="E6886" s="5"/>
      <c r="F6886" s="5"/>
      <c r="G6886" s="5"/>
      <c r="H6886" s="5"/>
      <c r="I6886" s="3"/>
      <c r="J6886" s="5"/>
      <c r="K6886" s="5"/>
      <c r="L6886" s="5"/>
      <c r="M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3"/>
      <c r="AU6886" s="5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CK6886"/>
    </row>
    <row r="6887" spans="1:89" x14ac:dyDescent="0.25">
      <c r="A6887" s="2"/>
      <c r="B6887" s="5"/>
      <c r="C6887" s="5"/>
      <c r="D6887" s="5"/>
      <c r="E6887" s="5"/>
      <c r="F6887" s="5"/>
      <c r="G6887" s="5"/>
      <c r="H6887" s="5"/>
      <c r="I6887" s="3"/>
      <c r="J6887" s="5"/>
      <c r="K6887" s="5"/>
      <c r="L6887" s="5"/>
      <c r="M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3"/>
      <c r="AU6887" s="5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CK6887"/>
    </row>
    <row r="6888" spans="1:89" x14ac:dyDescent="0.25">
      <c r="A6888" s="2"/>
      <c r="B6888" s="5"/>
      <c r="C6888" s="5"/>
      <c r="D6888" s="5"/>
      <c r="E6888" s="5"/>
      <c r="F6888" s="5"/>
      <c r="G6888" s="5"/>
      <c r="H6888" s="5"/>
      <c r="I6888" s="3"/>
      <c r="J6888" s="5"/>
      <c r="K6888" s="5"/>
      <c r="L6888" s="5"/>
      <c r="M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3"/>
      <c r="AU6888" s="5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CK6888"/>
    </row>
    <row r="6889" spans="1:89" x14ac:dyDescent="0.25">
      <c r="A6889" s="2"/>
      <c r="B6889" s="5"/>
      <c r="C6889" s="5"/>
      <c r="D6889" s="5"/>
      <c r="E6889" s="5"/>
      <c r="F6889" s="5"/>
      <c r="G6889" s="5"/>
      <c r="H6889" s="5"/>
      <c r="I6889" s="3"/>
      <c r="J6889" s="5"/>
      <c r="K6889" s="5"/>
      <c r="L6889" s="5"/>
      <c r="M6889" s="5"/>
      <c r="AJ6889" s="3"/>
      <c r="AK6889" s="5"/>
      <c r="AL6889" s="5"/>
      <c r="AM6889" s="5"/>
      <c r="AN6889" s="5"/>
      <c r="AO6889" s="5"/>
      <c r="AP6889" s="5"/>
      <c r="AQ6889" s="5"/>
      <c r="AR6889" s="5"/>
      <c r="AS6889" s="3"/>
      <c r="AT6889" s="3"/>
      <c r="AU6889" s="5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CK6889"/>
    </row>
    <row r="6890" spans="1:89" x14ac:dyDescent="0.25">
      <c r="A6890" s="2"/>
      <c r="B6890" s="5"/>
      <c r="C6890" s="5"/>
      <c r="D6890" s="5"/>
      <c r="E6890" s="5"/>
      <c r="F6890" s="5"/>
      <c r="G6890" s="5"/>
      <c r="H6890" s="5"/>
      <c r="I6890" s="3"/>
      <c r="J6890" s="5"/>
      <c r="K6890" s="5"/>
      <c r="L6890" s="5"/>
      <c r="M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3"/>
      <c r="AU6890" s="5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CK6890"/>
    </row>
    <row r="6891" spans="1:89" x14ac:dyDescent="0.25">
      <c r="A6891" s="2"/>
      <c r="B6891" s="5"/>
      <c r="C6891" s="5"/>
      <c r="D6891" s="5"/>
      <c r="E6891" s="5"/>
      <c r="F6891" s="5"/>
      <c r="G6891" s="5"/>
      <c r="H6891" s="5"/>
      <c r="I6891" s="3"/>
      <c r="J6891" s="5"/>
      <c r="K6891" s="5"/>
      <c r="L6891" s="5"/>
      <c r="M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3"/>
      <c r="AU6891" s="5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CK6891"/>
    </row>
    <row r="6892" spans="1:89" x14ac:dyDescent="0.25">
      <c r="A6892" s="2"/>
      <c r="B6892" s="5"/>
      <c r="C6892" s="5"/>
      <c r="D6892" s="5"/>
      <c r="E6892" s="5"/>
      <c r="F6892" s="5"/>
      <c r="G6892" s="5"/>
      <c r="H6892" s="5"/>
      <c r="I6892" s="3"/>
      <c r="J6892" s="5"/>
      <c r="K6892" s="5"/>
      <c r="L6892" s="5"/>
      <c r="M6892" s="5"/>
      <c r="AJ6892" s="5"/>
      <c r="AK6892" s="3"/>
      <c r="AL6892" s="5"/>
      <c r="AM6892" s="5"/>
      <c r="AN6892" s="5"/>
      <c r="AO6892" s="5"/>
      <c r="AP6892" s="5"/>
      <c r="AQ6892" s="5"/>
      <c r="AR6892" s="5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CK6892"/>
    </row>
    <row r="6893" spans="1:89" x14ac:dyDescent="0.25">
      <c r="A6893" s="2"/>
      <c r="B6893" s="5"/>
      <c r="C6893" s="5"/>
      <c r="D6893" s="5"/>
      <c r="E6893" s="5"/>
      <c r="F6893" s="5"/>
      <c r="G6893" s="5"/>
      <c r="H6893" s="5"/>
      <c r="I6893" s="3"/>
      <c r="J6893" s="5"/>
      <c r="K6893" s="5"/>
      <c r="L6893" s="5"/>
      <c r="M6893" s="5"/>
      <c r="AJ6893" s="5"/>
      <c r="AK6893" s="3"/>
      <c r="AL6893" s="5"/>
      <c r="AM6893" s="5"/>
      <c r="AN6893" s="5"/>
      <c r="AO6893" s="5"/>
      <c r="AP6893" s="5"/>
      <c r="AQ6893" s="5"/>
      <c r="AR6893" s="5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CK6893"/>
    </row>
    <row r="6894" spans="1:89" x14ac:dyDescent="0.25">
      <c r="A6894" s="2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AJ6894" s="5"/>
      <c r="AK6894" s="3"/>
      <c r="AL6894" s="5"/>
      <c r="AM6894" s="5"/>
      <c r="AN6894" s="5"/>
      <c r="AO6894" s="5"/>
      <c r="AP6894" s="5"/>
      <c r="AQ6894" s="5"/>
      <c r="AR6894" s="5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CK6894"/>
    </row>
    <row r="6895" spans="1:89" x14ac:dyDescent="0.25">
      <c r="A6895" s="2"/>
      <c r="B6895" s="5"/>
      <c r="C6895" s="5"/>
      <c r="D6895" s="5"/>
      <c r="E6895" s="5"/>
      <c r="F6895" s="5"/>
      <c r="G6895" s="5"/>
      <c r="H6895" s="5"/>
      <c r="I6895" s="3"/>
      <c r="J6895" s="5"/>
      <c r="K6895" s="5"/>
      <c r="L6895" s="5"/>
      <c r="M6895" s="5"/>
      <c r="AJ6895" s="3"/>
      <c r="AK6895" s="5"/>
      <c r="AL6895" s="5"/>
      <c r="AM6895" s="5"/>
      <c r="AN6895" s="5"/>
      <c r="AO6895" s="5"/>
      <c r="AP6895" s="5"/>
      <c r="AQ6895" s="5"/>
      <c r="AR6895" s="5"/>
      <c r="AS6895" s="3"/>
      <c r="AT6895" s="3"/>
      <c r="AU6895" s="5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CK6895"/>
    </row>
    <row r="6896" spans="1:89" x14ac:dyDescent="0.25">
      <c r="A6896" s="2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3"/>
      <c r="AU6896" s="5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CK6896"/>
    </row>
    <row r="6897" spans="1:89" x14ac:dyDescent="0.25">
      <c r="A6897" s="2"/>
      <c r="B6897" s="5"/>
      <c r="C6897" s="5"/>
      <c r="D6897" s="5"/>
      <c r="E6897" s="5"/>
      <c r="F6897" s="5"/>
      <c r="G6897" s="5"/>
      <c r="H6897" s="5"/>
      <c r="I6897" s="3"/>
      <c r="J6897" s="5"/>
      <c r="K6897" s="5"/>
      <c r="L6897" s="5"/>
      <c r="M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3"/>
      <c r="AU6897" s="5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CK6897"/>
    </row>
    <row r="6898" spans="1:89" x14ac:dyDescent="0.25">
      <c r="A6898" s="2"/>
      <c r="B6898" s="5"/>
      <c r="C6898" s="5"/>
      <c r="D6898" s="5"/>
      <c r="E6898" s="5"/>
      <c r="F6898" s="5"/>
      <c r="G6898" s="5"/>
      <c r="H6898" s="5"/>
      <c r="I6898" s="3"/>
      <c r="J6898" s="5"/>
      <c r="K6898" s="5"/>
      <c r="L6898" s="5"/>
      <c r="M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3"/>
      <c r="AU6898" s="5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CK6898"/>
    </row>
    <row r="6899" spans="1:89" x14ac:dyDescent="0.25">
      <c r="A6899" s="2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AJ6899" s="3"/>
      <c r="AK6899" s="5"/>
      <c r="AL6899" s="5"/>
      <c r="AM6899" s="5"/>
      <c r="AN6899" s="5"/>
      <c r="AO6899" s="5"/>
      <c r="AP6899" s="5"/>
      <c r="AQ6899" s="5"/>
      <c r="AR6899" s="5"/>
      <c r="AS6899" s="3"/>
      <c r="AT6899" s="3"/>
      <c r="AU6899" s="5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CK6899"/>
    </row>
    <row r="6900" spans="1:89" x14ac:dyDescent="0.25">
      <c r="A6900" s="2"/>
      <c r="B6900" s="5"/>
      <c r="C6900" s="5"/>
      <c r="D6900" s="5"/>
      <c r="E6900" s="5"/>
      <c r="F6900" s="5"/>
      <c r="G6900" s="5"/>
      <c r="H6900" s="5"/>
      <c r="I6900" s="3"/>
      <c r="J6900" s="5"/>
      <c r="K6900" s="5"/>
      <c r="L6900" s="5"/>
      <c r="M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3"/>
      <c r="AU6900" s="5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CK6900"/>
    </row>
    <row r="6901" spans="1:89" x14ac:dyDescent="0.25">
      <c r="A6901" s="2"/>
      <c r="B6901" s="5"/>
      <c r="C6901" s="5"/>
      <c r="D6901" s="5"/>
      <c r="E6901" s="5"/>
      <c r="F6901" s="5"/>
      <c r="G6901" s="5"/>
      <c r="H6901" s="5"/>
      <c r="I6901" s="3"/>
      <c r="J6901" s="5"/>
      <c r="K6901" s="5"/>
      <c r="L6901" s="5"/>
      <c r="M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3"/>
      <c r="AU6901" s="5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CK6901"/>
    </row>
    <row r="6902" spans="1:89" x14ac:dyDescent="0.25">
      <c r="A6902" s="2"/>
      <c r="B6902" s="5"/>
      <c r="C6902" s="5"/>
      <c r="D6902" s="5"/>
      <c r="E6902" s="5"/>
      <c r="F6902" s="5"/>
      <c r="G6902" s="5"/>
      <c r="H6902" s="5"/>
      <c r="I6902" s="3"/>
      <c r="J6902" s="5"/>
      <c r="K6902" s="5"/>
      <c r="L6902" s="5"/>
      <c r="M6902" s="5"/>
      <c r="AJ6902" s="3"/>
      <c r="AK6902" s="3"/>
      <c r="AL6902" s="3"/>
      <c r="AM6902" s="3"/>
      <c r="AN6902" s="3"/>
      <c r="AO6902" s="5"/>
      <c r="AP6902" s="5"/>
      <c r="AQ6902" s="5"/>
      <c r="AR6902" s="5"/>
      <c r="AS6902" s="5"/>
      <c r="AT6902" s="3"/>
      <c r="AU6902" s="5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CK6902"/>
    </row>
    <row r="6903" spans="1:89" x14ac:dyDescent="0.25">
      <c r="A6903" s="2"/>
      <c r="B6903" s="5"/>
      <c r="C6903" s="5"/>
      <c r="D6903" s="5"/>
      <c r="E6903" s="5"/>
      <c r="F6903" s="5"/>
      <c r="G6903" s="5"/>
      <c r="H6903" s="5"/>
      <c r="I6903" s="3"/>
      <c r="J6903" s="5"/>
      <c r="K6903" s="5"/>
      <c r="L6903" s="5"/>
      <c r="M6903" s="5"/>
      <c r="AJ6903" s="3"/>
      <c r="AK6903" s="3"/>
      <c r="AL6903" s="3"/>
      <c r="AM6903" s="3"/>
      <c r="AN6903" s="5"/>
      <c r="AO6903" s="5"/>
      <c r="AP6903" s="5"/>
      <c r="AQ6903" s="5"/>
      <c r="AR6903" s="5"/>
      <c r="AS6903" s="5"/>
      <c r="AT6903" s="3"/>
      <c r="AU6903" s="5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CK6903"/>
    </row>
    <row r="6904" spans="1:89" x14ac:dyDescent="0.25">
      <c r="A6904" s="2"/>
      <c r="B6904" s="5"/>
      <c r="C6904" s="5"/>
      <c r="D6904" s="5"/>
      <c r="E6904" s="5"/>
      <c r="F6904" s="5"/>
      <c r="G6904" s="5"/>
      <c r="H6904" s="5"/>
      <c r="I6904" s="3"/>
      <c r="J6904" s="5"/>
      <c r="K6904" s="5"/>
      <c r="L6904" s="5"/>
      <c r="M6904" s="5"/>
      <c r="AJ6904" s="3"/>
      <c r="AK6904" s="3"/>
      <c r="AL6904" s="3"/>
      <c r="AM6904" s="3"/>
      <c r="AN6904" s="3"/>
      <c r="AO6904" s="5"/>
      <c r="AP6904" s="5"/>
      <c r="AQ6904" s="5"/>
      <c r="AR6904" s="5"/>
      <c r="AS6904" s="5"/>
      <c r="AT6904" s="3"/>
      <c r="AU6904" s="5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CK6904"/>
    </row>
    <row r="6905" spans="1:89" x14ac:dyDescent="0.25">
      <c r="A6905" s="2"/>
      <c r="B6905" s="5"/>
      <c r="C6905" s="5"/>
      <c r="D6905" s="5"/>
      <c r="E6905" s="5"/>
      <c r="F6905" s="5"/>
      <c r="G6905" s="5"/>
      <c r="H6905" s="5"/>
      <c r="I6905" s="3"/>
      <c r="J6905" s="5"/>
      <c r="K6905" s="5"/>
      <c r="L6905" s="5"/>
      <c r="M6905" s="5"/>
      <c r="AJ6905" s="3"/>
      <c r="AK6905" s="3"/>
      <c r="AL6905" s="3"/>
      <c r="AM6905" s="3"/>
      <c r="AN6905" s="5"/>
      <c r="AO6905" s="5"/>
      <c r="AP6905" s="5"/>
      <c r="AQ6905" s="5"/>
      <c r="AR6905" s="5"/>
      <c r="AS6905" s="5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CK6905"/>
    </row>
    <row r="6906" spans="1:89" x14ac:dyDescent="0.25">
      <c r="A6906" s="2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AJ6906" s="5"/>
      <c r="AK6906" s="3"/>
      <c r="AL6906" s="3"/>
      <c r="AM6906" s="3"/>
      <c r="AN6906" s="5"/>
      <c r="AO6906" s="5"/>
      <c r="AP6906" s="5"/>
      <c r="AQ6906" s="5"/>
      <c r="AR6906" s="5"/>
      <c r="AS6906" s="5"/>
      <c r="AT6906" s="3"/>
      <c r="AU6906" s="5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CK6906"/>
    </row>
    <row r="6907" spans="1:89" x14ac:dyDescent="0.25">
      <c r="A6907" s="2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AJ6907" s="3"/>
      <c r="AK6907" s="3"/>
      <c r="AL6907" s="3"/>
      <c r="AM6907" s="3"/>
      <c r="AN6907" s="5"/>
      <c r="AO6907" s="5"/>
      <c r="AP6907" s="5"/>
      <c r="AQ6907" s="5"/>
      <c r="AR6907" s="5"/>
      <c r="AS6907" s="5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CK6907"/>
    </row>
    <row r="6908" spans="1:89" x14ac:dyDescent="0.25">
      <c r="A6908" s="2"/>
      <c r="B6908" s="5"/>
      <c r="C6908" s="5"/>
      <c r="D6908" s="5"/>
      <c r="E6908" s="5"/>
      <c r="F6908" s="5"/>
      <c r="G6908" s="5"/>
      <c r="H6908" s="5"/>
      <c r="I6908" s="3"/>
      <c r="J6908" s="5"/>
      <c r="K6908" s="5"/>
      <c r="L6908" s="5"/>
      <c r="M6908" s="5"/>
      <c r="AJ6908" s="3"/>
      <c r="AK6908" s="3"/>
      <c r="AL6908" s="3"/>
      <c r="AM6908" s="3"/>
      <c r="AN6908" s="3"/>
      <c r="AO6908" s="5"/>
      <c r="AP6908" s="5"/>
      <c r="AQ6908" s="5"/>
      <c r="AR6908" s="5"/>
      <c r="AS6908" s="5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CK6908"/>
    </row>
    <row r="6909" spans="1:89" x14ac:dyDescent="0.25">
      <c r="A6909" s="2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AJ6909" s="3"/>
      <c r="AK6909" s="3"/>
      <c r="AL6909" s="3"/>
      <c r="AM6909" s="3"/>
      <c r="AN6909" s="3"/>
      <c r="AO6909" s="5"/>
      <c r="AP6909" s="5"/>
      <c r="AQ6909" s="5"/>
      <c r="AR6909" s="5"/>
      <c r="AS6909" s="5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CK6909"/>
    </row>
    <row r="6910" spans="1:89" x14ac:dyDescent="0.25">
      <c r="A6910" s="2"/>
      <c r="B6910" s="5"/>
      <c r="C6910" s="5"/>
      <c r="D6910" s="5"/>
      <c r="E6910" s="5"/>
      <c r="F6910" s="5"/>
      <c r="G6910" s="5"/>
      <c r="H6910" s="5"/>
      <c r="I6910" s="3"/>
      <c r="J6910" s="5"/>
      <c r="K6910" s="5"/>
      <c r="L6910" s="5"/>
      <c r="M6910" s="5"/>
      <c r="AJ6910" s="3"/>
      <c r="AK6910" s="3"/>
      <c r="AL6910" s="3"/>
      <c r="AM6910" s="3"/>
      <c r="AN6910" s="5"/>
      <c r="AO6910" s="5"/>
      <c r="AP6910" s="5"/>
      <c r="AQ6910" s="5"/>
      <c r="AR6910" s="5"/>
      <c r="AS6910" s="5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CK6910"/>
    </row>
    <row r="6911" spans="1:89" x14ac:dyDescent="0.25">
      <c r="A6911" s="2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3"/>
      <c r="AU6911" s="5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CK6911"/>
    </row>
    <row r="6912" spans="1:89" x14ac:dyDescent="0.25">
      <c r="A6912" s="2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3"/>
      <c r="AU6912" s="5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CK6912"/>
    </row>
    <row r="6913" spans="1:89" x14ac:dyDescent="0.25">
      <c r="A6913" s="2"/>
      <c r="B6913" s="5"/>
      <c r="C6913" s="5"/>
      <c r="D6913" s="5"/>
      <c r="E6913" s="5"/>
      <c r="F6913" s="5"/>
      <c r="G6913" s="5"/>
      <c r="H6913" s="5"/>
      <c r="I6913" s="3"/>
      <c r="J6913" s="5"/>
      <c r="K6913" s="5"/>
      <c r="L6913" s="5"/>
      <c r="M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3"/>
      <c r="AU6913" s="5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CK6913"/>
    </row>
    <row r="6914" spans="1:89" x14ac:dyDescent="0.25">
      <c r="A6914" s="2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AJ6914" s="3"/>
      <c r="AK6914" s="3"/>
      <c r="AL6914" s="3"/>
      <c r="AM6914" s="3"/>
      <c r="AN6914" s="3"/>
      <c r="AO6914" s="5"/>
      <c r="AP6914" s="5"/>
      <c r="AQ6914" s="5"/>
      <c r="AR6914" s="5"/>
      <c r="AS6914" s="5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CK6914"/>
    </row>
    <row r="6915" spans="1:89" x14ac:dyDescent="0.25">
      <c r="A6915" s="2"/>
      <c r="B6915" s="5"/>
      <c r="C6915" s="5"/>
      <c r="D6915" s="5"/>
      <c r="E6915" s="5"/>
      <c r="F6915" s="5"/>
      <c r="G6915" s="5"/>
      <c r="H6915" s="5"/>
      <c r="I6915" s="3"/>
      <c r="J6915" s="5"/>
      <c r="K6915" s="5"/>
      <c r="L6915" s="5"/>
      <c r="M6915" s="5"/>
      <c r="AJ6915" s="3"/>
      <c r="AK6915" s="3"/>
      <c r="AL6915" s="3"/>
      <c r="AM6915" s="3"/>
      <c r="AN6915" s="5"/>
      <c r="AO6915" s="5"/>
      <c r="AP6915" s="5"/>
      <c r="AQ6915" s="5"/>
      <c r="AR6915" s="5"/>
      <c r="AS6915" s="5"/>
      <c r="AT6915" s="3"/>
      <c r="AU6915" s="5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CK6915"/>
    </row>
    <row r="6916" spans="1:89" x14ac:dyDescent="0.25">
      <c r="A6916" s="2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AJ6916" s="3"/>
      <c r="AK6916" s="3"/>
      <c r="AL6916" s="3"/>
      <c r="AM6916" s="3"/>
      <c r="AN6916" s="3"/>
      <c r="AO6916" s="5"/>
      <c r="AP6916" s="5"/>
      <c r="AQ6916" s="5"/>
      <c r="AR6916" s="5"/>
      <c r="AS6916" s="5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CK6916"/>
    </row>
    <row r="6917" spans="1:89" x14ac:dyDescent="0.25">
      <c r="A6917" s="2"/>
      <c r="B6917" s="5"/>
      <c r="C6917" s="5"/>
      <c r="D6917" s="5"/>
      <c r="E6917" s="5"/>
      <c r="F6917" s="5"/>
      <c r="G6917" s="5"/>
      <c r="H6917" s="5"/>
      <c r="I6917" s="3"/>
      <c r="J6917" s="5"/>
      <c r="K6917" s="5"/>
      <c r="L6917" s="5"/>
      <c r="M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3"/>
      <c r="AU6917" s="5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CK6917"/>
    </row>
    <row r="6918" spans="1:89" x14ac:dyDescent="0.25">
      <c r="A6918" s="2"/>
      <c r="B6918" s="5"/>
      <c r="C6918" s="5"/>
      <c r="D6918" s="5"/>
      <c r="E6918" s="5"/>
      <c r="F6918" s="5"/>
      <c r="G6918" s="5"/>
      <c r="H6918" s="5"/>
      <c r="I6918" s="3"/>
      <c r="J6918" s="5"/>
      <c r="K6918" s="5"/>
      <c r="L6918" s="5"/>
      <c r="M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3"/>
      <c r="AU6918" s="5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CK6918"/>
    </row>
    <row r="6919" spans="1:89" x14ac:dyDescent="0.25">
      <c r="A6919" s="2"/>
      <c r="B6919" s="5"/>
      <c r="C6919" s="5"/>
      <c r="D6919" s="5"/>
      <c r="E6919" s="5"/>
      <c r="F6919" s="5"/>
      <c r="G6919" s="5"/>
      <c r="H6919" s="5"/>
      <c r="I6919" s="3"/>
      <c r="J6919" s="5"/>
      <c r="K6919" s="5"/>
      <c r="L6919" s="5"/>
      <c r="M6919" s="5"/>
      <c r="AJ6919" s="3"/>
      <c r="AK6919" s="3"/>
      <c r="AL6919" s="3"/>
      <c r="AM6919" s="3"/>
      <c r="AN6919" s="3"/>
      <c r="AO6919" s="5"/>
      <c r="AP6919" s="5"/>
      <c r="AQ6919" s="5"/>
      <c r="AR6919" s="5"/>
      <c r="AS6919" s="5"/>
      <c r="AT6919" s="3"/>
      <c r="AU6919" s="5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CK6919"/>
    </row>
    <row r="6920" spans="1:89" x14ac:dyDescent="0.25">
      <c r="A6920" s="2"/>
      <c r="B6920" s="5"/>
      <c r="C6920" s="5"/>
      <c r="D6920" s="5"/>
      <c r="E6920" s="5"/>
      <c r="F6920" s="5"/>
      <c r="G6920" s="5"/>
      <c r="H6920" s="5"/>
      <c r="I6920" s="3"/>
      <c r="J6920" s="5"/>
      <c r="K6920" s="5"/>
      <c r="L6920" s="5"/>
      <c r="M6920" s="5"/>
      <c r="AJ6920" s="5"/>
      <c r="AK6920" s="3"/>
      <c r="AL6920" s="3"/>
      <c r="AM6920" s="5"/>
      <c r="AN6920" s="5"/>
      <c r="AO6920" s="5"/>
      <c r="AP6920" s="5"/>
      <c r="AQ6920" s="5"/>
      <c r="AR6920" s="5"/>
      <c r="AS6920" s="5"/>
      <c r="AT6920" s="3"/>
      <c r="AU6920" s="5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CK6920"/>
    </row>
    <row r="6921" spans="1:89" x14ac:dyDescent="0.25">
      <c r="A6921" s="2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AJ6921" s="3"/>
      <c r="AK6921" s="3"/>
      <c r="AL6921" s="3"/>
      <c r="AM6921" s="3"/>
      <c r="AN6921" s="3"/>
      <c r="AO6921" s="5"/>
      <c r="AP6921" s="5"/>
      <c r="AQ6921" s="5"/>
      <c r="AR6921" s="5"/>
      <c r="AS6921" s="5"/>
      <c r="AT6921" s="3"/>
      <c r="AU6921" s="5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CK6921"/>
    </row>
    <row r="6922" spans="1:89" x14ac:dyDescent="0.25">
      <c r="A6922" s="2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AJ6922" s="3"/>
      <c r="AK6922" s="3"/>
      <c r="AL6922" s="3"/>
      <c r="AM6922" s="3"/>
      <c r="AN6922" s="5"/>
      <c r="AO6922" s="5"/>
      <c r="AP6922" s="5"/>
      <c r="AQ6922" s="5"/>
      <c r="AR6922" s="5"/>
      <c r="AS6922" s="5"/>
      <c r="AT6922" s="3"/>
      <c r="AU6922" s="5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CK6922"/>
    </row>
    <row r="6923" spans="1:89" x14ac:dyDescent="0.25">
      <c r="A6923" s="2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AJ6923" s="3"/>
      <c r="AK6923" s="3"/>
      <c r="AL6923" s="3"/>
      <c r="AM6923" s="3"/>
      <c r="AN6923" s="5"/>
      <c r="AO6923" s="5"/>
      <c r="AP6923" s="5"/>
      <c r="AQ6923" s="5"/>
      <c r="AR6923" s="5"/>
      <c r="AS6923" s="5"/>
      <c r="AT6923" s="3"/>
      <c r="AU6923" s="5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CK6923"/>
    </row>
    <row r="6924" spans="1:89" x14ac:dyDescent="0.25">
      <c r="A6924" s="2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AJ6924" s="3"/>
      <c r="AK6924" s="3"/>
      <c r="AL6924" s="3"/>
      <c r="AM6924" s="3"/>
      <c r="AN6924" s="5"/>
      <c r="AO6924" s="5"/>
      <c r="AP6924" s="5"/>
      <c r="AQ6924" s="5"/>
      <c r="AR6924" s="5"/>
      <c r="AS6924" s="5"/>
      <c r="AT6924" s="3"/>
      <c r="AU6924" s="5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CK6924"/>
    </row>
    <row r="6925" spans="1:89" x14ac:dyDescent="0.25">
      <c r="A6925" s="2"/>
      <c r="B6925" s="5"/>
      <c r="C6925" s="5"/>
      <c r="D6925" s="5"/>
      <c r="E6925" s="5"/>
      <c r="F6925" s="5"/>
      <c r="G6925" s="5"/>
      <c r="H6925" s="5"/>
      <c r="I6925" s="3"/>
      <c r="J6925" s="5"/>
      <c r="K6925" s="5"/>
      <c r="L6925" s="5"/>
      <c r="M6925" s="5"/>
      <c r="AJ6925" s="3"/>
      <c r="AK6925" s="3"/>
      <c r="AL6925" s="3"/>
      <c r="AM6925" s="3"/>
      <c r="AN6925" s="3"/>
      <c r="AO6925" s="5"/>
      <c r="AP6925" s="5"/>
      <c r="AQ6925" s="5"/>
      <c r="AR6925" s="5"/>
      <c r="AS6925" s="5"/>
      <c r="AT6925" s="3"/>
      <c r="AU6925" s="5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CK6925"/>
    </row>
    <row r="6926" spans="1:89" x14ac:dyDescent="0.25">
      <c r="A6926" s="2"/>
      <c r="B6926" s="5"/>
      <c r="C6926" s="5"/>
      <c r="D6926" s="5"/>
      <c r="E6926" s="5"/>
      <c r="F6926" s="5"/>
      <c r="G6926" s="5"/>
      <c r="H6926" s="5"/>
      <c r="I6926" s="3"/>
      <c r="J6926" s="5"/>
      <c r="K6926" s="5"/>
      <c r="L6926" s="5"/>
      <c r="M6926" s="5"/>
      <c r="AJ6926" s="3"/>
      <c r="AK6926" s="3"/>
      <c r="AL6926" s="3"/>
      <c r="AM6926" s="3"/>
      <c r="AN6926" s="3"/>
      <c r="AO6926" s="5"/>
      <c r="AP6926" s="5"/>
      <c r="AQ6926" s="5"/>
      <c r="AR6926" s="5"/>
      <c r="AS6926" s="5"/>
      <c r="AT6926" s="3"/>
      <c r="AU6926" s="5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CK6926"/>
    </row>
    <row r="6927" spans="1:89" x14ac:dyDescent="0.25">
      <c r="A6927" s="2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AJ6927" s="3"/>
      <c r="AK6927" s="3"/>
      <c r="AL6927" s="3"/>
      <c r="AM6927" s="3"/>
      <c r="AN6927" s="5"/>
      <c r="AO6927" s="5"/>
      <c r="AP6927" s="5"/>
      <c r="AQ6927" s="5"/>
      <c r="AR6927" s="5"/>
      <c r="AS6927" s="5"/>
      <c r="AT6927" s="3"/>
      <c r="AU6927" s="5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CK6927"/>
    </row>
    <row r="6928" spans="1:89" x14ac:dyDescent="0.25">
      <c r="A6928" s="2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3"/>
      <c r="AU6928" s="5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CK6928"/>
    </row>
    <row r="6929" spans="1:89" x14ac:dyDescent="0.25">
      <c r="A6929" s="2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3"/>
      <c r="AU6929" s="5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CK6929"/>
    </row>
    <row r="6930" spans="1:89" x14ac:dyDescent="0.25">
      <c r="A6930" s="2"/>
      <c r="B6930" s="5"/>
      <c r="C6930" s="5"/>
      <c r="D6930" s="5"/>
      <c r="E6930" s="5"/>
      <c r="F6930" s="5"/>
      <c r="G6930" s="5"/>
      <c r="H6930" s="5"/>
      <c r="I6930" s="3"/>
      <c r="J6930" s="5"/>
      <c r="K6930" s="5"/>
      <c r="L6930" s="5"/>
      <c r="M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3"/>
      <c r="AU6930" s="5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CK6930"/>
    </row>
    <row r="6931" spans="1:89" x14ac:dyDescent="0.25">
      <c r="A6931" s="2"/>
      <c r="B6931" s="5"/>
      <c r="C6931" s="5"/>
      <c r="D6931" s="5"/>
      <c r="E6931" s="5"/>
      <c r="F6931" s="5"/>
      <c r="G6931" s="5"/>
      <c r="H6931" s="5"/>
      <c r="I6931" s="3"/>
      <c r="J6931" s="5"/>
      <c r="K6931" s="5"/>
      <c r="L6931" s="5"/>
      <c r="M6931" s="5"/>
      <c r="AJ6931" s="3"/>
      <c r="AK6931" s="3"/>
      <c r="AL6931" s="3"/>
      <c r="AM6931" s="3"/>
      <c r="AN6931" s="3"/>
      <c r="AO6931" s="5"/>
      <c r="AP6931" s="5"/>
      <c r="AQ6931" s="5"/>
      <c r="AR6931" s="5"/>
      <c r="AS6931" s="5"/>
      <c r="AT6931" s="3"/>
      <c r="AU6931" s="5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CK6931"/>
    </row>
    <row r="6932" spans="1:89" x14ac:dyDescent="0.25">
      <c r="A6932" s="2"/>
      <c r="B6932" s="5"/>
      <c r="C6932" s="5"/>
      <c r="D6932" s="5"/>
      <c r="E6932" s="5"/>
      <c r="F6932" s="5"/>
      <c r="G6932" s="5"/>
      <c r="H6932" s="5"/>
      <c r="I6932" s="3"/>
      <c r="J6932" s="5"/>
      <c r="K6932" s="5"/>
      <c r="L6932" s="5"/>
      <c r="M6932" s="5"/>
      <c r="AJ6932" s="3"/>
      <c r="AK6932" s="3"/>
      <c r="AL6932" s="3"/>
      <c r="AM6932" s="3"/>
      <c r="AN6932" s="5"/>
      <c r="AO6932" s="5"/>
      <c r="AP6932" s="5"/>
      <c r="AQ6932" s="5"/>
      <c r="AR6932" s="5"/>
      <c r="AS6932" s="5"/>
      <c r="AT6932" s="3"/>
      <c r="AU6932" s="5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CK6932"/>
    </row>
    <row r="6933" spans="1:89" x14ac:dyDescent="0.25">
      <c r="A6933" s="2"/>
      <c r="B6933" s="5"/>
      <c r="C6933" s="5"/>
      <c r="D6933" s="5"/>
      <c r="E6933" s="5"/>
      <c r="F6933" s="5"/>
      <c r="G6933" s="5"/>
      <c r="H6933" s="5"/>
      <c r="I6933" s="3"/>
      <c r="J6933" s="5"/>
      <c r="K6933" s="5"/>
      <c r="L6933" s="5"/>
      <c r="M6933" s="5"/>
      <c r="AJ6933" s="3"/>
      <c r="AK6933" s="3"/>
      <c r="AL6933" s="3"/>
      <c r="AM6933" s="3"/>
      <c r="AN6933" s="3"/>
      <c r="AO6933" s="5"/>
      <c r="AP6933" s="5"/>
      <c r="AQ6933" s="5"/>
      <c r="AR6933" s="5"/>
      <c r="AS6933" s="5"/>
      <c r="AT6933" s="3"/>
      <c r="AU6933" s="5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CK6933"/>
    </row>
    <row r="6934" spans="1:89" x14ac:dyDescent="0.25">
      <c r="A6934" s="2"/>
      <c r="B6934" s="5"/>
      <c r="C6934" s="5"/>
      <c r="D6934" s="5"/>
      <c r="E6934" s="5"/>
      <c r="F6934" s="5"/>
      <c r="G6934" s="5"/>
      <c r="H6934" s="5"/>
      <c r="I6934" s="3"/>
      <c r="J6934" s="5"/>
      <c r="K6934" s="5"/>
      <c r="L6934" s="5"/>
      <c r="M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3"/>
      <c r="AU6934" s="5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CK6934"/>
    </row>
    <row r="6935" spans="1:89" x14ac:dyDescent="0.25">
      <c r="A6935" s="2"/>
      <c r="B6935" s="5"/>
      <c r="C6935" s="5"/>
      <c r="D6935" s="5"/>
      <c r="E6935" s="5"/>
      <c r="F6935" s="5"/>
      <c r="G6935" s="5"/>
      <c r="H6935" s="5"/>
      <c r="I6935" s="3"/>
      <c r="J6935" s="5"/>
      <c r="K6935" s="5"/>
      <c r="L6935" s="5"/>
      <c r="M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3"/>
      <c r="AU6935" s="5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CK6935"/>
    </row>
    <row r="6936" spans="1:89" x14ac:dyDescent="0.25">
      <c r="A6936" s="2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AJ6936" s="3"/>
      <c r="AK6936" s="3"/>
      <c r="AL6936" s="3"/>
      <c r="AM6936" s="3"/>
      <c r="AN6936" s="3"/>
      <c r="AO6936" s="5"/>
      <c r="AP6936" s="5"/>
      <c r="AQ6936" s="5"/>
      <c r="AR6936" s="3"/>
      <c r="AS6936" s="5"/>
      <c r="AT6936" s="3"/>
      <c r="AU6936" s="5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CK6936"/>
    </row>
    <row r="6937" spans="1:89" x14ac:dyDescent="0.25">
      <c r="A6937" s="2"/>
      <c r="B6937" s="5"/>
      <c r="C6937" s="5"/>
      <c r="D6937" s="5"/>
      <c r="E6937" s="5"/>
      <c r="F6937" s="5"/>
      <c r="G6937" s="5"/>
      <c r="H6937" s="5"/>
      <c r="I6937" s="3"/>
      <c r="J6937" s="5"/>
      <c r="K6937" s="5"/>
      <c r="L6937" s="5"/>
      <c r="M6937" s="5"/>
      <c r="AJ6937" s="3"/>
      <c r="AK6937" s="3"/>
      <c r="AL6937" s="3"/>
      <c r="AM6937" s="3"/>
      <c r="AN6937" s="3"/>
      <c r="AO6937" s="5"/>
      <c r="AP6937" s="5"/>
      <c r="AQ6937" s="5"/>
      <c r="AR6937" s="3"/>
      <c r="AS6937" s="5"/>
      <c r="AT6937" s="3"/>
      <c r="AU6937" s="5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CK6937"/>
    </row>
    <row r="6938" spans="1:89" x14ac:dyDescent="0.25">
      <c r="A6938" s="2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AJ6938" s="3"/>
      <c r="AK6938" s="3"/>
      <c r="AL6938" s="3"/>
      <c r="AM6938" s="3"/>
      <c r="AN6938" s="3"/>
      <c r="AO6938" s="5"/>
      <c r="AP6938" s="5"/>
      <c r="AQ6938" s="5"/>
      <c r="AR6938" s="3"/>
      <c r="AS6938" s="5"/>
      <c r="AT6938" s="3"/>
      <c r="AU6938" s="5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CK6938"/>
    </row>
    <row r="6939" spans="1:89" x14ac:dyDescent="0.25">
      <c r="A6939" s="2"/>
      <c r="B6939" s="5"/>
      <c r="C6939" s="5"/>
      <c r="D6939" s="5"/>
      <c r="E6939" s="5"/>
      <c r="F6939" s="5"/>
      <c r="G6939" s="5"/>
      <c r="H6939" s="5"/>
      <c r="I6939" s="3"/>
      <c r="J6939" s="5"/>
      <c r="K6939" s="5"/>
      <c r="L6939" s="5"/>
      <c r="M6939" s="5"/>
      <c r="AJ6939" s="3"/>
      <c r="AK6939" s="3"/>
      <c r="AL6939" s="3"/>
      <c r="AM6939" s="3"/>
      <c r="AN6939" s="3"/>
      <c r="AO6939" s="5"/>
      <c r="AP6939" s="5"/>
      <c r="AQ6939" s="5"/>
      <c r="AR6939" s="3"/>
      <c r="AS6939" s="3"/>
      <c r="AT6939" s="3"/>
      <c r="AU6939" s="5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CK6939"/>
    </row>
    <row r="6940" spans="1:89" x14ac:dyDescent="0.25">
      <c r="A6940" s="2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AJ6940" s="5"/>
      <c r="AK6940" s="5"/>
      <c r="AL6940" s="3"/>
      <c r="AM6940" s="3"/>
      <c r="AN6940" s="3"/>
      <c r="AO6940" s="5"/>
      <c r="AP6940" s="5"/>
      <c r="AQ6940" s="5"/>
      <c r="AR6940" s="5"/>
      <c r="AS6940" s="5"/>
      <c r="AT6940" s="3"/>
      <c r="AU6940" s="5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CK6940"/>
    </row>
    <row r="6941" spans="1:89" x14ac:dyDescent="0.25">
      <c r="A6941" s="2"/>
      <c r="B6941" s="5"/>
      <c r="C6941" s="5"/>
      <c r="D6941" s="5"/>
      <c r="E6941" s="5"/>
      <c r="F6941" s="5"/>
      <c r="G6941" s="5"/>
      <c r="H6941" s="5"/>
      <c r="I6941" s="3"/>
      <c r="J6941" s="5"/>
      <c r="K6941" s="5"/>
      <c r="L6941" s="5"/>
      <c r="M6941" s="5"/>
      <c r="AJ6941" s="3"/>
      <c r="AK6941" s="3"/>
      <c r="AL6941" s="3"/>
      <c r="AM6941" s="3"/>
      <c r="AN6941" s="3"/>
      <c r="AO6941" s="5"/>
      <c r="AP6941" s="5"/>
      <c r="AQ6941" s="5"/>
      <c r="AR6941" s="3"/>
      <c r="AS6941" s="3"/>
      <c r="AT6941" s="3"/>
      <c r="AU6941" s="5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CK6941"/>
    </row>
    <row r="6942" spans="1:89" x14ac:dyDescent="0.25">
      <c r="A6942" s="2"/>
      <c r="B6942" s="5"/>
      <c r="C6942" s="5"/>
      <c r="D6942" s="5"/>
      <c r="E6942" s="5"/>
      <c r="F6942" s="5"/>
      <c r="G6942" s="5"/>
      <c r="H6942" s="5"/>
      <c r="I6942" s="3"/>
      <c r="J6942" s="5"/>
      <c r="K6942" s="3"/>
      <c r="L6942" s="5"/>
      <c r="M6942" s="5"/>
      <c r="AJ6942" s="3"/>
      <c r="AK6942" s="3"/>
      <c r="AL6942" s="3"/>
      <c r="AM6942" s="3"/>
      <c r="AN6942" s="3"/>
      <c r="AO6942" s="5"/>
      <c r="AP6942" s="5"/>
      <c r="AQ6942" s="5"/>
      <c r="AR6942" s="3"/>
      <c r="AS6942" s="3"/>
      <c r="AT6942" s="3"/>
      <c r="AU6942" s="5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CK6942"/>
    </row>
    <row r="6943" spans="1:89" x14ac:dyDescent="0.25">
      <c r="A6943" s="2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AJ6943" s="3"/>
      <c r="AK6943" s="3"/>
      <c r="AL6943" s="3"/>
      <c r="AM6943" s="3"/>
      <c r="AN6943" s="3"/>
      <c r="AO6943" s="5"/>
      <c r="AP6943" s="5"/>
      <c r="AQ6943" s="5"/>
      <c r="AR6943" s="3"/>
      <c r="AS6943" s="3"/>
      <c r="AT6943" s="3"/>
      <c r="AU6943" s="5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CK6943"/>
    </row>
    <row r="6944" spans="1:89" x14ac:dyDescent="0.25">
      <c r="A6944" s="2"/>
      <c r="B6944" s="5"/>
      <c r="C6944" s="5"/>
      <c r="D6944" s="5"/>
      <c r="E6944" s="5"/>
      <c r="F6944" s="5"/>
      <c r="G6944" s="5"/>
      <c r="H6944" s="5"/>
      <c r="I6944" s="3"/>
      <c r="J6944" s="5"/>
      <c r="K6944" s="5"/>
      <c r="L6944" s="5"/>
      <c r="M6944" s="5"/>
      <c r="AJ6944" s="3"/>
      <c r="AK6944" s="3"/>
      <c r="AL6944" s="3"/>
      <c r="AM6944" s="3"/>
      <c r="AN6944" s="3"/>
      <c r="AO6944" s="5"/>
      <c r="AP6944" s="5"/>
      <c r="AQ6944" s="5"/>
      <c r="AR6944" s="3"/>
      <c r="AS6944" s="5"/>
      <c r="AT6944" s="3"/>
      <c r="AU6944" s="5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CK6944"/>
    </row>
    <row r="6945" spans="1:89" x14ac:dyDescent="0.25">
      <c r="A6945" s="2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3"/>
      <c r="AU6945" s="5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CK6945"/>
    </row>
    <row r="6946" spans="1:89" x14ac:dyDescent="0.25">
      <c r="A6946" s="2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3"/>
      <c r="AU6946" s="5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CK6946"/>
    </row>
    <row r="6947" spans="1:89" x14ac:dyDescent="0.25">
      <c r="A6947" s="2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3"/>
      <c r="AU6947" s="5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CK6947"/>
    </row>
    <row r="6948" spans="1:89" x14ac:dyDescent="0.25">
      <c r="A6948" s="2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AJ6948" s="3"/>
      <c r="AK6948" s="3"/>
      <c r="AL6948" s="3"/>
      <c r="AM6948" s="3"/>
      <c r="AN6948" s="3"/>
      <c r="AO6948" s="5"/>
      <c r="AP6948" s="5"/>
      <c r="AQ6948" s="5"/>
      <c r="AR6948" s="3"/>
      <c r="AS6948" s="3"/>
      <c r="AT6948" s="3"/>
      <c r="AU6948" s="5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CK6948"/>
    </row>
    <row r="6949" spans="1:89" x14ac:dyDescent="0.25">
      <c r="A6949" s="2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AJ6949" s="3"/>
      <c r="AK6949" s="3"/>
      <c r="AL6949" s="3"/>
      <c r="AM6949" s="3"/>
      <c r="AN6949" s="3"/>
      <c r="AO6949" s="5"/>
      <c r="AP6949" s="5"/>
      <c r="AQ6949" s="5"/>
      <c r="AR6949" s="3"/>
      <c r="AS6949" s="5"/>
      <c r="AT6949" s="3"/>
      <c r="AU6949" s="5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CK6949"/>
    </row>
    <row r="6950" spans="1:89" x14ac:dyDescent="0.25">
      <c r="A6950" s="2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AJ6950" s="3"/>
      <c r="AK6950" s="3"/>
      <c r="AL6950" s="3"/>
      <c r="AM6950" s="3"/>
      <c r="AN6950" s="3"/>
      <c r="AO6950" s="5"/>
      <c r="AP6950" s="5"/>
      <c r="AQ6950" s="5"/>
      <c r="AR6950" s="3"/>
      <c r="AS6950" s="3"/>
      <c r="AT6950" s="3"/>
      <c r="AU6950" s="5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CK6950"/>
    </row>
    <row r="6951" spans="1:89" x14ac:dyDescent="0.25">
      <c r="A6951" s="2"/>
      <c r="B6951" s="5"/>
      <c r="C6951" s="5"/>
      <c r="D6951" s="5"/>
      <c r="E6951" s="5"/>
      <c r="F6951" s="5"/>
      <c r="G6951" s="5"/>
      <c r="H6951" s="5"/>
      <c r="I6951" s="5"/>
      <c r="J6951" s="5"/>
      <c r="K6951" s="3"/>
      <c r="L6951" s="5"/>
      <c r="M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3"/>
      <c r="AU6951" s="5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CK6951"/>
    </row>
    <row r="6952" spans="1:89" x14ac:dyDescent="0.25">
      <c r="A6952" s="2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3"/>
      <c r="AU6952" s="5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CK6952"/>
    </row>
    <row r="6953" spans="1:89" x14ac:dyDescent="0.25">
      <c r="A6953" s="2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3"/>
      <c r="AU6953" s="5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CK6953"/>
    </row>
    <row r="6954" spans="1:89" x14ac:dyDescent="0.25">
      <c r="A6954" s="2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3"/>
      <c r="AU6954" s="5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CK6954"/>
    </row>
    <row r="6955" spans="1:89" x14ac:dyDescent="0.25">
      <c r="A6955" s="2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3"/>
      <c r="AU6955" s="5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CK6955"/>
    </row>
    <row r="6956" spans="1:89" x14ac:dyDescent="0.25">
      <c r="A6956" s="2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3"/>
      <c r="AU6956" s="5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CK6956"/>
    </row>
    <row r="6957" spans="1:89" x14ac:dyDescent="0.25">
      <c r="A6957" s="2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3"/>
      <c r="AU6957" s="5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CK6957"/>
    </row>
    <row r="6958" spans="1:89" x14ac:dyDescent="0.25">
      <c r="A6958" s="2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3"/>
      <c r="AU6958" s="5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CK6958"/>
    </row>
    <row r="6959" spans="1:89" x14ac:dyDescent="0.25">
      <c r="A6959" s="2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3"/>
      <c r="AU6959" s="5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CK6959"/>
    </row>
    <row r="6960" spans="1:89" x14ac:dyDescent="0.25">
      <c r="A6960" s="2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3"/>
      <c r="AU6960" s="5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CK6960"/>
    </row>
    <row r="6961" spans="1:89" x14ac:dyDescent="0.25">
      <c r="A6961" s="2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3"/>
      <c r="AU6961" s="5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CK6961"/>
    </row>
    <row r="6962" spans="1:89" x14ac:dyDescent="0.25">
      <c r="A6962" s="2"/>
      <c r="B6962" s="5"/>
      <c r="C6962" s="5"/>
      <c r="D6962" s="5"/>
      <c r="E6962" s="5"/>
      <c r="F6962" s="5"/>
      <c r="G6962" s="5"/>
      <c r="H6962" s="5"/>
      <c r="I6962" s="5"/>
      <c r="J6962" s="5"/>
      <c r="K6962" s="3"/>
      <c r="L6962" s="5"/>
      <c r="M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3"/>
      <c r="AU6962" s="5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CK6962"/>
    </row>
    <row r="6963" spans="1:89" x14ac:dyDescent="0.25">
      <c r="A6963" s="2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3"/>
      <c r="AU6963" s="5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CK6963"/>
    </row>
    <row r="6964" spans="1:89" x14ac:dyDescent="0.25">
      <c r="A6964" s="2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3"/>
      <c r="AU6964" s="5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CK6964"/>
    </row>
    <row r="6965" spans="1:89" x14ac:dyDescent="0.25">
      <c r="A6965" s="2"/>
      <c r="B6965" s="5"/>
      <c r="C6965" s="5"/>
      <c r="D6965" s="5"/>
      <c r="E6965" s="5"/>
      <c r="F6965" s="5"/>
      <c r="G6965" s="5"/>
      <c r="H6965" s="5"/>
      <c r="I6965" s="3"/>
      <c r="J6965" s="5"/>
      <c r="K6965" s="5"/>
      <c r="L6965" s="5"/>
      <c r="M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3"/>
      <c r="AU6965" s="5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CK6965"/>
    </row>
    <row r="6966" spans="1:89" x14ac:dyDescent="0.25">
      <c r="A6966" s="2"/>
      <c r="B6966" s="5"/>
      <c r="C6966" s="5"/>
      <c r="D6966" s="5"/>
      <c r="E6966" s="5"/>
      <c r="F6966" s="5"/>
      <c r="G6966" s="5"/>
      <c r="H6966" s="5"/>
      <c r="I6966" s="3"/>
      <c r="J6966" s="5"/>
      <c r="K6966" s="5"/>
      <c r="L6966" s="5"/>
      <c r="M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3"/>
      <c r="AU6966" s="5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CK6966"/>
    </row>
    <row r="6967" spans="1:89" x14ac:dyDescent="0.25">
      <c r="A6967" s="2"/>
      <c r="B6967" s="5"/>
      <c r="C6967" s="5"/>
      <c r="D6967" s="5"/>
      <c r="E6967" s="5"/>
      <c r="F6967" s="5"/>
      <c r="G6967" s="5"/>
      <c r="H6967" s="5"/>
      <c r="I6967" s="3"/>
      <c r="J6967" s="5"/>
      <c r="K6967" s="5"/>
      <c r="L6967" s="5"/>
      <c r="M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3"/>
      <c r="AU6967" s="5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CK6967"/>
    </row>
    <row r="6968" spans="1:89" x14ac:dyDescent="0.25">
      <c r="A6968" s="2"/>
      <c r="B6968" s="5"/>
      <c r="C6968" s="5"/>
      <c r="D6968" s="5"/>
      <c r="E6968" s="5"/>
      <c r="F6968" s="5"/>
      <c r="G6968" s="5"/>
      <c r="H6968" s="5"/>
      <c r="I6968" s="3"/>
      <c r="J6968" s="5"/>
      <c r="K6968" s="5"/>
      <c r="L6968" s="5"/>
      <c r="M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3"/>
      <c r="AU6968" s="5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CK6968"/>
    </row>
    <row r="6969" spans="1:89" x14ac:dyDescent="0.25">
      <c r="A6969" s="2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3"/>
      <c r="AU6969" s="5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CK6969"/>
    </row>
    <row r="6970" spans="1:89" x14ac:dyDescent="0.25">
      <c r="A6970" s="2"/>
      <c r="B6970" s="5"/>
      <c r="C6970" s="5"/>
      <c r="D6970" s="5"/>
      <c r="E6970" s="5"/>
      <c r="F6970" s="5"/>
      <c r="G6970" s="5"/>
      <c r="H6970" s="5"/>
      <c r="I6970" s="3"/>
      <c r="J6970" s="5"/>
      <c r="K6970" s="5"/>
      <c r="L6970" s="5"/>
      <c r="M6970" s="5"/>
      <c r="AJ6970" s="3"/>
      <c r="AK6970" s="3"/>
      <c r="AL6970" s="3"/>
      <c r="AM6970" s="3"/>
      <c r="AN6970" s="3"/>
      <c r="AO6970" s="5"/>
      <c r="AP6970" s="5"/>
      <c r="AQ6970" s="5"/>
      <c r="AR6970" s="5"/>
      <c r="AS6970" s="5"/>
      <c r="AT6970" s="3"/>
      <c r="AU6970" s="5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CK6970"/>
    </row>
    <row r="6971" spans="1:89" x14ac:dyDescent="0.25">
      <c r="A6971" s="2"/>
      <c r="B6971" s="5"/>
      <c r="C6971" s="5"/>
      <c r="D6971" s="5"/>
      <c r="E6971" s="5"/>
      <c r="F6971" s="5"/>
      <c r="G6971" s="5"/>
      <c r="H6971" s="5"/>
      <c r="I6971" s="3"/>
      <c r="J6971" s="5"/>
      <c r="K6971" s="3"/>
      <c r="L6971" s="5"/>
      <c r="M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3"/>
      <c r="AU6971" s="5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CK6971"/>
    </row>
    <row r="6972" spans="1:89" x14ac:dyDescent="0.25">
      <c r="A6972" s="2"/>
      <c r="B6972" s="5"/>
      <c r="C6972" s="5"/>
      <c r="D6972" s="5"/>
      <c r="E6972" s="5"/>
      <c r="F6972" s="5"/>
      <c r="G6972" s="5"/>
      <c r="H6972" s="5"/>
      <c r="I6972" s="3"/>
      <c r="J6972" s="5"/>
      <c r="K6972" s="5"/>
      <c r="L6972" s="5"/>
      <c r="M6972" s="5"/>
      <c r="AJ6972" s="3"/>
      <c r="AK6972" s="3"/>
      <c r="AL6972" s="3"/>
      <c r="AM6972" s="3"/>
      <c r="AN6972" s="3"/>
      <c r="AO6972" s="5"/>
      <c r="AP6972" s="5"/>
      <c r="AQ6972" s="5"/>
      <c r="AR6972" s="5"/>
      <c r="AS6972" s="5"/>
      <c r="AT6972" s="3"/>
      <c r="AU6972" s="5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CK6972"/>
    </row>
    <row r="6973" spans="1:89" x14ac:dyDescent="0.25">
      <c r="A6973" s="2"/>
      <c r="B6973" s="5"/>
      <c r="C6973" s="5"/>
      <c r="D6973" s="5"/>
      <c r="E6973" s="5"/>
      <c r="F6973" s="5"/>
      <c r="G6973" s="5"/>
      <c r="H6973" s="5"/>
      <c r="I6973" s="3"/>
      <c r="J6973" s="5"/>
      <c r="K6973" s="5"/>
      <c r="L6973" s="5"/>
      <c r="M6973" s="5"/>
      <c r="AJ6973" s="3"/>
      <c r="AK6973" s="3"/>
      <c r="AL6973" s="3"/>
      <c r="AM6973" s="3"/>
      <c r="AN6973" s="3"/>
      <c r="AO6973" s="5"/>
      <c r="AP6973" s="5"/>
      <c r="AQ6973" s="5"/>
      <c r="AR6973" s="5"/>
      <c r="AS6973" s="5"/>
      <c r="AT6973" s="3"/>
      <c r="AU6973" s="5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CK6973"/>
    </row>
    <row r="6974" spans="1:89" x14ac:dyDescent="0.25">
      <c r="A6974" s="2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3"/>
      <c r="M6974" s="5"/>
      <c r="AJ6974" s="5"/>
      <c r="AK6974" s="5"/>
      <c r="AL6974" s="3"/>
      <c r="AM6974" s="3"/>
      <c r="AN6974" s="5"/>
      <c r="AO6974" s="5"/>
      <c r="AP6974" s="5"/>
      <c r="AQ6974" s="5"/>
      <c r="AR6974" s="5"/>
      <c r="AS6974" s="5"/>
      <c r="AT6974" s="3"/>
      <c r="AU6974" s="5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CK6974"/>
    </row>
    <row r="6975" spans="1:89" x14ac:dyDescent="0.25">
      <c r="A6975" s="2"/>
      <c r="B6975" s="5"/>
      <c r="C6975" s="5"/>
      <c r="D6975" s="5"/>
      <c r="E6975" s="5"/>
      <c r="F6975" s="5"/>
      <c r="G6975" s="5"/>
      <c r="H6975" s="5"/>
      <c r="I6975" s="3"/>
      <c r="J6975" s="5"/>
      <c r="K6975" s="5"/>
      <c r="L6975" s="5"/>
      <c r="M6975" s="5"/>
      <c r="AJ6975" s="3"/>
      <c r="AK6975" s="3"/>
      <c r="AL6975" s="3"/>
      <c r="AM6975" s="3"/>
      <c r="AN6975" s="3"/>
      <c r="AO6975" s="5"/>
      <c r="AP6975" s="5"/>
      <c r="AQ6975" s="5"/>
      <c r="AR6975" s="5"/>
      <c r="AS6975" s="5"/>
      <c r="AT6975" s="3"/>
      <c r="AU6975" s="5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CK6975"/>
    </row>
    <row r="6976" spans="1:89" x14ac:dyDescent="0.25">
      <c r="A6976" s="2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3"/>
      <c r="M6976" s="5"/>
      <c r="AJ6976" s="3"/>
      <c r="AK6976" s="3"/>
      <c r="AL6976" s="3"/>
      <c r="AM6976" s="3"/>
      <c r="AN6976" s="3"/>
      <c r="AO6976" s="5"/>
      <c r="AP6976" s="5"/>
      <c r="AQ6976" s="5"/>
      <c r="AR6976" s="5"/>
      <c r="AS6976" s="5"/>
      <c r="AT6976" s="3"/>
      <c r="AU6976" s="5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CK6976"/>
    </row>
    <row r="6977" spans="1:89" x14ac:dyDescent="0.25">
      <c r="A6977" s="2"/>
      <c r="B6977" s="5"/>
      <c r="C6977" s="5"/>
      <c r="D6977" s="5"/>
      <c r="E6977" s="5"/>
      <c r="F6977" s="5"/>
      <c r="G6977" s="5"/>
      <c r="H6977" s="5"/>
      <c r="I6977" s="3"/>
      <c r="J6977" s="5"/>
      <c r="K6977" s="5"/>
      <c r="L6977" s="5"/>
      <c r="M6977" s="5"/>
      <c r="AJ6977" s="3"/>
      <c r="AK6977" s="3"/>
      <c r="AL6977" s="3"/>
      <c r="AM6977" s="3"/>
      <c r="AN6977" s="3"/>
      <c r="AO6977" s="5"/>
      <c r="AP6977" s="5"/>
      <c r="AQ6977" s="5"/>
      <c r="AR6977" s="5"/>
      <c r="AS6977" s="5"/>
      <c r="AT6977" s="3"/>
      <c r="AU6977" s="5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CK6977"/>
    </row>
    <row r="6978" spans="1:89" x14ac:dyDescent="0.25">
      <c r="A6978" s="2"/>
      <c r="B6978" s="5"/>
      <c r="C6978" s="5"/>
      <c r="D6978" s="5"/>
      <c r="E6978" s="5"/>
      <c r="F6978" s="5"/>
      <c r="G6978" s="5"/>
      <c r="H6978" s="5"/>
      <c r="I6978" s="3"/>
      <c r="J6978" s="5"/>
      <c r="K6978" s="5"/>
      <c r="L6978" s="5"/>
      <c r="M6978" s="5"/>
      <c r="AJ6978" s="3"/>
      <c r="AK6978" s="3"/>
      <c r="AL6978" s="3"/>
      <c r="AM6978" s="3"/>
      <c r="AN6978" s="3"/>
      <c r="AO6978" s="5"/>
      <c r="AP6978" s="5"/>
      <c r="AQ6978" s="5"/>
      <c r="AR6978" s="5"/>
      <c r="AS6978" s="5"/>
      <c r="AT6978" s="3"/>
      <c r="AU6978" s="5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CK6978"/>
    </row>
    <row r="6979" spans="1:89" x14ac:dyDescent="0.25">
      <c r="A6979" s="2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3"/>
      <c r="AU6979" s="5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CK6979"/>
    </row>
    <row r="6980" spans="1:89" x14ac:dyDescent="0.25">
      <c r="A6980" s="2"/>
      <c r="B6980" s="5"/>
      <c r="C6980" s="5"/>
      <c r="D6980" s="5"/>
      <c r="E6980" s="5"/>
      <c r="F6980" s="5"/>
      <c r="G6980" s="5"/>
      <c r="H6980" s="5"/>
      <c r="I6980" s="3"/>
      <c r="J6980" s="5"/>
      <c r="K6980" s="5"/>
      <c r="L6980" s="5"/>
      <c r="M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3"/>
      <c r="AU6980" s="5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CK6980"/>
    </row>
    <row r="6981" spans="1:89" x14ac:dyDescent="0.25">
      <c r="A6981" s="2"/>
      <c r="B6981" s="5"/>
      <c r="C6981" s="5"/>
      <c r="D6981" s="5"/>
      <c r="E6981" s="5"/>
      <c r="F6981" s="5"/>
      <c r="G6981" s="5"/>
      <c r="H6981" s="5"/>
      <c r="I6981" s="3"/>
      <c r="J6981" s="5"/>
      <c r="K6981" s="3"/>
      <c r="L6981" s="5"/>
      <c r="M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3"/>
      <c r="AU6981" s="5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CK6981"/>
    </row>
    <row r="6982" spans="1:89" x14ac:dyDescent="0.25">
      <c r="A6982" s="2"/>
      <c r="B6982" s="5"/>
      <c r="C6982" s="5"/>
      <c r="D6982" s="5"/>
      <c r="E6982" s="5"/>
      <c r="F6982" s="5"/>
      <c r="G6982" s="5"/>
      <c r="H6982" s="5"/>
      <c r="I6982" s="3"/>
      <c r="J6982" s="5"/>
      <c r="K6982" s="5"/>
      <c r="L6982" s="5"/>
      <c r="M6982" s="5"/>
      <c r="AJ6982" s="3"/>
      <c r="AK6982" s="3"/>
      <c r="AL6982" s="3"/>
      <c r="AM6982" s="3"/>
      <c r="AN6982" s="3"/>
      <c r="AO6982" s="5"/>
      <c r="AP6982" s="5"/>
      <c r="AQ6982" s="5"/>
      <c r="AR6982" s="5"/>
      <c r="AS6982" s="5"/>
      <c r="AT6982" s="3"/>
      <c r="AU6982" s="5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CK6982"/>
    </row>
    <row r="6983" spans="1:89" x14ac:dyDescent="0.25">
      <c r="A6983" s="2"/>
      <c r="B6983" s="5"/>
      <c r="C6983" s="5"/>
      <c r="D6983" s="5"/>
      <c r="E6983" s="5"/>
      <c r="F6983" s="5"/>
      <c r="G6983" s="5"/>
      <c r="H6983" s="5"/>
      <c r="I6983" s="3"/>
      <c r="J6983" s="5"/>
      <c r="K6983" s="5"/>
      <c r="L6983" s="5"/>
      <c r="M6983" s="5"/>
      <c r="AJ6983" s="5"/>
      <c r="AK6983" s="5"/>
      <c r="AL6983" s="3"/>
      <c r="AM6983" s="3"/>
      <c r="AN6983" s="5"/>
      <c r="AO6983" s="5"/>
      <c r="AP6983" s="5"/>
      <c r="AQ6983" s="5"/>
      <c r="AR6983" s="5"/>
      <c r="AS6983" s="5"/>
      <c r="AT6983" s="3"/>
      <c r="AU6983" s="5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CK6983"/>
    </row>
    <row r="6984" spans="1:89" x14ac:dyDescent="0.25">
      <c r="A6984" s="2"/>
      <c r="B6984" s="5"/>
      <c r="C6984" s="5"/>
      <c r="D6984" s="5"/>
      <c r="E6984" s="5"/>
      <c r="F6984" s="5"/>
      <c r="G6984" s="5"/>
      <c r="H6984" s="5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3"/>
      <c r="AK6984" s="3"/>
      <c r="AL6984" s="3"/>
      <c r="AM6984" s="3"/>
      <c r="AN6984" s="3"/>
      <c r="AO6984" s="5"/>
      <c r="AP6984" s="5"/>
      <c r="AQ6984" s="5"/>
      <c r="AR6984" s="5"/>
      <c r="AS6984" s="5"/>
      <c r="AT6984" s="3"/>
      <c r="AU6984" s="5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CK6984"/>
    </row>
    <row r="6985" spans="1:89" x14ac:dyDescent="0.25">
      <c r="A6985" s="2"/>
      <c r="B6985" s="5"/>
      <c r="C6985" s="5"/>
      <c r="D6985" s="5"/>
      <c r="E6985" s="5"/>
      <c r="F6985" s="5"/>
      <c r="G6985" s="5"/>
      <c r="H6985" s="5"/>
      <c r="I6985" s="3"/>
      <c r="J6985" s="5"/>
      <c r="K6985" s="5"/>
      <c r="L6985" s="5"/>
      <c r="M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3"/>
      <c r="AU6985" s="5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CK6985"/>
    </row>
    <row r="6986" spans="1:89" x14ac:dyDescent="0.25">
      <c r="A6986" s="2"/>
      <c r="B6986" s="5"/>
      <c r="C6986" s="5"/>
      <c r="D6986" s="5"/>
      <c r="E6986" s="5"/>
      <c r="F6986" s="5"/>
      <c r="G6986" s="5"/>
      <c r="H6986" s="5"/>
      <c r="I6986" s="5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3"/>
      <c r="AU6986" s="5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CK6986"/>
    </row>
    <row r="6987" spans="1:89" x14ac:dyDescent="0.25">
      <c r="A6987" s="2"/>
      <c r="B6987" s="5"/>
      <c r="C6987" s="5"/>
      <c r="D6987" s="5"/>
      <c r="E6987" s="5"/>
      <c r="F6987" s="5"/>
      <c r="G6987" s="5"/>
      <c r="H6987" s="5"/>
      <c r="I6987" s="5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3"/>
      <c r="AU6987" s="5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CK6987"/>
    </row>
    <row r="6988" spans="1:89" x14ac:dyDescent="0.25">
      <c r="A6988" s="2"/>
      <c r="B6988" s="5"/>
      <c r="C6988" s="5"/>
      <c r="D6988" s="5"/>
      <c r="E6988" s="5"/>
      <c r="F6988" s="5"/>
      <c r="G6988" s="5"/>
      <c r="H6988" s="5"/>
      <c r="I6988" s="3"/>
      <c r="J6988" s="5"/>
      <c r="K6988" s="5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3"/>
      <c r="AU6988" s="5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CK6988"/>
    </row>
    <row r="6989" spans="1:89" x14ac:dyDescent="0.25">
      <c r="A6989" s="2"/>
      <c r="B6989" s="5"/>
      <c r="C6989" s="5"/>
      <c r="D6989" s="5"/>
      <c r="E6989" s="5"/>
      <c r="F6989" s="5"/>
      <c r="G6989" s="5"/>
      <c r="H6989" s="5"/>
      <c r="I6989" s="5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3"/>
      <c r="AU6989" s="5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CK6989"/>
    </row>
    <row r="6990" spans="1:89" x14ac:dyDescent="0.25">
      <c r="A6990" s="2"/>
      <c r="B6990" s="5"/>
      <c r="C6990" s="5"/>
      <c r="D6990" s="5"/>
      <c r="E6990" s="5"/>
      <c r="F6990" s="5"/>
      <c r="G6990" s="5"/>
      <c r="H6990" s="5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3"/>
      <c r="AU6990" s="5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CK6990"/>
    </row>
    <row r="6991" spans="1:89" x14ac:dyDescent="0.25">
      <c r="A6991" s="2"/>
      <c r="B6991" s="5"/>
      <c r="C6991" s="5"/>
      <c r="D6991" s="5"/>
      <c r="E6991" s="5"/>
      <c r="F6991" s="5"/>
      <c r="G6991" s="5"/>
      <c r="H6991" s="5"/>
      <c r="I6991" s="5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3"/>
      <c r="AU6991" s="5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CK6991"/>
    </row>
    <row r="6992" spans="1:89" x14ac:dyDescent="0.25">
      <c r="A6992" s="2"/>
      <c r="B6992" s="5"/>
      <c r="C6992" s="5"/>
      <c r="D6992" s="5"/>
      <c r="E6992" s="5"/>
      <c r="F6992" s="5"/>
      <c r="G6992" s="5"/>
      <c r="H6992" s="5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3"/>
      <c r="AU6992" s="5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CK6992"/>
    </row>
    <row r="6993" spans="1:89" x14ac:dyDescent="0.25">
      <c r="A6993" s="2"/>
      <c r="B6993" s="5"/>
      <c r="C6993" s="5"/>
      <c r="D6993" s="5"/>
      <c r="E6993" s="5"/>
      <c r="F6993" s="5"/>
      <c r="G6993" s="5"/>
      <c r="H6993" s="5"/>
      <c r="I6993" s="3"/>
      <c r="J6993" s="5"/>
      <c r="K6993" s="5"/>
      <c r="L6993" s="5"/>
      <c r="M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3"/>
      <c r="AU6993" s="5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CK6993"/>
    </row>
    <row r="6994" spans="1:89" x14ac:dyDescent="0.25">
      <c r="A6994" s="2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3"/>
      <c r="AU6994" s="5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CK6994"/>
    </row>
    <row r="6995" spans="1:89" x14ac:dyDescent="0.25">
      <c r="A6995" s="2"/>
      <c r="B6995" s="5"/>
      <c r="C6995" s="5"/>
      <c r="D6995" s="5"/>
      <c r="E6995" s="5"/>
      <c r="F6995" s="5"/>
      <c r="G6995" s="5"/>
      <c r="H6995" s="5"/>
      <c r="I6995" s="3"/>
      <c r="J6995" s="5"/>
      <c r="K6995" s="5"/>
      <c r="L6995" s="5"/>
      <c r="M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3"/>
      <c r="AU6995" s="5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CK6995"/>
    </row>
    <row r="6996" spans="1:89" x14ac:dyDescent="0.25">
      <c r="A6996" s="2"/>
      <c r="B6996" s="5"/>
      <c r="C6996" s="5"/>
      <c r="D6996" s="5"/>
      <c r="E6996" s="5"/>
      <c r="F6996" s="5"/>
      <c r="G6996" s="5"/>
      <c r="H6996" s="5"/>
      <c r="I6996" s="5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3"/>
      <c r="AU6996" s="5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CK6996"/>
    </row>
    <row r="6997" spans="1:89" x14ac:dyDescent="0.25">
      <c r="A6997" s="2"/>
      <c r="B6997" s="5"/>
      <c r="C6997" s="5"/>
      <c r="D6997" s="5"/>
      <c r="E6997" s="5"/>
      <c r="F6997" s="5"/>
      <c r="G6997" s="5"/>
      <c r="H6997" s="5"/>
      <c r="I6997" s="3"/>
      <c r="J6997" s="5"/>
      <c r="K6997" s="5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3"/>
      <c r="AU6997" s="5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CK6997"/>
    </row>
    <row r="6998" spans="1:89" x14ac:dyDescent="0.25">
      <c r="A6998" s="2"/>
      <c r="B6998" s="5"/>
      <c r="C6998" s="5"/>
      <c r="D6998" s="5"/>
      <c r="E6998" s="5"/>
      <c r="F6998" s="5"/>
      <c r="G6998" s="5"/>
      <c r="H6998" s="5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3"/>
      <c r="AU6998" s="5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CK6998"/>
    </row>
    <row r="6999" spans="1:89" x14ac:dyDescent="0.25">
      <c r="A6999" s="2"/>
      <c r="B6999" s="5"/>
      <c r="C6999" s="5"/>
      <c r="D6999" s="5"/>
      <c r="E6999" s="5"/>
      <c r="F6999" s="5"/>
      <c r="G6999" s="5"/>
      <c r="H6999" s="5"/>
      <c r="I6999" s="3"/>
      <c r="J6999" s="5"/>
      <c r="K6999" s="5"/>
      <c r="L6999" s="5"/>
      <c r="M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3"/>
      <c r="AU6999" s="5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CK6999"/>
    </row>
    <row r="7000" spans="1:89" x14ac:dyDescent="0.25">
      <c r="A7000" s="2"/>
      <c r="B7000" s="5"/>
      <c r="C7000" s="5"/>
      <c r="D7000" s="5"/>
      <c r="E7000" s="5"/>
      <c r="F7000" s="5"/>
      <c r="G7000" s="5"/>
      <c r="H7000" s="5"/>
      <c r="I7000" s="3"/>
      <c r="J7000" s="5"/>
      <c r="K7000" s="5"/>
      <c r="L7000" s="5"/>
      <c r="M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3"/>
      <c r="AU7000" s="5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CK7000"/>
    </row>
    <row r="7001" spans="1:89" x14ac:dyDescent="0.25">
      <c r="A7001" s="2"/>
      <c r="B7001" s="5"/>
      <c r="C7001" s="5"/>
      <c r="D7001" s="5"/>
      <c r="E7001" s="5"/>
      <c r="F7001" s="5"/>
      <c r="G7001" s="5"/>
      <c r="H7001" s="5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3"/>
      <c r="AU7001" s="5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CK7001"/>
    </row>
    <row r="7002" spans="1:89" x14ac:dyDescent="0.25">
      <c r="A7002" s="2"/>
      <c r="B7002" s="5"/>
      <c r="C7002" s="5"/>
      <c r="D7002" s="5"/>
      <c r="E7002" s="5"/>
      <c r="F7002" s="5"/>
      <c r="G7002" s="5"/>
      <c r="H7002" s="5"/>
      <c r="I7002" s="3"/>
      <c r="J7002" s="5"/>
      <c r="K7002" s="5"/>
      <c r="L7002" s="5"/>
      <c r="M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3"/>
      <c r="AU7002" s="5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CK7002"/>
    </row>
    <row r="7003" spans="1:89" x14ac:dyDescent="0.25">
      <c r="A7003" s="2"/>
      <c r="B7003" s="5"/>
      <c r="C7003" s="5"/>
      <c r="D7003" s="5"/>
      <c r="E7003" s="5"/>
      <c r="F7003" s="5"/>
      <c r="G7003" s="5"/>
      <c r="H7003" s="5"/>
      <c r="I7003" s="5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3"/>
      <c r="AU7003" s="5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CK7003"/>
    </row>
    <row r="7004" spans="1:89" x14ac:dyDescent="0.25">
      <c r="A7004" s="2"/>
      <c r="B7004" s="5"/>
      <c r="C7004" s="5"/>
      <c r="D7004" s="5"/>
      <c r="E7004" s="5"/>
      <c r="F7004" s="5"/>
      <c r="G7004" s="5"/>
      <c r="H7004" s="5"/>
      <c r="I7004" s="5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3"/>
      <c r="AU7004" s="5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CK7004"/>
    </row>
    <row r="7005" spans="1:89" x14ac:dyDescent="0.25">
      <c r="A7005" s="2"/>
      <c r="B7005" s="5"/>
      <c r="C7005" s="5"/>
      <c r="D7005" s="5"/>
      <c r="E7005" s="5"/>
      <c r="F7005" s="5"/>
      <c r="G7005" s="5"/>
      <c r="H7005" s="5"/>
      <c r="I7005" s="3"/>
      <c r="J7005" s="5"/>
      <c r="K7005" s="5"/>
      <c r="L7005" s="5"/>
      <c r="M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3"/>
      <c r="AU7005" s="5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CK7005"/>
    </row>
    <row r="7006" spans="1:89" x14ac:dyDescent="0.25">
      <c r="A7006" s="2"/>
      <c r="B7006" s="5"/>
      <c r="C7006" s="5"/>
      <c r="D7006" s="5"/>
      <c r="E7006" s="5"/>
      <c r="F7006" s="5"/>
      <c r="G7006" s="5"/>
      <c r="H7006" s="5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3"/>
      <c r="AU7006" s="5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CK7006"/>
    </row>
    <row r="7007" spans="1:89" x14ac:dyDescent="0.25">
      <c r="A7007" s="2"/>
      <c r="B7007" s="5"/>
      <c r="C7007" s="5"/>
      <c r="D7007" s="5"/>
      <c r="E7007" s="5"/>
      <c r="F7007" s="5"/>
      <c r="G7007" s="5"/>
      <c r="H7007" s="5"/>
      <c r="I7007" s="5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3"/>
      <c r="AU7007" s="5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CK7007"/>
    </row>
    <row r="7008" spans="1:89" x14ac:dyDescent="0.25">
      <c r="A7008" s="2"/>
      <c r="B7008" s="5"/>
      <c r="C7008" s="5"/>
      <c r="D7008" s="5"/>
      <c r="E7008" s="5"/>
      <c r="F7008" s="5"/>
      <c r="G7008" s="5"/>
      <c r="H7008" s="5"/>
      <c r="I7008" s="5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  <c r="AI7008" s="3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3"/>
      <c r="AU7008" s="5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CK7008"/>
    </row>
    <row r="7009" spans="1:89" x14ac:dyDescent="0.25">
      <c r="A7009" s="2"/>
      <c r="B7009" s="5"/>
      <c r="C7009" s="5"/>
      <c r="D7009" s="5"/>
      <c r="E7009" s="5"/>
      <c r="F7009" s="5"/>
      <c r="G7009" s="5"/>
      <c r="H7009" s="5"/>
      <c r="I7009" s="5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3"/>
      <c r="AU7009" s="5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CK7009"/>
    </row>
    <row r="7010" spans="1:89" x14ac:dyDescent="0.25">
      <c r="A7010" s="2"/>
      <c r="B7010" s="5"/>
      <c r="C7010" s="5"/>
      <c r="D7010" s="5"/>
      <c r="E7010" s="5"/>
      <c r="F7010" s="5"/>
      <c r="G7010" s="5"/>
      <c r="H7010" s="5"/>
      <c r="I7010" s="3"/>
      <c r="J7010" s="5"/>
      <c r="K7010" s="5"/>
      <c r="L7010" s="5"/>
      <c r="M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3"/>
      <c r="AU7010" s="5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CK7010"/>
    </row>
    <row r="7011" spans="1:89" x14ac:dyDescent="0.25">
      <c r="A7011" s="2"/>
      <c r="B7011" s="5"/>
      <c r="C7011" s="5"/>
      <c r="D7011" s="5"/>
      <c r="E7011" s="5"/>
      <c r="F7011" s="5"/>
      <c r="G7011" s="5"/>
      <c r="H7011" s="5"/>
      <c r="I7011" s="3"/>
      <c r="J7011" s="5"/>
      <c r="K7011" s="5"/>
      <c r="L7011" s="5"/>
      <c r="M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3"/>
      <c r="AU7011" s="5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CK7011"/>
    </row>
    <row r="7012" spans="1:89" x14ac:dyDescent="0.25">
      <c r="A7012" s="2"/>
      <c r="B7012" s="5"/>
      <c r="C7012" s="5"/>
      <c r="D7012" s="5"/>
      <c r="E7012" s="5"/>
      <c r="F7012" s="5"/>
      <c r="G7012" s="5"/>
      <c r="H7012" s="5"/>
      <c r="I7012" s="3"/>
      <c r="J7012" s="5"/>
      <c r="K7012" s="5"/>
      <c r="L7012" s="5"/>
      <c r="M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3"/>
      <c r="AU7012" s="5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CK7012"/>
    </row>
    <row r="7013" spans="1:89" x14ac:dyDescent="0.25">
      <c r="A7013" s="2"/>
      <c r="B7013" s="5"/>
      <c r="C7013" s="5"/>
      <c r="D7013" s="5"/>
      <c r="E7013" s="5"/>
      <c r="F7013" s="5"/>
      <c r="G7013" s="5"/>
      <c r="H7013" s="5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3"/>
      <c r="AU7013" s="5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CK7013"/>
    </row>
    <row r="7014" spans="1:89" x14ac:dyDescent="0.25">
      <c r="A7014" s="2"/>
      <c r="B7014" s="5"/>
      <c r="C7014" s="5"/>
      <c r="D7014" s="5"/>
      <c r="E7014" s="5"/>
      <c r="F7014" s="5"/>
      <c r="G7014" s="5"/>
      <c r="H7014" s="5"/>
      <c r="I7014" s="3"/>
      <c r="J7014" s="5"/>
      <c r="K7014" s="5"/>
      <c r="L7014" s="5"/>
      <c r="M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3"/>
      <c r="AU7014" s="5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CK7014"/>
    </row>
    <row r="7015" spans="1:89" x14ac:dyDescent="0.25">
      <c r="A7015" s="2"/>
      <c r="B7015" s="5"/>
      <c r="C7015" s="5"/>
      <c r="D7015" s="5"/>
      <c r="E7015" s="5"/>
      <c r="F7015" s="5"/>
      <c r="G7015" s="5"/>
      <c r="H7015" s="5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3"/>
      <c r="AU7015" s="5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CK7015"/>
    </row>
    <row r="7016" spans="1:89" x14ac:dyDescent="0.25">
      <c r="A7016" s="2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3"/>
      <c r="AU7016" s="5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CK7016"/>
    </row>
    <row r="7017" spans="1:89" x14ac:dyDescent="0.25">
      <c r="A7017" s="2"/>
      <c r="B7017" s="5"/>
      <c r="C7017" s="5"/>
      <c r="D7017" s="5"/>
      <c r="E7017" s="5"/>
      <c r="F7017" s="5"/>
      <c r="G7017" s="5"/>
      <c r="H7017" s="5"/>
      <c r="I7017" s="3"/>
      <c r="J7017" s="5"/>
      <c r="K7017" s="5"/>
      <c r="L7017" s="5"/>
      <c r="M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3"/>
      <c r="AU7017" s="5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CK7017"/>
    </row>
    <row r="7018" spans="1:89" x14ac:dyDescent="0.25">
      <c r="A7018" s="2"/>
      <c r="B7018" s="5"/>
      <c r="C7018" s="5"/>
      <c r="D7018" s="5"/>
      <c r="E7018" s="5"/>
      <c r="F7018" s="5"/>
      <c r="G7018" s="5"/>
      <c r="H7018" s="5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3"/>
      <c r="AU7018" s="5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CK7018"/>
    </row>
    <row r="7019" spans="1:89" x14ac:dyDescent="0.25">
      <c r="A7019" s="2"/>
      <c r="B7019" s="5"/>
      <c r="C7019" s="5"/>
      <c r="D7019" s="5"/>
      <c r="E7019" s="5"/>
      <c r="F7019" s="5"/>
      <c r="G7019" s="5"/>
      <c r="H7019" s="5"/>
      <c r="I7019" s="3"/>
      <c r="J7019" s="5"/>
      <c r="K7019" s="5"/>
      <c r="L7019" s="5"/>
      <c r="M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3"/>
      <c r="AU7019" s="5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CK7019"/>
    </row>
    <row r="7020" spans="1:89" x14ac:dyDescent="0.25">
      <c r="A7020" s="2"/>
      <c r="B7020" s="5"/>
      <c r="C7020" s="5"/>
      <c r="D7020" s="5"/>
      <c r="E7020" s="5"/>
      <c r="F7020" s="5"/>
      <c r="G7020" s="5"/>
      <c r="H7020" s="5"/>
      <c r="I7020" s="5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3"/>
      <c r="AU7020" s="5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CK7020"/>
    </row>
    <row r="7021" spans="1:89" x14ac:dyDescent="0.25">
      <c r="A7021" s="2"/>
      <c r="B7021" s="5"/>
      <c r="C7021" s="5"/>
      <c r="D7021" s="5"/>
      <c r="E7021" s="5"/>
      <c r="F7021" s="5"/>
      <c r="G7021" s="5"/>
      <c r="H7021" s="5"/>
      <c r="I7021" s="3"/>
      <c r="J7021" s="5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3"/>
      <c r="AU7021" s="5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CK7021"/>
    </row>
    <row r="7022" spans="1:89" x14ac:dyDescent="0.25">
      <c r="A7022" s="2"/>
      <c r="B7022" s="5"/>
      <c r="C7022" s="5"/>
      <c r="D7022" s="5"/>
      <c r="E7022" s="5"/>
      <c r="F7022" s="5"/>
      <c r="G7022" s="5"/>
      <c r="H7022" s="5"/>
      <c r="I7022" s="3"/>
      <c r="J7022" s="5"/>
      <c r="K7022" s="3"/>
      <c r="L7022" s="3"/>
      <c r="M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3"/>
      <c r="AU7022" s="5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CK7022"/>
    </row>
    <row r="7023" spans="1:89" x14ac:dyDescent="0.25">
      <c r="A7023" s="2"/>
      <c r="B7023" s="5"/>
      <c r="C7023" s="5"/>
      <c r="D7023" s="5"/>
      <c r="E7023" s="5"/>
      <c r="F7023" s="5"/>
      <c r="G7023" s="5"/>
      <c r="H7023" s="5"/>
      <c r="I7023" s="3"/>
      <c r="J7023" s="5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3"/>
      <c r="AU7023" s="5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CK7023"/>
    </row>
    <row r="7024" spans="1:89" x14ac:dyDescent="0.25">
      <c r="A7024" s="2"/>
      <c r="B7024" s="5"/>
      <c r="C7024" s="5"/>
      <c r="D7024" s="5"/>
      <c r="E7024" s="5"/>
      <c r="F7024" s="5"/>
      <c r="G7024" s="5"/>
      <c r="H7024" s="5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3"/>
      <c r="AU7024" s="5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CK7024"/>
    </row>
    <row r="7025" spans="1:89" x14ac:dyDescent="0.25">
      <c r="A7025" s="2"/>
      <c r="B7025" s="5"/>
      <c r="C7025" s="5"/>
      <c r="D7025" s="5"/>
      <c r="E7025" s="5"/>
      <c r="F7025" s="5"/>
      <c r="G7025" s="5"/>
      <c r="H7025" s="5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3"/>
      <c r="AU7025" s="5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CK7025"/>
    </row>
    <row r="7026" spans="1:89" x14ac:dyDescent="0.25">
      <c r="A7026" s="2"/>
      <c r="B7026" s="5"/>
      <c r="C7026" s="5"/>
      <c r="D7026" s="5"/>
      <c r="E7026" s="5"/>
      <c r="F7026" s="5"/>
      <c r="G7026" s="5"/>
      <c r="H7026" s="5"/>
      <c r="I7026" s="3"/>
      <c r="J7026" s="5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3"/>
      <c r="AU7026" s="5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CK7026"/>
    </row>
    <row r="7027" spans="1:89" x14ac:dyDescent="0.25">
      <c r="A7027" s="2"/>
      <c r="B7027" s="5"/>
      <c r="C7027" s="5"/>
      <c r="D7027" s="5"/>
      <c r="E7027" s="5"/>
      <c r="F7027" s="5"/>
      <c r="G7027" s="5"/>
      <c r="H7027" s="5"/>
      <c r="I7027" s="3"/>
      <c r="J7027" s="5"/>
      <c r="K7027" s="5"/>
      <c r="L7027" s="5"/>
      <c r="M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3"/>
      <c r="AU7027" s="5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CK7027"/>
    </row>
    <row r="7028" spans="1:89" x14ac:dyDescent="0.25">
      <c r="A7028" s="2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3"/>
      <c r="AU7028" s="5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CK7028"/>
    </row>
    <row r="7029" spans="1:89" x14ac:dyDescent="0.25">
      <c r="A7029" s="2"/>
      <c r="B7029" s="5"/>
      <c r="C7029" s="5"/>
      <c r="D7029" s="5"/>
      <c r="E7029" s="5"/>
      <c r="F7029" s="5"/>
      <c r="G7029" s="5"/>
      <c r="H7029" s="5"/>
      <c r="I7029" s="3"/>
      <c r="J7029" s="5"/>
      <c r="K7029" s="5"/>
      <c r="L7029" s="5"/>
      <c r="M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3"/>
      <c r="AU7029" s="5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CK7029"/>
    </row>
    <row r="7030" spans="1:89" x14ac:dyDescent="0.25">
      <c r="A7030" s="2"/>
      <c r="B7030" s="5"/>
      <c r="C7030" s="5"/>
      <c r="D7030" s="5"/>
      <c r="E7030" s="5"/>
      <c r="F7030" s="5"/>
      <c r="G7030" s="5"/>
      <c r="H7030" s="5"/>
      <c r="I7030" s="5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3"/>
      <c r="AU7030" s="5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CK7030"/>
    </row>
    <row r="7031" spans="1:89" x14ac:dyDescent="0.25">
      <c r="A7031" s="2"/>
      <c r="B7031" s="5"/>
      <c r="C7031" s="5"/>
      <c r="D7031" s="5"/>
      <c r="E7031" s="5"/>
      <c r="F7031" s="5"/>
      <c r="G7031" s="5"/>
      <c r="H7031" s="5"/>
      <c r="I7031" s="3"/>
      <c r="J7031" s="5"/>
      <c r="K7031" s="3"/>
      <c r="L7031" s="3"/>
      <c r="M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3"/>
      <c r="AU7031" s="5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CK7031"/>
    </row>
    <row r="7032" spans="1:89" x14ac:dyDescent="0.25">
      <c r="A7032" s="2"/>
      <c r="B7032" s="5"/>
      <c r="C7032" s="5"/>
      <c r="D7032" s="5"/>
      <c r="E7032" s="5"/>
      <c r="F7032" s="5"/>
      <c r="G7032" s="5"/>
      <c r="H7032" s="5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  <c r="AI7032" s="3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3"/>
      <c r="AU7032" s="5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CK7032"/>
    </row>
    <row r="7033" spans="1:89" x14ac:dyDescent="0.25">
      <c r="A7033" s="2"/>
      <c r="B7033" s="5"/>
      <c r="C7033" s="5"/>
      <c r="D7033" s="5"/>
      <c r="E7033" s="5"/>
      <c r="F7033" s="5"/>
      <c r="G7033" s="5"/>
      <c r="H7033" s="5"/>
      <c r="I7033" s="3"/>
      <c r="J7033" s="5"/>
      <c r="K7033" s="5"/>
      <c r="L7033" s="5"/>
      <c r="M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3"/>
      <c r="AU7033" s="5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CK7033"/>
    </row>
    <row r="7034" spans="1:89" x14ac:dyDescent="0.25">
      <c r="A7034" s="2"/>
      <c r="B7034" s="5"/>
      <c r="C7034" s="5"/>
      <c r="D7034" s="5"/>
      <c r="E7034" s="5"/>
      <c r="F7034" s="5"/>
      <c r="G7034" s="5"/>
      <c r="H7034" s="5"/>
      <c r="I7034" s="3"/>
      <c r="J7034" s="5"/>
      <c r="K7034" s="5"/>
      <c r="L7034" s="5"/>
      <c r="M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3"/>
      <c r="AU7034" s="5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CK7034"/>
    </row>
    <row r="7035" spans="1:89" x14ac:dyDescent="0.25">
      <c r="A7035" s="2"/>
      <c r="B7035" s="5"/>
      <c r="C7035" s="5"/>
      <c r="D7035" s="5"/>
      <c r="E7035" s="5"/>
      <c r="F7035" s="5"/>
      <c r="G7035" s="5"/>
      <c r="H7035" s="5"/>
      <c r="I7035" s="5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3"/>
      <c r="AU7035" s="5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CK7035"/>
    </row>
    <row r="7036" spans="1:89" x14ac:dyDescent="0.25">
      <c r="A7036" s="2"/>
      <c r="B7036" s="5"/>
      <c r="C7036" s="5"/>
      <c r="D7036" s="5"/>
      <c r="E7036" s="5"/>
      <c r="F7036" s="5"/>
      <c r="G7036" s="5"/>
      <c r="H7036" s="5"/>
      <c r="I7036" s="5"/>
      <c r="J7036" s="5"/>
      <c r="K7036" s="3"/>
      <c r="L7036" s="5"/>
      <c r="M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3"/>
      <c r="AU7036" s="5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CK7036"/>
    </row>
    <row r="7037" spans="1:89" x14ac:dyDescent="0.25">
      <c r="A7037" s="2"/>
      <c r="B7037" s="5"/>
      <c r="C7037" s="5"/>
      <c r="D7037" s="5"/>
      <c r="E7037" s="5"/>
      <c r="F7037" s="5"/>
      <c r="G7037" s="5"/>
      <c r="H7037" s="5"/>
      <c r="I7037" s="5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3"/>
      <c r="AU7037" s="5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CK7037"/>
    </row>
    <row r="7038" spans="1:89" x14ac:dyDescent="0.25">
      <c r="A7038" s="2"/>
      <c r="B7038" s="5"/>
      <c r="C7038" s="5"/>
      <c r="D7038" s="5"/>
      <c r="E7038" s="5"/>
      <c r="F7038" s="5"/>
      <c r="G7038" s="5"/>
      <c r="H7038" s="5"/>
      <c r="I7038" s="5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3"/>
      <c r="AU7038" s="5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CK7038"/>
    </row>
    <row r="7039" spans="1:89" x14ac:dyDescent="0.25">
      <c r="A7039" s="2"/>
      <c r="B7039" s="5"/>
      <c r="C7039" s="5"/>
      <c r="D7039" s="5"/>
      <c r="E7039" s="5"/>
      <c r="F7039" s="5"/>
      <c r="G7039" s="5"/>
      <c r="H7039" s="5"/>
      <c r="I7039" s="3"/>
      <c r="J7039" s="5"/>
      <c r="K7039" s="5"/>
      <c r="L7039" s="5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3"/>
      <c r="AU7039" s="5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CK7039"/>
    </row>
    <row r="7040" spans="1:89" x14ac:dyDescent="0.25">
      <c r="A7040" s="2"/>
      <c r="B7040" s="5"/>
      <c r="C7040" s="5"/>
      <c r="D7040" s="5"/>
      <c r="E7040" s="5"/>
      <c r="F7040" s="5"/>
      <c r="G7040" s="5"/>
      <c r="H7040" s="5"/>
      <c r="I7040" s="5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3"/>
      <c r="AU7040" s="5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CK7040"/>
    </row>
    <row r="7041" spans="1:89" x14ac:dyDescent="0.25">
      <c r="A7041" s="2"/>
      <c r="B7041" s="5"/>
      <c r="C7041" s="5"/>
      <c r="D7041" s="5"/>
      <c r="E7041" s="5"/>
      <c r="F7041" s="5"/>
      <c r="G7041" s="5"/>
      <c r="H7041" s="5"/>
      <c r="I7041" s="5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3"/>
      <c r="AU7041" s="5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CK7041"/>
    </row>
    <row r="7042" spans="1:89" x14ac:dyDescent="0.25">
      <c r="A7042" s="2"/>
      <c r="B7042" s="5"/>
      <c r="C7042" s="5"/>
      <c r="D7042" s="5"/>
      <c r="E7042" s="5"/>
      <c r="F7042" s="5"/>
      <c r="G7042" s="5"/>
      <c r="H7042" s="5"/>
      <c r="I7042" s="5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3"/>
      <c r="AU7042" s="5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CK7042"/>
    </row>
    <row r="7043" spans="1:89" x14ac:dyDescent="0.25">
      <c r="A7043" s="2"/>
      <c r="B7043" s="5"/>
      <c r="C7043" s="5"/>
      <c r="D7043" s="5"/>
      <c r="E7043" s="5"/>
      <c r="F7043" s="5"/>
      <c r="G7043" s="5"/>
      <c r="H7043" s="5"/>
      <c r="I7043" s="5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3"/>
      <c r="AU7043" s="5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CK7043"/>
    </row>
    <row r="7044" spans="1:89" x14ac:dyDescent="0.25">
      <c r="A7044" s="2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3"/>
      <c r="AU7044" s="5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CK7044"/>
    </row>
    <row r="7045" spans="1:89" x14ac:dyDescent="0.25">
      <c r="A7045" s="2"/>
      <c r="B7045" s="5"/>
      <c r="C7045" s="5"/>
      <c r="D7045" s="5"/>
      <c r="E7045" s="5"/>
      <c r="F7045" s="5"/>
      <c r="G7045" s="5"/>
      <c r="H7045" s="5"/>
      <c r="I7045" s="3"/>
      <c r="J7045" s="5"/>
      <c r="K7045" s="5"/>
      <c r="L7045" s="5"/>
      <c r="M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3"/>
      <c r="AU7045" s="5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CK7045"/>
    </row>
    <row r="7046" spans="1:89" x14ac:dyDescent="0.25">
      <c r="A7046" s="2"/>
      <c r="B7046" s="5"/>
      <c r="C7046" s="5"/>
      <c r="D7046" s="5"/>
      <c r="E7046" s="5"/>
      <c r="F7046" s="5"/>
      <c r="G7046" s="5"/>
      <c r="H7046" s="5"/>
      <c r="I7046" s="3"/>
      <c r="J7046" s="5"/>
      <c r="K7046" s="5"/>
      <c r="L7046" s="5"/>
      <c r="M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3"/>
      <c r="AU7046" s="5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CK7046"/>
    </row>
    <row r="7047" spans="1:89" x14ac:dyDescent="0.25">
      <c r="A7047" s="2"/>
      <c r="B7047" s="5"/>
      <c r="C7047" s="5"/>
      <c r="D7047" s="5"/>
      <c r="E7047" s="5"/>
      <c r="F7047" s="5"/>
      <c r="G7047" s="5"/>
      <c r="H7047" s="5"/>
      <c r="I7047" s="5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3"/>
      <c r="AU7047" s="5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CK7047"/>
    </row>
    <row r="7048" spans="1:89" x14ac:dyDescent="0.25">
      <c r="A7048" s="2"/>
      <c r="B7048" s="5"/>
      <c r="C7048" s="5"/>
      <c r="D7048" s="5"/>
      <c r="E7048" s="5"/>
      <c r="F7048" s="5"/>
      <c r="G7048" s="5"/>
      <c r="H7048" s="5"/>
      <c r="I7048" s="3"/>
      <c r="J7048" s="5"/>
      <c r="K7048" s="3"/>
      <c r="L7048" s="5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  <c r="AI7048" s="3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3"/>
      <c r="AU7048" s="5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CK7048"/>
    </row>
    <row r="7049" spans="1:89" x14ac:dyDescent="0.25">
      <c r="A7049" s="2"/>
      <c r="B7049" s="5"/>
      <c r="C7049" s="5"/>
      <c r="D7049" s="5"/>
      <c r="E7049" s="5"/>
      <c r="F7049" s="5"/>
      <c r="G7049" s="5"/>
      <c r="H7049" s="5"/>
      <c r="I7049" s="5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3"/>
      <c r="AU7049" s="5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CK7049"/>
    </row>
    <row r="7050" spans="1:89" x14ac:dyDescent="0.25">
      <c r="A7050" s="2"/>
      <c r="B7050" s="5"/>
      <c r="C7050" s="5"/>
      <c r="D7050" s="5"/>
      <c r="E7050" s="5"/>
      <c r="F7050" s="5"/>
      <c r="G7050" s="5"/>
      <c r="H7050" s="5"/>
      <c r="I7050" s="3"/>
      <c r="J7050" s="5"/>
      <c r="K7050" s="5"/>
      <c r="L7050" s="5"/>
      <c r="M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3"/>
      <c r="AU7050" s="5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CK7050"/>
    </row>
    <row r="7051" spans="1:89" x14ac:dyDescent="0.25">
      <c r="A7051" s="2"/>
      <c r="B7051" s="5"/>
      <c r="C7051" s="5"/>
      <c r="D7051" s="5"/>
      <c r="E7051" s="5"/>
      <c r="F7051" s="5"/>
      <c r="G7051" s="5"/>
      <c r="H7051" s="5"/>
      <c r="I7051" s="3"/>
      <c r="J7051" s="5"/>
      <c r="K7051" s="5"/>
      <c r="L7051" s="5"/>
      <c r="M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3"/>
      <c r="AU7051" s="5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CK7051"/>
    </row>
    <row r="7052" spans="1:89" x14ac:dyDescent="0.25">
      <c r="A7052" s="2"/>
      <c r="B7052" s="5"/>
      <c r="C7052" s="5"/>
      <c r="D7052" s="5"/>
      <c r="E7052" s="5"/>
      <c r="F7052" s="5"/>
      <c r="G7052" s="5"/>
      <c r="H7052" s="5"/>
      <c r="I7052" s="3"/>
      <c r="J7052" s="5"/>
      <c r="K7052" s="5"/>
      <c r="L7052" s="5"/>
      <c r="M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3"/>
      <c r="AU7052" s="5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CK7052"/>
    </row>
    <row r="7053" spans="1:89" x14ac:dyDescent="0.25">
      <c r="A7053" s="2"/>
      <c r="B7053" s="5"/>
      <c r="C7053" s="5"/>
      <c r="D7053" s="5"/>
      <c r="E7053" s="5"/>
      <c r="F7053" s="5"/>
      <c r="G7053" s="5"/>
      <c r="H7053" s="5"/>
      <c r="I7053" s="3"/>
      <c r="J7053" s="5"/>
      <c r="K7053" s="5"/>
      <c r="L7053" s="5"/>
      <c r="M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3"/>
      <c r="AU7053" s="5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CK7053"/>
    </row>
    <row r="7054" spans="1:89" x14ac:dyDescent="0.25">
      <c r="A7054" s="2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3"/>
      <c r="AU7054" s="5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CK7054"/>
    </row>
    <row r="7055" spans="1:89" x14ac:dyDescent="0.25">
      <c r="A7055" s="2"/>
      <c r="B7055" s="5"/>
      <c r="C7055" s="5"/>
      <c r="D7055" s="5"/>
      <c r="E7055" s="5"/>
      <c r="F7055" s="5"/>
      <c r="G7055" s="5"/>
      <c r="H7055" s="5"/>
      <c r="I7055" s="5"/>
      <c r="J7055" s="5"/>
      <c r="K7055" s="3"/>
      <c r="L7055" s="3"/>
      <c r="M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3"/>
      <c r="AU7055" s="5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CK7055"/>
    </row>
    <row r="7056" spans="1:89" x14ac:dyDescent="0.25">
      <c r="A7056" s="2"/>
      <c r="B7056" s="5"/>
      <c r="C7056" s="5"/>
      <c r="D7056" s="5"/>
      <c r="E7056" s="5"/>
      <c r="F7056" s="5"/>
      <c r="G7056" s="5"/>
      <c r="H7056" s="5"/>
      <c r="I7056" s="5"/>
      <c r="J7056" s="5"/>
      <c r="K7056" s="3"/>
      <c r="L7056" s="5"/>
      <c r="M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3"/>
      <c r="AU7056" s="5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CK7056"/>
    </row>
    <row r="7057" spans="1:89" x14ac:dyDescent="0.25">
      <c r="A7057" s="2"/>
      <c r="B7057" s="5"/>
      <c r="C7057" s="5"/>
      <c r="D7057" s="5"/>
      <c r="E7057" s="5"/>
      <c r="F7057" s="5"/>
      <c r="G7057" s="5"/>
      <c r="H7057" s="5"/>
      <c r="I7057" s="3"/>
      <c r="J7057" s="5"/>
      <c r="K7057" s="3"/>
      <c r="L7057" s="3"/>
      <c r="M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3"/>
      <c r="AU7057" s="5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CK7057"/>
    </row>
    <row r="7058" spans="1:89" x14ac:dyDescent="0.25">
      <c r="A7058" s="2"/>
      <c r="B7058" s="5"/>
      <c r="C7058" s="5"/>
      <c r="D7058" s="5"/>
      <c r="E7058" s="5"/>
      <c r="F7058" s="5"/>
      <c r="G7058" s="5"/>
      <c r="H7058" s="5"/>
      <c r="I7058" s="3"/>
      <c r="J7058" s="5"/>
      <c r="K7058" s="3"/>
      <c r="L7058" s="3"/>
      <c r="M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3"/>
      <c r="AU7058" s="5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CK7058"/>
    </row>
    <row r="7059" spans="1:89" x14ac:dyDescent="0.25">
      <c r="A7059" s="2"/>
      <c r="B7059" s="5"/>
      <c r="C7059" s="5"/>
      <c r="D7059" s="5"/>
      <c r="E7059" s="5"/>
      <c r="F7059" s="5"/>
      <c r="G7059" s="5"/>
      <c r="H7059" s="5"/>
      <c r="I7059" s="5"/>
      <c r="J7059" s="5"/>
      <c r="K7059" s="3"/>
      <c r="L7059" s="3"/>
      <c r="M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3"/>
      <c r="AU7059" s="5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CK7059"/>
    </row>
    <row r="7060" spans="1:89" x14ac:dyDescent="0.25">
      <c r="A7060" s="2"/>
      <c r="B7060" s="5"/>
      <c r="C7060" s="5"/>
      <c r="D7060" s="5"/>
      <c r="E7060" s="5"/>
      <c r="F7060" s="5"/>
      <c r="G7060" s="5"/>
      <c r="H7060" s="5"/>
      <c r="I7060" s="3"/>
      <c r="J7060" s="5"/>
      <c r="K7060" s="3"/>
      <c r="L7060" s="3"/>
      <c r="M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3"/>
      <c r="AU7060" s="5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CK7060"/>
    </row>
    <row r="7061" spans="1:89" x14ac:dyDescent="0.25">
      <c r="A7061" s="2"/>
      <c r="B7061" s="5"/>
      <c r="C7061" s="5"/>
      <c r="D7061" s="5"/>
      <c r="E7061" s="5"/>
      <c r="F7061" s="5"/>
      <c r="G7061" s="5"/>
      <c r="H7061" s="5"/>
      <c r="I7061" s="3"/>
      <c r="J7061" s="5"/>
      <c r="K7061" s="5"/>
      <c r="L7061" s="5"/>
      <c r="M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3"/>
      <c r="AU7061" s="5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CK7061"/>
    </row>
    <row r="7062" spans="1:89" x14ac:dyDescent="0.25">
      <c r="A7062" s="2"/>
      <c r="B7062" s="5"/>
      <c r="C7062" s="5"/>
      <c r="D7062" s="5"/>
      <c r="E7062" s="5"/>
      <c r="F7062" s="5"/>
      <c r="G7062" s="5"/>
      <c r="H7062" s="5"/>
      <c r="I7062" s="3"/>
      <c r="J7062" s="5"/>
      <c r="K7062" s="5"/>
      <c r="L7062" s="5"/>
      <c r="M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3"/>
      <c r="AU7062" s="5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CK7062"/>
    </row>
    <row r="7063" spans="1:89" x14ac:dyDescent="0.25">
      <c r="A7063" s="2"/>
      <c r="B7063" s="5"/>
      <c r="C7063" s="5"/>
      <c r="D7063" s="5"/>
      <c r="E7063" s="5"/>
      <c r="F7063" s="5"/>
      <c r="G7063" s="5"/>
      <c r="H7063" s="5"/>
      <c r="I7063" s="3"/>
      <c r="J7063" s="5"/>
      <c r="K7063" s="5"/>
      <c r="L7063" s="5"/>
      <c r="M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3"/>
      <c r="AU7063" s="5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CK7063"/>
    </row>
    <row r="7064" spans="1:89" x14ac:dyDescent="0.25">
      <c r="A7064" s="2"/>
      <c r="B7064" s="5"/>
      <c r="C7064" s="5"/>
      <c r="D7064" s="5"/>
      <c r="E7064" s="5"/>
      <c r="F7064" s="5"/>
      <c r="G7064" s="5"/>
      <c r="H7064" s="5"/>
      <c r="I7064" s="3"/>
      <c r="J7064" s="5"/>
      <c r="K7064" s="3"/>
      <c r="L7064" s="3"/>
      <c r="M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3"/>
      <c r="AU7064" s="5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CK7064"/>
    </row>
    <row r="7065" spans="1:89" x14ac:dyDescent="0.25">
      <c r="A7065" s="2"/>
      <c r="B7065" s="5"/>
      <c r="C7065" s="5"/>
      <c r="D7065" s="5"/>
      <c r="E7065" s="5"/>
      <c r="F7065" s="5"/>
      <c r="G7065" s="5"/>
      <c r="H7065" s="5"/>
      <c r="I7065" s="3"/>
      <c r="J7065" s="5"/>
      <c r="K7065" s="3"/>
      <c r="L7065" s="5"/>
      <c r="M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3"/>
      <c r="AU7065" s="5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CK7065"/>
    </row>
    <row r="7066" spans="1:89" x14ac:dyDescent="0.25">
      <c r="A7066" s="2"/>
      <c r="B7066" s="5"/>
      <c r="C7066" s="5"/>
      <c r="D7066" s="5"/>
      <c r="E7066" s="5"/>
      <c r="F7066" s="5"/>
      <c r="G7066" s="5"/>
      <c r="H7066" s="5"/>
      <c r="I7066" s="5"/>
      <c r="J7066" s="5"/>
      <c r="K7066" s="3"/>
      <c r="L7066" s="3"/>
      <c r="M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3"/>
      <c r="AU7066" s="5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CK7066"/>
    </row>
    <row r="7067" spans="1:89" x14ac:dyDescent="0.25">
      <c r="A7067" s="2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3"/>
      <c r="AU7067" s="5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CK7067"/>
    </row>
    <row r="7068" spans="1:89" x14ac:dyDescent="0.25">
      <c r="A7068" s="2"/>
      <c r="B7068" s="5"/>
      <c r="C7068" s="5"/>
      <c r="D7068" s="5"/>
      <c r="E7068" s="5"/>
      <c r="F7068" s="5"/>
      <c r="G7068" s="5"/>
      <c r="H7068" s="5"/>
      <c r="I7068" s="3"/>
      <c r="J7068" s="5"/>
      <c r="K7068" s="5"/>
      <c r="L7068" s="5"/>
      <c r="M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3"/>
      <c r="AU7068" s="5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CK7068"/>
    </row>
    <row r="7069" spans="1:89" x14ac:dyDescent="0.25">
      <c r="A7069" s="2"/>
      <c r="B7069" s="5"/>
      <c r="C7069" s="5"/>
      <c r="D7069" s="5"/>
      <c r="E7069" s="5"/>
      <c r="F7069" s="5"/>
      <c r="G7069" s="5"/>
      <c r="H7069" s="5"/>
      <c r="I7069" s="5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3"/>
      <c r="AU7069" s="5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CK7069"/>
    </row>
    <row r="7070" spans="1:89" x14ac:dyDescent="0.25">
      <c r="A7070" s="2"/>
      <c r="B7070" s="5"/>
      <c r="C7070" s="5"/>
      <c r="D7070" s="5"/>
      <c r="E7070" s="5"/>
      <c r="F7070" s="5"/>
      <c r="G7070" s="5"/>
      <c r="H7070" s="5"/>
      <c r="I7070" s="3"/>
      <c r="J7070" s="5"/>
      <c r="K7070" s="5"/>
      <c r="L7070" s="5"/>
      <c r="M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3"/>
      <c r="AU7070" s="5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CK7070"/>
    </row>
    <row r="7071" spans="1:89" x14ac:dyDescent="0.25">
      <c r="A7071" s="2"/>
      <c r="B7071" s="5"/>
      <c r="C7071" s="5"/>
      <c r="D7071" s="5"/>
      <c r="E7071" s="5"/>
      <c r="F7071" s="5"/>
      <c r="G7071" s="5"/>
      <c r="H7071" s="5"/>
      <c r="I7071" s="5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3"/>
      <c r="AU7071" s="5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CK7071"/>
    </row>
    <row r="7072" spans="1:89" x14ac:dyDescent="0.25">
      <c r="A7072" s="2"/>
      <c r="B7072" s="5"/>
      <c r="C7072" s="5"/>
      <c r="D7072" s="5"/>
      <c r="E7072" s="5"/>
      <c r="F7072" s="5"/>
      <c r="G7072" s="5"/>
      <c r="H7072" s="5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3"/>
      <c r="AU7072" s="5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CK7072"/>
    </row>
    <row r="7073" spans="1:89" x14ac:dyDescent="0.25">
      <c r="A7073" s="2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3"/>
      <c r="AU7073" s="5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CK7073"/>
    </row>
    <row r="7074" spans="1:89" x14ac:dyDescent="0.25">
      <c r="A7074" s="2"/>
      <c r="B7074" s="5"/>
      <c r="C7074" s="5"/>
      <c r="D7074" s="5"/>
      <c r="E7074" s="5"/>
      <c r="F7074" s="5"/>
      <c r="G7074" s="5"/>
      <c r="H7074" s="5"/>
      <c r="I7074" s="5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3"/>
      <c r="AU7074" s="5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CK7074"/>
    </row>
    <row r="7075" spans="1:89" x14ac:dyDescent="0.25">
      <c r="A7075" s="2"/>
      <c r="B7075" s="5"/>
      <c r="C7075" s="5"/>
      <c r="D7075" s="5"/>
      <c r="E7075" s="5"/>
      <c r="F7075" s="5"/>
      <c r="G7075" s="5"/>
      <c r="H7075" s="5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3"/>
      <c r="AU7075" s="5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CK7075"/>
    </row>
    <row r="7076" spans="1:89" x14ac:dyDescent="0.25">
      <c r="A7076" s="2"/>
      <c r="B7076" s="5"/>
      <c r="C7076" s="5"/>
      <c r="D7076" s="5"/>
      <c r="E7076" s="5"/>
      <c r="F7076" s="5"/>
      <c r="G7076" s="5"/>
      <c r="H7076" s="5"/>
      <c r="I7076" s="5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3"/>
      <c r="AU7076" s="5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CK7076"/>
    </row>
    <row r="7077" spans="1:89" x14ac:dyDescent="0.25">
      <c r="A7077" s="2"/>
      <c r="B7077" s="5"/>
      <c r="C7077" s="5"/>
      <c r="D7077" s="5"/>
      <c r="E7077" s="5"/>
      <c r="F7077" s="5"/>
      <c r="G7077" s="5"/>
      <c r="H7077" s="5"/>
      <c r="I7077" s="5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3"/>
      <c r="AU7077" s="5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CK7077"/>
    </row>
    <row r="7078" spans="1:89" x14ac:dyDescent="0.25">
      <c r="A7078" s="2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3"/>
      <c r="AU7078" s="5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CK7078"/>
    </row>
    <row r="7079" spans="1:89" x14ac:dyDescent="0.25">
      <c r="A7079" s="2"/>
      <c r="B7079" s="5"/>
      <c r="C7079" s="5"/>
      <c r="D7079" s="5"/>
      <c r="E7079" s="5"/>
      <c r="F7079" s="5"/>
      <c r="G7079" s="5"/>
      <c r="H7079" s="5"/>
      <c r="I7079" s="3"/>
      <c r="J7079" s="5"/>
      <c r="K7079" s="5"/>
      <c r="L7079" s="5"/>
      <c r="M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3"/>
      <c r="AU7079" s="5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CK7079"/>
    </row>
    <row r="7080" spans="1:89" x14ac:dyDescent="0.25">
      <c r="A7080" s="2"/>
      <c r="B7080" s="5"/>
      <c r="C7080" s="5"/>
      <c r="D7080" s="5"/>
      <c r="E7080" s="5"/>
      <c r="F7080" s="5"/>
      <c r="G7080" s="5"/>
      <c r="H7080" s="5"/>
      <c r="I7080" s="3"/>
      <c r="J7080" s="5"/>
      <c r="K7080" s="5"/>
      <c r="L7080" s="5"/>
      <c r="M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3"/>
      <c r="AU7080" s="5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CK7080"/>
    </row>
    <row r="7081" spans="1:89" x14ac:dyDescent="0.25">
      <c r="A7081" s="2"/>
      <c r="B7081" s="5"/>
      <c r="C7081" s="5"/>
      <c r="D7081" s="5"/>
      <c r="E7081" s="5"/>
      <c r="F7081" s="5"/>
      <c r="G7081" s="5"/>
      <c r="H7081" s="5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3"/>
      <c r="AU7081" s="5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CK7081"/>
    </row>
    <row r="7082" spans="1:89" x14ac:dyDescent="0.25">
      <c r="A7082" s="2"/>
      <c r="B7082" s="5"/>
      <c r="C7082" s="5"/>
      <c r="D7082" s="5"/>
      <c r="E7082" s="5"/>
      <c r="F7082" s="5"/>
      <c r="G7082" s="5"/>
      <c r="H7082" s="5"/>
      <c r="I7082" s="3"/>
      <c r="J7082" s="5"/>
      <c r="K7082" s="5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3"/>
      <c r="AU7082" s="5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CK7082"/>
    </row>
    <row r="7083" spans="1:89" x14ac:dyDescent="0.25">
      <c r="A7083" s="2"/>
      <c r="B7083" s="5"/>
      <c r="C7083" s="5"/>
      <c r="D7083" s="5"/>
      <c r="E7083" s="5"/>
      <c r="F7083" s="5"/>
      <c r="G7083" s="5"/>
      <c r="H7083" s="5"/>
      <c r="I7083" s="5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3"/>
      <c r="AU7083" s="5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CK7083"/>
    </row>
    <row r="7084" spans="1:89" x14ac:dyDescent="0.25">
      <c r="A7084" s="2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3"/>
      <c r="AU7084" s="5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CK7084"/>
    </row>
    <row r="7085" spans="1:89" x14ac:dyDescent="0.25">
      <c r="A7085" s="2"/>
      <c r="B7085" s="5"/>
      <c r="C7085" s="5"/>
      <c r="D7085" s="5"/>
      <c r="E7085" s="5"/>
      <c r="F7085" s="5"/>
      <c r="G7085" s="5"/>
      <c r="H7085" s="5"/>
      <c r="I7085" s="3"/>
      <c r="J7085" s="5"/>
      <c r="K7085" s="5"/>
      <c r="L7085" s="5"/>
      <c r="M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3"/>
      <c r="AU7085" s="5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CK7085"/>
    </row>
    <row r="7086" spans="1:89" x14ac:dyDescent="0.25">
      <c r="A7086" s="2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3"/>
      <c r="AU7086" s="5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CK7086"/>
    </row>
    <row r="7087" spans="1:89" x14ac:dyDescent="0.25">
      <c r="A7087" s="2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3"/>
      <c r="AU7087" s="5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CK7087"/>
    </row>
    <row r="7088" spans="1:89" x14ac:dyDescent="0.25">
      <c r="A7088" s="2"/>
      <c r="B7088" s="5"/>
      <c r="C7088" s="5"/>
      <c r="D7088" s="5"/>
      <c r="E7088" s="5"/>
      <c r="F7088" s="5"/>
      <c r="G7088" s="5"/>
      <c r="H7088" s="5"/>
      <c r="I7088" s="3"/>
      <c r="J7088" s="5"/>
      <c r="K7088" s="5"/>
      <c r="L7088" s="5"/>
      <c r="M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3"/>
      <c r="AU7088" s="5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CK7088"/>
    </row>
    <row r="7089" spans="1:89" x14ac:dyDescent="0.25">
      <c r="A7089" s="2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3"/>
      <c r="AU7089" s="5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CK7089"/>
    </row>
    <row r="7090" spans="1:89" x14ac:dyDescent="0.25">
      <c r="A7090" s="2"/>
      <c r="B7090" s="5"/>
      <c r="C7090" s="5"/>
      <c r="D7090" s="5"/>
      <c r="E7090" s="5"/>
      <c r="F7090" s="5"/>
      <c r="G7090" s="5"/>
      <c r="H7090" s="5"/>
      <c r="I7090" s="3"/>
      <c r="J7090" s="5"/>
      <c r="K7090" s="5"/>
      <c r="L7090" s="5"/>
      <c r="M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3"/>
      <c r="AU7090" s="5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CK7090"/>
    </row>
    <row r="7091" spans="1:89" x14ac:dyDescent="0.25">
      <c r="A7091" s="2"/>
      <c r="B7091" s="5"/>
      <c r="C7091" s="5"/>
      <c r="D7091" s="5"/>
      <c r="E7091" s="5"/>
      <c r="F7091" s="5"/>
      <c r="G7091" s="5"/>
      <c r="H7091" s="5"/>
      <c r="I7091" s="3"/>
      <c r="J7091" s="5"/>
      <c r="K7091" s="5"/>
      <c r="L7091" s="5"/>
      <c r="M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3"/>
      <c r="AU7091" s="5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CK7091"/>
    </row>
    <row r="7092" spans="1:89" x14ac:dyDescent="0.25">
      <c r="A7092" s="2"/>
      <c r="B7092" s="5"/>
      <c r="C7092" s="5"/>
      <c r="D7092" s="5"/>
      <c r="E7092" s="5"/>
      <c r="F7092" s="5"/>
      <c r="G7092" s="5"/>
      <c r="H7092" s="5"/>
      <c r="I7092" s="3"/>
      <c r="J7092" s="5"/>
      <c r="K7092" s="5"/>
      <c r="L7092" s="5"/>
      <c r="M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3"/>
      <c r="AU7092" s="5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CK7092"/>
    </row>
    <row r="7093" spans="1:89" x14ac:dyDescent="0.25">
      <c r="A7093" s="2"/>
      <c r="B7093" s="5"/>
      <c r="C7093" s="5"/>
      <c r="D7093" s="5"/>
      <c r="E7093" s="5"/>
      <c r="F7093" s="5"/>
      <c r="G7093" s="5"/>
      <c r="H7093" s="5"/>
      <c r="I7093" s="3"/>
      <c r="J7093" s="5"/>
      <c r="K7093" s="5"/>
      <c r="L7093" s="5"/>
      <c r="M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3"/>
      <c r="AU7093" s="5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CK7093"/>
    </row>
    <row r="7094" spans="1:89" x14ac:dyDescent="0.25">
      <c r="A7094" s="2"/>
      <c r="B7094" s="5"/>
      <c r="C7094" s="5"/>
      <c r="D7094" s="5"/>
      <c r="E7094" s="5"/>
      <c r="F7094" s="5"/>
      <c r="G7094" s="5"/>
      <c r="H7094" s="5"/>
      <c r="I7094" s="3"/>
      <c r="J7094" s="5"/>
      <c r="K7094" s="5"/>
      <c r="L7094" s="5"/>
      <c r="M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3"/>
      <c r="AU7094" s="5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CK7094"/>
    </row>
    <row r="7095" spans="1:89" x14ac:dyDescent="0.25">
      <c r="A7095" s="2"/>
      <c r="B7095" s="5"/>
      <c r="C7095" s="5"/>
      <c r="D7095" s="5"/>
      <c r="E7095" s="5"/>
      <c r="F7095" s="5"/>
      <c r="G7095" s="5"/>
      <c r="H7095" s="5"/>
      <c r="I7095" s="3"/>
      <c r="J7095" s="5"/>
      <c r="K7095" s="5"/>
      <c r="L7095" s="5"/>
      <c r="M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3"/>
      <c r="AU7095" s="5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CK7095"/>
    </row>
    <row r="7096" spans="1:89" x14ac:dyDescent="0.25">
      <c r="A7096" s="2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3"/>
      <c r="AU7096" s="5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CK7096"/>
    </row>
    <row r="7097" spans="1:89" x14ac:dyDescent="0.25">
      <c r="A7097" s="2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3"/>
      <c r="AU7097" s="5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CK7097"/>
    </row>
    <row r="7098" spans="1:89" x14ac:dyDescent="0.25">
      <c r="A7098" s="2"/>
      <c r="B7098" s="5"/>
      <c r="C7098" s="5"/>
      <c r="D7098" s="5"/>
      <c r="E7098" s="5"/>
      <c r="F7098" s="5"/>
      <c r="G7098" s="5"/>
      <c r="H7098" s="5"/>
      <c r="I7098" s="3"/>
      <c r="J7098" s="5"/>
      <c r="K7098" s="5"/>
      <c r="L7098" s="5"/>
      <c r="M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3"/>
      <c r="AU7098" s="5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CK7098"/>
    </row>
    <row r="7099" spans="1:89" x14ac:dyDescent="0.25">
      <c r="A7099" s="2"/>
      <c r="B7099" s="5"/>
      <c r="C7099" s="5"/>
      <c r="D7099" s="5"/>
      <c r="E7099" s="5"/>
      <c r="F7099" s="5"/>
      <c r="G7099" s="5"/>
      <c r="H7099" s="5"/>
      <c r="I7099" s="3"/>
      <c r="J7099" s="5"/>
      <c r="K7099" s="5"/>
      <c r="L7099" s="5"/>
      <c r="M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3"/>
      <c r="AU7099" s="5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CK7099"/>
    </row>
    <row r="7100" spans="1:89" x14ac:dyDescent="0.25">
      <c r="A7100" s="2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3"/>
      <c r="AU7100" s="5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CK7100"/>
    </row>
    <row r="7101" spans="1:89" x14ac:dyDescent="0.25">
      <c r="A7101" s="2"/>
      <c r="B7101" s="5"/>
      <c r="C7101" s="5"/>
      <c r="D7101" s="5"/>
      <c r="E7101" s="5"/>
      <c r="F7101" s="5"/>
      <c r="G7101" s="5"/>
      <c r="H7101" s="5"/>
      <c r="I7101" s="3"/>
      <c r="J7101" s="5"/>
      <c r="K7101" s="5"/>
      <c r="L7101" s="5"/>
      <c r="M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3"/>
      <c r="AU7101" s="5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CK7101"/>
    </row>
    <row r="7102" spans="1:89" x14ac:dyDescent="0.25">
      <c r="A7102" s="2"/>
      <c r="B7102" s="5"/>
      <c r="C7102" s="5"/>
      <c r="D7102" s="5"/>
      <c r="E7102" s="5"/>
      <c r="F7102" s="5"/>
      <c r="G7102" s="5"/>
      <c r="H7102" s="5"/>
      <c r="I7102" s="3"/>
      <c r="J7102" s="5"/>
      <c r="K7102" s="5"/>
      <c r="L7102" s="5"/>
      <c r="M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3"/>
      <c r="AU7102" s="5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CK7102"/>
    </row>
    <row r="7103" spans="1:89" x14ac:dyDescent="0.25">
      <c r="A7103" s="2"/>
      <c r="B7103" s="5"/>
      <c r="C7103" s="5"/>
      <c r="D7103" s="5"/>
      <c r="E7103" s="5"/>
      <c r="F7103" s="5"/>
      <c r="G7103" s="5"/>
      <c r="H7103" s="5"/>
      <c r="I7103" s="3"/>
      <c r="J7103" s="5"/>
      <c r="K7103" s="5"/>
      <c r="L7103" s="5"/>
      <c r="M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3"/>
      <c r="AU7103" s="5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CK7103"/>
    </row>
    <row r="7104" spans="1:89" x14ac:dyDescent="0.25">
      <c r="A7104" s="2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3"/>
      <c r="AU7104" s="5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CK7104"/>
    </row>
    <row r="7105" spans="1:89" x14ac:dyDescent="0.25">
      <c r="A7105" s="2"/>
      <c r="B7105" s="5"/>
      <c r="C7105" s="5"/>
      <c r="D7105" s="5"/>
      <c r="E7105" s="5"/>
      <c r="F7105" s="5"/>
      <c r="G7105" s="5"/>
      <c r="H7105" s="5"/>
      <c r="I7105" s="3"/>
      <c r="J7105" s="5"/>
      <c r="K7105" s="5"/>
      <c r="L7105" s="5"/>
      <c r="M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3"/>
      <c r="AU7105" s="5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CK7105"/>
    </row>
    <row r="7106" spans="1:89" x14ac:dyDescent="0.25">
      <c r="A7106" s="2"/>
      <c r="B7106" s="5"/>
      <c r="C7106" s="5"/>
      <c r="D7106" s="5"/>
      <c r="E7106" s="5"/>
      <c r="F7106" s="5"/>
      <c r="G7106" s="5"/>
      <c r="H7106" s="5"/>
      <c r="I7106" s="3"/>
      <c r="J7106" s="5"/>
      <c r="K7106" s="5"/>
      <c r="L7106" s="5"/>
      <c r="M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3"/>
      <c r="AU7106" s="5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CK7106"/>
    </row>
    <row r="7107" spans="1:89" x14ac:dyDescent="0.25">
      <c r="A7107" s="2"/>
      <c r="B7107" s="5"/>
      <c r="C7107" s="5"/>
      <c r="D7107" s="5"/>
      <c r="E7107" s="5"/>
      <c r="F7107" s="5"/>
      <c r="G7107" s="5"/>
      <c r="H7107" s="5"/>
      <c r="I7107" s="3"/>
      <c r="J7107" s="5"/>
      <c r="K7107" s="5"/>
      <c r="L7107" s="5"/>
      <c r="M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3"/>
      <c r="AU7107" s="5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CK7107"/>
    </row>
    <row r="7108" spans="1:89" x14ac:dyDescent="0.25">
      <c r="A7108" s="2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3"/>
      <c r="AU7108" s="5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CK7108"/>
    </row>
    <row r="7109" spans="1:89" x14ac:dyDescent="0.25">
      <c r="A7109" s="2"/>
      <c r="B7109" s="5"/>
      <c r="C7109" s="5"/>
      <c r="D7109" s="5"/>
      <c r="E7109" s="5"/>
      <c r="F7109" s="5"/>
      <c r="G7109" s="5"/>
      <c r="H7109" s="5"/>
      <c r="I7109" s="3"/>
      <c r="J7109" s="5"/>
      <c r="K7109" s="5"/>
      <c r="L7109" s="5"/>
      <c r="M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3"/>
      <c r="AU7109" s="5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CK7109"/>
    </row>
    <row r="7110" spans="1:89" x14ac:dyDescent="0.25">
      <c r="A7110" s="2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3"/>
      <c r="AU7110" s="5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CK7110"/>
    </row>
    <row r="7111" spans="1:89" x14ac:dyDescent="0.25">
      <c r="A7111" s="2"/>
      <c r="B7111" s="5"/>
      <c r="C7111" s="5"/>
      <c r="D7111" s="5"/>
      <c r="E7111" s="5"/>
      <c r="F7111" s="5"/>
      <c r="G7111" s="5"/>
      <c r="H7111" s="5"/>
      <c r="I7111" s="3"/>
      <c r="J7111" s="5"/>
      <c r="K7111" s="5"/>
      <c r="L7111" s="5"/>
      <c r="M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3"/>
      <c r="AU7111" s="5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CK7111"/>
    </row>
    <row r="7112" spans="1:89" x14ac:dyDescent="0.25">
      <c r="A7112" s="2"/>
      <c r="B7112" s="5"/>
      <c r="C7112" s="5"/>
      <c r="D7112" s="5"/>
      <c r="E7112" s="5"/>
      <c r="F7112" s="5"/>
      <c r="G7112" s="5"/>
      <c r="H7112" s="5"/>
      <c r="I7112" s="3"/>
      <c r="J7112" s="5"/>
      <c r="K7112" s="5"/>
      <c r="L7112" s="5"/>
      <c r="M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3"/>
      <c r="AU7112" s="5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CK7112"/>
    </row>
    <row r="7113" spans="1:89" x14ac:dyDescent="0.25">
      <c r="A7113" s="2"/>
      <c r="B7113" s="5"/>
      <c r="C7113" s="5"/>
      <c r="D7113" s="5"/>
      <c r="E7113" s="5"/>
      <c r="F7113" s="5"/>
      <c r="G7113" s="5"/>
      <c r="H7113" s="5"/>
      <c r="I7113" s="3"/>
      <c r="J7113" s="5"/>
      <c r="K7113" s="5"/>
      <c r="L7113" s="5"/>
      <c r="M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3"/>
      <c r="AU7113" s="5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CK7113"/>
    </row>
    <row r="7114" spans="1:89" x14ac:dyDescent="0.25">
      <c r="A7114" s="2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3"/>
      <c r="AU7114" s="5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CK7114"/>
    </row>
    <row r="7115" spans="1:89" x14ac:dyDescent="0.25">
      <c r="A7115" s="2"/>
      <c r="B7115" s="5"/>
      <c r="C7115" s="5"/>
      <c r="D7115" s="5"/>
      <c r="E7115" s="5"/>
      <c r="F7115" s="5"/>
      <c r="G7115" s="5"/>
      <c r="H7115" s="5"/>
      <c r="I7115" s="3"/>
      <c r="J7115" s="5"/>
      <c r="K7115" s="5"/>
      <c r="L7115" s="5"/>
      <c r="M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3"/>
      <c r="AU7115" s="5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CK7115"/>
    </row>
    <row r="7116" spans="1:89" x14ac:dyDescent="0.25">
      <c r="A7116" s="2"/>
      <c r="B7116" s="5"/>
      <c r="C7116" s="5"/>
      <c r="D7116" s="5"/>
      <c r="E7116" s="5"/>
      <c r="F7116" s="5"/>
      <c r="G7116" s="5"/>
      <c r="H7116" s="5"/>
      <c r="I7116" s="3"/>
      <c r="J7116" s="5"/>
      <c r="K7116" s="5"/>
      <c r="L7116" s="5"/>
      <c r="M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3"/>
      <c r="AU7116" s="5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CK7116"/>
    </row>
    <row r="7117" spans="1:89" x14ac:dyDescent="0.25">
      <c r="A7117" s="2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3"/>
      <c r="AU7117" s="5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CK7117"/>
    </row>
    <row r="7118" spans="1:89" x14ac:dyDescent="0.25">
      <c r="A7118" s="2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3"/>
      <c r="AU7118" s="5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CK7118"/>
    </row>
    <row r="7119" spans="1:89" x14ac:dyDescent="0.25">
      <c r="A7119" s="2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3"/>
      <c r="AU7119" s="5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CK7119"/>
    </row>
    <row r="7120" spans="1:89" x14ac:dyDescent="0.25">
      <c r="A7120" s="2"/>
      <c r="B7120" s="5"/>
      <c r="C7120" s="5"/>
      <c r="D7120" s="5"/>
      <c r="E7120" s="5"/>
      <c r="F7120" s="5"/>
      <c r="G7120" s="5"/>
      <c r="H7120" s="5"/>
      <c r="I7120" s="3"/>
      <c r="J7120" s="5"/>
      <c r="K7120" s="5"/>
      <c r="L7120" s="5"/>
      <c r="M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3"/>
      <c r="AU7120" s="5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CK7120"/>
    </row>
    <row r="7121" spans="1:89" x14ac:dyDescent="0.25">
      <c r="A7121" s="2"/>
      <c r="B7121" s="5"/>
      <c r="C7121" s="5"/>
      <c r="D7121" s="5"/>
      <c r="E7121" s="5"/>
      <c r="F7121" s="5"/>
      <c r="G7121" s="5"/>
      <c r="H7121" s="5"/>
      <c r="I7121" s="3"/>
      <c r="J7121" s="5"/>
      <c r="K7121" s="5"/>
      <c r="L7121" s="5"/>
      <c r="M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3"/>
      <c r="AU7121" s="5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CK7121"/>
    </row>
    <row r="7122" spans="1:89" x14ac:dyDescent="0.25">
      <c r="A7122" s="2"/>
      <c r="B7122" s="5"/>
      <c r="C7122" s="5"/>
      <c r="D7122" s="5"/>
      <c r="E7122" s="5"/>
      <c r="F7122" s="5"/>
      <c r="G7122" s="5"/>
      <c r="H7122" s="5"/>
      <c r="I7122" s="3"/>
      <c r="J7122" s="5"/>
      <c r="K7122" s="5"/>
      <c r="L7122" s="5"/>
      <c r="M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3"/>
      <c r="AU7122" s="5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CK7122"/>
    </row>
    <row r="7123" spans="1:89" x14ac:dyDescent="0.25">
      <c r="A7123" s="2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3"/>
      <c r="AU7123" s="5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CK7123"/>
    </row>
    <row r="7124" spans="1:89" x14ac:dyDescent="0.25">
      <c r="A7124" s="2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3"/>
      <c r="AU7124" s="5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CK7124"/>
    </row>
    <row r="7125" spans="1:89" x14ac:dyDescent="0.25">
      <c r="A7125" s="2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3"/>
      <c r="AU7125" s="5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CK7125"/>
    </row>
    <row r="7126" spans="1:89" x14ac:dyDescent="0.25">
      <c r="A7126" s="2"/>
      <c r="B7126" s="5"/>
      <c r="C7126" s="5"/>
      <c r="D7126" s="5"/>
      <c r="E7126" s="5"/>
      <c r="F7126" s="5"/>
      <c r="G7126" s="5"/>
      <c r="H7126" s="5"/>
      <c r="I7126" s="3"/>
      <c r="J7126" s="5"/>
      <c r="K7126" s="5"/>
      <c r="L7126" s="5"/>
      <c r="M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3"/>
      <c r="AU7126" s="5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CK7126"/>
    </row>
    <row r="7127" spans="1:89" x14ac:dyDescent="0.25">
      <c r="A7127" s="2"/>
      <c r="B7127" s="5"/>
      <c r="C7127" s="5"/>
      <c r="D7127" s="5"/>
      <c r="E7127" s="5"/>
      <c r="F7127" s="5"/>
      <c r="G7127" s="5"/>
      <c r="H7127" s="5"/>
      <c r="I7127" s="3"/>
      <c r="J7127" s="5"/>
      <c r="K7127" s="5"/>
      <c r="L7127" s="5"/>
      <c r="M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3"/>
      <c r="AU7127" s="5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CK7127"/>
    </row>
    <row r="7128" spans="1:89" x14ac:dyDescent="0.25">
      <c r="A7128" s="2"/>
      <c r="B7128" s="5"/>
      <c r="C7128" s="5"/>
      <c r="D7128" s="5"/>
      <c r="E7128" s="5"/>
      <c r="F7128" s="5"/>
      <c r="G7128" s="5"/>
      <c r="H7128" s="5"/>
      <c r="I7128" s="3"/>
      <c r="J7128" s="5"/>
      <c r="K7128" s="5"/>
      <c r="L7128" s="5"/>
      <c r="M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3"/>
      <c r="AU7128" s="5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CK7128"/>
    </row>
    <row r="7129" spans="1:89" x14ac:dyDescent="0.25">
      <c r="A7129" s="2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3"/>
      <c r="AU7129" s="5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CK7129"/>
    </row>
    <row r="7130" spans="1:89" x14ac:dyDescent="0.25">
      <c r="A7130" s="2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3"/>
      <c r="AU7130" s="5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CK7130"/>
    </row>
    <row r="7131" spans="1:89" x14ac:dyDescent="0.25">
      <c r="A7131" s="2"/>
      <c r="B7131" s="5"/>
      <c r="C7131" s="5"/>
      <c r="D7131" s="5"/>
      <c r="E7131" s="5"/>
      <c r="F7131" s="5"/>
      <c r="G7131" s="5"/>
      <c r="H7131" s="5"/>
      <c r="I7131" s="3"/>
      <c r="J7131" s="5"/>
      <c r="K7131" s="5"/>
      <c r="L7131" s="5"/>
      <c r="M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3"/>
      <c r="AU7131" s="5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CK7131"/>
    </row>
    <row r="7132" spans="1:89" x14ac:dyDescent="0.25">
      <c r="A7132" s="2"/>
      <c r="B7132" s="5"/>
      <c r="C7132" s="5"/>
      <c r="D7132" s="5"/>
      <c r="E7132" s="5"/>
      <c r="F7132" s="5"/>
      <c r="G7132" s="5"/>
      <c r="H7132" s="5"/>
      <c r="I7132" s="3"/>
      <c r="J7132" s="5"/>
      <c r="K7132" s="5"/>
      <c r="L7132" s="5"/>
      <c r="M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3"/>
      <c r="AU7132" s="5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CK7132"/>
    </row>
    <row r="7133" spans="1:89" x14ac:dyDescent="0.25">
      <c r="A7133" s="2"/>
      <c r="B7133" s="5"/>
      <c r="C7133" s="5"/>
      <c r="D7133" s="5"/>
      <c r="E7133" s="5"/>
      <c r="F7133" s="5"/>
      <c r="G7133" s="5"/>
      <c r="H7133" s="5"/>
      <c r="I7133" s="3"/>
      <c r="J7133" s="5"/>
      <c r="K7133" s="5"/>
      <c r="L7133" s="5"/>
      <c r="M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3"/>
      <c r="AU7133" s="5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CK7133"/>
    </row>
    <row r="7134" spans="1:89" x14ac:dyDescent="0.25">
      <c r="A7134" s="2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3"/>
      <c r="AU7134" s="5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CK7134"/>
    </row>
    <row r="7135" spans="1:89" x14ac:dyDescent="0.25">
      <c r="A7135" s="2"/>
      <c r="B7135" s="5"/>
      <c r="C7135" s="5"/>
      <c r="D7135" s="5"/>
      <c r="E7135" s="5"/>
      <c r="F7135" s="5"/>
      <c r="G7135" s="5"/>
      <c r="H7135" s="5"/>
      <c r="I7135" s="3"/>
      <c r="J7135" s="5"/>
      <c r="K7135" s="5"/>
      <c r="L7135" s="5"/>
      <c r="M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3"/>
      <c r="AU7135" s="5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CK7135"/>
    </row>
    <row r="7136" spans="1:89" x14ac:dyDescent="0.25">
      <c r="A7136" s="2"/>
      <c r="B7136" s="5"/>
      <c r="C7136" s="5"/>
      <c r="D7136" s="5"/>
      <c r="E7136" s="5"/>
      <c r="F7136" s="5"/>
      <c r="G7136" s="5"/>
      <c r="H7136" s="5"/>
      <c r="I7136" s="3"/>
      <c r="J7136" s="5"/>
      <c r="K7136" s="5"/>
      <c r="L7136" s="5"/>
      <c r="M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3"/>
      <c r="AU7136" s="5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CK7136"/>
    </row>
    <row r="7137" spans="1:89" x14ac:dyDescent="0.25">
      <c r="A7137" s="2"/>
      <c r="B7137" s="5"/>
      <c r="C7137" s="5"/>
      <c r="D7137" s="5"/>
      <c r="E7137" s="5"/>
      <c r="F7137" s="5"/>
      <c r="G7137" s="5"/>
      <c r="H7137" s="5"/>
      <c r="I7137" s="3"/>
      <c r="J7137" s="5"/>
      <c r="K7137" s="5"/>
      <c r="L7137" s="5"/>
      <c r="M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3"/>
      <c r="AU7137" s="5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CK7137"/>
    </row>
    <row r="7138" spans="1:89" x14ac:dyDescent="0.25">
      <c r="A7138" s="2"/>
      <c r="B7138" s="5"/>
      <c r="C7138" s="5"/>
      <c r="D7138" s="5"/>
      <c r="E7138" s="5"/>
      <c r="F7138" s="5"/>
      <c r="G7138" s="5"/>
      <c r="H7138" s="5"/>
      <c r="I7138" s="3"/>
      <c r="J7138" s="5"/>
      <c r="K7138" s="5"/>
      <c r="L7138" s="5"/>
      <c r="M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3"/>
      <c r="AU7138" s="5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CK7138"/>
    </row>
    <row r="7139" spans="1:89" x14ac:dyDescent="0.25">
      <c r="A7139" s="2"/>
      <c r="B7139" s="5"/>
      <c r="C7139" s="5"/>
      <c r="D7139" s="5"/>
      <c r="E7139" s="5"/>
      <c r="F7139" s="5"/>
      <c r="G7139" s="5"/>
      <c r="H7139" s="5"/>
      <c r="I7139" s="3"/>
      <c r="J7139" s="5"/>
      <c r="K7139" s="5"/>
      <c r="L7139" s="5"/>
      <c r="M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3"/>
      <c r="AU7139" s="5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CK7139"/>
    </row>
    <row r="7140" spans="1:89" x14ac:dyDescent="0.25">
      <c r="A7140" s="2"/>
      <c r="B7140" s="5"/>
      <c r="C7140" s="5"/>
      <c r="D7140" s="5"/>
      <c r="E7140" s="5"/>
      <c r="F7140" s="5"/>
      <c r="G7140" s="5"/>
      <c r="H7140" s="5"/>
      <c r="I7140" s="3"/>
      <c r="J7140" s="5"/>
      <c r="K7140" s="5"/>
      <c r="L7140" s="5"/>
      <c r="M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3"/>
      <c r="AU7140" s="5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CK7140"/>
    </row>
    <row r="7141" spans="1:89" x14ac:dyDescent="0.25">
      <c r="A7141" s="2"/>
      <c r="B7141" s="5"/>
      <c r="C7141" s="5"/>
      <c r="D7141" s="5"/>
      <c r="E7141" s="5"/>
      <c r="F7141" s="5"/>
      <c r="G7141" s="5"/>
      <c r="H7141" s="5"/>
      <c r="I7141" s="3"/>
      <c r="J7141" s="5"/>
      <c r="K7141" s="5"/>
      <c r="L7141" s="5"/>
      <c r="M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3"/>
      <c r="AU7141" s="5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CK7141"/>
    </row>
    <row r="7142" spans="1:89" x14ac:dyDescent="0.25">
      <c r="A7142" s="2"/>
      <c r="B7142" s="5"/>
      <c r="C7142" s="5"/>
      <c r="D7142" s="5"/>
      <c r="E7142" s="5"/>
      <c r="F7142" s="5"/>
      <c r="G7142" s="5"/>
      <c r="H7142" s="5"/>
      <c r="I7142" s="3"/>
      <c r="J7142" s="5"/>
      <c r="K7142" s="5"/>
      <c r="L7142" s="5"/>
      <c r="M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3"/>
      <c r="AU7142" s="5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CK7142"/>
    </row>
    <row r="7143" spans="1:89" x14ac:dyDescent="0.25">
      <c r="A7143" s="2"/>
      <c r="B7143" s="5"/>
      <c r="C7143" s="5"/>
      <c r="D7143" s="5"/>
      <c r="E7143" s="5"/>
      <c r="F7143" s="5"/>
      <c r="G7143" s="5"/>
      <c r="H7143" s="5"/>
      <c r="I7143" s="3"/>
      <c r="J7143" s="5"/>
      <c r="K7143" s="5"/>
      <c r="L7143" s="5"/>
      <c r="M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3"/>
      <c r="AU7143" s="5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CK7143"/>
    </row>
    <row r="7144" spans="1:89" x14ac:dyDescent="0.25">
      <c r="A7144" s="2"/>
      <c r="B7144" s="5"/>
      <c r="C7144" s="5"/>
      <c r="D7144" s="5"/>
      <c r="E7144" s="5"/>
      <c r="F7144" s="5"/>
      <c r="G7144" s="5"/>
      <c r="H7144" s="5"/>
      <c r="I7144" s="3"/>
      <c r="J7144" s="5"/>
      <c r="K7144" s="5"/>
      <c r="L7144" s="5"/>
      <c r="M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3"/>
      <c r="AU7144" s="5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CK7144"/>
    </row>
    <row r="7145" spans="1:89" x14ac:dyDescent="0.25">
      <c r="A7145" s="2"/>
      <c r="B7145" s="5"/>
      <c r="C7145" s="5"/>
      <c r="D7145" s="5"/>
      <c r="E7145" s="5"/>
      <c r="F7145" s="5"/>
      <c r="G7145" s="5"/>
      <c r="H7145" s="5"/>
      <c r="I7145" s="3"/>
      <c r="J7145" s="5"/>
      <c r="K7145" s="5"/>
      <c r="L7145" s="5"/>
      <c r="M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3"/>
      <c r="AU7145" s="5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CK7145"/>
    </row>
    <row r="7146" spans="1:89" x14ac:dyDescent="0.25">
      <c r="A7146" s="2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3"/>
      <c r="AU7146" s="5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CK7146"/>
    </row>
    <row r="7147" spans="1:89" x14ac:dyDescent="0.25">
      <c r="A7147" s="2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3"/>
      <c r="AU7147" s="5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CK7147"/>
    </row>
    <row r="7148" spans="1:89" x14ac:dyDescent="0.25">
      <c r="A7148" s="2"/>
      <c r="B7148" s="5"/>
      <c r="C7148" s="5"/>
      <c r="D7148" s="5"/>
      <c r="E7148" s="5"/>
      <c r="F7148" s="5"/>
      <c r="G7148" s="5"/>
      <c r="H7148" s="5"/>
      <c r="I7148" s="3"/>
      <c r="J7148" s="5"/>
      <c r="K7148" s="5"/>
      <c r="L7148" s="5"/>
      <c r="M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3"/>
      <c r="AU7148" s="5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CK7148"/>
    </row>
    <row r="7149" spans="1:89" x14ac:dyDescent="0.25">
      <c r="A7149" s="2"/>
      <c r="B7149" s="5"/>
      <c r="C7149" s="5"/>
      <c r="D7149" s="5"/>
      <c r="E7149" s="5"/>
      <c r="F7149" s="5"/>
      <c r="G7149" s="5"/>
      <c r="H7149" s="5"/>
      <c r="I7149" s="3"/>
      <c r="J7149" s="5"/>
      <c r="K7149" s="5"/>
      <c r="L7149" s="5"/>
      <c r="M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3"/>
      <c r="AU7149" s="5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CK7149"/>
    </row>
    <row r="7150" spans="1:89" x14ac:dyDescent="0.25">
      <c r="A7150" s="2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3"/>
      <c r="AU7150" s="5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CK7150"/>
    </row>
    <row r="7151" spans="1:89" x14ac:dyDescent="0.25">
      <c r="A7151" s="2"/>
      <c r="B7151" s="5"/>
      <c r="C7151" s="5"/>
      <c r="D7151" s="5"/>
      <c r="E7151" s="5"/>
      <c r="F7151" s="5"/>
      <c r="G7151" s="5"/>
      <c r="H7151" s="5"/>
      <c r="I7151" s="3"/>
      <c r="J7151" s="5"/>
      <c r="K7151" s="5"/>
      <c r="L7151" s="5"/>
      <c r="M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3"/>
      <c r="AU7151" s="5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CK7151"/>
    </row>
    <row r="7152" spans="1:89" x14ac:dyDescent="0.25">
      <c r="A7152" s="2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3"/>
      <c r="AU7152" s="5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CK7152"/>
    </row>
    <row r="7153" spans="1:89" x14ac:dyDescent="0.25">
      <c r="A7153" s="2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3"/>
      <c r="AU7153" s="5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CK7153"/>
    </row>
    <row r="7154" spans="1:89" x14ac:dyDescent="0.25">
      <c r="A7154" s="2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3"/>
      <c r="AU7154" s="5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CK7154"/>
    </row>
    <row r="7155" spans="1:89" x14ac:dyDescent="0.25">
      <c r="A7155" s="2"/>
      <c r="B7155" s="5"/>
      <c r="C7155" s="5"/>
      <c r="D7155" s="5"/>
      <c r="E7155" s="5"/>
      <c r="F7155" s="5"/>
      <c r="G7155" s="5"/>
      <c r="H7155" s="5"/>
      <c r="I7155" s="3"/>
      <c r="J7155" s="5"/>
      <c r="K7155" s="5"/>
      <c r="L7155" s="5"/>
      <c r="M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3"/>
      <c r="AU7155" s="5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CK7155"/>
    </row>
    <row r="7156" spans="1:89" x14ac:dyDescent="0.25">
      <c r="A7156" s="2"/>
      <c r="B7156" s="5"/>
      <c r="C7156" s="5"/>
      <c r="D7156" s="5"/>
      <c r="E7156" s="5"/>
      <c r="F7156" s="5"/>
      <c r="G7156" s="5"/>
      <c r="H7156" s="5"/>
      <c r="I7156" s="3"/>
      <c r="J7156" s="5"/>
      <c r="K7156" s="5"/>
      <c r="L7156" s="5"/>
      <c r="M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3"/>
      <c r="AU7156" s="5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CK7156"/>
    </row>
    <row r="7157" spans="1:89" x14ac:dyDescent="0.25">
      <c r="A7157" s="2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3"/>
      <c r="AU7157" s="5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CK7157"/>
    </row>
    <row r="7158" spans="1:89" x14ac:dyDescent="0.25">
      <c r="A7158" s="2"/>
      <c r="B7158" s="5"/>
      <c r="C7158" s="5"/>
      <c r="D7158" s="5"/>
      <c r="E7158" s="5"/>
      <c r="F7158" s="5"/>
      <c r="G7158" s="5"/>
      <c r="H7158" s="5"/>
      <c r="I7158" s="3"/>
      <c r="J7158" s="5"/>
      <c r="K7158" s="5"/>
      <c r="L7158" s="5"/>
      <c r="M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3"/>
      <c r="AU7158" s="5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CK7158"/>
    </row>
    <row r="7159" spans="1:89" x14ac:dyDescent="0.25">
      <c r="A7159" s="2"/>
      <c r="B7159" s="5"/>
      <c r="C7159" s="5"/>
      <c r="D7159" s="5"/>
      <c r="E7159" s="5"/>
      <c r="F7159" s="5"/>
      <c r="G7159" s="5"/>
      <c r="H7159" s="5"/>
      <c r="I7159" s="3"/>
      <c r="J7159" s="5"/>
      <c r="K7159" s="5"/>
      <c r="L7159" s="5"/>
      <c r="M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3"/>
      <c r="AU7159" s="5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CK7159"/>
    </row>
    <row r="7160" spans="1:89" x14ac:dyDescent="0.25">
      <c r="A7160" s="2"/>
      <c r="B7160" s="5"/>
      <c r="C7160" s="5"/>
      <c r="D7160" s="5"/>
      <c r="E7160" s="5"/>
      <c r="F7160" s="5"/>
      <c r="G7160" s="5"/>
      <c r="H7160" s="5"/>
      <c r="I7160" s="3"/>
      <c r="J7160" s="5"/>
      <c r="K7160" s="5"/>
      <c r="L7160" s="5"/>
      <c r="M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3"/>
      <c r="AU7160" s="5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CK7160"/>
    </row>
    <row r="7161" spans="1:89" x14ac:dyDescent="0.25">
      <c r="A7161" s="2"/>
      <c r="B7161" s="5"/>
      <c r="C7161" s="5"/>
      <c r="D7161" s="5"/>
      <c r="E7161" s="5"/>
      <c r="F7161" s="5"/>
      <c r="G7161" s="5"/>
      <c r="H7161" s="5"/>
      <c r="I7161" s="3"/>
      <c r="J7161" s="5"/>
      <c r="K7161" s="5"/>
      <c r="L7161" s="5"/>
      <c r="M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3"/>
      <c r="AU7161" s="5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CK7161"/>
    </row>
    <row r="7162" spans="1:89" x14ac:dyDescent="0.25">
      <c r="A7162" s="2"/>
      <c r="B7162" s="5"/>
      <c r="C7162" s="5"/>
      <c r="D7162" s="5"/>
      <c r="E7162" s="5"/>
      <c r="F7162" s="5"/>
      <c r="G7162" s="5"/>
      <c r="H7162" s="5"/>
      <c r="I7162" s="3"/>
      <c r="J7162" s="5"/>
      <c r="K7162" s="5"/>
      <c r="L7162" s="5"/>
      <c r="M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3"/>
      <c r="AU7162" s="5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CK7162"/>
    </row>
    <row r="7163" spans="1:89" x14ac:dyDescent="0.25">
      <c r="A7163" s="2"/>
      <c r="B7163" s="5"/>
      <c r="C7163" s="5"/>
      <c r="D7163" s="5"/>
      <c r="E7163" s="5"/>
      <c r="F7163" s="5"/>
      <c r="G7163" s="5"/>
      <c r="H7163" s="5"/>
      <c r="I7163" s="3"/>
      <c r="J7163" s="5"/>
      <c r="K7163" s="5"/>
      <c r="L7163" s="5"/>
      <c r="M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3"/>
      <c r="AU7163" s="5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CK7163"/>
    </row>
    <row r="7164" spans="1:89" x14ac:dyDescent="0.25">
      <c r="A7164" s="2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3"/>
      <c r="AU7164" s="5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CK7164"/>
    </row>
    <row r="7165" spans="1:89" x14ac:dyDescent="0.25">
      <c r="A7165" s="2"/>
      <c r="B7165" s="5"/>
      <c r="C7165" s="5"/>
      <c r="D7165" s="5"/>
      <c r="E7165" s="5"/>
      <c r="F7165" s="5"/>
      <c r="G7165" s="5"/>
      <c r="H7165" s="5"/>
      <c r="I7165" s="3"/>
      <c r="J7165" s="5"/>
      <c r="K7165" s="5"/>
      <c r="L7165" s="5"/>
      <c r="M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3"/>
      <c r="AU7165" s="5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CK7165"/>
    </row>
    <row r="7166" spans="1:89" x14ac:dyDescent="0.25">
      <c r="A7166" s="2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3"/>
      <c r="AU7166" s="5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CK7166"/>
    </row>
    <row r="7167" spans="1:89" x14ac:dyDescent="0.25">
      <c r="A7167" s="2"/>
      <c r="B7167" s="5"/>
      <c r="C7167" s="5"/>
      <c r="D7167" s="5"/>
      <c r="E7167" s="5"/>
      <c r="F7167" s="5"/>
      <c r="G7167" s="5"/>
      <c r="H7167" s="5"/>
      <c r="I7167" s="3"/>
      <c r="J7167" s="5"/>
      <c r="K7167" s="5"/>
      <c r="L7167" s="5"/>
      <c r="M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3"/>
      <c r="AU7167" s="5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CK7167"/>
    </row>
    <row r="7168" spans="1:89" x14ac:dyDescent="0.25">
      <c r="A7168" s="2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3"/>
      <c r="AU7168" s="5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CK7168"/>
    </row>
    <row r="7169" spans="1:89" x14ac:dyDescent="0.25">
      <c r="A7169" s="2"/>
      <c r="B7169" s="5"/>
      <c r="C7169" s="5"/>
      <c r="D7169" s="5"/>
      <c r="E7169" s="5"/>
      <c r="F7169" s="5"/>
      <c r="G7169" s="5"/>
      <c r="H7169" s="5"/>
      <c r="I7169" s="3"/>
      <c r="J7169" s="5"/>
      <c r="K7169" s="5"/>
      <c r="L7169" s="5"/>
      <c r="M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3"/>
      <c r="AU7169" s="5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CK7169"/>
    </row>
    <row r="7170" spans="1:89" x14ac:dyDescent="0.25">
      <c r="A7170" s="2"/>
      <c r="B7170" s="5"/>
      <c r="C7170" s="5"/>
      <c r="D7170" s="5"/>
      <c r="E7170" s="5"/>
      <c r="F7170" s="5"/>
      <c r="G7170" s="5"/>
      <c r="H7170" s="5"/>
      <c r="I7170" s="3"/>
      <c r="J7170" s="5"/>
      <c r="K7170" s="5"/>
      <c r="L7170" s="5"/>
      <c r="M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3"/>
      <c r="AU7170" s="5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CK7170"/>
    </row>
    <row r="7171" spans="1:89" x14ac:dyDescent="0.25">
      <c r="A7171" s="2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3"/>
      <c r="AU7171" s="5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CK7171"/>
    </row>
    <row r="7172" spans="1:89" x14ac:dyDescent="0.25">
      <c r="A7172" s="2"/>
      <c r="B7172" s="5"/>
      <c r="C7172" s="5"/>
      <c r="D7172" s="5"/>
      <c r="E7172" s="5"/>
      <c r="F7172" s="5"/>
      <c r="G7172" s="5"/>
      <c r="H7172" s="5"/>
      <c r="I7172" s="3"/>
      <c r="J7172" s="5"/>
      <c r="K7172" s="5"/>
      <c r="L7172" s="5"/>
      <c r="M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3"/>
      <c r="AU7172" s="5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CK7172"/>
    </row>
    <row r="7173" spans="1:89" x14ac:dyDescent="0.25">
      <c r="A7173" s="2"/>
      <c r="B7173" s="5"/>
      <c r="C7173" s="5"/>
      <c r="D7173" s="5"/>
      <c r="E7173" s="5"/>
      <c r="F7173" s="5"/>
      <c r="G7173" s="5"/>
      <c r="H7173" s="5"/>
      <c r="I7173" s="3"/>
      <c r="J7173" s="5"/>
      <c r="K7173" s="5"/>
      <c r="L7173" s="5"/>
      <c r="M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3"/>
      <c r="AU7173" s="5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CK7173"/>
    </row>
    <row r="7174" spans="1:89" x14ac:dyDescent="0.25">
      <c r="A7174" s="2"/>
      <c r="B7174" s="5"/>
      <c r="C7174" s="5"/>
      <c r="D7174" s="5"/>
      <c r="E7174" s="5"/>
      <c r="F7174" s="5"/>
      <c r="G7174" s="5"/>
      <c r="H7174" s="5"/>
      <c r="I7174" s="3"/>
      <c r="J7174" s="5"/>
      <c r="K7174" s="5"/>
      <c r="L7174" s="5"/>
      <c r="M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3"/>
      <c r="AU7174" s="5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CK7174"/>
    </row>
    <row r="7175" spans="1:89" x14ac:dyDescent="0.25">
      <c r="A7175" s="2"/>
      <c r="B7175" s="5"/>
      <c r="C7175" s="5"/>
      <c r="D7175" s="5"/>
      <c r="E7175" s="5"/>
      <c r="F7175" s="5"/>
      <c r="G7175" s="5"/>
      <c r="H7175" s="5"/>
      <c r="I7175" s="3"/>
      <c r="J7175" s="5"/>
      <c r="K7175" s="5"/>
      <c r="L7175" s="5"/>
      <c r="M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3"/>
      <c r="AU7175" s="5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CK7175"/>
    </row>
    <row r="7176" spans="1:89" x14ac:dyDescent="0.25">
      <c r="A7176" s="2"/>
      <c r="B7176" s="5"/>
      <c r="C7176" s="5"/>
      <c r="D7176" s="5"/>
      <c r="E7176" s="5"/>
      <c r="F7176" s="5"/>
      <c r="G7176" s="5"/>
      <c r="H7176" s="5"/>
      <c r="I7176" s="3"/>
      <c r="J7176" s="5"/>
      <c r="K7176" s="5"/>
      <c r="L7176" s="5"/>
      <c r="M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3"/>
      <c r="AU7176" s="5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CK7176"/>
    </row>
    <row r="7177" spans="1:89" x14ac:dyDescent="0.25">
      <c r="A7177" s="2"/>
      <c r="B7177" s="5"/>
      <c r="C7177" s="5"/>
      <c r="D7177" s="5"/>
      <c r="E7177" s="5"/>
      <c r="F7177" s="5"/>
      <c r="G7177" s="5"/>
      <c r="H7177" s="5"/>
      <c r="I7177" s="3"/>
      <c r="J7177" s="5"/>
      <c r="K7177" s="5"/>
      <c r="L7177" s="5"/>
      <c r="M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3"/>
      <c r="AU7177" s="5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CK7177"/>
    </row>
    <row r="7178" spans="1:89" x14ac:dyDescent="0.25">
      <c r="A7178" s="2"/>
      <c r="B7178" s="5"/>
      <c r="C7178" s="5"/>
      <c r="D7178" s="5"/>
      <c r="E7178" s="5"/>
      <c r="F7178" s="5"/>
      <c r="G7178" s="5"/>
      <c r="H7178" s="5"/>
      <c r="I7178" s="3"/>
      <c r="J7178" s="5"/>
      <c r="K7178" s="5"/>
      <c r="L7178" s="5"/>
      <c r="M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3"/>
      <c r="AU7178" s="5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CK7178"/>
    </row>
    <row r="7179" spans="1:89" x14ac:dyDescent="0.25">
      <c r="A7179" s="2"/>
      <c r="B7179" s="5"/>
      <c r="C7179" s="5"/>
      <c r="D7179" s="5"/>
      <c r="E7179" s="5"/>
      <c r="F7179" s="5"/>
      <c r="G7179" s="5"/>
      <c r="H7179" s="5"/>
      <c r="I7179" s="3"/>
      <c r="J7179" s="5"/>
      <c r="K7179" s="5"/>
      <c r="L7179" s="5"/>
      <c r="M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3"/>
      <c r="AU7179" s="5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CK7179"/>
    </row>
    <row r="7180" spans="1:89" x14ac:dyDescent="0.25">
      <c r="A7180" s="2"/>
      <c r="B7180" s="5"/>
      <c r="C7180" s="5"/>
      <c r="D7180" s="5"/>
      <c r="E7180" s="5"/>
      <c r="F7180" s="5"/>
      <c r="G7180" s="5"/>
      <c r="H7180" s="5"/>
      <c r="I7180" s="3"/>
      <c r="J7180" s="5"/>
      <c r="K7180" s="5"/>
      <c r="L7180" s="5"/>
      <c r="M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3"/>
      <c r="AU7180" s="5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CK7180"/>
    </row>
    <row r="7181" spans="1:89" x14ac:dyDescent="0.25">
      <c r="A7181" s="2"/>
      <c r="B7181" s="5"/>
      <c r="C7181" s="5"/>
      <c r="D7181" s="5"/>
      <c r="E7181" s="5"/>
      <c r="F7181" s="5"/>
      <c r="G7181" s="5"/>
      <c r="H7181" s="5"/>
      <c r="I7181" s="3"/>
      <c r="J7181" s="5"/>
      <c r="K7181" s="5"/>
      <c r="L7181" s="5"/>
      <c r="M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3"/>
      <c r="AU7181" s="5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CK7181"/>
    </row>
    <row r="7182" spans="1:89" x14ac:dyDescent="0.25">
      <c r="A7182" s="2"/>
      <c r="B7182" s="5"/>
      <c r="C7182" s="5"/>
      <c r="D7182" s="5"/>
      <c r="E7182" s="5"/>
      <c r="F7182" s="5"/>
      <c r="G7182" s="5"/>
      <c r="H7182" s="5"/>
      <c r="I7182" s="3"/>
      <c r="J7182" s="5"/>
      <c r="K7182" s="5"/>
      <c r="L7182" s="5"/>
      <c r="M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3"/>
      <c r="AU7182" s="5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CK7182"/>
    </row>
    <row r="7183" spans="1:89" x14ac:dyDescent="0.25">
      <c r="A7183" s="2"/>
      <c r="B7183" s="5"/>
      <c r="C7183" s="5"/>
      <c r="D7183" s="5"/>
      <c r="E7183" s="5"/>
      <c r="F7183" s="5"/>
      <c r="G7183" s="5"/>
      <c r="H7183" s="5"/>
      <c r="I7183" s="3"/>
      <c r="J7183" s="5"/>
      <c r="K7183" s="5"/>
      <c r="L7183" s="5"/>
      <c r="M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3"/>
      <c r="AU7183" s="5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CK7183"/>
    </row>
    <row r="7184" spans="1:89" x14ac:dyDescent="0.25">
      <c r="A7184" s="2"/>
      <c r="B7184" s="5"/>
      <c r="C7184" s="5"/>
      <c r="D7184" s="5"/>
      <c r="E7184" s="5"/>
      <c r="F7184" s="5"/>
      <c r="G7184" s="5"/>
      <c r="H7184" s="5"/>
      <c r="I7184" s="3"/>
      <c r="J7184" s="5"/>
      <c r="K7184" s="5"/>
      <c r="L7184" s="5"/>
      <c r="M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3"/>
      <c r="AU7184" s="5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CK7184"/>
    </row>
    <row r="7185" spans="1:89" x14ac:dyDescent="0.25">
      <c r="A7185" s="2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3"/>
      <c r="AU7185" s="5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CK7185"/>
    </row>
    <row r="7186" spans="1:89" x14ac:dyDescent="0.25">
      <c r="A7186" s="2"/>
      <c r="B7186" s="5"/>
      <c r="C7186" s="5"/>
      <c r="D7186" s="5"/>
      <c r="E7186" s="5"/>
      <c r="F7186" s="5"/>
      <c r="G7186" s="5"/>
      <c r="H7186" s="5"/>
      <c r="I7186" s="3"/>
      <c r="J7186" s="5"/>
      <c r="K7186" s="5"/>
      <c r="L7186" s="5"/>
      <c r="M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3"/>
      <c r="AU7186" s="5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CK7186"/>
    </row>
    <row r="7187" spans="1:89" x14ac:dyDescent="0.25">
      <c r="A7187" s="2"/>
      <c r="B7187" s="5"/>
      <c r="C7187" s="5"/>
      <c r="D7187" s="5"/>
      <c r="E7187" s="5"/>
      <c r="F7187" s="5"/>
      <c r="G7187" s="5"/>
      <c r="H7187" s="5"/>
      <c r="I7187" s="3"/>
      <c r="J7187" s="5"/>
      <c r="K7187" s="5"/>
      <c r="L7187" s="5"/>
      <c r="M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3"/>
      <c r="AU7187" s="5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CK7187"/>
    </row>
    <row r="7188" spans="1:89" x14ac:dyDescent="0.25">
      <c r="A7188" s="2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3"/>
      <c r="AU7188" s="5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CK7188"/>
    </row>
    <row r="7189" spans="1:89" x14ac:dyDescent="0.25">
      <c r="A7189" s="2"/>
      <c r="B7189" s="5"/>
      <c r="C7189" s="5"/>
      <c r="D7189" s="5"/>
      <c r="E7189" s="5"/>
      <c r="F7189" s="5"/>
      <c r="G7189" s="5"/>
      <c r="H7189" s="5"/>
      <c r="I7189" s="3"/>
      <c r="J7189" s="5"/>
      <c r="K7189" s="5"/>
      <c r="L7189" s="5"/>
      <c r="M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3"/>
      <c r="AU7189" s="5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CK7189"/>
    </row>
    <row r="7190" spans="1:89" x14ac:dyDescent="0.25">
      <c r="A7190" s="2"/>
      <c r="B7190" s="5"/>
      <c r="C7190" s="5"/>
      <c r="D7190" s="5"/>
      <c r="E7190" s="5"/>
      <c r="F7190" s="5"/>
      <c r="G7190" s="5"/>
      <c r="H7190" s="5"/>
      <c r="I7190" s="3"/>
      <c r="J7190" s="5"/>
      <c r="K7190" s="5"/>
      <c r="L7190" s="5"/>
      <c r="M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3"/>
      <c r="AU7190" s="5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CK7190"/>
    </row>
    <row r="7191" spans="1:89" x14ac:dyDescent="0.25">
      <c r="A7191" s="2"/>
      <c r="B7191" s="5"/>
      <c r="C7191" s="5"/>
      <c r="D7191" s="5"/>
      <c r="E7191" s="5"/>
      <c r="F7191" s="5"/>
      <c r="G7191" s="5"/>
      <c r="H7191" s="5"/>
      <c r="I7191" s="3"/>
      <c r="J7191" s="5"/>
      <c r="K7191" s="5"/>
      <c r="L7191" s="5"/>
      <c r="M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3"/>
      <c r="AU7191" s="5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CK7191"/>
    </row>
    <row r="7192" spans="1:89" x14ac:dyDescent="0.25">
      <c r="A7192" s="2"/>
      <c r="B7192" s="5"/>
      <c r="C7192" s="5"/>
      <c r="D7192" s="5"/>
      <c r="E7192" s="5"/>
      <c r="F7192" s="5"/>
      <c r="G7192" s="5"/>
      <c r="H7192" s="5"/>
      <c r="I7192" s="3"/>
      <c r="J7192" s="5"/>
      <c r="K7192" s="5"/>
      <c r="L7192" s="5"/>
      <c r="M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3"/>
      <c r="AU7192" s="5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CK7192"/>
    </row>
    <row r="7193" spans="1:89" x14ac:dyDescent="0.25">
      <c r="A7193" s="2"/>
      <c r="B7193" s="5"/>
      <c r="C7193" s="5"/>
      <c r="D7193" s="5"/>
      <c r="E7193" s="5"/>
      <c r="F7193" s="5"/>
      <c r="G7193" s="5"/>
      <c r="H7193" s="5"/>
      <c r="I7193" s="3"/>
      <c r="J7193" s="5"/>
      <c r="K7193" s="5"/>
      <c r="L7193" s="5"/>
      <c r="M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3"/>
      <c r="AU7193" s="5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CK7193"/>
    </row>
    <row r="7194" spans="1:89" x14ac:dyDescent="0.25">
      <c r="A7194" s="2"/>
      <c r="B7194" s="5"/>
      <c r="C7194" s="5"/>
      <c r="D7194" s="5"/>
      <c r="E7194" s="5"/>
      <c r="F7194" s="5"/>
      <c r="G7194" s="5"/>
      <c r="H7194" s="5"/>
      <c r="I7194" s="3"/>
      <c r="J7194" s="5"/>
      <c r="K7194" s="5"/>
      <c r="L7194" s="5"/>
      <c r="M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3"/>
      <c r="AU7194" s="5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CK7194"/>
    </row>
    <row r="7195" spans="1:89" x14ac:dyDescent="0.25">
      <c r="A7195" s="2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3"/>
      <c r="AU7195" s="5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CK7195"/>
    </row>
    <row r="7196" spans="1:89" x14ac:dyDescent="0.25">
      <c r="A7196" s="2"/>
      <c r="B7196" s="5"/>
      <c r="C7196" s="5"/>
      <c r="D7196" s="5"/>
      <c r="E7196" s="5"/>
      <c r="F7196" s="5"/>
      <c r="G7196" s="5"/>
      <c r="H7196" s="5"/>
      <c r="I7196" s="3"/>
      <c r="J7196" s="5"/>
      <c r="K7196" s="5"/>
      <c r="L7196" s="5"/>
      <c r="M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3"/>
      <c r="AU7196" s="5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CK7196"/>
    </row>
    <row r="7197" spans="1:89" x14ac:dyDescent="0.25">
      <c r="A7197" s="2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3"/>
      <c r="AU7197" s="5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CK7197"/>
    </row>
    <row r="7198" spans="1:89" x14ac:dyDescent="0.25">
      <c r="A7198" s="2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3"/>
      <c r="AU7198" s="5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CK7198"/>
    </row>
    <row r="7199" spans="1:89" x14ac:dyDescent="0.25">
      <c r="A7199" s="2"/>
      <c r="B7199" s="5"/>
      <c r="C7199" s="5"/>
      <c r="D7199" s="5"/>
      <c r="E7199" s="5"/>
      <c r="F7199" s="5"/>
      <c r="G7199" s="5"/>
      <c r="H7199" s="5"/>
      <c r="I7199" s="3"/>
      <c r="J7199" s="5"/>
      <c r="K7199" s="5"/>
      <c r="L7199" s="5"/>
      <c r="M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3"/>
      <c r="AU7199" s="5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CK7199"/>
    </row>
    <row r="7200" spans="1:89" x14ac:dyDescent="0.25">
      <c r="A7200" s="2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3"/>
      <c r="AU7200" s="5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CK7200"/>
    </row>
    <row r="7201" spans="1:89" x14ac:dyDescent="0.25">
      <c r="A7201" s="2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3"/>
      <c r="AU7201" s="5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CK7201"/>
    </row>
    <row r="7202" spans="1:89" x14ac:dyDescent="0.25">
      <c r="A7202" s="2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3"/>
      <c r="AU7202" s="5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CK7202"/>
    </row>
    <row r="7203" spans="1:89" x14ac:dyDescent="0.25">
      <c r="A7203" s="2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3"/>
      <c r="AU7203" s="5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CK7203"/>
    </row>
    <row r="7204" spans="1:89" x14ac:dyDescent="0.25">
      <c r="A7204" s="2"/>
      <c r="B7204" s="5"/>
      <c r="C7204" s="5"/>
      <c r="D7204" s="5"/>
      <c r="E7204" s="5"/>
      <c r="F7204" s="5"/>
      <c r="G7204" s="5"/>
      <c r="H7204" s="5"/>
      <c r="I7204" s="3"/>
      <c r="J7204" s="5"/>
      <c r="K7204" s="5"/>
      <c r="L7204" s="5"/>
      <c r="M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3"/>
      <c r="AU7204" s="5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CK7204"/>
    </row>
    <row r="7205" spans="1:89" x14ac:dyDescent="0.25">
      <c r="A7205" s="2"/>
      <c r="B7205" s="5"/>
      <c r="C7205" s="5"/>
      <c r="D7205" s="5"/>
      <c r="E7205" s="5"/>
      <c r="F7205" s="5"/>
      <c r="G7205" s="5"/>
      <c r="H7205" s="5"/>
      <c r="I7205" s="3"/>
      <c r="J7205" s="5"/>
      <c r="K7205" s="5"/>
      <c r="L7205" s="5"/>
      <c r="M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3"/>
      <c r="AU7205" s="5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CK7205"/>
    </row>
    <row r="7206" spans="1:89" x14ac:dyDescent="0.25">
      <c r="A7206" s="2"/>
      <c r="B7206" s="5"/>
      <c r="C7206" s="5"/>
      <c r="D7206" s="5"/>
      <c r="E7206" s="5"/>
      <c r="F7206" s="5"/>
      <c r="G7206" s="5"/>
      <c r="H7206" s="5"/>
      <c r="I7206" s="3"/>
      <c r="J7206" s="5"/>
      <c r="K7206" s="5"/>
      <c r="L7206" s="5"/>
      <c r="M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3"/>
      <c r="AU7206" s="5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CK7206"/>
    </row>
    <row r="7207" spans="1:89" x14ac:dyDescent="0.25">
      <c r="A7207" s="2"/>
      <c r="B7207" s="5"/>
      <c r="C7207" s="5"/>
      <c r="D7207" s="5"/>
      <c r="E7207" s="5"/>
      <c r="F7207" s="5"/>
      <c r="G7207" s="5"/>
      <c r="H7207" s="5"/>
      <c r="I7207" s="3"/>
      <c r="J7207" s="5"/>
      <c r="K7207" s="5"/>
      <c r="L7207" s="5"/>
      <c r="M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3"/>
      <c r="AU7207" s="5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CK7207"/>
    </row>
    <row r="7208" spans="1:89" x14ac:dyDescent="0.25">
      <c r="A7208" s="2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3"/>
      <c r="AU7208" s="5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CK7208"/>
    </row>
    <row r="7209" spans="1:89" x14ac:dyDescent="0.25">
      <c r="A7209" s="2"/>
      <c r="B7209" s="5"/>
      <c r="C7209" s="5"/>
      <c r="D7209" s="5"/>
      <c r="E7209" s="5"/>
      <c r="F7209" s="5"/>
      <c r="G7209" s="5"/>
      <c r="H7209" s="5"/>
      <c r="I7209" s="3"/>
      <c r="J7209" s="5"/>
      <c r="K7209" s="5"/>
      <c r="L7209" s="5"/>
      <c r="M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3"/>
      <c r="AU7209" s="5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CK7209"/>
    </row>
    <row r="7210" spans="1:89" x14ac:dyDescent="0.25">
      <c r="A7210" s="2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3"/>
      <c r="AU7210" s="5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CK7210"/>
    </row>
    <row r="7211" spans="1:89" x14ac:dyDescent="0.25">
      <c r="A7211" s="2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3"/>
      <c r="AU7211" s="5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CK7211"/>
    </row>
    <row r="7212" spans="1:89" x14ac:dyDescent="0.25">
      <c r="A7212" s="2"/>
      <c r="B7212" s="5"/>
      <c r="C7212" s="5"/>
      <c r="D7212" s="5"/>
      <c r="E7212" s="5"/>
      <c r="F7212" s="5"/>
      <c r="G7212" s="5"/>
      <c r="H7212" s="5"/>
      <c r="I7212" s="3"/>
      <c r="J7212" s="5"/>
      <c r="K7212" s="5"/>
      <c r="L7212" s="5"/>
      <c r="M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3"/>
      <c r="AU7212" s="5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CK7212"/>
    </row>
    <row r="7213" spans="1:89" x14ac:dyDescent="0.25">
      <c r="A7213" s="2"/>
      <c r="B7213" s="5"/>
      <c r="C7213" s="5"/>
      <c r="D7213" s="5"/>
      <c r="E7213" s="5"/>
      <c r="F7213" s="5"/>
      <c r="G7213" s="5"/>
      <c r="H7213" s="5"/>
      <c r="I7213" s="3"/>
      <c r="J7213" s="5"/>
      <c r="K7213" s="5"/>
      <c r="L7213" s="5"/>
      <c r="M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3"/>
      <c r="AU7213" s="5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CK7213"/>
    </row>
    <row r="7214" spans="1:89" x14ac:dyDescent="0.25">
      <c r="A7214" s="2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3"/>
      <c r="AU7214" s="5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CK7214"/>
    </row>
    <row r="7215" spans="1:89" x14ac:dyDescent="0.25">
      <c r="A7215" s="2"/>
      <c r="B7215" s="5"/>
      <c r="C7215" s="5"/>
      <c r="D7215" s="5"/>
      <c r="E7215" s="5"/>
      <c r="F7215" s="5"/>
      <c r="G7215" s="5"/>
      <c r="H7215" s="5"/>
      <c r="I7215" s="3"/>
      <c r="J7215" s="5"/>
      <c r="K7215" s="5"/>
      <c r="L7215" s="5"/>
      <c r="M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3"/>
      <c r="AU7215" s="5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CK7215"/>
    </row>
    <row r="7216" spans="1:89" x14ac:dyDescent="0.25">
      <c r="A7216" s="2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3"/>
      <c r="AU7216" s="5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CK7216"/>
    </row>
    <row r="7217" spans="1:89" x14ac:dyDescent="0.25">
      <c r="A7217" s="2"/>
      <c r="B7217" s="5"/>
      <c r="C7217" s="5"/>
      <c r="D7217" s="5"/>
      <c r="E7217" s="5"/>
      <c r="F7217" s="5"/>
      <c r="G7217" s="5"/>
      <c r="H7217" s="5"/>
      <c r="I7217" s="3"/>
      <c r="J7217" s="5"/>
      <c r="K7217" s="5"/>
      <c r="L7217" s="5"/>
      <c r="M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3"/>
      <c r="AU7217" s="5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CK7217"/>
    </row>
    <row r="7218" spans="1:89" x14ac:dyDescent="0.25">
      <c r="A7218" s="2"/>
      <c r="B7218" s="5"/>
      <c r="C7218" s="5"/>
      <c r="D7218" s="5"/>
      <c r="E7218" s="5"/>
      <c r="F7218" s="5"/>
      <c r="G7218" s="5"/>
      <c r="H7218" s="5"/>
      <c r="I7218" s="3"/>
      <c r="J7218" s="5"/>
      <c r="K7218" s="5"/>
      <c r="L7218" s="5"/>
      <c r="M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3"/>
      <c r="AU7218" s="5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CK7218"/>
    </row>
    <row r="7219" spans="1:89" x14ac:dyDescent="0.25">
      <c r="A7219" s="2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3"/>
      <c r="AU7219" s="5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CK7219"/>
    </row>
    <row r="7220" spans="1:89" x14ac:dyDescent="0.25">
      <c r="A7220" s="2"/>
      <c r="B7220" s="5"/>
      <c r="C7220" s="5"/>
      <c r="D7220" s="5"/>
      <c r="E7220" s="5"/>
      <c r="F7220" s="5"/>
      <c r="G7220" s="5"/>
      <c r="H7220" s="5"/>
      <c r="I7220" s="3"/>
      <c r="J7220" s="5"/>
      <c r="K7220" s="5"/>
      <c r="L7220" s="5"/>
      <c r="M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3"/>
      <c r="AU7220" s="5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CK7220"/>
    </row>
    <row r="7221" spans="1:89" x14ac:dyDescent="0.25">
      <c r="A7221" s="2"/>
      <c r="B7221" s="5"/>
      <c r="C7221" s="5"/>
      <c r="D7221" s="5"/>
      <c r="E7221" s="5"/>
      <c r="F7221" s="5"/>
      <c r="G7221" s="5"/>
      <c r="H7221" s="5"/>
      <c r="I7221" s="3"/>
      <c r="J7221" s="5"/>
      <c r="K7221" s="5"/>
      <c r="L7221" s="5"/>
      <c r="M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3"/>
      <c r="AU7221" s="5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CK7221"/>
    </row>
    <row r="7222" spans="1:89" x14ac:dyDescent="0.25">
      <c r="A7222" s="2"/>
      <c r="B7222" s="5"/>
      <c r="C7222" s="5"/>
      <c r="D7222" s="5"/>
      <c r="E7222" s="5"/>
      <c r="F7222" s="5"/>
      <c r="G7222" s="5"/>
      <c r="H7222" s="5"/>
      <c r="I7222" s="3"/>
      <c r="J7222" s="5"/>
      <c r="K7222" s="5"/>
      <c r="L7222" s="5"/>
      <c r="M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3"/>
      <c r="AU7222" s="5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CK7222"/>
    </row>
    <row r="7223" spans="1:89" x14ac:dyDescent="0.25">
      <c r="A7223" s="2"/>
      <c r="B7223" s="5"/>
      <c r="C7223" s="5"/>
      <c r="D7223" s="5"/>
      <c r="E7223" s="5"/>
      <c r="F7223" s="5"/>
      <c r="G7223" s="5"/>
      <c r="H7223" s="5"/>
      <c r="I7223" s="3"/>
      <c r="J7223" s="5"/>
      <c r="K7223" s="5"/>
      <c r="L7223" s="5"/>
      <c r="M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3"/>
      <c r="AU7223" s="5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CK7223"/>
    </row>
    <row r="7224" spans="1:89" x14ac:dyDescent="0.25">
      <c r="A7224" s="2"/>
      <c r="B7224" s="5"/>
      <c r="C7224" s="5"/>
      <c r="D7224" s="5"/>
      <c r="E7224" s="5"/>
      <c r="F7224" s="5"/>
      <c r="G7224" s="5"/>
      <c r="H7224" s="5"/>
      <c r="I7224" s="3"/>
      <c r="J7224" s="5"/>
      <c r="K7224" s="5"/>
      <c r="L7224" s="5"/>
      <c r="M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3"/>
      <c r="AU7224" s="5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CK7224"/>
    </row>
    <row r="7225" spans="1:89" x14ac:dyDescent="0.25">
      <c r="A7225" s="2"/>
      <c r="B7225" s="5"/>
      <c r="C7225" s="5"/>
      <c r="D7225" s="5"/>
      <c r="E7225" s="5"/>
      <c r="F7225" s="5"/>
      <c r="G7225" s="5"/>
      <c r="H7225" s="5"/>
      <c r="I7225" s="3"/>
      <c r="J7225" s="5"/>
      <c r="K7225" s="5"/>
      <c r="L7225" s="5"/>
      <c r="M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3"/>
      <c r="AU7225" s="5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CK7225"/>
    </row>
    <row r="7226" spans="1:89" x14ac:dyDescent="0.25">
      <c r="A7226" s="2"/>
      <c r="B7226" s="5"/>
      <c r="C7226" s="5"/>
      <c r="D7226" s="5"/>
      <c r="E7226" s="5"/>
      <c r="F7226" s="5"/>
      <c r="G7226" s="5"/>
      <c r="H7226" s="5"/>
      <c r="I7226" s="3"/>
      <c r="J7226" s="5"/>
      <c r="K7226" s="5"/>
      <c r="L7226" s="5"/>
      <c r="M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3"/>
      <c r="AU7226" s="5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CK7226"/>
    </row>
    <row r="7227" spans="1:89" x14ac:dyDescent="0.25">
      <c r="A7227" s="2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3"/>
      <c r="AU7227" s="5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CK7227"/>
    </row>
    <row r="7228" spans="1:89" x14ac:dyDescent="0.25">
      <c r="A7228" s="2"/>
      <c r="B7228" s="5"/>
      <c r="C7228" s="5"/>
      <c r="D7228" s="5"/>
      <c r="E7228" s="5"/>
      <c r="F7228" s="5"/>
      <c r="G7228" s="5"/>
      <c r="H7228" s="5"/>
      <c r="I7228" s="3"/>
      <c r="J7228" s="5"/>
      <c r="K7228" s="5"/>
      <c r="L7228" s="5"/>
      <c r="M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3"/>
      <c r="AU7228" s="5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CK7228"/>
    </row>
    <row r="7229" spans="1:89" x14ac:dyDescent="0.25">
      <c r="A7229" s="2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3"/>
      <c r="AU7229" s="5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CK7229"/>
    </row>
    <row r="7230" spans="1:89" x14ac:dyDescent="0.25">
      <c r="A7230" s="2"/>
      <c r="B7230" s="5"/>
      <c r="C7230" s="5"/>
      <c r="D7230" s="5"/>
      <c r="E7230" s="5"/>
      <c r="F7230" s="5"/>
      <c r="G7230" s="5"/>
      <c r="H7230" s="5"/>
      <c r="I7230" s="3"/>
      <c r="J7230" s="5"/>
      <c r="K7230" s="5"/>
      <c r="L7230" s="5"/>
      <c r="M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3"/>
      <c r="AU7230" s="5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CK7230"/>
    </row>
    <row r="7231" spans="1:89" x14ac:dyDescent="0.25">
      <c r="A7231" s="2"/>
      <c r="B7231" s="5"/>
      <c r="C7231" s="5"/>
      <c r="D7231" s="5"/>
      <c r="E7231" s="5"/>
      <c r="F7231" s="5"/>
      <c r="G7231" s="5"/>
      <c r="H7231" s="5"/>
      <c r="I7231" s="3"/>
      <c r="J7231" s="5"/>
      <c r="K7231" s="5"/>
      <c r="L7231" s="5"/>
      <c r="M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3"/>
      <c r="AU7231" s="5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CK7231"/>
    </row>
    <row r="7232" spans="1:89" x14ac:dyDescent="0.25">
      <c r="A7232" s="2"/>
      <c r="B7232" s="5"/>
      <c r="C7232" s="5"/>
      <c r="D7232" s="5"/>
      <c r="E7232" s="5"/>
      <c r="F7232" s="5"/>
      <c r="G7232" s="5"/>
      <c r="H7232" s="5"/>
      <c r="I7232" s="3"/>
      <c r="J7232" s="5"/>
      <c r="K7232" s="5"/>
      <c r="L7232" s="5"/>
      <c r="M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3"/>
      <c r="AU7232" s="5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CK7232"/>
    </row>
    <row r="7233" spans="1:89" x14ac:dyDescent="0.25">
      <c r="A7233" s="2"/>
      <c r="B7233" s="5"/>
      <c r="C7233" s="5"/>
      <c r="D7233" s="5"/>
      <c r="E7233" s="5"/>
      <c r="F7233" s="5"/>
      <c r="G7233" s="5"/>
      <c r="H7233" s="5"/>
      <c r="I7233" s="3"/>
      <c r="J7233" s="5"/>
      <c r="K7233" s="5"/>
      <c r="L7233" s="5"/>
      <c r="M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3"/>
      <c r="AU7233" s="5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CK7233"/>
    </row>
    <row r="7234" spans="1:89" x14ac:dyDescent="0.25">
      <c r="A7234" s="2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3"/>
      <c r="AU7234" s="5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CK7234"/>
    </row>
    <row r="7235" spans="1:89" x14ac:dyDescent="0.25">
      <c r="A7235" s="2"/>
      <c r="B7235" s="5"/>
      <c r="C7235" s="5"/>
      <c r="D7235" s="5"/>
      <c r="E7235" s="5"/>
      <c r="F7235" s="5"/>
      <c r="G7235" s="5"/>
      <c r="H7235" s="5"/>
      <c r="I7235" s="3"/>
      <c r="J7235" s="5"/>
      <c r="K7235" s="5"/>
      <c r="L7235" s="5"/>
      <c r="M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3"/>
      <c r="AU7235" s="5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CK7235"/>
    </row>
    <row r="7236" spans="1:89" x14ac:dyDescent="0.25">
      <c r="A7236" s="2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3"/>
      <c r="AU7236" s="5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CK7236"/>
    </row>
    <row r="7237" spans="1:89" x14ac:dyDescent="0.25">
      <c r="A7237" s="2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3"/>
      <c r="AU7237" s="5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CK7237"/>
    </row>
    <row r="7238" spans="1:89" x14ac:dyDescent="0.25">
      <c r="A7238" s="2"/>
      <c r="B7238" s="5"/>
      <c r="C7238" s="5"/>
      <c r="D7238" s="5"/>
      <c r="E7238" s="5"/>
      <c r="F7238" s="5"/>
      <c r="G7238" s="5"/>
      <c r="H7238" s="5"/>
      <c r="I7238" s="3"/>
      <c r="J7238" s="5"/>
      <c r="K7238" s="5"/>
      <c r="L7238" s="5"/>
      <c r="M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3"/>
      <c r="AU7238" s="5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CK7238"/>
    </row>
    <row r="7239" spans="1:89" x14ac:dyDescent="0.25">
      <c r="A7239" s="2"/>
      <c r="B7239" s="5"/>
      <c r="C7239" s="5"/>
      <c r="D7239" s="5"/>
      <c r="E7239" s="5"/>
      <c r="F7239" s="5"/>
      <c r="G7239" s="5"/>
      <c r="H7239" s="5"/>
      <c r="I7239" s="3"/>
      <c r="J7239" s="5"/>
      <c r="K7239" s="5"/>
      <c r="L7239" s="5"/>
      <c r="M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3"/>
      <c r="AU7239" s="5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CK7239"/>
    </row>
    <row r="7240" spans="1:89" x14ac:dyDescent="0.25">
      <c r="A7240" s="2"/>
      <c r="B7240" s="5"/>
      <c r="C7240" s="5"/>
      <c r="D7240" s="5"/>
      <c r="E7240" s="5"/>
      <c r="F7240" s="5"/>
      <c r="G7240" s="5"/>
      <c r="H7240" s="5"/>
      <c r="I7240" s="3"/>
      <c r="J7240" s="5"/>
      <c r="K7240" s="5"/>
      <c r="L7240" s="5"/>
      <c r="M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3"/>
      <c r="AU7240" s="5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CK7240"/>
    </row>
    <row r="7241" spans="1:89" x14ac:dyDescent="0.25">
      <c r="A7241" s="2"/>
      <c r="B7241" s="5"/>
      <c r="C7241" s="5"/>
      <c r="D7241" s="5"/>
      <c r="E7241" s="5"/>
      <c r="F7241" s="5"/>
      <c r="G7241" s="5"/>
      <c r="H7241" s="5"/>
      <c r="I7241" s="3"/>
      <c r="J7241" s="5"/>
      <c r="K7241" s="5"/>
      <c r="L7241" s="5"/>
      <c r="M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3"/>
      <c r="AU7241" s="5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CK7241"/>
    </row>
    <row r="7242" spans="1:89" x14ac:dyDescent="0.25">
      <c r="A7242" s="2"/>
      <c r="B7242" s="5"/>
      <c r="C7242" s="5"/>
      <c r="D7242" s="5"/>
      <c r="E7242" s="5"/>
      <c r="F7242" s="5"/>
      <c r="G7242" s="5"/>
      <c r="H7242" s="5"/>
      <c r="I7242" s="3"/>
      <c r="J7242" s="5"/>
      <c r="K7242" s="5"/>
      <c r="L7242" s="5"/>
      <c r="M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3"/>
      <c r="AU7242" s="5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CK7242"/>
    </row>
    <row r="7243" spans="1:89" x14ac:dyDescent="0.25">
      <c r="A7243" s="2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3"/>
      <c r="AU7243" s="5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CK7243"/>
    </row>
    <row r="7244" spans="1:89" x14ac:dyDescent="0.25">
      <c r="A7244" s="2"/>
      <c r="B7244" s="5"/>
      <c r="C7244" s="5"/>
      <c r="D7244" s="5"/>
      <c r="E7244" s="5"/>
      <c r="F7244" s="5"/>
      <c r="G7244" s="5"/>
      <c r="H7244" s="5"/>
      <c r="I7244" s="3"/>
      <c r="J7244" s="5"/>
      <c r="K7244" s="5"/>
      <c r="L7244" s="5"/>
      <c r="M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3"/>
      <c r="AU7244" s="5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CK7244"/>
    </row>
    <row r="7245" spans="1:89" x14ac:dyDescent="0.25">
      <c r="A7245" s="2"/>
      <c r="B7245" s="5"/>
      <c r="C7245" s="5"/>
      <c r="D7245" s="5"/>
      <c r="E7245" s="5"/>
      <c r="F7245" s="5"/>
      <c r="G7245" s="5"/>
      <c r="H7245" s="5"/>
      <c r="I7245" s="3"/>
      <c r="J7245" s="5"/>
      <c r="K7245" s="5"/>
      <c r="L7245" s="5"/>
      <c r="M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3"/>
      <c r="AU7245" s="5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CK7245"/>
    </row>
    <row r="7246" spans="1:89" x14ac:dyDescent="0.25">
      <c r="A7246" s="2"/>
      <c r="B7246" s="5"/>
      <c r="C7246" s="5"/>
      <c r="D7246" s="5"/>
      <c r="E7246" s="5"/>
      <c r="F7246" s="5"/>
      <c r="G7246" s="5"/>
      <c r="H7246" s="5"/>
      <c r="I7246" s="3"/>
      <c r="J7246" s="5"/>
      <c r="K7246" s="5"/>
      <c r="L7246" s="5"/>
      <c r="M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3"/>
      <c r="AU7246" s="5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CK7246"/>
    </row>
    <row r="7247" spans="1:89" x14ac:dyDescent="0.25">
      <c r="A7247" s="2"/>
      <c r="B7247" s="5"/>
      <c r="C7247" s="5"/>
      <c r="D7247" s="5"/>
      <c r="E7247" s="5"/>
      <c r="F7247" s="5"/>
      <c r="G7247" s="5"/>
      <c r="H7247" s="5"/>
      <c r="I7247" s="3"/>
      <c r="J7247" s="5"/>
      <c r="K7247" s="5"/>
      <c r="L7247" s="5"/>
      <c r="M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3"/>
      <c r="AU7247" s="5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CK7247"/>
    </row>
    <row r="7248" spans="1:89" x14ac:dyDescent="0.25">
      <c r="A7248" s="2"/>
      <c r="B7248" s="5"/>
      <c r="C7248" s="5"/>
      <c r="D7248" s="5"/>
      <c r="E7248" s="5"/>
      <c r="F7248" s="5"/>
      <c r="G7248" s="5"/>
      <c r="H7248" s="5"/>
      <c r="I7248" s="3"/>
      <c r="J7248" s="5"/>
      <c r="K7248" s="5"/>
      <c r="L7248" s="5"/>
      <c r="M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3"/>
      <c r="AU7248" s="5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CK7248"/>
    </row>
    <row r="7249" spans="1:89" x14ac:dyDescent="0.25">
      <c r="A7249" s="2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3"/>
      <c r="AU7249" s="5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CK7249"/>
    </row>
    <row r="7250" spans="1:89" x14ac:dyDescent="0.25">
      <c r="A7250" s="2"/>
      <c r="B7250" s="5"/>
      <c r="C7250" s="5"/>
      <c r="D7250" s="5"/>
      <c r="E7250" s="5"/>
      <c r="F7250" s="5"/>
      <c r="G7250" s="5"/>
      <c r="H7250" s="5"/>
      <c r="I7250" s="3"/>
      <c r="J7250" s="5"/>
      <c r="K7250" s="5"/>
      <c r="L7250" s="5"/>
      <c r="M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3"/>
      <c r="AU7250" s="5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CK7250"/>
    </row>
    <row r="7251" spans="1:89" x14ac:dyDescent="0.25">
      <c r="A7251" s="2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3"/>
      <c r="AU7251" s="5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CK7251"/>
    </row>
    <row r="7252" spans="1:89" x14ac:dyDescent="0.25">
      <c r="A7252" s="2"/>
      <c r="B7252" s="5"/>
      <c r="C7252" s="5"/>
      <c r="D7252" s="5"/>
      <c r="E7252" s="5"/>
      <c r="F7252" s="5"/>
      <c r="G7252" s="5"/>
      <c r="H7252" s="5"/>
      <c r="I7252" s="3"/>
      <c r="J7252" s="5"/>
      <c r="K7252" s="5"/>
      <c r="L7252" s="5"/>
      <c r="M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3"/>
      <c r="AU7252" s="5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CK7252"/>
    </row>
    <row r="7253" spans="1:89" x14ac:dyDescent="0.25">
      <c r="A7253" s="2"/>
      <c r="B7253" s="5"/>
      <c r="C7253" s="5"/>
      <c r="D7253" s="5"/>
      <c r="E7253" s="5"/>
      <c r="F7253" s="5"/>
      <c r="G7253" s="5"/>
      <c r="H7253" s="5"/>
      <c r="I7253" s="3"/>
      <c r="J7253" s="5"/>
      <c r="K7253" s="5"/>
      <c r="L7253" s="5"/>
      <c r="M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3"/>
      <c r="AU7253" s="5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CK7253"/>
    </row>
    <row r="7254" spans="1:89" x14ac:dyDescent="0.25">
      <c r="A7254" s="2"/>
      <c r="B7254" s="5"/>
      <c r="C7254" s="5"/>
      <c r="D7254" s="5"/>
      <c r="E7254" s="5"/>
      <c r="F7254" s="5"/>
      <c r="G7254" s="5"/>
      <c r="H7254" s="5"/>
      <c r="I7254" s="3"/>
      <c r="J7254" s="5"/>
      <c r="K7254" s="5"/>
      <c r="L7254" s="5"/>
      <c r="M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3"/>
      <c r="AU7254" s="5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CK7254"/>
    </row>
    <row r="7255" spans="1:89" x14ac:dyDescent="0.25">
      <c r="A7255" s="2"/>
      <c r="B7255" s="5"/>
      <c r="C7255" s="5"/>
      <c r="D7255" s="5"/>
      <c r="E7255" s="5"/>
      <c r="F7255" s="5"/>
      <c r="G7255" s="5"/>
      <c r="H7255" s="5"/>
      <c r="I7255" s="3"/>
      <c r="J7255" s="5"/>
      <c r="K7255" s="5"/>
      <c r="L7255" s="5"/>
      <c r="M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3"/>
      <c r="AU7255" s="5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CK7255"/>
    </row>
    <row r="7256" spans="1:89" x14ac:dyDescent="0.25">
      <c r="A7256" s="2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3"/>
      <c r="AU7256" s="5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CK7256"/>
    </row>
    <row r="7257" spans="1:89" x14ac:dyDescent="0.25">
      <c r="A7257" s="2"/>
      <c r="B7257" s="5"/>
      <c r="C7257" s="5"/>
      <c r="D7257" s="5"/>
      <c r="E7257" s="5"/>
      <c r="F7257" s="5"/>
      <c r="G7257" s="5"/>
      <c r="H7257" s="5"/>
      <c r="I7257" s="3"/>
      <c r="J7257" s="5"/>
      <c r="K7257" s="5"/>
      <c r="L7257" s="5"/>
      <c r="M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3"/>
      <c r="AU7257" s="5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CK7257"/>
    </row>
    <row r="7258" spans="1:89" x14ac:dyDescent="0.25">
      <c r="A7258" s="2"/>
      <c r="B7258" s="5"/>
      <c r="C7258" s="5"/>
      <c r="D7258" s="5"/>
      <c r="E7258" s="5"/>
      <c r="F7258" s="5"/>
      <c r="G7258" s="5"/>
      <c r="H7258" s="5"/>
      <c r="I7258" s="3"/>
      <c r="J7258" s="5"/>
      <c r="K7258" s="5"/>
      <c r="L7258" s="5"/>
      <c r="M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3"/>
      <c r="AU7258" s="5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CK7258"/>
    </row>
    <row r="7259" spans="1:89" x14ac:dyDescent="0.25">
      <c r="A7259" s="2"/>
      <c r="B7259" s="5"/>
      <c r="C7259" s="5"/>
      <c r="D7259" s="5"/>
      <c r="E7259" s="5"/>
      <c r="F7259" s="5"/>
      <c r="G7259" s="5"/>
      <c r="H7259" s="5"/>
      <c r="I7259" s="3"/>
      <c r="J7259" s="5"/>
      <c r="K7259" s="5"/>
      <c r="L7259" s="5"/>
      <c r="M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3"/>
      <c r="AU7259" s="5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CK7259"/>
    </row>
    <row r="7260" spans="1:89" x14ac:dyDescent="0.25">
      <c r="A7260" s="2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3"/>
      <c r="AU7260" s="5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CK7260"/>
    </row>
    <row r="7261" spans="1:89" x14ac:dyDescent="0.25">
      <c r="A7261" s="2"/>
      <c r="B7261" s="5"/>
      <c r="C7261" s="5"/>
      <c r="D7261" s="5"/>
      <c r="E7261" s="5"/>
      <c r="F7261" s="5"/>
      <c r="G7261" s="5"/>
      <c r="H7261" s="5"/>
      <c r="I7261" s="3"/>
      <c r="J7261" s="5"/>
      <c r="K7261" s="5"/>
      <c r="L7261" s="5"/>
      <c r="M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3"/>
      <c r="AU7261" s="5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CK7261"/>
    </row>
    <row r="7262" spans="1:89" x14ac:dyDescent="0.25">
      <c r="A7262" s="2"/>
      <c r="B7262" s="5"/>
      <c r="C7262" s="5"/>
      <c r="D7262" s="5"/>
      <c r="E7262" s="5"/>
      <c r="F7262" s="5"/>
      <c r="G7262" s="5"/>
      <c r="H7262" s="5"/>
      <c r="I7262" s="3"/>
      <c r="J7262" s="5"/>
      <c r="K7262" s="5"/>
      <c r="L7262" s="5"/>
      <c r="M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3"/>
      <c r="AU7262" s="5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CK7262"/>
    </row>
    <row r="7263" spans="1:89" x14ac:dyDescent="0.25">
      <c r="A7263" s="2"/>
      <c r="B7263" s="5"/>
      <c r="C7263" s="5"/>
      <c r="D7263" s="5"/>
      <c r="E7263" s="5"/>
      <c r="F7263" s="5"/>
      <c r="G7263" s="5"/>
      <c r="H7263" s="5"/>
      <c r="I7263" s="3"/>
      <c r="J7263" s="5"/>
      <c r="K7263" s="5"/>
      <c r="L7263" s="5"/>
      <c r="M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3"/>
      <c r="AU7263" s="5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CK7263"/>
    </row>
    <row r="7264" spans="1:89" x14ac:dyDescent="0.25">
      <c r="A7264" s="2"/>
      <c r="B7264" s="5"/>
      <c r="C7264" s="5"/>
      <c r="D7264" s="5"/>
      <c r="E7264" s="5"/>
      <c r="F7264" s="5"/>
      <c r="G7264" s="5"/>
      <c r="H7264" s="5"/>
      <c r="I7264" s="3"/>
      <c r="J7264" s="5"/>
      <c r="K7264" s="5"/>
      <c r="L7264" s="5"/>
      <c r="M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3"/>
      <c r="AU7264" s="5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CK7264"/>
    </row>
    <row r="7265" spans="1:89" x14ac:dyDescent="0.25">
      <c r="A7265" s="2"/>
      <c r="B7265" s="5"/>
      <c r="C7265" s="5"/>
      <c r="D7265" s="5"/>
      <c r="E7265" s="5"/>
      <c r="F7265" s="5"/>
      <c r="G7265" s="5"/>
      <c r="H7265" s="5"/>
      <c r="I7265" s="3"/>
      <c r="J7265" s="5"/>
      <c r="K7265" s="5"/>
      <c r="L7265" s="5"/>
      <c r="M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3"/>
      <c r="AU7265" s="5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CK7265"/>
    </row>
    <row r="7266" spans="1:89" x14ac:dyDescent="0.25">
      <c r="A7266" s="2"/>
      <c r="B7266" s="5"/>
      <c r="C7266" s="5"/>
      <c r="D7266" s="5"/>
      <c r="E7266" s="5"/>
      <c r="F7266" s="5"/>
      <c r="G7266" s="5"/>
      <c r="H7266" s="5"/>
      <c r="I7266" s="3"/>
      <c r="J7266" s="5"/>
      <c r="K7266" s="5"/>
      <c r="L7266" s="5"/>
      <c r="M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3"/>
      <c r="AU7266" s="5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CK7266"/>
    </row>
    <row r="7267" spans="1:89" x14ac:dyDescent="0.25">
      <c r="A7267" s="2"/>
      <c r="B7267" s="5"/>
      <c r="C7267" s="5"/>
      <c r="D7267" s="5"/>
      <c r="E7267" s="5"/>
      <c r="F7267" s="5"/>
      <c r="G7267" s="5"/>
      <c r="H7267" s="5"/>
      <c r="I7267" s="3"/>
      <c r="J7267" s="5"/>
      <c r="K7267" s="5"/>
      <c r="L7267" s="5"/>
      <c r="M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3"/>
      <c r="AU7267" s="5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CK7267"/>
    </row>
    <row r="7268" spans="1:89" x14ac:dyDescent="0.25">
      <c r="A7268" s="2"/>
      <c r="B7268" s="5"/>
      <c r="C7268" s="5"/>
      <c r="D7268" s="5"/>
      <c r="E7268" s="5"/>
      <c r="F7268" s="5"/>
      <c r="G7268" s="5"/>
      <c r="H7268" s="5"/>
      <c r="I7268" s="3"/>
      <c r="J7268" s="5"/>
      <c r="K7268" s="5"/>
      <c r="L7268" s="5"/>
      <c r="M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3"/>
      <c r="AU7268" s="5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CK7268"/>
    </row>
    <row r="7269" spans="1:89" x14ac:dyDescent="0.25">
      <c r="A7269" s="2"/>
      <c r="B7269" s="5"/>
      <c r="C7269" s="5"/>
      <c r="D7269" s="5"/>
      <c r="E7269" s="5"/>
      <c r="F7269" s="5"/>
      <c r="G7269" s="5"/>
      <c r="H7269" s="5"/>
      <c r="I7269" s="3"/>
      <c r="J7269" s="5"/>
      <c r="K7269" s="5"/>
      <c r="L7269" s="5"/>
      <c r="M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3"/>
      <c r="AU7269" s="5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CK7269"/>
    </row>
    <row r="7270" spans="1:89" x14ac:dyDescent="0.25">
      <c r="A7270" s="2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3"/>
      <c r="AU7270" s="5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CK7270"/>
    </row>
    <row r="7271" spans="1:89" x14ac:dyDescent="0.25">
      <c r="A7271" s="2"/>
      <c r="B7271" s="5"/>
      <c r="C7271" s="5"/>
      <c r="D7271" s="5"/>
      <c r="E7271" s="5"/>
      <c r="F7271" s="5"/>
      <c r="G7271" s="5"/>
      <c r="H7271" s="5"/>
      <c r="I7271" s="3"/>
      <c r="J7271" s="5"/>
      <c r="K7271" s="5"/>
      <c r="L7271" s="5"/>
      <c r="M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3"/>
      <c r="AU7271" s="5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CK7271"/>
    </row>
    <row r="7272" spans="1:89" x14ac:dyDescent="0.25">
      <c r="A7272" s="2"/>
      <c r="B7272" s="5"/>
      <c r="C7272" s="5"/>
      <c r="D7272" s="5"/>
      <c r="E7272" s="5"/>
      <c r="F7272" s="5"/>
      <c r="G7272" s="5"/>
      <c r="H7272" s="5"/>
      <c r="I7272" s="3"/>
      <c r="J7272" s="5"/>
      <c r="K7272" s="5"/>
      <c r="L7272" s="5"/>
      <c r="M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3"/>
      <c r="AU7272" s="5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CK7272"/>
    </row>
    <row r="7273" spans="1:89" x14ac:dyDescent="0.25">
      <c r="A7273" s="2"/>
      <c r="B7273" s="5"/>
      <c r="C7273" s="5"/>
      <c r="D7273" s="5"/>
      <c r="E7273" s="5"/>
      <c r="F7273" s="5"/>
      <c r="G7273" s="5"/>
      <c r="H7273" s="5"/>
      <c r="I7273" s="3"/>
      <c r="J7273" s="5"/>
      <c r="K7273" s="5"/>
      <c r="L7273" s="5"/>
      <c r="M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3"/>
      <c r="AU7273" s="5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CK7273"/>
    </row>
    <row r="7274" spans="1:89" x14ac:dyDescent="0.25">
      <c r="A7274" s="2"/>
      <c r="B7274" s="5"/>
      <c r="C7274" s="5"/>
      <c r="D7274" s="5"/>
      <c r="E7274" s="5"/>
      <c r="F7274" s="5"/>
      <c r="G7274" s="5"/>
      <c r="H7274" s="5"/>
      <c r="I7274" s="3"/>
      <c r="J7274" s="5"/>
      <c r="K7274" s="5"/>
      <c r="L7274" s="5"/>
      <c r="M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3"/>
      <c r="AU7274" s="5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CK7274"/>
    </row>
    <row r="7275" spans="1:89" x14ac:dyDescent="0.25">
      <c r="A7275" s="2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3"/>
      <c r="AU7275" s="5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CK7275"/>
    </row>
    <row r="7276" spans="1:89" x14ac:dyDescent="0.25">
      <c r="A7276" s="2"/>
      <c r="B7276" s="5"/>
      <c r="C7276" s="5"/>
      <c r="D7276" s="5"/>
      <c r="E7276" s="5"/>
      <c r="F7276" s="5"/>
      <c r="G7276" s="5"/>
      <c r="H7276" s="5"/>
      <c r="I7276" s="3"/>
      <c r="J7276" s="5"/>
      <c r="K7276" s="5"/>
      <c r="L7276" s="5"/>
      <c r="M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3"/>
      <c r="AU7276" s="5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CK7276"/>
    </row>
    <row r="7277" spans="1:89" x14ac:dyDescent="0.25">
      <c r="A7277" s="2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3"/>
      <c r="AU7277" s="5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CK7277"/>
    </row>
    <row r="7278" spans="1:89" x14ac:dyDescent="0.25">
      <c r="A7278" s="2"/>
      <c r="B7278" s="5"/>
      <c r="C7278" s="5"/>
      <c r="D7278" s="5"/>
      <c r="E7278" s="5"/>
      <c r="F7278" s="5"/>
      <c r="G7278" s="5"/>
      <c r="H7278" s="5"/>
      <c r="I7278" s="3"/>
      <c r="J7278" s="5"/>
      <c r="K7278" s="5"/>
      <c r="L7278" s="5"/>
      <c r="M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3"/>
      <c r="AU7278" s="5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CK7278"/>
    </row>
    <row r="7279" spans="1:89" x14ac:dyDescent="0.25">
      <c r="A7279" s="2"/>
      <c r="B7279" s="5"/>
      <c r="C7279" s="5"/>
      <c r="D7279" s="5"/>
      <c r="E7279" s="5"/>
      <c r="F7279" s="5"/>
      <c r="G7279" s="5"/>
      <c r="H7279" s="5"/>
      <c r="I7279" s="3"/>
      <c r="J7279" s="5"/>
      <c r="K7279" s="5"/>
      <c r="L7279" s="5"/>
      <c r="M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3"/>
      <c r="AU7279" s="5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CK7279"/>
    </row>
    <row r="7280" spans="1:89" x14ac:dyDescent="0.25">
      <c r="A7280" s="2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3"/>
      <c r="AU7280" s="5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CK7280"/>
    </row>
    <row r="7281" spans="1:89" x14ac:dyDescent="0.25">
      <c r="A7281" s="2"/>
      <c r="B7281" s="5"/>
      <c r="C7281" s="5"/>
      <c r="D7281" s="5"/>
      <c r="E7281" s="5"/>
      <c r="F7281" s="5"/>
      <c r="G7281" s="5"/>
      <c r="H7281" s="5"/>
      <c r="I7281" s="3"/>
      <c r="J7281" s="5"/>
      <c r="K7281" s="5"/>
      <c r="L7281" s="5"/>
      <c r="M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3"/>
      <c r="AU7281" s="5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CK7281"/>
    </row>
    <row r="7282" spans="1:89" x14ac:dyDescent="0.25">
      <c r="A7282" s="2"/>
      <c r="B7282" s="5"/>
      <c r="C7282" s="5"/>
      <c r="D7282" s="5"/>
      <c r="E7282" s="5"/>
      <c r="F7282" s="5"/>
      <c r="G7282" s="5"/>
      <c r="H7282" s="5"/>
      <c r="I7282" s="3"/>
      <c r="J7282" s="5"/>
      <c r="K7282" s="5"/>
      <c r="L7282" s="5"/>
      <c r="M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3"/>
      <c r="AU7282" s="5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CK7282"/>
    </row>
    <row r="7283" spans="1:89" x14ac:dyDescent="0.25">
      <c r="A7283" s="2"/>
      <c r="B7283" s="5"/>
      <c r="C7283" s="5"/>
      <c r="D7283" s="5"/>
      <c r="E7283" s="5"/>
      <c r="F7283" s="5"/>
      <c r="G7283" s="5"/>
      <c r="H7283" s="5"/>
      <c r="I7283" s="3"/>
      <c r="J7283" s="5"/>
      <c r="K7283" s="5"/>
      <c r="L7283" s="5"/>
      <c r="M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3"/>
      <c r="AU7283" s="5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CK7283"/>
    </row>
    <row r="7284" spans="1:89" x14ac:dyDescent="0.25">
      <c r="A7284" s="2"/>
      <c r="B7284" s="5"/>
      <c r="C7284" s="5"/>
      <c r="D7284" s="5"/>
      <c r="E7284" s="5"/>
      <c r="F7284" s="5"/>
      <c r="G7284" s="5"/>
      <c r="H7284" s="5"/>
      <c r="I7284" s="3"/>
      <c r="J7284" s="5"/>
      <c r="K7284" s="5"/>
      <c r="L7284" s="5"/>
      <c r="M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3"/>
      <c r="AU7284" s="5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CK7284"/>
    </row>
    <row r="7285" spans="1:89" x14ac:dyDescent="0.25">
      <c r="A7285" s="2"/>
      <c r="B7285" s="5"/>
      <c r="C7285" s="5"/>
      <c r="D7285" s="5"/>
      <c r="E7285" s="5"/>
      <c r="F7285" s="5"/>
      <c r="G7285" s="5"/>
      <c r="H7285" s="5"/>
      <c r="I7285" s="3"/>
      <c r="J7285" s="5"/>
      <c r="K7285" s="5"/>
      <c r="L7285" s="5"/>
      <c r="M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3"/>
      <c r="AU7285" s="5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CK7285"/>
    </row>
    <row r="7286" spans="1:89" x14ac:dyDescent="0.25">
      <c r="A7286" s="2"/>
      <c r="B7286" s="5"/>
      <c r="C7286" s="5"/>
      <c r="D7286" s="5"/>
      <c r="E7286" s="5"/>
      <c r="F7286" s="5"/>
      <c r="G7286" s="5"/>
      <c r="H7286" s="5"/>
      <c r="I7286" s="3"/>
      <c r="J7286" s="5"/>
      <c r="K7286" s="5"/>
      <c r="L7286" s="5"/>
      <c r="M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3"/>
      <c r="AU7286" s="5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CK7286"/>
    </row>
    <row r="7287" spans="1:89" x14ac:dyDescent="0.25">
      <c r="A7287" s="2"/>
      <c r="B7287" s="5"/>
      <c r="C7287" s="5"/>
      <c r="D7287" s="5"/>
      <c r="E7287" s="5"/>
      <c r="F7287" s="5"/>
      <c r="G7287" s="5"/>
      <c r="H7287" s="5"/>
      <c r="I7287" s="3"/>
      <c r="J7287" s="5"/>
      <c r="K7287" s="5"/>
      <c r="L7287" s="5"/>
      <c r="M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3"/>
      <c r="AU7287" s="5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CK7287"/>
    </row>
    <row r="7288" spans="1:89" x14ac:dyDescent="0.25">
      <c r="A7288" s="2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3"/>
      <c r="AU7288" s="5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CK7288"/>
    </row>
    <row r="7289" spans="1:89" x14ac:dyDescent="0.25">
      <c r="A7289" s="2"/>
      <c r="B7289" s="5"/>
      <c r="C7289" s="5"/>
      <c r="D7289" s="5"/>
      <c r="E7289" s="5"/>
      <c r="F7289" s="5"/>
      <c r="G7289" s="5"/>
      <c r="H7289" s="5"/>
      <c r="I7289" s="3"/>
      <c r="J7289" s="5"/>
      <c r="K7289" s="5"/>
      <c r="L7289" s="5"/>
      <c r="M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3"/>
      <c r="AU7289" s="5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CK7289"/>
    </row>
    <row r="7290" spans="1:89" x14ac:dyDescent="0.25">
      <c r="A7290" s="2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3"/>
      <c r="AU7290" s="5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CK7290"/>
    </row>
    <row r="7291" spans="1:89" x14ac:dyDescent="0.25">
      <c r="A7291" s="2"/>
      <c r="B7291" s="5"/>
      <c r="C7291" s="5"/>
      <c r="D7291" s="5"/>
      <c r="E7291" s="5"/>
      <c r="F7291" s="5"/>
      <c r="G7291" s="5"/>
      <c r="H7291" s="5"/>
      <c r="I7291" s="3"/>
      <c r="J7291" s="5"/>
      <c r="K7291" s="5"/>
      <c r="L7291" s="5"/>
      <c r="M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3"/>
      <c r="AU7291" s="5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CK7291"/>
    </row>
    <row r="7292" spans="1:89" x14ac:dyDescent="0.25">
      <c r="A7292" s="2"/>
      <c r="B7292" s="5"/>
      <c r="C7292" s="5"/>
      <c r="D7292" s="5"/>
      <c r="E7292" s="5"/>
      <c r="F7292" s="5"/>
      <c r="G7292" s="5"/>
      <c r="H7292" s="5"/>
      <c r="I7292" s="3"/>
      <c r="J7292" s="5"/>
      <c r="K7292" s="5"/>
      <c r="L7292" s="5"/>
      <c r="M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3"/>
      <c r="AU7292" s="5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CK7292"/>
    </row>
    <row r="7293" spans="1:89" x14ac:dyDescent="0.25">
      <c r="A7293" s="2"/>
      <c r="B7293" s="5"/>
      <c r="C7293" s="5"/>
      <c r="D7293" s="5"/>
      <c r="E7293" s="5"/>
      <c r="F7293" s="5"/>
      <c r="G7293" s="5"/>
      <c r="H7293" s="5"/>
      <c r="I7293" s="3"/>
      <c r="J7293" s="5"/>
      <c r="K7293" s="5"/>
      <c r="L7293" s="5"/>
      <c r="M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3"/>
      <c r="AU7293" s="5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CK7293"/>
    </row>
    <row r="7294" spans="1:89" x14ac:dyDescent="0.25">
      <c r="A7294" s="2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3"/>
      <c r="AU7294" s="5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CK7294"/>
    </row>
    <row r="7295" spans="1:89" x14ac:dyDescent="0.25">
      <c r="A7295" s="2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3"/>
      <c r="AU7295" s="5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CK7295"/>
    </row>
    <row r="7296" spans="1:89" x14ac:dyDescent="0.25">
      <c r="A7296" s="2"/>
      <c r="B7296" s="5"/>
      <c r="C7296" s="5"/>
      <c r="D7296" s="5"/>
      <c r="E7296" s="5"/>
      <c r="F7296" s="5"/>
      <c r="G7296" s="5"/>
      <c r="H7296" s="5"/>
      <c r="I7296" s="3"/>
      <c r="J7296" s="5"/>
      <c r="K7296" s="5"/>
      <c r="L7296" s="5"/>
      <c r="M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3"/>
      <c r="AU7296" s="5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CK7296"/>
    </row>
    <row r="7297" spans="1:89" x14ac:dyDescent="0.25">
      <c r="A7297" s="2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3"/>
      <c r="AU7297" s="5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CK7297"/>
    </row>
    <row r="7298" spans="1:89" x14ac:dyDescent="0.25">
      <c r="A7298" s="2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3"/>
      <c r="AU7298" s="5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CK7298"/>
    </row>
    <row r="7299" spans="1:89" x14ac:dyDescent="0.25">
      <c r="A7299" s="2"/>
      <c r="B7299" s="5"/>
      <c r="C7299" s="5"/>
      <c r="D7299" s="5"/>
      <c r="E7299" s="5"/>
      <c r="F7299" s="5"/>
      <c r="G7299" s="5"/>
      <c r="H7299" s="5"/>
      <c r="I7299" s="3"/>
      <c r="J7299" s="5"/>
      <c r="K7299" s="5"/>
      <c r="L7299" s="5"/>
      <c r="M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3"/>
      <c r="AU7299" s="5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CK7299"/>
    </row>
    <row r="7300" spans="1:89" x14ac:dyDescent="0.25">
      <c r="A7300" s="2"/>
      <c r="B7300" s="5"/>
      <c r="C7300" s="5"/>
      <c r="D7300" s="5"/>
      <c r="E7300" s="5"/>
      <c r="F7300" s="5"/>
      <c r="G7300" s="5"/>
      <c r="H7300" s="5"/>
      <c r="I7300" s="3"/>
      <c r="J7300" s="5"/>
      <c r="K7300" s="5"/>
      <c r="L7300" s="5"/>
      <c r="M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3"/>
      <c r="AU7300" s="5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CK7300"/>
    </row>
    <row r="7301" spans="1:89" x14ac:dyDescent="0.25">
      <c r="A7301" s="2"/>
      <c r="B7301" s="5"/>
      <c r="C7301" s="5"/>
      <c r="D7301" s="5"/>
      <c r="E7301" s="5"/>
      <c r="F7301" s="5"/>
      <c r="G7301" s="5"/>
      <c r="H7301" s="5"/>
      <c r="I7301" s="3"/>
      <c r="J7301" s="5"/>
      <c r="K7301" s="5"/>
      <c r="L7301" s="5"/>
      <c r="M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3"/>
      <c r="AU7301" s="5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CK7301"/>
    </row>
    <row r="7302" spans="1:89" x14ac:dyDescent="0.25">
      <c r="A7302" s="2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3"/>
      <c r="AU7302" s="5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CK7302"/>
    </row>
    <row r="7303" spans="1:89" x14ac:dyDescent="0.25">
      <c r="A7303" s="2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3"/>
      <c r="AU7303" s="5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CK7303"/>
    </row>
    <row r="7304" spans="1:89" x14ac:dyDescent="0.25">
      <c r="A7304" s="2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3"/>
      <c r="AU7304" s="5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CK7304"/>
    </row>
    <row r="7305" spans="1:89" x14ac:dyDescent="0.25">
      <c r="A7305" s="2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3"/>
      <c r="AU7305" s="5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CK7305"/>
    </row>
    <row r="7306" spans="1:89" x14ac:dyDescent="0.25">
      <c r="A7306" s="2"/>
      <c r="B7306" s="5"/>
      <c r="C7306" s="5"/>
      <c r="D7306" s="5"/>
      <c r="E7306" s="5"/>
      <c r="F7306" s="5"/>
      <c r="G7306" s="5"/>
      <c r="H7306" s="5"/>
      <c r="I7306" s="3"/>
      <c r="J7306" s="5"/>
      <c r="K7306" s="5"/>
      <c r="L7306" s="5"/>
      <c r="M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3"/>
      <c r="AU7306" s="5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CK7306"/>
    </row>
    <row r="7307" spans="1:89" x14ac:dyDescent="0.25">
      <c r="A7307" s="2"/>
      <c r="B7307" s="5"/>
      <c r="C7307" s="5"/>
      <c r="D7307" s="5"/>
      <c r="E7307" s="5"/>
      <c r="F7307" s="5"/>
      <c r="G7307" s="5"/>
      <c r="H7307" s="5"/>
      <c r="I7307" s="3"/>
      <c r="J7307" s="5"/>
      <c r="K7307" s="5"/>
      <c r="L7307" s="5"/>
      <c r="M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3"/>
      <c r="AU7307" s="5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CK7307"/>
    </row>
    <row r="7308" spans="1:89" x14ac:dyDescent="0.25">
      <c r="A7308" s="2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3"/>
      <c r="AU7308" s="5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CK7308"/>
    </row>
    <row r="7309" spans="1:89" x14ac:dyDescent="0.25">
      <c r="A7309" s="2"/>
      <c r="B7309" s="5"/>
      <c r="C7309" s="5"/>
      <c r="D7309" s="5"/>
      <c r="E7309" s="5"/>
      <c r="F7309" s="5"/>
      <c r="G7309" s="5"/>
      <c r="H7309" s="5"/>
      <c r="I7309" s="3"/>
      <c r="J7309" s="5"/>
      <c r="K7309" s="5"/>
      <c r="L7309" s="5"/>
      <c r="M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3"/>
      <c r="AU7309" s="5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CK7309"/>
    </row>
    <row r="7310" spans="1:89" x14ac:dyDescent="0.25">
      <c r="A7310" s="2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3"/>
      <c r="AU7310" s="5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CK7310"/>
    </row>
    <row r="7311" spans="1:89" x14ac:dyDescent="0.25">
      <c r="A7311" s="2"/>
      <c r="B7311" s="5"/>
      <c r="C7311" s="5"/>
      <c r="D7311" s="5"/>
      <c r="E7311" s="5"/>
      <c r="F7311" s="5"/>
      <c r="G7311" s="5"/>
      <c r="H7311" s="5"/>
      <c r="I7311" s="3"/>
      <c r="J7311" s="5"/>
      <c r="K7311" s="5"/>
      <c r="L7311" s="5"/>
      <c r="M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3"/>
      <c r="AU7311" s="5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CK7311"/>
    </row>
    <row r="7312" spans="1:89" x14ac:dyDescent="0.25">
      <c r="A7312" s="2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3"/>
      <c r="AU7312" s="5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CK7312"/>
    </row>
    <row r="7313" spans="1:89" x14ac:dyDescent="0.25">
      <c r="A7313" s="2"/>
      <c r="B7313" s="5"/>
      <c r="C7313" s="5"/>
      <c r="D7313" s="5"/>
      <c r="E7313" s="5"/>
      <c r="F7313" s="5"/>
      <c r="G7313" s="5"/>
      <c r="H7313" s="5"/>
      <c r="I7313" s="3"/>
      <c r="J7313" s="5"/>
      <c r="K7313" s="5"/>
      <c r="L7313" s="5"/>
      <c r="M7313" s="5"/>
      <c r="AJ7313" s="3"/>
      <c r="AK7313" s="3"/>
      <c r="AL7313" s="3"/>
      <c r="AM7313" s="3"/>
      <c r="AN7313" s="5"/>
      <c r="AO7313" s="5"/>
      <c r="AP7313" s="5"/>
      <c r="AQ7313" s="5"/>
      <c r="AR7313" s="5"/>
      <c r="AS7313" s="5"/>
      <c r="AT7313" s="3"/>
      <c r="AU7313" s="5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CK7313"/>
    </row>
    <row r="7314" spans="1:89" x14ac:dyDescent="0.25">
      <c r="A7314" s="2"/>
      <c r="B7314" s="5"/>
      <c r="C7314" s="5"/>
      <c r="D7314" s="5"/>
      <c r="E7314" s="5"/>
      <c r="F7314" s="5"/>
      <c r="G7314" s="5"/>
      <c r="H7314" s="5"/>
      <c r="I7314" s="3"/>
      <c r="J7314" s="5"/>
      <c r="K7314" s="5"/>
      <c r="L7314" s="5"/>
      <c r="M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3"/>
      <c r="AU7314" s="5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CK7314"/>
    </row>
    <row r="7315" spans="1:89" x14ac:dyDescent="0.25">
      <c r="A7315" s="2"/>
      <c r="B7315" s="5"/>
      <c r="C7315" s="5"/>
      <c r="D7315" s="5"/>
      <c r="E7315" s="5"/>
      <c r="F7315" s="5"/>
      <c r="G7315" s="5"/>
      <c r="H7315" s="5"/>
      <c r="I7315" s="3"/>
      <c r="J7315" s="5"/>
      <c r="K7315" s="5"/>
      <c r="L7315" s="5"/>
      <c r="M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3"/>
      <c r="AU7315" s="5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CK7315"/>
    </row>
    <row r="7316" spans="1:89" x14ac:dyDescent="0.25">
      <c r="A7316" s="2"/>
      <c r="B7316" s="5"/>
      <c r="C7316" s="5"/>
      <c r="D7316" s="5"/>
      <c r="E7316" s="5"/>
      <c r="F7316" s="5"/>
      <c r="G7316" s="5"/>
      <c r="H7316" s="5"/>
      <c r="I7316" s="3"/>
      <c r="J7316" s="5"/>
      <c r="K7316" s="5"/>
      <c r="L7316" s="5"/>
      <c r="M7316" s="5"/>
      <c r="AJ7316" s="3"/>
      <c r="AK7316" s="3"/>
      <c r="AL7316" s="3"/>
      <c r="AM7316" s="5"/>
      <c r="AN7316" s="5"/>
      <c r="AO7316" s="5"/>
      <c r="AP7316" s="5"/>
      <c r="AQ7316" s="5"/>
      <c r="AR7316" s="5"/>
      <c r="AS7316" s="5"/>
      <c r="AT7316" s="3"/>
      <c r="AU7316" s="5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CK7316"/>
    </row>
    <row r="7317" spans="1:89" x14ac:dyDescent="0.25">
      <c r="A7317" s="2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AJ7317" s="3"/>
      <c r="AK7317" s="3"/>
      <c r="AL7317" s="3"/>
      <c r="AM7317" s="3"/>
      <c r="AN7317" s="5"/>
      <c r="AO7317" s="5"/>
      <c r="AP7317" s="5"/>
      <c r="AQ7317" s="5"/>
      <c r="AR7317" s="5"/>
      <c r="AS7317" s="5"/>
      <c r="AT7317" s="3"/>
      <c r="AU7317" s="5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CK7317"/>
    </row>
    <row r="7318" spans="1:89" x14ac:dyDescent="0.25">
      <c r="A7318" s="2"/>
      <c r="B7318" s="5"/>
      <c r="C7318" s="5"/>
      <c r="D7318" s="5"/>
      <c r="E7318" s="5"/>
      <c r="F7318" s="5"/>
      <c r="G7318" s="5"/>
      <c r="H7318" s="5"/>
      <c r="I7318" s="3"/>
      <c r="J7318" s="5"/>
      <c r="K7318" s="5"/>
      <c r="L7318" s="5"/>
      <c r="M7318" s="5"/>
      <c r="AJ7318" s="3"/>
      <c r="AK7318" s="3"/>
      <c r="AL7318" s="3"/>
      <c r="AM7318" s="3"/>
      <c r="AN7318" s="5"/>
      <c r="AO7318" s="5"/>
      <c r="AP7318" s="5"/>
      <c r="AQ7318" s="5"/>
      <c r="AR7318" s="5"/>
      <c r="AS7318" s="5"/>
      <c r="AT7318" s="3"/>
      <c r="AU7318" s="5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CK7318"/>
    </row>
    <row r="7319" spans="1:89" x14ac:dyDescent="0.25">
      <c r="A7319" s="2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3"/>
      <c r="AU7319" s="5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CK7319"/>
    </row>
    <row r="7320" spans="1:89" x14ac:dyDescent="0.25">
      <c r="A7320" s="2"/>
      <c r="B7320" s="5"/>
      <c r="C7320" s="5"/>
      <c r="D7320" s="5"/>
      <c r="E7320" s="5"/>
      <c r="F7320" s="5"/>
      <c r="G7320" s="5"/>
      <c r="H7320" s="5"/>
      <c r="I7320" s="3"/>
      <c r="J7320" s="5"/>
      <c r="K7320" s="5"/>
      <c r="L7320" s="5"/>
      <c r="M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3"/>
      <c r="AU7320" s="5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CK7320"/>
    </row>
    <row r="7321" spans="1:89" x14ac:dyDescent="0.25">
      <c r="A7321" s="2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AJ7321" s="3"/>
      <c r="AK7321" s="3"/>
      <c r="AL7321" s="3"/>
      <c r="AM7321" s="5"/>
      <c r="AN7321" s="5"/>
      <c r="AO7321" s="5"/>
      <c r="AP7321" s="5"/>
      <c r="AQ7321" s="5"/>
      <c r="AR7321" s="5"/>
      <c r="AS7321" s="5"/>
      <c r="AT7321" s="3"/>
      <c r="AU7321" s="5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CK7321"/>
    </row>
    <row r="7322" spans="1:89" x14ac:dyDescent="0.25">
      <c r="A7322" s="2"/>
      <c r="B7322" s="5"/>
      <c r="C7322" s="5"/>
      <c r="D7322" s="5"/>
      <c r="E7322" s="5"/>
      <c r="F7322" s="5"/>
      <c r="G7322" s="5"/>
      <c r="H7322" s="5"/>
      <c r="I7322" s="3"/>
      <c r="J7322" s="5"/>
      <c r="K7322" s="5"/>
      <c r="L7322" s="5"/>
      <c r="M7322" s="5"/>
      <c r="AJ7322" s="3"/>
      <c r="AK7322" s="3"/>
      <c r="AL7322" s="3"/>
      <c r="AM7322" s="3"/>
      <c r="AN7322" s="5"/>
      <c r="AO7322" s="5"/>
      <c r="AP7322" s="5"/>
      <c r="AQ7322" s="5"/>
      <c r="AR7322" s="5"/>
      <c r="AS7322" s="5"/>
      <c r="AT7322" s="3"/>
      <c r="AU7322" s="5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CK7322"/>
    </row>
    <row r="7323" spans="1:89" x14ac:dyDescent="0.25">
      <c r="A7323" s="2"/>
      <c r="B7323" s="5"/>
      <c r="C7323" s="5"/>
      <c r="D7323" s="5"/>
      <c r="E7323" s="5"/>
      <c r="F7323" s="5"/>
      <c r="G7323" s="5"/>
      <c r="H7323" s="5"/>
      <c r="I7323" s="3"/>
      <c r="J7323" s="5"/>
      <c r="K7323" s="5"/>
      <c r="L7323" s="5"/>
      <c r="M7323" s="5"/>
      <c r="AJ7323" s="3"/>
      <c r="AK7323" s="3"/>
      <c r="AL7323" s="3"/>
      <c r="AM7323" s="5"/>
      <c r="AN7323" s="5"/>
      <c r="AO7323" s="5"/>
      <c r="AP7323" s="5"/>
      <c r="AQ7323" s="5"/>
      <c r="AR7323" s="5"/>
      <c r="AS7323" s="5"/>
      <c r="AT7323" s="3"/>
      <c r="AU7323" s="5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CK7323"/>
    </row>
    <row r="7324" spans="1:89" x14ac:dyDescent="0.25">
      <c r="A7324" s="2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3"/>
      <c r="AU7324" s="5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CK7324"/>
    </row>
    <row r="7325" spans="1:89" x14ac:dyDescent="0.25">
      <c r="A7325" s="2"/>
      <c r="B7325" s="5"/>
      <c r="C7325" s="5"/>
      <c r="D7325" s="5"/>
      <c r="E7325" s="5"/>
      <c r="F7325" s="5"/>
      <c r="G7325" s="5"/>
      <c r="H7325" s="5"/>
      <c r="I7325" s="3"/>
      <c r="J7325" s="5"/>
      <c r="K7325" s="5"/>
      <c r="L7325" s="5"/>
      <c r="M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3"/>
      <c r="AU7325" s="5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CK7325"/>
    </row>
    <row r="7326" spans="1:89" x14ac:dyDescent="0.25">
      <c r="A7326" s="2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AJ7326" s="3"/>
      <c r="AK7326" s="3"/>
      <c r="AL7326" s="3"/>
      <c r="AM7326" s="5"/>
      <c r="AN7326" s="5"/>
      <c r="AO7326" s="5"/>
      <c r="AP7326" s="5"/>
      <c r="AQ7326" s="5"/>
      <c r="AR7326" s="5"/>
      <c r="AS7326" s="5"/>
      <c r="AT7326" s="3"/>
      <c r="AU7326" s="5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CK7326"/>
    </row>
    <row r="7327" spans="1:89" x14ac:dyDescent="0.25">
      <c r="A7327" s="2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AJ7327" s="3"/>
      <c r="AK7327" s="3"/>
      <c r="AL7327" s="3"/>
      <c r="AM7327" s="5"/>
      <c r="AN7327" s="5"/>
      <c r="AO7327" s="5"/>
      <c r="AP7327" s="5"/>
      <c r="AQ7327" s="5"/>
      <c r="AR7327" s="5"/>
      <c r="AS7327" s="5"/>
      <c r="AT7327" s="3"/>
      <c r="AU7327" s="5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CK7327"/>
    </row>
    <row r="7328" spans="1:89" x14ac:dyDescent="0.25">
      <c r="A7328" s="2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3"/>
      <c r="AU7328" s="5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CK7328"/>
    </row>
    <row r="7329" spans="1:89" x14ac:dyDescent="0.25">
      <c r="A7329" s="2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3"/>
      <c r="AU7329" s="5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CK7329"/>
    </row>
    <row r="7330" spans="1:89" x14ac:dyDescent="0.25">
      <c r="A7330" s="2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3"/>
      <c r="AU7330" s="5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CK7330"/>
    </row>
    <row r="7331" spans="1:89" x14ac:dyDescent="0.25">
      <c r="A7331" s="2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3"/>
      <c r="AU7331" s="5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CK7331"/>
    </row>
    <row r="7332" spans="1:89" x14ac:dyDescent="0.25">
      <c r="A7332" s="2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3"/>
      <c r="AU7332" s="5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CK7332"/>
    </row>
    <row r="7333" spans="1:89" x14ac:dyDescent="0.25">
      <c r="A7333" s="2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AJ7333" s="3"/>
      <c r="AK7333" s="3"/>
      <c r="AL7333" s="3"/>
      <c r="AM7333" s="3"/>
      <c r="AN7333" s="5"/>
      <c r="AO7333" s="5"/>
      <c r="AP7333" s="5"/>
      <c r="AQ7333" s="5"/>
      <c r="AR7333" s="5"/>
      <c r="AS7333" s="5"/>
      <c r="AT7333" s="3"/>
      <c r="AU7333" s="5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CK7333"/>
    </row>
    <row r="7334" spans="1:89" x14ac:dyDescent="0.25">
      <c r="A7334" s="2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3"/>
      <c r="AU7334" s="5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CK7334"/>
    </row>
    <row r="7335" spans="1:89" x14ac:dyDescent="0.25">
      <c r="A7335" s="2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3"/>
      <c r="AU7335" s="5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CK7335"/>
    </row>
    <row r="7336" spans="1:89" x14ac:dyDescent="0.25">
      <c r="A7336" s="2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AJ7336" s="3"/>
      <c r="AK7336" s="3"/>
      <c r="AL7336" s="3"/>
      <c r="AM7336" s="3"/>
      <c r="AN7336" s="5"/>
      <c r="AO7336" s="5"/>
      <c r="AP7336" s="5"/>
      <c r="AQ7336" s="5"/>
      <c r="AR7336" s="5"/>
      <c r="AS7336" s="5"/>
      <c r="AT7336" s="3"/>
      <c r="AU7336" s="5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CK7336"/>
    </row>
    <row r="7337" spans="1:89" x14ac:dyDescent="0.25">
      <c r="A7337" s="2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3"/>
      <c r="AU7337" s="5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CK7337"/>
    </row>
    <row r="7338" spans="1:89" x14ac:dyDescent="0.25">
      <c r="A7338" s="2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3"/>
      <c r="AU7338" s="5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CK7338"/>
    </row>
    <row r="7339" spans="1:89" x14ac:dyDescent="0.25">
      <c r="A7339" s="2"/>
      <c r="B7339" s="5"/>
      <c r="C7339" s="5"/>
      <c r="D7339" s="5"/>
      <c r="E7339" s="5"/>
      <c r="F7339" s="5"/>
      <c r="G7339" s="5"/>
      <c r="H7339" s="5"/>
      <c r="I7339" s="3"/>
      <c r="J7339" s="5"/>
      <c r="K7339" s="5"/>
      <c r="L7339" s="5"/>
      <c r="M7339" s="5"/>
      <c r="AJ7339" s="3"/>
      <c r="AK7339" s="3"/>
      <c r="AL7339" s="3"/>
      <c r="AM7339" s="5"/>
      <c r="AN7339" s="5"/>
      <c r="AO7339" s="5"/>
      <c r="AP7339" s="5"/>
      <c r="AQ7339" s="5"/>
      <c r="AR7339" s="5"/>
      <c r="AS7339" s="5"/>
      <c r="AT7339" s="3"/>
      <c r="AU7339" s="5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CK7339"/>
    </row>
    <row r="7340" spans="1:89" x14ac:dyDescent="0.25">
      <c r="A7340" s="2"/>
      <c r="B7340" s="5"/>
      <c r="C7340" s="5"/>
      <c r="D7340" s="5"/>
      <c r="E7340" s="5"/>
      <c r="F7340" s="5"/>
      <c r="G7340" s="5"/>
      <c r="H7340" s="5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  <c r="AI7340" s="3"/>
      <c r="AJ7340" s="3"/>
      <c r="AK7340" s="3"/>
      <c r="AL7340" s="3"/>
      <c r="AM7340" s="3"/>
      <c r="AN7340" s="5"/>
      <c r="AO7340" s="5"/>
      <c r="AP7340" s="5"/>
      <c r="AQ7340" s="5"/>
      <c r="AR7340" s="5"/>
      <c r="AS7340" s="5"/>
      <c r="AT7340" s="3"/>
      <c r="AU7340" s="5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CK7340"/>
    </row>
    <row r="7341" spans="1:89" x14ac:dyDescent="0.25">
      <c r="A7341" s="2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AJ7341" s="3"/>
      <c r="AK7341" s="3"/>
      <c r="AL7341" s="3"/>
      <c r="AM7341" s="3"/>
      <c r="AN7341" s="5"/>
      <c r="AO7341" s="5"/>
      <c r="AP7341" s="5"/>
      <c r="AQ7341" s="5"/>
      <c r="AR7341" s="5"/>
      <c r="AS7341" s="5"/>
      <c r="AT7341" s="3"/>
      <c r="AU7341" s="5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CK7341"/>
    </row>
    <row r="7342" spans="1:89" x14ac:dyDescent="0.25">
      <c r="A7342" s="2"/>
      <c r="B7342" s="5"/>
      <c r="C7342" s="5"/>
      <c r="D7342" s="5"/>
      <c r="E7342" s="5"/>
      <c r="F7342" s="5"/>
      <c r="G7342" s="5"/>
      <c r="H7342" s="5"/>
      <c r="I7342" s="3"/>
      <c r="J7342" s="5"/>
      <c r="K7342" s="5"/>
      <c r="L7342" s="5"/>
      <c r="M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3"/>
      <c r="AU7342" s="5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CK7342"/>
    </row>
    <row r="7343" spans="1:89" x14ac:dyDescent="0.25">
      <c r="A7343" s="2"/>
      <c r="B7343" s="5"/>
      <c r="C7343" s="5"/>
      <c r="D7343" s="5"/>
      <c r="E7343" s="5"/>
      <c r="F7343" s="5"/>
      <c r="G7343" s="5"/>
      <c r="H7343" s="5"/>
      <c r="I7343" s="5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3"/>
      <c r="AU7343" s="5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CK7343"/>
    </row>
    <row r="7344" spans="1:89" x14ac:dyDescent="0.25">
      <c r="A7344" s="2"/>
      <c r="B7344" s="5"/>
      <c r="C7344" s="5"/>
      <c r="D7344" s="5"/>
      <c r="E7344" s="5"/>
      <c r="F7344" s="5"/>
      <c r="G7344" s="5"/>
      <c r="H7344" s="5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AK7344" s="3"/>
      <c r="AL7344" s="3"/>
      <c r="AM7344" s="5"/>
      <c r="AN7344" s="5"/>
      <c r="AO7344" s="5"/>
      <c r="AP7344" s="5"/>
      <c r="AQ7344" s="5"/>
      <c r="AR7344" s="5"/>
      <c r="AS7344" s="5"/>
      <c r="AT7344" s="3"/>
      <c r="AU7344" s="5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CK7344"/>
    </row>
    <row r="7345" spans="1:89" x14ac:dyDescent="0.25">
      <c r="A7345" s="2"/>
      <c r="B7345" s="5"/>
      <c r="C7345" s="5"/>
      <c r="D7345" s="5"/>
      <c r="E7345" s="5"/>
      <c r="F7345" s="5"/>
      <c r="G7345" s="5"/>
      <c r="H7345" s="5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5"/>
      <c r="AO7345" s="5"/>
      <c r="AP7345" s="5"/>
      <c r="AQ7345" s="5"/>
      <c r="AR7345" s="5"/>
      <c r="AS7345" s="5"/>
      <c r="AT7345" s="3"/>
      <c r="AU7345" s="5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CK7345"/>
    </row>
    <row r="7346" spans="1:89" x14ac:dyDescent="0.25">
      <c r="A7346" s="2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AJ7346" s="3"/>
      <c r="AK7346" s="3"/>
      <c r="AL7346" s="3"/>
      <c r="AM7346" s="5"/>
      <c r="AN7346" s="5"/>
      <c r="AO7346" s="5"/>
      <c r="AP7346" s="5"/>
      <c r="AQ7346" s="5"/>
      <c r="AR7346" s="5"/>
      <c r="AS7346" s="5"/>
      <c r="AT7346" s="3"/>
      <c r="AU7346" s="5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CK7346"/>
    </row>
    <row r="7347" spans="1:89" x14ac:dyDescent="0.25">
      <c r="A7347" s="2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3"/>
      <c r="AU7347" s="5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CK7347"/>
    </row>
    <row r="7348" spans="1:89" x14ac:dyDescent="0.25">
      <c r="A7348" s="2"/>
      <c r="B7348" s="5"/>
      <c r="C7348" s="5"/>
      <c r="D7348" s="5"/>
      <c r="E7348" s="5"/>
      <c r="F7348" s="5"/>
      <c r="G7348" s="5"/>
      <c r="H7348" s="5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3"/>
      <c r="AU7348" s="5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CK7348"/>
    </row>
    <row r="7349" spans="1:89" x14ac:dyDescent="0.25">
      <c r="A7349" s="2"/>
      <c r="B7349" s="5"/>
      <c r="C7349" s="5"/>
      <c r="D7349" s="5"/>
      <c r="E7349" s="5"/>
      <c r="F7349" s="5"/>
      <c r="G7349" s="5"/>
      <c r="H7349" s="5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3"/>
      <c r="AK7349" s="3"/>
      <c r="AL7349" s="3"/>
      <c r="AM7349" s="5"/>
      <c r="AN7349" s="5"/>
      <c r="AO7349" s="5"/>
      <c r="AP7349" s="5"/>
      <c r="AQ7349" s="5"/>
      <c r="AR7349" s="5"/>
      <c r="AS7349" s="5"/>
      <c r="AT7349" s="3"/>
      <c r="AU7349" s="5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CK7349"/>
    </row>
    <row r="7350" spans="1:89" x14ac:dyDescent="0.25">
      <c r="A7350" s="2"/>
      <c r="B7350" s="5"/>
      <c r="C7350" s="5"/>
      <c r="D7350" s="5"/>
      <c r="E7350" s="5"/>
      <c r="F7350" s="5"/>
      <c r="G7350" s="5"/>
      <c r="H7350" s="5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  <c r="AI7350" s="3"/>
      <c r="AJ7350" s="3"/>
      <c r="AK7350" s="3"/>
      <c r="AL7350" s="3"/>
      <c r="AM7350" s="5"/>
      <c r="AN7350" s="5"/>
      <c r="AO7350" s="5"/>
      <c r="AP7350" s="5"/>
      <c r="AQ7350" s="5"/>
      <c r="AR7350" s="5"/>
      <c r="AS7350" s="5"/>
      <c r="AT7350" s="3"/>
      <c r="AU7350" s="5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CK7350"/>
    </row>
    <row r="7351" spans="1:89" x14ac:dyDescent="0.25">
      <c r="A7351" s="2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3"/>
      <c r="AU7351" s="5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CK7351"/>
    </row>
    <row r="7352" spans="1:89" x14ac:dyDescent="0.25">
      <c r="A7352" s="2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3"/>
      <c r="AU7352" s="5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CK7352"/>
    </row>
    <row r="7353" spans="1:89" x14ac:dyDescent="0.25">
      <c r="A7353" s="2"/>
      <c r="B7353" s="5"/>
      <c r="C7353" s="5"/>
      <c r="D7353" s="5"/>
      <c r="E7353" s="5"/>
      <c r="F7353" s="5"/>
      <c r="G7353" s="5"/>
      <c r="H7353" s="5"/>
      <c r="I7353" s="3"/>
      <c r="J7353" s="5"/>
      <c r="K7353" s="5"/>
      <c r="L7353" s="5"/>
      <c r="M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3"/>
      <c r="AU7353" s="5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CK7353"/>
    </row>
    <row r="7354" spans="1:89" x14ac:dyDescent="0.25">
      <c r="A7354" s="2"/>
      <c r="B7354" s="5"/>
      <c r="C7354" s="5"/>
      <c r="D7354" s="5"/>
      <c r="E7354" s="5"/>
      <c r="F7354" s="5"/>
      <c r="G7354" s="5"/>
      <c r="H7354" s="5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  <c r="AI7354" s="3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3"/>
      <c r="AU7354" s="5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CK7354"/>
    </row>
    <row r="7355" spans="1:89" x14ac:dyDescent="0.25">
      <c r="A7355" s="2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3"/>
      <c r="AU7355" s="5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CK7355"/>
    </row>
    <row r="7356" spans="1:89" x14ac:dyDescent="0.25">
      <c r="A7356" s="2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AJ7356" s="3"/>
      <c r="AK7356" s="3"/>
      <c r="AL7356" s="3"/>
      <c r="AM7356" s="3"/>
      <c r="AN7356" s="5"/>
      <c r="AO7356" s="5"/>
      <c r="AP7356" s="5"/>
      <c r="AQ7356" s="5"/>
      <c r="AR7356" s="5"/>
      <c r="AS7356" s="5"/>
      <c r="AT7356" s="3"/>
      <c r="AU7356" s="5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CK7356"/>
    </row>
    <row r="7357" spans="1:89" x14ac:dyDescent="0.25">
      <c r="A7357" s="2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3"/>
      <c r="AU7357" s="5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CK7357"/>
    </row>
    <row r="7358" spans="1:89" x14ac:dyDescent="0.25">
      <c r="A7358" s="2"/>
      <c r="B7358" s="5"/>
      <c r="C7358" s="5"/>
      <c r="D7358" s="5"/>
      <c r="E7358" s="5"/>
      <c r="F7358" s="5"/>
      <c r="G7358" s="5"/>
      <c r="H7358" s="5"/>
      <c r="I7358" s="3"/>
      <c r="J7358" s="5"/>
      <c r="K7358" s="5"/>
      <c r="L7358" s="5"/>
      <c r="M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3"/>
      <c r="AU7358" s="5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CK7358"/>
    </row>
    <row r="7359" spans="1:89" x14ac:dyDescent="0.25">
      <c r="A7359" s="2"/>
      <c r="B7359" s="5"/>
      <c r="C7359" s="5"/>
      <c r="D7359" s="5"/>
      <c r="E7359" s="5"/>
      <c r="F7359" s="5"/>
      <c r="G7359" s="5"/>
      <c r="H7359" s="5"/>
      <c r="I7359" s="3"/>
      <c r="J7359" s="5"/>
      <c r="K7359" s="5"/>
      <c r="L7359" s="5"/>
      <c r="M7359" s="5"/>
      <c r="AJ7359" s="3"/>
      <c r="AK7359" s="3"/>
      <c r="AL7359" s="3"/>
      <c r="AM7359" s="3"/>
      <c r="AN7359" s="5"/>
      <c r="AO7359" s="5"/>
      <c r="AP7359" s="5"/>
      <c r="AQ7359" s="5"/>
      <c r="AR7359" s="5"/>
      <c r="AS7359" s="5"/>
      <c r="AT7359" s="3"/>
      <c r="AU7359" s="5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CK7359"/>
    </row>
    <row r="7360" spans="1:89" x14ac:dyDescent="0.25">
      <c r="A7360" s="2"/>
      <c r="B7360" s="5"/>
      <c r="C7360" s="5"/>
      <c r="D7360" s="5"/>
      <c r="E7360" s="5"/>
      <c r="F7360" s="5"/>
      <c r="G7360" s="5"/>
      <c r="H7360" s="5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3"/>
      <c r="AU7360" s="5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CK7360"/>
    </row>
    <row r="7361" spans="1:89" x14ac:dyDescent="0.25">
      <c r="A7361" s="2"/>
      <c r="B7361" s="5"/>
      <c r="C7361" s="5"/>
      <c r="D7361" s="5"/>
      <c r="E7361" s="5"/>
      <c r="F7361" s="5"/>
      <c r="G7361" s="5"/>
      <c r="H7361" s="5"/>
      <c r="I7361" s="3"/>
      <c r="J7361" s="5"/>
      <c r="K7361" s="5"/>
      <c r="L7361" s="5"/>
      <c r="M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3"/>
      <c r="AU7361" s="5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CK7361"/>
    </row>
    <row r="7362" spans="1:89" x14ac:dyDescent="0.25">
      <c r="A7362" s="2"/>
      <c r="B7362" s="5"/>
      <c r="C7362" s="5"/>
      <c r="D7362" s="5"/>
      <c r="E7362" s="5"/>
      <c r="F7362" s="5"/>
      <c r="G7362" s="5"/>
      <c r="H7362" s="5"/>
      <c r="I7362" s="3"/>
      <c r="J7362" s="5"/>
      <c r="K7362" s="5"/>
      <c r="L7362" s="5"/>
      <c r="M7362" s="5"/>
      <c r="AJ7362" s="3"/>
      <c r="AK7362" s="3"/>
      <c r="AL7362" s="3"/>
      <c r="AM7362" s="5"/>
      <c r="AN7362" s="5"/>
      <c r="AO7362" s="5"/>
      <c r="AP7362" s="5"/>
      <c r="AQ7362" s="5"/>
      <c r="AR7362" s="5"/>
      <c r="AS7362" s="5"/>
      <c r="AT7362" s="3"/>
      <c r="AU7362" s="5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CK7362"/>
    </row>
    <row r="7363" spans="1:89" x14ac:dyDescent="0.25">
      <c r="A7363" s="2"/>
      <c r="B7363" s="5"/>
      <c r="C7363" s="5"/>
      <c r="D7363" s="5"/>
      <c r="E7363" s="5"/>
      <c r="F7363" s="5"/>
      <c r="G7363" s="5"/>
      <c r="H7363" s="5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AK7363" s="3"/>
      <c r="AL7363" s="3"/>
      <c r="AM7363" s="3"/>
      <c r="AN7363" s="5"/>
      <c r="AO7363" s="5"/>
      <c r="AP7363" s="5"/>
      <c r="AQ7363" s="5"/>
      <c r="AR7363" s="5"/>
      <c r="AS7363" s="5"/>
      <c r="AT7363" s="3"/>
      <c r="AU7363" s="5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CK7363"/>
    </row>
    <row r="7364" spans="1:89" x14ac:dyDescent="0.25">
      <c r="A7364" s="2"/>
      <c r="B7364" s="5"/>
      <c r="C7364" s="5"/>
      <c r="D7364" s="5"/>
      <c r="E7364" s="5"/>
      <c r="F7364" s="5"/>
      <c r="G7364" s="5"/>
      <c r="H7364" s="5"/>
      <c r="I7364" s="3"/>
      <c r="J7364" s="5"/>
      <c r="K7364" s="5"/>
      <c r="L7364" s="5"/>
      <c r="M7364" s="5"/>
      <c r="AJ7364" s="3"/>
      <c r="AK7364" s="3"/>
      <c r="AL7364" s="3"/>
      <c r="AM7364" s="3"/>
      <c r="AN7364" s="5"/>
      <c r="AO7364" s="5"/>
      <c r="AP7364" s="5"/>
      <c r="AQ7364" s="5"/>
      <c r="AR7364" s="5"/>
      <c r="AS7364" s="5"/>
      <c r="AT7364" s="3"/>
      <c r="AU7364" s="5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CK7364"/>
    </row>
    <row r="7365" spans="1:89" x14ac:dyDescent="0.25">
      <c r="A7365" s="2"/>
      <c r="B7365" s="5"/>
      <c r="C7365" s="5"/>
      <c r="D7365" s="5"/>
      <c r="E7365" s="5"/>
      <c r="F7365" s="5"/>
      <c r="G7365" s="5"/>
      <c r="H7365" s="5"/>
      <c r="I7365" s="3"/>
      <c r="J7365" s="5"/>
      <c r="K7365" s="5"/>
      <c r="L7365" s="5"/>
      <c r="M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3"/>
      <c r="AU7365" s="5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CK7365"/>
    </row>
    <row r="7366" spans="1:89" x14ac:dyDescent="0.25">
      <c r="A7366" s="2"/>
      <c r="B7366" s="5"/>
      <c r="C7366" s="5"/>
      <c r="D7366" s="5"/>
      <c r="E7366" s="5"/>
      <c r="F7366" s="5"/>
      <c r="G7366" s="5"/>
      <c r="H7366" s="5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3"/>
      <c r="AU7366" s="5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CK7366"/>
    </row>
    <row r="7367" spans="1:89" x14ac:dyDescent="0.25">
      <c r="A7367" s="2"/>
      <c r="B7367" s="5"/>
      <c r="C7367" s="5"/>
      <c r="D7367" s="5"/>
      <c r="E7367" s="5"/>
      <c r="F7367" s="5"/>
      <c r="G7367" s="5"/>
      <c r="H7367" s="5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3"/>
      <c r="AK7367" s="3"/>
      <c r="AL7367" s="3"/>
      <c r="AM7367" s="5"/>
      <c r="AN7367" s="5"/>
      <c r="AO7367" s="5"/>
      <c r="AP7367" s="5"/>
      <c r="AQ7367" s="5"/>
      <c r="AR7367" s="5"/>
      <c r="AS7367" s="5"/>
      <c r="AT7367" s="3"/>
      <c r="AU7367" s="5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CK7367"/>
    </row>
    <row r="7368" spans="1:89" x14ac:dyDescent="0.25">
      <c r="A7368" s="2"/>
      <c r="B7368" s="5"/>
      <c r="C7368" s="5"/>
      <c r="D7368" s="5"/>
      <c r="E7368" s="5"/>
      <c r="F7368" s="5"/>
      <c r="G7368" s="5"/>
      <c r="H7368" s="5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3"/>
      <c r="AK7368" s="3"/>
      <c r="AL7368" s="3"/>
      <c r="AM7368" s="3"/>
      <c r="AN7368" s="5"/>
      <c r="AO7368" s="5"/>
      <c r="AP7368" s="5"/>
      <c r="AQ7368" s="5"/>
      <c r="AR7368" s="5"/>
      <c r="AS7368" s="5"/>
      <c r="AT7368" s="3"/>
      <c r="AU7368" s="5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CK7368"/>
    </row>
    <row r="7369" spans="1:89" x14ac:dyDescent="0.25">
      <c r="A7369" s="2"/>
      <c r="B7369" s="5"/>
      <c r="C7369" s="5"/>
      <c r="D7369" s="5"/>
      <c r="E7369" s="5"/>
      <c r="F7369" s="5"/>
      <c r="G7369" s="5"/>
      <c r="H7369" s="5"/>
      <c r="I7369" s="3"/>
      <c r="J7369" s="5"/>
      <c r="K7369" s="5"/>
      <c r="L7369" s="5"/>
      <c r="M7369" s="5"/>
      <c r="AJ7369" s="3"/>
      <c r="AK7369" s="3"/>
      <c r="AL7369" s="3"/>
      <c r="AM7369" s="5"/>
      <c r="AN7369" s="5"/>
      <c r="AO7369" s="5"/>
      <c r="AP7369" s="5"/>
      <c r="AQ7369" s="5"/>
      <c r="AR7369" s="5"/>
      <c r="AS7369" s="5"/>
      <c r="AT7369" s="3"/>
      <c r="AU7369" s="5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CK7369"/>
    </row>
    <row r="7370" spans="1:89" x14ac:dyDescent="0.25">
      <c r="A7370" s="2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3"/>
      <c r="AU7370" s="5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CK7370"/>
    </row>
    <row r="7371" spans="1:89" x14ac:dyDescent="0.25">
      <c r="A7371" s="2"/>
      <c r="B7371" s="5"/>
      <c r="C7371" s="5"/>
      <c r="D7371" s="5"/>
      <c r="E7371" s="5"/>
      <c r="F7371" s="5"/>
      <c r="G7371" s="5"/>
      <c r="H7371" s="5"/>
      <c r="I7371" s="5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  <c r="AI7371" s="3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3"/>
      <c r="AU7371" s="5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CK7371"/>
    </row>
    <row r="7372" spans="1:89" x14ac:dyDescent="0.25">
      <c r="A7372" s="2"/>
      <c r="B7372" s="5"/>
      <c r="C7372" s="5"/>
      <c r="D7372" s="5"/>
      <c r="E7372" s="5"/>
      <c r="F7372" s="5"/>
      <c r="G7372" s="5"/>
      <c r="H7372" s="5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3"/>
      <c r="AK7372" s="3"/>
      <c r="AL7372" s="5"/>
      <c r="AM7372" s="5"/>
      <c r="AN7372" s="5"/>
      <c r="AO7372" s="5"/>
      <c r="AP7372" s="5"/>
      <c r="AQ7372" s="5"/>
      <c r="AR7372" s="5"/>
      <c r="AS7372" s="5"/>
      <c r="AT7372" s="3"/>
      <c r="AU7372" s="5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CK7372"/>
    </row>
    <row r="7373" spans="1:89" x14ac:dyDescent="0.25">
      <c r="A7373" s="2"/>
      <c r="B7373" s="5"/>
      <c r="C7373" s="5"/>
      <c r="D7373" s="5"/>
      <c r="E7373" s="5"/>
      <c r="F7373" s="5"/>
      <c r="G7373" s="5"/>
      <c r="H7373" s="5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AK7373" s="3"/>
      <c r="AL7373" s="3"/>
      <c r="AM7373" s="5"/>
      <c r="AN7373" s="5"/>
      <c r="AO7373" s="5"/>
      <c r="AP7373" s="5"/>
      <c r="AQ7373" s="5"/>
      <c r="AR7373" s="5"/>
      <c r="AS7373" s="5"/>
      <c r="AT7373" s="3"/>
      <c r="AU7373" s="5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CK7373"/>
    </row>
    <row r="7374" spans="1:89" x14ac:dyDescent="0.25">
      <c r="A7374" s="2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3"/>
      <c r="AU7374" s="5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CK7374"/>
    </row>
    <row r="7375" spans="1:89" x14ac:dyDescent="0.25">
      <c r="A7375" s="2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3"/>
      <c r="AU7375" s="5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CK7375"/>
    </row>
    <row r="7376" spans="1:89" x14ac:dyDescent="0.25">
      <c r="A7376" s="2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3"/>
      <c r="AU7376" s="5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CK7376"/>
    </row>
    <row r="7377" spans="1:89" x14ac:dyDescent="0.25">
      <c r="A7377" s="2"/>
      <c r="B7377" s="5"/>
      <c r="C7377" s="5"/>
      <c r="D7377" s="5"/>
      <c r="E7377" s="5"/>
      <c r="F7377" s="5"/>
      <c r="G7377" s="5"/>
      <c r="H7377" s="5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  <c r="AI7377" s="3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3"/>
      <c r="AU7377" s="5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CK7377"/>
    </row>
    <row r="7378" spans="1:89" x14ac:dyDescent="0.25">
      <c r="A7378" s="2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3"/>
      <c r="AU7378" s="5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CK7378"/>
    </row>
    <row r="7379" spans="1:89" x14ac:dyDescent="0.25">
      <c r="A7379" s="2"/>
      <c r="B7379" s="5"/>
      <c r="C7379" s="5"/>
      <c r="D7379" s="5"/>
      <c r="E7379" s="5"/>
      <c r="F7379" s="5"/>
      <c r="G7379" s="5"/>
      <c r="H7379" s="5"/>
      <c r="I7379" s="3"/>
      <c r="J7379" s="5"/>
      <c r="K7379" s="5"/>
      <c r="L7379" s="5"/>
      <c r="M7379" s="5"/>
      <c r="AJ7379" s="3"/>
      <c r="AK7379" s="3"/>
      <c r="AL7379" s="3"/>
      <c r="AM7379" s="3"/>
      <c r="AN7379" s="5"/>
      <c r="AO7379" s="5"/>
      <c r="AP7379" s="5"/>
      <c r="AQ7379" s="5"/>
      <c r="AR7379" s="5"/>
      <c r="AS7379" s="5"/>
      <c r="AT7379" s="3"/>
      <c r="AU7379" s="5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CK7379"/>
    </row>
    <row r="7380" spans="1:89" x14ac:dyDescent="0.25">
      <c r="A7380" s="2"/>
      <c r="B7380" s="5"/>
      <c r="C7380" s="5"/>
      <c r="D7380" s="5"/>
      <c r="E7380" s="5"/>
      <c r="F7380" s="5"/>
      <c r="G7380" s="5"/>
      <c r="H7380" s="5"/>
      <c r="I7380" s="3"/>
      <c r="J7380" s="5"/>
      <c r="K7380" s="5"/>
      <c r="L7380" s="5"/>
      <c r="M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3"/>
      <c r="AU7380" s="5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CK7380"/>
    </row>
    <row r="7381" spans="1:89" x14ac:dyDescent="0.25">
      <c r="A7381" s="2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3"/>
      <c r="AU7381" s="5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CK7381"/>
    </row>
    <row r="7382" spans="1:89" x14ac:dyDescent="0.25">
      <c r="A7382" s="2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AJ7382" s="3"/>
      <c r="AK7382" s="3"/>
      <c r="AL7382" s="3"/>
      <c r="AM7382" s="3"/>
      <c r="AN7382" s="5"/>
      <c r="AO7382" s="5"/>
      <c r="AP7382" s="5"/>
      <c r="AQ7382" s="5"/>
      <c r="AR7382" s="5"/>
      <c r="AS7382" s="5"/>
      <c r="AT7382" s="3"/>
      <c r="AU7382" s="5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CK7382"/>
    </row>
    <row r="7383" spans="1:89" x14ac:dyDescent="0.25">
      <c r="A7383" s="2"/>
      <c r="B7383" s="5"/>
      <c r="C7383" s="5"/>
      <c r="D7383" s="5"/>
      <c r="E7383" s="5"/>
      <c r="F7383" s="5"/>
      <c r="G7383" s="5"/>
      <c r="H7383" s="5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3"/>
      <c r="AU7383" s="5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CK7383"/>
    </row>
    <row r="7384" spans="1:89" x14ac:dyDescent="0.25">
      <c r="A7384" s="2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3"/>
      <c r="AU7384" s="5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CK7384"/>
    </row>
    <row r="7385" spans="1:89" x14ac:dyDescent="0.25">
      <c r="A7385" s="2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AJ7385" s="3"/>
      <c r="AK7385" s="3"/>
      <c r="AL7385" s="3"/>
      <c r="AM7385" s="5"/>
      <c r="AN7385" s="5"/>
      <c r="AO7385" s="5"/>
      <c r="AP7385" s="5"/>
      <c r="AQ7385" s="5"/>
      <c r="AR7385" s="5"/>
      <c r="AS7385" s="5"/>
      <c r="AT7385" s="3"/>
      <c r="AU7385" s="5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CK7385"/>
    </row>
    <row r="7386" spans="1:89" x14ac:dyDescent="0.25">
      <c r="A7386" s="2"/>
      <c r="B7386" s="5"/>
      <c r="C7386" s="5"/>
      <c r="D7386" s="5"/>
      <c r="E7386" s="5"/>
      <c r="F7386" s="5"/>
      <c r="G7386" s="5"/>
      <c r="H7386" s="5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  <c r="AI7386" s="3"/>
      <c r="AJ7386" s="3"/>
      <c r="AK7386" s="3"/>
      <c r="AL7386" s="3"/>
      <c r="AM7386" s="3"/>
      <c r="AN7386" s="5"/>
      <c r="AO7386" s="5"/>
      <c r="AP7386" s="5"/>
      <c r="AQ7386" s="5"/>
      <c r="AR7386" s="5"/>
      <c r="AS7386" s="5"/>
      <c r="AT7386" s="3"/>
      <c r="AU7386" s="5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CK7386"/>
    </row>
    <row r="7387" spans="1:89" x14ac:dyDescent="0.25">
      <c r="A7387" s="2"/>
      <c r="B7387" s="5"/>
      <c r="C7387" s="5"/>
      <c r="D7387" s="5"/>
      <c r="E7387" s="5"/>
      <c r="F7387" s="5"/>
      <c r="G7387" s="5"/>
      <c r="H7387" s="5"/>
      <c r="I7387" s="3"/>
      <c r="J7387" s="5"/>
      <c r="K7387" s="5"/>
      <c r="L7387" s="5"/>
      <c r="M7387" s="5"/>
      <c r="AJ7387" s="3"/>
      <c r="AK7387" s="3"/>
      <c r="AL7387" s="3"/>
      <c r="AM7387" s="3"/>
      <c r="AN7387" s="5"/>
      <c r="AO7387" s="5"/>
      <c r="AP7387" s="5"/>
      <c r="AQ7387" s="5"/>
      <c r="AR7387" s="5"/>
      <c r="AS7387" s="5"/>
      <c r="AT7387" s="3"/>
      <c r="AU7387" s="5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CK7387"/>
    </row>
    <row r="7388" spans="1:89" x14ac:dyDescent="0.25">
      <c r="A7388" s="2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3"/>
      <c r="AU7388" s="5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CK7388"/>
    </row>
    <row r="7389" spans="1:89" x14ac:dyDescent="0.25">
      <c r="A7389" s="2"/>
      <c r="B7389" s="5"/>
      <c r="C7389" s="5"/>
      <c r="D7389" s="5"/>
      <c r="E7389" s="5"/>
      <c r="F7389" s="5"/>
      <c r="G7389" s="5"/>
      <c r="H7389" s="5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3"/>
      <c r="AU7389" s="5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CK7389"/>
    </row>
    <row r="7390" spans="1:89" x14ac:dyDescent="0.25">
      <c r="A7390" s="2"/>
      <c r="B7390" s="5"/>
      <c r="C7390" s="5"/>
      <c r="D7390" s="5"/>
      <c r="E7390" s="5"/>
      <c r="F7390" s="5"/>
      <c r="G7390" s="5"/>
      <c r="H7390" s="5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5"/>
      <c r="AN7390" s="5"/>
      <c r="AO7390" s="5"/>
      <c r="AP7390" s="5"/>
      <c r="AQ7390" s="5"/>
      <c r="AR7390" s="5"/>
      <c r="AS7390" s="5"/>
      <c r="AT7390" s="3"/>
      <c r="AU7390" s="5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CK7390"/>
    </row>
    <row r="7391" spans="1:89" x14ac:dyDescent="0.25">
      <c r="A7391" s="2"/>
      <c r="B7391" s="5"/>
      <c r="C7391" s="5"/>
      <c r="D7391" s="5"/>
      <c r="E7391" s="5"/>
      <c r="F7391" s="5"/>
      <c r="G7391" s="5"/>
      <c r="H7391" s="5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3"/>
      <c r="AK7391" s="3"/>
      <c r="AL7391" s="3"/>
      <c r="AM7391" s="3"/>
      <c r="AN7391" s="5"/>
      <c r="AO7391" s="5"/>
      <c r="AP7391" s="5"/>
      <c r="AQ7391" s="5"/>
      <c r="AR7391" s="5"/>
      <c r="AS7391" s="5"/>
      <c r="AT7391" s="3"/>
      <c r="AU7391" s="5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CK7391"/>
    </row>
    <row r="7392" spans="1:89" x14ac:dyDescent="0.25">
      <c r="A7392" s="2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AJ7392" s="3"/>
      <c r="AK7392" s="3"/>
      <c r="AL7392" s="3"/>
      <c r="AM7392" s="5"/>
      <c r="AN7392" s="5"/>
      <c r="AO7392" s="5"/>
      <c r="AP7392" s="5"/>
      <c r="AQ7392" s="5"/>
      <c r="AR7392" s="5"/>
      <c r="AS7392" s="5"/>
      <c r="AT7392" s="3"/>
      <c r="AU7392" s="5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CK7392"/>
    </row>
    <row r="7393" spans="1:89" x14ac:dyDescent="0.25">
      <c r="A7393" s="2"/>
      <c r="B7393" s="5"/>
      <c r="C7393" s="5"/>
      <c r="D7393" s="5"/>
      <c r="E7393" s="5"/>
      <c r="F7393" s="5"/>
      <c r="G7393" s="5"/>
      <c r="H7393" s="5"/>
      <c r="I7393" s="3"/>
      <c r="J7393" s="5"/>
      <c r="K7393" s="5"/>
      <c r="L7393" s="5"/>
      <c r="M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3"/>
      <c r="AU7393" s="5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CK7393"/>
    </row>
    <row r="7394" spans="1:89" x14ac:dyDescent="0.25">
      <c r="A7394" s="2"/>
      <c r="B7394" s="5"/>
      <c r="C7394" s="5"/>
      <c r="D7394" s="5"/>
      <c r="E7394" s="5"/>
      <c r="F7394" s="5"/>
      <c r="G7394" s="5"/>
      <c r="H7394" s="5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5"/>
      <c r="AK7394" s="5"/>
      <c r="AL7394" s="5"/>
      <c r="AM7394" s="5"/>
      <c r="AN7394" s="5"/>
      <c r="AO7394" s="5"/>
      <c r="AP7394" s="5"/>
      <c r="AQ7394" s="5"/>
      <c r="AR7394" s="5"/>
      <c r="AS7394" s="3"/>
      <c r="AT7394" s="3"/>
      <c r="AU7394" s="5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CK7394"/>
    </row>
    <row r="7395" spans="1:89" x14ac:dyDescent="0.25">
      <c r="A7395" s="2"/>
      <c r="B7395" s="5"/>
      <c r="C7395" s="5"/>
      <c r="D7395" s="5"/>
      <c r="E7395" s="5"/>
      <c r="F7395" s="5"/>
      <c r="G7395" s="5"/>
      <c r="H7395" s="5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3"/>
      <c r="AK7395" s="3"/>
      <c r="AL7395" s="5"/>
      <c r="AM7395" s="5"/>
      <c r="AN7395" s="5"/>
      <c r="AO7395" s="5"/>
      <c r="AP7395" s="5"/>
      <c r="AQ7395" s="5"/>
      <c r="AR7395" s="5"/>
      <c r="AS7395" s="5"/>
      <c r="AT7395" s="3"/>
      <c r="AU7395" s="5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CK7395"/>
    </row>
    <row r="7396" spans="1:89" x14ac:dyDescent="0.25">
      <c r="A7396" s="2"/>
      <c r="B7396" s="5"/>
      <c r="C7396" s="5"/>
      <c r="D7396" s="5"/>
      <c r="E7396" s="5"/>
      <c r="F7396" s="5"/>
      <c r="G7396" s="5"/>
      <c r="H7396" s="5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AK7396" s="3"/>
      <c r="AL7396" s="3"/>
      <c r="AM7396" s="5"/>
      <c r="AN7396" s="5"/>
      <c r="AO7396" s="5"/>
      <c r="AP7396" s="5"/>
      <c r="AQ7396" s="5"/>
      <c r="AR7396" s="5"/>
      <c r="AS7396" s="3"/>
      <c r="AT7396" s="3"/>
      <c r="AU7396" s="5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CK7396"/>
    </row>
    <row r="7397" spans="1:89" x14ac:dyDescent="0.25">
      <c r="A7397" s="2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3"/>
      <c r="AU7397" s="5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CK7397"/>
    </row>
    <row r="7398" spans="1:89" x14ac:dyDescent="0.25">
      <c r="A7398" s="2"/>
      <c r="B7398" s="5"/>
      <c r="C7398" s="5"/>
      <c r="D7398" s="5"/>
      <c r="E7398" s="5"/>
      <c r="F7398" s="5"/>
      <c r="G7398" s="5"/>
      <c r="H7398" s="5"/>
      <c r="I7398" s="3"/>
      <c r="J7398" s="5"/>
      <c r="K7398" s="5"/>
      <c r="L7398" s="5"/>
      <c r="M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3"/>
      <c r="AU7398" s="5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CK7398"/>
    </row>
    <row r="7399" spans="1:89" x14ac:dyDescent="0.25">
      <c r="A7399" s="2"/>
      <c r="B7399" s="5"/>
      <c r="C7399" s="5"/>
      <c r="D7399" s="5"/>
      <c r="E7399" s="5"/>
      <c r="F7399" s="5"/>
      <c r="G7399" s="5"/>
      <c r="H7399" s="5"/>
      <c r="I7399" s="5"/>
      <c r="J7399" s="3"/>
      <c r="K7399" s="3"/>
      <c r="L7399" s="5"/>
      <c r="M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3"/>
      <c r="AU7399" s="5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CK7399"/>
    </row>
    <row r="7400" spans="1:89" x14ac:dyDescent="0.25">
      <c r="A7400" s="2"/>
      <c r="B7400" s="5"/>
      <c r="C7400" s="5"/>
      <c r="D7400" s="5"/>
      <c r="E7400" s="5"/>
      <c r="F7400" s="5"/>
      <c r="G7400" s="5"/>
      <c r="H7400" s="5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3"/>
      <c r="AU7400" s="5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CK7400"/>
    </row>
    <row r="7401" spans="1:89" x14ac:dyDescent="0.25">
      <c r="A7401" s="2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3"/>
      <c r="AU7401" s="5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CK7401"/>
    </row>
    <row r="7402" spans="1:89" x14ac:dyDescent="0.25">
      <c r="A7402" s="2"/>
      <c r="B7402" s="5"/>
      <c r="C7402" s="5"/>
      <c r="D7402" s="5"/>
      <c r="E7402" s="5"/>
      <c r="F7402" s="5"/>
      <c r="G7402" s="5"/>
      <c r="H7402" s="5"/>
      <c r="I7402" s="3"/>
      <c r="J7402" s="5"/>
      <c r="K7402" s="5"/>
      <c r="L7402" s="5"/>
      <c r="M7402" s="5"/>
      <c r="AJ7402" s="3"/>
      <c r="AK7402" s="3"/>
      <c r="AL7402" s="3"/>
      <c r="AM7402" s="3"/>
      <c r="AN7402" s="5"/>
      <c r="AO7402" s="5"/>
      <c r="AP7402" s="5"/>
      <c r="AQ7402" s="5"/>
      <c r="AR7402" s="5"/>
      <c r="AS7402" s="5"/>
      <c r="AT7402" s="3"/>
      <c r="AU7402" s="5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CK7402"/>
    </row>
    <row r="7403" spans="1:89" x14ac:dyDescent="0.25">
      <c r="A7403" s="2"/>
      <c r="B7403" s="5"/>
      <c r="C7403" s="5"/>
      <c r="D7403" s="5"/>
      <c r="E7403" s="5"/>
      <c r="F7403" s="5"/>
      <c r="G7403" s="5"/>
      <c r="H7403" s="5"/>
      <c r="I7403" s="3"/>
      <c r="J7403" s="5"/>
      <c r="K7403" s="5"/>
      <c r="L7403" s="5"/>
      <c r="M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3"/>
      <c r="AU7403" s="5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CK7403"/>
    </row>
    <row r="7404" spans="1:89" x14ac:dyDescent="0.25">
      <c r="A7404" s="2"/>
      <c r="B7404" s="5"/>
      <c r="C7404" s="5"/>
      <c r="D7404" s="5"/>
      <c r="E7404" s="5"/>
      <c r="F7404" s="5"/>
      <c r="G7404" s="5"/>
      <c r="H7404" s="5"/>
      <c r="I7404" s="3"/>
      <c r="J7404" s="5"/>
      <c r="K7404" s="5"/>
      <c r="L7404" s="5"/>
      <c r="M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3"/>
      <c r="AU7404" s="5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CK7404"/>
    </row>
    <row r="7405" spans="1:89" x14ac:dyDescent="0.25">
      <c r="A7405" s="2"/>
      <c r="B7405" s="5"/>
      <c r="C7405" s="5"/>
      <c r="D7405" s="5"/>
      <c r="E7405" s="5"/>
      <c r="F7405" s="5"/>
      <c r="G7405" s="5"/>
      <c r="H7405" s="5"/>
      <c r="I7405" s="3"/>
      <c r="J7405" s="5"/>
      <c r="K7405" s="5"/>
      <c r="L7405" s="5"/>
      <c r="M7405" s="5"/>
      <c r="AJ7405" s="3"/>
      <c r="AK7405" s="3"/>
      <c r="AL7405" s="3"/>
      <c r="AM7405" s="3"/>
      <c r="AN7405" s="5"/>
      <c r="AO7405" s="5"/>
      <c r="AP7405" s="5"/>
      <c r="AQ7405" s="5"/>
      <c r="AR7405" s="5"/>
      <c r="AS7405" s="5"/>
      <c r="AT7405" s="3"/>
      <c r="AU7405" s="5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CK7405"/>
    </row>
    <row r="7406" spans="1:89" x14ac:dyDescent="0.25">
      <c r="A7406" s="2"/>
      <c r="B7406" s="5"/>
      <c r="C7406" s="5"/>
      <c r="D7406" s="5"/>
      <c r="E7406" s="5"/>
      <c r="F7406" s="5"/>
      <c r="G7406" s="5"/>
      <c r="H7406" s="5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3"/>
      <c r="AK7406" s="3"/>
      <c r="AL7406" s="3"/>
      <c r="AM7406" s="5"/>
      <c r="AN7406" s="5"/>
      <c r="AO7406" s="5"/>
      <c r="AP7406" s="5"/>
      <c r="AQ7406" s="5"/>
      <c r="AR7406" s="5"/>
      <c r="AS7406" s="5"/>
      <c r="AT7406" s="3"/>
      <c r="AU7406" s="5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CK7406"/>
    </row>
    <row r="7407" spans="1:89" x14ac:dyDescent="0.25">
      <c r="A7407" s="2"/>
      <c r="B7407" s="5"/>
      <c r="C7407" s="5"/>
      <c r="D7407" s="5"/>
      <c r="E7407" s="5"/>
      <c r="F7407" s="5"/>
      <c r="G7407" s="5"/>
      <c r="H7407" s="5"/>
      <c r="I7407" s="3"/>
      <c r="J7407" s="5"/>
      <c r="K7407" s="5"/>
      <c r="L7407" s="5"/>
      <c r="M7407" s="5"/>
      <c r="AJ7407" s="5"/>
      <c r="AK7407" s="5"/>
      <c r="AL7407" s="5"/>
      <c r="AM7407" s="5"/>
      <c r="AN7407" s="5"/>
      <c r="AO7407" s="5"/>
      <c r="AP7407" s="5"/>
      <c r="AQ7407" s="3"/>
      <c r="AR7407" s="5"/>
      <c r="AS7407" s="5"/>
      <c r="AT7407" s="3"/>
      <c r="AU7407" s="5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CK7407"/>
    </row>
    <row r="7408" spans="1:89" x14ac:dyDescent="0.25">
      <c r="A7408" s="2"/>
      <c r="B7408" s="5"/>
      <c r="C7408" s="5"/>
      <c r="D7408" s="5"/>
      <c r="E7408" s="5"/>
      <c r="F7408" s="5"/>
      <c r="G7408" s="5"/>
      <c r="H7408" s="5"/>
      <c r="I7408" s="3"/>
      <c r="J7408" s="5"/>
      <c r="K7408" s="5"/>
      <c r="L7408" s="5"/>
      <c r="M7408" s="5"/>
      <c r="AJ7408" s="3"/>
      <c r="AK7408" s="3"/>
      <c r="AL7408" s="3"/>
      <c r="AM7408" s="3"/>
      <c r="AN7408" s="5"/>
      <c r="AO7408" s="5"/>
      <c r="AP7408" s="5"/>
      <c r="AQ7408" s="3"/>
      <c r="AR7408" s="5"/>
      <c r="AS7408" s="5"/>
      <c r="AT7408" s="3"/>
      <c r="AU7408" s="5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CK7408"/>
    </row>
    <row r="7409" spans="1:89" x14ac:dyDescent="0.25">
      <c r="A7409" s="2"/>
      <c r="B7409" s="5"/>
      <c r="C7409" s="5"/>
      <c r="D7409" s="5"/>
      <c r="E7409" s="5"/>
      <c r="F7409" s="5"/>
      <c r="G7409" s="5"/>
      <c r="H7409" s="5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5"/>
      <c r="AO7409" s="5"/>
      <c r="AP7409" s="5"/>
      <c r="AQ7409" s="3"/>
      <c r="AR7409" s="5"/>
      <c r="AS7409" s="5"/>
      <c r="AT7409" s="3"/>
      <c r="AU7409" s="5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CK7409"/>
    </row>
    <row r="7410" spans="1:89" x14ac:dyDescent="0.25">
      <c r="A7410" s="2"/>
      <c r="B7410" s="5"/>
      <c r="C7410" s="5"/>
      <c r="D7410" s="5"/>
      <c r="E7410" s="5"/>
      <c r="F7410" s="5"/>
      <c r="G7410" s="5"/>
      <c r="H7410" s="5"/>
      <c r="I7410" s="3"/>
      <c r="J7410" s="5"/>
      <c r="K7410" s="5"/>
      <c r="L7410" s="5"/>
      <c r="M7410" s="5"/>
      <c r="AJ7410" s="3"/>
      <c r="AK7410" s="3"/>
      <c r="AL7410" s="3"/>
      <c r="AM7410" s="3"/>
      <c r="AN7410" s="5"/>
      <c r="AO7410" s="5"/>
      <c r="AP7410" s="5"/>
      <c r="AQ7410" s="5"/>
      <c r="AR7410" s="5"/>
      <c r="AS7410" s="5"/>
      <c r="AT7410" s="3"/>
      <c r="AU7410" s="5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CK7410"/>
    </row>
    <row r="7411" spans="1:89" x14ac:dyDescent="0.25">
      <c r="A7411" s="2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AJ7411" s="3"/>
      <c r="AK7411" s="3"/>
      <c r="AL7411" s="3"/>
      <c r="AM7411" s="5"/>
      <c r="AN7411" s="5"/>
      <c r="AO7411" s="5"/>
      <c r="AP7411" s="5"/>
      <c r="AQ7411" s="5"/>
      <c r="AR7411" s="5"/>
      <c r="AS7411" s="5"/>
      <c r="AT7411" s="3"/>
      <c r="AU7411" s="5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CK7411"/>
    </row>
    <row r="7412" spans="1:89" x14ac:dyDescent="0.25">
      <c r="A7412" s="2"/>
      <c r="B7412" s="5"/>
      <c r="C7412" s="5"/>
      <c r="D7412" s="5"/>
      <c r="E7412" s="5"/>
      <c r="F7412" s="5"/>
      <c r="G7412" s="5"/>
      <c r="H7412" s="5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5"/>
      <c r="AK7412" s="5"/>
      <c r="AL7412" s="5"/>
      <c r="AM7412" s="5"/>
      <c r="AN7412" s="5"/>
      <c r="AO7412" s="5"/>
      <c r="AP7412" s="5"/>
      <c r="AQ7412" s="3"/>
      <c r="AR7412" s="5"/>
      <c r="AS7412" s="3"/>
      <c r="AT7412" s="3"/>
      <c r="AU7412" s="5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CK7412"/>
    </row>
    <row r="7413" spans="1:89" x14ac:dyDescent="0.25">
      <c r="A7413" s="2"/>
      <c r="B7413" s="5"/>
      <c r="C7413" s="5"/>
      <c r="D7413" s="5"/>
      <c r="E7413" s="5"/>
      <c r="F7413" s="5"/>
      <c r="G7413" s="5"/>
      <c r="H7413" s="5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5"/>
      <c r="AO7413" s="5"/>
      <c r="AP7413" s="5"/>
      <c r="AQ7413" s="3"/>
      <c r="AR7413" s="5"/>
      <c r="AS7413" s="5"/>
      <c r="AT7413" s="3"/>
      <c r="AU7413" s="5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CK7413"/>
    </row>
    <row r="7414" spans="1:89" x14ac:dyDescent="0.25">
      <c r="A7414" s="2"/>
      <c r="B7414" s="5"/>
      <c r="C7414" s="5"/>
      <c r="D7414" s="5"/>
      <c r="E7414" s="5"/>
      <c r="F7414" s="5"/>
      <c r="G7414" s="5"/>
      <c r="H7414" s="5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AK7414" s="3"/>
      <c r="AL7414" s="3"/>
      <c r="AM7414" s="3"/>
      <c r="AN7414" s="5"/>
      <c r="AO7414" s="5"/>
      <c r="AP7414" s="5"/>
      <c r="AQ7414" s="3"/>
      <c r="AR7414" s="5"/>
      <c r="AS7414" s="3"/>
      <c r="AT7414" s="3"/>
      <c r="AU7414" s="5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CK7414"/>
    </row>
    <row r="7415" spans="1:89" x14ac:dyDescent="0.25">
      <c r="A7415" s="2"/>
      <c r="B7415" s="5"/>
      <c r="C7415" s="5"/>
      <c r="D7415" s="5"/>
      <c r="E7415" s="5"/>
      <c r="F7415" s="5"/>
      <c r="G7415" s="5"/>
      <c r="H7415" s="5"/>
      <c r="I7415" s="3"/>
      <c r="J7415" s="5"/>
      <c r="K7415" s="5"/>
      <c r="L7415" s="5"/>
      <c r="M7415" s="5"/>
      <c r="AJ7415" s="3"/>
      <c r="AK7415" s="3"/>
      <c r="AL7415" s="3"/>
      <c r="AM7415" s="3"/>
      <c r="AN7415" s="5"/>
      <c r="AO7415" s="5"/>
      <c r="AP7415" s="5"/>
      <c r="AQ7415" s="5"/>
      <c r="AR7415" s="5"/>
      <c r="AS7415" s="5"/>
      <c r="AT7415" s="3"/>
      <c r="AU7415" s="5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CK7415"/>
    </row>
    <row r="7416" spans="1:89" x14ac:dyDescent="0.25">
      <c r="A7416" s="2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AJ7416" s="3"/>
      <c r="AK7416" s="3"/>
      <c r="AL7416" s="3"/>
      <c r="AM7416" s="5"/>
      <c r="AN7416" s="5"/>
      <c r="AO7416" s="5"/>
      <c r="AP7416" s="5"/>
      <c r="AQ7416" s="5"/>
      <c r="AR7416" s="5"/>
      <c r="AS7416" s="5"/>
      <c r="AT7416" s="3"/>
      <c r="AU7416" s="5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CK7416"/>
    </row>
    <row r="7417" spans="1:89" x14ac:dyDescent="0.25">
      <c r="A7417" s="2"/>
      <c r="B7417" s="5"/>
      <c r="C7417" s="5"/>
      <c r="D7417" s="5"/>
      <c r="E7417" s="5"/>
      <c r="F7417" s="5"/>
      <c r="G7417" s="5"/>
      <c r="H7417" s="5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5"/>
      <c r="AK7417" s="5"/>
      <c r="AL7417" s="5"/>
      <c r="AM7417" s="5"/>
      <c r="AN7417" s="5"/>
      <c r="AO7417" s="5"/>
      <c r="AP7417" s="5"/>
      <c r="AQ7417" s="3"/>
      <c r="AR7417" s="3"/>
      <c r="AS7417" s="3"/>
      <c r="AT7417" s="3"/>
      <c r="AU7417" s="5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CK7417"/>
    </row>
    <row r="7418" spans="1:89" x14ac:dyDescent="0.25">
      <c r="A7418" s="2"/>
      <c r="B7418" s="5"/>
      <c r="C7418" s="5"/>
      <c r="D7418" s="5"/>
      <c r="E7418" s="5"/>
      <c r="F7418" s="5"/>
      <c r="G7418" s="5"/>
      <c r="H7418" s="5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5"/>
      <c r="AK7418" s="3"/>
      <c r="AL7418" s="3"/>
      <c r="AM7418" s="3"/>
      <c r="AN7418" s="5"/>
      <c r="AO7418" s="5"/>
      <c r="AP7418" s="5"/>
      <c r="AQ7418" s="5"/>
      <c r="AR7418" s="5"/>
      <c r="AS7418" s="5"/>
      <c r="AT7418" s="3"/>
      <c r="AU7418" s="5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CK7418"/>
    </row>
    <row r="7419" spans="1:89" x14ac:dyDescent="0.25">
      <c r="A7419" s="2"/>
      <c r="B7419" s="5"/>
      <c r="C7419" s="5"/>
      <c r="D7419" s="5"/>
      <c r="E7419" s="5"/>
      <c r="F7419" s="5"/>
      <c r="G7419" s="5"/>
      <c r="H7419" s="5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  <c r="AI7419" s="3"/>
      <c r="AJ7419" s="3"/>
      <c r="AK7419" s="3"/>
      <c r="AL7419" s="3"/>
      <c r="AM7419" s="3"/>
      <c r="AN7419" s="5"/>
      <c r="AO7419" s="5"/>
      <c r="AP7419" s="5"/>
      <c r="AQ7419" s="3"/>
      <c r="AR7419" s="3"/>
      <c r="AS7419" s="3"/>
      <c r="AT7419" s="3"/>
      <c r="AU7419" s="5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CK7419"/>
    </row>
    <row r="7420" spans="1:89" x14ac:dyDescent="0.25">
      <c r="A7420" s="2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3"/>
      <c r="AU7420" s="5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CK7420"/>
    </row>
    <row r="7421" spans="1:89" x14ac:dyDescent="0.25">
      <c r="A7421" s="2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3"/>
      <c r="AU7421" s="5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CK7421"/>
    </row>
    <row r="7422" spans="1:89" x14ac:dyDescent="0.25">
      <c r="A7422" s="2"/>
      <c r="B7422" s="5"/>
      <c r="C7422" s="5"/>
      <c r="D7422" s="5"/>
      <c r="E7422" s="5"/>
      <c r="F7422" s="5"/>
      <c r="G7422" s="5"/>
      <c r="H7422" s="5"/>
      <c r="I7422" s="3"/>
      <c r="J7422" s="3"/>
      <c r="K7422" s="3"/>
      <c r="L7422" s="5"/>
      <c r="M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3"/>
      <c r="AU7422" s="5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CK7422"/>
    </row>
    <row r="7423" spans="1:89" x14ac:dyDescent="0.25">
      <c r="A7423" s="2"/>
      <c r="B7423" s="5"/>
      <c r="C7423" s="5"/>
      <c r="D7423" s="5"/>
      <c r="E7423" s="5"/>
      <c r="F7423" s="5"/>
      <c r="G7423" s="5"/>
      <c r="H7423" s="5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3"/>
      <c r="AU7423" s="5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CK7423"/>
    </row>
    <row r="7424" spans="1:89" x14ac:dyDescent="0.25">
      <c r="A7424" s="2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3"/>
      <c r="AU7424" s="5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CK7424"/>
    </row>
    <row r="7425" spans="1:89" x14ac:dyDescent="0.25">
      <c r="A7425" s="2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AJ7425" s="3"/>
      <c r="AK7425" s="3"/>
      <c r="AL7425" s="3"/>
      <c r="AM7425" s="3"/>
      <c r="AN7425" s="5"/>
      <c r="AO7425" s="5"/>
      <c r="AP7425" s="5"/>
      <c r="AQ7425" s="3"/>
      <c r="AR7425" s="5"/>
      <c r="AS7425" s="3"/>
      <c r="AT7425" s="3"/>
      <c r="AU7425" s="5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CK7425"/>
    </row>
    <row r="7426" spans="1:89" x14ac:dyDescent="0.25">
      <c r="A7426" s="2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3"/>
      <c r="AU7426" s="5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CK7426"/>
    </row>
    <row r="7427" spans="1:89" x14ac:dyDescent="0.25">
      <c r="A7427" s="2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3"/>
      <c r="AU7427" s="5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CK7427"/>
    </row>
    <row r="7428" spans="1:89" x14ac:dyDescent="0.25">
      <c r="A7428" s="2"/>
      <c r="B7428" s="5"/>
      <c r="C7428" s="5"/>
      <c r="D7428" s="5"/>
      <c r="E7428" s="5"/>
      <c r="F7428" s="5"/>
      <c r="G7428" s="5"/>
      <c r="H7428" s="5"/>
      <c r="I7428" s="3"/>
      <c r="J7428" s="5"/>
      <c r="K7428" s="5"/>
      <c r="L7428" s="5"/>
      <c r="M7428" s="5"/>
      <c r="AJ7428" s="3"/>
      <c r="AK7428" s="3"/>
      <c r="AL7428" s="3"/>
      <c r="AM7428" s="3"/>
      <c r="AN7428" s="5"/>
      <c r="AO7428" s="5"/>
      <c r="AP7428" s="5"/>
      <c r="AQ7428" s="5"/>
      <c r="AR7428" s="5"/>
      <c r="AS7428" s="5"/>
      <c r="AT7428" s="3"/>
      <c r="AU7428" s="5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CK7428"/>
    </row>
    <row r="7429" spans="1:89" x14ac:dyDescent="0.25">
      <c r="A7429" s="2"/>
      <c r="B7429" s="5"/>
      <c r="C7429" s="5"/>
      <c r="D7429" s="5"/>
      <c r="E7429" s="5"/>
      <c r="F7429" s="5"/>
      <c r="G7429" s="5"/>
      <c r="H7429" s="5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5"/>
      <c r="AN7429" s="5"/>
      <c r="AO7429" s="5"/>
      <c r="AP7429" s="5"/>
      <c r="AQ7429" s="5"/>
      <c r="AR7429" s="5"/>
      <c r="AS7429" s="5"/>
      <c r="AT7429" s="3"/>
      <c r="AU7429" s="5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CK7429"/>
    </row>
    <row r="7430" spans="1:89" x14ac:dyDescent="0.25">
      <c r="A7430" s="2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AJ7430" s="5"/>
      <c r="AK7430" s="5"/>
      <c r="AL7430" s="5"/>
      <c r="AM7430" s="5"/>
      <c r="AN7430" s="5"/>
      <c r="AO7430" s="5"/>
      <c r="AP7430" s="5"/>
      <c r="AQ7430" s="3"/>
      <c r="AR7430" s="5"/>
      <c r="AS7430" s="5"/>
      <c r="AT7430" s="3"/>
      <c r="AU7430" s="5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CK7430"/>
    </row>
    <row r="7431" spans="1:89" x14ac:dyDescent="0.25">
      <c r="A7431" s="2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AJ7431" s="3"/>
      <c r="AK7431" s="3"/>
      <c r="AL7431" s="3"/>
      <c r="AM7431" s="3"/>
      <c r="AN7431" s="5"/>
      <c r="AO7431" s="5"/>
      <c r="AP7431" s="5"/>
      <c r="AQ7431" s="3"/>
      <c r="AR7431" s="5"/>
      <c r="AS7431" s="5"/>
      <c r="AT7431" s="3"/>
      <c r="AU7431" s="5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CK7431"/>
    </row>
    <row r="7432" spans="1:89" x14ac:dyDescent="0.25">
      <c r="A7432" s="2"/>
      <c r="B7432" s="5"/>
      <c r="C7432" s="5"/>
      <c r="D7432" s="5"/>
      <c r="E7432" s="5"/>
      <c r="F7432" s="5"/>
      <c r="G7432" s="5"/>
      <c r="H7432" s="5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AK7432" s="3"/>
      <c r="AL7432" s="3"/>
      <c r="AM7432" s="3"/>
      <c r="AN7432" s="5"/>
      <c r="AO7432" s="5"/>
      <c r="AP7432" s="5"/>
      <c r="AQ7432" s="3"/>
      <c r="AR7432" s="5"/>
      <c r="AS7432" s="5"/>
      <c r="AT7432" s="3"/>
      <c r="AU7432" s="5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CK7432"/>
    </row>
    <row r="7433" spans="1:89" x14ac:dyDescent="0.25">
      <c r="A7433" s="2"/>
      <c r="B7433" s="5"/>
      <c r="C7433" s="5"/>
      <c r="D7433" s="5"/>
      <c r="E7433" s="5"/>
      <c r="F7433" s="5"/>
      <c r="G7433" s="5"/>
      <c r="H7433" s="5"/>
      <c r="I7433" s="3"/>
      <c r="J7433" s="3"/>
      <c r="K7433" s="5"/>
      <c r="L7433" s="5"/>
      <c r="M7433" s="5"/>
      <c r="AJ7433" s="3"/>
      <c r="AK7433" s="3"/>
      <c r="AL7433" s="3"/>
      <c r="AM7433" s="3"/>
      <c r="AN7433" s="5"/>
      <c r="AO7433" s="5"/>
      <c r="AP7433" s="5"/>
      <c r="AQ7433" s="5"/>
      <c r="AR7433" s="5"/>
      <c r="AS7433" s="5"/>
      <c r="AT7433" s="3"/>
      <c r="AU7433" s="5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CK7433"/>
    </row>
    <row r="7434" spans="1:89" x14ac:dyDescent="0.25">
      <c r="A7434" s="2"/>
      <c r="B7434" s="5"/>
      <c r="C7434" s="5"/>
      <c r="D7434" s="5"/>
      <c r="E7434" s="5"/>
      <c r="F7434" s="5"/>
      <c r="G7434" s="5"/>
      <c r="H7434" s="5"/>
      <c r="I7434" s="3"/>
      <c r="J7434" s="5"/>
      <c r="K7434" s="5"/>
      <c r="L7434" s="5"/>
      <c r="M7434" s="5"/>
      <c r="AJ7434" s="3"/>
      <c r="AK7434" s="3"/>
      <c r="AL7434" s="3"/>
      <c r="AM7434" s="5"/>
      <c r="AN7434" s="5"/>
      <c r="AO7434" s="5"/>
      <c r="AP7434" s="5"/>
      <c r="AQ7434" s="5"/>
      <c r="AR7434" s="5"/>
      <c r="AS7434" s="5"/>
      <c r="AT7434" s="3"/>
      <c r="AU7434" s="5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CK7434"/>
    </row>
    <row r="7435" spans="1:89" x14ac:dyDescent="0.25">
      <c r="A7435" s="2"/>
      <c r="B7435" s="5"/>
      <c r="C7435" s="5"/>
      <c r="D7435" s="5"/>
      <c r="E7435" s="5"/>
      <c r="F7435" s="5"/>
      <c r="G7435" s="5"/>
      <c r="H7435" s="5"/>
      <c r="I7435" s="5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5"/>
      <c r="AK7435" s="5"/>
      <c r="AL7435" s="5"/>
      <c r="AM7435" s="5"/>
      <c r="AN7435" s="5"/>
      <c r="AO7435" s="5"/>
      <c r="AP7435" s="5"/>
      <c r="AQ7435" s="3"/>
      <c r="AR7435" s="5"/>
      <c r="AS7435" s="3"/>
      <c r="AT7435" s="3"/>
      <c r="AU7435" s="5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CK7435"/>
    </row>
    <row r="7436" spans="1:89" x14ac:dyDescent="0.25">
      <c r="A7436" s="2"/>
      <c r="B7436" s="5"/>
      <c r="C7436" s="5"/>
      <c r="D7436" s="5"/>
      <c r="E7436" s="5"/>
      <c r="F7436" s="5"/>
      <c r="G7436" s="5"/>
      <c r="H7436" s="5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3"/>
      <c r="AK7436" s="3"/>
      <c r="AL7436" s="3"/>
      <c r="AM7436" s="3"/>
      <c r="AN7436" s="5"/>
      <c r="AO7436" s="5"/>
      <c r="AP7436" s="5"/>
      <c r="AQ7436" s="3"/>
      <c r="AR7436" s="5"/>
      <c r="AS7436" s="5"/>
      <c r="AT7436" s="3"/>
      <c r="AU7436" s="5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CK7436"/>
    </row>
    <row r="7437" spans="1:89" x14ac:dyDescent="0.25">
      <c r="A7437" s="2"/>
      <c r="B7437" s="5"/>
      <c r="C7437" s="5"/>
      <c r="D7437" s="5"/>
      <c r="E7437" s="5"/>
      <c r="F7437" s="5"/>
      <c r="G7437" s="5"/>
      <c r="H7437" s="5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AK7437" s="3"/>
      <c r="AL7437" s="3"/>
      <c r="AM7437" s="3"/>
      <c r="AN7437" s="5"/>
      <c r="AO7437" s="5"/>
      <c r="AP7437" s="5"/>
      <c r="AQ7437" s="3"/>
      <c r="AR7437" s="5"/>
      <c r="AS7437" s="3"/>
      <c r="AT7437" s="3"/>
      <c r="AU7437" s="5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CK7437"/>
    </row>
    <row r="7438" spans="1:89" x14ac:dyDescent="0.25">
      <c r="A7438" s="2"/>
      <c r="B7438" s="5"/>
      <c r="C7438" s="5"/>
      <c r="D7438" s="5"/>
      <c r="E7438" s="5"/>
      <c r="F7438" s="5"/>
      <c r="G7438" s="5"/>
      <c r="H7438" s="5"/>
      <c r="I7438" s="3"/>
      <c r="J7438" s="3"/>
      <c r="K7438" s="5"/>
      <c r="L7438" s="5"/>
      <c r="M7438" s="5"/>
      <c r="AJ7438" s="3"/>
      <c r="AK7438" s="3"/>
      <c r="AL7438" s="3"/>
      <c r="AM7438" s="3"/>
      <c r="AN7438" s="5"/>
      <c r="AO7438" s="5"/>
      <c r="AP7438" s="5"/>
      <c r="AQ7438" s="5"/>
      <c r="AR7438" s="5"/>
      <c r="AS7438" s="5"/>
      <c r="AT7438" s="3"/>
      <c r="AU7438" s="5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CK7438"/>
    </row>
    <row r="7439" spans="1:89" x14ac:dyDescent="0.25">
      <c r="A7439" s="2"/>
      <c r="B7439" s="5"/>
      <c r="C7439" s="5"/>
      <c r="D7439" s="5"/>
      <c r="E7439" s="5"/>
      <c r="F7439" s="5"/>
      <c r="G7439" s="5"/>
      <c r="H7439" s="5"/>
      <c r="I7439" s="3"/>
      <c r="J7439" s="5"/>
      <c r="K7439" s="5"/>
      <c r="L7439" s="5"/>
      <c r="M7439" s="5"/>
      <c r="AJ7439" s="3"/>
      <c r="AK7439" s="3"/>
      <c r="AL7439" s="3"/>
      <c r="AM7439" s="5"/>
      <c r="AN7439" s="5"/>
      <c r="AO7439" s="5"/>
      <c r="AP7439" s="5"/>
      <c r="AQ7439" s="5"/>
      <c r="AR7439" s="5"/>
      <c r="AS7439" s="5"/>
      <c r="AT7439" s="3"/>
      <c r="AU7439" s="5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CK7439"/>
    </row>
    <row r="7440" spans="1:89" x14ac:dyDescent="0.25">
      <c r="A7440" s="2"/>
      <c r="B7440" s="5"/>
      <c r="C7440" s="5"/>
      <c r="D7440" s="5"/>
      <c r="E7440" s="5"/>
      <c r="F7440" s="5"/>
      <c r="G7440" s="5"/>
      <c r="H7440" s="5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5"/>
      <c r="AK7440" s="5"/>
      <c r="AL7440" s="5"/>
      <c r="AM7440" s="5"/>
      <c r="AN7440" s="5"/>
      <c r="AO7440" s="5"/>
      <c r="AP7440" s="5"/>
      <c r="AQ7440" s="3"/>
      <c r="AR7440" s="3"/>
      <c r="AS7440" s="3"/>
      <c r="AT7440" s="3"/>
      <c r="AU7440" s="5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CK7440"/>
    </row>
    <row r="7441" spans="1:89" x14ac:dyDescent="0.25">
      <c r="A7441" s="2"/>
      <c r="B7441" s="5"/>
      <c r="C7441" s="5"/>
      <c r="D7441" s="5"/>
      <c r="E7441" s="5"/>
      <c r="F7441" s="5"/>
      <c r="G7441" s="5"/>
      <c r="H7441" s="5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5"/>
      <c r="AK7441" s="3"/>
      <c r="AL7441" s="3"/>
      <c r="AM7441" s="3"/>
      <c r="AN7441" s="5"/>
      <c r="AO7441" s="5"/>
      <c r="AP7441" s="5"/>
      <c r="AQ7441" s="5"/>
      <c r="AR7441" s="5"/>
      <c r="AS7441" s="5"/>
      <c r="AT7441" s="3"/>
      <c r="AU7441" s="5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CK7441"/>
    </row>
    <row r="7442" spans="1:89" x14ac:dyDescent="0.25">
      <c r="A7442" s="2"/>
      <c r="B7442" s="5"/>
      <c r="C7442" s="5"/>
      <c r="D7442" s="5"/>
      <c r="E7442" s="5"/>
      <c r="F7442" s="5"/>
      <c r="G7442" s="5"/>
      <c r="H7442" s="5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  <c r="AI7442" s="3"/>
      <c r="AJ7442" s="3"/>
      <c r="AK7442" s="3"/>
      <c r="AL7442" s="3"/>
      <c r="AM7442" s="3"/>
      <c r="AN7442" s="5"/>
      <c r="AO7442" s="5"/>
      <c r="AP7442" s="5"/>
      <c r="AQ7442" s="3"/>
      <c r="AR7442" s="3"/>
      <c r="AS7442" s="3"/>
      <c r="AT7442" s="3"/>
      <c r="AU7442" s="5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CK7442"/>
    </row>
    <row r="7443" spans="1:89" x14ac:dyDescent="0.25">
      <c r="A7443" s="2"/>
      <c r="B7443" s="5"/>
      <c r="C7443" s="5"/>
      <c r="D7443" s="5"/>
      <c r="E7443" s="5"/>
      <c r="F7443" s="5"/>
      <c r="G7443" s="5"/>
      <c r="H7443" s="5"/>
      <c r="I7443" s="3"/>
      <c r="J7443" s="3"/>
      <c r="K7443" s="5"/>
      <c r="L7443" s="5"/>
      <c r="M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3"/>
      <c r="AU7443" s="5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CK7443"/>
    </row>
    <row r="7444" spans="1:89" x14ac:dyDescent="0.25">
      <c r="A7444" s="2"/>
      <c r="B7444" s="5"/>
      <c r="C7444" s="5"/>
      <c r="D7444" s="5"/>
      <c r="E7444" s="5"/>
      <c r="F7444" s="5"/>
      <c r="G7444" s="5"/>
      <c r="H7444" s="5"/>
      <c r="I7444" s="3"/>
      <c r="J7444" s="5"/>
      <c r="K7444" s="5"/>
      <c r="L7444" s="5"/>
      <c r="M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3"/>
      <c r="AU7444" s="5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CK7444"/>
    </row>
    <row r="7445" spans="1:89" x14ac:dyDescent="0.25">
      <c r="A7445" s="2"/>
      <c r="B7445" s="5"/>
      <c r="C7445" s="5"/>
      <c r="D7445" s="5"/>
      <c r="E7445" s="5"/>
      <c r="F7445" s="5"/>
      <c r="G7445" s="5"/>
      <c r="H7445" s="5"/>
      <c r="I7445" s="3"/>
      <c r="J7445" s="5"/>
      <c r="K7445" s="5"/>
      <c r="L7445" s="5"/>
      <c r="M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3"/>
      <c r="AU7445" s="5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CK7445"/>
    </row>
    <row r="7446" spans="1:89" x14ac:dyDescent="0.25">
      <c r="A7446" s="2"/>
      <c r="B7446" s="5"/>
      <c r="C7446" s="5"/>
      <c r="D7446" s="5"/>
      <c r="E7446" s="5"/>
      <c r="F7446" s="5"/>
      <c r="G7446" s="5"/>
      <c r="H7446" s="5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  <c r="AI7446" s="3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3"/>
      <c r="AU7446" s="5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CK7446"/>
    </row>
    <row r="7447" spans="1:89" x14ac:dyDescent="0.25">
      <c r="A7447" s="2"/>
      <c r="B7447" s="5"/>
      <c r="C7447" s="5"/>
      <c r="D7447" s="5"/>
      <c r="E7447" s="5"/>
      <c r="F7447" s="5"/>
      <c r="G7447" s="5"/>
      <c r="H7447" s="5"/>
      <c r="I7447" s="3"/>
      <c r="J7447" s="5"/>
      <c r="K7447" s="5"/>
      <c r="L7447" s="5"/>
      <c r="M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3"/>
      <c r="AU7447" s="5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CK7447"/>
    </row>
    <row r="7448" spans="1:89" x14ac:dyDescent="0.25">
      <c r="A7448" s="2"/>
      <c r="B7448" s="5"/>
      <c r="C7448" s="5"/>
      <c r="D7448" s="5"/>
      <c r="E7448" s="5"/>
      <c r="F7448" s="5"/>
      <c r="G7448" s="5"/>
      <c r="H7448" s="5"/>
      <c r="I7448" s="3"/>
      <c r="J7448" s="5"/>
      <c r="K7448" s="5"/>
      <c r="L7448" s="5"/>
      <c r="M7448" s="5"/>
      <c r="AJ7448" s="3"/>
      <c r="AK7448" s="3"/>
      <c r="AL7448" s="3"/>
      <c r="AM7448" s="3"/>
      <c r="AN7448" s="5"/>
      <c r="AO7448" s="5"/>
      <c r="AP7448" s="5"/>
      <c r="AQ7448" s="3"/>
      <c r="AR7448" s="5"/>
      <c r="AS7448" s="3"/>
      <c r="AT7448" s="3"/>
      <c r="AU7448" s="5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CK7448"/>
    </row>
    <row r="7449" spans="1:89" x14ac:dyDescent="0.25">
      <c r="A7449" s="2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3"/>
      <c r="AU7449" s="5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CK7449"/>
    </row>
    <row r="7450" spans="1:89" x14ac:dyDescent="0.25">
      <c r="A7450" s="2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3"/>
      <c r="AU7450" s="5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CK7450"/>
    </row>
    <row r="7451" spans="1:89" x14ac:dyDescent="0.25">
      <c r="A7451" s="2"/>
      <c r="B7451" s="5"/>
      <c r="C7451" s="5"/>
      <c r="D7451" s="5"/>
      <c r="E7451" s="5"/>
      <c r="F7451" s="5"/>
      <c r="G7451" s="5"/>
      <c r="H7451" s="5"/>
      <c r="I7451" s="3"/>
      <c r="J7451" s="5"/>
      <c r="K7451" s="5"/>
      <c r="L7451" s="5"/>
      <c r="M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3"/>
      <c r="AU7451" s="5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CK7451"/>
    </row>
    <row r="7452" spans="1:89" x14ac:dyDescent="0.25">
      <c r="A7452" s="2"/>
      <c r="B7452" s="5"/>
      <c r="C7452" s="5"/>
      <c r="D7452" s="5"/>
      <c r="E7452" s="5"/>
      <c r="F7452" s="5"/>
      <c r="G7452" s="5"/>
      <c r="H7452" s="5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  <c r="AI7452" s="3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3"/>
      <c r="AU7452" s="5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CK7452"/>
    </row>
    <row r="7453" spans="1:89" x14ac:dyDescent="0.25">
      <c r="A7453" s="2"/>
      <c r="B7453" s="5"/>
      <c r="C7453" s="5"/>
      <c r="D7453" s="5"/>
      <c r="E7453" s="5"/>
      <c r="F7453" s="5"/>
      <c r="G7453" s="5"/>
      <c r="H7453" s="5"/>
      <c r="I7453" s="3"/>
      <c r="J7453" s="5"/>
      <c r="K7453" s="5"/>
      <c r="L7453" s="5"/>
      <c r="M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3"/>
      <c r="AU7453" s="5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CK7453"/>
    </row>
    <row r="7454" spans="1:89" x14ac:dyDescent="0.25">
      <c r="A7454" s="2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3"/>
      <c r="AU7454" s="5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CK7454"/>
    </row>
    <row r="7455" spans="1:89" x14ac:dyDescent="0.25">
      <c r="A7455" s="2"/>
      <c r="B7455" s="5"/>
      <c r="C7455" s="5"/>
      <c r="D7455" s="5"/>
      <c r="E7455" s="5"/>
      <c r="F7455" s="5"/>
      <c r="G7455" s="5"/>
      <c r="H7455" s="5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3"/>
      <c r="AU7455" s="5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CK7455"/>
    </row>
    <row r="7456" spans="1:89" x14ac:dyDescent="0.25">
      <c r="A7456" s="2"/>
      <c r="B7456" s="5"/>
      <c r="C7456" s="5"/>
      <c r="D7456" s="5"/>
      <c r="E7456" s="5"/>
      <c r="F7456" s="5"/>
      <c r="G7456" s="5"/>
      <c r="H7456" s="5"/>
      <c r="I7456" s="3"/>
      <c r="J7456" s="3"/>
      <c r="K7456" s="5"/>
      <c r="L7456" s="5"/>
      <c r="M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3"/>
      <c r="AU7456" s="5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CK7456"/>
    </row>
    <row r="7457" spans="1:89" x14ac:dyDescent="0.25">
      <c r="A7457" s="2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3"/>
      <c r="AU7457" s="5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CK7457"/>
    </row>
    <row r="7458" spans="1:89" x14ac:dyDescent="0.25">
      <c r="A7458" s="2"/>
      <c r="B7458" s="5"/>
      <c r="C7458" s="5"/>
      <c r="D7458" s="5"/>
      <c r="E7458" s="5"/>
      <c r="F7458" s="5"/>
      <c r="G7458" s="5"/>
      <c r="H7458" s="5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  <c r="AI7458" s="3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3"/>
      <c r="AU7458" s="5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CK7458"/>
    </row>
    <row r="7459" spans="1:89" x14ac:dyDescent="0.25">
      <c r="A7459" s="2"/>
      <c r="B7459" s="5"/>
      <c r="C7459" s="5"/>
      <c r="D7459" s="5"/>
      <c r="E7459" s="5"/>
      <c r="F7459" s="5"/>
      <c r="G7459" s="5"/>
      <c r="H7459" s="5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  <c r="AI7459" s="3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3"/>
      <c r="AU7459" s="5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CK7459"/>
    </row>
    <row r="7460" spans="1:89" x14ac:dyDescent="0.25">
      <c r="A7460" s="2"/>
      <c r="B7460" s="5"/>
      <c r="C7460" s="5"/>
      <c r="D7460" s="5"/>
      <c r="E7460" s="5"/>
      <c r="F7460" s="5"/>
      <c r="G7460" s="5"/>
      <c r="H7460" s="5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  <c r="AI7460" s="3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3"/>
      <c r="AU7460" s="5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CK7460"/>
    </row>
    <row r="7461" spans="1:89" x14ac:dyDescent="0.25">
      <c r="A7461" s="2"/>
      <c r="B7461" s="5"/>
      <c r="C7461" s="5"/>
      <c r="D7461" s="5"/>
      <c r="E7461" s="5"/>
      <c r="F7461" s="5"/>
      <c r="G7461" s="5"/>
      <c r="H7461" s="5"/>
      <c r="I7461" s="3"/>
      <c r="J7461" s="3"/>
      <c r="K7461" s="5"/>
      <c r="L7461" s="5"/>
      <c r="M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3"/>
      <c r="AU7461" s="5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CK7461"/>
    </row>
    <row r="7462" spans="1:89" x14ac:dyDescent="0.25">
      <c r="A7462" s="2"/>
      <c r="B7462" s="5"/>
      <c r="C7462" s="5"/>
      <c r="D7462" s="5"/>
      <c r="E7462" s="5"/>
      <c r="F7462" s="5"/>
      <c r="G7462" s="5"/>
      <c r="H7462" s="5"/>
      <c r="I7462" s="3"/>
      <c r="J7462" s="5"/>
      <c r="K7462" s="5"/>
      <c r="L7462" s="5"/>
      <c r="M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3"/>
      <c r="AU7462" s="5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CK7462"/>
    </row>
    <row r="7463" spans="1:89" x14ac:dyDescent="0.25">
      <c r="A7463" s="2"/>
      <c r="B7463" s="5"/>
      <c r="C7463" s="5"/>
      <c r="D7463" s="5"/>
      <c r="E7463" s="5"/>
      <c r="F7463" s="5"/>
      <c r="G7463" s="5"/>
      <c r="H7463" s="5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  <c r="AI7463" s="3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3"/>
      <c r="AU7463" s="5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CK7463"/>
    </row>
    <row r="7464" spans="1:89" x14ac:dyDescent="0.25">
      <c r="A7464" s="2"/>
      <c r="B7464" s="5"/>
      <c r="C7464" s="5"/>
      <c r="D7464" s="5"/>
      <c r="E7464" s="5"/>
      <c r="F7464" s="5"/>
      <c r="G7464" s="5"/>
      <c r="H7464" s="5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3"/>
      <c r="AU7464" s="5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CK7464"/>
    </row>
    <row r="7465" spans="1:89" x14ac:dyDescent="0.25">
      <c r="A7465" s="2"/>
      <c r="B7465" s="5"/>
      <c r="C7465" s="5"/>
      <c r="D7465" s="5"/>
      <c r="E7465" s="5"/>
      <c r="F7465" s="5"/>
      <c r="G7465" s="5"/>
      <c r="H7465" s="5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3"/>
      <c r="AU7465" s="5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CK7465"/>
    </row>
    <row r="7466" spans="1:89" x14ac:dyDescent="0.25">
      <c r="A7466" s="2"/>
      <c r="B7466" s="5"/>
      <c r="C7466" s="5"/>
      <c r="D7466" s="5"/>
      <c r="E7466" s="5"/>
      <c r="F7466" s="5"/>
      <c r="G7466" s="5"/>
      <c r="H7466" s="5"/>
      <c r="I7466" s="3"/>
      <c r="J7466" s="3"/>
      <c r="K7466" s="5"/>
      <c r="L7466" s="5"/>
      <c r="M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3"/>
      <c r="AU7466" s="5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CK7466"/>
    </row>
    <row r="7467" spans="1:89" x14ac:dyDescent="0.25">
      <c r="A7467" s="2"/>
      <c r="B7467" s="5"/>
      <c r="C7467" s="5"/>
      <c r="D7467" s="5"/>
      <c r="E7467" s="5"/>
      <c r="F7467" s="5"/>
      <c r="G7467" s="5"/>
      <c r="H7467" s="5"/>
      <c r="I7467" s="3"/>
      <c r="J7467" s="5"/>
      <c r="K7467" s="5"/>
      <c r="L7467" s="5"/>
      <c r="M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3"/>
      <c r="AU7467" s="5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CK7467"/>
    </row>
    <row r="7468" spans="1:89" x14ac:dyDescent="0.25">
      <c r="A7468" s="2"/>
      <c r="B7468" s="5"/>
      <c r="C7468" s="5"/>
      <c r="D7468" s="5"/>
      <c r="E7468" s="5"/>
      <c r="F7468" s="5"/>
      <c r="G7468" s="5"/>
      <c r="H7468" s="5"/>
      <c r="I7468" s="3"/>
      <c r="J7468" s="5"/>
      <c r="K7468" s="5"/>
      <c r="L7468" s="5"/>
      <c r="M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3"/>
      <c r="AU7468" s="5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CK7468"/>
    </row>
    <row r="7469" spans="1:89" x14ac:dyDescent="0.25">
      <c r="A7469" s="2"/>
      <c r="B7469" s="5"/>
      <c r="C7469" s="5"/>
      <c r="D7469" s="5"/>
      <c r="E7469" s="5"/>
      <c r="F7469" s="5"/>
      <c r="G7469" s="5"/>
      <c r="H7469" s="5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  <c r="AI7469" s="3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3"/>
      <c r="AU7469" s="5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CK7469"/>
    </row>
    <row r="7470" spans="1:89" x14ac:dyDescent="0.25">
      <c r="A7470" s="2"/>
      <c r="B7470" s="5"/>
      <c r="C7470" s="5"/>
      <c r="D7470" s="5"/>
      <c r="E7470" s="5"/>
      <c r="F7470" s="5"/>
      <c r="G7470" s="5"/>
      <c r="H7470" s="5"/>
      <c r="I7470" s="3"/>
      <c r="J7470" s="5"/>
      <c r="K7470" s="5"/>
      <c r="L7470" s="5"/>
      <c r="M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3"/>
      <c r="AU7470" s="5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CK7470"/>
    </row>
    <row r="7471" spans="1:89" x14ac:dyDescent="0.25">
      <c r="A7471" s="2"/>
      <c r="B7471" s="5"/>
      <c r="C7471" s="5"/>
      <c r="D7471" s="5"/>
      <c r="E7471" s="5"/>
      <c r="F7471" s="5"/>
      <c r="G7471" s="5"/>
      <c r="H7471" s="5"/>
      <c r="I7471" s="3"/>
      <c r="J7471" s="5"/>
      <c r="K7471" s="5"/>
      <c r="L7471" s="5"/>
      <c r="M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3"/>
      <c r="AU7471" s="5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CK7471"/>
    </row>
    <row r="7472" spans="1:89" x14ac:dyDescent="0.25">
      <c r="A7472" s="2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3"/>
      <c r="AU7472" s="5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CK7472"/>
    </row>
    <row r="7473" spans="1:89" x14ac:dyDescent="0.25">
      <c r="A7473" s="2"/>
      <c r="B7473" s="5"/>
      <c r="C7473" s="5"/>
      <c r="D7473" s="5"/>
      <c r="E7473" s="5"/>
      <c r="F7473" s="5"/>
      <c r="G7473" s="5"/>
      <c r="H7473" s="5"/>
      <c r="I7473" s="3"/>
      <c r="J7473" s="5"/>
      <c r="K7473" s="5"/>
      <c r="L7473" s="5"/>
      <c r="M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3"/>
      <c r="AU7473" s="5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CK7473"/>
    </row>
    <row r="7474" spans="1:89" x14ac:dyDescent="0.25">
      <c r="A7474" s="2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AJ7474" s="3"/>
      <c r="AK7474" s="3"/>
      <c r="AL7474" s="3"/>
      <c r="AM7474" s="3"/>
      <c r="AN7474" s="5"/>
      <c r="AO7474" s="5"/>
      <c r="AP7474" s="5"/>
      <c r="AQ7474" s="5"/>
      <c r="AR7474" s="5"/>
      <c r="AS7474" s="5"/>
      <c r="AT7474" s="3"/>
      <c r="AU7474" s="5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CK7474"/>
    </row>
    <row r="7475" spans="1:89" x14ac:dyDescent="0.25">
      <c r="A7475" s="2"/>
      <c r="B7475" s="5"/>
      <c r="C7475" s="5"/>
      <c r="D7475" s="5"/>
      <c r="E7475" s="5"/>
      <c r="F7475" s="5"/>
      <c r="G7475" s="5"/>
      <c r="H7475" s="5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  <c r="AI7475" s="3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3"/>
      <c r="AU7475" s="5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CK7475"/>
    </row>
    <row r="7476" spans="1:89" x14ac:dyDescent="0.25">
      <c r="A7476" s="2"/>
      <c r="B7476" s="5"/>
      <c r="C7476" s="5"/>
      <c r="D7476" s="5"/>
      <c r="E7476" s="5"/>
      <c r="F7476" s="5"/>
      <c r="G7476" s="5"/>
      <c r="H7476" s="5"/>
      <c r="I7476" s="3"/>
      <c r="J7476" s="5"/>
      <c r="K7476" s="5"/>
      <c r="L7476" s="5"/>
      <c r="M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3"/>
      <c r="AU7476" s="5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CK7476"/>
    </row>
    <row r="7477" spans="1:89" x14ac:dyDescent="0.25">
      <c r="A7477" s="2"/>
      <c r="B7477" s="5"/>
      <c r="C7477" s="5"/>
      <c r="D7477" s="5"/>
      <c r="E7477" s="5"/>
      <c r="F7477" s="5"/>
      <c r="G7477" s="5"/>
      <c r="H7477" s="5"/>
      <c r="I7477" s="3"/>
      <c r="J7477" s="5"/>
      <c r="K7477" s="5"/>
      <c r="L7477" s="5"/>
      <c r="M7477" s="5"/>
      <c r="AJ7477" s="3"/>
      <c r="AK7477" s="3"/>
      <c r="AL7477" s="3"/>
      <c r="AM7477" s="5"/>
      <c r="AN7477" s="5"/>
      <c r="AO7477" s="5"/>
      <c r="AP7477" s="5"/>
      <c r="AQ7477" s="5"/>
      <c r="AR7477" s="5"/>
      <c r="AS7477" s="5"/>
      <c r="AT7477" s="3"/>
      <c r="AU7477" s="5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CK7477"/>
    </row>
    <row r="7478" spans="1:89" x14ac:dyDescent="0.25">
      <c r="A7478" s="2"/>
      <c r="B7478" s="5"/>
      <c r="C7478" s="5"/>
      <c r="D7478" s="5"/>
      <c r="E7478" s="5"/>
      <c r="F7478" s="5"/>
      <c r="G7478" s="5"/>
      <c r="H7478" s="5"/>
      <c r="I7478" s="5"/>
      <c r="J7478" s="3"/>
      <c r="K7478" s="3"/>
      <c r="L7478" s="5"/>
      <c r="M7478" s="5"/>
      <c r="AJ7478" s="3"/>
      <c r="AK7478" s="3"/>
      <c r="AL7478" s="3"/>
      <c r="AM7478" s="3"/>
      <c r="AN7478" s="5"/>
      <c r="AO7478" s="5"/>
      <c r="AP7478" s="5"/>
      <c r="AQ7478" s="5"/>
      <c r="AR7478" s="5"/>
      <c r="AS7478" s="5"/>
      <c r="AT7478" s="3"/>
      <c r="AU7478" s="5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CK7478"/>
    </row>
    <row r="7479" spans="1:89" x14ac:dyDescent="0.25">
      <c r="A7479" s="2"/>
      <c r="B7479" s="5"/>
      <c r="C7479" s="5"/>
      <c r="D7479" s="5"/>
      <c r="E7479" s="5"/>
      <c r="F7479" s="5"/>
      <c r="G7479" s="5"/>
      <c r="H7479" s="5"/>
      <c r="I7479" s="3"/>
      <c r="J7479" s="5"/>
      <c r="K7479" s="5"/>
      <c r="L7479" s="5"/>
      <c r="M7479" s="5"/>
      <c r="AJ7479" s="3"/>
      <c r="AK7479" s="3"/>
      <c r="AL7479" s="3"/>
      <c r="AM7479" s="3"/>
      <c r="AN7479" s="5"/>
      <c r="AO7479" s="5"/>
      <c r="AP7479" s="5"/>
      <c r="AQ7479" s="5"/>
      <c r="AR7479" s="5"/>
      <c r="AS7479" s="5"/>
      <c r="AT7479" s="3"/>
      <c r="AU7479" s="5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CK7479"/>
    </row>
    <row r="7480" spans="1:89" x14ac:dyDescent="0.25">
      <c r="A7480" s="2"/>
      <c r="B7480" s="5"/>
      <c r="C7480" s="5"/>
      <c r="D7480" s="5"/>
      <c r="E7480" s="5"/>
      <c r="F7480" s="5"/>
      <c r="G7480" s="5"/>
      <c r="H7480" s="5"/>
      <c r="I7480" s="3"/>
      <c r="J7480" s="5"/>
      <c r="K7480" s="5"/>
      <c r="L7480" s="5"/>
      <c r="M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3"/>
      <c r="AU7480" s="5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CK7480"/>
    </row>
    <row r="7481" spans="1:89" x14ac:dyDescent="0.25">
      <c r="A7481" s="2"/>
      <c r="B7481" s="5"/>
      <c r="C7481" s="5"/>
      <c r="D7481" s="5"/>
      <c r="E7481" s="5"/>
      <c r="F7481" s="5"/>
      <c r="G7481" s="5"/>
      <c r="H7481" s="5"/>
      <c r="I7481" s="3"/>
      <c r="J7481" s="3"/>
      <c r="K7481" s="3"/>
      <c r="L7481" s="5"/>
      <c r="M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3"/>
      <c r="AU7481" s="5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CK7481"/>
    </row>
    <row r="7482" spans="1:89" x14ac:dyDescent="0.25">
      <c r="A7482" s="2"/>
      <c r="B7482" s="5"/>
      <c r="C7482" s="5"/>
      <c r="D7482" s="5"/>
      <c r="E7482" s="5"/>
      <c r="F7482" s="5"/>
      <c r="G7482" s="5"/>
      <c r="H7482" s="5"/>
      <c r="I7482" s="3"/>
      <c r="J7482" s="3"/>
      <c r="K7482" s="3"/>
      <c r="L7482" s="5"/>
      <c r="M7482" s="5"/>
      <c r="AJ7482" s="3"/>
      <c r="AK7482" s="3"/>
      <c r="AL7482" s="3"/>
      <c r="AM7482" s="5"/>
      <c r="AN7482" s="5"/>
      <c r="AO7482" s="5"/>
      <c r="AP7482" s="5"/>
      <c r="AQ7482" s="5"/>
      <c r="AR7482" s="5"/>
      <c r="AS7482" s="5"/>
      <c r="AT7482" s="3"/>
      <c r="AU7482" s="5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CK7482"/>
    </row>
    <row r="7483" spans="1:89" x14ac:dyDescent="0.25">
      <c r="A7483" s="2"/>
      <c r="B7483" s="5"/>
      <c r="C7483" s="5"/>
      <c r="D7483" s="5"/>
      <c r="E7483" s="5"/>
      <c r="F7483" s="5"/>
      <c r="G7483" s="5"/>
      <c r="H7483" s="5"/>
      <c r="I7483" s="3"/>
      <c r="J7483" s="3"/>
      <c r="K7483" s="3"/>
      <c r="L7483" s="5"/>
      <c r="M7483" s="5"/>
      <c r="AJ7483" s="3"/>
      <c r="AK7483" s="3"/>
      <c r="AL7483" s="3"/>
      <c r="AM7483" s="3"/>
      <c r="AN7483" s="5"/>
      <c r="AO7483" s="5"/>
      <c r="AP7483" s="5"/>
      <c r="AQ7483" s="5"/>
      <c r="AR7483" s="5"/>
      <c r="AS7483" s="5"/>
      <c r="AT7483" s="3"/>
      <c r="AU7483" s="5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CK7483"/>
    </row>
    <row r="7484" spans="1:89" x14ac:dyDescent="0.25">
      <c r="A7484" s="2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AJ7484" s="3"/>
      <c r="AK7484" s="3"/>
      <c r="AL7484" s="3"/>
      <c r="AM7484" s="5"/>
      <c r="AN7484" s="5"/>
      <c r="AO7484" s="5"/>
      <c r="AP7484" s="5"/>
      <c r="AQ7484" s="5"/>
      <c r="AR7484" s="5"/>
      <c r="AS7484" s="5"/>
      <c r="AT7484" s="3"/>
      <c r="AU7484" s="5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CK7484"/>
    </row>
    <row r="7485" spans="1:89" x14ac:dyDescent="0.25">
      <c r="A7485" s="2"/>
      <c r="B7485" s="5"/>
      <c r="C7485" s="5"/>
      <c r="D7485" s="5"/>
      <c r="E7485" s="5"/>
      <c r="F7485" s="5"/>
      <c r="G7485" s="5"/>
      <c r="H7485" s="5"/>
      <c r="I7485" s="3"/>
      <c r="J7485" s="5"/>
      <c r="K7485" s="5"/>
      <c r="L7485" s="5"/>
      <c r="M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3"/>
      <c r="AU7485" s="5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CK7485"/>
    </row>
    <row r="7486" spans="1:89" x14ac:dyDescent="0.25">
      <c r="A7486" s="2"/>
      <c r="B7486" s="5"/>
      <c r="C7486" s="5"/>
      <c r="D7486" s="5"/>
      <c r="E7486" s="5"/>
      <c r="F7486" s="5"/>
      <c r="G7486" s="5"/>
      <c r="H7486" s="5"/>
      <c r="I7486" s="3"/>
      <c r="J7486" s="3"/>
      <c r="K7486" s="3"/>
      <c r="L7486" s="5"/>
      <c r="M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3"/>
      <c r="AU7486" s="5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CK7486"/>
    </row>
    <row r="7487" spans="1:89" x14ac:dyDescent="0.25">
      <c r="A7487" s="2"/>
      <c r="B7487" s="5"/>
      <c r="C7487" s="5"/>
      <c r="D7487" s="5"/>
      <c r="E7487" s="5"/>
      <c r="F7487" s="5"/>
      <c r="G7487" s="5"/>
      <c r="H7487" s="5"/>
      <c r="I7487" s="3"/>
      <c r="J7487" s="3"/>
      <c r="K7487" s="3"/>
      <c r="L7487" s="5"/>
      <c r="M7487" s="5"/>
      <c r="AJ7487" s="5"/>
      <c r="AK7487" s="3"/>
      <c r="AL7487" s="5"/>
      <c r="AM7487" s="5"/>
      <c r="AN7487" s="5"/>
      <c r="AO7487" s="5"/>
      <c r="AP7487" s="5"/>
      <c r="AQ7487" s="5"/>
      <c r="AR7487" s="5"/>
      <c r="AS7487" s="5"/>
      <c r="AT7487" s="3"/>
      <c r="AU7487" s="5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CK7487"/>
    </row>
    <row r="7488" spans="1:89" x14ac:dyDescent="0.25">
      <c r="A7488" s="2"/>
      <c r="B7488" s="5"/>
      <c r="C7488" s="5"/>
      <c r="D7488" s="5"/>
      <c r="E7488" s="5"/>
      <c r="F7488" s="5"/>
      <c r="G7488" s="5"/>
      <c r="H7488" s="5"/>
      <c r="I7488" s="5"/>
      <c r="J7488" s="3"/>
      <c r="K7488" s="3"/>
      <c r="L7488" s="5"/>
      <c r="M7488" s="5"/>
      <c r="AJ7488" s="3"/>
      <c r="AK7488" s="3"/>
      <c r="AL7488" s="3"/>
      <c r="AM7488" s="5"/>
      <c r="AN7488" s="5"/>
      <c r="AO7488" s="5"/>
      <c r="AP7488" s="5"/>
      <c r="AQ7488" s="5"/>
      <c r="AR7488" s="5"/>
      <c r="AS7488" s="5"/>
      <c r="AT7488" s="3"/>
      <c r="AU7488" s="5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CK7488"/>
    </row>
    <row r="7489" spans="1:89" x14ac:dyDescent="0.25">
      <c r="A7489" s="2"/>
      <c r="B7489" s="5"/>
      <c r="C7489" s="5"/>
      <c r="D7489" s="5"/>
      <c r="E7489" s="5"/>
      <c r="F7489" s="5"/>
      <c r="G7489" s="5"/>
      <c r="H7489" s="5"/>
      <c r="I7489" s="3"/>
      <c r="J7489" s="5"/>
      <c r="K7489" s="5"/>
      <c r="L7489" s="5"/>
      <c r="M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3"/>
      <c r="AU7489" s="5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CK7489"/>
    </row>
    <row r="7490" spans="1:89" x14ac:dyDescent="0.25">
      <c r="A7490" s="2"/>
      <c r="B7490" s="5"/>
      <c r="C7490" s="5"/>
      <c r="D7490" s="5"/>
      <c r="E7490" s="5"/>
      <c r="F7490" s="5"/>
      <c r="G7490" s="5"/>
      <c r="H7490" s="5"/>
      <c r="I7490" s="3"/>
      <c r="J7490" s="5"/>
      <c r="K7490" s="5"/>
      <c r="L7490" s="5"/>
      <c r="M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3"/>
      <c r="AU7490" s="5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CK7490"/>
    </row>
    <row r="7491" spans="1:89" x14ac:dyDescent="0.25">
      <c r="A7491" s="2"/>
      <c r="B7491" s="5"/>
      <c r="C7491" s="5"/>
      <c r="D7491" s="5"/>
      <c r="E7491" s="5"/>
      <c r="F7491" s="5"/>
      <c r="G7491" s="5"/>
      <c r="H7491" s="5"/>
      <c r="I7491" s="3"/>
      <c r="J7491" s="3"/>
      <c r="K7491" s="5"/>
      <c r="L7491" s="5"/>
      <c r="M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3"/>
      <c r="AU7491" s="5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CK7491"/>
    </row>
    <row r="7492" spans="1:89" x14ac:dyDescent="0.25">
      <c r="A7492" s="2"/>
      <c r="B7492" s="5"/>
      <c r="C7492" s="5"/>
      <c r="D7492" s="5"/>
      <c r="E7492" s="5"/>
      <c r="F7492" s="5"/>
      <c r="G7492" s="5"/>
      <c r="H7492" s="5"/>
      <c r="I7492" s="3"/>
      <c r="J7492" s="5"/>
      <c r="K7492" s="3"/>
      <c r="L7492" s="5"/>
      <c r="M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3"/>
      <c r="AU7492" s="5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CK7492"/>
    </row>
    <row r="7493" spans="1:89" x14ac:dyDescent="0.25">
      <c r="A7493" s="2"/>
      <c r="B7493" s="5"/>
      <c r="C7493" s="5"/>
      <c r="D7493" s="5"/>
      <c r="E7493" s="5"/>
      <c r="F7493" s="5"/>
      <c r="G7493" s="5"/>
      <c r="H7493" s="5"/>
      <c r="I7493" s="3"/>
      <c r="J7493" s="3"/>
      <c r="K7493" s="3"/>
      <c r="L7493" s="5"/>
      <c r="M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3"/>
      <c r="AU7493" s="5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CK7493"/>
    </row>
    <row r="7494" spans="1:89" x14ac:dyDescent="0.25">
      <c r="A7494" s="2"/>
      <c r="B7494" s="5"/>
      <c r="C7494" s="5"/>
      <c r="D7494" s="5"/>
      <c r="E7494" s="5"/>
      <c r="F7494" s="5"/>
      <c r="G7494" s="5"/>
      <c r="H7494" s="5"/>
      <c r="I7494" s="3"/>
      <c r="J7494" s="5"/>
      <c r="K7494" s="5"/>
      <c r="L7494" s="5"/>
      <c r="M7494" s="5"/>
      <c r="AJ7494" s="3"/>
      <c r="AK7494" s="3"/>
      <c r="AL7494" s="3"/>
      <c r="AM7494" s="3"/>
      <c r="AN7494" s="5"/>
      <c r="AO7494" s="5"/>
      <c r="AP7494" s="5"/>
      <c r="AQ7494" s="5"/>
      <c r="AR7494" s="5"/>
      <c r="AS7494" s="5"/>
      <c r="AT7494" s="3"/>
      <c r="AU7494" s="5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CK7494"/>
    </row>
    <row r="7495" spans="1:89" x14ac:dyDescent="0.25">
      <c r="A7495" s="2"/>
      <c r="B7495" s="5"/>
      <c r="C7495" s="5"/>
      <c r="D7495" s="5"/>
      <c r="E7495" s="5"/>
      <c r="F7495" s="5"/>
      <c r="G7495" s="5"/>
      <c r="H7495" s="5"/>
      <c r="I7495" s="3"/>
      <c r="J7495" s="5"/>
      <c r="K7495" s="5"/>
      <c r="L7495" s="5"/>
      <c r="M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3"/>
      <c r="AU7495" s="5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CK7495"/>
    </row>
    <row r="7496" spans="1:89" x14ac:dyDescent="0.25">
      <c r="A7496" s="2"/>
      <c r="B7496" s="5"/>
      <c r="C7496" s="5"/>
      <c r="D7496" s="5"/>
      <c r="E7496" s="5"/>
      <c r="F7496" s="5"/>
      <c r="G7496" s="5"/>
      <c r="H7496" s="5"/>
      <c r="I7496" s="3"/>
      <c r="J7496" s="3"/>
      <c r="K7496" s="3"/>
      <c r="L7496" s="5"/>
      <c r="M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3"/>
      <c r="AU7496" s="5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CK7496"/>
    </row>
    <row r="7497" spans="1:89" x14ac:dyDescent="0.25">
      <c r="A7497" s="2"/>
      <c r="B7497" s="5"/>
      <c r="C7497" s="5"/>
      <c r="D7497" s="5"/>
      <c r="E7497" s="5"/>
      <c r="F7497" s="5"/>
      <c r="G7497" s="5"/>
      <c r="H7497" s="5"/>
      <c r="I7497" s="3"/>
      <c r="J7497" s="3"/>
      <c r="K7497" s="3"/>
      <c r="L7497" s="5"/>
      <c r="M7497" s="5"/>
      <c r="AJ7497" s="3"/>
      <c r="AK7497" s="3"/>
      <c r="AL7497" s="3"/>
      <c r="AM7497" s="3"/>
      <c r="AN7497" s="5"/>
      <c r="AO7497" s="5"/>
      <c r="AP7497" s="5"/>
      <c r="AQ7497" s="5"/>
      <c r="AR7497" s="5"/>
      <c r="AS7497" s="5"/>
      <c r="AT7497" s="3"/>
      <c r="AU7497" s="5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CK7497"/>
    </row>
    <row r="7498" spans="1:89" x14ac:dyDescent="0.25">
      <c r="A7498" s="2"/>
      <c r="B7498" s="5"/>
      <c r="C7498" s="5"/>
      <c r="D7498" s="5"/>
      <c r="E7498" s="5"/>
      <c r="F7498" s="5"/>
      <c r="G7498" s="5"/>
      <c r="H7498" s="5"/>
      <c r="I7498" s="3"/>
      <c r="J7498" s="3"/>
      <c r="K7498" s="3"/>
      <c r="L7498" s="5"/>
      <c r="M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3"/>
      <c r="AU7498" s="5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CK7498"/>
    </row>
    <row r="7499" spans="1:89" x14ac:dyDescent="0.25">
      <c r="A7499" s="2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3"/>
      <c r="AU7499" s="5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CK7499"/>
    </row>
    <row r="7500" spans="1:89" x14ac:dyDescent="0.25">
      <c r="A7500" s="2"/>
      <c r="B7500" s="5"/>
      <c r="C7500" s="5"/>
      <c r="D7500" s="5"/>
      <c r="E7500" s="5"/>
      <c r="F7500" s="5"/>
      <c r="G7500" s="5"/>
      <c r="H7500" s="5"/>
      <c r="I7500" s="3"/>
      <c r="J7500" s="5"/>
      <c r="K7500" s="5"/>
      <c r="L7500" s="5"/>
      <c r="M7500" s="5"/>
      <c r="AJ7500" s="3"/>
      <c r="AK7500" s="3"/>
      <c r="AL7500" s="3"/>
      <c r="AM7500" s="5"/>
      <c r="AN7500" s="5"/>
      <c r="AO7500" s="5"/>
      <c r="AP7500" s="5"/>
      <c r="AQ7500" s="5"/>
      <c r="AR7500" s="5"/>
      <c r="AS7500" s="5"/>
      <c r="AT7500" s="3"/>
      <c r="AU7500" s="5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CK7500"/>
    </row>
    <row r="7501" spans="1:89" x14ac:dyDescent="0.25">
      <c r="A7501" s="2"/>
      <c r="B7501" s="5"/>
      <c r="C7501" s="5"/>
      <c r="D7501" s="5"/>
      <c r="E7501" s="5"/>
      <c r="F7501" s="5"/>
      <c r="G7501" s="5"/>
      <c r="H7501" s="5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AK7501" s="3"/>
      <c r="AL7501" s="3"/>
      <c r="AM7501" s="3"/>
      <c r="AN7501" s="5"/>
      <c r="AO7501" s="5"/>
      <c r="AP7501" s="5"/>
      <c r="AQ7501" s="5"/>
      <c r="AR7501" s="5"/>
      <c r="AS7501" s="5"/>
      <c r="AT7501" s="3"/>
      <c r="AU7501" s="5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CK7501"/>
    </row>
    <row r="7502" spans="1:89" x14ac:dyDescent="0.25">
      <c r="A7502" s="2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AJ7502" s="3"/>
      <c r="AK7502" s="3"/>
      <c r="AL7502" s="3"/>
      <c r="AM7502" s="3"/>
      <c r="AN7502" s="5"/>
      <c r="AO7502" s="5"/>
      <c r="AP7502" s="5"/>
      <c r="AQ7502" s="5"/>
      <c r="AR7502" s="5"/>
      <c r="AS7502" s="5"/>
      <c r="AT7502" s="3"/>
      <c r="AU7502" s="5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CK7502"/>
    </row>
    <row r="7503" spans="1:89" x14ac:dyDescent="0.25">
      <c r="A7503" s="2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3"/>
      <c r="AU7503" s="5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CK7503"/>
    </row>
    <row r="7504" spans="1:89" x14ac:dyDescent="0.25">
      <c r="A7504" s="2"/>
      <c r="B7504" s="5"/>
      <c r="C7504" s="5"/>
      <c r="D7504" s="5"/>
      <c r="E7504" s="5"/>
      <c r="F7504" s="5"/>
      <c r="G7504" s="5"/>
      <c r="H7504" s="5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  <c r="AI7504" s="3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3"/>
      <c r="AU7504" s="5"/>
      <c r="AV7504" s="3"/>
      <c r="AW7504" s="3"/>
      <c r="AX7504" s="3"/>
      <c r="AY7504" s="3"/>
      <c r="AZ7504" s="3"/>
      <c r="BA7504" s="3"/>
      <c r="BB7504" s="3"/>
      <c r="BC7504" s="3"/>
      <c r="BD7504" s="3"/>
      <c r="BE7504" s="3"/>
      <c r="BF7504" s="3"/>
      <c r="BG7504" s="3"/>
      <c r="CK7504"/>
    </row>
    <row r="7505" spans="1:89" x14ac:dyDescent="0.25">
      <c r="A7505" s="2"/>
      <c r="B7505" s="5"/>
      <c r="C7505" s="5"/>
      <c r="D7505" s="5"/>
      <c r="E7505" s="5"/>
      <c r="F7505" s="5"/>
      <c r="G7505" s="5"/>
      <c r="H7505" s="5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5"/>
      <c r="AN7505" s="5"/>
      <c r="AO7505" s="5"/>
      <c r="AP7505" s="5"/>
      <c r="AQ7505" s="5"/>
      <c r="AR7505" s="5"/>
      <c r="AS7505" s="5"/>
      <c r="AT7505" s="3"/>
      <c r="AU7505" s="5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CK7505"/>
    </row>
    <row r="7506" spans="1:89" x14ac:dyDescent="0.25">
      <c r="A7506" s="2"/>
      <c r="B7506" s="5"/>
      <c r="C7506" s="5"/>
      <c r="D7506" s="5"/>
      <c r="E7506" s="5"/>
      <c r="F7506" s="5"/>
      <c r="G7506" s="5"/>
      <c r="H7506" s="5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  <c r="AI7506" s="3"/>
      <c r="AJ7506" s="3"/>
      <c r="AK7506" s="3"/>
      <c r="AL7506" s="3"/>
      <c r="AM7506" s="3"/>
      <c r="AN7506" s="5"/>
      <c r="AO7506" s="5"/>
      <c r="AP7506" s="5"/>
      <c r="AQ7506" s="5"/>
      <c r="AR7506" s="5"/>
      <c r="AS7506" s="5"/>
      <c r="AT7506" s="3"/>
      <c r="AU7506" s="5"/>
      <c r="AV7506" s="3"/>
      <c r="AW7506" s="3"/>
      <c r="AX7506" s="3"/>
      <c r="AY7506" s="3"/>
      <c r="AZ7506" s="3"/>
      <c r="BA7506" s="3"/>
      <c r="BB7506" s="3"/>
      <c r="BC7506" s="3"/>
      <c r="BD7506" s="3"/>
      <c r="BE7506" s="3"/>
      <c r="BF7506" s="3"/>
      <c r="BG7506" s="3"/>
      <c r="CK7506"/>
    </row>
    <row r="7507" spans="1:89" x14ac:dyDescent="0.25">
      <c r="A7507" s="2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AJ7507" s="3"/>
      <c r="AK7507" s="3"/>
      <c r="AL7507" s="3"/>
      <c r="AM7507" s="5"/>
      <c r="AN7507" s="5"/>
      <c r="AO7507" s="5"/>
      <c r="AP7507" s="5"/>
      <c r="AQ7507" s="5"/>
      <c r="AR7507" s="5"/>
      <c r="AS7507" s="5"/>
      <c r="AT7507" s="3"/>
      <c r="AU7507" s="5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CK7507"/>
    </row>
    <row r="7508" spans="1:89" x14ac:dyDescent="0.25">
      <c r="A7508" s="2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3"/>
      <c r="AU7508" s="5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CK7508"/>
    </row>
    <row r="7509" spans="1:89" x14ac:dyDescent="0.25">
      <c r="A7509" s="2"/>
      <c r="B7509" s="5"/>
      <c r="C7509" s="5"/>
      <c r="D7509" s="5"/>
      <c r="E7509" s="5"/>
      <c r="F7509" s="5"/>
      <c r="G7509" s="5"/>
      <c r="H7509" s="5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3"/>
      <c r="AU7509" s="5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CK7509"/>
    </row>
    <row r="7510" spans="1:89" x14ac:dyDescent="0.25">
      <c r="A7510" s="2"/>
      <c r="B7510" s="5"/>
      <c r="C7510" s="5"/>
      <c r="D7510" s="5"/>
      <c r="E7510" s="5"/>
      <c r="F7510" s="5"/>
      <c r="G7510" s="5"/>
      <c r="H7510" s="5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  <c r="AI7510" s="3"/>
      <c r="AJ7510" s="5"/>
      <c r="AK7510" s="3"/>
      <c r="AL7510" s="5"/>
      <c r="AM7510" s="5"/>
      <c r="AN7510" s="5"/>
      <c r="AO7510" s="5"/>
      <c r="AP7510" s="5"/>
      <c r="AQ7510" s="5"/>
      <c r="AR7510" s="5"/>
      <c r="AS7510" s="5"/>
      <c r="AT7510" s="3"/>
      <c r="AU7510" s="5"/>
      <c r="AV7510" s="3"/>
      <c r="AW7510" s="3"/>
      <c r="AX7510" s="3"/>
      <c r="AY7510" s="3"/>
      <c r="AZ7510" s="3"/>
      <c r="BA7510" s="3"/>
      <c r="BB7510" s="3"/>
      <c r="BC7510" s="3"/>
      <c r="BD7510" s="3"/>
      <c r="BE7510" s="3"/>
      <c r="BF7510" s="3"/>
      <c r="BG7510" s="3"/>
      <c r="CK7510"/>
    </row>
    <row r="7511" spans="1:89" x14ac:dyDescent="0.25">
      <c r="A7511" s="2"/>
      <c r="B7511" s="5"/>
      <c r="C7511" s="5"/>
      <c r="D7511" s="5"/>
      <c r="E7511" s="5"/>
      <c r="F7511" s="5"/>
      <c r="G7511" s="5"/>
      <c r="H7511" s="5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  <c r="AI7511" s="3"/>
      <c r="AJ7511" s="3"/>
      <c r="AK7511" s="3"/>
      <c r="AL7511" s="3"/>
      <c r="AM7511" s="5"/>
      <c r="AN7511" s="5"/>
      <c r="AO7511" s="5"/>
      <c r="AP7511" s="5"/>
      <c r="AQ7511" s="5"/>
      <c r="AR7511" s="5"/>
      <c r="AS7511" s="5"/>
      <c r="AT7511" s="3"/>
      <c r="AU7511" s="5"/>
      <c r="AV7511" s="3"/>
      <c r="AW7511" s="3"/>
      <c r="AX7511" s="3"/>
      <c r="AY7511" s="3"/>
      <c r="AZ7511" s="3"/>
      <c r="BA7511" s="3"/>
      <c r="BB7511" s="3"/>
      <c r="BC7511" s="3"/>
      <c r="BD7511" s="3"/>
      <c r="BE7511" s="3"/>
      <c r="BF7511" s="3"/>
      <c r="BG7511" s="3"/>
      <c r="CK7511"/>
    </row>
    <row r="7512" spans="1:89" x14ac:dyDescent="0.25">
      <c r="A7512" s="2"/>
      <c r="B7512" s="5"/>
      <c r="C7512" s="5"/>
      <c r="D7512" s="5"/>
      <c r="E7512" s="5"/>
      <c r="F7512" s="5"/>
      <c r="G7512" s="5"/>
      <c r="H7512" s="5"/>
      <c r="I7512" s="3"/>
      <c r="J7512" s="5"/>
      <c r="K7512" s="5"/>
      <c r="L7512" s="5"/>
      <c r="M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3"/>
      <c r="AU7512" s="5"/>
      <c r="AV7512" s="3"/>
      <c r="AW7512" s="3"/>
      <c r="AX7512" s="3"/>
      <c r="AY7512" s="3"/>
      <c r="AZ7512" s="3"/>
      <c r="BA7512" s="3"/>
      <c r="BB7512" s="3"/>
      <c r="BC7512" s="3"/>
      <c r="BD7512" s="3"/>
      <c r="BE7512" s="3"/>
      <c r="BF7512" s="3"/>
      <c r="BG7512" s="3"/>
      <c r="CK7512"/>
    </row>
    <row r="7513" spans="1:89" x14ac:dyDescent="0.25">
      <c r="A7513" s="2"/>
      <c r="B7513" s="5"/>
      <c r="C7513" s="5"/>
      <c r="D7513" s="5"/>
      <c r="E7513" s="5"/>
      <c r="F7513" s="5"/>
      <c r="G7513" s="5"/>
      <c r="H7513" s="5"/>
      <c r="I7513" s="3"/>
      <c r="J7513" s="5"/>
      <c r="K7513" s="5"/>
      <c r="L7513" s="5"/>
      <c r="M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3"/>
      <c r="AU7513" s="5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CK7513"/>
    </row>
    <row r="7514" spans="1:89" x14ac:dyDescent="0.25">
      <c r="A7514" s="2"/>
      <c r="B7514" s="5"/>
      <c r="C7514" s="5"/>
      <c r="D7514" s="5"/>
      <c r="E7514" s="5"/>
      <c r="F7514" s="5"/>
      <c r="G7514" s="5"/>
      <c r="H7514" s="5"/>
      <c r="I7514" s="3"/>
      <c r="J7514" s="5"/>
      <c r="K7514" s="5"/>
      <c r="L7514" s="5"/>
      <c r="M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3"/>
      <c r="AU7514" s="5"/>
      <c r="AV7514" s="3"/>
      <c r="AW7514" s="3"/>
      <c r="AX7514" s="3"/>
      <c r="AY7514" s="3"/>
      <c r="AZ7514" s="3"/>
      <c r="BA7514" s="3"/>
      <c r="BB7514" s="3"/>
      <c r="BC7514" s="3"/>
      <c r="BD7514" s="3"/>
      <c r="BE7514" s="3"/>
      <c r="BF7514" s="3"/>
      <c r="BG7514" s="3"/>
      <c r="CK7514"/>
    </row>
    <row r="7515" spans="1:89" x14ac:dyDescent="0.25">
      <c r="A7515" s="2"/>
      <c r="B7515" s="5"/>
      <c r="C7515" s="5"/>
      <c r="D7515" s="5"/>
      <c r="E7515" s="5"/>
      <c r="F7515" s="5"/>
      <c r="G7515" s="5"/>
      <c r="H7515" s="5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3"/>
      <c r="AU7515" s="5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CK7515"/>
    </row>
    <row r="7516" spans="1:89" x14ac:dyDescent="0.25">
      <c r="A7516" s="2"/>
      <c r="B7516" s="5"/>
      <c r="C7516" s="5"/>
      <c r="D7516" s="5"/>
      <c r="E7516" s="5"/>
      <c r="F7516" s="5"/>
      <c r="G7516" s="5"/>
      <c r="H7516" s="5"/>
      <c r="I7516" s="3"/>
      <c r="J7516" s="5"/>
      <c r="K7516" s="5"/>
      <c r="L7516" s="5"/>
      <c r="M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3"/>
      <c r="AU7516" s="5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CK7516"/>
    </row>
    <row r="7517" spans="1:89" x14ac:dyDescent="0.25">
      <c r="A7517" s="2"/>
      <c r="B7517" s="5"/>
      <c r="C7517" s="5"/>
      <c r="D7517" s="5"/>
      <c r="E7517" s="5"/>
      <c r="F7517" s="5"/>
      <c r="G7517" s="5"/>
      <c r="H7517" s="5"/>
      <c r="I7517" s="3"/>
      <c r="J7517" s="5"/>
      <c r="K7517" s="5"/>
      <c r="L7517" s="5"/>
      <c r="M7517" s="5"/>
      <c r="AJ7517" s="3"/>
      <c r="AK7517" s="3"/>
      <c r="AL7517" s="3"/>
      <c r="AM7517" s="3"/>
      <c r="AN7517" s="5"/>
      <c r="AO7517" s="5"/>
      <c r="AP7517" s="5"/>
      <c r="AQ7517" s="5"/>
      <c r="AR7517" s="5"/>
      <c r="AS7517" s="5"/>
      <c r="AT7517" s="3"/>
      <c r="AU7517" s="5"/>
      <c r="AV7517" s="3"/>
      <c r="AW7517" s="3"/>
      <c r="AX7517" s="3"/>
      <c r="AY7517" s="3"/>
      <c r="AZ7517" s="3"/>
      <c r="BA7517" s="3"/>
      <c r="BB7517" s="3"/>
      <c r="BC7517" s="3"/>
      <c r="BD7517" s="3"/>
      <c r="BE7517" s="3"/>
      <c r="BF7517" s="3"/>
      <c r="BG7517" s="3"/>
      <c r="CK7517"/>
    </row>
    <row r="7518" spans="1:89" x14ac:dyDescent="0.25">
      <c r="A7518" s="2"/>
      <c r="B7518" s="5"/>
      <c r="C7518" s="5"/>
      <c r="D7518" s="5"/>
      <c r="E7518" s="5"/>
      <c r="F7518" s="5"/>
      <c r="G7518" s="5"/>
      <c r="H7518" s="5"/>
      <c r="I7518" s="3"/>
      <c r="J7518" s="5"/>
      <c r="K7518" s="5"/>
      <c r="L7518" s="5"/>
      <c r="M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3"/>
      <c r="AU7518" s="5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CK7518"/>
    </row>
    <row r="7519" spans="1:89" x14ac:dyDescent="0.25">
      <c r="A7519" s="2"/>
      <c r="B7519" s="5"/>
      <c r="C7519" s="5"/>
      <c r="D7519" s="5"/>
      <c r="E7519" s="5"/>
      <c r="F7519" s="5"/>
      <c r="G7519" s="5"/>
      <c r="H7519" s="5"/>
      <c r="I7519" s="3"/>
      <c r="J7519" s="5"/>
      <c r="K7519" s="5"/>
      <c r="L7519" s="5"/>
      <c r="M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3"/>
      <c r="AU7519" s="5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CK7519"/>
    </row>
    <row r="7520" spans="1:89" x14ac:dyDescent="0.25">
      <c r="A7520" s="2"/>
      <c r="B7520" s="5"/>
      <c r="C7520" s="5"/>
      <c r="D7520" s="5"/>
      <c r="E7520" s="5"/>
      <c r="F7520" s="5"/>
      <c r="G7520" s="5"/>
      <c r="H7520" s="5"/>
      <c r="I7520" s="3"/>
      <c r="J7520" s="5"/>
      <c r="K7520" s="5"/>
      <c r="L7520" s="5"/>
      <c r="M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3"/>
      <c r="AU7520" s="5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CK7520"/>
    </row>
    <row r="7521" spans="1:89" x14ac:dyDescent="0.25">
      <c r="A7521" s="2"/>
      <c r="B7521" s="5"/>
      <c r="C7521" s="5"/>
      <c r="D7521" s="5"/>
      <c r="E7521" s="5"/>
      <c r="F7521" s="5"/>
      <c r="G7521" s="5"/>
      <c r="H7521" s="5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3"/>
      <c r="AU7521" s="5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CK7521"/>
    </row>
    <row r="7522" spans="1:89" x14ac:dyDescent="0.25">
      <c r="A7522" s="2"/>
      <c r="B7522" s="5"/>
      <c r="C7522" s="5"/>
      <c r="D7522" s="5"/>
      <c r="E7522" s="5"/>
      <c r="F7522" s="5"/>
      <c r="G7522" s="5"/>
      <c r="H7522" s="5"/>
      <c r="I7522" s="3"/>
      <c r="J7522" s="5"/>
      <c r="K7522" s="5"/>
      <c r="L7522" s="5"/>
      <c r="M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3"/>
      <c r="AU7522" s="5"/>
      <c r="AV7522" s="3"/>
      <c r="AW7522" s="3"/>
      <c r="AX7522" s="3"/>
      <c r="AY7522" s="3"/>
      <c r="AZ7522" s="3"/>
      <c r="BA7522" s="3"/>
      <c r="BB7522" s="3"/>
      <c r="BC7522" s="3"/>
      <c r="BD7522" s="3"/>
      <c r="BE7522" s="3"/>
      <c r="BF7522" s="3"/>
      <c r="BG7522" s="3"/>
      <c r="CK7522"/>
    </row>
    <row r="7523" spans="1:89" x14ac:dyDescent="0.25">
      <c r="A7523" s="2"/>
      <c r="B7523" s="5"/>
      <c r="C7523" s="5"/>
      <c r="D7523" s="5"/>
      <c r="E7523" s="5"/>
      <c r="F7523" s="5"/>
      <c r="G7523" s="5"/>
      <c r="H7523" s="5"/>
      <c r="I7523" s="3"/>
      <c r="J7523" s="5"/>
      <c r="K7523" s="5"/>
      <c r="L7523" s="5"/>
      <c r="M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3"/>
      <c r="AU7523" s="5"/>
      <c r="AV7523" s="3"/>
      <c r="AW7523" s="3"/>
      <c r="AX7523" s="3"/>
      <c r="AY7523" s="3"/>
      <c r="AZ7523" s="3"/>
      <c r="BA7523" s="3"/>
      <c r="BB7523" s="3"/>
      <c r="BC7523" s="3"/>
      <c r="BD7523" s="3"/>
      <c r="BE7523" s="3"/>
      <c r="BF7523" s="3"/>
      <c r="BG7523" s="3"/>
      <c r="CK7523"/>
    </row>
    <row r="7524" spans="1:89" x14ac:dyDescent="0.25">
      <c r="A7524" s="2"/>
      <c r="B7524" s="5"/>
      <c r="C7524" s="5"/>
      <c r="D7524" s="5"/>
      <c r="E7524" s="5"/>
      <c r="F7524" s="5"/>
      <c r="G7524" s="5"/>
      <c r="H7524" s="5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  <c r="AI7524" s="3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3"/>
      <c r="AU7524" s="5"/>
      <c r="AV7524" s="3"/>
      <c r="AW7524" s="3"/>
      <c r="AX7524" s="3"/>
      <c r="AY7524" s="3"/>
      <c r="AZ7524" s="3"/>
      <c r="BA7524" s="3"/>
      <c r="BB7524" s="3"/>
      <c r="BC7524" s="3"/>
      <c r="BD7524" s="3"/>
      <c r="BE7524" s="3"/>
      <c r="BF7524" s="3"/>
      <c r="BG7524" s="3"/>
      <c r="CK7524"/>
    </row>
    <row r="7525" spans="1:89" x14ac:dyDescent="0.25">
      <c r="A7525" s="2"/>
      <c r="B7525" s="5"/>
      <c r="C7525" s="5"/>
      <c r="D7525" s="5"/>
      <c r="E7525" s="5"/>
      <c r="F7525" s="5"/>
      <c r="G7525" s="5"/>
      <c r="H7525" s="5"/>
      <c r="I7525" s="3"/>
      <c r="J7525" s="5"/>
      <c r="K7525" s="5"/>
      <c r="L7525" s="5"/>
      <c r="M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3"/>
      <c r="AU7525" s="5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CK7525"/>
    </row>
    <row r="7526" spans="1:89" x14ac:dyDescent="0.25">
      <c r="A7526" s="2"/>
      <c r="B7526" s="5"/>
      <c r="C7526" s="5"/>
      <c r="D7526" s="5"/>
      <c r="E7526" s="5"/>
      <c r="F7526" s="5"/>
      <c r="G7526" s="5"/>
      <c r="H7526" s="5"/>
      <c r="I7526" s="3"/>
      <c r="J7526" s="5"/>
      <c r="K7526" s="5"/>
      <c r="L7526" s="5"/>
      <c r="M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3"/>
      <c r="AU7526" s="5"/>
      <c r="AV7526" s="3"/>
      <c r="AW7526" s="3"/>
      <c r="AX7526" s="3"/>
      <c r="AY7526" s="3"/>
      <c r="AZ7526" s="3"/>
      <c r="BA7526" s="3"/>
      <c r="BB7526" s="3"/>
      <c r="BC7526" s="3"/>
      <c r="BD7526" s="3"/>
      <c r="BE7526" s="3"/>
      <c r="BF7526" s="3"/>
      <c r="BG7526" s="3"/>
      <c r="CK7526"/>
    </row>
    <row r="7527" spans="1:89" x14ac:dyDescent="0.25">
      <c r="A7527" s="2"/>
      <c r="B7527" s="5"/>
      <c r="C7527" s="5"/>
      <c r="D7527" s="5"/>
      <c r="E7527" s="5"/>
      <c r="F7527" s="5"/>
      <c r="G7527" s="5"/>
      <c r="H7527" s="5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  <c r="AI7527" s="3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3"/>
      <c r="AU7527" s="5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CK7527"/>
    </row>
    <row r="7528" spans="1:89" x14ac:dyDescent="0.25">
      <c r="A7528" s="2"/>
      <c r="B7528" s="5"/>
      <c r="C7528" s="5"/>
      <c r="D7528" s="5"/>
      <c r="E7528" s="5"/>
      <c r="F7528" s="5"/>
      <c r="G7528" s="5"/>
      <c r="H7528" s="5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  <c r="AI7528" s="3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3"/>
      <c r="AU7528" s="5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CK7528"/>
    </row>
    <row r="7529" spans="1:89" x14ac:dyDescent="0.25">
      <c r="A7529" s="2"/>
      <c r="B7529" s="5"/>
      <c r="C7529" s="5"/>
      <c r="D7529" s="5"/>
      <c r="E7529" s="5"/>
      <c r="F7529" s="5"/>
      <c r="G7529" s="5"/>
      <c r="H7529" s="5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  <c r="AI7529" s="3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3"/>
      <c r="AU7529" s="5"/>
      <c r="AV7529" s="3"/>
      <c r="AW7529" s="3"/>
      <c r="AX7529" s="3"/>
      <c r="AY7529" s="3"/>
      <c r="AZ7529" s="3"/>
      <c r="BA7529" s="3"/>
      <c r="BB7529" s="3"/>
      <c r="BC7529" s="3"/>
      <c r="BD7529" s="3"/>
      <c r="BE7529" s="3"/>
      <c r="BF7529" s="3"/>
      <c r="BG7529" s="3"/>
      <c r="CK7529"/>
    </row>
    <row r="7530" spans="1:89" x14ac:dyDescent="0.25">
      <c r="A7530" s="2"/>
      <c r="B7530" s="5"/>
      <c r="C7530" s="5"/>
      <c r="D7530" s="5"/>
      <c r="E7530" s="5"/>
      <c r="F7530" s="5"/>
      <c r="G7530" s="5"/>
      <c r="H7530" s="5"/>
      <c r="I7530" s="3"/>
      <c r="J7530" s="5"/>
      <c r="K7530" s="5"/>
      <c r="L7530" s="5"/>
      <c r="M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3"/>
      <c r="AU7530" s="5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CK7530"/>
    </row>
    <row r="7531" spans="1:89" x14ac:dyDescent="0.25">
      <c r="A7531" s="2"/>
      <c r="B7531" s="5"/>
      <c r="C7531" s="5"/>
      <c r="D7531" s="5"/>
      <c r="E7531" s="5"/>
      <c r="F7531" s="5"/>
      <c r="G7531" s="5"/>
      <c r="H7531" s="5"/>
      <c r="I7531" s="3"/>
      <c r="J7531" s="5"/>
      <c r="K7531" s="5"/>
      <c r="L7531" s="5"/>
      <c r="M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3"/>
      <c r="AU7531" s="5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CK7531"/>
    </row>
    <row r="7532" spans="1:89" x14ac:dyDescent="0.25">
      <c r="A7532" s="2"/>
      <c r="B7532" s="5"/>
      <c r="C7532" s="5"/>
      <c r="D7532" s="5"/>
      <c r="E7532" s="5"/>
      <c r="F7532" s="5"/>
      <c r="G7532" s="5"/>
      <c r="H7532" s="5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  <c r="AI7532" s="3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3"/>
      <c r="AU7532" s="5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CK7532"/>
    </row>
    <row r="7533" spans="1:89" x14ac:dyDescent="0.25">
      <c r="A7533" s="2"/>
      <c r="B7533" s="5"/>
      <c r="C7533" s="5"/>
      <c r="D7533" s="5"/>
      <c r="E7533" s="5"/>
      <c r="F7533" s="5"/>
      <c r="G7533" s="5"/>
      <c r="H7533" s="5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3"/>
      <c r="AU7533" s="5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CK7533"/>
    </row>
    <row r="7534" spans="1:89" x14ac:dyDescent="0.25">
      <c r="A7534" s="2"/>
      <c r="B7534" s="5"/>
      <c r="C7534" s="5"/>
      <c r="D7534" s="5"/>
      <c r="E7534" s="5"/>
      <c r="F7534" s="5"/>
      <c r="G7534" s="5"/>
      <c r="H7534" s="5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  <c r="AI7534" s="3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3"/>
      <c r="AU7534" s="5"/>
      <c r="AV7534" s="3"/>
      <c r="AW7534" s="3"/>
      <c r="AX7534" s="3"/>
      <c r="AY7534" s="3"/>
      <c r="AZ7534" s="3"/>
      <c r="BA7534" s="3"/>
      <c r="BB7534" s="3"/>
      <c r="BC7534" s="3"/>
      <c r="BD7534" s="3"/>
      <c r="BE7534" s="3"/>
      <c r="BF7534" s="3"/>
      <c r="BG7534" s="3"/>
      <c r="CK7534"/>
    </row>
    <row r="7535" spans="1:89" x14ac:dyDescent="0.25">
      <c r="A7535" s="2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3"/>
      <c r="AU7535" s="5"/>
      <c r="AV7535" s="3"/>
      <c r="AW7535" s="3"/>
      <c r="AX7535" s="3"/>
      <c r="AY7535" s="3"/>
      <c r="AZ7535" s="3"/>
      <c r="BA7535" s="3"/>
      <c r="BB7535" s="3"/>
      <c r="BC7535" s="3"/>
      <c r="BD7535" s="3"/>
      <c r="BE7535" s="3"/>
      <c r="BF7535" s="3"/>
      <c r="BG7535" s="3"/>
      <c r="CK7535"/>
    </row>
    <row r="7536" spans="1:89" x14ac:dyDescent="0.25">
      <c r="A7536" s="2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3"/>
      <c r="AU7536" s="5"/>
      <c r="AV7536" s="3"/>
      <c r="AW7536" s="3"/>
      <c r="AX7536" s="3"/>
      <c r="AY7536" s="3"/>
      <c r="AZ7536" s="3"/>
      <c r="BA7536" s="3"/>
      <c r="BB7536" s="3"/>
      <c r="BC7536" s="3"/>
      <c r="BD7536" s="3"/>
      <c r="BE7536" s="3"/>
      <c r="BF7536" s="3"/>
      <c r="BG7536" s="3"/>
      <c r="CK7536"/>
    </row>
    <row r="7537" spans="1:89" x14ac:dyDescent="0.25">
      <c r="A7537" s="2"/>
      <c r="B7537" s="5"/>
      <c r="C7537" s="5"/>
      <c r="D7537" s="5"/>
      <c r="E7537" s="5"/>
      <c r="F7537" s="5"/>
      <c r="G7537" s="5"/>
      <c r="H7537" s="5"/>
      <c r="I7537" s="3"/>
      <c r="J7537" s="3"/>
      <c r="K7537" s="5"/>
      <c r="L7537" s="5"/>
      <c r="M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3"/>
      <c r="AU7537" s="5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CK7537"/>
    </row>
    <row r="7538" spans="1:89" x14ac:dyDescent="0.25">
      <c r="A7538" s="2"/>
      <c r="B7538" s="5"/>
      <c r="C7538" s="5"/>
      <c r="D7538" s="5"/>
      <c r="E7538" s="5"/>
      <c r="F7538" s="5"/>
      <c r="G7538" s="5"/>
      <c r="H7538" s="5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  <c r="AI7538" s="3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3"/>
      <c r="AU7538" s="5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CK7538"/>
    </row>
    <row r="7539" spans="1:89" x14ac:dyDescent="0.25">
      <c r="A7539" s="2"/>
      <c r="B7539" s="5"/>
      <c r="C7539" s="5"/>
      <c r="D7539" s="5"/>
      <c r="E7539" s="5"/>
      <c r="F7539" s="5"/>
      <c r="G7539" s="5"/>
      <c r="H7539" s="5"/>
      <c r="I7539" s="3"/>
      <c r="J7539" s="3"/>
      <c r="K7539" s="3"/>
      <c r="L7539" s="5"/>
      <c r="M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3"/>
      <c r="AU7539" s="5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CK7539"/>
    </row>
    <row r="7540" spans="1:89" x14ac:dyDescent="0.25">
      <c r="A7540" s="2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3"/>
      <c r="AU7540" s="5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CK7540"/>
    </row>
    <row r="7541" spans="1:89" x14ac:dyDescent="0.25">
      <c r="A7541" s="2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3"/>
      <c r="AU7541" s="5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CK7541"/>
    </row>
    <row r="7542" spans="1:89" x14ac:dyDescent="0.25">
      <c r="A7542" s="2"/>
      <c r="B7542" s="5"/>
      <c r="C7542" s="5"/>
      <c r="D7542" s="5"/>
      <c r="E7542" s="5"/>
      <c r="F7542" s="5"/>
      <c r="G7542" s="5"/>
      <c r="H7542" s="5"/>
      <c r="I7542" s="5"/>
      <c r="J7542" s="3"/>
      <c r="K7542" s="3"/>
      <c r="L7542" s="5"/>
      <c r="M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3"/>
      <c r="AU7542" s="5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CK7542"/>
    </row>
    <row r="7543" spans="1:89" x14ac:dyDescent="0.25">
      <c r="A7543" s="2"/>
      <c r="B7543" s="5"/>
      <c r="C7543" s="5"/>
      <c r="D7543" s="5"/>
      <c r="E7543" s="5"/>
      <c r="F7543" s="5"/>
      <c r="G7543" s="5"/>
      <c r="H7543" s="5"/>
      <c r="I7543" s="5"/>
      <c r="J7543" s="3"/>
      <c r="K7543" s="3"/>
      <c r="L7543" s="5"/>
      <c r="M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3"/>
      <c r="AU7543" s="5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CK7543"/>
    </row>
    <row r="7544" spans="1:89" x14ac:dyDescent="0.25">
      <c r="A7544" s="2"/>
      <c r="B7544" s="5"/>
      <c r="C7544" s="5"/>
      <c r="D7544" s="5"/>
      <c r="E7544" s="5"/>
      <c r="F7544" s="5"/>
      <c r="G7544" s="5"/>
      <c r="H7544" s="5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3"/>
      <c r="AU7544" s="5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CK7544"/>
    </row>
    <row r="7545" spans="1:89" x14ac:dyDescent="0.25">
      <c r="A7545" s="2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3"/>
      <c r="AU7545" s="5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CK7545"/>
    </row>
    <row r="7546" spans="1:89" x14ac:dyDescent="0.25">
      <c r="A7546" s="2"/>
      <c r="B7546" s="5"/>
      <c r="C7546" s="5"/>
      <c r="D7546" s="5"/>
      <c r="E7546" s="5"/>
      <c r="F7546" s="5"/>
      <c r="G7546" s="5"/>
      <c r="H7546" s="5"/>
      <c r="I7546" s="3"/>
      <c r="J7546" s="5"/>
      <c r="K7546" s="5"/>
      <c r="L7546" s="5"/>
      <c r="M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3"/>
      <c r="AU7546" s="5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CK7546"/>
    </row>
    <row r="7547" spans="1:89" x14ac:dyDescent="0.25">
      <c r="A7547" s="2"/>
      <c r="B7547" s="5"/>
      <c r="C7547" s="5"/>
      <c r="D7547" s="5"/>
      <c r="E7547" s="5"/>
      <c r="F7547" s="5"/>
      <c r="G7547" s="5"/>
      <c r="H7547" s="5"/>
      <c r="I7547" s="3"/>
      <c r="J7547" s="5"/>
      <c r="K7547" s="3"/>
      <c r="L7547" s="5"/>
      <c r="M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3"/>
      <c r="AU7547" s="5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CK7547"/>
    </row>
    <row r="7548" spans="1:89" x14ac:dyDescent="0.25">
      <c r="A7548" s="2"/>
      <c r="B7548" s="5"/>
      <c r="C7548" s="5"/>
      <c r="D7548" s="5"/>
      <c r="E7548" s="5"/>
      <c r="F7548" s="5"/>
      <c r="G7548" s="5"/>
      <c r="H7548" s="5"/>
      <c r="I7548" s="3"/>
      <c r="J7548" s="5"/>
      <c r="K7548" s="5"/>
      <c r="L7548" s="5"/>
      <c r="M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3"/>
      <c r="AU7548" s="5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CK7548"/>
    </row>
    <row r="7549" spans="1:89" x14ac:dyDescent="0.25">
      <c r="A7549" s="2"/>
      <c r="B7549" s="5"/>
      <c r="C7549" s="5"/>
      <c r="D7549" s="5"/>
      <c r="E7549" s="5"/>
      <c r="F7549" s="5"/>
      <c r="G7549" s="5"/>
      <c r="H7549" s="5"/>
      <c r="I7549" s="3"/>
      <c r="J7549" s="5"/>
      <c r="K7549" s="5"/>
      <c r="L7549" s="5"/>
      <c r="M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3"/>
      <c r="AU7549" s="5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CK7549"/>
    </row>
    <row r="7550" spans="1:89" x14ac:dyDescent="0.25">
      <c r="A7550" s="2"/>
      <c r="B7550" s="5"/>
      <c r="C7550" s="5"/>
      <c r="D7550" s="5"/>
      <c r="E7550" s="5"/>
      <c r="F7550" s="5"/>
      <c r="G7550" s="5"/>
      <c r="H7550" s="5"/>
      <c r="I7550" s="3"/>
      <c r="J7550" s="5"/>
      <c r="K7550" s="5"/>
      <c r="L7550" s="5"/>
      <c r="M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3"/>
      <c r="AU7550" s="5"/>
      <c r="AV7550" s="3"/>
      <c r="AW7550" s="3"/>
      <c r="AX7550" s="3"/>
      <c r="AY7550" s="3"/>
      <c r="AZ7550" s="3"/>
      <c r="BA7550" s="3"/>
      <c r="BB7550" s="3"/>
      <c r="BC7550" s="3"/>
      <c r="BD7550" s="3"/>
      <c r="BE7550" s="3"/>
      <c r="BF7550" s="3"/>
      <c r="BG7550" s="3"/>
      <c r="CK7550"/>
    </row>
    <row r="7551" spans="1:89" x14ac:dyDescent="0.25">
      <c r="A7551" s="2"/>
      <c r="B7551" s="5"/>
      <c r="C7551" s="5"/>
      <c r="D7551" s="5"/>
      <c r="E7551" s="5"/>
      <c r="F7551" s="5"/>
      <c r="G7551" s="5"/>
      <c r="H7551" s="5"/>
      <c r="I7551" s="3"/>
      <c r="J7551" s="5"/>
      <c r="K7551" s="5"/>
      <c r="L7551" s="5"/>
      <c r="M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3"/>
      <c r="AU7551" s="5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CK7551"/>
    </row>
    <row r="7552" spans="1:89" x14ac:dyDescent="0.25">
      <c r="A7552" s="2"/>
      <c r="B7552" s="5"/>
      <c r="C7552" s="5"/>
      <c r="D7552" s="5"/>
      <c r="E7552" s="5"/>
      <c r="F7552" s="5"/>
      <c r="G7552" s="5"/>
      <c r="H7552" s="5"/>
      <c r="I7552" s="3"/>
      <c r="J7552" s="5"/>
      <c r="K7552" s="5"/>
      <c r="L7552" s="5"/>
      <c r="M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3"/>
      <c r="AU7552" s="5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CK7552"/>
    </row>
    <row r="7553" spans="1:89" x14ac:dyDescent="0.25">
      <c r="A7553" s="2"/>
      <c r="B7553" s="5"/>
      <c r="C7553" s="5"/>
      <c r="D7553" s="5"/>
      <c r="E7553" s="5"/>
      <c r="F7553" s="5"/>
      <c r="G7553" s="5"/>
      <c r="H7553" s="5"/>
      <c r="I7553" s="3"/>
      <c r="J7553" s="5"/>
      <c r="K7553" s="5"/>
      <c r="L7553" s="5"/>
      <c r="M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3"/>
      <c r="AU7553" s="5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CK7553"/>
    </row>
    <row r="7554" spans="1:89" x14ac:dyDescent="0.25">
      <c r="A7554" s="2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3"/>
      <c r="AU7554" s="5"/>
      <c r="AV7554" s="3"/>
      <c r="AW7554" s="3"/>
      <c r="AX7554" s="3"/>
      <c r="AY7554" s="3"/>
      <c r="AZ7554" s="3"/>
      <c r="BA7554" s="3"/>
      <c r="BB7554" s="3"/>
      <c r="BC7554" s="3"/>
      <c r="BD7554" s="3"/>
      <c r="BE7554" s="3"/>
      <c r="BF7554" s="3"/>
      <c r="BG7554" s="3"/>
      <c r="CK7554"/>
    </row>
    <row r="7555" spans="1:89" x14ac:dyDescent="0.25">
      <c r="A7555" s="2"/>
      <c r="B7555" s="5"/>
      <c r="C7555" s="5"/>
      <c r="D7555" s="5"/>
      <c r="E7555" s="5"/>
      <c r="F7555" s="5"/>
      <c r="G7555" s="5"/>
      <c r="H7555" s="5"/>
      <c r="I7555" s="3"/>
      <c r="J7555" s="5"/>
      <c r="K7555" s="5"/>
      <c r="L7555" s="5"/>
      <c r="M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3"/>
      <c r="AU7555" s="5"/>
      <c r="AV7555" s="3"/>
      <c r="AW7555" s="3"/>
      <c r="AX7555" s="3"/>
      <c r="AY7555" s="3"/>
      <c r="AZ7555" s="3"/>
      <c r="BA7555" s="3"/>
      <c r="BB7555" s="3"/>
      <c r="BC7555" s="3"/>
      <c r="BD7555" s="3"/>
      <c r="BE7555" s="3"/>
      <c r="BF7555" s="3"/>
      <c r="BG7555" s="3"/>
      <c r="CK7555"/>
    </row>
    <row r="7556" spans="1:89" x14ac:dyDescent="0.25">
      <c r="A7556" s="2"/>
      <c r="B7556" s="5"/>
      <c r="C7556" s="5"/>
      <c r="D7556" s="5"/>
      <c r="E7556" s="5"/>
      <c r="F7556" s="5"/>
      <c r="G7556" s="5"/>
      <c r="H7556" s="5"/>
      <c r="I7556" s="5"/>
      <c r="J7556" s="5"/>
      <c r="K7556" s="3"/>
      <c r="L7556" s="5"/>
      <c r="M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3"/>
      <c r="AU7556" s="5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CK7556"/>
    </row>
    <row r="7557" spans="1:89" x14ac:dyDescent="0.25">
      <c r="A7557" s="2"/>
      <c r="B7557" s="5"/>
      <c r="C7557" s="5"/>
      <c r="D7557" s="5"/>
      <c r="E7557" s="5"/>
      <c r="F7557" s="5"/>
      <c r="G7557" s="5"/>
      <c r="H7557" s="5"/>
      <c r="I7557" s="3"/>
      <c r="J7557" s="5"/>
      <c r="K7557" s="5"/>
      <c r="L7557" s="5"/>
      <c r="M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3"/>
      <c r="AU7557" s="5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CK7557"/>
    </row>
    <row r="7558" spans="1:89" x14ac:dyDescent="0.25">
      <c r="A7558" s="2"/>
      <c r="B7558" s="5"/>
      <c r="C7558" s="5"/>
      <c r="D7558" s="5"/>
      <c r="E7558" s="5"/>
      <c r="F7558" s="5"/>
      <c r="G7558" s="5"/>
      <c r="H7558" s="5"/>
      <c r="I7558" s="3"/>
      <c r="J7558" s="5"/>
      <c r="K7558" s="5"/>
      <c r="L7558" s="5"/>
      <c r="M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3"/>
      <c r="AU7558" s="5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CK7558"/>
    </row>
    <row r="7559" spans="1:89" x14ac:dyDescent="0.25">
      <c r="A7559" s="2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3"/>
      <c r="AU7559" s="5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CK7559"/>
    </row>
    <row r="7560" spans="1:89" x14ac:dyDescent="0.25">
      <c r="A7560" s="2"/>
      <c r="B7560" s="5"/>
      <c r="C7560" s="5"/>
      <c r="D7560" s="5"/>
      <c r="E7560" s="5"/>
      <c r="F7560" s="5"/>
      <c r="G7560" s="5"/>
      <c r="H7560" s="5"/>
      <c r="I7560" s="3"/>
      <c r="J7560" s="5"/>
      <c r="K7560" s="5"/>
      <c r="L7560" s="5"/>
      <c r="M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3"/>
      <c r="AU7560" s="5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CK7560"/>
    </row>
    <row r="7561" spans="1:89" x14ac:dyDescent="0.25">
      <c r="A7561" s="2"/>
      <c r="B7561" s="5"/>
      <c r="C7561" s="5"/>
      <c r="D7561" s="5"/>
      <c r="E7561" s="5"/>
      <c r="F7561" s="5"/>
      <c r="G7561" s="5"/>
      <c r="H7561" s="5"/>
      <c r="I7561" s="3"/>
      <c r="J7561" s="5"/>
      <c r="K7561" s="5"/>
      <c r="L7561" s="5"/>
      <c r="M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3"/>
      <c r="AU7561" s="5"/>
      <c r="AV7561" s="3"/>
      <c r="AW7561" s="3"/>
      <c r="AX7561" s="3"/>
      <c r="AY7561" s="3"/>
      <c r="AZ7561" s="3"/>
      <c r="BA7561" s="3"/>
      <c r="BB7561" s="3"/>
      <c r="BC7561" s="3"/>
      <c r="BD7561" s="3"/>
      <c r="BE7561" s="3"/>
      <c r="BF7561" s="3"/>
      <c r="BG7561" s="3"/>
      <c r="CK7561"/>
    </row>
    <row r="7562" spans="1:89" x14ac:dyDescent="0.25">
      <c r="A7562" s="2"/>
      <c r="B7562" s="5"/>
      <c r="C7562" s="5"/>
      <c r="D7562" s="5"/>
      <c r="E7562" s="5"/>
      <c r="F7562" s="5"/>
      <c r="G7562" s="5"/>
      <c r="H7562" s="5"/>
      <c r="I7562" s="3"/>
      <c r="J7562" s="5"/>
      <c r="K7562" s="5"/>
      <c r="L7562" s="5"/>
      <c r="M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3"/>
      <c r="AU7562" s="5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CK7562"/>
    </row>
    <row r="7563" spans="1:89" x14ac:dyDescent="0.25">
      <c r="A7563" s="2"/>
      <c r="B7563" s="5"/>
      <c r="C7563" s="5"/>
      <c r="D7563" s="5"/>
      <c r="E7563" s="5"/>
      <c r="F7563" s="5"/>
      <c r="G7563" s="5"/>
      <c r="H7563" s="5"/>
      <c r="I7563" s="3"/>
      <c r="J7563" s="5"/>
      <c r="K7563" s="5"/>
      <c r="L7563" s="5"/>
      <c r="M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3"/>
      <c r="AU7563" s="5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CK7563"/>
    </row>
    <row r="7564" spans="1:89" x14ac:dyDescent="0.25">
      <c r="A7564" s="2"/>
      <c r="B7564" s="5"/>
      <c r="C7564" s="5"/>
      <c r="D7564" s="5"/>
      <c r="E7564" s="5"/>
      <c r="F7564" s="5"/>
      <c r="G7564" s="5"/>
      <c r="H7564" s="5"/>
      <c r="I7564" s="3"/>
      <c r="J7564" s="5"/>
      <c r="K7564" s="5"/>
      <c r="L7564" s="5"/>
      <c r="M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3"/>
      <c r="AU7564" s="5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CK7564"/>
    </row>
    <row r="7565" spans="1:89" x14ac:dyDescent="0.25">
      <c r="A7565" s="2"/>
      <c r="B7565" s="5"/>
      <c r="C7565" s="5"/>
      <c r="D7565" s="5"/>
      <c r="E7565" s="5"/>
      <c r="F7565" s="5"/>
      <c r="G7565" s="5"/>
      <c r="H7565" s="5"/>
      <c r="I7565" s="3"/>
      <c r="J7565" s="5"/>
      <c r="K7565" s="5"/>
      <c r="L7565" s="5"/>
      <c r="M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3"/>
      <c r="AU7565" s="5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CK7565"/>
    </row>
    <row r="7566" spans="1:89" x14ac:dyDescent="0.25">
      <c r="A7566" s="2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3"/>
      <c r="AU7566" s="5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CK7566"/>
    </row>
    <row r="7567" spans="1:89" x14ac:dyDescent="0.25">
      <c r="A7567" s="2"/>
      <c r="B7567" s="5"/>
      <c r="C7567" s="5"/>
      <c r="D7567" s="5"/>
      <c r="E7567" s="5"/>
      <c r="F7567" s="5"/>
      <c r="G7567" s="5"/>
      <c r="H7567" s="5"/>
      <c r="I7567" s="5"/>
      <c r="J7567" s="5"/>
      <c r="K7567" s="3"/>
      <c r="L7567" s="5"/>
      <c r="M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3"/>
      <c r="AU7567" s="5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CK7567"/>
    </row>
    <row r="7568" spans="1:89" x14ac:dyDescent="0.25">
      <c r="A7568" s="2"/>
      <c r="B7568" s="5"/>
      <c r="C7568" s="5"/>
      <c r="D7568" s="5"/>
      <c r="E7568" s="5"/>
      <c r="F7568" s="5"/>
      <c r="G7568" s="5"/>
      <c r="H7568" s="5"/>
      <c r="I7568" s="3"/>
      <c r="J7568" s="5"/>
      <c r="K7568" s="5"/>
      <c r="L7568" s="5"/>
      <c r="M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3"/>
      <c r="AU7568" s="5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CK7568"/>
    </row>
    <row r="7569" spans="1:89" x14ac:dyDescent="0.25">
      <c r="A7569" s="2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3"/>
      <c r="AU7569" s="5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CK7569"/>
    </row>
    <row r="7570" spans="1:89" x14ac:dyDescent="0.25">
      <c r="A7570" s="2"/>
      <c r="B7570" s="5"/>
      <c r="C7570" s="5"/>
      <c r="D7570" s="5"/>
      <c r="E7570" s="5"/>
      <c r="F7570" s="5"/>
      <c r="G7570" s="5"/>
      <c r="H7570" s="5"/>
      <c r="I7570" s="3"/>
      <c r="J7570" s="5"/>
      <c r="K7570" s="5"/>
      <c r="L7570" s="5"/>
      <c r="M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3"/>
      <c r="AU7570" s="5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CK7570"/>
    </row>
    <row r="7571" spans="1:89" x14ac:dyDescent="0.25">
      <c r="A7571" s="2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3"/>
      <c r="AU7571" s="5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CK7571"/>
    </row>
    <row r="7572" spans="1:89" x14ac:dyDescent="0.25">
      <c r="A7572" s="2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3"/>
      <c r="AU7572" s="5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CK7572"/>
    </row>
    <row r="7573" spans="1:89" x14ac:dyDescent="0.25">
      <c r="A7573" s="2"/>
      <c r="B7573" s="5"/>
      <c r="C7573" s="5"/>
      <c r="D7573" s="5"/>
      <c r="E7573" s="5"/>
      <c r="F7573" s="5"/>
      <c r="G7573" s="5"/>
      <c r="H7573" s="5"/>
      <c r="I7573" s="3"/>
      <c r="J7573" s="5"/>
      <c r="K7573" s="5"/>
      <c r="L7573" s="5"/>
      <c r="M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3"/>
      <c r="AU7573" s="5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CK7573"/>
    </row>
    <row r="7574" spans="1:89" x14ac:dyDescent="0.25">
      <c r="A7574" s="2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3"/>
      <c r="AU7574" s="5"/>
      <c r="AV7574" s="3"/>
      <c r="AW7574" s="3"/>
      <c r="AX7574" s="3"/>
      <c r="AY7574" s="3"/>
      <c r="AZ7574" s="3"/>
      <c r="BA7574" s="3"/>
      <c r="BB7574" s="3"/>
      <c r="BC7574" s="3"/>
      <c r="BD7574" s="3"/>
      <c r="BE7574" s="3"/>
      <c r="BF7574" s="3"/>
      <c r="BG7574" s="3"/>
      <c r="CK7574"/>
    </row>
    <row r="7575" spans="1:89" x14ac:dyDescent="0.25">
      <c r="A7575" s="2"/>
      <c r="B7575" s="5"/>
      <c r="C7575" s="5"/>
      <c r="D7575" s="5"/>
      <c r="E7575" s="5"/>
      <c r="F7575" s="5"/>
      <c r="G7575" s="5"/>
      <c r="H7575" s="5"/>
      <c r="I7575" s="3"/>
      <c r="J7575" s="5"/>
      <c r="K7575" s="5"/>
      <c r="L7575" s="5"/>
      <c r="M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3"/>
      <c r="AU7575" s="5"/>
      <c r="AV7575" s="3"/>
      <c r="AW7575" s="3"/>
      <c r="AX7575" s="3"/>
      <c r="AY7575" s="3"/>
      <c r="AZ7575" s="3"/>
      <c r="BA7575" s="3"/>
      <c r="BB7575" s="3"/>
      <c r="BC7575" s="3"/>
      <c r="BD7575" s="3"/>
      <c r="BE7575" s="3"/>
      <c r="BF7575" s="3"/>
      <c r="BG7575" s="3"/>
      <c r="CK7575"/>
    </row>
    <row r="7576" spans="1:89" x14ac:dyDescent="0.25">
      <c r="A7576" s="2"/>
      <c r="B7576" s="5"/>
      <c r="C7576" s="5"/>
      <c r="D7576" s="5"/>
      <c r="E7576" s="5"/>
      <c r="F7576" s="5"/>
      <c r="G7576" s="5"/>
      <c r="H7576" s="5"/>
      <c r="I7576" s="5"/>
      <c r="J7576" s="5"/>
      <c r="K7576" s="3"/>
      <c r="L7576" s="5"/>
      <c r="M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3"/>
      <c r="AU7576" s="5"/>
      <c r="AV7576" s="3"/>
      <c r="AW7576" s="3"/>
      <c r="AX7576" s="3"/>
      <c r="AY7576" s="3"/>
      <c r="AZ7576" s="3"/>
      <c r="BA7576" s="3"/>
      <c r="BB7576" s="3"/>
      <c r="BC7576" s="3"/>
      <c r="BD7576" s="3"/>
      <c r="BE7576" s="3"/>
      <c r="BF7576" s="3"/>
      <c r="BG7576" s="3"/>
      <c r="CK7576"/>
    </row>
    <row r="7577" spans="1:89" x14ac:dyDescent="0.25">
      <c r="A7577" s="2"/>
      <c r="B7577" s="5"/>
      <c r="C7577" s="5"/>
      <c r="D7577" s="5"/>
      <c r="E7577" s="5"/>
      <c r="F7577" s="5"/>
      <c r="G7577" s="5"/>
      <c r="H7577" s="5"/>
      <c r="I7577" s="3"/>
      <c r="J7577" s="5"/>
      <c r="K7577" s="5"/>
      <c r="L7577" s="5"/>
      <c r="M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3"/>
      <c r="AU7577" s="5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CK7577"/>
    </row>
    <row r="7578" spans="1:89" x14ac:dyDescent="0.25">
      <c r="A7578" s="2"/>
      <c r="B7578" s="5"/>
      <c r="C7578" s="5"/>
      <c r="D7578" s="5"/>
      <c r="E7578" s="5"/>
      <c r="F7578" s="5"/>
      <c r="G7578" s="5"/>
      <c r="H7578" s="5"/>
      <c r="I7578" s="3"/>
      <c r="J7578" s="5"/>
      <c r="K7578" s="5"/>
      <c r="L7578" s="5"/>
      <c r="M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3"/>
      <c r="AU7578" s="5"/>
      <c r="AV7578" s="3"/>
      <c r="AW7578" s="3"/>
      <c r="AX7578" s="3"/>
      <c r="AY7578" s="3"/>
      <c r="AZ7578" s="3"/>
      <c r="BA7578" s="3"/>
      <c r="BB7578" s="3"/>
      <c r="BC7578" s="3"/>
      <c r="BD7578" s="3"/>
      <c r="BE7578" s="3"/>
      <c r="BF7578" s="3"/>
      <c r="BG7578" s="3"/>
      <c r="CK7578"/>
    </row>
    <row r="7579" spans="1:89" x14ac:dyDescent="0.25">
      <c r="A7579" s="2"/>
      <c r="B7579" s="5"/>
      <c r="C7579" s="5"/>
      <c r="D7579" s="5"/>
      <c r="E7579" s="5"/>
      <c r="F7579" s="5"/>
      <c r="G7579" s="5"/>
      <c r="H7579" s="5"/>
      <c r="I7579" s="3"/>
      <c r="J7579" s="5"/>
      <c r="K7579" s="5"/>
      <c r="L7579" s="3"/>
      <c r="M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3"/>
      <c r="AU7579" s="5"/>
      <c r="AV7579" s="3"/>
      <c r="AW7579" s="3"/>
      <c r="AX7579" s="3"/>
      <c r="AY7579" s="3"/>
      <c r="AZ7579" s="3"/>
      <c r="BA7579" s="3"/>
      <c r="BB7579" s="3"/>
      <c r="BC7579" s="3"/>
      <c r="BD7579" s="3"/>
      <c r="BE7579" s="3"/>
      <c r="BF7579" s="3"/>
      <c r="BG7579" s="3"/>
      <c r="CK7579"/>
    </row>
    <row r="7580" spans="1:89" x14ac:dyDescent="0.25">
      <c r="A7580" s="2"/>
      <c r="B7580" s="5"/>
      <c r="C7580" s="5"/>
      <c r="D7580" s="5"/>
      <c r="E7580" s="5"/>
      <c r="F7580" s="5"/>
      <c r="G7580" s="5"/>
      <c r="H7580" s="5"/>
      <c r="I7580" s="3"/>
      <c r="J7580" s="5"/>
      <c r="K7580" s="5"/>
      <c r="L7580" s="5"/>
      <c r="M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3"/>
      <c r="AU7580" s="5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CK7580"/>
    </row>
    <row r="7581" spans="1:89" x14ac:dyDescent="0.25">
      <c r="A7581" s="2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3"/>
      <c r="M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3"/>
      <c r="AU7581" s="5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CK7581"/>
    </row>
    <row r="7582" spans="1:89" x14ac:dyDescent="0.25">
      <c r="A7582" s="2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3"/>
      <c r="AU7582" s="5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CK7582"/>
    </row>
    <row r="7583" spans="1:89" x14ac:dyDescent="0.25">
      <c r="A7583" s="2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3"/>
      <c r="AU7583" s="5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CK7583"/>
    </row>
    <row r="7584" spans="1:89" x14ac:dyDescent="0.25">
      <c r="A7584" s="2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3"/>
      <c r="AU7584" s="5"/>
      <c r="AV7584" s="3"/>
      <c r="AW7584" s="3"/>
      <c r="AX7584" s="3"/>
      <c r="AY7584" s="3"/>
      <c r="AZ7584" s="3"/>
      <c r="BA7584" s="3"/>
      <c r="BB7584" s="3"/>
      <c r="BC7584" s="3"/>
      <c r="BD7584" s="3"/>
      <c r="BE7584" s="3"/>
      <c r="BF7584" s="3"/>
      <c r="BG7584" s="3"/>
      <c r="CK7584"/>
    </row>
    <row r="7585" spans="1:89" x14ac:dyDescent="0.25">
      <c r="A7585" s="2"/>
      <c r="B7585" s="5"/>
      <c r="C7585" s="5"/>
      <c r="D7585" s="5"/>
      <c r="E7585" s="5"/>
      <c r="F7585" s="5"/>
      <c r="G7585" s="5"/>
      <c r="H7585" s="5"/>
      <c r="I7585" s="3"/>
      <c r="J7585" s="5"/>
      <c r="K7585" s="5"/>
      <c r="L7585" s="5"/>
      <c r="M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3"/>
      <c r="AU7585" s="5"/>
      <c r="AV7585" s="3"/>
      <c r="AW7585" s="3"/>
      <c r="AX7585" s="3"/>
      <c r="AY7585" s="3"/>
      <c r="AZ7585" s="3"/>
      <c r="BA7585" s="3"/>
      <c r="BB7585" s="3"/>
      <c r="BC7585" s="3"/>
      <c r="BD7585" s="3"/>
      <c r="BE7585" s="3"/>
      <c r="BF7585" s="3"/>
      <c r="BG7585" s="3"/>
      <c r="CK7585"/>
    </row>
    <row r="7586" spans="1:89" x14ac:dyDescent="0.25">
      <c r="A7586" s="2"/>
      <c r="B7586" s="5"/>
      <c r="C7586" s="5"/>
      <c r="D7586" s="5"/>
      <c r="E7586" s="5"/>
      <c r="F7586" s="5"/>
      <c r="G7586" s="5"/>
      <c r="H7586" s="5"/>
      <c r="I7586" s="3"/>
      <c r="J7586" s="5"/>
      <c r="K7586" s="3"/>
      <c r="L7586" s="5"/>
      <c r="M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3"/>
      <c r="AU7586" s="5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CK7586"/>
    </row>
    <row r="7587" spans="1:89" x14ac:dyDescent="0.25">
      <c r="A7587" s="2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3"/>
      <c r="AU7587" s="5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CK7587"/>
    </row>
    <row r="7588" spans="1:89" x14ac:dyDescent="0.25">
      <c r="A7588" s="2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3"/>
      <c r="AU7588" s="5"/>
      <c r="AV7588" s="3"/>
      <c r="AW7588" s="3"/>
      <c r="AX7588" s="3"/>
      <c r="AY7588" s="3"/>
      <c r="AZ7588" s="3"/>
      <c r="BA7588" s="3"/>
      <c r="BB7588" s="3"/>
      <c r="BC7588" s="3"/>
      <c r="BD7588" s="3"/>
      <c r="BE7588" s="3"/>
      <c r="BF7588" s="3"/>
      <c r="BG7588" s="3"/>
      <c r="CK7588"/>
    </row>
    <row r="7589" spans="1:89" x14ac:dyDescent="0.25">
      <c r="A7589" s="2"/>
      <c r="B7589" s="5"/>
      <c r="C7589" s="5"/>
      <c r="D7589" s="5"/>
      <c r="E7589" s="5"/>
      <c r="F7589" s="5"/>
      <c r="G7589" s="5"/>
      <c r="H7589" s="5"/>
      <c r="I7589" s="5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  <c r="AI7589" s="3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3"/>
      <c r="AU7589" s="5"/>
      <c r="AV7589" s="3"/>
      <c r="AW7589" s="3"/>
      <c r="AX7589" s="3"/>
      <c r="AY7589" s="3"/>
      <c r="AZ7589" s="3"/>
      <c r="BA7589" s="3"/>
      <c r="BB7589" s="3"/>
      <c r="BC7589" s="3"/>
      <c r="BD7589" s="3"/>
      <c r="BE7589" s="3"/>
      <c r="BF7589" s="3"/>
      <c r="BG7589" s="3"/>
      <c r="CK7589"/>
    </row>
    <row r="7590" spans="1:89" x14ac:dyDescent="0.25">
      <c r="A7590" s="2"/>
      <c r="B7590" s="5"/>
      <c r="C7590" s="5"/>
      <c r="D7590" s="5"/>
      <c r="E7590" s="5"/>
      <c r="F7590" s="5"/>
      <c r="G7590" s="5"/>
      <c r="H7590" s="5"/>
      <c r="I7590" s="3"/>
      <c r="J7590" s="5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  <c r="AI7590" s="3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3"/>
      <c r="AU7590" s="5"/>
      <c r="AV7590" s="3"/>
      <c r="AW7590" s="3"/>
      <c r="AX7590" s="3"/>
      <c r="AY7590" s="3"/>
      <c r="AZ7590" s="3"/>
      <c r="BA7590" s="3"/>
      <c r="BB7590" s="3"/>
      <c r="BC7590" s="3"/>
      <c r="BD7590" s="3"/>
      <c r="BE7590" s="3"/>
      <c r="BF7590" s="3"/>
      <c r="BG7590" s="3"/>
      <c r="CK7590"/>
    </row>
    <row r="7591" spans="1:89" x14ac:dyDescent="0.25">
      <c r="A7591" s="2"/>
      <c r="B7591" s="5"/>
      <c r="C7591" s="5"/>
      <c r="D7591" s="5"/>
      <c r="E7591" s="5"/>
      <c r="F7591" s="5"/>
      <c r="G7591" s="5"/>
      <c r="H7591" s="5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  <c r="AI7591" s="3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3"/>
      <c r="AU7591" s="5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CK7591"/>
    </row>
    <row r="7592" spans="1:89" x14ac:dyDescent="0.25">
      <c r="A7592" s="2"/>
      <c r="B7592" s="5"/>
      <c r="C7592" s="5"/>
      <c r="D7592" s="5"/>
      <c r="E7592" s="5"/>
      <c r="F7592" s="5"/>
      <c r="G7592" s="5"/>
      <c r="H7592" s="5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  <c r="AI7592" s="3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3"/>
      <c r="AU7592" s="5"/>
      <c r="AV7592" s="3"/>
      <c r="AW7592" s="3"/>
      <c r="AX7592" s="3"/>
      <c r="AY7592" s="3"/>
      <c r="AZ7592" s="3"/>
      <c r="BA7592" s="3"/>
      <c r="BB7592" s="3"/>
      <c r="BC7592" s="3"/>
      <c r="BD7592" s="3"/>
      <c r="BE7592" s="3"/>
      <c r="BF7592" s="3"/>
      <c r="BG7592" s="3"/>
      <c r="CK7592"/>
    </row>
    <row r="7593" spans="1:89" x14ac:dyDescent="0.25">
      <c r="A7593" s="2"/>
      <c r="B7593" s="5"/>
      <c r="C7593" s="5"/>
      <c r="D7593" s="5"/>
      <c r="E7593" s="5"/>
      <c r="F7593" s="5"/>
      <c r="G7593" s="5"/>
      <c r="H7593" s="5"/>
      <c r="I7593" s="3"/>
      <c r="J7593" s="5"/>
      <c r="K7593" s="5"/>
      <c r="L7593" s="5"/>
      <c r="M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3"/>
      <c r="AU7593" s="5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CK7593"/>
    </row>
    <row r="7594" spans="1:89" x14ac:dyDescent="0.25">
      <c r="A7594" s="2"/>
      <c r="B7594" s="5"/>
      <c r="C7594" s="5"/>
      <c r="D7594" s="5"/>
      <c r="E7594" s="5"/>
      <c r="F7594" s="5"/>
      <c r="G7594" s="5"/>
      <c r="H7594" s="5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  <c r="AI7594" s="3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3"/>
      <c r="AU7594" s="5"/>
      <c r="AV7594" s="3"/>
      <c r="AW7594" s="3"/>
      <c r="AX7594" s="3"/>
      <c r="AY7594" s="3"/>
      <c r="AZ7594" s="3"/>
      <c r="BA7594" s="3"/>
      <c r="BB7594" s="3"/>
      <c r="BC7594" s="3"/>
      <c r="BD7594" s="3"/>
      <c r="BE7594" s="3"/>
      <c r="BF7594" s="3"/>
      <c r="BG7594" s="3"/>
      <c r="CK7594"/>
    </row>
    <row r="7595" spans="1:89" x14ac:dyDescent="0.25">
      <c r="A7595" s="2"/>
      <c r="B7595" s="5"/>
      <c r="C7595" s="5"/>
      <c r="D7595" s="5"/>
      <c r="E7595" s="5"/>
      <c r="F7595" s="5"/>
      <c r="G7595" s="5"/>
      <c r="H7595" s="5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3"/>
      <c r="AU7595" s="5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CK7595"/>
    </row>
    <row r="7596" spans="1:89" x14ac:dyDescent="0.25">
      <c r="A7596" s="2"/>
      <c r="B7596" s="5"/>
      <c r="C7596" s="5"/>
      <c r="D7596" s="5"/>
      <c r="E7596" s="5"/>
      <c r="F7596" s="5"/>
      <c r="G7596" s="5"/>
      <c r="H7596" s="5"/>
      <c r="I7596" s="5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3"/>
      <c r="AU7596" s="5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CK7596"/>
    </row>
    <row r="7597" spans="1:89" x14ac:dyDescent="0.25">
      <c r="A7597" s="2"/>
      <c r="B7597" s="5"/>
      <c r="C7597" s="5"/>
      <c r="D7597" s="5"/>
      <c r="E7597" s="5"/>
      <c r="F7597" s="5"/>
      <c r="G7597" s="5"/>
      <c r="H7597" s="5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  <c r="AI7597" s="3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3"/>
      <c r="AU7597" s="5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CK7597"/>
    </row>
    <row r="7598" spans="1:89" x14ac:dyDescent="0.25">
      <c r="A7598" s="2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3"/>
      <c r="AU7598" s="5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CK7598"/>
    </row>
    <row r="7599" spans="1:89" x14ac:dyDescent="0.25">
      <c r="A7599" s="2"/>
      <c r="B7599" s="5"/>
      <c r="C7599" s="5"/>
      <c r="D7599" s="5"/>
      <c r="E7599" s="5"/>
      <c r="F7599" s="5"/>
      <c r="G7599" s="5"/>
      <c r="H7599" s="5"/>
      <c r="I7599" s="3"/>
      <c r="J7599" s="5"/>
      <c r="K7599" s="5"/>
      <c r="L7599" s="5"/>
      <c r="M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3"/>
      <c r="AU7599" s="5"/>
      <c r="AV7599" s="3"/>
      <c r="AW7599" s="3"/>
      <c r="AX7599" s="3"/>
      <c r="AY7599" s="3"/>
      <c r="AZ7599" s="3"/>
      <c r="BA7599" s="3"/>
      <c r="BB7599" s="3"/>
      <c r="BC7599" s="3"/>
      <c r="BD7599" s="3"/>
      <c r="BE7599" s="3"/>
      <c r="BF7599" s="3"/>
      <c r="BG7599" s="3"/>
      <c r="CK7599"/>
    </row>
    <row r="7600" spans="1:89" x14ac:dyDescent="0.25">
      <c r="A7600" s="2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3"/>
      <c r="AU7600" s="5"/>
      <c r="AV7600" s="3"/>
      <c r="AW7600" s="3"/>
      <c r="AX7600" s="3"/>
      <c r="AY7600" s="3"/>
      <c r="AZ7600" s="3"/>
      <c r="BA7600" s="3"/>
      <c r="BB7600" s="3"/>
      <c r="BC7600" s="3"/>
      <c r="BD7600" s="3"/>
      <c r="BE7600" s="3"/>
      <c r="BF7600" s="3"/>
      <c r="BG7600" s="3"/>
      <c r="CK7600"/>
    </row>
    <row r="7601" spans="1:89" x14ac:dyDescent="0.25">
      <c r="A7601" s="2"/>
      <c r="B7601" s="5"/>
      <c r="C7601" s="5"/>
      <c r="D7601" s="5"/>
      <c r="E7601" s="5"/>
      <c r="F7601" s="5"/>
      <c r="G7601" s="5"/>
      <c r="H7601" s="5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  <c r="AI7601" s="3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3"/>
      <c r="AU7601" s="5"/>
      <c r="AV7601" s="3"/>
      <c r="AW7601" s="3"/>
      <c r="AX7601" s="3"/>
      <c r="AY7601" s="3"/>
      <c r="AZ7601" s="3"/>
      <c r="BA7601" s="3"/>
      <c r="BB7601" s="3"/>
      <c r="BC7601" s="3"/>
      <c r="BD7601" s="3"/>
      <c r="BE7601" s="3"/>
      <c r="BF7601" s="3"/>
      <c r="BG7601" s="3"/>
      <c r="CK7601"/>
    </row>
    <row r="7602" spans="1:89" x14ac:dyDescent="0.25">
      <c r="A7602" s="2"/>
      <c r="B7602" s="5"/>
      <c r="C7602" s="5"/>
      <c r="D7602" s="5"/>
      <c r="E7602" s="5"/>
      <c r="F7602" s="5"/>
      <c r="G7602" s="5"/>
      <c r="H7602" s="5"/>
      <c r="I7602" s="3"/>
      <c r="J7602" s="5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  <c r="AI7602" s="3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3"/>
      <c r="AU7602" s="5"/>
      <c r="AV7602" s="3"/>
      <c r="AW7602" s="3"/>
      <c r="AX7602" s="3"/>
      <c r="AY7602" s="3"/>
      <c r="AZ7602" s="3"/>
      <c r="BA7602" s="3"/>
      <c r="BB7602" s="3"/>
      <c r="BC7602" s="3"/>
      <c r="BD7602" s="3"/>
      <c r="BE7602" s="3"/>
      <c r="BF7602" s="3"/>
      <c r="BG7602" s="3"/>
      <c r="CK7602"/>
    </row>
    <row r="7603" spans="1:89" x14ac:dyDescent="0.25">
      <c r="A7603" s="2"/>
      <c r="B7603" s="5"/>
      <c r="C7603" s="5"/>
      <c r="D7603" s="5"/>
      <c r="E7603" s="5"/>
      <c r="F7603" s="5"/>
      <c r="G7603" s="5"/>
      <c r="H7603" s="5"/>
      <c r="I7603" s="5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3"/>
      <c r="AU7603" s="5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CK7603"/>
    </row>
    <row r="7604" spans="1:89" x14ac:dyDescent="0.25">
      <c r="A7604" s="2"/>
      <c r="B7604" s="5"/>
      <c r="C7604" s="5"/>
      <c r="D7604" s="5"/>
      <c r="E7604" s="5"/>
      <c r="F7604" s="5"/>
      <c r="G7604" s="5"/>
      <c r="H7604" s="5"/>
      <c r="I7604" s="3"/>
      <c r="J7604" s="5"/>
      <c r="K7604" s="5"/>
      <c r="L7604" s="5"/>
      <c r="M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3"/>
      <c r="AU7604" s="5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CK7604"/>
    </row>
    <row r="7605" spans="1:89" x14ac:dyDescent="0.25">
      <c r="A7605" s="2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3"/>
      <c r="AU7605" s="5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CK7605"/>
    </row>
    <row r="7606" spans="1:89" x14ac:dyDescent="0.25">
      <c r="A7606" s="2"/>
      <c r="B7606" s="5"/>
      <c r="C7606" s="5"/>
      <c r="D7606" s="5"/>
      <c r="E7606" s="5"/>
      <c r="F7606" s="5"/>
      <c r="G7606" s="5"/>
      <c r="H7606" s="5"/>
      <c r="I7606" s="5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  <c r="AI7606" s="3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3"/>
      <c r="AU7606" s="5"/>
      <c r="AV7606" s="3"/>
      <c r="AW7606" s="3"/>
      <c r="AX7606" s="3"/>
      <c r="AY7606" s="3"/>
      <c r="AZ7606" s="3"/>
      <c r="BA7606" s="3"/>
      <c r="BB7606" s="3"/>
      <c r="BC7606" s="3"/>
      <c r="BD7606" s="3"/>
      <c r="BE7606" s="3"/>
      <c r="BF7606" s="3"/>
      <c r="BG7606" s="3"/>
      <c r="CK7606"/>
    </row>
    <row r="7607" spans="1:89" x14ac:dyDescent="0.25">
      <c r="A7607" s="2"/>
      <c r="B7607" s="5"/>
      <c r="C7607" s="5"/>
      <c r="D7607" s="5"/>
      <c r="E7607" s="5"/>
      <c r="F7607" s="5"/>
      <c r="G7607" s="5"/>
      <c r="H7607" s="5"/>
      <c r="I7607" s="5"/>
      <c r="J7607" s="5"/>
      <c r="K7607" s="3"/>
      <c r="L7607" s="3"/>
      <c r="M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3"/>
      <c r="AU7607" s="5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CK7607"/>
    </row>
    <row r="7608" spans="1:89" x14ac:dyDescent="0.25">
      <c r="A7608" s="2"/>
      <c r="B7608" s="5"/>
      <c r="C7608" s="5"/>
      <c r="D7608" s="5"/>
      <c r="E7608" s="5"/>
      <c r="F7608" s="5"/>
      <c r="G7608" s="5"/>
      <c r="H7608" s="5"/>
      <c r="I7608" s="5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  <c r="AI7608" s="3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3"/>
      <c r="AU7608" s="5"/>
      <c r="AV7608" s="3"/>
      <c r="AW7608" s="3"/>
      <c r="AX7608" s="3"/>
      <c r="AY7608" s="3"/>
      <c r="AZ7608" s="3"/>
      <c r="BA7608" s="3"/>
      <c r="BB7608" s="3"/>
      <c r="BC7608" s="3"/>
      <c r="BD7608" s="3"/>
      <c r="BE7608" s="3"/>
      <c r="BF7608" s="3"/>
      <c r="BG7608" s="3"/>
      <c r="CK7608"/>
    </row>
    <row r="7609" spans="1:89" x14ac:dyDescent="0.25">
      <c r="A7609" s="2"/>
      <c r="B7609" s="5"/>
      <c r="C7609" s="5"/>
      <c r="D7609" s="5"/>
      <c r="E7609" s="5"/>
      <c r="F7609" s="5"/>
      <c r="G7609" s="5"/>
      <c r="H7609" s="5"/>
      <c r="I7609" s="5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  <c r="AI7609" s="3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3"/>
      <c r="AU7609" s="5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CK7609"/>
    </row>
    <row r="7610" spans="1:89" x14ac:dyDescent="0.25">
      <c r="A7610" s="2"/>
      <c r="B7610" s="5"/>
      <c r="C7610" s="5"/>
      <c r="D7610" s="5"/>
      <c r="E7610" s="5"/>
      <c r="F7610" s="5"/>
      <c r="G7610" s="5"/>
      <c r="H7610" s="5"/>
      <c r="I7610" s="5"/>
      <c r="J7610" s="5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  <c r="AI7610" s="3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3"/>
      <c r="AU7610" s="5"/>
      <c r="AV7610" s="3"/>
      <c r="AW7610" s="3"/>
      <c r="AX7610" s="3"/>
      <c r="AY7610" s="3"/>
      <c r="AZ7610" s="3"/>
      <c r="BA7610" s="3"/>
      <c r="BB7610" s="3"/>
      <c r="BC7610" s="3"/>
      <c r="BD7610" s="3"/>
      <c r="BE7610" s="3"/>
      <c r="BF7610" s="3"/>
      <c r="BG7610" s="3"/>
      <c r="CK7610"/>
    </row>
    <row r="7611" spans="1:89" x14ac:dyDescent="0.25">
      <c r="A7611" s="2"/>
      <c r="B7611" s="5"/>
      <c r="C7611" s="5"/>
      <c r="D7611" s="5"/>
      <c r="E7611" s="5"/>
      <c r="F7611" s="5"/>
      <c r="G7611" s="5"/>
      <c r="H7611" s="5"/>
      <c r="I7611" s="5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3"/>
      <c r="AU7611" s="5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CK7611"/>
    </row>
    <row r="7612" spans="1:89" x14ac:dyDescent="0.25">
      <c r="A7612" s="2"/>
      <c r="B7612" s="5"/>
      <c r="C7612" s="5"/>
      <c r="D7612" s="5"/>
      <c r="E7612" s="5"/>
      <c r="F7612" s="5"/>
      <c r="G7612" s="5"/>
      <c r="H7612" s="5"/>
      <c r="I7612" s="5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3"/>
      <c r="AU7612" s="5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CK7612"/>
    </row>
    <row r="7613" spans="1:89" x14ac:dyDescent="0.25">
      <c r="A7613" s="2"/>
      <c r="B7613" s="5"/>
      <c r="C7613" s="5"/>
      <c r="D7613" s="5"/>
      <c r="E7613" s="5"/>
      <c r="F7613" s="5"/>
      <c r="G7613" s="5"/>
      <c r="H7613" s="5"/>
      <c r="I7613" s="5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3"/>
      <c r="AU7613" s="5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CK7613"/>
    </row>
    <row r="7614" spans="1:89" x14ac:dyDescent="0.25">
      <c r="A7614" s="2"/>
      <c r="B7614" s="5"/>
      <c r="C7614" s="5"/>
      <c r="D7614" s="5"/>
      <c r="E7614" s="5"/>
      <c r="F7614" s="5"/>
      <c r="G7614" s="5"/>
      <c r="H7614" s="5"/>
      <c r="I7614" s="5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  <c r="AI7614" s="3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3"/>
      <c r="AU7614" s="5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CK7614"/>
    </row>
    <row r="7615" spans="1:89" x14ac:dyDescent="0.25">
      <c r="A7615" s="2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3"/>
      <c r="AU7615" s="5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CK7615"/>
    </row>
    <row r="7616" spans="1:89" x14ac:dyDescent="0.25">
      <c r="A7616" s="2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3"/>
      <c r="AU7616" s="5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CK7616"/>
    </row>
    <row r="7617" spans="1:89" x14ac:dyDescent="0.25">
      <c r="A7617" s="2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3"/>
      <c r="AU7617" s="5"/>
      <c r="AV7617" s="3"/>
      <c r="AW7617" s="3"/>
      <c r="AX7617" s="3"/>
      <c r="AY7617" s="3"/>
      <c r="AZ7617" s="3"/>
      <c r="BA7617" s="3"/>
      <c r="BB7617" s="3"/>
      <c r="BC7617" s="3"/>
      <c r="BD7617" s="3"/>
      <c r="BE7617" s="3"/>
      <c r="BF7617" s="3"/>
      <c r="BG7617" s="3"/>
      <c r="CK7617"/>
    </row>
    <row r="7618" spans="1:89" x14ac:dyDescent="0.25">
      <c r="A7618" s="2"/>
      <c r="B7618" s="5"/>
      <c r="C7618" s="5"/>
      <c r="D7618" s="5"/>
      <c r="E7618" s="5"/>
      <c r="F7618" s="5"/>
      <c r="G7618" s="5"/>
      <c r="H7618" s="5"/>
      <c r="I7618" s="5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  <c r="AI7618" s="3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3"/>
      <c r="AU7618" s="5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CK7618"/>
    </row>
    <row r="7619" spans="1:89" x14ac:dyDescent="0.25">
      <c r="A7619" s="2"/>
      <c r="B7619" s="5"/>
      <c r="C7619" s="5"/>
      <c r="D7619" s="5"/>
      <c r="E7619" s="5"/>
      <c r="F7619" s="5"/>
      <c r="G7619" s="5"/>
      <c r="H7619" s="5"/>
      <c r="I7619" s="5"/>
      <c r="J7619" s="5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  <c r="AI7619" s="3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3"/>
      <c r="AU7619" s="5"/>
      <c r="AV7619" s="3"/>
      <c r="AW7619" s="3"/>
      <c r="AX7619" s="3"/>
      <c r="AY7619" s="3"/>
      <c r="AZ7619" s="3"/>
      <c r="BA7619" s="3"/>
      <c r="BB7619" s="3"/>
      <c r="BC7619" s="3"/>
      <c r="BD7619" s="3"/>
      <c r="BE7619" s="3"/>
      <c r="BF7619" s="3"/>
      <c r="BG7619" s="3"/>
      <c r="CK7619"/>
    </row>
    <row r="7620" spans="1:89" x14ac:dyDescent="0.25">
      <c r="A7620" s="2"/>
      <c r="B7620" s="5"/>
      <c r="C7620" s="5"/>
      <c r="D7620" s="5"/>
      <c r="E7620" s="5"/>
      <c r="F7620" s="5"/>
      <c r="G7620" s="5"/>
      <c r="H7620" s="5"/>
      <c r="I7620" s="5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  <c r="AI7620" s="3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3"/>
      <c r="AU7620" s="5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CK7620"/>
    </row>
    <row r="7621" spans="1:89" x14ac:dyDescent="0.25">
      <c r="A7621" s="2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3"/>
      <c r="AU7621" s="5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CK7621"/>
    </row>
    <row r="7622" spans="1:89" x14ac:dyDescent="0.25">
      <c r="A7622" s="2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3"/>
      <c r="AU7622" s="5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CK7622"/>
    </row>
    <row r="7623" spans="1:89" x14ac:dyDescent="0.25">
      <c r="A7623" s="2"/>
      <c r="B7623" s="5"/>
      <c r="C7623" s="5"/>
      <c r="D7623" s="5"/>
      <c r="E7623" s="5"/>
      <c r="F7623" s="5"/>
      <c r="G7623" s="5"/>
      <c r="H7623" s="5"/>
      <c r="I7623" s="5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  <c r="AI7623" s="3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3"/>
      <c r="AU7623" s="5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CK7623"/>
    </row>
    <row r="7624" spans="1:89" x14ac:dyDescent="0.25">
      <c r="A7624" s="2"/>
      <c r="B7624" s="5"/>
      <c r="C7624" s="5"/>
      <c r="D7624" s="5"/>
      <c r="E7624" s="5"/>
      <c r="F7624" s="5"/>
      <c r="G7624" s="5"/>
      <c r="H7624" s="5"/>
      <c r="I7624" s="5"/>
      <c r="J7624" s="5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  <c r="AI7624" s="3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3"/>
      <c r="AU7624" s="5"/>
      <c r="AV7624" s="3"/>
      <c r="AW7624" s="3"/>
      <c r="AX7624" s="3"/>
      <c r="AY7624" s="3"/>
      <c r="AZ7624" s="3"/>
      <c r="BA7624" s="3"/>
      <c r="BB7624" s="3"/>
      <c r="BC7624" s="3"/>
      <c r="BD7624" s="3"/>
      <c r="BE7624" s="3"/>
      <c r="BF7624" s="3"/>
      <c r="BG7624" s="3"/>
      <c r="CK7624"/>
    </row>
    <row r="7625" spans="1:89" x14ac:dyDescent="0.25">
      <c r="A7625" s="2"/>
      <c r="B7625" s="5"/>
      <c r="C7625" s="5"/>
      <c r="D7625" s="5"/>
      <c r="E7625" s="5"/>
      <c r="F7625" s="5"/>
      <c r="G7625" s="5"/>
      <c r="H7625" s="5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  <c r="AI7625" s="3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3"/>
      <c r="AU7625" s="5"/>
      <c r="AV7625" s="3"/>
      <c r="AW7625" s="3"/>
      <c r="AX7625" s="3"/>
      <c r="AY7625" s="3"/>
      <c r="AZ7625" s="3"/>
      <c r="BA7625" s="3"/>
      <c r="BB7625" s="3"/>
      <c r="BC7625" s="3"/>
      <c r="BD7625" s="3"/>
      <c r="BE7625" s="3"/>
      <c r="BF7625" s="3"/>
      <c r="BG7625" s="3"/>
      <c r="CK7625"/>
    </row>
    <row r="7626" spans="1:89" x14ac:dyDescent="0.25">
      <c r="A7626" s="2"/>
      <c r="B7626" s="5"/>
      <c r="C7626" s="5"/>
      <c r="D7626" s="5"/>
      <c r="E7626" s="5"/>
      <c r="F7626" s="5"/>
      <c r="G7626" s="5"/>
      <c r="H7626" s="5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  <c r="AI7626" s="3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3"/>
      <c r="AU7626" s="5"/>
      <c r="AV7626" s="3"/>
      <c r="AW7626" s="3"/>
      <c r="AX7626" s="3"/>
      <c r="AY7626" s="3"/>
      <c r="AZ7626" s="3"/>
      <c r="BA7626" s="3"/>
      <c r="BB7626" s="3"/>
      <c r="BC7626" s="3"/>
      <c r="BD7626" s="3"/>
      <c r="BE7626" s="3"/>
      <c r="BF7626" s="3"/>
      <c r="BG7626" s="3"/>
      <c r="CK7626"/>
    </row>
    <row r="7627" spans="1:89" x14ac:dyDescent="0.25">
      <c r="A7627" s="2"/>
      <c r="B7627" s="5"/>
      <c r="C7627" s="5"/>
      <c r="D7627" s="5"/>
      <c r="E7627" s="5"/>
      <c r="F7627" s="5"/>
      <c r="G7627" s="5"/>
      <c r="H7627" s="5"/>
      <c r="I7627" s="3"/>
      <c r="J7627" s="5"/>
      <c r="K7627" s="5"/>
      <c r="L7627" s="5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3"/>
      <c r="AU7627" s="5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CK7627"/>
    </row>
    <row r="7628" spans="1:89" x14ac:dyDescent="0.25">
      <c r="A7628" s="2"/>
      <c r="B7628" s="5"/>
      <c r="C7628" s="5"/>
      <c r="D7628" s="5"/>
      <c r="E7628" s="5"/>
      <c r="F7628" s="5"/>
      <c r="G7628" s="5"/>
      <c r="H7628" s="5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  <c r="AI7628" s="3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3"/>
      <c r="AU7628" s="5"/>
      <c r="AV7628" s="3"/>
      <c r="AW7628" s="3"/>
      <c r="AX7628" s="3"/>
      <c r="AY7628" s="3"/>
      <c r="AZ7628" s="3"/>
      <c r="BA7628" s="3"/>
      <c r="BB7628" s="3"/>
      <c r="BC7628" s="3"/>
      <c r="BD7628" s="3"/>
      <c r="BE7628" s="3"/>
      <c r="BF7628" s="3"/>
      <c r="BG7628" s="3"/>
      <c r="CK7628"/>
    </row>
    <row r="7629" spans="1:89" x14ac:dyDescent="0.25">
      <c r="A7629" s="2"/>
      <c r="B7629" s="5"/>
      <c r="C7629" s="5"/>
      <c r="D7629" s="5"/>
      <c r="E7629" s="5"/>
      <c r="F7629" s="5"/>
      <c r="G7629" s="5"/>
      <c r="H7629" s="5"/>
      <c r="I7629" s="5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3"/>
      <c r="AU7629" s="5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CK7629"/>
    </row>
    <row r="7630" spans="1:89" x14ac:dyDescent="0.25">
      <c r="A7630" s="2"/>
      <c r="B7630" s="5"/>
      <c r="C7630" s="5"/>
      <c r="D7630" s="5"/>
      <c r="E7630" s="5"/>
      <c r="F7630" s="5"/>
      <c r="G7630" s="5"/>
      <c r="H7630" s="5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  <c r="AI7630" s="3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3"/>
      <c r="AU7630" s="5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CK7630"/>
    </row>
    <row r="7631" spans="1:89" x14ac:dyDescent="0.25">
      <c r="A7631" s="2"/>
      <c r="B7631" s="5"/>
      <c r="C7631" s="5"/>
      <c r="D7631" s="5"/>
      <c r="E7631" s="5"/>
      <c r="F7631" s="5"/>
      <c r="G7631" s="5"/>
      <c r="H7631" s="5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3"/>
      <c r="AU7631" s="5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CK7631"/>
    </row>
    <row r="7632" spans="1:89" x14ac:dyDescent="0.25">
      <c r="A7632" s="2"/>
      <c r="B7632" s="5"/>
      <c r="C7632" s="5"/>
      <c r="D7632" s="5"/>
      <c r="E7632" s="5"/>
      <c r="F7632" s="5"/>
      <c r="G7632" s="5"/>
      <c r="H7632" s="5"/>
      <c r="I7632" s="3"/>
      <c r="J7632" s="5"/>
      <c r="K7632" s="5"/>
      <c r="L7632" s="5"/>
      <c r="M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3"/>
      <c r="AU7632" s="5"/>
      <c r="AV7632" s="3"/>
      <c r="AW7632" s="3"/>
      <c r="AX7632" s="3"/>
      <c r="AY7632" s="3"/>
      <c r="AZ7632" s="3"/>
      <c r="BA7632" s="3"/>
      <c r="BB7632" s="3"/>
      <c r="BC7632" s="3"/>
      <c r="BD7632" s="3"/>
      <c r="BE7632" s="3"/>
      <c r="BF7632" s="3"/>
      <c r="BG7632" s="3"/>
      <c r="CK7632"/>
    </row>
    <row r="7633" spans="1:89" x14ac:dyDescent="0.25">
      <c r="A7633" s="2"/>
      <c r="B7633" s="5"/>
      <c r="C7633" s="5"/>
      <c r="D7633" s="5"/>
      <c r="E7633" s="5"/>
      <c r="F7633" s="5"/>
      <c r="G7633" s="5"/>
      <c r="H7633" s="5"/>
      <c r="I7633" s="3"/>
      <c r="J7633" s="5"/>
      <c r="K7633" s="5"/>
      <c r="L7633" s="5"/>
      <c r="M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3"/>
      <c r="AU7633" s="5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CK7633"/>
    </row>
    <row r="7634" spans="1:89" x14ac:dyDescent="0.25">
      <c r="A7634" s="2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3"/>
      <c r="AU7634" s="5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CK7634"/>
    </row>
    <row r="7635" spans="1:89" x14ac:dyDescent="0.25">
      <c r="A7635" s="2"/>
      <c r="B7635" s="5"/>
      <c r="C7635" s="5"/>
      <c r="D7635" s="5"/>
      <c r="E7635" s="5"/>
      <c r="F7635" s="5"/>
      <c r="G7635" s="5"/>
      <c r="H7635" s="5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  <c r="AI7635" s="3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3"/>
      <c r="AU7635" s="5"/>
      <c r="AV7635" s="3"/>
      <c r="AW7635" s="3"/>
      <c r="AX7635" s="3"/>
      <c r="AY7635" s="3"/>
      <c r="AZ7635" s="3"/>
      <c r="BA7635" s="3"/>
      <c r="BB7635" s="3"/>
      <c r="BC7635" s="3"/>
      <c r="BD7635" s="3"/>
      <c r="BE7635" s="3"/>
      <c r="BF7635" s="3"/>
      <c r="BG7635" s="3"/>
      <c r="CK7635"/>
    </row>
    <row r="7636" spans="1:89" x14ac:dyDescent="0.25">
      <c r="A7636" s="2"/>
      <c r="B7636" s="5"/>
      <c r="C7636" s="5"/>
      <c r="D7636" s="5"/>
      <c r="E7636" s="5"/>
      <c r="F7636" s="5"/>
      <c r="G7636" s="5"/>
      <c r="H7636" s="5"/>
      <c r="I7636" s="5"/>
      <c r="J7636" s="5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  <c r="AI7636" s="3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3"/>
      <c r="AU7636" s="5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CK7636"/>
    </row>
    <row r="7637" spans="1:89" x14ac:dyDescent="0.25">
      <c r="A7637" s="2"/>
      <c r="B7637" s="5"/>
      <c r="C7637" s="5"/>
      <c r="D7637" s="5"/>
      <c r="E7637" s="5"/>
      <c r="F7637" s="5"/>
      <c r="G7637" s="5"/>
      <c r="H7637" s="5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3"/>
      <c r="AU7637" s="5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CK7637"/>
    </row>
    <row r="7638" spans="1:89" x14ac:dyDescent="0.25">
      <c r="A7638" s="2"/>
      <c r="B7638" s="5"/>
      <c r="C7638" s="5"/>
      <c r="D7638" s="5"/>
      <c r="E7638" s="5"/>
      <c r="F7638" s="5"/>
      <c r="G7638" s="5"/>
      <c r="H7638" s="5"/>
      <c r="I7638" s="3"/>
      <c r="J7638" s="5"/>
      <c r="K7638" s="5"/>
      <c r="L7638" s="5"/>
      <c r="M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3"/>
      <c r="AU7638" s="5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CK7638"/>
    </row>
    <row r="7639" spans="1:89" x14ac:dyDescent="0.25">
      <c r="A7639" s="2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3"/>
      <c r="AU7639" s="5"/>
      <c r="AV7639" s="3"/>
      <c r="AW7639" s="3"/>
      <c r="AX7639" s="3"/>
      <c r="AY7639" s="3"/>
      <c r="AZ7639" s="3"/>
      <c r="BA7639" s="3"/>
      <c r="BB7639" s="3"/>
      <c r="BC7639" s="3"/>
      <c r="BD7639" s="3"/>
      <c r="BE7639" s="3"/>
      <c r="BF7639" s="3"/>
      <c r="BG7639" s="3"/>
      <c r="CK7639"/>
    </row>
    <row r="7640" spans="1:89" x14ac:dyDescent="0.25">
      <c r="A7640" s="2"/>
      <c r="B7640" s="5"/>
      <c r="C7640" s="5"/>
      <c r="D7640" s="5"/>
      <c r="E7640" s="5"/>
      <c r="F7640" s="5"/>
      <c r="G7640" s="5"/>
      <c r="H7640" s="5"/>
      <c r="I7640" s="3"/>
      <c r="J7640" s="5"/>
      <c r="K7640" s="5"/>
      <c r="L7640" s="5"/>
      <c r="M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3"/>
      <c r="AU7640" s="5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CK7640"/>
    </row>
    <row r="7641" spans="1:89" x14ac:dyDescent="0.25">
      <c r="A7641" s="2"/>
      <c r="B7641" s="5"/>
      <c r="C7641" s="5"/>
      <c r="D7641" s="5"/>
      <c r="E7641" s="5"/>
      <c r="F7641" s="5"/>
      <c r="G7641" s="5"/>
      <c r="H7641" s="5"/>
      <c r="I7641" s="3"/>
      <c r="J7641" s="5"/>
      <c r="K7641" s="5"/>
      <c r="L7641" s="5"/>
      <c r="M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3"/>
      <c r="AU7641" s="5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CK7641"/>
    </row>
    <row r="7642" spans="1:89" x14ac:dyDescent="0.25">
      <c r="A7642" s="2"/>
      <c r="B7642" s="5"/>
      <c r="C7642" s="5"/>
      <c r="D7642" s="5"/>
      <c r="E7642" s="5"/>
      <c r="F7642" s="5"/>
      <c r="G7642" s="5"/>
      <c r="H7642" s="5"/>
      <c r="I7642" s="3"/>
      <c r="J7642" s="5"/>
      <c r="K7642" s="5"/>
      <c r="L7642" s="5"/>
      <c r="M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3"/>
      <c r="AU7642" s="5"/>
      <c r="AV7642" s="3"/>
      <c r="AW7642" s="3"/>
      <c r="AX7642" s="3"/>
      <c r="AY7642" s="3"/>
      <c r="AZ7642" s="3"/>
      <c r="BA7642" s="3"/>
      <c r="BB7642" s="3"/>
      <c r="BC7642" s="3"/>
      <c r="BD7642" s="3"/>
      <c r="BE7642" s="3"/>
      <c r="BF7642" s="3"/>
      <c r="BG7642" s="3"/>
      <c r="CK7642"/>
    </row>
    <row r="7643" spans="1:89" x14ac:dyDescent="0.25">
      <c r="A7643" s="2"/>
      <c r="B7643" s="5"/>
      <c r="C7643" s="5"/>
      <c r="D7643" s="5"/>
      <c r="E7643" s="5"/>
      <c r="F7643" s="5"/>
      <c r="G7643" s="5"/>
      <c r="H7643" s="5"/>
      <c r="I7643" s="3"/>
      <c r="J7643" s="5"/>
      <c r="K7643" s="3"/>
      <c r="L7643" s="3"/>
      <c r="M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3"/>
      <c r="AU7643" s="5"/>
      <c r="AV7643" s="3"/>
      <c r="AW7643" s="3"/>
      <c r="AX7643" s="3"/>
      <c r="AY7643" s="3"/>
      <c r="AZ7643" s="3"/>
      <c r="BA7643" s="3"/>
      <c r="BB7643" s="3"/>
      <c r="BC7643" s="3"/>
      <c r="BD7643" s="3"/>
      <c r="BE7643" s="3"/>
      <c r="BF7643" s="3"/>
      <c r="BG7643" s="3"/>
      <c r="CK7643"/>
    </row>
    <row r="7644" spans="1:89" x14ac:dyDescent="0.25">
      <c r="A7644" s="2"/>
      <c r="B7644" s="5"/>
      <c r="C7644" s="5"/>
      <c r="D7644" s="5"/>
      <c r="E7644" s="5"/>
      <c r="F7644" s="5"/>
      <c r="G7644" s="5"/>
      <c r="H7644" s="5"/>
      <c r="I7644" s="3"/>
      <c r="J7644" s="5"/>
      <c r="K7644" s="3"/>
      <c r="L7644" s="5"/>
      <c r="M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3"/>
      <c r="AU7644" s="5"/>
      <c r="AV7644" s="3"/>
      <c r="AW7644" s="3"/>
      <c r="AX7644" s="3"/>
      <c r="AY7644" s="3"/>
      <c r="AZ7644" s="3"/>
      <c r="BA7644" s="3"/>
      <c r="BB7644" s="3"/>
      <c r="BC7644" s="3"/>
      <c r="BD7644" s="3"/>
      <c r="BE7644" s="3"/>
      <c r="BF7644" s="3"/>
      <c r="BG7644" s="3"/>
      <c r="CK7644"/>
    </row>
    <row r="7645" spans="1:89" x14ac:dyDescent="0.25">
      <c r="A7645" s="2"/>
      <c r="B7645" s="5"/>
      <c r="C7645" s="5"/>
      <c r="D7645" s="5"/>
      <c r="E7645" s="5"/>
      <c r="F7645" s="5"/>
      <c r="G7645" s="5"/>
      <c r="H7645" s="5"/>
      <c r="I7645" s="3"/>
      <c r="J7645" s="5"/>
      <c r="K7645" s="3"/>
      <c r="L7645" s="3"/>
      <c r="M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3"/>
      <c r="AU7645" s="5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CK7645"/>
    </row>
    <row r="7646" spans="1:89" x14ac:dyDescent="0.25">
      <c r="A7646" s="2"/>
      <c r="B7646" s="5"/>
      <c r="C7646" s="5"/>
      <c r="D7646" s="5"/>
      <c r="E7646" s="5"/>
      <c r="F7646" s="5"/>
      <c r="G7646" s="5"/>
      <c r="H7646" s="5"/>
      <c r="I7646" s="5"/>
      <c r="J7646" s="5"/>
      <c r="K7646" s="3"/>
      <c r="L7646" s="3"/>
      <c r="M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3"/>
      <c r="AU7646" s="5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CK7646"/>
    </row>
    <row r="7647" spans="1:89" x14ac:dyDescent="0.25">
      <c r="A7647" s="2"/>
      <c r="B7647" s="5"/>
      <c r="C7647" s="5"/>
      <c r="D7647" s="5"/>
      <c r="E7647" s="5"/>
      <c r="F7647" s="5"/>
      <c r="G7647" s="5"/>
      <c r="H7647" s="5"/>
      <c r="I7647" s="5"/>
      <c r="J7647" s="5"/>
      <c r="K7647" s="3"/>
      <c r="L7647" s="3"/>
      <c r="M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3"/>
      <c r="AU7647" s="5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CK7647"/>
    </row>
    <row r="7648" spans="1:89" x14ac:dyDescent="0.25">
      <c r="A7648" s="2"/>
      <c r="B7648" s="5"/>
      <c r="C7648" s="5"/>
      <c r="D7648" s="5"/>
      <c r="E7648" s="5"/>
      <c r="F7648" s="5"/>
      <c r="G7648" s="5"/>
      <c r="H7648" s="5"/>
      <c r="I7648" s="3"/>
      <c r="J7648" s="5"/>
      <c r="K7648" s="3"/>
      <c r="L7648" s="3"/>
      <c r="M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3"/>
      <c r="AU7648" s="5"/>
      <c r="AV7648" s="3"/>
      <c r="AW7648" s="3"/>
      <c r="AX7648" s="3"/>
      <c r="AY7648" s="3"/>
      <c r="AZ7648" s="3"/>
      <c r="BA7648" s="3"/>
      <c r="BB7648" s="3"/>
      <c r="BC7648" s="3"/>
      <c r="BD7648" s="3"/>
      <c r="BE7648" s="3"/>
      <c r="BF7648" s="3"/>
      <c r="BG7648" s="3"/>
      <c r="CK7648"/>
    </row>
    <row r="7649" spans="1:89" x14ac:dyDescent="0.25">
      <c r="A7649" s="2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3"/>
      <c r="AU7649" s="5"/>
      <c r="AV7649" s="3"/>
      <c r="AW7649" s="3"/>
      <c r="AX7649" s="3"/>
      <c r="AY7649" s="3"/>
      <c r="AZ7649" s="3"/>
      <c r="BA7649" s="3"/>
      <c r="BB7649" s="3"/>
      <c r="BC7649" s="3"/>
      <c r="BD7649" s="3"/>
      <c r="BE7649" s="3"/>
      <c r="BF7649" s="3"/>
      <c r="BG7649" s="3"/>
      <c r="CK7649"/>
    </row>
    <row r="7650" spans="1:89" x14ac:dyDescent="0.25">
      <c r="A7650" s="2"/>
      <c r="B7650" s="5"/>
      <c r="C7650" s="5"/>
      <c r="D7650" s="5"/>
      <c r="E7650" s="5"/>
      <c r="F7650" s="5"/>
      <c r="G7650" s="5"/>
      <c r="H7650" s="5"/>
      <c r="I7650" s="3"/>
      <c r="J7650" s="5"/>
      <c r="K7650" s="5"/>
      <c r="L7650" s="5"/>
      <c r="M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3"/>
      <c r="AU7650" s="5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CK7650"/>
    </row>
    <row r="7651" spans="1:89" x14ac:dyDescent="0.25">
      <c r="A7651" s="2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3"/>
      <c r="AU7651" s="5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CK7651"/>
    </row>
    <row r="7652" spans="1:89" x14ac:dyDescent="0.25">
      <c r="A7652" s="2"/>
      <c r="B7652" s="5"/>
      <c r="C7652" s="5"/>
      <c r="D7652" s="5"/>
      <c r="E7652" s="5"/>
      <c r="F7652" s="5"/>
      <c r="G7652" s="5"/>
      <c r="H7652" s="5"/>
      <c r="I7652" s="3"/>
      <c r="J7652" s="5"/>
      <c r="K7652" s="3"/>
      <c r="L7652" s="3"/>
      <c r="M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3"/>
      <c r="AU7652" s="5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CK7652"/>
    </row>
    <row r="7653" spans="1:89" x14ac:dyDescent="0.25">
      <c r="A7653" s="2"/>
      <c r="B7653" s="5"/>
      <c r="C7653" s="5"/>
      <c r="D7653" s="5"/>
      <c r="E7653" s="5"/>
      <c r="F7653" s="5"/>
      <c r="G7653" s="5"/>
      <c r="H7653" s="5"/>
      <c r="I7653" s="3"/>
      <c r="J7653" s="5"/>
      <c r="K7653" s="3"/>
      <c r="L7653" s="5"/>
      <c r="M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3"/>
      <c r="AU7653" s="5"/>
      <c r="AV7653" s="3"/>
      <c r="AW7653" s="3"/>
      <c r="AX7653" s="3"/>
      <c r="AY7653" s="3"/>
      <c r="AZ7653" s="3"/>
      <c r="BA7653" s="3"/>
      <c r="BB7653" s="3"/>
      <c r="BC7653" s="3"/>
      <c r="BD7653" s="3"/>
      <c r="BE7653" s="3"/>
      <c r="BF7653" s="3"/>
      <c r="BG7653" s="3"/>
      <c r="CK7653"/>
    </row>
    <row r="7654" spans="1:89" x14ac:dyDescent="0.25">
      <c r="A7654" s="2"/>
      <c r="B7654" s="5"/>
      <c r="C7654" s="5"/>
      <c r="D7654" s="5"/>
      <c r="E7654" s="5"/>
      <c r="F7654" s="5"/>
      <c r="G7654" s="5"/>
      <c r="H7654" s="5"/>
      <c r="I7654" s="5"/>
      <c r="J7654" s="5"/>
      <c r="K7654" s="3"/>
      <c r="L7654" s="3"/>
      <c r="M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3"/>
      <c r="AU7654" s="5"/>
      <c r="AV7654" s="3"/>
      <c r="AW7654" s="3"/>
      <c r="AX7654" s="3"/>
      <c r="AY7654" s="3"/>
      <c r="AZ7654" s="3"/>
      <c r="BA7654" s="3"/>
      <c r="BB7654" s="3"/>
      <c r="BC7654" s="3"/>
      <c r="BD7654" s="3"/>
      <c r="BE7654" s="3"/>
      <c r="BF7654" s="3"/>
      <c r="BG7654" s="3"/>
      <c r="CK7654"/>
    </row>
    <row r="7655" spans="1:89" x14ac:dyDescent="0.25">
      <c r="A7655" s="2"/>
      <c r="B7655" s="5"/>
      <c r="C7655" s="5"/>
      <c r="D7655" s="5"/>
      <c r="E7655" s="5"/>
      <c r="F7655" s="5"/>
      <c r="G7655" s="5"/>
      <c r="H7655" s="5"/>
      <c r="I7655" s="3"/>
      <c r="J7655" s="5"/>
      <c r="K7655" s="5"/>
      <c r="L7655" s="5"/>
      <c r="M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3"/>
      <c r="AU7655" s="5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CK7655"/>
    </row>
    <row r="7656" spans="1:89" x14ac:dyDescent="0.25">
      <c r="A7656" s="2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3"/>
      <c r="AU7656" s="5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CK7656"/>
    </row>
    <row r="7657" spans="1:89" x14ac:dyDescent="0.25">
      <c r="A7657" s="2"/>
      <c r="B7657" s="5"/>
      <c r="C7657" s="5"/>
      <c r="D7657" s="5"/>
      <c r="E7657" s="5"/>
      <c r="F7657" s="5"/>
      <c r="G7657" s="5"/>
      <c r="H7657" s="5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3"/>
      <c r="AU7657" s="5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CK7657"/>
    </row>
    <row r="7658" spans="1:89" x14ac:dyDescent="0.25">
      <c r="A7658" s="2"/>
      <c r="B7658" s="5"/>
      <c r="C7658" s="5"/>
      <c r="D7658" s="5"/>
      <c r="E7658" s="5"/>
      <c r="F7658" s="5"/>
      <c r="G7658" s="5"/>
      <c r="H7658" s="5"/>
      <c r="I7658" s="3"/>
      <c r="J7658" s="5"/>
      <c r="K7658" s="5"/>
      <c r="L7658" s="5"/>
      <c r="M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3"/>
      <c r="AU7658" s="5"/>
      <c r="AV7658" s="3"/>
      <c r="AW7658" s="3"/>
      <c r="AX7658" s="3"/>
      <c r="AY7658" s="3"/>
      <c r="AZ7658" s="3"/>
      <c r="BA7658" s="3"/>
      <c r="BB7658" s="3"/>
      <c r="BC7658" s="3"/>
      <c r="BD7658" s="3"/>
      <c r="BE7658" s="3"/>
      <c r="BF7658" s="3"/>
      <c r="BG7658" s="3"/>
      <c r="CK7658"/>
    </row>
    <row r="7659" spans="1:89" x14ac:dyDescent="0.25">
      <c r="A7659" s="2"/>
      <c r="B7659" s="5"/>
      <c r="C7659" s="5"/>
      <c r="D7659" s="5"/>
      <c r="E7659" s="5"/>
      <c r="F7659" s="5"/>
      <c r="G7659" s="5"/>
      <c r="H7659" s="5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3"/>
      <c r="AU7659" s="5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CK7659"/>
    </row>
    <row r="7660" spans="1:89" x14ac:dyDescent="0.25">
      <c r="A7660" s="2"/>
      <c r="B7660" s="5"/>
      <c r="C7660" s="5"/>
      <c r="D7660" s="5"/>
      <c r="E7660" s="5"/>
      <c r="F7660" s="5"/>
      <c r="G7660" s="5"/>
      <c r="H7660" s="5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  <c r="AI7660" s="3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3"/>
      <c r="AU7660" s="5"/>
      <c r="AV7660" s="3"/>
      <c r="AW7660" s="3"/>
      <c r="AX7660" s="3"/>
      <c r="AY7660" s="3"/>
      <c r="AZ7660" s="3"/>
      <c r="BA7660" s="3"/>
      <c r="BB7660" s="3"/>
      <c r="BC7660" s="3"/>
      <c r="BD7660" s="3"/>
      <c r="BE7660" s="3"/>
      <c r="BF7660" s="3"/>
      <c r="BG7660" s="3"/>
      <c r="CK7660"/>
    </row>
    <row r="7661" spans="1:89" x14ac:dyDescent="0.25">
      <c r="A7661" s="2"/>
      <c r="B7661" s="5"/>
      <c r="C7661" s="5"/>
      <c r="D7661" s="5"/>
      <c r="E7661" s="5"/>
      <c r="F7661" s="5"/>
      <c r="G7661" s="5"/>
      <c r="H7661" s="5"/>
      <c r="I7661" s="3"/>
      <c r="J7661" s="5"/>
      <c r="K7661" s="5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3"/>
      <c r="AU7661" s="5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CK7661"/>
    </row>
    <row r="7662" spans="1:89" x14ac:dyDescent="0.25">
      <c r="A7662" s="2"/>
      <c r="B7662" s="5"/>
      <c r="C7662" s="5"/>
      <c r="D7662" s="5"/>
      <c r="E7662" s="5"/>
      <c r="F7662" s="5"/>
      <c r="G7662" s="5"/>
      <c r="H7662" s="5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3"/>
      <c r="AU7662" s="5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CK7662"/>
    </row>
    <row r="7663" spans="1:89" x14ac:dyDescent="0.25">
      <c r="A7663" s="2"/>
      <c r="B7663" s="5"/>
      <c r="C7663" s="5"/>
      <c r="D7663" s="5"/>
      <c r="E7663" s="5"/>
      <c r="F7663" s="5"/>
      <c r="G7663" s="5"/>
      <c r="H7663" s="5"/>
      <c r="I7663" s="5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3"/>
      <c r="AU7663" s="5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CK7663"/>
    </row>
    <row r="7664" spans="1:89" x14ac:dyDescent="0.25">
      <c r="A7664" s="2"/>
      <c r="B7664" s="5"/>
      <c r="C7664" s="5"/>
      <c r="D7664" s="5"/>
      <c r="E7664" s="5"/>
      <c r="F7664" s="5"/>
      <c r="G7664" s="5"/>
      <c r="H7664" s="5"/>
      <c r="I7664" s="5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3"/>
      <c r="AU7664" s="5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CK7664"/>
    </row>
    <row r="7665" spans="1:89" x14ac:dyDescent="0.25">
      <c r="A7665" s="2"/>
      <c r="B7665" s="5"/>
      <c r="C7665" s="5"/>
      <c r="D7665" s="5"/>
      <c r="E7665" s="5"/>
      <c r="F7665" s="5"/>
      <c r="G7665" s="5"/>
      <c r="H7665" s="5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3"/>
      <c r="AU7665" s="5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CK7665"/>
    </row>
    <row r="7666" spans="1:89" x14ac:dyDescent="0.25">
      <c r="A7666" s="2"/>
      <c r="B7666" s="5"/>
      <c r="C7666" s="5"/>
      <c r="D7666" s="5"/>
      <c r="E7666" s="5"/>
      <c r="F7666" s="5"/>
      <c r="G7666" s="5"/>
      <c r="H7666" s="5"/>
      <c r="I7666" s="3"/>
      <c r="J7666" s="5"/>
      <c r="K7666" s="5"/>
      <c r="L7666" s="5"/>
      <c r="M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3"/>
      <c r="AU7666" s="5"/>
      <c r="AV7666" s="3"/>
      <c r="AW7666" s="3"/>
      <c r="AX7666" s="3"/>
      <c r="AY7666" s="3"/>
      <c r="AZ7666" s="3"/>
      <c r="BA7666" s="3"/>
      <c r="BB7666" s="3"/>
      <c r="BC7666" s="3"/>
      <c r="BD7666" s="3"/>
      <c r="BE7666" s="3"/>
      <c r="BF7666" s="3"/>
      <c r="BG7666" s="3"/>
      <c r="CK7666"/>
    </row>
    <row r="7667" spans="1:89" x14ac:dyDescent="0.25">
      <c r="A7667" s="2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3"/>
      <c r="AU7667" s="5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CK7667"/>
    </row>
    <row r="7668" spans="1:89" x14ac:dyDescent="0.25">
      <c r="A7668" s="2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3"/>
      <c r="AU7668" s="5"/>
      <c r="AV7668" s="3"/>
      <c r="AW7668" s="3"/>
      <c r="AX7668" s="3"/>
      <c r="AY7668" s="3"/>
      <c r="AZ7668" s="3"/>
      <c r="BA7668" s="3"/>
      <c r="BB7668" s="3"/>
      <c r="BC7668" s="3"/>
      <c r="BD7668" s="3"/>
      <c r="BE7668" s="3"/>
      <c r="BF7668" s="3"/>
      <c r="BG7668" s="3"/>
      <c r="CK7668"/>
    </row>
    <row r="7669" spans="1:89" x14ac:dyDescent="0.25">
      <c r="A7669" s="2"/>
      <c r="B7669" s="5"/>
      <c r="C7669" s="5"/>
      <c r="D7669" s="5"/>
      <c r="E7669" s="5"/>
      <c r="F7669" s="5"/>
      <c r="G7669" s="5"/>
      <c r="H7669" s="5"/>
      <c r="I7669" s="5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3"/>
      <c r="AU7669" s="5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CK7669"/>
    </row>
    <row r="7670" spans="1:89" x14ac:dyDescent="0.25">
      <c r="A7670" s="2"/>
      <c r="B7670" s="5"/>
      <c r="C7670" s="5"/>
      <c r="D7670" s="5"/>
      <c r="E7670" s="5"/>
      <c r="F7670" s="5"/>
      <c r="G7670" s="5"/>
      <c r="H7670" s="5"/>
      <c r="I7670" s="3"/>
      <c r="J7670" s="5"/>
      <c r="K7670" s="5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  <c r="AI7670" s="3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3"/>
      <c r="AU7670" s="5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CK7670"/>
    </row>
    <row r="7671" spans="1:89" x14ac:dyDescent="0.25">
      <c r="A7671" s="2"/>
      <c r="B7671" s="5"/>
      <c r="C7671" s="5"/>
      <c r="D7671" s="5"/>
      <c r="E7671" s="5"/>
      <c r="F7671" s="5"/>
      <c r="G7671" s="5"/>
      <c r="H7671" s="5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3"/>
      <c r="AU7671" s="5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CK7671"/>
    </row>
    <row r="7672" spans="1:89" x14ac:dyDescent="0.25">
      <c r="A7672" s="2"/>
      <c r="B7672" s="5"/>
      <c r="C7672" s="5"/>
      <c r="D7672" s="5"/>
      <c r="E7672" s="5"/>
      <c r="F7672" s="5"/>
      <c r="G7672" s="5"/>
      <c r="H7672" s="5"/>
      <c r="I7672" s="3"/>
      <c r="J7672" s="5"/>
      <c r="K7672" s="5"/>
      <c r="L7672" s="5"/>
      <c r="M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3"/>
      <c r="AU7672" s="5"/>
      <c r="AV7672" s="3"/>
      <c r="AW7672" s="3"/>
      <c r="AX7672" s="3"/>
      <c r="AY7672" s="3"/>
      <c r="AZ7672" s="3"/>
      <c r="BA7672" s="3"/>
      <c r="BB7672" s="3"/>
      <c r="BC7672" s="3"/>
      <c r="BD7672" s="3"/>
      <c r="BE7672" s="3"/>
      <c r="BF7672" s="3"/>
      <c r="BG7672" s="3"/>
      <c r="CK7672"/>
    </row>
    <row r="7673" spans="1:89" x14ac:dyDescent="0.25">
      <c r="A7673" s="2"/>
      <c r="B7673" s="5"/>
      <c r="C7673" s="5"/>
      <c r="D7673" s="5"/>
      <c r="E7673" s="5"/>
      <c r="F7673" s="5"/>
      <c r="G7673" s="5"/>
      <c r="H7673" s="5"/>
      <c r="I7673" s="3"/>
      <c r="J7673" s="5"/>
      <c r="K7673" s="5"/>
      <c r="L7673" s="5"/>
      <c r="M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3"/>
      <c r="AU7673" s="5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CK7673"/>
    </row>
    <row r="7674" spans="1:89" x14ac:dyDescent="0.25">
      <c r="A7674" s="2"/>
      <c r="B7674" s="5"/>
      <c r="C7674" s="5"/>
      <c r="D7674" s="5"/>
      <c r="E7674" s="5"/>
      <c r="F7674" s="5"/>
      <c r="G7674" s="5"/>
      <c r="H7674" s="5"/>
      <c r="I7674" s="3"/>
      <c r="J7674" s="5"/>
      <c r="K7674" s="5"/>
      <c r="L7674" s="5"/>
      <c r="M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3"/>
      <c r="AU7674" s="5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CK7674"/>
    </row>
    <row r="7675" spans="1:89" x14ac:dyDescent="0.25">
      <c r="A7675" s="2"/>
      <c r="B7675" s="5"/>
      <c r="C7675" s="5"/>
      <c r="D7675" s="5"/>
      <c r="E7675" s="5"/>
      <c r="F7675" s="5"/>
      <c r="G7675" s="5"/>
      <c r="H7675" s="5"/>
      <c r="I7675" s="3"/>
      <c r="J7675" s="5"/>
      <c r="K7675" s="5"/>
      <c r="L7675" s="5"/>
      <c r="M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3"/>
      <c r="AU7675" s="5"/>
      <c r="AV7675" s="3"/>
      <c r="AW7675" s="3"/>
      <c r="AX7675" s="3"/>
      <c r="AY7675" s="3"/>
      <c r="AZ7675" s="3"/>
      <c r="BA7675" s="3"/>
      <c r="BB7675" s="3"/>
      <c r="BC7675" s="3"/>
      <c r="BD7675" s="3"/>
      <c r="BE7675" s="3"/>
      <c r="BF7675" s="3"/>
      <c r="BG7675" s="3"/>
      <c r="CK7675"/>
    </row>
    <row r="7676" spans="1:89" x14ac:dyDescent="0.25">
      <c r="A7676" s="2"/>
      <c r="B7676" s="5"/>
      <c r="C7676" s="5"/>
      <c r="D7676" s="5"/>
      <c r="E7676" s="5"/>
      <c r="F7676" s="5"/>
      <c r="G7676" s="5"/>
      <c r="H7676" s="5"/>
      <c r="I7676" s="3"/>
      <c r="J7676" s="5"/>
      <c r="K7676" s="5"/>
      <c r="L7676" s="5"/>
      <c r="M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3"/>
      <c r="AU7676" s="5"/>
      <c r="AV7676" s="3"/>
      <c r="AW7676" s="3"/>
      <c r="AX7676" s="3"/>
      <c r="AY7676" s="3"/>
      <c r="AZ7676" s="3"/>
      <c r="BA7676" s="3"/>
      <c r="BB7676" s="3"/>
      <c r="BC7676" s="3"/>
      <c r="BD7676" s="3"/>
      <c r="BE7676" s="3"/>
      <c r="BF7676" s="3"/>
      <c r="BG7676" s="3"/>
      <c r="CK7676"/>
    </row>
    <row r="7677" spans="1:89" x14ac:dyDescent="0.25">
      <c r="A7677" s="2"/>
      <c r="B7677" s="5"/>
      <c r="C7677" s="5"/>
      <c r="D7677" s="5"/>
      <c r="E7677" s="5"/>
      <c r="F7677" s="5"/>
      <c r="G7677" s="5"/>
      <c r="H7677" s="5"/>
      <c r="I7677" s="3"/>
      <c r="J7677" s="5"/>
      <c r="K7677" s="5"/>
      <c r="L7677" s="5"/>
      <c r="M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3"/>
      <c r="AU7677" s="5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CK7677"/>
    </row>
    <row r="7678" spans="1:89" x14ac:dyDescent="0.25">
      <c r="A7678" s="2"/>
      <c r="B7678" s="5"/>
      <c r="C7678" s="5"/>
      <c r="D7678" s="5"/>
      <c r="E7678" s="5"/>
      <c r="F7678" s="5"/>
      <c r="G7678" s="5"/>
      <c r="H7678" s="5"/>
      <c r="I7678" s="3"/>
      <c r="J7678" s="5"/>
      <c r="K7678" s="5"/>
      <c r="L7678" s="5"/>
      <c r="M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3"/>
      <c r="AU7678" s="5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CK7678"/>
    </row>
    <row r="7679" spans="1:89" x14ac:dyDescent="0.25">
      <c r="A7679" s="2"/>
      <c r="B7679" s="5"/>
      <c r="C7679" s="5"/>
      <c r="D7679" s="5"/>
      <c r="E7679" s="5"/>
      <c r="F7679" s="5"/>
      <c r="G7679" s="5"/>
      <c r="H7679" s="5"/>
      <c r="I7679" s="3"/>
      <c r="J7679" s="5"/>
      <c r="K7679" s="5"/>
      <c r="L7679" s="5"/>
      <c r="M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3"/>
      <c r="AU7679" s="5"/>
      <c r="AV7679" s="3"/>
      <c r="AW7679" s="3"/>
      <c r="AX7679" s="3"/>
      <c r="AY7679" s="3"/>
      <c r="AZ7679" s="3"/>
      <c r="BA7679" s="3"/>
      <c r="BB7679" s="3"/>
      <c r="BC7679" s="3"/>
      <c r="BD7679" s="3"/>
      <c r="BE7679" s="3"/>
      <c r="BF7679" s="3"/>
      <c r="BG7679" s="3"/>
      <c r="CK7679"/>
    </row>
    <row r="7680" spans="1:89" x14ac:dyDescent="0.25">
      <c r="A7680" s="2"/>
      <c r="B7680" s="5"/>
      <c r="C7680" s="5"/>
      <c r="D7680" s="5"/>
      <c r="E7680" s="5"/>
      <c r="F7680" s="5"/>
      <c r="G7680" s="5"/>
      <c r="H7680" s="5"/>
      <c r="I7680" s="3"/>
      <c r="J7680" s="5"/>
      <c r="K7680" s="5"/>
      <c r="L7680" s="5"/>
      <c r="M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3"/>
      <c r="AU7680" s="5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CK7680"/>
    </row>
    <row r="7681" spans="1:89" x14ac:dyDescent="0.25">
      <c r="A7681" s="2"/>
      <c r="B7681" s="5"/>
      <c r="C7681" s="5"/>
      <c r="D7681" s="5"/>
      <c r="E7681" s="5"/>
      <c r="F7681" s="5"/>
      <c r="G7681" s="5"/>
      <c r="H7681" s="5"/>
      <c r="I7681" s="3"/>
      <c r="J7681" s="5"/>
      <c r="K7681" s="5"/>
      <c r="L7681" s="5"/>
      <c r="M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3"/>
      <c r="AU7681" s="5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CK7681"/>
    </row>
    <row r="7682" spans="1:89" x14ac:dyDescent="0.25">
      <c r="A7682" s="2"/>
      <c r="B7682" s="5"/>
      <c r="C7682" s="5"/>
      <c r="D7682" s="5"/>
      <c r="E7682" s="5"/>
      <c r="F7682" s="5"/>
      <c r="G7682" s="5"/>
      <c r="H7682" s="5"/>
      <c r="I7682" s="3"/>
      <c r="J7682" s="5"/>
      <c r="K7682" s="5"/>
      <c r="L7682" s="5"/>
      <c r="M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3"/>
      <c r="AU7682" s="5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CK7682"/>
    </row>
    <row r="7683" spans="1:89" x14ac:dyDescent="0.25">
      <c r="A7683" s="2"/>
      <c r="B7683" s="5"/>
      <c r="C7683" s="5"/>
      <c r="D7683" s="5"/>
      <c r="E7683" s="5"/>
      <c r="F7683" s="5"/>
      <c r="G7683" s="5"/>
      <c r="H7683" s="5"/>
      <c r="I7683" s="3"/>
      <c r="J7683" s="5"/>
      <c r="K7683" s="5"/>
      <c r="L7683" s="5"/>
      <c r="M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3"/>
      <c r="AU7683" s="5"/>
      <c r="AV7683" s="3"/>
      <c r="AW7683" s="3"/>
      <c r="AX7683" s="3"/>
      <c r="AY7683" s="3"/>
      <c r="AZ7683" s="3"/>
      <c r="BA7683" s="3"/>
      <c r="BB7683" s="3"/>
      <c r="BC7683" s="3"/>
      <c r="BD7683" s="3"/>
      <c r="BE7683" s="3"/>
      <c r="BF7683" s="3"/>
      <c r="BG7683" s="3"/>
      <c r="CK7683"/>
    </row>
    <row r="7684" spans="1:89" x14ac:dyDescent="0.25">
      <c r="A7684" s="2"/>
      <c r="B7684" s="5"/>
      <c r="C7684" s="5"/>
      <c r="D7684" s="5"/>
      <c r="E7684" s="5"/>
      <c r="F7684" s="5"/>
      <c r="G7684" s="5"/>
      <c r="H7684" s="5"/>
      <c r="I7684" s="3"/>
      <c r="J7684" s="5"/>
      <c r="K7684" s="5"/>
      <c r="L7684" s="5"/>
      <c r="M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3"/>
      <c r="AU7684" s="5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CK7684"/>
    </row>
    <row r="7685" spans="1:89" x14ac:dyDescent="0.25">
      <c r="A7685" s="2"/>
      <c r="B7685" s="5"/>
      <c r="C7685" s="5"/>
      <c r="D7685" s="5"/>
      <c r="E7685" s="5"/>
      <c r="F7685" s="5"/>
      <c r="G7685" s="5"/>
      <c r="H7685" s="5"/>
      <c r="I7685" s="3"/>
      <c r="J7685" s="5"/>
      <c r="K7685" s="5"/>
      <c r="L7685" s="5"/>
      <c r="M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3"/>
      <c r="AT7685" s="3"/>
      <c r="AU7685" s="5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CK7685"/>
    </row>
    <row r="7686" spans="1:89" x14ac:dyDescent="0.25">
      <c r="A7686" s="2"/>
      <c r="B7686" s="5"/>
      <c r="C7686" s="5"/>
      <c r="D7686" s="5"/>
      <c r="E7686" s="5"/>
      <c r="F7686" s="5"/>
      <c r="G7686" s="5"/>
      <c r="H7686" s="5"/>
      <c r="I7686" s="3"/>
      <c r="J7686" s="5"/>
      <c r="K7686" s="5"/>
      <c r="L7686" s="5"/>
      <c r="M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3"/>
      <c r="AU7686" s="5"/>
      <c r="AV7686" s="3"/>
      <c r="AW7686" s="3"/>
      <c r="AX7686" s="3"/>
      <c r="AY7686" s="3"/>
      <c r="AZ7686" s="3"/>
      <c r="BA7686" s="3"/>
      <c r="BB7686" s="3"/>
      <c r="BC7686" s="3"/>
      <c r="BD7686" s="3"/>
      <c r="BE7686" s="3"/>
      <c r="BF7686" s="3"/>
      <c r="BG7686" s="3"/>
      <c r="CK7686"/>
    </row>
    <row r="7687" spans="1:89" x14ac:dyDescent="0.25">
      <c r="A7687" s="2"/>
      <c r="B7687" s="5"/>
      <c r="C7687" s="5"/>
      <c r="D7687" s="5"/>
      <c r="E7687" s="5"/>
      <c r="F7687" s="5"/>
      <c r="G7687" s="5"/>
      <c r="H7687" s="5"/>
      <c r="I7687" s="3"/>
      <c r="J7687" s="5"/>
      <c r="K7687" s="5"/>
      <c r="L7687" s="5"/>
      <c r="M7687" s="5"/>
      <c r="AJ7687" s="5"/>
      <c r="AK7687" s="3"/>
      <c r="AL7687" s="5"/>
      <c r="AM7687" s="5"/>
      <c r="AN7687" s="5"/>
      <c r="AO7687" s="5"/>
      <c r="AP7687" s="5"/>
      <c r="AQ7687" s="5"/>
      <c r="AR7687" s="5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CK7687"/>
    </row>
    <row r="7688" spans="1:89" x14ac:dyDescent="0.25">
      <c r="A7688" s="2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AJ7688" s="5"/>
      <c r="AK7688" s="3"/>
      <c r="AL7688" s="5"/>
      <c r="AM7688" s="5"/>
      <c r="AN7688" s="5"/>
      <c r="AO7688" s="5"/>
      <c r="AP7688" s="5"/>
      <c r="AQ7688" s="5"/>
      <c r="AR7688" s="5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CK7688"/>
    </row>
    <row r="7689" spans="1:89" x14ac:dyDescent="0.25">
      <c r="A7689" s="2"/>
      <c r="B7689" s="5"/>
      <c r="C7689" s="5"/>
      <c r="D7689" s="5"/>
      <c r="E7689" s="5"/>
      <c r="F7689" s="5"/>
      <c r="G7689" s="5"/>
      <c r="H7689" s="5"/>
      <c r="I7689" s="3"/>
      <c r="J7689" s="5"/>
      <c r="K7689" s="5"/>
      <c r="L7689" s="5"/>
      <c r="M7689" s="5"/>
      <c r="AJ7689" s="5"/>
      <c r="AK7689" s="3"/>
      <c r="AL7689" s="5"/>
      <c r="AM7689" s="5"/>
      <c r="AN7689" s="5"/>
      <c r="AO7689" s="5"/>
      <c r="AP7689" s="5"/>
      <c r="AQ7689" s="5"/>
      <c r="AR7689" s="5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CK7689"/>
    </row>
    <row r="7690" spans="1:89" x14ac:dyDescent="0.25">
      <c r="A7690" s="2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AJ7690" s="3"/>
      <c r="AK7690" s="5"/>
      <c r="AL7690" s="5"/>
      <c r="AM7690" s="5"/>
      <c r="AN7690" s="5"/>
      <c r="AO7690" s="5"/>
      <c r="AP7690" s="5"/>
      <c r="AQ7690" s="5"/>
      <c r="AR7690" s="5"/>
      <c r="AS7690" s="3"/>
      <c r="AT7690" s="3"/>
      <c r="AU7690" s="5"/>
      <c r="AV7690" s="3"/>
      <c r="AW7690" s="3"/>
      <c r="AX7690" s="3"/>
      <c r="AY7690" s="3"/>
      <c r="AZ7690" s="3"/>
      <c r="BA7690" s="3"/>
      <c r="BB7690" s="3"/>
      <c r="BC7690" s="3"/>
      <c r="BD7690" s="3"/>
      <c r="BE7690" s="3"/>
      <c r="BF7690" s="3"/>
      <c r="BG7690" s="3"/>
      <c r="CK7690"/>
    </row>
    <row r="7691" spans="1:89" x14ac:dyDescent="0.25">
      <c r="A7691" s="2"/>
      <c r="B7691" s="5"/>
      <c r="C7691" s="5"/>
      <c r="D7691" s="5"/>
      <c r="E7691" s="5"/>
      <c r="F7691" s="5"/>
      <c r="G7691" s="5"/>
      <c r="H7691" s="5"/>
      <c r="I7691" s="3"/>
      <c r="J7691" s="5"/>
      <c r="K7691" s="5"/>
      <c r="L7691" s="5"/>
      <c r="M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3"/>
      <c r="AU7691" s="5"/>
      <c r="AV7691" s="3"/>
      <c r="AW7691" s="3"/>
      <c r="AX7691" s="3"/>
      <c r="AY7691" s="3"/>
      <c r="AZ7691" s="3"/>
      <c r="BA7691" s="3"/>
      <c r="BB7691" s="3"/>
      <c r="BC7691" s="3"/>
      <c r="BD7691" s="3"/>
      <c r="BE7691" s="3"/>
      <c r="BF7691" s="3"/>
      <c r="BG7691" s="3"/>
      <c r="CK7691"/>
    </row>
    <row r="7692" spans="1:89" x14ac:dyDescent="0.25">
      <c r="A7692" s="2"/>
      <c r="B7692" s="5"/>
      <c r="C7692" s="5"/>
      <c r="D7692" s="5"/>
      <c r="E7692" s="5"/>
      <c r="F7692" s="5"/>
      <c r="G7692" s="5"/>
      <c r="H7692" s="5"/>
      <c r="I7692" s="3"/>
      <c r="J7692" s="5"/>
      <c r="K7692" s="5"/>
      <c r="L7692" s="5"/>
      <c r="M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3"/>
      <c r="AU7692" s="5"/>
      <c r="AV7692" s="3"/>
      <c r="AW7692" s="3"/>
      <c r="AX7692" s="3"/>
      <c r="AY7692" s="3"/>
      <c r="AZ7692" s="3"/>
      <c r="BA7692" s="3"/>
      <c r="BB7692" s="3"/>
      <c r="BC7692" s="3"/>
      <c r="BD7692" s="3"/>
      <c r="BE7692" s="3"/>
      <c r="BF7692" s="3"/>
      <c r="BG7692" s="3"/>
      <c r="CK7692"/>
    </row>
    <row r="7693" spans="1:89" x14ac:dyDescent="0.25">
      <c r="A7693" s="2"/>
      <c r="B7693" s="5"/>
      <c r="C7693" s="5"/>
      <c r="D7693" s="5"/>
      <c r="E7693" s="5"/>
      <c r="F7693" s="5"/>
      <c r="G7693" s="5"/>
      <c r="H7693" s="5"/>
      <c r="I7693" s="3"/>
      <c r="J7693" s="5"/>
      <c r="K7693" s="5"/>
      <c r="L7693" s="5"/>
      <c r="M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3"/>
      <c r="AU7693" s="5"/>
      <c r="AV7693" s="3"/>
      <c r="AW7693" s="3"/>
      <c r="AX7693" s="3"/>
      <c r="AY7693" s="3"/>
      <c r="AZ7693" s="3"/>
      <c r="BA7693" s="3"/>
      <c r="BB7693" s="3"/>
      <c r="BC7693" s="3"/>
      <c r="BD7693" s="3"/>
      <c r="BE7693" s="3"/>
      <c r="BF7693" s="3"/>
      <c r="BG7693" s="3"/>
      <c r="CK7693"/>
    </row>
    <row r="7694" spans="1:89" x14ac:dyDescent="0.25">
      <c r="A7694" s="2"/>
      <c r="B7694" s="5"/>
      <c r="C7694" s="5"/>
      <c r="D7694" s="5"/>
      <c r="E7694" s="5"/>
      <c r="F7694" s="5"/>
      <c r="G7694" s="5"/>
      <c r="H7694" s="5"/>
      <c r="I7694" s="3"/>
      <c r="J7694" s="5"/>
      <c r="K7694" s="5"/>
      <c r="L7694" s="5"/>
      <c r="M7694" s="5"/>
      <c r="AJ7694" s="3"/>
      <c r="AK7694" s="5"/>
      <c r="AL7694" s="5"/>
      <c r="AM7694" s="5"/>
      <c r="AN7694" s="5"/>
      <c r="AO7694" s="5"/>
      <c r="AP7694" s="5"/>
      <c r="AQ7694" s="5"/>
      <c r="AR7694" s="5"/>
      <c r="AS7694" s="3"/>
      <c r="AT7694" s="3"/>
      <c r="AU7694" s="5"/>
      <c r="AV7694" s="3"/>
      <c r="AW7694" s="3"/>
      <c r="AX7694" s="3"/>
      <c r="AY7694" s="3"/>
      <c r="AZ7694" s="3"/>
      <c r="BA7694" s="3"/>
      <c r="BB7694" s="3"/>
      <c r="BC7694" s="3"/>
      <c r="BD7694" s="3"/>
      <c r="BE7694" s="3"/>
      <c r="BF7694" s="3"/>
      <c r="BG7694" s="3"/>
      <c r="CK7694"/>
    </row>
    <row r="7695" spans="1:89" x14ac:dyDescent="0.25">
      <c r="A7695" s="2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3"/>
      <c r="AU7695" s="5"/>
      <c r="AV7695" s="3"/>
      <c r="AW7695" s="3"/>
      <c r="AX7695" s="3"/>
      <c r="AY7695" s="3"/>
      <c r="AZ7695" s="3"/>
      <c r="BA7695" s="3"/>
      <c r="BB7695" s="3"/>
      <c r="BC7695" s="3"/>
      <c r="BD7695" s="3"/>
      <c r="BE7695" s="3"/>
      <c r="BF7695" s="3"/>
      <c r="BG7695" s="3"/>
      <c r="CK7695"/>
    </row>
    <row r="7696" spans="1:89" x14ac:dyDescent="0.25">
      <c r="A7696" s="2"/>
      <c r="B7696" s="5"/>
      <c r="C7696" s="5"/>
      <c r="D7696" s="5"/>
      <c r="E7696" s="5"/>
      <c r="F7696" s="5"/>
      <c r="G7696" s="5"/>
      <c r="H7696" s="5"/>
      <c r="I7696" s="3"/>
      <c r="J7696" s="5"/>
      <c r="K7696" s="5"/>
      <c r="L7696" s="5"/>
      <c r="M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3"/>
      <c r="AU7696" s="5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CK7696"/>
    </row>
    <row r="7697" spans="1:89" x14ac:dyDescent="0.25">
      <c r="A7697" s="2"/>
      <c r="B7697" s="5"/>
      <c r="C7697" s="5"/>
      <c r="D7697" s="5"/>
      <c r="E7697" s="5"/>
      <c r="F7697" s="5"/>
      <c r="G7697" s="5"/>
      <c r="H7697" s="5"/>
      <c r="I7697" s="3"/>
      <c r="J7697" s="5"/>
      <c r="K7697" s="5"/>
      <c r="L7697" s="5"/>
      <c r="M7697" s="5"/>
      <c r="AJ7697" s="5"/>
      <c r="AK7697" s="3"/>
      <c r="AL7697" s="5"/>
      <c r="AM7697" s="5"/>
      <c r="AN7697" s="5"/>
      <c r="AO7697" s="5"/>
      <c r="AP7697" s="5"/>
      <c r="AQ7697" s="5"/>
      <c r="AR7697" s="5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CK7697"/>
    </row>
    <row r="7698" spans="1:89" x14ac:dyDescent="0.25">
      <c r="A7698" s="2"/>
      <c r="B7698" s="5"/>
      <c r="C7698" s="5"/>
      <c r="D7698" s="5"/>
      <c r="E7698" s="5"/>
      <c r="F7698" s="5"/>
      <c r="G7698" s="5"/>
      <c r="H7698" s="5"/>
      <c r="I7698" s="3"/>
      <c r="J7698" s="5"/>
      <c r="K7698" s="5"/>
      <c r="L7698" s="5"/>
      <c r="M7698" s="5"/>
      <c r="AJ7698" s="5"/>
      <c r="AK7698" s="3"/>
      <c r="AL7698" s="5"/>
      <c r="AM7698" s="5"/>
      <c r="AN7698" s="5"/>
      <c r="AO7698" s="5"/>
      <c r="AP7698" s="5"/>
      <c r="AQ7698" s="5"/>
      <c r="AR7698" s="5"/>
      <c r="AS7698" s="3"/>
      <c r="AT7698" s="3"/>
      <c r="AU7698" s="3"/>
      <c r="AV7698" s="3"/>
      <c r="AW7698" s="3"/>
      <c r="AX7698" s="3"/>
      <c r="AY7698" s="3"/>
      <c r="AZ7698" s="3"/>
      <c r="BA7698" s="3"/>
      <c r="BB7698" s="3"/>
      <c r="BC7698" s="3"/>
      <c r="BD7698" s="3"/>
      <c r="BE7698" s="3"/>
      <c r="BF7698" s="3"/>
      <c r="BG7698" s="3"/>
      <c r="CK7698"/>
    </row>
    <row r="7699" spans="1:89" x14ac:dyDescent="0.25">
      <c r="A7699" s="2"/>
      <c r="B7699" s="5"/>
      <c r="C7699" s="5"/>
      <c r="D7699" s="5"/>
      <c r="E7699" s="5"/>
      <c r="F7699" s="5"/>
      <c r="G7699" s="5"/>
      <c r="H7699" s="5"/>
      <c r="I7699" s="3"/>
      <c r="J7699" s="5"/>
      <c r="K7699" s="5"/>
      <c r="L7699" s="5"/>
      <c r="M7699" s="5"/>
      <c r="AJ7699" s="5"/>
      <c r="AK7699" s="3"/>
      <c r="AL7699" s="5"/>
      <c r="AM7699" s="5"/>
      <c r="AN7699" s="5"/>
      <c r="AO7699" s="5"/>
      <c r="AP7699" s="5"/>
      <c r="AQ7699" s="5"/>
      <c r="AR7699" s="5"/>
      <c r="AS7699" s="3"/>
      <c r="AT7699" s="3"/>
      <c r="AU7699" s="3"/>
      <c r="AV7699" s="3"/>
      <c r="AW7699" s="3"/>
      <c r="AX7699" s="3"/>
      <c r="AY7699" s="3"/>
      <c r="AZ7699" s="3"/>
      <c r="BA7699" s="3"/>
      <c r="BB7699" s="3"/>
      <c r="BC7699" s="3"/>
      <c r="BD7699" s="3"/>
      <c r="BE7699" s="3"/>
      <c r="BF7699" s="3"/>
      <c r="BG7699" s="3"/>
      <c r="CK7699"/>
    </row>
    <row r="7700" spans="1:89" x14ac:dyDescent="0.25">
      <c r="A7700" s="2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3"/>
      <c r="AU7700" s="5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CK7700"/>
    </row>
    <row r="7701" spans="1:89" x14ac:dyDescent="0.25">
      <c r="A7701" s="2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3"/>
      <c r="AU7701" s="5"/>
      <c r="AV7701" s="3"/>
      <c r="AW7701" s="3"/>
      <c r="AX7701" s="3"/>
      <c r="AY7701" s="3"/>
      <c r="AZ7701" s="3"/>
      <c r="BA7701" s="3"/>
      <c r="BB7701" s="3"/>
      <c r="BC7701" s="3"/>
      <c r="BD7701" s="3"/>
      <c r="BE7701" s="3"/>
      <c r="BF7701" s="3"/>
      <c r="BG7701" s="3"/>
      <c r="CK7701"/>
    </row>
    <row r="7702" spans="1:89" x14ac:dyDescent="0.25">
      <c r="A7702" s="2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3"/>
      <c r="AU7702" s="5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CK7702"/>
    </row>
    <row r="7703" spans="1:89" x14ac:dyDescent="0.25">
      <c r="A7703" s="2"/>
      <c r="B7703" s="5"/>
      <c r="C7703" s="5"/>
      <c r="D7703" s="5"/>
      <c r="E7703" s="5"/>
      <c r="F7703" s="5"/>
      <c r="G7703" s="5"/>
      <c r="H7703" s="5"/>
      <c r="I7703" s="3"/>
      <c r="J7703" s="5"/>
      <c r="K7703" s="5"/>
      <c r="L7703" s="5"/>
      <c r="M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3"/>
      <c r="AU7703" s="5"/>
      <c r="AV7703" s="3"/>
      <c r="AW7703" s="3"/>
      <c r="AX7703" s="3"/>
      <c r="AY7703" s="3"/>
      <c r="AZ7703" s="3"/>
      <c r="BA7703" s="3"/>
      <c r="BB7703" s="3"/>
      <c r="BC7703" s="3"/>
      <c r="BD7703" s="3"/>
      <c r="BE7703" s="3"/>
      <c r="BF7703" s="3"/>
      <c r="BG7703" s="3"/>
      <c r="CK7703"/>
    </row>
    <row r="7704" spans="1:89" x14ac:dyDescent="0.25">
      <c r="A7704" s="2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AJ7704" s="3"/>
      <c r="AK7704" s="5"/>
      <c r="AL7704" s="5"/>
      <c r="AM7704" s="5"/>
      <c r="AN7704" s="5"/>
      <c r="AO7704" s="5"/>
      <c r="AP7704" s="5"/>
      <c r="AQ7704" s="5"/>
      <c r="AR7704" s="5"/>
      <c r="AS7704" s="3"/>
      <c r="AT7704" s="3"/>
      <c r="AU7704" s="5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CK7704"/>
    </row>
    <row r="7705" spans="1:89" x14ac:dyDescent="0.25">
      <c r="A7705" s="2"/>
      <c r="B7705" s="5"/>
      <c r="C7705" s="5"/>
      <c r="D7705" s="5"/>
      <c r="E7705" s="5"/>
      <c r="F7705" s="5"/>
      <c r="G7705" s="5"/>
      <c r="H7705" s="5"/>
      <c r="I7705" s="3"/>
      <c r="J7705" s="5"/>
      <c r="K7705" s="5"/>
      <c r="L7705" s="5"/>
      <c r="M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3"/>
      <c r="AT7705" s="3"/>
      <c r="AU7705" s="5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CK7705"/>
    </row>
    <row r="7706" spans="1:89" x14ac:dyDescent="0.25">
      <c r="A7706" s="2"/>
      <c r="B7706" s="5"/>
      <c r="C7706" s="5"/>
      <c r="D7706" s="5"/>
      <c r="E7706" s="5"/>
      <c r="F7706" s="5"/>
      <c r="G7706" s="5"/>
      <c r="H7706" s="5"/>
      <c r="I7706" s="3"/>
      <c r="J7706" s="5"/>
      <c r="K7706" s="5"/>
      <c r="L7706" s="5"/>
      <c r="M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3"/>
      <c r="AU7706" s="5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CK7706"/>
    </row>
    <row r="7707" spans="1:89" x14ac:dyDescent="0.25">
      <c r="A7707" s="2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AJ7707" s="5"/>
      <c r="AK7707" s="3"/>
      <c r="AL7707" s="5"/>
      <c r="AM7707" s="5"/>
      <c r="AN7707" s="5"/>
      <c r="AO7707" s="5"/>
      <c r="AP7707" s="5"/>
      <c r="AQ7707" s="5"/>
      <c r="AR7707" s="5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CK7707"/>
    </row>
    <row r="7708" spans="1:89" x14ac:dyDescent="0.25">
      <c r="A7708" s="2"/>
      <c r="B7708" s="5"/>
      <c r="C7708" s="5"/>
      <c r="D7708" s="5"/>
      <c r="E7708" s="5"/>
      <c r="F7708" s="5"/>
      <c r="G7708" s="5"/>
      <c r="H7708" s="5"/>
      <c r="I7708" s="3"/>
      <c r="J7708" s="5"/>
      <c r="K7708" s="5"/>
      <c r="L7708" s="5"/>
      <c r="M7708" s="5"/>
      <c r="AJ7708" s="5"/>
      <c r="AK7708" s="3"/>
      <c r="AL7708" s="5"/>
      <c r="AM7708" s="5"/>
      <c r="AN7708" s="5"/>
      <c r="AO7708" s="5"/>
      <c r="AP7708" s="5"/>
      <c r="AQ7708" s="5"/>
      <c r="AR7708" s="5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CK7708"/>
    </row>
    <row r="7709" spans="1:89" x14ac:dyDescent="0.25">
      <c r="A7709" s="2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AJ7709" s="5"/>
      <c r="AK7709" s="3"/>
      <c r="AL7709" s="5"/>
      <c r="AM7709" s="5"/>
      <c r="AN7709" s="5"/>
      <c r="AO7709" s="5"/>
      <c r="AP7709" s="5"/>
      <c r="AQ7709" s="5"/>
      <c r="AR7709" s="5"/>
      <c r="AS7709" s="3"/>
      <c r="AT7709" s="3"/>
      <c r="AU7709" s="3"/>
      <c r="AV7709" s="3"/>
      <c r="AW7709" s="3"/>
      <c r="AX7709" s="3"/>
      <c r="AY7709" s="3"/>
      <c r="AZ7709" s="3"/>
      <c r="BA7709" s="3"/>
      <c r="BB7709" s="3"/>
      <c r="BC7709" s="3"/>
      <c r="BD7709" s="3"/>
      <c r="BE7709" s="3"/>
      <c r="BF7709" s="3"/>
      <c r="BG7709" s="3"/>
      <c r="CK7709"/>
    </row>
    <row r="7710" spans="1:89" x14ac:dyDescent="0.25">
      <c r="A7710" s="2"/>
      <c r="B7710" s="5"/>
      <c r="C7710" s="5"/>
      <c r="D7710" s="5"/>
      <c r="E7710" s="5"/>
      <c r="F7710" s="5"/>
      <c r="G7710" s="5"/>
      <c r="H7710" s="5"/>
      <c r="I7710" s="3"/>
      <c r="J7710" s="5"/>
      <c r="K7710" s="5"/>
      <c r="L7710" s="5"/>
      <c r="M7710" s="5"/>
      <c r="AJ7710" s="3"/>
      <c r="AK7710" s="5"/>
      <c r="AL7710" s="5"/>
      <c r="AM7710" s="5"/>
      <c r="AN7710" s="5"/>
      <c r="AO7710" s="5"/>
      <c r="AP7710" s="5"/>
      <c r="AQ7710" s="5"/>
      <c r="AR7710" s="5"/>
      <c r="AS7710" s="3"/>
      <c r="AT7710" s="3"/>
      <c r="AU7710" s="5"/>
      <c r="AV7710" s="3"/>
      <c r="AW7710" s="3"/>
      <c r="AX7710" s="3"/>
      <c r="AY7710" s="3"/>
      <c r="AZ7710" s="3"/>
      <c r="BA7710" s="3"/>
      <c r="BB7710" s="3"/>
      <c r="BC7710" s="3"/>
      <c r="BD7710" s="3"/>
      <c r="BE7710" s="3"/>
      <c r="BF7710" s="3"/>
      <c r="BG7710" s="3"/>
      <c r="CK7710"/>
    </row>
    <row r="7711" spans="1:89" x14ac:dyDescent="0.25">
      <c r="A7711" s="2"/>
      <c r="B7711" s="5"/>
      <c r="C7711" s="5"/>
      <c r="D7711" s="5"/>
      <c r="E7711" s="5"/>
      <c r="F7711" s="5"/>
      <c r="G7711" s="5"/>
      <c r="H7711" s="5"/>
      <c r="I7711" s="3"/>
      <c r="J7711" s="5"/>
      <c r="K7711" s="5"/>
      <c r="L7711" s="5"/>
      <c r="M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3"/>
      <c r="AU7711" s="5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CK7711"/>
    </row>
    <row r="7712" spans="1:89" x14ac:dyDescent="0.25">
      <c r="A7712" s="2"/>
      <c r="B7712" s="5"/>
      <c r="C7712" s="5"/>
      <c r="D7712" s="5"/>
      <c r="E7712" s="5"/>
      <c r="F7712" s="5"/>
      <c r="G7712" s="5"/>
      <c r="H7712" s="5"/>
      <c r="I7712" s="3"/>
      <c r="J7712" s="5"/>
      <c r="K7712" s="5"/>
      <c r="L7712" s="5"/>
      <c r="M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3"/>
      <c r="AU7712" s="5"/>
      <c r="AV7712" s="3"/>
      <c r="AW7712" s="3"/>
      <c r="AX7712" s="3"/>
      <c r="AY7712" s="3"/>
      <c r="AZ7712" s="3"/>
      <c r="BA7712" s="3"/>
      <c r="BB7712" s="3"/>
      <c r="BC7712" s="3"/>
      <c r="BD7712" s="3"/>
      <c r="BE7712" s="3"/>
      <c r="BF7712" s="3"/>
      <c r="BG7712" s="3"/>
      <c r="CK7712"/>
    </row>
    <row r="7713" spans="1:89" x14ac:dyDescent="0.25">
      <c r="A7713" s="2"/>
      <c r="B7713" s="5"/>
      <c r="C7713" s="5"/>
      <c r="D7713" s="5"/>
      <c r="E7713" s="5"/>
      <c r="F7713" s="5"/>
      <c r="G7713" s="5"/>
      <c r="H7713" s="5"/>
      <c r="I7713" s="3"/>
      <c r="J7713" s="5"/>
      <c r="K7713" s="5"/>
      <c r="L7713" s="5"/>
      <c r="M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3"/>
      <c r="AU7713" s="5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CK7713"/>
    </row>
    <row r="7714" spans="1:89" x14ac:dyDescent="0.25">
      <c r="A7714" s="2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AJ7714" s="3"/>
      <c r="AK7714" s="5"/>
      <c r="AL7714" s="5"/>
      <c r="AM7714" s="5"/>
      <c r="AN7714" s="5"/>
      <c r="AO7714" s="5"/>
      <c r="AP7714" s="5"/>
      <c r="AQ7714" s="5"/>
      <c r="AR7714" s="5"/>
      <c r="AS7714" s="3"/>
      <c r="AT7714" s="3"/>
      <c r="AU7714" s="5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CK7714"/>
    </row>
    <row r="7715" spans="1:89" x14ac:dyDescent="0.25">
      <c r="A7715" s="2"/>
      <c r="B7715" s="5"/>
      <c r="C7715" s="5"/>
      <c r="D7715" s="5"/>
      <c r="E7715" s="5"/>
      <c r="F7715" s="5"/>
      <c r="G7715" s="5"/>
      <c r="H7715" s="5"/>
      <c r="I7715" s="3"/>
      <c r="J7715" s="5"/>
      <c r="K7715" s="5"/>
      <c r="L7715" s="5"/>
      <c r="M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3"/>
      <c r="AU7715" s="5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CK7715"/>
    </row>
    <row r="7716" spans="1:89" x14ac:dyDescent="0.25">
      <c r="A7716" s="2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3"/>
      <c r="AU7716" s="5"/>
      <c r="AV7716" s="3"/>
      <c r="AW7716" s="3"/>
      <c r="AX7716" s="3"/>
      <c r="AY7716" s="3"/>
      <c r="AZ7716" s="3"/>
      <c r="BA7716" s="3"/>
      <c r="BB7716" s="3"/>
      <c r="BC7716" s="3"/>
      <c r="BD7716" s="3"/>
      <c r="BE7716" s="3"/>
      <c r="BF7716" s="3"/>
      <c r="BG7716" s="3"/>
      <c r="CK7716"/>
    </row>
    <row r="7717" spans="1:89" x14ac:dyDescent="0.25">
      <c r="A7717" s="2"/>
      <c r="B7717" s="5"/>
      <c r="C7717" s="5"/>
      <c r="D7717" s="5"/>
      <c r="E7717" s="5"/>
      <c r="F7717" s="5"/>
      <c r="G7717" s="5"/>
      <c r="H7717" s="5"/>
      <c r="I7717" s="3"/>
      <c r="J7717" s="5"/>
      <c r="K7717" s="5"/>
      <c r="L7717" s="5"/>
      <c r="M7717" s="5"/>
      <c r="AJ7717" s="5"/>
      <c r="AK7717" s="3"/>
      <c r="AL7717" s="5"/>
      <c r="AM7717" s="5"/>
      <c r="AN7717" s="5"/>
      <c r="AO7717" s="5"/>
      <c r="AP7717" s="5"/>
      <c r="AQ7717" s="5"/>
      <c r="AR7717" s="5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CK7717"/>
    </row>
    <row r="7718" spans="1:89" x14ac:dyDescent="0.25">
      <c r="A7718" s="2"/>
      <c r="B7718" s="5"/>
      <c r="C7718" s="5"/>
      <c r="D7718" s="5"/>
      <c r="E7718" s="5"/>
      <c r="F7718" s="5"/>
      <c r="G7718" s="5"/>
      <c r="H7718" s="5"/>
      <c r="I7718" s="3"/>
      <c r="J7718" s="5"/>
      <c r="K7718" s="5"/>
      <c r="L7718" s="5"/>
      <c r="M7718" s="5"/>
      <c r="AJ7718" s="5"/>
      <c r="AK7718" s="3"/>
      <c r="AL7718" s="5"/>
      <c r="AM7718" s="5"/>
      <c r="AN7718" s="5"/>
      <c r="AO7718" s="5"/>
      <c r="AP7718" s="5"/>
      <c r="AQ7718" s="5"/>
      <c r="AR7718" s="5"/>
      <c r="AS7718" s="3"/>
      <c r="AT7718" s="3"/>
      <c r="AU7718" s="3"/>
      <c r="AV7718" s="3"/>
      <c r="AW7718" s="3"/>
      <c r="AX7718" s="3"/>
      <c r="AY7718" s="3"/>
      <c r="AZ7718" s="3"/>
      <c r="BA7718" s="3"/>
      <c r="BB7718" s="3"/>
      <c r="BC7718" s="3"/>
      <c r="BD7718" s="3"/>
      <c r="BE7718" s="3"/>
      <c r="BF7718" s="3"/>
      <c r="BG7718" s="3"/>
      <c r="CK7718"/>
    </row>
    <row r="7719" spans="1:89" x14ac:dyDescent="0.25">
      <c r="A7719" s="2"/>
      <c r="B7719" s="5"/>
      <c r="C7719" s="5"/>
      <c r="D7719" s="5"/>
      <c r="E7719" s="5"/>
      <c r="F7719" s="5"/>
      <c r="G7719" s="5"/>
      <c r="H7719" s="5"/>
      <c r="I7719" s="3"/>
      <c r="J7719" s="5"/>
      <c r="K7719" s="5"/>
      <c r="L7719" s="5"/>
      <c r="M7719" s="5"/>
      <c r="AJ7719" s="5"/>
      <c r="AK7719" s="3"/>
      <c r="AL7719" s="5"/>
      <c r="AM7719" s="5"/>
      <c r="AN7719" s="5"/>
      <c r="AO7719" s="5"/>
      <c r="AP7719" s="5"/>
      <c r="AQ7719" s="5"/>
      <c r="AR7719" s="5"/>
      <c r="AS7719" s="3"/>
      <c r="AT7719" s="3"/>
      <c r="AU7719" s="3"/>
      <c r="AV7719" s="3"/>
      <c r="AW7719" s="3"/>
      <c r="AX7719" s="3"/>
      <c r="AY7719" s="3"/>
      <c r="AZ7719" s="3"/>
      <c r="BA7719" s="3"/>
      <c r="BB7719" s="3"/>
      <c r="BC7719" s="3"/>
      <c r="BD7719" s="3"/>
      <c r="BE7719" s="3"/>
      <c r="BF7719" s="3"/>
      <c r="BG7719" s="3"/>
      <c r="CK7719"/>
    </row>
    <row r="7720" spans="1:89" x14ac:dyDescent="0.25">
      <c r="A7720" s="2"/>
      <c r="B7720" s="5"/>
      <c r="C7720" s="5"/>
      <c r="D7720" s="5"/>
      <c r="E7720" s="5"/>
      <c r="F7720" s="5"/>
      <c r="G7720" s="5"/>
      <c r="H7720" s="5"/>
      <c r="I7720" s="3"/>
      <c r="J7720" s="5"/>
      <c r="K7720" s="5"/>
      <c r="L7720" s="5"/>
      <c r="M7720" s="5"/>
      <c r="AJ7720" s="3"/>
      <c r="AK7720" s="5"/>
      <c r="AL7720" s="5"/>
      <c r="AM7720" s="5"/>
      <c r="AN7720" s="5"/>
      <c r="AO7720" s="5"/>
      <c r="AP7720" s="5"/>
      <c r="AQ7720" s="5"/>
      <c r="AR7720" s="5"/>
      <c r="AS7720" s="3"/>
      <c r="AT7720" s="3"/>
      <c r="AU7720" s="5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CK7720"/>
    </row>
    <row r="7721" spans="1:89" x14ac:dyDescent="0.25">
      <c r="A7721" s="2"/>
      <c r="B7721" s="5"/>
      <c r="C7721" s="5"/>
      <c r="D7721" s="5"/>
      <c r="E7721" s="5"/>
      <c r="F7721" s="5"/>
      <c r="G7721" s="5"/>
      <c r="H7721" s="5"/>
      <c r="I7721" s="3"/>
      <c r="J7721" s="5"/>
      <c r="K7721" s="5"/>
      <c r="L7721" s="5"/>
      <c r="M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3"/>
      <c r="AU7721" s="5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CK7721"/>
    </row>
    <row r="7722" spans="1:89" x14ac:dyDescent="0.25">
      <c r="A7722" s="2"/>
      <c r="B7722" s="5"/>
      <c r="C7722" s="5"/>
      <c r="D7722" s="5"/>
      <c r="E7722" s="5"/>
      <c r="F7722" s="5"/>
      <c r="G7722" s="5"/>
      <c r="H7722" s="5"/>
      <c r="I7722" s="3"/>
      <c r="J7722" s="5"/>
      <c r="K7722" s="5"/>
      <c r="L7722" s="5"/>
      <c r="M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3"/>
      <c r="AU7722" s="5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CK7722"/>
    </row>
    <row r="7723" spans="1:89" x14ac:dyDescent="0.25">
      <c r="A7723" s="2"/>
      <c r="B7723" s="5"/>
      <c r="C7723" s="5"/>
      <c r="D7723" s="5"/>
      <c r="E7723" s="5"/>
      <c r="F7723" s="5"/>
      <c r="G7723" s="5"/>
      <c r="H7723" s="5"/>
      <c r="I7723" s="3"/>
      <c r="J7723" s="5"/>
      <c r="K7723" s="5"/>
      <c r="L7723" s="5"/>
      <c r="M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3"/>
      <c r="AU7723" s="5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CK7723"/>
    </row>
    <row r="7724" spans="1:89" x14ac:dyDescent="0.25">
      <c r="A7724" s="2"/>
      <c r="B7724" s="5"/>
      <c r="C7724" s="5"/>
      <c r="D7724" s="5"/>
      <c r="E7724" s="5"/>
      <c r="F7724" s="5"/>
      <c r="G7724" s="5"/>
      <c r="H7724" s="5"/>
      <c r="I7724" s="3"/>
      <c r="J7724" s="5"/>
      <c r="K7724" s="5"/>
      <c r="L7724" s="5"/>
      <c r="M7724" s="5"/>
      <c r="AJ7724" s="3"/>
      <c r="AK7724" s="5"/>
      <c r="AL7724" s="5"/>
      <c r="AM7724" s="5"/>
      <c r="AN7724" s="5"/>
      <c r="AO7724" s="5"/>
      <c r="AP7724" s="5"/>
      <c r="AQ7724" s="5"/>
      <c r="AR7724" s="5"/>
      <c r="AS7724" s="3"/>
      <c r="AT7724" s="3"/>
      <c r="AU7724" s="5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CK7724"/>
    </row>
    <row r="7725" spans="1:89" x14ac:dyDescent="0.25">
      <c r="A7725" s="2"/>
      <c r="B7725" s="5"/>
      <c r="C7725" s="5"/>
      <c r="D7725" s="5"/>
      <c r="E7725" s="5"/>
      <c r="F7725" s="5"/>
      <c r="G7725" s="5"/>
      <c r="H7725" s="5"/>
      <c r="I7725" s="3"/>
      <c r="J7725" s="5"/>
      <c r="K7725" s="5"/>
      <c r="L7725" s="5"/>
      <c r="M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3"/>
      <c r="AU7725" s="5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CK7725"/>
    </row>
    <row r="7726" spans="1:89" x14ac:dyDescent="0.25">
      <c r="A7726" s="2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3"/>
      <c r="AU7726" s="5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CK7726"/>
    </row>
    <row r="7727" spans="1:89" x14ac:dyDescent="0.25">
      <c r="A7727" s="2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AJ7727" s="3"/>
      <c r="AK7727" s="3"/>
      <c r="AL7727" s="3"/>
      <c r="AM7727" s="3"/>
      <c r="AN7727" s="3"/>
      <c r="AO7727" s="5"/>
      <c r="AP7727" s="5"/>
      <c r="AQ7727" s="5"/>
      <c r="AR7727" s="5"/>
      <c r="AS7727" s="5"/>
      <c r="AT7727" s="3"/>
      <c r="AU7727" s="5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CK7727"/>
    </row>
    <row r="7728" spans="1:89" x14ac:dyDescent="0.25">
      <c r="A7728" s="2"/>
      <c r="B7728" s="5"/>
      <c r="C7728" s="5"/>
      <c r="D7728" s="5"/>
      <c r="E7728" s="5"/>
      <c r="F7728" s="5"/>
      <c r="G7728" s="5"/>
      <c r="H7728" s="5"/>
      <c r="I7728" s="3"/>
      <c r="J7728" s="5"/>
      <c r="K7728" s="5"/>
      <c r="L7728" s="5"/>
      <c r="M7728" s="5"/>
      <c r="AJ7728" s="3"/>
      <c r="AK7728" s="3"/>
      <c r="AL7728" s="3"/>
      <c r="AM7728" s="3"/>
      <c r="AN7728" s="5"/>
      <c r="AO7728" s="5"/>
      <c r="AP7728" s="5"/>
      <c r="AQ7728" s="5"/>
      <c r="AR7728" s="5"/>
      <c r="AS7728" s="5"/>
      <c r="AT7728" s="3"/>
      <c r="AU7728" s="5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CK7728"/>
    </row>
    <row r="7729" spans="1:89" x14ac:dyDescent="0.25">
      <c r="A7729" s="2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AJ7729" s="3"/>
      <c r="AK7729" s="3"/>
      <c r="AL7729" s="3"/>
      <c r="AM7729" s="3"/>
      <c r="AN7729" s="3"/>
      <c r="AO7729" s="5"/>
      <c r="AP7729" s="5"/>
      <c r="AQ7729" s="5"/>
      <c r="AR7729" s="5"/>
      <c r="AS7729" s="5"/>
      <c r="AT7729" s="3"/>
      <c r="AU7729" s="5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CK7729"/>
    </row>
    <row r="7730" spans="1:89" x14ac:dyDescent="0.25">
      <c r="A7730" s="2"/>
      <c r="B7730" s="5"/>
      <c r="C7730" s="5"/>
      <c r="D7730" s="5"/>
      <c r="E7730" s="5"/>
      <c r="F7730" s="5"/>
      <c r="G7730" s="5"/>
      <c r="H7730" s="5"/>
      <c r="I7730" s="3"/>
      <c r="J7730" s="5"/>
      <c r="K7730" s="5"/>
      <c r="L7730" s="5"/>
      <c r="M7730" s="5"/>
      <c r="AJ7730" s="3"/>
      <c r="AK7730" s="3"/>
      <c r="AL7730" s="3"/>
      <c r="AM7730" s="3"/>
      <c r="AN7730" s="5"/>
      <c r="AO7730" s="5"/>
      <c r="AP7730" s="5"/>
      <c r="AQ7730" s="5"/>
      <c r="AR7730" s="5"/>
      <c r="AS7730" s="5"/>
      <c r="AT7730" s="3"/>
      <c r="AU7730" s="3"/>
      <c r="AV7730" s="3"/>
      <c r="AW7730" s="3"/>
      <c r="AX7730" s="3"/>
      <c r="AY7730" s="3"/>
      <c r="AZ7730" s="3"/>
      <c r="BA7730" s="3"/>
      <c r="BB7730" s="3"/>
      <c r="BC7730" s="3"/>
      <c r="BD7730" s="3"/>
      <c r="BE7730" s="3"/>
      <c r="BF7730" s="3"/>
      <c r="BG7730" s="3"/>
      <c r="CK7730"/>
    </row>
    <row r="7731" spans="1:89" x14ac:dyDescent="0.25">
      <c r="A7731" s="2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AJ7731" s="5"/>
      <c r="AK7731" s="3"/>
      <c r="AL7731" s="3"/>
      <c r="AM7731" s="3"/>
      <c r="AN7731" s="5"/>
      <c r="AO7731" s="5"/>
      <c r="AP7731" s="5"/>
      <c r="AQ7731" s="5"/>
      <c r="AR7731" s="5"/>
      <c r="AS7731" s="5"/>
      <c r="AT7731" s="3"/>
      <c r="AU7731" s="5"/>
      <c r="AV7731" s="3"/>
      <c r="AW7731" s="3"/>
      <c r="AX7731" s="3"/>
      <c r="AY7731" s="3"/>
      <c r="AZ7731" s="3"/>
      <c r="BA7731" s="3"/>
      <c r="BB7731" s="3"/>
      <c r="BC7731" s="3"/>
      <c r="BD7731" s="3"/>
      <c r="BE7731" s="3"/>
      <c r="BF7731" s="3"/>
      <c r="BG7731" s="3"/>
      <c r="CK7731"/>
    </row>
    <row r="7732" spans="1:89" x14ac:dyDescent="0.25">
      <c r="A7732" s="2"/>
      <c r="B7732" s="5"/>
      <c r="C7732" s="5"/>
      <c r="D7732" s="5"/>
      <c r="E7732" s="5"/>
      <c r="F7732" s="5"/>
      <c r="G7732" s="5"/>
      <c r="H7732" s="5"/>
      <c r="I7732" s="3"/>
      <c r="J7732" s="5"/>
      <c r="K7732" s="5"/>
      <c r="L7732" s="5"/>
      <c r="M7732" s="5"/>
      <c r="AJ7732" s="3"/>
      <c r="AK7732" s="3"/>
      <c r="AL7732" s="3"/>
      <c r="AM7732" s="3"/>
      <c r="AN7732" s="5"/>
      <c r="AO7732" s="5"/>
      <c r="AP7732" s="5"/>
      <c r="AQ7732" s="5"/>
      <c r="AR7732" s="5"/>
      <c r="AS7732" s="5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CK7732"/>
    </row>
    <row r="7733" spans="1:89" x14ac:dyDescent="0.25">
      <c r="A7733" s="2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AJ7733" s="3"/>
      <c r="AK7733" s="3"/>
      <c r="AL7733" s="3"/>
      <c r="AM7733" s="3"/>
      <c r="AN7733" s="3"/>
      <c r="AO7733" s="5"/>
      <c r="AP7733" s="5"/>
      <c r="AQ7733" s="5"/>
      <c r="AR7733" s="5"/>
      <c r="AS7733" s="5"/>
      <c r="AT7733" s="3"/>
      <c r="AU7733" s="3"/>
      <c r="AV7733" s="3"/>
      <c r="AW7733" s="3"/>
      <c r="AX7733" s="3"/>
      <c r="AY7733" s="3"/>
      <c r="AZ7733" s="3"/>
      <c r="BA7733" s="3"/>
      <c r="BB7733" s="3"/>
      <c r="BC7733" s="3"/>
      <c r="BD7733" s="3"/>
      <c r="BE7733" s="3"/>
      <c r="BF7733" s="3"/>
      <c r="BG7733" s="3"/>
      <c r="CK7733"/>
    </row>
    <row r="7734" spans="1:89" x14ac:dyDescent="0.25">
      <c r="A7734" s="2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AJ7734" s="3"/>
      <c r="AK7734" s="3"/>
      <c r="AL7734" s="3"/>
      <c r="AM7734" s="3"/>
      <c r="AN7734" s="3"/>
      <c r="AO7734" s="5"/>
      <c r="AP7734" s="5"/>
      <c r="AQ7734" s="5"/>
      <c r="AR7734" s="5"/>
      <c r="AS7734" s="5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CK7734"/>
    </row>
    <row r="7735" spans="1:89" x14ac:dyDescent="0.25">
      <c r="A7735" s="2"/>
      <c r="B7735" s="5"/>
      <c r="C7735" s="5"/>
      <c r="D7735" s="5"/>
      <c r="E7735" s="5"/>
      <c r="F7735" s="5"/>
      <c r="G7735" s="5"/>
      <c r="H7735" s="5"/>
      <c r="I7735" s="3"/>
      <c r="J7735" s="5"/>
      <c r="K7735" s="5"/>
      <c r="L7735" s="5"/>
      <c r="M7735" s="5"/>
      <c r="AJ7735" s="3"/>
      <c r="AK7735" s="3"/>
      <c r="AL7735" s="3"/>
      <c r="AM7735" s="3"/>
      <c r="AN7735" s="5"/>
      <c r="AO7735" s="5"/>
      <c r="AP7735" s="5"/>
      <c r="AQ7735" s="5"/>
      <c r="AR7735" s="5"/>
      <c r="AS7735" s="5"/>
      <c r="AT7735" s="3"/>
      <c r="AU7735" s="3"/>
      <c r="AV7735" s="3"/>
      <c r="AW7735" s="3"/>
      <c r="AX7735" s="3"/>
      <c r="AY7735" s="3"/>
      <c r="AZ7735" s="3"/>
      <c r="BA7735" s="3"/>
      <c r="BB7735" s="3"/>
      <c r="BC7735" s="3"/>
      <c r="BD7735" s="3"/>
      <c r="BE7735" s="3"/>
      <c r="BF7735" s="3"/>
      <c r="BG7735" s="3"/>
      <c r="CK7735"/>
    </row>
    <row r="7736" spans="1:89" x14ac:dyDescent="0.25">
      <c r="A7736" s="2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3"/>
      <c r="AU7736" s="5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CK7736"/>
    </row>
    <row r="7737" spans="1:89" x14ac:dyDescent="0.25">
      <c r="A7737" s="2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3"/>
      <c r="AU7737" s="5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CK7737"/>
    </row>
    <row r="7738" spans="1:89" x14ac:dyDescent="0.25">
      <c r="A7738" s="2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3"/>
      <c r="AU7738" s="5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CK7738"/>
    </row>
    <row r="7739" spans="1:89" x14ac:dyDescent="0.25">
      <c r="A7739" s="2"/>
      <c r="B7739" s="5"/>
      <c r="C7739" s="5"/>
      <c r="D7739" s="5"/>
      <c r="E7739" s="5"/>
      <c r="F7739" s="5"/>
      <c r="G7739" s="5"/>
      <c r="H7739" s="5"/>
      <c r="I7739" s="3"/>
      <c r="J7739" s="5"/>
      <c r="K7739" s="5"/>
      <c r="L7739" s="5"/>
      <c r="M7739" s="5"/>
      <c r="AJ7739" s="3"/>
      <c r="AK7739" s="3"/>
      <c r="AL7739" s="3"/>
      <c r="AM7739" s="3"/>
      <c r="AN7739" s="3"/>
      <c r="AO7739" s="5"/>
      <c r="AP7739" s="5"/>
      <c r="AQ7739" s="5"/>
      <c r="AR7739" s="5"/>
      <c r="AS7739" s="5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CK7739"/>
    </row>
    <row r="7740" spans="1:89" x14ac:dyDescent="0.25">
      <c r="A7740" s="2"/>
      <c r="B7740" s="5"/>
      <c r="C7740" s="5"/>
      <c r="D7740" s="5"/>
      <c r="E7740" s="5"/>
      <c r="F7740" s="5"/>
      <c r="G7740" s="5"/>
      <c r="H7740" s="5"/>
      <c r="I7740" s="3"/>
      <c r="J7740" s="5"/>
      <c r="K7740" s="5"/>
      <c r="L7740" s="5"/>
      <c r="M7740" s="5"/>
      <c r="AJ7740" s="3"/>
      <c r="AK7740" s="3"/>
      <c r="AL7740" s="3"/>
      <c r="AM7740" s="3"/>
      <c r="AN7740" s="5"/>
      <c r="AO7740" s="5"/>
      <c r="AP7740" s="5"/>
      <c r="AQ7740" s="5"/>
      <c r="AR7740" s="5"/>
      <c r="AS7740" s="5"/>
      <c r="AT7740" s="3"/>
      <c r="AU7740" s="5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CK7740"/>
    </row>
    <row r="7741" spans="1:89" x14ac:dyDescent="0.25">
      <c r="A7741" s="2"/>
      <c r="B7741" s="5"/>
      <c r="C7741" s="5"/>
      <c r="D7741" s="5"/>
      <c r="E7741" s="5"/>
      <c r="F7741" s="5"/>
      <c r="G7741" s="5"/>
      <c r="H7741" s="5"/>
      <c r="I7741" s="3"/>
      <c r="J7741" s="5"/>
      <c r="K7741" s="5"/>
      <c r="L7741" s="5"/>
      <c r="M7741" s="5"/>
      <c r="AJ7741" s="3"/>
      <c r="AK7741" s="3"/>
      <c r="AL7741" s="3"/>
      <c r="AM7741" s="3"/>
      <c r="AN7741" s="3"/>
      <c r="AO7741" s="5"/>
      <c r="AP7741" s="5"/>
      <c r="AQ7741" s="5"/>
      <c r="AR7741" s="5"/>
      <c r="AS7741" s="5"/>
      <c r="AT7741" s="3"/>
      <c r="AU7741" s="3"/>
      <c r="AV7741" s="3"/>
      <c r="AW7741" s="3"/>
      <c r="AX7741" s="3"/>
      <c r="AY7741" s="3"/>
      <c r="AZ7741" s="3"/>
      <c r="BA7741" s="3"/>
      <c r="BB7741" s="3"/>
      <c r="BC7741" s="3"/>
      <c r="BD7741" s="3"/>
      <c r="BE7741" s="3"/>
      <c r="BF7741" s="3"/>
      <c r="BG7741" s="3"/>
      <c r="CK7741"/>
    </row>
    <row r="7742" spans="1:89" x14ac:dyDescent="0.25">
      <c r="A7742" s="2"/>
      <c r="B7742" s="5"/>
      <c r="C7742" s="5"/>
      <c r="D7742" s="5"/>
      <c r="E7742" s="5"/>
      <c r="F7742" s="5"/>
      <c r="G7742" s="5"/>
      <c r="H7742" s="5"/>
      <c r="I7742" s="3"/>
      <c r="J7742" s="5"/>
      <c r="K7742" s="5"/>
      <c r="L7742" s="5"/>
      <c r="M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3"/>
      <c r="AU7742" s="5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CK7742"/>
    </row>
    <row r="7743" spans="1:89" x14ac:dyDescent="0.25">
      <c r="A7743" s="2"/>
      <c r="B7743" s="5"/>
      <c r="C7743" s="5"/>
      <c r="D7743" s="5"/>
      <c r="E7743" s="5"/>
      <c r="F7743" s="5"/>
      <c r="G7743" s="5"/>
      <c r="H7743" s="5"/>
      <c r="I7743" s="3"/>
      <c r="J7743" s="5"/>
      <c r="K7743" s="5"/>
      <c r="L7743" s="5"/>
      <c r="M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3"/>
      <c r="AU7743" s="5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CK7743"/>
    </row>
    <row r="7744" spans="1:89" x14ac:dyDescent="0.25">
      <c r="A7744" s="2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AJ7744" s="3"/>
      <c r="AK7744" s="3"/>
      <c r="AL7744" s="3"/>
      <c r="AM7744" s="3"/>
      <c r="AN7744" s="3"/>
      <c r="AO7744" s="5"/>
      <c r="AP7744" s="5"/>
      <c r="AQ7744" s="5"/>
      <c r="AR7744" s="5"/>
      <c r="AS7744" s="5"/>
      <c r="AT7744" s="3"/>
      <c r="AU7744" s="5"/>
      <c r="AV7744" s="3"/>
      <c r="AW7744" s="3"/>
      <c r="AX7744" s="3"/>
      <c r="AY7744" s="3"/>
      <c r="AZ7744" s="3"/>
      <c r="BA7744" s="3"/>
      <c r="BB7744" s="3"/>
      <c r="BC7744" s="3"/>
      <c r="BD7744" s="3"/>
      <c r="BE7744" s="3"/>
      <c r="BF7744" s="3"/>
      <c r="BG7744" s="3"/>
      <c r="CK7744"/>
    </row>
    <row r="7745" spans="1:89" x14ac:dyDescent="0.25">
      <c r="A7745" s="2"/>
      <c r="B7745" s="5"/>
      <c r="C7745" s="5"/>
      <c r="D7745" s="5"/>
      <c r="E7745" s="5"/>
      <c r="F7745" s="5"/>
      <c r="G7745" s="5"/>
      <c r="H7745" s="5"/>
      <c r="I7745" s="3"/>
      <c r="J7745" s="5"/>
      <c r="K7745" s="5"/>
      <c r="L7745" s="5"/>
      <c r="M7745" s="5"/>
      <c r="AJ7745" s="5"/>
      <c r="AK7745" s="3"/>
      <c r="AL7745" s="3"/>
      <c r="AM7745" s="5"/>
      <c r="AN7745" s="5"/>
      <c r="AO7745" s="5"/>
      <c r="AP7745" s="5"/>
      <c r="AQ7745" s="5"/>
      <c r="AR7745" s="5"/>
      <c r="AS7745" s="5"/>
      <c r="AT7745" s="3"/>
      <c r="AU7745" s="5"/>
      <c r="AV7745" s="3"/>
      <c r="AW7745" s="3"/>
      <c r="AX7745" s="3"/>
      <c r="AY7745" s="3"/>
      <c r="AZ7745" s="3"/>
      <c r="BA7745" s="3"/>
      <c r="BB7745" s="3"/>
      <c r="BC7745" s="3"/>
      <c r="BD7745" s="3"/>
      <c r="BE7745" s="3"/>
      <c r="BF7745" s="3"/>
      <c r="BG7745" s="3"/>
      <c r="CK7745"/>
    </row>
    <row r="7746" spans="1:89" x14ac:dyDescent="0.25">
      <c r="A7746" s="2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AJ7746" s="3"/>
      <c r="AK7746" s="3"/>
      <c r="AL7746" s="3"/>
      <c r="AM7746" s="3"/>
      <c r="AN7746" s="3"/>
      <c r="AO7746" s="5"/>
      <c r="AP7746" s="5"/>
      <c r="AQ7746" s="5"/>
      <c r="AR7746" s="5"/>
      <c r="AS7746" s="5"/>
      <c r="AT7746" s="3"/>
      <c r="AU7746" s="5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CK7746"/>
    </row>
    <row r="7747" spans="1:89" x14ac:dyDescent="0.25">
      <c r="A7747" s="2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AJ7747" s="3"/>
      <c r="AK7747" s="3"/>
      <c r="AL7747" s="3"/>
      <c r="AM7747" s="3"/>
      <c r="AN7747" s="5"/>
      <c r="AO7747" s="5"/>
      <c r="AP7747" s="5"/>
      <c r="AQ7747" s="5"/>
      <c r="AR7747" s="5"/>
      <c r="AS7747" s="5"/>
      <c r="AT7747" s="3"/>
      <c r="AU7747" s="5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CK7747"/>
    </row>
    <row r="7748" spans="1:89" x14ac:dyDescent="0.25">
      <c r="A7748" s="2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AJ7748" s="3"/>
      <c r="AK7748" s="3"/>
      <c r="AL7748" s="3"/>
      <c r="AM7748" s="3"/>
      <c r="AN7748" s="5"/>
      <c r="AO7748" s="5"/>
      <c r="AP7748" s="5"/>
      <c r="AQ7748" s="5"/>
      <c r="AR7748" s="5"/>
      <c r="AS7748" s="5"/>
      <c r="AT7748" s="3"/>
      <c r="AU7748" s="5"/>
      <c r="AV7748" s="3"/>
      <c r="AW7748" s="3"/>
      <c r="AX7748" s="3"/>
      <c r="AY7748" s="3"/>
      <c r="AZ7748" s="3"/>
      <c r="BA7748" s="3"/>
      <c r="BB7748" s="3"/>
      <c r="BC7748" s="3"/>
      <c r="BD7748" s="3"/>
      <c r="BE7748" s="3"/>
      <c r="BF7748" s="3"/>
      <c r="BG7748" s="3"/>
      <c r="CK7748"/>
    </row>
    <row r="7749" spans="1:89" x14ac:dyDescent="0.25">
      <c r="A7749" s="2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AJ7749" s="3"/>
      <c r="AK7749" s="3"/>
      <c r="AL7749" s="3"/>
      <c r="AM7749" s="3"/>
      <c r="AN7749" s="5"/>
      <c r="AO7749" s="5"/>
      <c r="AP7749" s="5"/>
      <c r="AQ7749" s="5"/>
      <c r="AR7749" s="5"/>
      <c r="AS7749" s="5"/>
      <c r="AT7749" s="3"/>
      <c r="AU7749" s="5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CK7749"/>
    </row>
    <row r="7750" spans="1:89" x14ac:dyDescent="0.25">
      <c r="A7750" s="2"/>
      <c r="B7750" s="5"/>
      <c r="C7750" s="5"/>
      <c r="D7750" s="5"/>
      <c r="E7750" s="5"/>
      <c r="F7750" s="5"/>
      <c r="G7750" s="5"/>
      <c r="H7750" s="5"/>
      <c r="I7750" s="3"/>
      <c r="J7750" s="5"/>
      <c r="K7750" s="5"/>
      <c r="L7750" s="5"/>
      <c r="M7750" s="5"/>
      <c r="AJ7750" s="3"/>
      <c r="AK7750" s="3"/>
      <c r="AL7750" s="3"/>
      <c r="AM7750" s="3"/>
      <c r="AN7750" s="3"/>
      <c r="AO7750" s="5"/>
      <c r="AP7750" s="5"/>
      <c r="AQ7750" s="5"/>
      <c r="AR7750" s="5"/>
      <c r="AS7750" s="5"/>
      <c r="AT7750" s="3"/>
      <c r="AU7750" s="5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CK7750"/>
    </row>
    <row r="7751" spans="1:89" x14ac:dyDescent="0.25">
      <c r="A7751" s="2"/>
      <c r="B7751" s="5"/>
      <c r="C7751" s="5"/>
      <c r="D7751" s="5"/>
      <c r="E7751" s="5"/>
      <c r="F7751" s="5"/>
      <c r="G7751" s="5"/>
      <c r="H7751" s="5"/>
      <c r="I7751" s="3"/>
      <c r="J7751" s="5"/>
      <c r="K7751" s="5"/>
      <c r="L7751" s="5"/>
      <c r="M7751" s="5"/>
      <c r="AJ7751" s="3"/>
      <c r="AK7751" s="3"/>
      <c r="AL7751" s="3"/>
      <c r="AM7751" s="3"/>
      <c r="AN7751" s="3"/>
      <c r="AO7751" s="5"/>
      <c r="AP7751" s="5"/>
      <c r="AQ7751" s="5"/>
      <c r="AR7751" s="5"/>
      <c r="AS7751" s="5"/>
      <c r="AT7751" s="3"/>
      <c r="AU7751" s="5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CK7751"/>
    </row>
    <row r="7752" spans="1:89" x14ac:dyDescent="0.25">
      <c r="A7752" s="2"/>
      <c r="B7752" s="5"/>
      <c r="C7752" s="5"/>
      <c r="D7752" s="5"/>
      <c r="E7752" s="5"/>
      <c r="F7752" s="5"/>
      <c r="G7752" s="5"/>
      <c r="H7752" s="5"/>
      <c r="I7752" s="3"/>
      <c r="J7752" s="5"/>
      <c r="K7752" s="5"/>
      <c r="L7752" s="5"/>
      <c r="M7752" s="5"/>
      <c r="AJ7752" s="3"/>
      <c r="AK7752" s="3"/>
      <c r="AL7752" s="3"/>
      <c r="AM7752" s="3"/>
      <c r="AN7752" s="5"/>
      <c r="AO7752" s="5"/>
      <c r="AP7752" s="5"/>
      <c r="AQ7752" s="5"/>
      <c r="AR7752" s="5"/>
      <c r="AS7752" s="5"/>
      <c r="AT7752" s="3"/>
      <c r="AU7752" s="5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CK7752"/>
    </row>
    <row r="7753" spans="1:89" x14ac:dyDescent="0.25">
      <c r="A7753" s="2"/>
      <c r="B7753" s="5"/>
      <c r="C7753" s="5"/>
      <c r="D7753" s="5"/>
      <c r="E7753" s="5"/>
      <c r="F7753" s="5"/>
      <c r="G7753" s="5"/>
      <c r="H7753" s="5"/>
      <c r="I7753" s="3"/>
      <c r="J7753" s="5"/>
      <c r="K7753" s="5"/>
      <c r="L7753" s="5"/>
      <c r="M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3"/>
      <c r="AU7753" s="5"/>
      <c r="AV7753" s="3"/>
      <c r="AW7753" s="3"/>
      <c r="AX7753" s="3"/>
      <c r="AY7753" s="3"/>
      <c r="AZ7753" s="3"/>
      <c r="BA7753" s="3"/>
      <c r="BB7753" s="3"/>
      <c r="BC7753" s="3"/>
      <c r="BD7753" s="3"/>
      <c r="BE7753" s="3"/>
      <c r="BF7753" s="3"/>
      <c r="BG7753" s="3"/>
      <c r="CK7753"/>
    </row>
    <row r="7754" spans="1:89" x14ac:dyDescent="0.25">
      <c r="A7754" s="2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3"/>
      <c r="AU7754" s="5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CK7754"/>
    </row>
    <row r="7755" spans="1:89" x14ac:dyDescent="0.25">
      <c r="A7755" s="2"/>
      <c r="B7755" s="5"/>
      <c r="C7755" s="5"/>
      <c r="D7755" s="5"/>
      <c r="E7755" s="5"/>
      <c r="F7755" s="5"/>
      <c r="G7755" s="5"/>
      <c r="H7755" s="5"/>
      <c r="I7755" s="3"/>
      <c r="J7755" s="5"/>
      <c r="K7755" s="5"/>
      <c r="L7755" s="5"/>
      <c r="M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3"/>
      <c r="AU7755" s="5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CK7755"/>
    </row>
    <row r="7756" spans="1:89" x14ac:dyDescent="0.25">
      <c r="A7756" s="2"/>
      <c r="B7756" s="5"/>
      <c r="C7756" s="5"/>
      <c r="D7756" s="5"/>
      <c r="E7756" s="5"/>
      <c r="F7756" s="5"/>
      <c r="G7756" s="5"/>
      <c r="H7756" s="5"/>
      <c r="I7756" s="3"/>
      <c r="J7756" s="5"/>
      <c r="K7756" s="5"/>
      <c r="L7756" s="5"/>
      <c r="M7756" s="5"/>
      <c r="AJ7756" s="3"/>
      <c r="AK7756" s="3"/>
      <c r="AL7756" s="3"/>
      <c r="AM7756" s="3"/>
      <c r="AN7756" s="3"/>
      <c r="AO7756" s="5"/>
      <c r="AP7756" s="5"/>
      <c r="AQ7756" s="5"/>
      <c r="AR7756" s="5"/>
      <c r="AS7756" s="5"/>
      <c r="AT7756" s="3"/>
      <c r="AU7756" s="5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CK7756"/>
    </row>
    <row r="7757" spans="1:89" x14ac:dyDescent="0.25">
      <c r="A7757" s="2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AJ7757" s="3"/>
      <c r="AK7757" s="3"/>
      <c r="AL7757" s="3"/>
      <c r="AM7757" s="3"/>
      <c r="AN7757" s="5"/>
      <c r="AO7757" s="5"/>
      <c r="AP7757" s="5"/>
      <c r="AQ7757" s="5"/>
      <c r="AR7757" s="5"/>
      <c r="AS7757" s="5"/>
      <c r="AT7757" s="3"/>
      <c r="AU7757" s="5"/>
      <c r="AV7757" s="3"/>
      <c r="AW7757" s="3"/>
      <c r="AX7757" s="3"/>
      <c r="AY7757" s="3"/>
      <c r="AZ7757" s="3"/>
      <c r="BA7757" s="3"/>
      <c r="BB7757" s="3"/>
      <c r="BC7757" s="3"/>
      <c r="BD7757" s="3"/>
      <c r="BE7757" s="3"/>
      <c r="BF7757" s="3"/>
      <c r="BG7757" s="3"/>
      <c r="CK7757"/>
    </row>
    <row r="7758" spans="1:89" x14ac:dyDescent="0.25">
      <c r="A7758" s="2"/>
      <c r="B7758" s="5"/>
      <c r="C7758" s="5"/>
      <c r="D7758" s="5"/>
      <c r="E7758" s="5"/>
      <c r="F7758" s="5"/>
      <c r="G7758" s="5"/>
      <c r="H7758" s="5"/>
      <c r="I7758" s="3"/>
      <c r="J7758" s="5"/>
      <c r="K7758" s="5"/>
      <c r="L7758" s="5"/>
      <c r="M7758" s="5"/>
      <c r="AJ7758" s="3"/>
      <c r="AK7758" s="3"/>
      <c r="AL7758" s="3"/>
      <c r="AM7758" s="3"/>
      <c r="AN7758" s="3"/>
      <c r="AO7758" s="5"/>
      <c r="AP7758" s="5"/>
      <c r="AQ7758" s="5"/>
      <c r="AR7758" s="5"/>
      <c r="AS7758" s="5"/>
      <c r="AT7758" s="3"/>
      <c r="AU7758" s="5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CK7758"/>
    </row>
    <row r="7759" spans="1:89" x14ac:dyDescent="0.25">
      <c r="A7759" s="2"/>
      <c r="B7759" s="5"/>
      <c r="C7759" s="5"/>
      <c r="D7759" s="5"/>
      <c r="E7759" s="5"/>
      <c r="F7759" s="5"/>
      <c r="G7759" s="5"/>
      <c r="H7759" s="5"/>
      <c r="I7759" s="3"/>
      <c r="J7759" s="5"/>
      <c r="K7759" s="5"/>
      <c r="L7759" s="5"/>
      <c r="M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3"/>
      <c r="AU7759" s="5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CK7759"/>
    </row>
    <row r="7760" spans="1:89" x14ac:dyDescent="0.25">
      <c r="A7760" s="2"/>
      <c r="B7760" s="5"/>
      <c r="C7760" s="5"/>
      <c r="D7760" s="5"/>
      <c r="E7760" s="5"/>
      <c r="F7760" s="5"/>
      <c r="G7760" s="5"/>
      <c r="H7760" s="5"/>
      <c r="I7760" s="3"/>
      <c r="J7760" s="5"/>
      <c r="K7760" s="5"/>
      <c r="L7760" s="5"/>
      <c r="M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3"/>
      <c r="AU7760" s="5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CK7760"/>
    </row>
    <row r="7761" spans="1:89" x14ac:dyDescent="0.25">
      <c r="A7761" s="2"/>
      <c r="B7761" s="5"/>
      <c r="C7761" s="5"/>
      <c r="D7761" s="5"/>
      <c r="E7761" s="5"/>
      <c r="F7761" s="5"/>
      <c r="G7761" s="5"/>
      <c r="H7761" s="5"/>
      <c r="I7761" s="3"/>
      <c r="J7761" s="5"/>
      <c r="K7761" s="5"/>
      <c r="L7761" s="5"/>
      <c r="M7761" s="5"/>
      <c r="AJ7761" s="3"/>
      <c r="AK7761" s="3"/>
      <c r="AL7761" s="3"/>
      <c r="AM7761" s="3"/>
      <c r="AN7761" s="3"/>
      <c r="AO7761" s="5"/>
      <c r="AP7761" s="5"/>
      <c r="AQ7761" s="5"/>
      <c r="AR7761" s="3"/>
      <c r="AS7761" s="5"/>
      <c r="AT7761" s="3"/>
      <c r="AU7761" s="5"/>
      <c r="AV7761" s="3"/>
      <c r="AW7761" s="3"/>
      <c r="AX7761" s="3"/>
      <c r="AY7761" s="3"/>
      <c r="AZ7761" s="3"/>
      <c r="BA7761" s="3"/>
      <c r="BB7761" s="3"/>
      <c r="BC7761" s="3"/>
      <c r="BD7761" s="3"/>
      <c r="BE7761" s="3"/>
      <c r="BF7761" s="3"/>
      <c r="BG7761" s="3"/>
      <c r="CK7761"/>
    </row>
    <row r="7762" spans="1:89" x14ac:dyDescent="0.25">
      <c r="A7762" s="2"/>
      <c r="B7762" s="5"/>
      <c r="C7762" s="5"/>
      <c r="D7762" s="5"/>
      <c r="E7762" s="5"/>
      <c r="F7762" s="5"/>
      <c r="G7762" s="5"/>
      <c r="H7762" s="5"/>
      <c r="I7762" s="3"/>
      <c r="J7762" s="5"/>
      <c r="K7762" s="5"/>
      <c r="L7762" s="5"/>
      <c r="M7762" s="5"/>
      <c r="AJ7762" s="3"/>
      <c r="AK7762" s="3"/>
      <c r="AL7762" s="3"/>
      <c r="AM7762" s="3"/>
      <c r="AN7762" s="3"/>
      <c r="AO7762" s="5"/>
      <c r="AP7762" s="5"/>
      <c r="AQ7762" s="5"/>
      <c r="AR7762" s="3"/>
      <c r="AS7762" s="5"/>
      <c r="AT7762" s="3"/>
      <c r="AU7762" s="5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CK7762"/>
    </row>
    <row r="7763" spans="1:89" x14ac:dyDescent="0.25">
      <c r="A7763" s="2"/>
      <c r="B7763" s="5"/>
      <c r="C7763" s="5"/>
      <c r="D7763" s="5"/>
      <c r="E7763" s="5"/>
      <c r="F7763" s="5"/>
      <c r="G7763" s="5"/>
      <c r="H7763" s="5"/>
      <c r="I7763" s="3"/>
      <c r="J7763" s="5"/>
      <c r="K7763" s="5"/>
      <c r="L7763" s="5"/>
      <c r="M7763" s="5"/>
      <c r="AJ7763" s="3"/>
      <c r="AK7763" s="3"/>
      <c r="AL7763" s="3"/>
      <c r="AM7763" s="3"/>
      <c r="AN7763" s="3"/>
      <c r="AO7763" s="5"/>
      <c r="AP7763" s="5"/>
      <c r="AQ7763" s="5"/>
      <c r="AR7763" s="3"/>
      <c r="AS7763" s="5"/>
      <c r="AT7763" s="3"/>
      <c r="AU7763" s="5"/>
      <c r="AV7763" s="3"/>
      <c r="AW7763" s="3"/>
      <c r="AX7763" s="3"/>
      <c r="AY7763" s="3"/>
      <c r="AZ7763" s="3"/>
      <c r="BA7763" s="3"/>
      <c r="BB7763" s="3"/>
      <c r="BC7763" s="3"/>
      <c r="BD7763" s="3"/>
      <c r="BE7763" s="3"/>
      <c r="BF7763" s="3"/>
      <c r="BG7763" s="3"/>
      <c r="CK7763"/>
    </row>
    <row r="7764" spans="1:89" x14ac:dyDescent="0.25">
      <c r="A7764" s="2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AJ7764" s="3"/>
      <c r="AK7764" s="3"/>
      <c r="AL7764" s="3"/>
      <c r="AM7764" s="3"/>
      <c r="AN7764" s="3"/>
      <c r="AO7764" s="5"/>
      <c r="AP7764" s="5"/>
      <c r="AQ7764" s="5"/>
      <c r="AR7764" s="3"/>
      <c r="AS7764" s="3"/>
      <c r="AT7764" s="3"/>
      <c r="AU7764" s="5"/>
      <c r="AV7764" s="3"/>
      <c r="AW7764" s="3"/>
      <c r="AX7764" s="3"/>
      <c r="AY7764" s="3"/>
      <c r="AZ7764" s="3"/>
      <c r="BA7764" s="3"/>
      <c r="BB7764" s="3"/>
      <c r="BC7764" s="3"/>
      <c r="BD7764" s="3"/>
      <c r="BE7764" s="3"/>
      <c r="BF7764" s="3"/>
      <c r="BG7764" s="3"/>
      <c r="CK7764"/>
    </row>
    <row r="7765" spans="1:89" x14ac:dyDescent="0.25">
      <c r="A7765" s="2"/>
      <c r="B7765" s="5"/>
      <c r="C7765" s="5"/>
      <c r="D7765" s="5"/>
      <c r="E7765" s="5"/>
      <c r="F7765" s="5"/>
      <c r="G7765" s="5"/>
      <c r="H7765" s="5"/>
      <c r="I7765" s="3"/>
      <c r="J7765" s="5"/>
      <c r="K7765" s="5"/>
      <c r="L7765" s="5"/>
      <c r="M7765" s="5"/>
      <c r="AJ7765" s="5"/>
      <c r="AK7765" s="5"/>
      <c r="AL7765" s="3"/>
      <c r="AM7765" s="3"/>
      <c r="AN7765" s="3"/>
      <c r="AO7765" s="5"/>
      <c r="AP7765" s="5"/>
      <c r="AQ7765" s="5"/>
      <c r="AR7765" s="5"/>
      <c r="AS7765" s="5"/>
      <c r="AT7765" s="3"/>
      <c r="AU7765" s="5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CK7765"/>
    </row>
    <row r="7766" spans="1:89" x14ac:dyDescent="0.25">
      <c r="A7766" s="2"/>
      <c r="B7766" s="5"/>
      <c r="C7766" s="5"/>
      <c r="D7766" s="5"/>
      <c r="E7766" s="5"/>
      <c r="F7766" s="5"/>
      <c r="G7766" s="5"/>
      <c r="H7766" s="5"/>
      <c r="I7766" s="3"/>
      <c r="J7766" s="5"/>
      <c r="K7766" s="5"/>
      <c r="L7766" s="5"/>
      <c r="M7766" s="5"/>
      <c r="AJ7766" s="3"/>
      <c r="AK7766" s="3"/>
      <c r="AL7766" s="3"/>
      <c r="AM7766" s="3"/>
      <c r="AN7766" s="3"/>
      <c r="AO7766" s="5"/>
      <c r="AP7766" s="5"/>
      <c r="AQ7766" s="5"/>
      <c r="AR7766" s="3"/>
      <c r="AS7766" s="3"/>
      <c r="AT7766" s="3"/>
      <c r="AU7766" s="5"/>
      <c r="AV7766" s="3"/>
      <c r="AW7766" s="3"/>
      <c r="AX7766" s="3"/>
      <c r="AY7766" s="3"/>
      <c r="AZ7766" s="3"/>
      <c r="BA7766" s="3"/>
      <c r="BB7766" s="3"/>
      <c r="BC7766" s="3"/>
      <c r="BD7766" s="3"/>
      <c r="BE7766" s="3"/>
      <c r="BF7766" s="3"/>
      <c r="BG7766" s="3"/>
      <c r="CK7766"/>
    </row>
    <row r="7767" spans="1:89" x14ac:dyDescent="0.25">
      <c r="A7767" s="2"/>
      <c r="B7767" s="5"/>
      <c r="C7767" s="5"/>
      <c r="D7767" s="5"/>
      <c r="E7767" s="5"/>
      <c r="F7767" s="5"/>
      <c r="G7767" s="5"/>
      <c r="H7767" s="5"/>
      <c r="I7767" s="3"/>
      <c r="J7767" s="5"/>
      <c r="K7767" s="5"/>
      <c r="L7767" s="5"/>
      <c r="M7767" s="5"/>
      <c r="AJ7767" s="3"/>
      <c r="AK7767" s="3"/>
      <c r="AL7767" s="3"/>
      <c r="AM7767" s="3"/>
      <c r="AN7767" s="3"/>
      <c r="AO7767" s="5"/>
      <c r="AP7767" s="5"/>
      <c r="AQ7767" s="5"/>
      <c r="AR7767" s="3"/>
      <c r="AS7767" s="3"/>
      <c r="AT7767" s="3"/>
      <c r="AU7767" s="5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CK7767"/>
    </row>
    <row r="7768" spans="1:89" x14ac:dyDescent="0.25">
      <c r="A7768" s="2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AJ7768" s="3"/>
      <c r="AK7768" s="3"/>
      <c r="AL7768" s="3"/>
      <c r="AM7768" s="3"/>
      <c r="AN7768" s="3"/>
      <c r="AO7768" s="5"/>
      <c r="AP7768" s="5"/>
      <c r="AQ7768" s="5"/>
      <c r="AR7768" s="3"/>
      <c r="AS7768" s="3"/>
      <c r="AT7768" s="3"/>
      <c r="AU7768" s="5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CK7768"/>
    </row>
    <row r="7769" spans="1:89" x14ac:dyDescent="0.25">
      <c r="A7769" s="2"/>
      <c r="B7769" s="5"/>
      <c r="C7769" s="5"/>
      <c r="D7769" s="5"/>
      <c r="E7769" s="5"/>
      <c r="F7769" s="5"/>
      <c r="G7769" s="5"/>
      <c r="H7769" s="5"/>
      <c r="I7769" s="3"/>
      <c r="J7769" s="5"/>
      <c r="K7769" s="5"/>
      <c r="L7769" s="5"/>
      <c r="M7769" s="5"/>
      <c r="AJ7769" s="3"/>
      <c r="AK7769" s="3"/>
      <c r="AL7769" s="3"/>
      <c r="AM7769" s="3"/>
      <c r="AN7769" s="3"/>
      <c r="AO7769" s="5"/>
      <c r="AP7769" s="5"/>
      <c r="AQ7769" s="5"/>
      <c r="AR7769" s="3"/>
      <c r="AS7769" s="5"/>
      <c r="AT7769" s="3"/>
      <c r="AU7769" s="5"/>
      <c r="AV7769" s="3"/>
      <c r="AW7769" s="3"/>
      <c r="AX7769" s="3"/>
      <c r="AY7769" s="3"/>
      <c r="AZ7769" s="3"/>
      <c r="BA7769" s="3"/>
      <c r="BB7769" s="3"/>
      <c r="BC7769" s="3"/>
      <c r="BD7769" s="3"/>
      <c r="BE7769" s="3"/>
      <c r="BF7769" s="3"/>
      <c r="BG7769" s="3"/>
      <c r="CK7769"/>
    </row>
    <row r="7770" spans="1:89" x14ac:dyDescent="0.25">
      <c r="A7770" s="2"/>
      <c r="B7770" s="5"/>
      <c r="C7770" s="5"/>
      <c r="D7770" s="5"/>
      <c r="E7770" s="5"/>
      <c r="F7770" s="5"/>
      <c r="G7770" s="5"/>
      <c r="H7770" s="5"/>
      <c r="I7770" s="3"/>
      <c r="J7770" s="5"/>
      <c r="K7770" s="5"/>
      <c r="L7770" s="5"/>
      <c r="M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3"/>
      <c r="AU7770" s="5"/>
      <c r="AV7770" s="3"/>
      <c r="AW7770" s="3"/>
      <c r="AX7770" s="3"/>
      <c r="AY7770" s="3"/>
      <c r="AZ7770" s="3"/>
      <c r="BA7770" s="3"/>
      <c r="BB7770" s="3"/>
      <c r="BC7770" s="3"/>
      <c r="BD7770" s="3"/>
      <c r="BE7770" s="3"/>
      <c r="BF7770" s="3"/>
      <c r="BG7770" s="3"/>
      <c r="CK7770"/>
    </row>
    <row r="7771" spans="1:89" x14ac:dyDescent="0.25">
      <c r="A7771" s="2"/>
      <c r="B7771" s="5"/>
      <c r="C7771" s="5"/>
      <c r="D7771" s="5"/>
      <c r="E7771" s="5"/>
      <c r="F7771" s="5"/>
      <c r="G7771" s="5"/>
      <c r="H7771" s="5"/>
      <c r="I7771" s="3"/>
      <c r="J7771" s="5"/>
      <c r="K7771" s="5"/>
      <c r="L7771" s="5"/>
      <c r="M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3"/>
      <c r="AU7771" s="5"/>
      <c r="AV7771" s="3"/>
      <c r="AW7771" s="3"/>
      <c r="AX7771" s="3"/>
      <c r="AY7771" s="3"/>
      <c r="AZ7771" s="3"/>
      <c r="BA7771" s="3"/>
      <c r="BB7771" s="3"/>
      <c r="BC7771" s="3"/>
      <c r="BD7771" s="3"/>
      <c r="BE7771" s="3"/>
      <c r="BF7771" s="3"/>
      <c r="BG7771" s="3"/>
      <c r="CK7771"/>
    </row>
    <row r="7772" spans="1:89" x14ac:dyDescent="0.25">
      <c r="A7772" s="2"/>
      <c r="B7772" s="5"/>
      <c r="C7772" s="5"/>
      <c r="D7772" s="5"/>
      <c r="E7772" s="5"/>
      <c r="F7772" s="5"/>
      <c r="G7772" s="5"/>
      <c r="H7772" s="5"/>
      <c r="I7772" s="3"/>
      <c r="J7772" s="5"/>
      <c r="K7772" s="5"/>
      <c r="L7772" s="5"/>
      <c r="M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3"/>
      <c r="AU7772" s="5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CK7772"/>
    </row>
    <row r="7773" spans="1:89" x14ac:dyDescent="0.25">
      <c r="A7773" s="2"/>
      <c r="B7773" s="5"/>
      <c r="C7773" s="5"/>
      <c r="D7773" s="5"/>
      <c r="E7773" s="5"/>
      <c r="F7773" s="5"/>
      <c r="G7773" s="5"/>
      <c r="H7773" s="5"/>
      <c r="I7773" s="3"/>
      <c r="J7773" s="5"/>
      <c r="K7773" s="5"/>
      <c r="L7773" s="5"/>
      <c r="M7773" s="5"/>
      <c r="AJ7773" s="3"/>
      <c r="AK7773" s="3"/>
      <c r="AL7773" s="3"/>
      <c r="AM7773" s="3"/>
      <c r="AN7773" s="3"/>
      <c r="AO7773" s="5"/>
      <c r="AP7773" s="5"/>
      <c r="AQ7773" s="5"/>
      <c r="AR7773" s="3"/>
      <c r="AS7773" s="3"/>
      <c r="AT7773" s="3"/>
      <c r="AU7773" s="5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CK7773"/>
    </row>
    <row r="7774" spans="1:89" x14ac:dyDescent="0.25">
      <c r="A7774" s="2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AJ7774" s="3"/>
      <c r="AK7774" s="3"/>
      <c r="AL7774" s="3"/>
      <c r="AM7774" s="3"/>
      <c r="AN7774" s="3"/>
      <c r="AO7774" s="5"/>
      <c r="AP7774" s="5"/>
      <c r="AQ7774" s="5"/>
      <c r="AR7774" s="3"/>
      <c r="AS7774" s="5"/>
      <c r="AT7774" s="3"/>
      <c r="AU7774" s="5"/>
      <c r="AV7774" s="3"/>
      <c r="AW7774" s="3"/>
      <c r="AX7774" s="3"/>
      <c r="AY7774" s="3"/>
      <c r="AZ7774" s="3"/>
      <c r="BA7774" s="3"/>
      <c r="BB7774" s="3"/>
      <c r="BC7774" s="3"/>
      <c r="BD7774" s="3"/>
      <c r="BE7774" s="3"/>
      <c r="BF7774" s="3"/>
      <c r="BG7774" s="3"/>
      <c r="CK7774"/>
    </row>
    <row r="7775" spans="1:89" x14ac:dyDescent="0.25">
      <c r="A7775" s="2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AJ7775" s="3"/>
      <c r="AK7775" s="3"/>
      <c r="AL7775" s="3"/>
      <c r="AM7775" s="3"/>
      <c r="AN7775" s="3"/>
      <c r="AO7775" s="5"/>
      <c r="AP7775" s="5"/>
      <c r="AQ7775" s="5"/>
      <c r="AR7775" s="3"/>
      <c r="AS7775" s="3"/>
      <c r="AT7775" s="3"/>
      <c r="AU7775" s="5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CK7775"/>
    </row>
    <row r="7776" spans="1:89" x14ac:dyDescent="0.25">
      <c r="A7776" s="2"/>
      <c r="B7776" s="5"/>
      <c r="C7776" s="5"/>
      <c r="D7776" s="5"/>
      <c r="E7776" s="5"/>
      <c r="F7776" s="5"/>
      <c r="G7776" s="5"/>
      <c r="H7776" s="5"/>
      <c r="I7776" s="3"/>
      <c r="J7776" s="5"/>
      <c r="K7776" s="5"/>
      <c r="L7776" s="5"/>
      <c r="M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3"/>
      <c r="AU7776" s="5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CK7776"/>
    </row>
    <row r="7777" spans="1:89" x14ac:dyDescent="0.25">
      <c r="A7777" s="2"/>
      <c r="B7777" s="5"/>
      <c r="C7777" s="5"/>
      <c r="D7777" s="5"/>
      <c r="E7777" s="5"/>
      <c r="F7777" s="5"/>
      <c r="G7777" s="5"/>
      <c r="H7777" s="5"/>
      <c r="I7777" s="3"/>
      <c r="J7777" s="5"/>
      <c r="K7777" s="5"/>
      <c r="L7777" s="5"/>
      <c r="M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3"/>
      <c r="AU7777" s="5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CK7777"/>
    </row>
    <row r="7778" spans="1:89" x14ac:dyDescent="0.25">
      <c r="A7778" s="2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3"/>
      <c r="AU7778" s="5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CK7778"/>
    </row>
    <row r="7779" spans="1:89" x14ac:dyDescent="0.25">
      <c r="A7779" s="2"/>
      <c r="B7779" s="5"/>
      <c r="C7779" s="5"/>
      <c r="D7779" s="5"/>
      <c r="E7779" s="5"/>
      <c r="F7779" s="5"/>
      <c r="G7779" s="5"/>
      <c r="H7779" s="5"/>
      <c r="I7779" s="3"/>
      <c r="J7779" s="5"/>
      <c r="K7779" s="5"/>
      <c r="L7779" s="5"/>
      <c r="M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3"/>
      <c r="AU7779" s="5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CK7779"/>
    </row>
    <row r="7780" spans="1:89" x14ac:dyDescent="0.25">
      <c r="A7780" s="2"/>
      <c r="B7780" s="5"/>
      <c r="C7780" s="5"/>
      <c r="D7780" s="5"/>
      <c r="E7780" s="5"/>
      <c r="F7780" s="5"/>
      <c r="G7780" s="5"/>
      <c r="H7780" s="5"/>
      <c r="I7780" s="3"/>
      <c r="J7780" s="5"/>
      <c r="K7780" s="5"/>
      <c r="L7780" s="5"/>
      <c r="M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3"/>
      <c r="AU7780" s="5"/>
      <c r="AV7780" s="3"/>
      <c r="AW7780" s="3"/>
      <c r="AX7780" s="3"/>
      <c r="AY7780" s="3"/>
      <c r="AZ7780" s="3"/>
      <c r="BA7780" s="3"/>
      <c r="BB7780" s="3"/>
      <c r="BC7780" s="3"/>
      <c r="BD7780" s="3"/>
      <c r="BE7780" s="3"/>
      <c r="BF7780" s="3"/>
      <c r="BG7780" s="3"/>
      <c r="CK7780"/>
    </row>
    <row r="7781" spans="1:89" x14ac:dyDescent="0.25">
      <c r="A7781" s="2"/>
      <c r="B7781" s="5"/>
      <c r="C7781" s="5"/>
      <c r="D7781" s="5"/>
      <c r="E7781" s="5"/>
      <c r="F7781" s="5"/>
      <c r="G7781" s="5"/>
      <c r="H7781" s="5"/>
      <c r="I7781" s="3"/>
      <c r="J7781" s="5"/>
      <c r="K7781" s="5"/>
      <c r="L7781" s="5"/>
      <c r="M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3"/>
      <c r="AU7781" s="5"/>
      <c r="AV7781" s="3"/>
      <c r="AW7781" s="3"/>
      <c r="AX7781" s="3"/>
      <c r="AY7781" s="3"/>
      <c r="AZ7781" s="3"/>
      <c r="BA7781" s="3"/>
      <c r="BB7781" s="3"/>
      <c r="BC7781" s="3"/>
      <c r="BD7781" s="3"/>
      <c r="BE7781" s="3"/>
      <c r="BF7781" s="3"/>
      <c r="BG7781" s="3"/>
      <c r="CK7781"/>
    </row>
    <row r="7782" spans="1:89" x14ac:dyDescent="0.25">
      <c r="A7782" s="2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3"/>
      <c r="AU7782" s="5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CK7782"/>
    </row>
    <row r="7783" spans="1:89" x14ac:dyDescent="0.25">
      <c r="A7783" s="2"/>
      <c r="B7783" s="5"/>
      <c r="C7783" s="5"/>
      <c r="D7783" s="5"/>
      <c r="E7783" s="5"/>
      <c r="F7783" s="5"/>
      <c r="G7783" s="5"/>
      <c r="H7783" s="5"/>
      <c r="I7783" s="3"/>
      <c r="J7783" s="5"/>
      <c r="K7783" s="5"/>
      <c r="L7783" s="5"/>
      <c r="M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3"/>
      <c r="AU7783" s="5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CK7783"/>
    </row>
    <row r="7784" spans="1:89" x14ac:dyDescent="0.25">
      <c r="A7784" s="2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3"/>
      <c r="AU7784" s="5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CK7784"/>
    </row>
    <row r="7785" spans="1:89" x14ac:dyDescent="0.25">
      <c r="A7785" s="2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3"/>
      <c r="AU7785" s="5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CK7785"/>
    </row>
    <row r="7786" spans="1:89" x14ac:dyDescent="0.25">
      <c r="A7786" s="2"/>
      <c r="B7786" s="5"/>
      <c r="C7786" s="5"/>
      <c r="D7786" s="5"/>
      <c r="E7786" s="5"/>
      <c r="F7786" s="5"/>
      <c r="G7786" s="5"/>
      <c r="H7786" s="5"/>
      <c r="I7786" s="3"/>
      <c r="J7786" s="5"/>
      <c r="K7786" s="5"/>
      <c r="L7786" s="5"/>
      <c r="M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3"/>
      <c r="AU7786" s="5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CK7786"/>
    </row>
    <row r="7787" spans="1:89" x14ac:dyDescent="0.25">
      <c r="A7787" s="2"/>
      <c r="B7787" s="5"/>
      <c r="C7787" s="5"/>
      <c r="D7787" s="5"/>
      <c r="E7787" s="5"/>
      <c r="F7787" s="5"/>
      <c r="G7787" s="5"/>
      <c r="H7787" s="5"/>
      <c r="I7787" s="3"/>
      <c r="J7787" s="5"/>
      <c r="K7787" s="5"/>
      <c r="L7787" s="5"/>
      <c r="M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3"/>
      <c r="AU7787" s="5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CK7787"/>
    </row>
    <row r="7788" spans="1:89" x14ac:dyDescent="0.25">
      <c r="A7788" s="2"/>
      <c r="B7788" s="5"/>
      <c r="C7788" s="5"/>
      <c r="D7788" s="5"/>
      <c r="E7788" s="5"/>
      <c r="F7788" s="5"/>
      <c r="G7788" s="5"/>
      <c r="H7788" s="5"/>
      <c r="I7788" s="3"/>
      <c r="J7788" s="5"/>
      <c r="K7788" s="5"/>
      <c r="L7788" s="5"/>
      <c r="M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3"/>
      <c r="AU7788" s="5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CK7788"/>
    </row>
    <row r="7789" spans="1:89" x14ac:dyDescent="0.25">
      <c r="A7789" s="2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3"/>
      <c r="AU7789" s="5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CK7789"/>
    </row>
    <row r="7790" spans="1:89" x14ac:dyDescent="0.25">
      <c r="A7790" s="2"/>
      <c r="B7790" s="5"/>
      <c r="C7790" s="5"/>
      <c r="D7790" s="5"/>
      <c r="E7790" s="5"/>
      <c r="F7790" s="5"/>
      <c r="G7790" s="5"/>
      <c r="H7790" s="5"/>
      <c r="I7790" s="3"/>
      <c r="J7790" s="5"/>
      <c r="K7790" s="5"/>
      <c r="L7790" s="5"/>
      <c r="M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3"/>
      <c r="AU7790" s="5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CK7790"/>
    </row>
    <row r="7791" spans="1:89" x14ac:dyDescent="0.25">
      <c r="A7791" s="2"/>
      <c r="B7791" s="5"/>
      <c r="C7791" s="5"/>
      <c r="D7791" s="5"/>
      <c r="E7791" s="5"/>
      <c r="F7791" s="5"/>
      <c r="G7791" s="5"/>
      <c r="H7791" s="5"/>
      <c r="I7791" s="3"/>
      <c r="J7791" s="5"/>
      <c r="K7791" s="5"/>
      <c r="L7791" s="5"/>
      <c r="M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3"/>
      <c r="AU7791" s="5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CK7791"/>
    </row>
    <row r="7792" spans="1:89" x14ac:dyDescent="0.25">
      <c r="A7792" s="2"/>
      <c r="B7792" s="5"/>
      <c r="C7792" s="5"/>
      <c r="D7792" s="5"/>
      <c r="E7792" s="5"/>
      <c r="F7792" s="5"/>
      <c r="G7792" s="5"/>
      <c r="H7792" s="5"/>
      <c r="I7792" s="3"/>
      <c r="J7792" s="5"/>
      <c r="K7792" s="5"/>
      <c r="L7792" s="5"/>
      <c r="M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3"/>
      <c r="AU7792" s="5"/>
      <c r="AV7792" s="3"/>
      <c r="AW7792" s="3"/>
      <c r="AX7792" s="3"/>
      <c r="AY7792" s="3"/>
      <c r="AZ7792" s="3"/>
      <c r="BA7792" s="3"/>
      <c r="BB7792" s="3"/>
      <c r="BC7792" s="3"/>
      <c r="BD7792" s="3"/>
      <c r="BE7792" s="3"/>
      <c r="BF7792" s="3"/>
      <c r="BG7792" s="3"/>
      <c r="CK7792"/>
    </row>
    <row r="7793" spans="1:89" x14ac:dyDescent="0.25">
      <c r="A7793" s="2"/>
      <c r="B7793" s="5"/>
      <c r="C7793" s="5"/>
      <c r="D7793" s="5"/>
      <c r="E7793" s="5"/>
      <c r="F7793" s="5"/>
      <c r="G7793" s="5"/>
      <c r="H7793" s="5"/>
      <c r="I7793" s="3"/>
      <c r="J7793" s="5"/>
      <c r="K7793" s="5"/>
      <c r="L7793" s="5"/>
      <c r="M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3"/>
      <c r="AU7793" s="5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CK7793"/>
    </row>
    <row r="7794" spans="1:89" x14ac:dyDescent="0.25">
      <c r="A7794" s="2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3"/>
      <c r="AU7794" s="5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CK7794"/>
    </row>
    <row r="7795" spans="1:89" x14ac:dyDescent="0.25">
      <c r="A7795" s="2"/>
      <c r="B7795" s="5"/>
      <c r="C7795" s="5"/>
      <c r="D7795" s="5"/>
      <c r="E7795" s="5"/>
      <c r="F7795" s="5"/>
      <c r="G7795" s="5"/>
      <c r="H7795" s="5"/>
      <c r="I7795" s="3"/>
      <c r="J7795" s="5"/>
      <c r="K7795" s="5"/>
      <c r="L7795" s="5"/>
      <c r="M7795" s="5"/>
      <c r="AJ7795" s="3"/>
      <c r="AK7795" s="3"/>
      <c r="AL7795" s="3"/>
      <c r="AM7795" s="3"/>
      <c r="AN7795" s="3"/>
      <c r="AO7795" s="5"/>
      <c r="AP7795" s="5"/>
      <c r="AQ7795" s="5"/>
      <c r="AR7795" s="5"/>
      <c r="AS7795" s="5"/>
      <c r="AT7795" s="3"/>
      <c r="AU7795" s="5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CK7795"/>
    </row>
    <row r="7796" spans="1:89" x14ac:dyDescent="0.25">
      <c r="A7796" s="2"/>
      <c r="B7796" s="5"/>
      <c r="C7796" s="5"/>
      <c r="D7796" s="5"/>
      <c r="E7796" s="5"/>
      <c r="F7796" s="5"/>
      <c r="G7796" s="5"/>
      <c r="H7796" s="5"/>
      <c r="I7796" s="3"/>
      <c r="J7796" s="5"/>
      <c r="K7796" s="5"/>
      <c r="L7796" s="5"/>
      <c r="M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3"/>
      <c r="AU7796" s="5"/>
      <c r="AV7796" s="3"/>
      <c r="AW7796" s="3"/>
      <c r="AX7796" s="3"/>
      <c r="AY7796" s="3"/>
      <c r="AZ7796" s="3"/>
      <c r="BA7796" s="3"/>
      <c r="BB7796" s="3"/>
      <c r="BC7796" s="3"/>
      <c r="BD7796" s="3"/>
      <c r="BE7796" s="3"/>
      <c r="BF7796" s="3"/>
      <c r="BG7796" s="3"/>
      <c r="CK7796"/>
    </row>
    <row r="7797" spans="1:89" x14ac:dyDescent="0.25">
      <c r="A7797" s="2"/>
      <c r="B7797" s="5"/>
      <c r="C7797" s="5"/>
      <c r="D7797" s="5"/>
      <c r="E7797" s="5"/>
      <c r="F7797" s="5"/>
      <c r="G7797" s="5"/>
      <c r="H7797" s="5"/>
      <c r="I7797" s="3"/>
      <c r="J7797" s="5"/>
      <c r="K7797" s="5"/>
      <c r="L7797" s="5"/>
      <c r="M7797" s="5"/>
      <c r="AJ7797" s="3"/>
      <c r="AK7797" s="3"/>
      <c r="AL7797" s="3"/>
      <c r="AM7797" s="3"/>
      <c r="AN7797" s="3"/>
      <c r="AO7797" s="5"/>
      <c r="AP7797" s="5"/>
      <c r="AQ7797" s="5"/>
      <c r="AR7797" s="5"/>
      <c r="AS7797" s="5"/>
      <c r="AT7797" s="3"/>
      <c r="AU7797" s="5"/>
      <c r="AV7797" s="3"/>
      <c r="AW7797" s="3"/>
      <c r="AX7797" s="3"/>
      <c r="AY7797" s="3"/>
      <c r="AZ7797" s="3"/>
      <c r="BA7797" s="3"/>
      <c r="BB7797" s="3"/>
      <c r="BC7797" s="3"/>
      <c r="BD7797" s="3"/>
      <c r="BE7797" s="3"/>
      <c r="BF7797" s="3"/>
      <c r="BG7797" s="3"/>
      <c r="CK7797"/>
    </row>
    <row r="7798" spans="1:89" x14ac:dyDescent="0.25">
      <c r="A7798" s="2"/>
      <c r="B7798" s="5"/>
      <c r="C7798" s="5"/>
      <c r="D7798" s="5"/>
      <c r="E7798" s="5"/>
      <c r="F7798" s="5"/>
      <c r="G7798" s="5"/>
      <c r="H7798" s="5"/>
      <c r="I7798" s="3"/>
      <c r="J7798" s="5"/>
      <c r="K7798" s="5"/>
      <c r="L7798" s="5"/>
      <c r="M7798" s="5"/>
      <c r="AJ7798" s="3"/>
      <c r="AK7798" s="3"/>
      <c r="AL7798" s="3"/>
      <c r="AM7798" s="3"/>
      <c r="AN7798" s="3"/>
      <c r="AO7798" s="5"/>
      <c r="AP7798" s="5"/>
      <c r="AQ7798" s="5"/>
      <c r="AR7798" s="5"/>
      <c r="AS7798" s="5"/>
      <c r="AT7798" s="3"/>
      <c r="AU7798" s="5"/>
      <c r="AV7798" s="3"/>
      <c r="AW7798" s="3"/>
      <c r="AX7798" s="3"/>
      <c r="AY7798" s="3"/>
      <c r="AZ7798" s="3"/>
      <c r="BA7798" s="3"/>
      <c r="BB7798" s="3"/>
      <c r="BC7798" s="3"/>
      <c r="BD7798" s="3"/>
      <c r="BE7798" s="3"/>
      <c r="BF7798" s="3"/>
      <c r="BG7798" s="3"/>
      <c r="CK7798"/>
    </row>
    <row r="7799" spans="1:89" x14ac:dyDescent="0.25">
      <c r="A7799" s="2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AJ7799" s="5"/>
      <c r="AK7799" s="5"/>
      <c r="AL7799" s="3"/>
      <c r="AM7799" s="3"/>
      <c r="AN7799" s="5"/>
      <c r="AO7799" s="5"/>
      <c r="AP7799" s="5"/>
      <c r="AQ7799" s="5"/>
      <c r="AR7799" s="5"/>
      <c r="AS7799" s="5"/>
      <c r="AT7799" s="3"/>
      <c r="AU7799" s="5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CK7799"/>
    </row>
    <row r="7800" spans="1:89" x14ac:dyDescent="0.25">
      <c r="A7800" s="2"/>
      <c r="B7800" s="5"/>
      <c r="C7800" s="5"/>
      <c r="D7800" s="5"/>
      <c r="E7800" s="5"/>
      <c r="F7800" s="5"/>
      <c r="G7800" s="5"/>
      <c r="H7800" s="5"/>
      <c r="I7800" s="3"/>
      <c r="J7800" s="5"/>
      <c r="K7800" s="5"/>
      <c r="L7800" s="5"/>
      <c r="M7800" s="5"/>
      <c r="AJ7800" s="3"/>
      <c r="AK7800" s="3"/>
      <c r="AL7800" s="3"/>
      <c r="AM7800" s="3"/>
      <c r="AN7800" s="3"/>
      <c r="AO7800" s="5"/>
      <c r="AP7800" s="5"/>
      <c r="AQ7800" s="5"/>
      <c r="AR7800" s="5"/>
      <c r="AS7800" s="5"/>
      <c r="AT7800" s="3"/>
      <c r="AU7800" s="5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CK7800"/>
    </row>
    <row r="7801" spans="1:89" x14ac:dyDescent="0.25">
      <c r="A7801" s="2"/>
      <c r="B7801" s="5"/>
      <c r="C7801" s="5"/>
      <c r="D7801" s="5"/>
      <c r="E7801" s="5"/>
      <c r="F7801" s="5"/>
      <c r="G7801" s="5"/>
      <c r="H7801" s="5"/>
      <c r="I7801" s="3"/>
      <c r="J7801" s="5"/>
      <c r="K7801" s="5"/>
      <c r="L7801" s="5"/>
      <c r="M7801" s="5"/>
      <c r="AJ7801" s="3"/>
      <c r="AK7801" s="3"/>
      <c r="AL7801" s="3"/>
      <c r="AM7801" s="3"/>
      <c r="AN7801" s="3"/>
      <c r="AO7801" s="5"/>
      <c r="AP7801" s="5"/>
      <c r="AQ7801" s="5"/>
      <c r="AR7801" s="5"/>
      <c r="AS7801" s="5"/>
      <c r="AT7801" s="3"/>
      <c r="AU7801" s="5"/>
      <c r="AV7801" s="3"/>
      <c r="AW7801" s="3"/>
      <c r="AX7801" s="3"/>
      <c r="AY7801" s="3"/>
      <c r="AZ7801" s="3"/>
      <c r="BA7801" s="3"/>
      <c r="BB7801" s="3"/>
      <c r="BC7801" s="3"/>
      <c r="BD7801" s="3"/>
      <c r="BE7801" s="3"/>
      <c r="BF7801" s="3"/>
      <c r="BG7801" s="3"/>
      <c r="CK7801"/>
    </row>
    <row r="7802" spans="1:89" x14ac:dyDescent="0.25">
      <c r="A7802" s="2"/>
      <c r="B7802" s="5"/>
      <c r="C7802" s="5"/>
      <c r="D7802" s="5"/>
      <c r="E7802" s="5"/>
      <c r="F7802" s="5"/>
      <c r="G7802" s="5"/>
      <c r="H7802" s="5"/>
      <c r="I7802" s="3"/>
      <c r="J7802" s="5"/>
      <c r="K7802" s="5"/>
      <c r="L7802" s="5"/>
      <c r="M7802" s="5"/>
      <c r="AJ7802" s="3"/>
      <c r="AK7802" s="3"/>
      <c r="AL7802" s="3"/>
      <c r="AM7802" s="3"/>
      <c r="AN7802" s="3"/>
      <c r="AO7802" s="5"/>
      <c r="AP7802" s="5"/>
      <c r="AQ7802" s="5"/>
      <c r="AR7802" s="5"/>
      <c r="AS7802" s="5"/>
      <c r="AT7802" s="3"/>
      <c r="AU7802" s="5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CK7802"/>
    </row>
    <row r="7803" spans="1:89" x14ac:dyDescent="0.25">
      <c r="A7803" s="2"/>
      <c r="B7803" s="5"/>
      <c r="C7803" s="5"/>
      <c r="D7803" s="5"/>
      <c r="E7803" s="5"/>
      <c r="F7803" s="5"/>
      <c r="G7803" s="5"/>
      <c r="H7803" s="5"/>
      <c r="I7803" s="3"/>
      <c r="J7803" s="5"/>
      <c r="K7803" s="5"/>
      <c r="L7803" s="5"/>
      <c r="M7803" s="5"/>
      <c r="AJ7803" s="3"/>
      <c r="AK7803" s="3"/>
      <c r="AL7803" s="3"/>
      <c r="AM7803" s="3"/>
      <c r="AN7803" s="3"/>
      <c r="AO7803" s="5"/>
      <c r="AP7803" s="5"/>
      <c r="AQ7803" s="5"/>
      <c r="AR7803" s="5"/>
      <c r="AS7803" s="5"/>
      <c r="AT7803" s="3"/>
      <c r="AU7803" s="5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CK7803"/>
    </row>
    <row r="7804" spans="1:89" x14ac:dyDescent="0.25">
      <c r="A7804" s="2"/>
      <c r="B7804" s="5"/>
      <c r="C7804" s="5"/>
      <c r="D7804" s="5"/>
      <c r="E7804" s="5"/>
      <c r="F7804" s="5"/>
      <c r="G7804" s="5"/>
      <c r="H7804" s="5"/>
      <c r="I7804" s="3"/>
      <c r="J7804" s="5"/>
      <c r="K7804" s="5"/>
      <c r="L7804" s="5"/>
      <c r="M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3"/>
      <c r="AU7804" s="5"/>
      <c r="AV7804" s="3"/>
      <c r="AW7804" s="3"/>
      <c r="AX7804" s="3"/>
      <c r="AY7804" s="3"/>
      <c r="AZ7804" s="3"/>
      <c r="BA7804" s="3"/>
      <c r="BB7804" s="3"/>
      <c r="BC7804" s="3"/>
      <c r="BD7804" s="3"/>
      <c r="BE7804" s="3"/>
      <c r="BF7804" s="3"/>
      <c r="BG7804" s="3"/>
      <c r="CK7804"/>
    </row>
    <row r="7805" spans="1:89" x14ac:dyDescent="0.25">
      <c r="A7805" s="2"/>
      <c r="B7805" s="5"/>
      <c r="C7805" s="5"/>
      <c r="D7805" s="5"/>
      <c r="E7805" s="5"/>
      <c r="F7805" s="5"/>
      <c r="G7805" s="5"/>
      <c r="H7805" s="5"/>
      <c r="I7805" s="3"/>
      <c r="J7805" s="5"/>
      <c r="K7805" s="5"/>
      <c r="L7805" s="5"/>
      <c r="M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3"/>
      <c r="AU7805" s="5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CK7805"/>
    </row>
    <row r="7806" spans="1:89" x14ac:dyDescent="0.25">
      <c r="A7806" s="2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3"/>
      <c r="AU7806" s="5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CK7806"/>
    </row>
    <row r="7807" spans="1:89" x14ac:dyDescent="0.25">
      <c r="A7807" s="2"/>
      <c r="B7807" s="5"/>
      <c r="C7807" s="5"/>
      <c r="D7807" s="5"/>
      <c r="E7807" s="5"/>
      <c r="F7807" s="5"/>
      <c r="G7807" s="5"/>
      <c r="H7807" s="5"/>
      <c r="I7807" s="3"/>
      <c r="J7807" s="5"/>
      <c r="K7807" s="5"/>
      <c r="L7807" s="5"/>
      <c r="M7807" s="5"/>
      <c r="AJ7807" s="3"/>
      <c r="AK7807" s="3"/>
      <c r="AL7807" s="3"/>
      <c r="AM7807" s="3"/>
      <c r="AN7807" s="3"/>
      <c r="AO7807" s="5"/>
      <c r="AP7807" s="5"/>
      <c r="AQ7807" s="5"/>
      <c r="AR7807" s="5"/>
      <c r="AS7807" s="5"/>
      <c r="AT7807" s="3"/>
      <c r="AU7807" s="5"/>
      <c r="AV7807" s="3"/>
      <c r="AW7807" s="3"/>
      <c r="AX7807" s="3"/>
      <c r="AY7807" s="3"/>
      <c r="AZ7807" s="3"/>
      <c r="BA7807" s="3"/>
      <c r="BB7807" s="3"/>
      <c r="BC7807" s="3"/>
      <c r="BD7807" s="3"/>
      <c r="BE7807" s="3"/>
      <c r="BF7807" s="3"/>
      <c r="BG7807" s="3"/>
      <c r="CK7807"/>
    </row>
    <row r="7808" spans="1:89" x14ac:dyDescent="0.25">
      <c r="A7808" s="2"/>
      <c r="B7808" s="5"/>
      <c r="C7808" s="5"/>
      <c r="D7808" s="5"/>
      <c r="E7808" s="5"/>
      <c r="F7808" s="5"/>
      <c r="G7808" s="5"/>
      <c r="H7808" s="5"/>
      <c r="I7808" s="3"/>
      <c r="J7808" s="5"/>
      <c r="K7808" s="5"/>
      <c r="L7808" s="5"/>
      <c r="M7808" s="5"/>
      <c r="AJ7808" s="5"/>
      <c r="AK7808" s="5"/>
      <c r="AL7808" s="3"/>
      <c r="AM7808" s="3"/>
      <c r="AN7808" s="5"/>
      <c r="AO7808" s="5"/>
      <c r="AP7808" s="5"/>
      <c r="AQ7808" s="5"/>
      <c r="AR7808" s="5"/>
      <c r="AS7808" s="5"/>
      <c r="AT7808" s="3"/>
      <c r="AU7808" s="5"/>
      <c r="AV7808" s="3"/>
      <c r="AW7808" s="3"/>
      <c r="AX7808" s="3"/>
      <c r="AY7808" s="3"/>
      <c r="AZ7808" s="3"/>
      <c r="BA7808" s="3"/>
      <c r="BB7808" s="3"/>
      <c r="BC7808" s="3"/>
      <c r="BD7808" s="3"/>
      <c r="BE7808" s="3"/>
      <c r="BF7808" s="3"/>
      <c r="BG7808" s="3"/>
      <c r="CK7808"/>
    </row>
    <row r="7809" spans="1:89" x14ac:dyDescent="0.25">
      <c r="A7809" s="2"/>
      <c r="B7809" s="5"/>
      <c r="C7809" s="5"/>
      <c r="D7809" s="5"/>
      <c r="E7809" s="5"/>
      <c r="F7809" s="5"/>
      <c r="G7809" s="5"/>
      <c r="H7809" s="5"/>
      <c r="I7809" s="3"/>
      <c r="J7809" s="5"/>
      <c r="K7809" s="5"/>
      <c r="L7809" s="5"/>
      <c r="M7809" s="5"/>
      <c r="AJ7809" s="3"/>
      <c r="AK7809" s="3"/>
      <c r="AL7809" s="3"/>
      <c r="AM7809" s="3"/>
      <c r="AN7809" s="3"/>
      <c r="AO7809" s="5"/>
      <c r="AP7809" s="5"/>
      <c r="AQ7809" s="5"/>
      <c r="AR7809" s="5"/>
      <c r="AS7809" s="5"/>
      <c r="AT7809" s="3"/>
      <c r="AU7809" s="5"/>
      <c r="AV7809" s="3"/>
      <c r="AW7809" s="3"/>
      <c r="AX7809" s="3"/>
      <c r="AY7809" s="3"/>
      <c r="AZ7809" s="3"/>
      <c r="BA7809" s="3"/>
      <c r="BB7809" s="3"/>
      <c r="BC7809" s="3"/>
      <c r="BD7809" s="3"/>
      <c r="BE7809" s="3"/>
      <c r="BF7809" s="3"/>
      <c r="BG7809" s="3"/>
      <c r="CK7809"/>
    </row>
    <row r="7810" spans="1:89" x14ac:dyDescent="0.25">
      <c r="A7810" s="2"/>
      <c r="B7810" s="5"/>
      <c r="C7810" s="5"/>
      <c r="D7810" s="5"/>
      <c r="E7810" s="5"/>
      <c r="F7810" s="5"/>
      <c r="G7810" s="5"/>
      <c r="H7810" s="5"/>
      <c r="I7810" s="3"/>
      <c r="J7810" s="5"/>
      <c r="K7810" s="5"/>
      <c r="L7810" s="5"/>
      <c r="M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3"/>
      <c r="AU7810" s="5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CK7810"/>
    </row>
    <row r="7811" spans="1:89" x14ac:dyDescent="0.25">
      <c r="A7811" s="2"/>
      <c r="B7811" s="5"/>
      <c r="C7811" s="5"/>
      <c r="D7811" s="5"/>
      <c r="E7811" s="5"/>
      <c r="F7811" s="5"/>
      <c r="G7811" s="5"/>
      <c r="H7811" s="5"/>
      <c r="I7811" s="3"/>
      <c r="J7811" s="5"/>
      <c r="K7811" s="5"/>
      <c r="L7811" s="5"/>
      <c r="M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3"/>
      <c r="AU7811" s="5"/>
      <c r="AV7811" s="3"/>
      <c r="AW7811" s="3"/>
      <c r="AX7811" s="3"/>
      <c r="AY7811" s="3"/>
      <c r="AZ7811" s="3"/>
      <c r="BA7811" s="3"/>
      <c r="BB7811" s="3"/>
      <c r="BC7811" s="3"/>
      <c r="BD7811" s="3"/>
      <c r="BE7811" s="3"/>
      <c r="BF7811" s="3"/>
      <c r="BG7811" s="3"/>
      <c r="CK7811"/>
    </row>
    <row r="7812" spans="1:89" x14ac:dyDescent="0.25">
      <c r="A7812" s="2"/>
      <c r="B7812" s="5"/>
      <c r="C7812" s="5"/>
      <c r="D7812" s="5"/>
      <c r="E7812" s="5"/>
      <c r="F7812" s="5"/>
      <c r="G7812" s="5"/>
      <c r="H7812" s="5"/>
      <c r="I7812" s="3"/>
      <c r="J7812" s="5"/>
      <c r="K7812" s="5"/>
      <c r="L7812" s="5"/>
      <c r="M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3"/>
      <c r="AU7812" s="5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CK7812"/>
    </row>
    <row r="7813" spans="1:89" x14ac:dyDescent="0.25">
      <c r="A7813" s="2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3"/>
      <c r="AU7813" s="5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CK7813"/>
    </row>
    <row r="7814" spans="1:89" x14ac:dyDescent="0.25">
      <c r="A7814" s="2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3"/>
      <c r="AU7814" s="5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CK7814"/>
    </row>
    <row r="7815" spans="1:89" x14ac:dyDescent="0.25">
      <c r="A7815" s="2"/>
      <c r="B7815" s="5"/>
      <c r="C7815" s="5"/>
      <c r="D7815" s="5"/>
      <c r="E7815" s="5"/>
      <c r="F7815" s="5"/>
      <c r="G7815" s="5"/>
      <c r="H7815" s="5"/>
      <c r="I7815" s="3"/>
      <c r="J7815" s="5"/>
      <c r="K7815" s="5"/>
      <c r="L7815" s="5"/>
      <c r="M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3"/>
      <c r="AU7815" s="5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CK7815"/>
    </row>
    <row r="7816" spans="1:89" x14ac:dyDescent="0.25">
      <c r="A7816" s="2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3"/>
      <c r="AU7816" s="5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CK7816"/>
    </row>
    <row r="7817" spans="1:89" x14ac:dyDescent="0.25">
      <c r="A7817" s="2"/>
      <c r="B7817" s="5"/>
      <c r="C7817" s="5"/>
      <c r="D7817" s="5"/>
      <c r="E7817" s="5"/>
      <c r="F7817" s="5"/>
      <c r="G7817" s="5"/>
      <c r="H7817" s="5"/>
      <c r="I7817" s="3"/>
      <c r="J7817" s="5"/>
      <c r="K7817" s="5"/>
      <c r="L7817" s="5"/>
      <c r="M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3"/>
      <c r="AU7817" s="5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CK7817"/>
    </row>
    <row r="7818" spans="1:89" x14ac:dyDescent="0.25">
      <c r="A7818" s="2"/>
      <c r="B7818" s="5"/>
      <c r="C7818" s="5"/>
      <c r="D7818" s="5"/>
      <c r="E7818" s="5"/>
      <c r="F7818" s="5"/>
      <c r="G7818" s="5"/>
      <c r="H7818" s="5"/>
      <c r="I7818" s="3"/>
      <c r="J7818" s="5"/>
      <c r="K7818" s="5"/>
      <c r="L7818" s="5"/>
      <c r="M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3"/>
      <c r="AU7818" s="5"/>
      <c r="AV7818" s="3"/>
      <c r="AW7818" s="3"/>
      <c r="AX7818" s="3"/>
      <c r="AY7818" s="3"/>
      <c r="AZ7818" s="3"/>
      <c r="BA7818" s="3"/>
      <c r="BB7818" s="3"/>
      <c r="BC7818" s="3"/>
      <c r="BD7818" s="3"/>
      <c r="BE7818" s="3"/>
      <c r="BF7818" s="3"/>
      <c r="BG7818" s="3"/>
      <c r="CK7818"/>
    </row>
    <row r="7819" spans="1:89" x14ac:dyDescent="0.25">
      <c r="A7819" s="2"/>
      <c r="B7819" s="5"/>
      <c r="C7819" s="5"/>
      <c r="D7819" s="5"/>
      <c r="E7819" s="5"/>
      <c r="F7819" s="5"/>
      <c r="G7819" s="5"/>
      <c r="H7819" s="5"/>
      <c r="I7819" s="3"/>
      <c r="J7819" s="5"/>
      <c r="K7819" s="5"/>
      <c r="L7819" s="5"/>
      <c r="M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3"/>
      <c r="AU7819" s="5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CK7819"/>
    </row>
    <row r="7820" spans="1:89" x14ac:dyDescent="0.25">
      <c r="A7820" s="2"/>
      <c r="B7820" s="5"/>
      <c r="C7820" s="5"/>
      <c r="D7820" s="5"/>
      <c r="E7820" s="5"/>
      <c r="F7820" s="5"/>
      <c r="G7820" s="5"/>
      <c r="H7820" s="5"/>
      <c r="I7820" s="3"/>
      <c r="J7820" s="5"/>
      <c r="K7820" s="5"/>
      <c r="L7820" s="5"/>
      <c r="M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3"/>
      <c r="AU7820" s="5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CK7820"/>
    </row>
    <row r="7821" spans="1:89" x14ac:dyDescent="0.25">
      <c r="A7821" s="2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3"/>
      <c r="AU7821" s="5"/>
      <c r="AV7821" s="3"/>
      <c r="AW7821" s="3"/>
      <c r="AX7821" s="3"/>
      <c r="AY7821" s="3"/>
      <c r="AZ7821" s="3"/>
      <c r="BA7821" s="3"/>
      <c r="BB7821" s="3"/>
      <c r="BC7821" s="3"/>
      <c r="BD7821" s="3"/>
      <c r="BE7821" s="3"/>
      <c r="BF7821" s="3"/>
      <c r="BG7821" s="3"/>
      <c r="CK7821"/>
    </row>
    <row r="7822" spans="1:89" x14ac:dyDescent="0.25">
      <c r="A7822" s="2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3"/>
      <c r="AU7822" s="5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CK7822"/>
    </row>
    <row r="7823" spans="1:89" x14ac:dyDescent="0.25">
      <c r="A7823" s="2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3"/>
      <c r="AU7823" s="5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CK7823"/>
    </row>
    <row r="7824" spans="1:89" x14ac:dyDescent="0.25">
      <c r="A7824" s="2"/>
      <c r="B7824" s="5"/>
      <c r="C7824" s="5"/>
      <c r="D7824" s="5"/>
      <c r="E7824" s="5"/>
      <c r="F7824" s="5"/>
      <c r="G7824" s="5"/>
      <c r="H7824" s="5"/>
      <c r="I7824" s="3"/>
      <c r="J7824" s="5"/>
      <c r="K7824" s="5"/>
      <c r="L7824" s="5"/>
      <c r="M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3"/>
      <c r="AU7824" s="5"/>
      <c r="AV7824" s="3"/>
      <c r="AW7824" s="3"/>
      <c r="AX7824" s="3"/>
      <c r="AY7824" s="3"/>
      <c r="AZ7824" s="3"/>
      <c r="BA7824" s="3"/>
      <c r="BB7824" s="3"/>
      <c r="BC7824" s="3"/>
      <c r="BD7824" s="3"/>
      <c r="BE7824" s="3"/>
      <c r="BF7824" s="3"/>
      <c r="BG7824" s="3"/>
      <c r="CK7824"/>
    </row>
    <row r="7825" spans="1:89" x14ac:dyDescent="0.25">
      <c r="A7825" s="2"/>
      <c r="B7825" s="5"/>
      <c r="C7825" s="5"/>
      <c r="D7825" s="5"/>
      <c r="E7825" s="5"/>
      <c r="F7825" s="5"/>
      <c r="G7825" s="5"/>
      <c r="H7825" s="5"/>
      <c r="I7825" s="3"/>
      <c r="J7825" s="5"/>
      <c r="K7825" s="5"/>
      <c r="L7825" s="5"/>
      <c r="M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3"/>
      <c r="AU7825" s="5"/>
      <c r="AV7825" s="3"/>
      <c r="AW7825" s="3"/>
      <c r="AX7825" s="3"/>
      <c r="AY7825" s="3"/>
      <c r="AZ7825" s="3"/>
      <c r="BA7825" s="3"/>
      <c r="BB7825" s="3"/>
      <c r="BC7825" s="3"/>
      <c r="BD7825" s="3"/>
      <c r="BE7825" s="3"/>
      <c r="BF7825" s="3"/>
      <c r="BG7825" s="3"/>
      <c r="CK7825"/>
    </row>
    <row r="7826" spans="1:89" x14ac:dyDescent="0.25">
      <c r="A7826" s="2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3"/>
      <c r="AU7826" s="5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CK7826"/>
    </row>
    <row r="7827" spans="1:89" x14ac:dyDescent="0.25">
      <c r="A7827" s="2"/>
      <c r="B7827" s="5"/>
      <c r="C7827" s="5"/>
      <c r="D7827" s="5"/>
      <c r="E7827" s="5"/>
      <c r="F7827" s="5"/>
      <c r="G7827" s="5"/>
      <c r="H7827" s="5"/>
      <c r="I7827" s="3"/>
      <c r="J7827" s="5"/>
      <c r="K7827" s="5"/>
      <c r="L7827" s="5"/>
      <c r="M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3"/>
      <c r="AU7827" s="5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CK7827"/>
    </row>
    <row r="7828" spans="1:89" x14ac:dyDescent="0.25">
      <c r="A7828" s="2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3"/>
      <c r="AU7828" s="5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CK7828"/>
    </row>
    <row r="7829" spans="1:89" x14ac:dyDescent="0.25">
      <c r="A7829" s="2"/>
      <c r="B7829" s="5"/>
      <c r="C7829" s="5"/>
      <c r="D7829" s="5"/>
      <c r="E7829" s="5"/>
      <c r="F7829" s="5"/>
      <c r="G7829" s="5"/>
      <c r="H7829" s="5"/>
      <c r="I7829" s="3"/>
      <c r="J7829" s="5"/>
      <c r="K7829" s="5"/>
      <c r="L7829" s="5"/>
      <c r="M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3"/>
      <c r="AU7829" s="5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CK7829"/>
    </row>
    <row r="7830" spans="1:89" x14ac:dyDescent="0.25">
      <c r="A7830" s="2"/>
      <c r="B7830" s="5"/>
      <c r="C7830" s="5"/>
      <c r="D7830" s="5"/>
      <c r="E7830" s="5"/>
      <c r="F7830" s="5"/>
      <c r="G7830" s="5"/>
      <c r="H7830" s="5"/>
      <c r="I7830" s="3"/>
      <c r="J7830" s="5"/>
      <c r="K7830" s="5"/>
      <c r="L7830" s="5"/>
      <c r="M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3"/>
      <c r="AU7830" s="5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CK7830"/>
    </row>
    <row r="7831" spans="1:89" x14ac:dyDescent="0.25">
      <c r="A7831" s="2"/>
      <c r="B7831" s="5"/>
      <c r="C7831" s="5"/>
      <c r="D7831" s="5"/>
      <c r="E7831" s="5"/>
      <c r="F7831" s="5"/>
      <c r="G7831" s="5"/>
      <c r="H7831" s="5"/>
      <c r="I7831" s="3"/>
      <c r="J7831" s="5"/>
      <c r="K7831" s="5"/>
      <c r="L7831" s="5"/>
      <c r="M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3"/>
      <c r="AU7831" s="5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CK7831"/>
    </row>
    <row r="7832" spans="1:89" x14ac:dyDescent="0.25">
      <c r="A7832" s="2"/>
      <c r="B7832" s="5"/>
      <c r="C7832" s="5"/>
      <c r="D7832" s="5"/>
      <c r="E7832" s="5"/>
      <c r="F7832" s="5"/>
      <c r="G7832" s="5"/>
      <c r="H7832" s="5"/>
      <c r="I7832" s="3"/>
      <c r="J7832" s="5"/>
      <c r="K7832" s="5"/>
      <c r="L7832" s="5"/>
      <c r="M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3"/>
      <c r="AU7832" s="5"/>
      <c r="AV7832" s="3"/>
      <c r="AW7832" s="3"/>
      <c r="AX7832" s="3"/>
      <c r="AY7832" s="3"/>
      <c r="AZ7832" s="3"/>
      <c r="BA7832" s="3"/>
      <c r="BB7832" s="3"/>
      <c r="BC7832" s="3"/>
      <c r="BD7832" s="3"/>
      <c r="BE7832" s="3"/>
      <c r="BF7832" s="3"/>
      <c r="BG7832" s="3"/>
      <c r="CK7832"/>
    </row>
    <row r="7833" spans="1:89" x14ac:dyDescent="0.25">
      <c r="A7833" s="2"/>
      <c r="B7833" s="5"/>
      <c r="C7833" s="5"/>
      <c r="D7833" s="5"/>
      <c r="E7833" s="5"/>
      <c r="F7833" s="5"/>
      <c r="G7833" s="5"/>
      <c r="H7833" s="5"/>
      <c r="I7833" s="3"/>
      <c r="J7833" s="5"/>
      <c r="K7833" s="5"/>
      <c r="L7833" s="5"/>
      <c r="M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3"/>
      <c r="AU7833" s="5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CK7833"/>
    </row>
    <row r="7834" spans="1:89" x14ac:dyDescent="0.25">
      <c r="A7834" s="2"/>
      <c r="B7834" s="5"/>
      <c r="C7834" s="5"/>
      <c r="D7834" s="5"/>
      <c r="E7834" s="5"/>
      <c r="F7834" s="5"/>
      <c r="G7834" s="5"/>
      <c r="H7834" s="5"/>
      <c r="I7834" s="3"/>
      <c r="J7834" s="5"/>
      <c r="K7834" s="5"/>
      <c r="L7834" s="5"/>
      <c r="M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3"/>
      <c r="AU7834" s="5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CK7834"/>
    </row>
    <row r="7835" spans="1:89" x14ac:dyDescent="0.25">
      <c r="A7835" s="2"/>
      <c r="B7835" s="5"/>
      <c r="C7835" s="5"/>
      <c r="D7835" s="5"/>
      <c r="E7835" s="5"/>
      <c r="F7835" s="5"/>
      <c r="G7835" s="5"/>
      <c r="H7835" s="5"/>
      <c r="I7835" s="3"/>
      <c r="J7835" s="5"/>
      <c r="K7835" s="5"/>
      <c r="L7835" s="5"/>
      <c r="M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3"/>
      <c r="AU7835" s="5"/>
      <c r="AV7835" s="3"/>
      <c r="AW7835" s="3"/>
      <c r="AX7835" s="3"/>
      <c r="AY7835" s="3"/>
      <c r="AZ7835" s="3"/>
      <c r="BA7835" s="3"/>
      <c r="BB7835" s="3"/>
      <c r="BC7835" s="3"/>
      <c r="BD7835" s="3"/>
      <c r="BE7835" s="3"/>
      <c r="BF7835" s="3"/>
      <c r="BG7835" s="3"/>
      <c r="CK7835"/>
    </row>
    <row r="7836" spans="1:89" x14ac:dyDescent="0.25">
      <c r="A7836" s="2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3"/>
      <c r="AU7836" s="5"/>
      <c r="AV7836" s="3"/>
      <c r="AW7836" s="3"/>
      <c r="AX7836" s="3"/>
      <c r="AY7836" s="3"/>
      <c r="AZ7836" s="3"/>
      <c r="BA7836" s="3"/>
      <c r="BB7836" s="3"/>
      <c r="BC7836" s="3"/>
      <c r="BD7836" s="3"/>
      <c r="BE7836" s="3"/>
      <c r="BF7836" s="3"/>
      <c r="BG7836" s="3"/>
      <c r="CK7836"/>
    </row>
    <row r="7837" spans="1:89" x14ac:dyDescent="0.25">
      <c r="A7837" s="2"/>
      <c r="B7837" s="5"/>
      <c r="C7837" s="5"/>
      <c r="D7837" s="5"/>
      <c r="E7837" s="5"/>
      <c r="F7837" s="5"/>
      <c r="G7837" s="5"/>
      <c r="H7837" s="5"/>
      <c r="I7837" s="3"/>
      <c r="J7837" s="5"/>
      <c r="K7837" s="5"/>
      <c r="L7837" s="5"/>
      <c r="M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3"/>
      <c r="AU7837" s="5"/>
      <c r="AV7837" s="3"/>
      <c r="AW7837" s="3"/>
      <c r="AX7837" s="3"/>
      <c r="AY7837" s="3"/>
      <c r="AZ7837" s="3"/>
      <c r="BA7837" s="3"/>
      <c r="BB7837" s="3"/>
      <c r="BC7837" s="3"/>
      <c r="BD7837" s="3"/>
      <c r="BE7837" s="3"/>
      <c r="BF7837" s="3"/>
      <c r="BG7837" s="3"/>
      <c r="CK7837"/>
    </row>
    <row r="7838" spans="1:89" x14ac:dyDescent="0.25">
      <c r="A7838" s="2"/>
      <c r="B7838" s="5"/>
      <c r="C7838" s="5"/>
      <c r="D7838" s="5"/>
      <c r="E7838" s="5"/>
      <c r="F7838" s="5"/>
      <c r="G7838" s="5"/>
      <c r="H7838" s="5"/>
      <c r="I7838" s="3"/>
      <c r="J7838" s="5"/>
      <c r="K7838" s="5"/>
      <c r="L7838" s="5"/>
      <c r="M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3"/>
      <c r="AU7838" s="5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CK7838"/>
    </row>
    <row r="7839" spans="1:89" x14ac:dyDescent="0.25">
      <c r="A7839" s="2"/>
      <c r="B7839" s="5"/>
      <c r="C7839" s="5"/>
      <c r="D7839" s="5"/>
      <c r="E7839" s="5"/>
      <c r="F7839" s="5"/>
      <c r="G7839" s="5"/>
      <c r="H7839" s="5"/>
      <c r="I7839" s="3"/>
      <c r="J7839" s="5"/>
      <c r="K7839" s="5"/>
      <c r="L7839" s="5"/>
      <c r="M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3"/>
      <c r="AU7839" s="5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CK7839"/>
    </row>
    <row r="7840" spans="1:89" x14ac:dyDescent="0.25">
      <c r="A7840" s="2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3"/>
      <c r="AU7840" s="5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CK7840"/>
    </row>
    <row r="7841" spans="1:89" x14ac:dyDescent="0.25">
      <c r="A7841" s="2"/>
      <c r="B7841" s="5"/>
      <c r="C7841" s="5"/>
      <c r="D7841" s="5"/>
      <c r="E7841" s="5"/>
      <c r="F7841" s="5"/>
      <c r="G7841" s="5"/>
      <c r="H7841" s="5"/>
      <c r="I7841" s="3"/>
      <c r="J7841" s="5"/>
      <c r="K7841" s="5"/>
      <c r="L7841" s="5"/>
      <c r="M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3"/>
      <c r="AU7841" s="5"/>
      <c r="AV7841" s="3"/>
      <c r="AW7841" s="3"/>
      <c r="AX7841" s="3"/>
      <c r="AY7841" s="3"/>
      <c r="AZ7841" s="3"/>
      <c r="BA7841" s="3"/>
      <c r="BB7841" s="3"/>
      <c r="BC7841" s="3"/>
      <c r="BD7841" s="3"/>
      <c r="BE7841" s="3"/>
      <c r="BF7841" s="3"/>
      <c r="BG7841" s="3"/>
      <c r="CK7841"/>
    </row>
    <row r="7842" spans="1:89" x14ac:dyDescent="0.25">
      <c r="A7842" s="2"/>
      <c r="B7842" s="5"/>
      <c r="C7842" s="5"/>
      <c r="D7842" s="5"/>
      <c r="E7842" s="5"/>
      <c r="F7842" s="5"/>
      <c r="G7842" s="5"/>
      <c r="H7842" s="5"/>
      <c r="I7842" s="3"/>
      <c r="J7842" s="5"/>
      <c r="K7842" s="5"/>
      <c r="L7842" s="5"/>
      <c r="M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3"/>
      <c r="AU7842" s="5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CK7842"/>
    </row>
    <row r="7843" spans="1:89" x14ac:dyDescent="0.25">
      <c r="A7843" s="2"/>
      <c r="B7843" s="5"/>
      <c r="C7843" s="5"/>
      <c r="D7843" s="5"/>
      <c r="E7843" s="5"/>
      <c r="F7843" s="5"/>
      <c r="G7843" s="5"/>
      <c r="H7843" s="5"/>
      <c r="I7843" s="3"/>
      <c r="J7843" s="5"/>
      <c r="K7843" s="5"/>
      <c r="L7843" s="5"/>
      <c r="M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3"/>
      <c r="AU7843" s="5"/>
      <c r="AV7843" s="3"/>
      <c r="AW7843" s="3"/>
      <c r="AX7843" s="3"/>
      <c r="AY7843" s="3"/>
      <c r="AZ7843" s="3"/>
      <c r="BA7843" s="3"/>
      <c r="BB7843" s="3"/>
      <c r="BC7843" s="3"/>
      <c r="BD7843" s="3"/>
      <c r="BE7843" s="3"/>
      <c r="BF7843" s="3"/>
      <c r="BG7843" s="3"/>
      <c r="CK7843"/>
    </row>
    <row r="7844" spans="1:89" x14ac:dyDescent="0.25">
      <c r="A7844" s="2"/>
      <c r="B7844" s="5"/>
      <c r="C7844" s="5"/>
      <c r="D7844" s="5"/>
      <c r="E7844" s="5"/>
      <c r="F7844" s="5"/>
      <c r="G7844" s="5"/>
      <c r="H7844" s="5"/>
      <c r="I7844" s="3"/>
      <c r="J7844" s="5"/>
      <c r="K7844" s="5"/>
      <c r="L7844" s="5"/>
      <c r="M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3"/>
      <c r="AU7844" s="5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CK7844"/>
    </row>
    <row r="7845" spans="1:89" x14ac:dyDescent="0.25">
      <c r="A7845" s="2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3"/>
      <c r="AU7845" s="5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CK7845"/>
    </row>
    <row r="7846" spans="1:89" x14ac:dyDescent="0.25">
      <c r="A7846" s="2"/>
      <c r="B7846" s="5"/>
      <c r="C7846" s="5"/>
      <c r="D7846" s="5"/>
      <c r="E7846" s="5"/>
      <c r="F7846" s="5"/>
      <c r="G7846" s="5"/>
      <c r="H7846" s="5"/>
      <c r="I7846" s="3"/>
      <c r="J7846" s="5"/>
      <c r="K7846" s="5"/>
      <c r="L7846" s="5"/>
      <c r="M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3"/>
      <c r="AU7846" s="5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CK7846"/>
    </row>
    <row r="7847" spans="1:89" x14ac:dyDescent="0.25">
      <c r="A7847" s="2"/>
      <c r="B7847" s="5"/>
      <c r="C7847" s="5"/>
      <c r="D7847" s="5"/>
      <c r="E7847" s="5"/>
      <c r="F7847" s="5"/>
      <c r="G7847" s="5"/>
      <c r="H7847" s="5"/>
      <c r="I7847" s="3"/>
      <c r="J7847" s="5"/>
      <c r="K7847" s="5"/>
      <c r="L7847" s="5"/>
      <c r="M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3"/>
      <c r="AU7847" s="5"/>
      <c r="AV7847" s="3"/>
      <c r="AW7847" s="3"/>
      <c r="AX7847" s="3"/>
      <c r="AY7847" s="3"/>
      <c r="AZ7847" s="3"/>
      <c r="BA7847" s="3"/>
      <c r="BB7847" s="3"/>
      <c r="BC7847" s="3"/>
      <c r="BD7847" s="3"/>
      <c r="BE7847" s="3"/>
      <c r="BF7847" s="3"/>
      <c r="BG7847" s="3"/>
      <c r="CK7847"/>
    </row>
    <row r="7848" spans="1:89" x14ac:dyDescent="0.25">
      <c r="A7848" s="2"/>
      <c r="B7848" s="5"/>
      <c r="C7848" s="5"/>
      <c r="D7848" s="5"/>
      <c r="E7848" s="5"/>
      <c r="F7848" s="5"/>
      <c r="G7848" s="5"/>
      <c r="H7848" s="5"/>
      <c r="I7848" s="3"/>
      <c r="J7848" s="5"/>
      <c r="K7848" s="5"/>
      <c r="L7848" s="5"/>
      <c r="M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3"/>
      <c r="AU7848" s="5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CK7848"/>
    </row>
    <row r="7849" spans="1:89" x14ac:dyDescent="0.25">
      <c r="A7849" s="2"/>
      <c r="B7849" s="5"/>
      <c r="C7849" s="5"/>
      <c r="D7849" s="5"/>
      <c r="E7849" s="5"/>
      <c r="F7849" s="5"/>
      <c r="G7849" s="5"/>
      <c r="H7849" s="5"/>
      <c r="I7849" s="3"/>
      <c r="J7849" s="5"/>
      <c r="K7849" s="5"/>
      <c r="L7849" s="5"/>
      <c r="M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3"/>
      <c r="AU7849" s="5"/>
      <c r="AV7849" s="3"/>
      <c r="AW7849" s="3"/>
      <c r="AX7849" s="3"/>
      <c r="AY7849" s="3"/>
      <c r="AZ7849" s="3"/>
      <c r="BA7849" s="3"/>
      <c r="BB7849" s="3"/>
      <c r="BC7849" s="3"/>
      <c r="BD7849" s="3"/>
      <c r="BE7849" s="3"/>
      <c r="BF7849" s="3"/>
      <c r="BG7849" s="3"/>
      <c r="CK7849"/>
    </row>
    <row r="7850" spans="1:89" x14ac:dyDescent="0.25">
      <c r="A7850" s="2"/>
      <c r="B7850" s="5"/>
      <c r="C7850" s="5"/>
      <c r="D7850" s="5"/>
      <c r="E7850" s="5"/>
      <c r="F7850" s="5"/>
      <c r="G7850" s="5"/>
      <c r="H7850" s="5"/>
      <c r="I7850" s="3"/>
      <c r="J7850" s="5"/>
      <c r="K7850" s="5"/>
      <c r="L7850" s="5"/>
      <c r="M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3"/>
      <c r="AU7850" s="5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CK7850"/>
    </row>
    <row r="7851" spans="1:89" x14ac:dyDescent="0.25">
      <c r="A7851" s="2"/>
      <c r="B7851" s="5"/>
      <c r="C7851" s="5"/>
      <c r="D7851" s="5"/>
      <c r="E7851" s="5"/>
      <c r="F7851" s="5"/>
      <c r="G7851" s="5"/>
      <c r="H7851" s="5"/>
      <c r="I7851" s="3"/>
      <c r="J7851" s="5"/>
      <c r="K7851" s="5"/>
      <c r="L7851" s="5"/>
      <c r="M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3"/>
      <c r="AU7851" s="5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CK7851"/>
    </row>
    <row r="7852" spans="1:89" x14ac:dyDescent="0.25">
      <c r="A7852" s="2"/>
      <c r="B7852" s="5"/>
      <c r="C7852" s="5"/>
      <c r="D7852" s="5"/>
      <c r="E7852" s="5"/>
      <c r="F7852" s="5"/>
      <c r="G7852" s="5"/>
      <c r="H7852" s="5"/>
      <c r="I7852" s="3"/>
      <c r="J7852" s="5"/>
      <c r="K7852" s="5"/>
      <c r="L7852" s="5"/>
      <c r="M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3"/>
      <c r="AU7852" s="5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CK7852"/>
    </row>
    <row r="7853" spans="1:89" x14ac:dyDescent="0.25">
      <c r="A7853" s="2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3"/>
      <c r="AU7853" s="5"/>
      <c r="AV7853" s="3"/>
      <c r="AW7853" s="3"/>
      <c r="AX7853" s="3"/>
      <c r="AY7853" s="3"/>
      <c r="AZ7853" s="3"/>
      <c r="BA7853" s="3"/>
      <c r="BB7853" s="3"/>
      <c r="BC7853" s="3"/>
      <c r="BD7853" s="3"/>
      <c r="BE7853" s="3"/>
      <c r="BF7853" s="3"/>
      <c r="BG7853" s="3"/>
      <c r="CK7853"/>
    </row>
    <row r="7854" spans="1:89" x14ac:dyDescent="0.25">
      <c r="A7854" s="2"/>
      <c r="B7854" s="5"/>
      <c r="C7854" s="5"/>
      <c r="D7854" s="5"/>
      <c r="E7854" s="5"/>
      <c r="F7854" s="5"/>
      <c r="G7854" s="5"/>
      <c r="H7854" s="5"/>
      <c r="I7854" s="3"/>
      <c r="J7854" s="5"/>
      <c r="K7854" s="5"/>
      <c r="L7854" s="5"/>
      <c r="M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3"/>
      <c r="AU7854" s="5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CK7854"/>
    </row>
    <row r="7855" spans="1:89" x14ac:dyDescent="0.25">
      <c r="A7855" s="2"/>
      <c r="B7855" s="5"/>
      <c r="C7855" s="5"/>
      <c r="D7855" s="5"/>
      <c r="E7855" s="5"/>
      <c r="F7855" s="5"/>
      <c r="G7855" s="5"/>
      <c r="H7855" s="5"/>
      <c r="I7855" s="3"/>
      <c r="J7855" s="5"/>
      <c r="K7855" s="5"/>
      <c r="L7855" s="5"/>
      <c r="M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3"/>
      <c r="AU7855" s="5"/>
      <c r="AV7855" s="3"/>
      <c r="AW7855" s="3"/>
      <c r="AX7855" s="3"/>
      <c r="AY7855" s="3"/>
      <c r="AZ7855" s="3"/>
      <c r="BA7855" s="3"/>
      <c r="BB7855" s="3"/>
      <c r="BC7855" s="3"/>
      <c r="BD7855" s="3"/>
      <c r="BE7855" s="3"/>
      <c r="BF7855" s="3"/>
      <c r="BG7855" s="3"/>
      <c r="CK7855"/>
    </row>
    <row r="7856" spans="1:89" x14ac:dyDescent="0.25">
      <c r="A7856" s="2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3"/>
      <c r="AU7856" s="5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CK7856"/>
    </row>
    <row r="7857" spans="1:89" x14ac:dyDescent="0.25">
      <c r="A7857" s="2"/>
      <c r="B7857" s="5"/>
      <c r="C7857" s="5"/>
      <c r="D7857" s="5"/>
      <c r="E7857" s="5"/>
      <c r="F7857" s="5"/>
      <c r="G7857" s="5"/>
      <c r="H7857" s="5"/>
      <c r="I7857" s="3"/>
      <c r="J7857" s="5"/>
      <c r="K7857" s="5"/>
      <c r="L7857" s="5"/>
      <c r="M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3"/>
      <c r="AU7857" s="5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CK7857"/>
    </row>
    <row r="7858" spans="1:89" x14ac:dyDescent="0.25">
      <c r="A7858" s="2"/>
      <c r="B7858" s="5"/>
      <c r="C7858" s="5"/>
      <c r="D7858" s="5"/>
      <c r="E7858" s="5"/>
      <c r="F7858" s="5"/>
      <c r="G7858" s="5"/>
      <c r="H7858" s="5"/>
      <c r="I7858" s="3"/>
      <c r="J7858" s="5"/>
      <c r="K7858" s="5"/>
      <c r="L7858" s="5"/>
      <c r="M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3"/>
      <c r="AU7858" s="5"/>
      <c r="AV7858" s="3"/>
      <c r="AW7858" s="3"/>
      <c r="AX7858" s="3"/>
      <c r="AY7858" s="3"/>
      <c r="AZ7858" s="3"/>
      <c r="BA7858" s="3"/>
      <c r="BB7858" s="3"/>
      <c r="BC7858" s="3"/>
      <c r="BD7858" s="3"/>
      <c r="BE7858" s="3"/>
      <c r="BF7858" s="3"/>
      <c r="BG7858" s="3"/>
      <c r="CK7858"/>
    </row>
    <row r="7859" spans="1:89" x14ac:dyDescent="0.25">
      <c r="A7859" s="2"/>
      <c r="B7859" s="5"/>
      <c r="C7859" s="5"/>
      <c r="D7859" s="5"/>
      <c r="E7859" s="5"/>
      <c r="F7859" s="5"/>
      <c r="G7859" s="5"/>
      <c r="H7859" s="5"/>
      <c r="I7859" s="3"/>
      <c r="J7859" s="5"/>
      <c r="K7859" s="5"/>
      <c r="L7859" s="5"/>
      <c r="M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3"/>
      <c r="AU7859" s="5"/>
      <c r="AV7859" s="3"/>
      <c r="AW7859" s="3"/>
      <c r="AX7859" s="3"/>
      <c r="AY7859" s="3"/>
      <c r="AZ7859" s="3"/>
      <c r="BA7859" s="3"/>
      <c r="BB7859" s="3"/>
      <c r="BC7859" s="3"/>
      <c r="BD7859" s="3"/>
      <c r="BE7859" s="3"/>
      <c r="BF7859" s="3"/>
      <c r="BG7859" s="3"/>
      <c r="CK7859"/>
    </row>
    <row r="7860" spans="1:89" x14ac:dyDescent="0.25">
      <c r="A7860" s="2"/>
      <c r="B7860" s="5"/>
      <c r="C7860" s="5"/>
      <c r="D7860" s="5"/>
      <c r="E7860" s="5"/>
      <c r="F7860" s="5"/>
      <c r="G7860" s="5"/>
      <c r="H7860" s="5"/>
      <c r="I7860" s="3"/>
      <c r="J7860" s="5"/>
      <c r="K7860" s="5"/>
      <c r="L7860" s="5"/>
      <c r="M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3"/>
      <c r="AU7860" s="5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CK7860"/>
    </row>
    <row r="7861" spans="1:89" x14ac:dyDescent="0.25">
      <c r="A7861" s="2"/>
      <c r="B7861" s="5"/>
      <c r="C7861" s="5"/>
      <c r="D7861" s="5"/>
      <c r="E7861" s="5"/>
      <c r="F7861" s="5"/>
      <c r="G7861" s="5"/>
      <c r="H7861" s="5"/>
      <c r="I7861" s="3"/>
      <c r="J7861" s="5"/>
      <c r="K7861" s="5"/>
      <c r="L7861" s="5"/>
      <c r="M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3"/>
      <c r="AU7861" s="5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CK7861"/>
    </row>
    <row r="7862" spans="1:89" x14ac:dyDescent="0.25">
      <c r="A7862" s="2"/>
      <c r="B7862" s="5"/>
      <c r="C7862" s="5"/>
      <c r="D7862" s="5"/>
      <c r="E7862" s="5"/>
      <c r="F7862" s="5"/>
      <c r="G7862" s="5"/>
      <c r="H7862" s="5"/>
      <c r="I7862" s="3"/>
      <c r="J7862" s="5"/>
      <c r="K7862" s="5"/>
      <c r="L7862" s="5"/>
      <c r="M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3"/>
      <c r="AU7862" s="5"/>
      <c r="AV7862" s="3"/>
      <c r="AW7862" s="3"/>
      <c r="AX7862" s="3"/>
      <c r="AY7862" s="3"/>
      <c r="AZ7862" s="3"/>
      <c r="BA7862" s="3"/>
      <c r="BB7862" s="3"/>
      <c r="BC7862" s="3"/>
      <c r="BD7862" s="3"/>
      <c r="BE7862" s="3"/>
      <c r="BF7862" s="3"/>
      <c r="BG7862" s="3"/>
      <c r="CK7862"/>
    </row>
    <row r="7863" spans="1:89" x14ac:dyDescent="0.25">
      <c r="A7863" s="2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3"/>
      <c r="AU7863" s="5"/>
      <c r="AV7863" s="3"/>
      <c r="AW7863" s="3"/>
      <c r="AX7863" s="3"/>
      <c r="AY7863" s="3"/>
      <c r="AZ7863" s="3"/>
      <c r="BA7863" s="3"/>
      <c r="BB7863" s="3"/>
      <c r="BC7863" s="3"/>
      <c r="BD7863" s="3"/>
      <c r="BE7863" s="3"/>
      <c r="BF7863" s="3"/>
      <c r="BG7863" s="3"/>
      <c r="CK7863"/>
    </row>
    <row r="7864" spans="1:89" x14ac:dyDescent="0.25">
      <c r="A7864" s="2"/>
      <c r="B7864" s="5"/>
      <c r="C7864" s="5"/>
      <c r="D7864" s="5"/>
      <c r="E7864" s="5"/>
      <c r="F7864" s="5"/>
      <c r="G7864" s="5"/>
      <c r="H7864" s="5"/>
      <c r="I7864" s="3"/>
      <c r="J7864" s="5"/>
      <c r="K7864" s="5"/>
      <c r="L7864" s="5"/>
      <c r="M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3"/>
      <c r="AU7864" s="5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CK7864"/>
    </row>
    <row r="7865" spans="1:89" x14ac:dyDescent="0.25">
      <c r="A7865" s="2"/>
      <c r="B7865" s="5"/>
      <c r="C7865" s="5"/>
      <c r="D7865" s="5"/>
      <c r="E7865" s="5"/>
      <c r="F7865" s="5"/>
      <c r="G7865" s="5"/>
      <c r="H7865" s="5"/>
      <c r="I7865" s="3"/>
      <c r="J7865" s="5"/>
      <c r="K7865" s="5"/>
      <c r="L7865" s="5"/>
      <c r="M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3"/>
      <c r="AU7865" s="5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CK7865"/>
    </row>
    <row r="7866" spans="1:89" x14ac:dyDescent="0.25">
      <c r="A7866" s="2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3"/>
      <c r="AU7866" s="5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CK7866"/>
    </row>
    <row r="7867" spans="1:89" x14ac:dyDescent="0.25">
      <c r="A7867" s="2"/>
      <c r="B7867" s="5"/>
      <c r="C7867" s="5"/>
      <c r="D7867" s="5"/>
      <c r="E7867" s="5"/>
      <c r="F7867" s="5"/>
      <c r="G7867" s="5"/>
      <c r="H7867" s="5"/>
      <c r="I7867" s="3"/>
      <c r="J7867" s="5"/>
      <c r="K7867" s="5"/>
      <c r="L7867" s="5"/>
      <c r="M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3"/>
      <c r="AU7867" s="5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CK7867"/>
    </row>
    <row r="7868" spans="1:89" x14ac:dyDescent="0.25">
      <c r="A7868" s="2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3"/>
      <c r="AU7868" s="5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CK7868"/>
    </row>
    <row r="7869" spans="1:89" x14ac:dyDescent="0.25">
      <c r="A7869" s="2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3"/>
      <c r="AU7869" s="5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CK7869"/>
    </row>
    <row r="7870" spans="1:89" x14ac:dyDescent="0.25">
      <c r="A7870" s="2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3"/>
      <c r="AU7870" s="5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CK7870"/>
    </row>
    <row r="7871" spans="1:89" x14ac:dyDescent="0.25">
      <c r="A7871" s="2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3"/>
      <c r="AU7871" s="5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CK7871"/>
    </row>
    <row r="7872" spans="1:89" x14ac:dyDescent="0.25">
      <c r="A7872" s="2"/>
      <c r="B7872" s="5"/>
      <c r="C7872" s="5"/>
      <c r="D7872" s="5"/>
      <c r="E7872" s="5"/>
      <c r="F7872" s="5"/>
      <c r="G7872" s="5"/>
      <c r="H7872" s="5"/>
      <c r="I7872" s="3"/>
      <c r="J7872" s="5"/>
      <c r="K7872" s="5"/>
      <c r="L7872" s="5"/>
      <c r="M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3"/>
      <c r="AU7872" s="5"/>
      <c r="AV7872" s="3"/>
      <c r="AW7872" s="3"/>
      <c r="AX7872" s="3"/>
      <c r="AY7872" s="3"/>
      <c r="AZ7872" s="3"/>
      <c r="BA7872" s="3"/>
      <c r="BB7872" s="3"/>
      <c r="BC7872" s="3"/>
      <c r="BD7872" s="3"/>
      <c r="BE7872" s="3"/>
      <c r="BF7872" s="3"/>
      <c r="BG7872" s="3"/>
      <c r="CK7872"/>
    </row>
    <row r="7873" spans="1:89" x14ac:dyDescent="0.25">
      <c r="A7873" s="2"/>
      <c r="B7873" s="5"/>
      <c r="C7873" s="5"/>
      <c r="D7873" s="5"/>
      <c r="E7873" s="5"/>
      <c r="F7873" s="5"/>
      <c r="G7873" s="5"/>
      <c r="H7873" s="5"/>
      <c r="I7873" s="3"/>
      <c r="J7873" s="5"/>
      <c r="K7873" s="5"/>
      <c r="L7873" s="5"/>
      <c r="M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3"/>
      <c r="AU7873" s="5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CK7873"/>
    </row>
    <row r="7874" spans="1:89" x14ac:dyDescent="0.25">
      <c r="A7874" s="2"/>
      <c r="B7874" s="5"/>
      <c r="C7874" s="5"/>
      <c r="D7874" s="5"/>
      <c r="E7874" s="5"/>
      <c r="F7874" s="5"/>
      <c r="G7874" s="5"/>
      <c r="H7874" s="5"/>
      <c r="I7874" s="3"/>
      <c r="J7874" s="5"/>
      <c r="K7874" s="5"/>
      <c r="L7874" s="5"/>
      <c r="M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3"/>
      <c r="AU7874" s="5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CK7874"/>
    </row>
    <row r="7875" spans="1:89" x14ac:dyDescent="0.25">
      <c r="A7875" s="2"/>
      <c r="B7875" s="5"/>
      <c r="C7875" s="5"/>
      <c r="D7875" s="5"/>
      <c r="E7875" s="5"/>
      <c r="F7875" s="5"/>
      <c r="G7875" s="5"/>
      <c r="H7875" s="5"/>
      <c r="I7875" s="3"/>
      <c r="J7875" s="5"/>
      <c r="K7875" s="5"/>
      <c r="L7875" s="5"/>
      <c r="M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3"/>
      <c r="AU7875" s="5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CK7875"/>
    </row>
    <row r="7876" spans="1:89" x14ac:dyDescent="0.25">
      <c r="A7876" s="2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3"/>
      <c r="AU7876" s="5"/>
      <c r="AV7876" s="3"/>
      <c r="AW7876" s="3"/>
      <c r="AX7876" s="3"/>
      <c r="AY7876" s="3"/>
      <c r="AZ7876" s="3"/>
      <c r="BA7876" s="3"/>
      <c r="BB7876" s="3"/>
      <c r="BC7876" s="3"/>
      <c r="BD7876" s="3"/>
      <c r="BE7876" s="3"/>
      <c r="BF7876" s="3"/>
      <c r="BG7876" s="3"/>
      <c r="CK7876"/>
    </row>
    <row r="7877" spans="1:89" x14ac:dyDescent="0.25">
      <c r="A7877" s="2"/>
      <c r="B7877" s="5"/>
      <c r="C7877" s="5"/>
      <c r="D7877" s="5"/>
      <c r="E7877" s="5"/>
      <c r="F7877" s="5"/>
      <c r="G7877" s="5"/>
      <c r="H7877" s="5"/>
      <c r="I7877" s="3"/>
      <c r="J7877" s="5"/>
      <c r="K7877" s="5"/>
      <c r="L7877" s="5"/>
      <c r="M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3"/>
      <c r="AU7877" s="5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CK7877"/>
    </row>
    <row r="7878" spans="1:89" x14ac:dyDescent="0.25">
      <c r="A7878" s="2"/>
      <c r="B7878" s="5"/>
      <c r="C7878" s="5"/>
      <c r="D7878" s="5"/>
      <c r="E7878" s="5"/>
      <c r="F7878" s="5"/>
      <c r="G7878" s="5"/>
      <c r="H7878" s="5"/>
      <c r="I7878" s="3"/>
      <c r="J7878" s="5"/>
      <c r="K7878" s="5"/>
      <c r="L7878" s="5"/>
      <c r="M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3"/>
      <c r="AU7878" s="5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CK7878"/>
    </row>
    <row r="7879" spans="1:89" x14ac:dyDescent="0.25">
      <c r="A7879" s="2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3"/>
      <c r="AU7879" s="5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CK7879"/>
    </row>
    <row r="7880" spans="1:89" x14ac:dyDescent="0.25">
      <c r="A7880" s="2"/>
      <c r="B7880" s="5"/>
      <c r="C7880" s="5"/>
      <c r="D7880" s="5"/>
      <c r="E7880" s="5"/>
      <c r="F7880" s="5"/>
      <c r="G7880" s="5"/>
      <c r="H7880" s="5"/>
      <c r="I7880" s="3"/>
      <c r="J7880" s="5"/>
      <c r="K7880" s="5"/>
      <c r="L7880" s="5"/>
      <c r="M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3"/>
      <c r="AU7880" s="5"/>
      <c r="AV7880" s="3"/>
      <c r="AW7880" s="3"/>
      <c r="AX7880" s="3"/>
      <c r="AY7880" s="3"/>
      <c r="AZ7880" s="3"/>
      <c r="BA7880" s="3"/>
      <c r="BB7880" s="3"/>
      <c r="BC7880" s="3"/>
      <c r="BD7880" s="3"/>
      <c r="BE7880" s="3"/>
      <c r="BF7880" s="3"/>
      <c r="BG7880" s="3"/>
      <c r="CK7880"/>
    </row>
    <row r="7881" spans="1:89" x14ac:dyDescent="0.25">
      <c r="A7881" s="2"/>
      <c r="B7881" s="5"/>
      <c r="C7881" s="5"/>
      <c r="D7881" s="5"/>
      <c r="E7881" s="5"/>
      <c r="F7881" s="5"/>
      <c r="G7881" s="5"/>
      <c r="H7881" s="5"/>
      <c r="I7881" s="3"/>
      <c r="J7881" s="5"/>
      <c r="K7881" s="5"/>
      <c r="L7881" s="5"/>
      <c r="M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3"/>
      <c r="AU7881" s="5"/>
      <c r="AV7881" s="3"/>
      <c r="AW7881" s="3"/>
      <c r="AX7881" s="3"/>
      <c r="AY7881" s="3"/>
      <c r="AZ7881" s="3"/>
      <c r="BA7881" s="3"/>
      <c r="BB7881" s="3"/>
      <c r="BC7881" s="3"/>
      <c r="BD7881" s="3"/>
      <c r="BE7881" s="3"/>
      <c r="BF7881" s="3"/>
      <c r="BG7881" s="3"/>
      <c r="CK7881"/>
    </row>
    <row r="7882" spans="1:89" x14ac:dyDescent="0.25">
      <c r="A7882" s="2"/>
      <c r="B7882" s="5"/>
      <c r="C7882" s="5"/>
      <c r="D7882" s="5"/>
      <c r="E7882" s="5"/>
      <c r="F7882" s="5"/>
      <c r="G7882" s="5"/>
      <c r="H7882" s="5"/>
      <c r="I7882" s="3"/>
      <c r="J7882" s="5"/>
      <c r="K7882" s="5"/>
      <c r="L7882" s="5"/>
      <c r="M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3"/>
      <c r="AU7882" s="5"/>
      <c r="AV7882" s="3"/>
      <c r="AW7882" s="3"/>
      <c r="AX7882" s="3"/>
      <c r="AY7882" s="3"/>
      <c r="AZ7882" s="3"/>
      <c r="BA7882" s="3"/>
      <c r="BB7882" s="3"/>
      <c r="BC7882" s="3"/>
      <c r="BD7882" s="3"/>
      <c r="BE7882" s="3"/>
      <c r="BF7882" s="3"/>
      <c r="BG7882" s="3"/>
      <c r="CK7882"/>
    </row>
    <row r="7883" spans="1:89" x14ac:dyDescent="0.25">
      <c r="A7883" s="2"/>
      <c r="B7883" s="5"/>
      <c r="C7883" s="5"/>
      <c r="D7883" s="5"/>
      <c r="E7883" s="5"/>
      <c r="F7883" s="5"/>
      <c r="G7883" s="5"/>
      <c r="H7883" s="5"/>
      <c r="I7883" s="3"/>
      <c r="J7883" s="5"/>
      <c r="K7883" s="5"/>
      <c r="L7883" s="5"/>
      <c r="M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3"/>
      <c r="AU7883" s="5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CK7883"/>
    </row>
    <row r="7884" spans="1:89" x14ac:dyDescent="0.25">
      <c r="A7884" s="2"/>
      <c r="B7884" s="5"/>
      <c r="C7884" s="5"/>
      <c r="D7884" s="5"/>
      <c r="E7884" s="5"/>
      <c r="F7884" s="5"/>
      <c r="G7884" s="5"/>
      <c r="H7884" s="5"/>
      <c r="I7884" s="3"/>
      <c r="J7884" s="5"/>
      <c r="K7884" s="5"/>
      <c r="L7884" s="5"/>
      <c r="M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3"/>
      <c r="AU7884" s="5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CK7884"/>
    </row>
    <row r="7885" spans="1:89" x14ac:dyDescent="0.25">
      <c r="A7885" s="2"/>
      <c r="B7885" s="5"/>
      <c r="C7885" s="5"/>
      <c r="D7885" s="5"/>
      <c r="E7885" s="5"/>
      <c r="F7885" s="5"/>
      <c r="G7885" s="5"/>
      <c r="H7885" s="5"/>
      <c r="I7885" s="3"/>
      <c r="J7885" s="5"/>
      <c r="K7885" s="5"/>
      <c r="L7885" s="5"/>
      <c r="M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3"/>
      <c r="AU7885" s="5"/>
      <c r="AV7885" s="3"/>
      <c r="AW7885" s="3"/>
      <c r="AX7885" s="3"/>
      <c r="AY7885" s="3"/>
      <c r="AZ7885" s="3"/>
      <c r="BA7885" s="3"/>
      <c r="BB7885" s="3"/>
      <c r="BC7885" s="3"/>
      <c r="BD7885" s="3"/>
      <c r="BE7885" s="3"/>
      <c r="BF7885" s="3"/>
      <c r="BG7885" s="3"/>
      <c r="CK7885"/>
    </row>
    <row r="7886" spans="1:89" x14ac:dyDescent="0.25">
      <c r="A7886" s="2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3"/>
      <c r="AU7886" s="5"/>
      <c r="AV7886" s="3"/>
      <c r="AW7886" s="3"/>
      <c r="AX7886" s="3"/>
      <c r="AY7886" s="3"/>
      <c r="AZ7886" s="3"/>
      <c r="BA7886" s="3"/>
      <c r="BB7886" s="3"/>
      <c r="BC7886" s="3"/>
      <c r="BD7886" s="3"/>
      <c r="BE7886" s="3"/>
      <c r="BF7886" s="3"/>
      <c r="BG7886" s="3"/>
      <c r="CK7886"/>
    </row>
    <row r="7887" spans="1:89" x14ac:dyDescent="0.25">
      <c r="A7887" s="2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3"/>
      <c r="AU7887" s="5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CK7887"/>
    </row>
    <row r="7888" spans="1:89" x14ac:dyDescent="0.25">
      <c r="A7888" s="2"/>
      <c r="B7888" s="5"/>
      <c r="C7888" s="5"/>
      <c r="D7888" s="5"/>
      <c r="E7888" s="5"/>
      <c r="F7888" s="5"/>
      <c r="G7888" s="5"/>
      <c r="H7888" s="5"/>
      <c r="I7888" s="3"/>
      <c r="J7888" s="5"/>
      <c r="K7888" s="5"/>
      <c r="L7888" s="5"/>
      <c r="M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3"/>
      <c r="AU7888" s="5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CK7888"/>
    </row>
    <row r="7889" spans="1:89" x14ac:dyDescent="0.25">
      <c r="A7889" s="2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3"/>
      <c r="AU7889" s="5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CK7889"/>
    </row>
    <row r="7890" spans="1:89" x14ac:dyDescent="0.25">
      <c r="A7890" s="2"/>
      <c r="B7890" s="5"/>
      <c r="C7890" s="5"/>
      <c r="D7890" s="5"/>
      <c r="E7890" s="5"/>
      <c r="F7890" s="5"/>
      <c r="G7890" s="5"/>
      <c r="H7890" s="5"/>
      <c r="I7890" s="3"/>
      <c r="J7890" s="5"/>
      <c r="K7890" s="5"/>
      <c r="L7890" s="5"/>
      <c r="M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3"/>
      <c r="AU7890" s="5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CK7890"/>
    </row>
    <row r="7891" spans="1:89" x14ac:dyDescent="0.25">
      <c r="A7891" s="2"/>
      <c r="B7891" s="5"/>
      <c r="C7891" s="5"/>
      <c r="D7891" s="5"/>
      <c r="E7891" s="5"/>
      <c r="F7891" s="5"/>
      <c r="G7891" s="5"/>
      <c r="H7891" s="5"/>
      <c r="I7891" s="3"/>
      <c r="J7891" s="5"/>
      <c r="K7891" s="5"/>
      <c r="L7891" s="5"/>
      <c r="M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3"/>
      <c r="AU7891" s="5"/>
      <c r="AV7891" s="3"/>
      <c r="AW7891" s="3"/>
      <c r="AX7891" s="3"/>
      <c r="AY7891" s="3"/>
      <c r="AZ7891" s="3"/>
      <c r="BA7891" s="3"/>
      <c r="BB7891" s="3"/>
      <c r="BC7891" s="3"/>
      <c r="BD7891" s="3"/>
      <c r="BE7891" s="3"/>
      <c r="BF7891" s="3"/>
      <c r="BG7891" s="3"/>
      <c r="CK7891"/>
    </row>
    <row r="7892" spans="1:89" x14ac:dyDescent="0.25">
      <c r="A7892" s="2"/>
      <c r="B7892" s="5"/>
      <c r="C7892" s="5"/>
      <c r="D7892" s="5"/>
      <c r="E7892" s="5"/>
      <c r="F7892" s="5"/>
      <c r="G7892" s="5"/>
      <c r="H7892" s="5"/>
      <c r="I7892" s="3"/>
      <c r="J7892" s="5"/>
      <c r="K7892" s="5"/>
      <c r="L7892" s="5"/>
      <c r="M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3"/>
      <c r="AU7892" s="5"/>
      <c r="AV7892" s="3"/>
      <c r="AW7892" s="3"/>
      <c r="AX7892" s="3"/>
      <c r="AY7892" s="3"/>
      <c r="AZ7892" s="3"/>
      <c r="BA7892" s="3"/>
      <c r="BB7892" s="3"/>
      <c r="BC7892" s="3"/>
      <c r="BD7892" s="3"/>
      <c r="BE7892" s="3"/>
      <c r="BF7892" s="3"/>
      <c r="BG7892" s="3"/>
      <c r="CK7892"/>
    </row>
    <row r="7893" spans="1:89" x14ac:dyDescent="0.25">
      <c r="A7893" s="2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3"/>
      <c r="AU7893" s="5"/>
      <c r="AV7893" s="3"/>
      <c r="AW7893" s="3"/>
      <c r="AX7893" s="3"/>
      <c r="AY7893" s="3"/>
      <c r="AZ7893" s="3"/>
      <c r="BA7893" s="3"/>
      <c r="BB7893" s="3"/>
      <c r="BC7893" s="3"/>
      <c r="BD7893" s="3"/>
      <c r="BE7893" s="3"/>
      <c r="BF7893" s="3"/>
      <c r="BG7893" s="3"/>
      <c r="CK7893"/>
    </row>
    <row r="7894" spans="1:89" x14ac:dyDescent="0.25">
      <c r="A7894" s="2"/>
      <c r="B7894" s="5"/>
      <c r="C7894" s="5"/>
      <c r="D7894" s="5"/>
      <c r="E7894" s="5"/>
      <c r="F7894" s="5"/>
      <c r="G7894" s="5"/>
      <c r="H7894" s="5"/>
      <c r="I7894" s="3"/>
      <c r="J7894" s="5"/>
      <c r="K7894" s="5"/>
      <c r="L7894" s="5"/>
      <c r="M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3"/>
      <c r="AU7894" s="5"/>
      <c r="AV7894" s="3"/>
      <c r="AW7894" s="3"/>
      <c r="AX7894" s="3"/>
      <c r="AY7894" s="3"/>
      <c r="AZ7894" s="3"/>
      <c r="BA7894" s="3"/>
      <c r="BB7894" s="3"/>
      <c r="BC7894" s="3"/>
      <c r="BD7894" s="3"/>
      <c r="BE7894" s="3"/>
      <c r="BF7894" s="3"/>
      <c r="BG7894" s="3"/>
      <c r="CK7894"/>
    </row>
    <row r="7895" spans="1:89" x14ac:dyDescent="0.25">
      <c r="A7895" s="2"/>
      <c r="B7895" s="5"/>
      <c r="C7895" s="5"/>
      <c r="D7895" s="5"/>
      <c r="E7895" s="5"/>
      <c r="F7895" s="5"/>
      <c r="G7895" s="5"/>
      <c r="H7895" s="5"/>
      <c r="I7895" s="3"/>
      <c r="J7895" s="5"/>
      <c r="K7895" s="5"/>
      <c r="L7895" s="5"/>
      <c r="M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3"/>
      <c r="AU7895" s="5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CK7895"/>
    </row>
    <row r="7896" spans="1:89" x14ac:dyDescent="0.25">
      <c r="A7896" s="2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3"/>
      <c r="AU7896" s="5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CK7896"/>
    </row>
    <row r="7897" spans="1:89" x14ac:dyDescent="0.25">
      <c r="A7897" s="2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3"/>
      <c r="AU7897" s="5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CK7897"/>
    </row>
    <row r="7898" spans="1:89" x14ac:dyDescent="0.25">
      <c r="A7898" s="2"/>
      <c r="B7898" s="5"/>
      <c r="C7898" s="5"/>
      <c r="D7898" s="5"/>
      <c r="E7898" s="5"/>
      <c r="F7898" s="5"/>
      <c r="G7898" s="5"/>
      <c r="H7898" s="5"/>
      <c r="I7898" s="3"/>
      <c r="J7898" s="5"/>
      <c r="K7898" s="5"/>
      <c r="L7898" s="5"/>
      <c r="M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3"/>
      <c r="AU7898" s="5"/>
      <c r="AV7898" s="3"/>
      <c r="AW7898" s="3"/>
      <c r="AX7898" s="3"/>
      <c r="AY7898" s="3"/>
      <c r="AZ7898" s="3"/>
      <c r="BA7898" s="3"/>
      <c r="BB7898" s="3"/>
      <c r="BC7898" s="3"/>
      <c r="BD7898" s="3"/>
      <c r="BE7898" s="3"/>
      <c r="BF7898" s="3"/>
      <c r="BG7898" s="3"/>
      <c r="CK7898"/>
    </row>
    <row r="7899" spans="1:89" x14ac:dyDescent="0.25">
      <c r="A7899" s="2"/>
      <c r="B7899" s="5"/>
      <c r="C7899" s="5"/>
      <c r="D7899" s="5"/>
      <c r="E7899" s="5"/>
      <c r="F7899" s="5"/>
      <c r="G7899" s="5"/>
      <c r="H7899" s="5"/>
      <c r="I7899" s="3"/>
      <c r="J7899" s="5"/>
      <c r="K7899" s="5"/>
      <c r="L7899" s="5"/>
      <c r="M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3"/>
      <c r="AU7899" s="5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CK7899"/>
    </row>
    <row r="7900" spans="1:89" x14ac:dyDescent="0.25">
      <c r="A7900" s="2"/>
      <c r="B7900" s="5"/>
      <c r="C7900" s="5"/>
      <c r="D7900" s="5"/>
      <c r="E7900" s="5"/>
      <c r="F7900" s="5"/>
      <c r="G7900" s="5"/>
      <c r="H7900" s="5"/>
      <c r="I7900" s="3"/>
      <c r="J7900" s="5"/>
      <c r="K7900" s="5"/>
      <c r="L7900" s="5"/>
      <c r="M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3"/>
      <c r="AU7900" s="5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CK7900"/>
    </row>
    <row r="7901" spans="1:89" x14ac:dyDescent="0.25">
      <c r="A7901" s="2"/>
      <c r="B7901" s="5"/>
      <c r="C7901" s="5"/>
      <c r="D7901" s="5"/>
      <c r="E7901" s="5"/>
      <c r="F7901" s="5"/>
      <c r="G7901" s="5"/>
      <c r="H7901" s="5"/>
      <c r="I7901" s="3"/>
      <c r="J7901" s="5"/>
      <c r="K7901" s="5"/>
      <c r="L7901" s="5"/>
      <c r="M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3"/>
      <c r="AU7901" s="5"/>
      <c r="AV7901" s="3"/>
      <c r="AW7901" s="3"/>
      <c r="AX7901" s="3"/>
      <c r="AY7901" s="3"/>
      <c r="AZ7901" s="3"/>
      <c r="BA7901" s="3"/>
      <c r="BB7901" s="3"/>
      <c r="BC7901" s="3"/>
      <c r="BD7901" s="3"/>
      <c r="BE7901" s="3"/>
      <c r="BF7901" s="3"/>
      <c r="BG7901" s="3"/>
      <c r="CK7901"/>
    </row>
    <row r="7902" spans="1:89" x14ac:dyDescent="0.25">
      <c r="A7902" s="2"/>
      <c r="B7902" s="5"/>
      <c r="C7902" s="5"/>
      <c r="D7902" s="5"/>
      <c r="E7902" s="5"/>
      <c r="F7902" s="5"/>
      <c r="G7902" s="5"/>
      <c r="H7902" s="5"/>
      <c r="I7902" s="3"/>
      <c r="J7902" s="5"/>
      <c r="K7902" s="5"/>
      <c r="L7902" s="5"/>
      <c r="M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3"/>
      <c r="AU7902" s="5"/>
      <c r="AV7902" s="3"/>
      <c r="AW7902" s="3"/>
      <c r="AX7902" s="3"/>
      <c r="AY7902" s="3"/>
      <c r="AZ7902" s="3"/>
      <c r="BA7902" s="3"/>
      <c r="BB7902" s="3"/>
      <c r="BC7902" s="3"/>
      <c r="BD7902" s="3"/>
      <c r="BE7902" s="3"/>
      <c r="BF7902" s="3"/>
      <c r="BG7902" s="3"/>
      <c r="CK7902"/>
    </row>
    <row r="7903" spans="1:89" x14ac:dyDescent="0.25">
      <c r="A7903" s="2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3"/>
      <c r="AU7903" s="5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CK7903"/>
    </row>
    <row r="7904" spans="1:89" x14ac:dyDescent="0.25">
      <c r="A7904" s="2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3"/>
      <c r="AU7904" s="5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CK7904"/>
    </row>
    <row r="7905" spans="1:89" x14ac:dyDescent="0.25">
      <c r="A7905" s="2"/>
      <c r="B7905" s="5"/>
      <c r="C7905" s="5"/>
      <c r="D7905" s="5"/>
      <c r="E7905" s="5"/>
      <c r="F7905" s="5"/>
      <c r="G7905" s="5"/>
      <c r="H7905" s="5"/>
      <c r="I7905" s="3"/>
      <c r="J7905" s="5"/>
      <c r="K7905" s="5"/>
      <c r="L7905" s="5"/>
      <c r="M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3"/>
      <c r="AU7905" s="5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CK7905"/>
    </row>
    <row r="7906" spans="1:89" x14ac:dyDescent="0.25">
      <c r="A7906" s="2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3"/>
      <c r="AU7906" s="5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CK7906"/>
    </row>
    <row r="7907" spans="1:89" x14ac:dyDescent="0.25">
      <c r="A7907" s="2"/>
      <c r="B7907" s="5"/>
      <c r="C7907" s="5"/>
      <c r="D7907" s="5"/>
      <c r="E7907" s="5"/>
      <c r="F7907" s="5"/>
      <c r="G7907" s="5"/>
      <c r="H7907" s="5"/>
      <c r="I7907" s="3"/>
      <c r="J7907" s="5"/>
      <c r="K7907" s="5"/>
      <c r="L7907" s="5"/>
      <c r="M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3"/>
      <c r="AU7907" s="5"/>
      <c r="AV7907" s="3"/>
      <c r="AW7907" s="3"/>
      <c r="AX7907" s="3"/>
      <c r="AY7907" s="3"/>
      <c r="AZ7907" s="3"/>
      <c r="BA7907" s="3"/>
      <c r="BB7907" s="3"/>
      <c r="BC7907" s="3"/>
      <c r="BD7907" s="3"/>
      <c r="BE7907" s="3"/>
      <c r="BF7907" s="3"/>
      <c r="BG7907" s="3"/>
      <c r="CK7907"/>
    </row>
    <row r="7908" spans="1:89" x14ac:dyDescent="0.25">
      <c r="A7908" s="2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3"/>
      <c r="AU7908" s="5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CK7908"/>
    </row>
    <row r="7909" spans="1:89" x14ac:dyDescent="0.25">
      <c r="A7909" s="2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3"/>
      <c r="AU7909" s="5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CK7909"/>
    </row>
    <row r="7910" spans="1:89" x14ac:dyDescent="0.25">
      <c r="A7910" s="2"/>
      <c r="B7910" s="5"/>
      <c r="C7910" s="5"/>
      <c r="D7910" s="5"/>
      <c r="E7910" s="5"/>
      <c r="F7910" s="5"/>
      <c r="G7910" s="5"/>
      <c r="H7910" s="5"/>
      <c r="I7910" s="3"/>
      <c r="J7910" s="5"/>
      <c r="K7910" s="5"/>
      <c r="L7910" s="5"/>
      <c r="M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3"/>
      <c r="AU7910" s="5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CK7910"/>
    </row>
    <row r="7911" spans="1:89" x14ac:dyDescent="0.25">
      <c r="A7911" s="2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3"/>
      <c r="AU7911" s="5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CK7911"/>
    </row>
    <row r="7912" spans="1:89" x14ac:dyDescent="0.25">
      <c r="A7912" s="2"/>
      <c r="B7912" s="5"/>
      <c r="C7912" s="5"/>
      <c r="D7912" s="5"/>
      <c r="E7912" s="5"/>
      <c r="F7912" s="5"/>
      <c r="G7912" s="5"/>
      <c r="H7912" s="5"/>
      <c r="I7912" s="3"/>
      <c r="J7912" s="5"/>
      <c r="K7912" s="5"/>
      <c r="L7912" s="5"/>
      <c r="M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3"/>
      <c r="AU7912" s="5"/>
      <c r="AV7912" s="3"/>
      <c r="AW7912" s="3"/>
      <c r="AX7912" s="3"/>
      <c r="AY7912" s="3"/>
      <c r="AZ7912" s="3"/>
      <c r="BA7912" s="3"/>
      <c r="BB7912" s="3"/>
      <c r="BC7912" s="3"/>
      <c r="BD7912" s="3"/>
      <c r="BE7912" s="3"/>
      <c r="BF7912" s="3"/>
      <c r="BG7912" s="3"/>
      <c r="CK7912"/>
    </row>
    <row r="7913" spans="1:89" x14ac:dyDescent="0.25">
      <c r="A7913" s="2"/>
      <c r="B7913" s="5"/>
      <c r="C7913" s="5"/>
      <c r="D7913" s="5"/>
      <c r="E7913" s="5"/>
      <c r="F7913" s="5"/>
      <c r="G7913" s="5"/>
      <c r="H7913" s="5"/>
      <c r="I7913" s="3"/>
      <c r="J7913" s="5"/>
      <c r="K7913" s="5"/>
      <c r="L7913" s="5"/>
      <c r="M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3"/>
      <c r="AU7913" s="5"/>
      <c r="AV7913" s="3"/>
      <c r="AW7913" s="3"/>
      <c r="AX7913" s="3"/>
      <c r="AY7913" s="3"/>
      <c r="AZ7913" s="3"/>
      <c r="BA7913" s="3"/>
      <c r="BB7913" s="3"/>
      <c r="BC7913" s="3"/>
      <c r="BD7913" s="3"/>
      <c r="BE7913" s="3"/>
      <c r="BF7913" s="3"/>
      <c r="BG7913" s="3"/>
      <c r="CK7913"/>
    </row>
    <row r="7914" spans="1:89" x14ac:dyDescent="0.25">
      <c r="A7914" s="2"/>
      <c r="B7914" s="5"/>
      <c r="C7914" s="5"/>
      <c r="D7914" s="5"/>
      <c r="E7914" s="5"/>
      <c r="F7914" s="5"/>
      <c r="G7914" s="5"/>
      <c r="H7914" s="5"/>
      <c r="I7914" s="3"/>
      <c r="J7914" s="5"/>
      <c r="K7914" s="5"/>
      <c r="L7914" s="5"/>
      <c r="M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3"/>
      <c r="AU7914" s="5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CK7914"/>
    </row>
    <row r="7915" spans="1:89" x14ac:dyDescent="0.25">
      <c r="A7915" s="2"/>
      <c r="B7915" s="5"/>
      <c r="C7915" s="5"/>
      <c r="D7915" s="5"/>
      <c r="E7915" s="5"/>
      <c r="F7915" s="5"/>
      <c r="G7915" s="5"/>
      <c r="H7915" s="5"/>
      <c r="I7915" s="3"/>
      <c r="J7915" s="5"/>
      <c r="K7915" s="5"/>
      <c r="L7915" s="5"/>
      <c r="M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3"/>
      <c r="AU7915" s="5"/>
      <c r="AV7915" s="3"/>
      <c r="AW7915" s="3"/>
      <c r="AX7915" s="3"/>
      <c r="AY7915" s="3"/>
      <c r="AZ7915" s="3"/>
      <c r="BA7915" s="3"/>
      <c r="BB7915" s="3"/>
      <c r="BC7915" s="3"/>
      <c r="BD7915" s="3"/>
      <c r="BE7915" s="3"/>
      <c r="BF7915" s="3"/>
      <c r="BG7915" s="3"/>
      <c r="CK7915"/>
    </row>
    <row r="7916" spans="1:89" x14ac:dyDescent="0.25">
      <c r="A7916" s="2"/>
      <c r="B7916" s="5"/>
      <c r="C7916" s="5"/>
      <c r="D7916" s="5"/>
      <c r="E7916" s="5"/>
      <c r="F7916" s="5"/>
      <c r="G7916" s="5"/>
      <c r="H7916" s="5"/>
      <c r="I7916" s="3"/>
      <c r="J7916" s="5"/>
      <c r="K7916" s="5"/>
      <c r="L7916" s="5"/>
      <c r="M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3"/>
      <c r="AU7916" s="5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CK7916"/>
    </row>
    <row r="7917" spans="1:89" x14ac:dyDescent="0.25">
      <c r="A7917" s="2"/>
      <c r="B7917" s="5"/>
      <c r="C7917" s="5"/>
      <c r="D7917" s="5"/>
      <c r="E7917" s="5"/>
      <c r="F7917" s="5"/>
      <c r="G7917" s="5"/>
      <c r="H7917" s="5"/>
      <c r="I7917" s="3"/>
      <c r="J7917" s="5"/>
      <c r="K7917" s="5"/>
      <c r="L7917" s="5"/>
      <c r="M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3"/>
      <c r="AU7917" s="5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CK7917"/>
    </row>
    <row r="7918" spans="1:89" x14ac:dyDescent="0.25">
      <c r="A7918" s="2"/>
      <c r="B7918" s="5"/>
      <c r="C7918" s="5"/>
      <c r="D7918" s="5"/>
      <c r="E7918" s="5"/>
      <c r="F7918" s="5"/>
      <c r="G7918" s="5"/>
      <c r="H7918" s="5"/>
      <c r="I7918" s="3"/>
      <c r="J7918" s="5"/>
      <c r="K7918" s="5"/>
      <c r="L7918" s="5"/>
      <c r="M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3"/>
      <c r="AU7918" s="5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CK7918"/>
    </row>
    <row r="7919" spans="1:89" x14ac:dyDescent="0.25">
      <c r="A7919" s="2"/>
      <c r="B7919" s="5"/>
      <c r="C7919" s="5"/>
      <c r="D7919" s="5"/>
      <c r="E7919" s="5"/>
      <c r="F7919" s="5"/>
      <c r="G7919" s="5"/>
      <c r="H7919" s="5"/>
      <c r="I7919" s="3"/>
      <c r="J7919" s="5"/>
      <c r="K7919" s="5"/>
      <c r="L7919" s="5"/>
      <c r="M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3"/>
      <c r="AU7919" s="5"/>
      <c r="AV7919" s="3"/>
      <c r="AW7919" s="3"/>
      <c r="AX7919" s="3"/>
      <c r="AY7919" s="3"/>
      <c r="AZ7919" s="3"/>
      <c r="BA7919" s="3"/>
      <c r="BB7919" s="3"/>
      <c r="BC7919" s="3"/>
      <c r="BD7919" s="3"/>
      <c r="BE7919" s="3"/>
      <c r="BF7919" s="3"/>
      <c r="BG7919" s="3"/>
      <c r="CK7919"/>
    </row>
    <row r="7920" spans="1:89" x14ac:dyDescent="0.25">
      <c r="A7920" s="2"/>
      <c r="B7920" s="5"/>
      <c r="C7920" s="5"/>
      <c r="D7920" s="5"/>
      <c r="E7920" s="5"/>
      <c r="F7920" s="5"/>
      <c r="G7920" s="5"/>
      <c r="H7920" s="5"/>
      <c r="I7920" s="3"/>
      <c r="J7920" s="5"/>
      <c r="K7920" s="5"/>
      <c r="L7920" s="5"/>
      <c r="M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3"/>
      <c r="AU7920" s="5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CK7920"/>
    </row>
    <row r="7921" spans="1:89" x14ac:dyDescent="0.25">
      <c r="A7921" s="2"/>
      <c r="B7921" s="5"/>
      <c r="C7921" s="5"/>
      <c r="D7921" s="5"/>
      <c r="E7921" s="5"/>
      <c r="F7921" s="5"/>
      <c r="G7921" s="5"/>
      <c r="H7921" s="5"/>
      <c r="I7921" s="3"/>
      <c r="J7921" s="5"/>
      <c r="K7921" s="5"/>
      <c r="L7921" s="5"/>
      <c r="M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3"/>
      <c r="AU7921" s="5"/>
      <c r="AV7921" s="3"/>
      <c r="AW7921" s="3"/>
      <c r="AX7921" s="3"/>
      <c r="AY7921" s="3"/>
      <c r="AZ7921" s="3"/>
      <c r="BA7921" s="3"/>
      <c r="BB7921" s="3"/>
      <c r="BC7921" s="3"/>
      <c r="BD7921" s="3"/>
      <c r="BE7921" s="3"/>
      <c r="BF7921" s="3"/>
      <c r="BG7921" s="3"/>
      <c r="CK7921"/>
    </row>
    <row r="7922" spans="1:89" x14ac:dyDescent="0.25">
      <c r="A7922" s="2"/>
      <c r="B7922" s="5"/>
      <c r="C7922" s="5"/>
      <c r="D7922" s="5"/>
      <c r="E7922" s="5"/>
      <c r="F7922" s="5"/>
      <c r="G7922" s="5"/>
      <c r="H7922" s="5"/>
      <c r="I7922" s="3"/>
      <c r="J7922" s="5"/>
      <c r="K7922" s="5"/>
      <c r="L7922" s="5"/>
      <c r="M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3"/>
      <c r="AU7922" s="5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CK7922"/>
    </row>
    <row r="7923" spans="1:89" x14ac:dyDescent="0.25">
      <c r="A7923" s="2"/>
      <c r="B7923" s="5"/>
      <c r="C7923" s="5"/>
      <c r="D7923" s="5"/>
      <c r="E7923" s="5"/>
      <c r="F7923" s="5"/>
      <c r="G7923" s="5"/>
      <c r="H7923" s="5"/>
      <c r="I7923" s="3"/>
      <c r="J7923" s="5"/>
      <c r="K7923" s="5"/>
      <c r="L7923" s="5"/>
      <c r="M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3"/>
      <c r="AU7923" s="5"/>
      <c r="AV7923" s="3"/>
      <c r="AW7923" s="3"/>
      <c r="AX7923" s="3"/>
      <c r="AY7923" s="3"/>
      <c r="AZ7923" s="3"/>
      <c r="BA7923" s="3"/>
      <c r="BB7923" s="3"/>
      <c r="BC7923" s="3"/>
      <c r="BD7923" s="3"/>
      <c r="BE7923" s="3"/>
      <c r="BF7923" s="3"/>
      <c r="BG7923" s="3"/>
      <c r="CK7923"/>
    </row>
    <row r="7924" spans="1:89" x14ac:dyDescent="0.25">
      <c r="A7924" s="2"/>
      <c r="B7924" s="5"/>
      <c r="C7924" s="5"/>
      <c r="D7924" s="5"/>
      <c r="E7924" s="5"/>
      <c r="F7924" s="5"/>
      <c r="G7924" s="5"/>
      <c r="H7924" s="5"/>
      <c r="I7924" s="3"/>
      <c r="J7924" s="5"/>
      <c r="K7924" s="5"/>
      <c r="L7924" s="5"/>
      <c r="M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3"/>
      <c r="AU7924" s="5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CK7924"/>
    </row>
    <row r="7925" spans="1:89" x14ac:dyDescent="0.25">
      <c r="A7925" s="2"/>
      <c r="B7925" s="5"/>
      <c r="C7925" s="5"/>
      <c r="D7925" s="5"/>
      <c r="E7925" s="5"/>
      <c r="F7925" s="5"/>
      <c r="G7925" s="5"/>
      <c r="H7925" s="5"/>
      <c r="I7925" s="3"/>
      <c r="J7925" s="5"/>
      <c r="K7925" s="5"/>
      <c r="L7925" s="5"/>
      <c r="M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3"/>
      <c r="AU7925" s="5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CK7925"/>
    </row>
    <row r="7926" spans="1:89" x14ac:dyDescent="0.25">
      <c r="A7926" s="2"/>
      <c r="B7926" s="5"/>
      <c r="C7926" s="5"/>
      <c r="D7926" s="5"/>
      <c r="E7926" s="5"/>
      <c r="F7926" s="5"/>
      <c r="G7926" s="5"/>
      <c r="H7926" s="5"/>
      <c r="I7926" s="3"/>
      <c r="J7926" s="5"/>
      <c r="K7926" s="5"/>
      <c r="L7926" s="5"/>
      <c r="M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3"/>
      <c r="AU7926" s="5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CK7926"/>
    </row>
    <row r="7927" spans="1:89" x14ac:dyDescent="0.25">
      <c r="A7927" s="2"/>
      <c r="B7927" s="5"/>
      <c r="C7927" s="5"/>
      <c r="D7927" s="5"/>
      <c r="E7927" s="5"/>
      <c r="F7927" s="5"/>
      <c r="G7927" s="5"/>
      <c r="H7927" s="5"/>
      <c r="I7927" s="3"/>
      <c r="J7927" s="5"/>
      <c r="K7927" s="5"/>
      <c r="L7927" s="5"/>
      <c r="M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3"/>
      <c r="AU7927" s="5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CK7927"/>
    </row>
    <row r="7928" spans="1:89" x14ac:dyDescent="0.25">
      <c r="A7928" s="2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3"/>
      <c r="AU7928" s="5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CK7928"/>
    </row>
    <row r="7929" spans="1:89" x14ac:dyDescent="0.25">
      <c r="A7929" s="2"/>
      <c r="B7929" s="5"/>
      <c r="C7929" s="5"/>
      <c r="D7929" s="5"/>
      <c r="E7929" s="5"/>
      <c r="F7929" s="5"/>
      <c r="G7929" s="5"/>
      <c r="H7929" s="5"/>
      <c r="I7929" s="3"/>
      <c r="J7929" s="5"/>
      <c r="K7929" s="5"/>
      <c r="L7929" s="5"/>
      <c r="M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3"/>
      <c r="AU7929" s="5"/>
      <c r="AV7929" s="3"/>
      <c r="AW7929" s="3"/>
      <c r="AX7929" s="3"/>
      <c r="AY7929" s="3"/>
      <c r="AZ7929" s="3"/>
      <c r="BA7929" s="3"/>
      <c r="BB7929" s="3"/>
      <c r="BC7929" s="3"/>
      <c r="BD7929" s="3"/>
      <c r="BE7929" s="3"/>
      <c r="BF7929" s="3"/>
      <c r="BG7929" s="3"/>
      <c r="CK7929"/>
    </row>
    <row r="7930" spans="1:89" x14ac:dyDescent="0.25">
      <c r="A7930" s="2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3"/>
      <c r="AU7930" s="5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CK7930"/>
    </row>
    <row r="7931" spans="1:89" x14ac:dyDescent="0.25">
      <c r="A7931" s="2"/>
      <c r="B7931" s="5"/>
      <c r="C7931" s="5"/>
      <c r="D7931" s="5"/>
      <c r="E7931" s="5"/>
      <c r="F7931" s="5"/>
      <c r="G7931" s="5"/>
      <c r="H7931" s="5"/>
      <c r="I7931" s="3"/>
      <c r="J7931" s="5"/>
      <c r="K7931" s="5"/>
      <c r="L7931" s="5"/>
      <c r="M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3"/>
      <c r="AU7931" s="5"/>
      <c r="AV7931" s="3"/>
      <c r="AW7931" s="3"/>
      <c r="AX7931" s="3"/>
      <c r="AY7931" s="3"/>
      <c r="AZ7931" s="3"/>
      <c r="BA7931" s="3"/>
      <c r="BB7931" s="3"/>
      <c r="BC7931" s="3"/>
      <c r="BD7931" s="3"/>
      <c r="BE7931" s="3"/>
      <c r="BF7931" s="3"/>
      <c r="BG7931" s="3"/>
      <c r="CK7931"/>
    </row>
    <row r="7932" spans="1:89" x14ac:dyDescent="0.25">
      <c r="A7932" s="2"/>
      <c r="B7932" s="5"/>
      <c r="C7932" s="5"/>
      <c r="D7932" s="5"/>
      <c r="E7932" s="5"/>
      <c r="F7932" s="5"/>
      <c r="G7932" s="5"/>
      <c r="H7932" s="5"/>
      <c r="I7932" s="3"/>
      <c r="J7932" s="5"/>
      <c r="K7932" s="5"/>
      <c r="L7932" s="5"/>
      <c r="M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3"/>
      <c r="AU7932" s="5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CK7932"/>
    </row>
    <row r="7933" spans="1:89" x14ac:dyDescent="0.25">
      <c r="A7933" s="2"/>
      <c r="B7933" s="5"/>
      <c r="C7933" s="5"/>
      <c r="D7933" s="5"/>
      <c r="E7933" s="5"/>
      <c r="F7933" s="5"/>
      <c r="G7933" s="5"/>
      <c r="H7933" s="5"/>
      <c r="I7933" s="3"/>
      <c r="J7933" s="5"/>
      <c r="K7933" s="5"/>
      <c r="L7933" s="5"/>
      <c r="M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3"/>
      <c r="AU7933" s="5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CK7933"/>
    </row>
    <row r="7934" spans="1:89" x14ac:dyDescent="0.25">
      <c r="A7934" s="2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3"/>
      <c r="AU7934" s="5"/>
      <c r="AV7934" s="3"/>
      <c r="AW7934" s="3"/>
      <c r="AX7934" s="3"/>
      <c r="AY7934" s="3"/>
      <c r="AZ7934" s="3"/>
      <c r="BA7934" s="3"/>
      <c r="BB7934" s="3"/>
      <c r="BC7934" s="3"/>
      <c r="BD7934" s="3"/>
      <c r="BE7934" s="3"/>
      <c r="BF7934" s="3"/>
      <c r="BG7934" s="3"/>
      <c r="CK7934"/>
    </row>
    <row r="7935" spans="1:89" x14ac:dyDescent="0.25">
      <c r="A7935" s="2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AJ7935" s="3"/>
      <c r="AK7935" s="3"/>
      <c r="AL7935" s="3"/>
      <c r="AM7935" s="3"/>
      <c r="AN7935" s="5"/>
      <c r="AO7935" s="5"/>
      <c r="AP7935" s="5"/>
      <c r="AQ7935" s="5"/>
      <c r="AR7935" s="5"/>
      <c r="AS7935" s="5"/>
      <c r="AT7935" s="3"/>
      <c r="AU7935" s="5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CK7935"/>
    </row>
    <row r="7936" spans="1:89" x14ac:dyDescent="0.25">
      <c r="A7936" s="2"/>
      <c r="B7936" s="5"/>
      <c r="C7936" s="5"/>
      <c r="D7936" s="5"/>
      <c r="E7936" s="5"/>
      <c r="F7936" s="5"/>
      <c r="G7936" s="5"/>
      <c r="H7936" s="5"/>
      <c r="I7936" s="3"/>
      <c r="J7936" s="5"/>
      <c r="K7936" s="5"/>
      <c r="L7936" s="5"/>
      <c r="M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3"/>
      <c r="AU7936" s="5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CK7936"/>
    </row>
    <row r="7937" spans="1:89" x14ac:dyDescent="0.25">
      <c r="A7937" s="2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3"/>
      <c r="AU7937" s="5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CK7937"/>
    </row>
    <row r="7938" spans="1:89" x14ac:dyDescent="0.25">
      <c r="A7938" s="2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AJ7938" s="3"/>
      <c r="AK7938" s="3"/>
      <c r="AL7938" s="3"/>
      <c r="AM7938" s="5"/>
      <c r="AN7938" s="5"/>
      <c r="AO7938" s="5"/>
      <c r="AP7938" s="5"/>
      <c r="AQ7938" s="5"/>
      <c r="AR7938" s="5"/>
      <c r="AS7938" s="5"/>
      <c r="AT7938" s="3"/>
      <c r="AU7938" s="5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CK7938"/>
    </row>
    <row r="7939" spans="1:89" x14ac:dyDescent="0.25">
      <c r="A7939" s="2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AJ7939" s="3"/>
      <c r="AK7939" s="3"/>
      <c r="AL7939" s="3"/>
      <c r="AM7939" s="3"/>
      <c r="AN7939" s="5"/>
      <c r="AO7939" s="5"/>
      <c r="AP7939" s="5"/>
      <c r="AQ7939" s="5"/>
      <c r="AR7939" s="5"/>
      <c r="AS7939" s="5"/>
      <c r="AT7939" s="3"/>
      <c r="AU7939" s="5"/>
      <c r="AV7939" s="3"/>
      <c r="AW7939" s="3"/>
      <c r="AX7939" s="3"/>
      <c r="AY7939" s="3"/>
      <c r="AZ7939" s="3"/>
      <c r="BA7939" s="3"/>
      <c r="BB7939" s="3"/>
      <c r="BC7939" s="3"/>
      <c r="BD7939" s="3"/>
      <c r="BE7939" s="3"/>
      <c r="BF7939" s="3"/>
      <c r="BG7939" s="3"/>
      <c r="CK7939"/>
    </row>
    <row r="7940" spans="1:89" x14ac:dyDescent="0.25">
      <c r="A7940" s="2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AJ7940" s="3"/>
      <c r="AK7940" s="3"/>
      <c r="AL7940" s="3"/>
      <c r="AM7940" s="3"/>
      <c r="AN7940" s="5"/>
      <c r="AO7940" s="5"/>
      <c r="AP7940" s="5"/>
      <c r="AQ7940" s="5"/>
      <c r="AR7940" s="5"/>
      <c r="AS7940" s="5"/>
      <c r="AT7940" s="3"/>
      <c r="AU7940" s="5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CK7940"/>
    </row>
    <row r="7941" spans="1:89" x14ac:dyDescent="0.25">
      <c r="A7941" s="2"/>
      <c r="B7941" s="5"/>
      <c r="C7941" s="5"/>
      <c r="D7941" s="5"/>
      <c r="E7941" s="5"/>
      <c r="F7941" s="5"/>
      <c r="G7941" s="5"/>
      <c r="H7941" s="5"/>
      <c r="I7941" s="3"/>
      <c r="J7941" s="5"/>
      <c r="K7941" s="5"/>
      <c r="L7941" s="5"/>
      <c r="M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3"/>
      <c r="AU7941" s="5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CK7941"/>
    </row>
    <row r="7942" spans="1:89" x14ac:dyDescent="0.25">
      <c r="A7942" s="2"/>
      <c r="B7942" s="5"/>
      <c r="C7942" s="5"/>
      <c r="D7942" s="5"/>
      <c r="E7942" s="5"/>
      <c r="F7942" s="5"/>
      <c r="G7942" s="5"/>
      <c r="H7942" s="5"/>
      <c r="I7942" s="3"/>
      <c r="J7942" s="5"/>
      <c r="K7942" s="5"/>
      <c r="L7942" s="5"/>
      <c r="M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3"/>
      <c r="AU7942" s="5"/>
      <c r="AV7942" s="3"/>
      <c r="AW7942" s="3"/>
      <c r="AX7942" s="3"/>
      <c r="AY7942" s="3"/>
      <c r="AZ7942" s="3"/>
      <c r="BA7942" s="3"/>
      <c r="BB7942" s="3"/>
      <c r="BC7942" s="3"/>
      <c r="BD7942" s="3"/>
      <c r="BE7942" s="3"/>
      <c r="BF7942" s="3"/>
      <c r="BG7942" s="3"/>
      <c r="CK7942"/>
    </row>
    <row r="7943" spans="1:89" x14ac:dyDescent="0.25">
      <c r="A7943" s="2"/>
      <c r="B7943" s="5"/>
      <c r="C7943" s="5"/>
      <c r="D7943" s="5"/>
      <c r="E7943" s="5"/>
      <c r="F7943" s="5"/>
      <c r="G7943" s="5"/>
      <c r="H7943" s="5"/>
      <c r="I7943" s="3"/>
      <c r="J7943" s="5"/>
      <c r="K7943" s="5"/>
      <c r="L7943" s="5"/>
      <c r="M7943" s="5"/>
      <c r="AJ7943" s="3"/>
      <c r="AK7943" s="3"/>
      <c r="AL7943" s="3"/>
      <c r="AM7943" s="5"/>
      <c r="AN7943" s="5"/>
      <c r="AO7943" s="5"/>
      <c r="AP7943" s="5"/>
      <c r="AQ7943" s="5"/>
      <c r="AR7943" s="5"/>
      <c r="AS7943" s="5"/>
      <c r="AT7943" s="3"/>
      <c r="AU7943" s="5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CK7943"/>
    </row>
    <row r="7944" spans="1:89" x14ac:dyDescent="0.25">
      <c r="A7944" s="2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AJ7944" s="3"/>
      <c r="AK7944" s="3"/>
      <c r="AL7944" s="3"/>
      <c r="AM7944" s="3"/>
      <c r="AN7944" s="5"/>
      <c r="AO7944" s="5"/>
      <c r="AP7944" s="5"/>
      <c r="AQ7944" s="5"/>
      <c r="AR7944" s="5"/>
      <c r="AS7944" s="5"/>
      <c r="AT7944" s="3"/>
      <c r="AU7944" s="5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CK7944"/>
    </row>
    <row r="7945" spans="1:89" x14ac:dyDescent="0.25">
      <c r="A7945" s="2"/>
      <c r="B7945" s="5"/>
      <c r="C7945" s="5"/>
      <c r="D7945" s="5"/>
      <c r="E7945" s="5"/>
      <c r="F7945" s="5"/>
      <c r="G7945" s="5"/>
      <c r="H7945" s="5"/>
      <c r="I7945" s="3"/>
      <c r="J7945" s="5"/>
      <c r="K7945" s="5"/>
      <c r="L7945" s="5"/>
      <c r="M7945" s="5"/>
      <c r="AJ7945" s="3"/>
      <c r="AK7945" s="3"/>
      <c r="AL7945" s="3"/>
      <c r="AM7945" s="5"/>
      <c r="AN7945" s="5"/>
      <c r="AO7945" s="5"/>
      <c r="AP7945" s="5"/>
      <c r="AQ7945" s="5"/>
      <c r="AR7945" s="5"/>
      <c r="AS7945" s="5"/>
      <c r="AT7945" s="3"/>
      <c r="AU7945" s="5"/>
      <c r="AV7945" s="3"/>
      <c r="AW7945" s="3"/>
      <c r="AX7945" s="3"/>
      <c r="AY7945" s="3"/>
      <c r="AZ7945" s="3"/>
      <c r="BA7945" s="3"/>
      <c r="BB7945" s="3"/>
      <c r="BC7945" s="3"/>
      <c r="BD7945" s="3"/>
      <c r="BE7945" s="3"/>
      <c r="BF7945" s="3"/>
      <c r="BG7945" s="3"/>
      <c r="CK7945"/>
    </row>
    <row r="7946" spans="1:89" x14ac:dyDescent="0.25">
      <c r="A7946" s="2"/>
      <c r="B7946" s="5"/>
      <c r="C7946" s="5"/>
      <c r="D7946" s="5"/>
      <c r="E7946" s="5"/>
      <c r="F7946" s="5"/>
      <c r="G7946" s="5"/>
      <c r="H7946" s="5"/>
      <c r="I7946" s="3"/>
      <c r="J7946" s="5"/>
      <c r="K7946" s="5"/>
      <c r="L7946" s="5"/>
      <c r="M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3"/>
      <c r="AU7946" s="5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CK7946"/>
    </row>
    <row r="7947" spans="1:89" x14ac:dyDescent="0.25">
      <c r="A7947" s="2"/>
      <c r="B7947" s="5"/>
      <c r="C7947" s="5"/>
      <c r="D7947" s="5"/>
      <c r="E7947" s="5"/>
      <c r="F7947" s="5"/>
      <c r="G7947" s="5"/>
      <c r="H7947" s="5"/>
      <c r="I7947" s="3"/>
      <c r="J7947" s="5"/>
      <c r="K7947" s="5"/>
      <c r="L7947" s="5"/>
      <c r="M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3"/>
      <c r="AU7947" s="5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CK7947"/>
    </row>
    <row r="7948" spans="1:89" x14ac:dyDescent="0.25">
      <c r="A7948" s="2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AJ7948" s="5"/>
      <c r="AK7948" s="3"/>
      <c r="AL7948" s="5"/>
      <c r="AM7948" s="5"/>
      <c r="AN7948" s="5"/>
      <c r="AO7948" s="5"/>
      <c r="AP7948" s="5"/>
      <c r="AQ7948" s="5"/>
      <c r="AR7948" s="5"/>
      <c r="AS7948" s="5"/>
      <c r="AT7948" s="3"/>
      <c r="AU7948" s="5"/>
      <c r="AV7948" s="3"/>
      <c r="AW7948" s="3"/>
      <c r="AX7948" s="3"/>
      <c r="AY7948" s="3"/>
      <c r="AZ7948" s="3"/>
      <c r="BA7948" s="3"/>
      <c r="BB7948" s="3"/>
      <c r="BC7948" s="3"/>
      <c r="BD7948" s="3"/>
      <c r="BE7948" s="3"/>
      <c r="BF7948" s="3"/>
      <c r="BG7948" s="3"/>
      <c r="CK7948"/>
    </row>
    <row r="7949" spans="1:89" x14ac:dyDescent="0.25">
      <c r="A7949" s="2"/>
      <c r="B7949" s="5"/>
      <c r="C7949" s="5"/>
      <c r="D7949" s="5"/>
      <c r="E7949" s="5"/>
      <c r="F7949" s="5"/>
      <c r="G7949" s="5"/>
      <c r="H7949" s="5"/>
      <c r="I7949" s="3"/>
      <c r="J7949" s="5"/>
      <c r="K7949" s="5"/>
      <c r="L7949" s="5"/>
      <c r="M7949" s="5"/>
      <c r="AJ7949" s="3"/>
      <c r="AK7949" s="3"/>
      <c r="AL7949" s="3"/>
      <c r="AM7949" s="5"/>
      <c r="AN7949" s="5"/>
      <c r="AO7949" s="5"/>
      <c r="AP7949" s="5"/>
      <c r="AQ7949" s="5"/>
      <c r="AR7949" s="5"/>
      <c r="AS7949" s="5"/>
      <c r="AT7949" s="3"/>
      <c r="AU7949" s="5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CK7949"/>
    </row>
    <row r="7950" spans="1:89" x14ac:dyDescent="0.25">
      <c r="A7950" s="2"/>
      <c r="B7950" s="5"/>
      <c r="C7950" s="5"/>
      <c r="D7950" s="5"/>
      <c r="E7950" s="5"/>
      <c r="F7950" s="5"/>
      <c r="G7950" s="5"/>
      <c r="H7950" s="5"/>
      <c r="I7950" s="3"/>
      <c r="J7950" s="5"/>
      <c r="K7950" s="5"/>
      <c r="L7950" s="5"/>
      <c r="M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3"/>
      <c r="AU7950" s="5"/>
      <c r="AV7950" s="3"/>
      <c r="AW7950" s="3"/>
      <c r="AX7950" s="3"/>
      <c r="AY7950" s="3"/>
      <c r="AZ7950" s="3"/>
      <c r="BA7950" s="3"/>
      <c r="BB7950" s="3"/>
      <c r="BC7950" s="3"/>
      <c r="BD7950" s="3"/>
      <c r="BE7950" s="3"/>
      <c r="BF7950" s="3"/>
      <c r="BG7950" s="3"/>
      <c r="CK7950"/>
    </row>
    <row r="7951" spans="1:89" x14ac:dyDescent="0.25">
      <c r="A7951" s="2"/>
      <c r="B7951" s="5"/>
      <c r="C7951" s="5"/>
      <c r="D7951" s="5"/>
      <c r="E7951" s="5"/>
      <c r="F7951" s="5"/>
      <c r="G7951" s="5"/>
      <c r="H7951" s="5"/>
      <c r="I7951" s="3"/>
      <c r="J7951" s="5"/>
      <c r="K7951" s="5"/>
      <c r="L7951" s="5"/>
      <c r="M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3"/>
      <c r="AU7951" s="5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CK7951"/>
    </row>
    <row r="7952" spans="1:89" x14ac:dyDescent="0.25">
      <c r="A7952" s="2"/>
      <c r="B7952" s="5"/>
      <c r="C7952" s="5"/>
      <c r="D7952" s="5"/>
      <c r="E7952" s="5"/>
      <c r="F7952" s="5"/>
      <c r="G7952" s="5"/>
      <c r="H7952" s="5"/>
      <c r="I7952" s="3"/>
      <c r="J7952" s="5"/>
      <c r="K7952" s="5"/>
      <c r="L7952" s="5"/>
      <c r="M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3"/>
      <c r="AU7952" s="5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CK7952"/>
    </row>
    <row r="7953" spans="1:89" x14ac:dyDescent="0.25">
      <c r="A7953" s="2"/>
      <c r="B7953" s="5"/>
      <c r="C7953" s="5"/>
      <c r="D7953" s="5"/>
      <c r="E7953" s="5"/>
      <c r="F7953" s="5"/>
      <c r="G7953" s="5"/>
      <c r="H7953" s="5"/>
      <c r="I7953" s="3"/>
      <c r="J7953" s="5"/>
      <c r="K7953" s="5"/>
      <c r="L7953" s="5"/>
      <c r="M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3"/>
      <c r="AU7953" s="5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CK7953"/>
    </row>
    <row r="7954" spans="1:89" x14ac:dyDescent="0.25">
      <c r="A7954" s="2"/>
      <c r="B7954" s="5"/>
      <c r="C7954" s="5"/>
      <c r="D7954" s="5"/>
      <c r="E7954" s="5"/>
      <c r="F7954" s="5"/>
      <c r="G7954" s="5"/>
      <c r="H7954" s="5"/>
      <c r="I7954" s="3"/>
      <c r="J7954" s="5"/>
      <c r="K7954" s="5"/>
      <c r="L7954" s="5"/>
      <c r="M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3"/>
      <c r="AU7954" s="5"/>
      <c r="AV7954" s="3"/>
      <c r="AW7954" s="3"/>
      <c r="AX7954" s="3"/>
      <c r="AY7954" s="3"/>
      <c r="AZ7954" s="3"/>
      <c r="BA7954" s="3"/>
      <c r="BB7954" s="3"/>
      <c r="BC7954" s="3"/>
      <c r="BD7954" s="3"/>
      <c r="BE7954" s="3"/>
      <c r="BF7954" s="3"/>
      <c r="BG7954" s="3"/>
      <c r="CK7954"/>
    </row>
    <row r="7955" spans="1:89" x14ac:dyDescent="0.25">
      <c r="A7955" s="2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AJ7955" s="3"/>
      <c r="AK7955" s="3"/>
      <c r="AL7955" s="3"/>
      <c r="AM7955" s="3"/>
      <c r="AN7955" s="5"/>
      <c r="AO7955" s="5"/>
      <c r="AP7955" s="5"/>
      <c r="AQ7955" s="5"/>
      <c r="AR7955" s="5"/>
      <c r="AS7955" s="5"/>
      <c r="AT7955" s="3"/>
      <c r="AU7955" s="5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CK7955"/>
    </row>
    <row r="7956" spans="1:89" x14ac:dyDescent="0.25">
      <c r="A7956" s="2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3"/>
      <c r="AU7956" s="5"/>
      <c r="AV7956" s="3"/>
      <c r="AW7956" s="3"/>
      <c r="AX7956" s="3"/>
      <c r="AY7956" s="3"/>
      <c r="AZ7956" s="3"/>
      <c r="BA7956" s="3"/>
      <c r="BB7956" s="3"/>
      <c r="BC7956" s="3"/>
      <c r="BD7956" s="3"/>
      <c r="BE7956" s="3"/>
      <c r="BF7956" s="3"/>
      <c r="BG7956" s="3"/>
      <c r="CK7956"/>
    </row>
    <row r="7957" spans="1:89" x14ac:dyDescent="0.25">
      <c r="A7957" s="2"/>
      <c r="B7957" s="5"/>
      <c r="C7957" s="5"/>
      <c r="D7957" s="5"/>
      <c r="E7957" s="5"/>
      <c r="F7957" s="5"/>
      <c r="G7957" s="5"/>
      <c r="H7957" s="5"/>
      <c r="I7957" s="3"/>
      <c r="J7957" s="5"/>
      <c r="K7957" s="5"/>
      <c r="L7957" s="5"/>
      <c r="M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3"/>
      <c r="AU7957" s="5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CK7957"/>
    </row>
    <row r="7958" spans="1:89" x14ac:dyDescent="0.25">
      <c r="A7958" s="2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3"/>
      <c r="AU7958" s="5"/>
      <c r="AV7958" s="3"/>
      <c r="AW7958" s="3"/>
      <c r="AX7958" s="3"/>
      <c r="AY7958" s="3"/>
      <c r="AZ7958" s="3"/>
      <c r="BA7958" s="3"/>
      <c r="BB7958" s="3"/>
      <c r="BC7958" s="3"/>
      <c r="BD7958" s="3"/>
      <c r="BE7958" s="3"/>
      <c r="BF7958" s="3"/>
      <c r="BG7958" s="3"/>
      <c r="CK7958"/>
    </row>
    <row r="7959" spans="1:89" x14ac:dyDescent="0.25">
      <c r="A7959" s="2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3"/>
      <c r="AU7959" s="5"/>
      <c r="AV7959" s="3"/>
      <c r="AW7959" s="3"/>
      <c r="AX7959" s="3"/>
      <c r="AY7959" s="3"/>
      <c r="AZ7959" s="3"/>
      <c r="BA7959" s="3"/>
      <c r="BB7959" s="3"/>
      <c r="BC7959" s="3"/>
      <c r="BD7959" s="3"/>
      <c r="BE7959" s="3"/>
      <c r="BF7959" s="3"/>
      <c r="BG7959" s="3"/>
      <c r="CK7959"/>
    </row>
    <row r="7960" spans="1:89" x14ac:dyDescent="0.25">
      <c r="A7960" s="2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3"/>
      <c r="AU7960" s="5"/>
      <c r="AV7960" s="3"/>
      <c r="AW7960" s="3"/>
      <c r="AX7960" s="3"/>
      <c r="AY7960" s="3"/>
      <c r="AZ7960" s="3"/>
      <c r="BA7960" s="3"/>
      <c r="BB7960" s="3"/>
      <c r="BC7960" s="3"/>
      <c r="BD7960" s="3"/>
      <c r="BE7960" s="3"/>
      <c r="BF7960" s="3"/>
      <c r="BG7960" s="3"/>
      <c r="CK7960"/>
    </row>
    <row r="7961" spans="1:89" x14ac:dyDescent="0.25">
      <c r="A7961" s="2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3"/>
      <c r="AU7961" s="5"/>
      <c r="AV7961" s="3"/>
      <c r="AW7961" s="3"/>
      <c r="AX7961" s="3"/>
      <c r="AY7961" s="3"/>
      <c r="AZ7961" s="3"/>
      <c r="BA7961" s="3"/>
      <c r="BB7961" s="3"/>
      <c r="BC7961" s="3"/>
      <c r="BD7961" s="3"/>
      <c r="BE7961" s="3"/>
      <c r="BF7961" s="3"/>
      <c r="BG7961" s="3"/>
      <c r="CK7961"/>
    </row>
    <row r="7962" spans="1:89" x14ac:dyDescent="0.25">
      <c r="A7962" s="2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3"/>
      <c r="AU7962" s="5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CK7962"/>
    </row>
    <row r="7963" spans="1:89" x14ac:dyDescent="0.25">
      <c r="A7963" s="2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3"/>
      <c r="AU7963" s="5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CK7963"/>
    </row>
    <row r="7964" spans="1:89" x14ac:dyDescent="0.25">
      <c r="A7964" s="2"/>
      <c r="B7964" s="5"/>
      <c r="C7964" s="5"/>
      <c r="D7964" s="5"/>
      <c r="E7964" s="5"/>
      <c r="F7964" s="5"/>
      <c r="G7964" s="5"/>
      <c r="H7964" s="5"/>
      <c r="I7964" s="3"/>
      <c r="J7964" s="5"/>
      <c r="K7964" s="5"/>
      <c r="L7964" s="5"/>
      <c r="M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3"/>
      <c r="AU7964" s="5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CK7964"/>
    </row>
    <row r="7965" spans="1:89" x14ac:dyDescent="0.25">
      <c r="A7965" s="2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3"/>
      <c r="AU7965" s="5"/>
      <c r="AV7965" s="3"/>
      <c r="AW7965" s="3"/>
      <c r="AX7965" s="3"/>
      <c r="AY7965" s="3"/>
      <c r="AZ7965" s="3"/>
      <c r="BA7965" s="3"/>
      <c r="BB7965" s="3"/>
      <c r="BC7965" s="3"/>
      <c r="BD7965" s="3"/>
      <c r="BE7965" s="3"/>
      <c r="BF7965" s="3"/>
      <c r="BG7965" s="3"/>
      <c r="CK7965"/>
    </row>
    <row r="7966" spans="1:89" x14ac:dyDescent="0.25">
      <c r="A7966" s="2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3"/>
      <c r="AU7966" s="5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CK7966"/>
    </row>
    <row r="7967" spans="1:89" x14ac:dyDescent="0.25">
      <c r="A7967" s="2"/>
      <c r="B7967" s="5"/>
      <c r="C7967" s="5"/>
      <c r="D7967" s="5"/>
      <c r="E7967" s="5"/>
      <c r="F7967" s="5"/>
      <c r="G7967" s="5"/>
      <c r="H7967" s="5"/>
      <c r="I7967" s="3"/>
      <c r="J7967" s="5"/>
      <c r="K7967" s="5"/>
      <c r="L7967" s="5"/>
      <c r="M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3"/>
      <c r="AU7967" s="5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CK7967"/>
    </row>
    <row r="7968" spans="1:89" x14ac:dyDescent="0.25">
      <c r="A7968" s="2"/>
      <c r="B7968" s="5"/>
      <c r="C7968" s="5"/>
      <c r="D7968" s="5"/>
      <c r="E7968" s="5"/>
      <c r="F7968" s="5"/>
      <c r="G7968" s="5"/>
      <c r="H7968" s="5"/>
      <c r="I7968" s="3"/>
      <c r="J7968" s="5"/>
      <c r="K7968" s="5"/>
      <c r="L7968" s="5"/>
      <c r="M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3"/>
      <c r="AU7968" s="5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CK7968"/>
    </row>
    <row r="7969" spans="1:89" x14ac:dyDescent="0.25">
      <c r="A7969" s="2"/>
      <c r="B7969" s="5"/>
      <c r="C7969" s="5"/>
      <c r="D7969" s="5"/>
      <c r="E7969" s="5"/>
      <c r="F7969" s="5"/>
      <c r="G7969" s="5"/>
      <c r="H7969" s="5"/>
      <c r="I7969" s="3"/>
      <c r="J7969" s="5"/>
      <c r="K7969" s="5"/>
      <c r="L7969" s="5"/>
      <c r="M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3"/>
      <c r="AU7969" s="5"/>
      <c r="AV7969" s="3"/>
      <c r="AW7969" s="3"/>
      <c r="AX7969" s="3"/>
      <c r="AY7969" s="3"/>
      <c r="AZ7969" s="3"/>
      <c r="BA7969" s="3"/>
      <c r="BB7969" s="3"/>
      <c r="BC7969" s="3"/>
      <c r="BD7969" s="3"/>
      <c r="BE7969" s="3"/>
      <c r="BF7969" s="3"/>
      <c r="BG7969" s="3"/>
      <c r="CK7969"/>
    </row>
    <row r="7970" spans="1:89" x14ac:dyDescent="0.25">
      <c r="A7970" s="2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3"/>
      <c r="AU7970" s="5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CK7970"/>
    </row>
    <row r="7971" spans="1:89" x14ac:dyDescent="0.25">
      <c r="A7971" s="2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3"/>
      <c r="AU7971" s="5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CK7971"/>
    </row>
    <row r="7972" spans="1:89" x14ac:dyDescent="0.25">
      <c r="A7972" s="2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3"/>
      <c r="AU7972" s="5"/>
      <c r="AV7972" s="3"/>
      <c r="AW7972" s="3"/>
      <c r="AX7972" s="3"/>
      <c r="AY7972" s="3"/>
      <c r="AZ7972" s="3"/>
      <c r="BA7972" s="3"/>
      <c r="BB7972" s="3"/>
      <c r="BC7972" s="3"/>
      <c r="BD7972" s="3"/>
      <c r="BE7972" s="3"/>
      <c r="BF7972" s="3"/>
      <c r="BG7972" s="3"/>
      <c r="CK7972"/>
    </row>
    <row r="7973" spans="1:89" x14ac:dyDescent="0.25">
      <c r="A7973" s="2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3"/>
      <c r="AU7973" s="5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CK7973"/>
    </row>
    <row r="7974" spans="1:89" x14ac:dyDescent="0.25">
      <c r="A7974" s="2"/>
      <c r="B7974" s="5"/>
      <c r="C7974" s="5"/>
      <c r="D7974" s="5"/>
      <c r="E7974" s="5"/>
      <c r="F7974" s="5"/>
      <c r="G7974" s="5"/>
      <c r="H7974" s="5"/>
      <c r="I7974" s="3"/>
      <c r="J7974" s="5"/>
      <c r="K7974" s="5"/>
      <c r="L7974" s="5"/>
      <c r="M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3"/>
      <c r="AU7974" s="5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CK7974"/>
    </row>
    <row r="7975" spans="1:89" x14ac:dyDescent="0.25">
      <c r="A7975" s="2"/>
      <c r="B7975" s="5"/>
      <c r="C7975" s="5"/>
      <c r="D7975" s="5"/>
      <c r="E7975" s="5"/>
      <c r="F7975" s="5"/>
      <c r="G7975" s="5"/>
      <c r="H7975" s="5"/>
      <c r="I7975" s="3"/>
      <c r="J7975" s="5"/>
      <c r="K7975" s="5"/>
      <c r="L7975" s="5"/>
      <c r="M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3"/>
      <c r="AU7975" s="5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CK7975"/>
    </row>
    <row r="7976" spans="1:89" x14ac:dyDescent="0.25">
      <c r="A7976" s="2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3"/>
      <c r="AU7976" s="5"/>
      <c r="AV7976" s="3"/>
      <c r="AW7976" s="3"/>
      <c r="AX7976" s="3"/>
      <c r="AY7976" s="3"/>
      <c r="AZ7976" s="3"/>
      <c r="BA7976" s="3"/>
      <c r="BB7976" s="3"/>
      <c r="BC7976" s="3"/>
      <c r="BD7976" s="3"/>
      <c r="BE7976" s="3"/>
      <c r="BF7976" s="3"/>
      <c r="BG7976" s="3"/>
      <c r="CK7976"/>
    </row>
    <row r="7977" spans="1:89" x14ac:dyDescent="0.25">
      <c r="A7977" s="2"/>
      <c r="B7977" s="5"/>
      <c r="C7977" s="5"/>
      <c r="D7977" s="5"/>
      <c r="E7977" s="5"/>
      <c r="F7977" s="5"/>
      <c r="G7977" s="5"/>
      <c r="H7977" s="5"/>
      <c r="I7977" s="3"/>
      <c r="J7977" s="5"/>
      <c r="K7977" s="5"/>
      <c r="L7977" s="5"/>
      <c r="M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3"/>
      <c r="AU7977" s="5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CK7977"/>
    </row>
    <row r="7978" spans="1:89" x14ac:dyDescent="0.25">
      <c r="A7978" s="2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3"/>
      <c r="AU7978" s="5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CK7978"/>
    </row>
    <row r="7979" spans="1:89" x14ac:dyDescent="0.25">
      <c r="A7979" s="2"/>
      <c r="B7979" s="5"/>
      <c r="C7979" s="5"/>
      <c r="D7979" s="5"/>
      <c r="E7979" s="5"/>
      <c r="F7979" s="5"/>
      <c r="G7979" s="5"/>
      <c r="H7979" s="5"/>
      <c r="I7979" s="3"/>
      <c r="J7979" s="5"/>
      <c r="K7979" s="5"/>
      <c r="L7979" s="5"/>
      <c r="M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3"/>
      <c r="AU7979" s="5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CK7979"/>
    </row>
    <row r="7980" spans="1:89" x14ac:dyDescent="0.25">
      <c r="A7980" s="2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3"/>
      <c r="AU7980" s="5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CK7980"/>
    </row>
    <row r="7981" spans="1:89" x14ac:dyDescent="0.25">
      <c r="A7981" s="2"/>
      <c r="B7981" s="5"/>
      <c r="C7981" s="5"/>
      <c r="D7981" s="5"/>
      <c r="E7981" s="5"/>
      <c r="F7981" s="5"/>
      <c r="G7981" s="5"/>
      <c r="H7981" s="5"/>
      <c r="I7981" s="3"/>
      <c r="J7981" s="5"/>
      <c r="K7981" s="5"/>
      <c r="L7981" s="5"/>
      <c r="M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3"/>
      <c r="AU7981" s="5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CK7981"/>
    </row>
    <row r="7982" spans="1:89" x14ac:dyDescent="0.25">
      <c r="A7982" s="2"/>
      <c r="B7982" s="5"/>
      <c r="C7982" s="5"/>
      <c r="D7982" s="5"/>
      <c r="E7982" s="5"/>
      <c r="F7982" s="5"/>
      <c r="G7982" s="5"/>
      <c r="H7982" s="5"/>
      <c r="I7982" s="3"/>
      <c r="J7982" s="5"/>
      <c r="K7982" s="5"/>
      <c r="L7982" s="5"/>
      <c r="M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3"/>
      <c r="AU7982" s="5"/>
      <c r="AV7982" s="3"/>
      <c r="AW7982" s="3"/>
      <c r="AX7982" s="3"/>
      <c r="AY7982" s="3"/>
      <c r="AZ7982" s="3"/>
      <c r="BA7982" s="3"/>
      <c r="BB7982" s="3"/>
      <c r="BC7982" s="3"/>
      <c r="BD7982" s="3"/>
      <c r="BE7982" s="3"/>
      <c r="BF7982" s="3"/>
      <c r="BG7982" s="3"/>
      <c r="CK7982"/>
    </row>
    <row r="7983" spans="1:89" x14ac:dyDescent="0.25">
      <c r="A7983" s="2"/>
      <c r="B7983" s="5"/>
      <c r="C7983" s="5"/>
      <c r="D7983" s="5"/>
      <c r="E7983" s="5"/>
      <c r="F7983" s="5"/>
      <c r="G7983" s="5"/>
      <c r="H7983" s="5"/>
      <c r="I7983" s="3"/>
      <c r="J7983" s="5"/>
      <c r="K7983" s="5"/>
      <c r="L7983" s="5"/>
      <c r="M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3"/>
      <c r="AU7983" s="5"/>
      <c r="AV7983" s="3"/>
      <c r="AW7983" s="3"/>
      <c r="AX7983" s="3"/>
      <c r="AY7983" s="3"/>
      <c r="AZ7983" s="3"/>
      <c r="BA7983" s="3"/>
      <c r="BB7983" s="3"/>
      <c r="BC7983" s="3"/>
      <c r="BD7983" s="3"/>
      <c r="BE7983" s="3"/>
      <c r="BF7983" s="3"/>
      <c r="BG7983" s="3"/>
      <c r="CK7983"/>
    </row>
    <row r="7984" spans="1:89" x14ac:dyDescent="0.25">
      <c r="A7984" s="2"/>
      <c r="B7984" s="5"/>
      <c r="C7984" s="5"/>
      <c r="D7984" s="5"/>
      <c r="E7984" s="5"/>
      <c r="F7984" s="5"/>
      <c r="G7984" s="5"/>
      <c r="H7984" s="5"/>
      <c r="I7984" s="3"/>
      <c r="J7984" s="5"/>
      <c r="K7984" s="5"/>
      <c r="L7984" s="5"/>
      <c r="M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3"/>
      <c r="AU7984" s="5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CK7984"/>
    </row>
    <row r="7985" spans="1:89" x14ac:dyDescent="0.25">
      <c r="A7985" s="2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3"/>
      <c r="AU7985" s="5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CK7985"/>
    </row>
    <row r="7986" spans="1:89" x14ac:dyDescent="0.25">
      <c r="A7986" s="2"/>
      <c r="B7986" s="5"/>
      <c r="C7986" s="5"/>
      <c r="D7986" s="5"/>
      <c r="E7986" s="5"/>
      <c r="F7986" s="5"/>
      <c r="G7986" s="5"/>
      <c r="H7986" s="5"/>
      <c r="I7986" s="3"/>
      <c r="J7986" s="5"/>
      <c r="K7986" s="5"/>
      <c r="L7986" s="5"/>
      <c r="M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3"/>
      <c r="AU7986" s="5"/>
      <c r="AV7986" s="3"/>
      <c r="AW7986" s="3"/>
      <c r="AX7986" s="3"/>
      <c r="AY7986" s="3"/>
      <c r="AZ7986" s="3"/>
      <c r="BA7986" s="3"/>
      <c r="BB7986" s="3"/>
      <c r="BC7986" s="3"/>
      <c r="BD7986" s="3"/>
      <c r="BE7986" s="3"/>
      <c r="BF7986" s="3"/>
      <c r="BG7986" s="3"/>
      <c r="CK7986"/>
    </row>
    <row r="7987" spans="1:89" x14ac:dyDescent="0.25">
      <c r="A7987" s="2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3"/>
      <c r="AU7987" s="5"/>
      <c r="AV7987" s="3"/>
      <c r="AW7987" s="3"/>
      <c r="AX7987" s="3"/>
      <c r="AY7987" s="3"/>
      <c r="AZ7987" s="3"/>
      <c r="BA7987" s="3"/>
      <c r="BB7987" s="3"/>
      <c r="BC7987" s="3"/>
      <c r="BD7987" s="3"/>
      <c r="BE7987" s="3"/>
      <c r="BF7987" s="3"/>
      <c r="BG7987" s="3"/>
      <c r="CK7987"/>
    </row>
    <row r="7988" spans="1:89" x14ac:dyDescent="0.25">
      <c r="A7988" s="2"/>
      <c r="B7988" s="5"/>
      <c r="C7988" s="5"/>
      <c r="D7988" s="5"/>
      <c r="E7988" s="5"/>
      <c r="F7988" s="5"/>
      <c r="G7988" s="5"/>
      <c r="H7988" s="5"/>
      <c r="I7988" s="3"/>
      <c r="J7988" s="5"/>
      <c r="K7988" s="5"/>
      <c r="L7988" s="5"/>
      <c r="M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3"/>
      <c r="AU7988" s="5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CK7988"/>
    </row>
    <row r="7989" spans="1:89" x14ac:dyDescent="0.25">
      <c r="A7989" s="2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3"/>
      <c r="AU7989" s="5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CK7989"/>
    </row>
    <row r="7990" spans="1:89" x14ac:dyDescent="0.25">
      <c r="A7990" s="2"/>
      <c r="B7990" s="5"/>
      <c r="C7990" s="5"/>
      <c r="D7990" s="5"/>
      <c r="E7990" s="5"/>
      <c r="F7990" s="5"/>
      <c r="G7990" s="5"/>
      <c r="H7990" s="5"/>
      <c r="I7990" s="3"/>
      <c r="J7990" s="5"/>
      <c r="K7990" s="5"/>
      <c r="L7990" s="5"/>
      <c r="M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3"/>
      <c r="AU7990" s="5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CK7990"/>
    </row>
    <row r="7991" spans="1:89" x14ac:dyDescent="0.25">
      <c r="A7991" s="2"/>
      <c r="B7991" s="5"/>
      <c r="C7991" s="5"/>
      <c r="D7991" s="5"/>
      <c r="E7991" s="5"/>
      <c r="F7991" s="5"/>
      <c r="G7991" s="5"/>
      <c r="H7991" s="5"/>
      <c r="I7991" s="3"/>
      <c r="J7991" s="5"/>
      <c r="K7991" s="5"/>
      <c r="L7991" s="5"/>
      <c r="M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3"/>
      <c r="AU7991" s="5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CK7991"/>
    </row>
    <row r="7992" spans="1:89" x14ac:dyDescent="0.25">
      <c r="A7992" s="2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3"/>
      <c r="AU7992" s="5"/>
      <c r="AV7992" s="3"/>
      <c r="AW7992" s="3"/>
      <c r="AX7992" s="3"/>
      <c r="AY7992" s="3"/>
      <c r="AZ7992" s="3"/>
      <c r="BA7992" s="3"/>
      <c r="BB7992" s="3"/>
      <c r="BC7992" s="3"/>
      <c r="BD7992" s="3"/>
      <c r="BE7992" s="3"/>
      <c r="BF7992" s="3"/>
      <c r="BG7992" s="3"/>
      <c r="CK7992"/>
    </row>
    <row r="7993" spans="1:89" x14ac:dyDescent="0.25">
      <c r="A7993" s="2"/>
      <c r="B7993" s="5"/>
      <c r="C7993" s="5"/>
      <c r="D7993" s="5"/>
      <c r="E7993" s="5"/>
      <c r="F7993" s="5"/>
      <c r="G7993" s="5"/>
      <c r="H7993" s="5"/>
      <c r="I7993" s="3"/>
      <c r="J7993" s="5"/>
      <c r="K7993" s="5"/>
      <c r="L7993" s="5"/>
      <c r="M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3"/>
      <c r="AU7993" s="5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CK7993"/>
    </row>
    <row r="7994" spans="1:89" x14ac:dyDescent="0.25">
      <c r="A7994" s="2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3"/>
      <c r="AU7994" s="5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CK7994"/>
    </row>
    <row r="7995" spans="1:89" x14ac:dyDescent="0.25">
      <c r="A7995" s="2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3"/>
      <c r="AU7995" s="5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CK7995"/>
    </row>
    <row r="7996" spans="1:89" x14ac:dyDescent="0.25">
      <c r="A7996" s="2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3"/>
      <c r="AU7996" s="5"/>
      <c r="AV7996" s="3"/>
      <c r="AW7996" s="3"/>
      <c r="AX7996" s="3"/>
      <c r="AY7996" s="3"/>
      <c r="AZ7996" s="3"/>
      <c r="BA7996" s="3"/>
      <c r="BB7996" s="3"/>
      <c r="BC7996" s="3"/>
      <c r="BD7996" s="3"/>
      <c r="BE7996" s="3"/>
      <c r="BF7996" s="3"/>
      <c r="BG7996" s="3"/>
      <c r="CK7996"/>
    </row>
    <row r="7997" spans="1:89" x14ac:dyDescent="0.25">
      <c r="A7997" s="2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3"/>
      <c r="AU7997" s="5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CK7997"/>
    </row>
    <row r="7998" spans="1:89" x14ac:dyDescent="0.25">
      <c r="A7998" s="2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3"/>
      <c r="AU7998" s="5"/>
      <c r="AV7998" s="3"/>
      <c r="AW7998" s="3"/>
      <c r="AX7998" s="3"/>
      <c r="AY7998" s="3"/>
      <c r="AZ7998" s="3"/>
      <c r="BA7998" s="3"/>
      <c r="BB7998" s="3"/>
      <c r="BC7998" s="3"/>
      <c r="BD7998" s="3"/>
      <c r="BE7998" s="3"/>
      <c r="BF7998" s="3"/>
      <c r="BG7998" s="3"/>
      <c r="CK7998"/>
    </row>
    <row r="7999" spans="1:89" x14ac:dyDescent="0.25">
      <c r="A7999" s="2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3"/>
      <c r="AU7999" s="5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CK7999"/>
    </row>
    <row r="8000" spans="1:89" x14ac:dyDescent="0.25">
      <c r="A8000" s="2"/>
      <c r="B8000" s="5"/>
      <c r="C8000" s="5"/>
      <c r="D8000" s="5"/>
      <c r="E8000" s="5"/>
      <c r="F8000" s="5"/>
      <c r="G8000" s="5"/>
      <c r="H8000" s="5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  <c r="AI8000" s="3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3"/>
      <c r="AU8000" s="5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CK8000"/>
    </row>
    <row r="8001" spans="1:89" x14ac:dyDescent="0.25">
      <c r="A8001" s="2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3"/>
      <c r="AU8001" s="5"/>
      <c r="AV8001" s="3"/>
      <c r="AW8001" s="3"/>
      <c r="AX8001" s="3"/>
      <c r="AY8001" s="3"/>
      <c r="AZ8001" s="3"/>
      <c r="BA8001" s="3"/>
      <c r="BB8001" s="3"/>
      <c r="BC8001" s="3"/>
      <c r="BD8001" s="3"/>
      <c r="BE8001" s="3"/>
      <c r="BF8001" s="3"/>
      <c r="BG8001" s="3"/>
      <c r="CK8001"/>
    </row>
    <row r="8002" spans="1:89" x14ac:dyDescent="0.25">
      <c r="A8002" s="2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3"/>
      <c r="AU8002" s="5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CK8002"/>
    </row>
    <row r="8003" spans="1:89" x14ac:dyDescent="0.25">
      <c r="A8003" s="2"/>
      <c r="B8003" s="5"/>
      <c r="C8003" s="5"/>
      <c r="D8003" s="5"/>
      <c r="E8003" s="5"/>
      <c r="F8003" s="5"/>
      <c r="G8003" s="5"/>
      <c r="H8003" s="5"/>
      <c r="I8003" s="5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3"/>
      <c r="AU8003" s="5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CK8003"/>
    </row>
    <row r="8004" spans="1:89" x14ac:dyDescent="0.25">
      <c r="A8004" s="2"/>
      <c r="B8004" s="5"/>
      <c r="C8004" s="5"/>
      <c r="D8004" s="5"/>
      <c r="E8004" s="5"/>
      <c r="F8004" s="5"/>
      <c r="G8004" s="5"/>
      <c r="H8004" s="5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AK8004" s="3"/>
      <c r="AL8004" s="3"/>
      <c r="AM8004" s="3"/>
      <c r="AN8004" s="5"/>
      <c r="AO8004" s="5"/>
      <c r="AP8004" s="5"/>
      <c r="AQ8004" s="5"/>
      <c r="AR8004" s="5"/>
      <c r="AS8004" s="5"/>
      <c r="AT8004" s="3"/>
      <c r="AU8004" s="5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CK8004"/>
    </row>
    <row r="8005" spans="1:89" x14ac:dyDescent="0.25">
      <c r="A8005" s="2"/>
      <c r="B8005" s="5"/>
      <c r="C8005" s="5"/>
      <c r="D8005" s="5"/>
      <c r="E8005" s="5"/>
      <c r="F8005" s="5"/>
      <c r="G8005" s="5"/>
      <c r="H8005" s="5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  <c r="AI8005" s="3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3"/>
      <c r="AU8005" s="5"/>
      <c r="AV8005" s="3"/>
      <c r="AW8005" s="3"/>
      <c r="AX8005" s="3"/>
      <c r="AY8005" s="3"/>
      <c r="AZ8005" s="3"/>
      <c r="BA8005" s="3"/>
      <c r="BB8005" s="3"/>
      <c r="BC8005" s="3"/>
      <c r="BD8005" s="3"/>
      <c r="BE8005" s="3"/>
      <c r="BF8005" s="3"/>
      <c r="BG8005" s="3"/>
      <c r="CK8005"/>
    </row>
    <row r="8006" spans="1:89" x14ac:dyDescent="0.25">
      <c r="A8006" s="2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3"/>
      <c r="AU8006" s="5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CK8006"/>
    </row>
    <row r="8007" spans="1:89" x14ac:dyDescent="0.25">
      <c r="A8007" s="2"/>
      <c r="B8007" s="5"/>
      <c r="C8007" s="5"/>
      <c r="D8007" s="5"/>
      <c r="E8007" s="5"/>
      <c r="F8007" s="5"/>
      <c r="G8007" s="5"/>
      <c r="H8007" s="5"/>
      <c r="I8007" s="3"/>
      <c r="J8007" s="5"/>
      <c r="K8007" s="5"/>
      <c r="L8007" s="5"/>
      <c r="M8007" s="5"/>
      <c r="AJ8007" s="3"/>
      <c r="AK8007" s="3"/>
      <c r="AL8007" s="3"/>
      <c r="AM8007" s="5"/>
      <c r="AN8007" s="5"/>
      <c r="AO8007" s="5"/>
      <c r="AP8007" s="5"/>
      <c r="AQ8007" s="5"/>
      <c r="AR8007" s="5"/>
      <c r="AS8007" s="5"/>
      <c r="AT8007" s="3"/>
      <c r="AU8007" s="5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CK8007"/>
    </row>
    <row r="8008" spans="1:89" x14ac:dyDescent="0.25">
      <c r="A8008" s="2"/>
      <c r="B8008" s="5"/>
      <c r="C8008" s="5"/>
      <c r="D8008" s="5"/>
      <c r="E8008" s="5"/>
      <c r="F8008" s="5"/>
      <c r="G8008" s="5"/>
      <c r="H8008" s="5"/>
      <c r="I8008" s="5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AK8008" s="3"/>
      <c r="AL8008" s="3"/>
      <c r="AM8008" s="3"/>
      <c r="AN8008" s="5"/>
      <c r="AO8008" s="5"/>
      <c r="AP8008" s="5"/>
      <c r="AQ8008" s="5"/>
      <c r="AR8008" s="5"/>
      <c r="AS8008" s="5"/>
      <c r="AT8008" s="3"/>
      <c r="AU8008" s="5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CK8008"/>
    </row>
    <row r="8009" spans="1:89" x14ac:dyDescent="0.25">
      <c r="A8009" s="2"/>
      <c r="B8009" s="5"/>
      <c r="C8009" s="5"/>
      <c r="D8009" s="5"/>
      <c r="E8009" s="5"/>
      <c r="F8009" s="5"/>
      <c r="G8009" s="5"/>
      <c r="H8009" s="5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  <c r="AI8009" s="3"/>
      <c r="AJ8009" s="3"/>
      <c r="AK8009" s="3"/>
      <c r="AL8009" s="3"/>
      <c r="AM8009" s="3"/>
      <c r="AN8009" s="5"/>
      <c r="AO8009" s="5"/>
      <c r="AP8009" s="5"/>
      <c r="AQ8009" s="5"/>
      <c r="AR8009" s="5"/>
      <c r="AS8009" s="5"/>
      <c r="AT8009" s="3"/>
      <c r="AU8009" s="5"/>
      <c r="AV8009" s="3"/>
      <c r="AW8009" s="3"/>
      <c r="AX8009" s="3"/>
      <c r="AY8009" s="3"/>
      <c r="AZ8009" s="3"/>
      <c r="BA8009" s="3"/>
      <c r="BB8009" s="3"/>
      <c r="BC8009" s="3"/>
      <c r="BD8009" s="3"/>
      <c r="BE8009" s="3"/>
      <c r="BF8009" s="3"/>
      <c r="BG8009" s="3"/>
      <c r="CK8009"/>
    </row>
    <row r="8010" spans="1:89" x14ac:dyDescent="0.25">
      <c r="A8010" s="2"/>
      <c r="B8010" s="5"/>
      <c r="C8010" s="5"/>
      <c r="D8010" s="5"/>
      <c r="E8010" s="5"/>
      <c r="F8010" s="5"/>
      <c r="G8010" s="5"/>
      <c r="H8010" s="5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  <c r="AI8010" s="3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3"/>
      <c r="AU8010" s="5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CK8010"/>
    </row>
    <row r="8011" spans="1:89" x14ac:dyDescent="0.25">
      <c r="A8011" s="2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3"/>
      <c r="AU8011" s="5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CK8011"/>
    </row>
    <row r="8012" spans="1:89" x14ac:dyDescent="0.25">
      <c r="A8012" s="2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AJ8012" s="3"/>
      <c r="AK8012" s="3"/>
      <c r="AL8012" s="3"/>
      <c r="AM8012" s="5"/>
      <c r="AN8012" s="5"/>
      <c r="AO8012" s="5"/>
      <c r="AP8012" s="5"/>
      <c r="AQ8012" s="5"/>
      <c r="AR8012" s="5"/>
      <c r="AS8012" s="5"/>
      <c r="AT8012" s="3"/>
      <c r="AU8012" s="5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CK8012"/>
    </row>
    <row r="8013" spans="1:89" x14ac:dyDescent="0.25">
      <c r="A8013" s="2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AJ8013" s="3"/>
      <c r="AK8013" s="3"/>
      <c r="AL8013" s="3"/>
      <c r="AM8013" s="3"/>
      <c r="AN8013" s="5"/>
      <c r="AO8013" s="5"/>
      <c r="AP8013" s="5"/>
      <c r="AQ8013" s="5"/>
      <c r="AR8013" s="5"/>
      <c r="AS8013" s="5"/>
      <c r="AT8013" s="3"/>
      <c r="AU8013" s="5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CK8013"/>
    </row>
    <row r="8014" spans="1:89" x14ac:dyDescent="0.25">
      <c r="A8014" s="2"/>
      <c r="B8014" s="5"/>
      <c r="C8014" s="5"/>
      <c r="D8014" s="5"/>
      <c r="E8014" s="5"/>
      <c r="F8014" s="5"/>
      <c r="G8014" s="5"/>
      <c r="H8014" s="5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  <c r="AI8014" s="3"/>
      <c r="AJ8014" s="3"/>
      <c r="AK8014" s="3"/>
      <c r="AL8014" s="3"/>
      <c r="AM8014" s="5"/>
      <c r="AN8014" s="5"/>
      <c r="AO8014" s="5"/>
      <c r="AP8014" s="5"/>
      <c r="AQ8014" s="5"/>
      <c r="AR8014" s="5"/>
      <c r="AS8014" s="5"/>
      <c r="AT8014" s="3"/>
      <c r="AU8014" s="5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CK8014"/>
    </row>
    <row r="8015" spans="1:89" x14ac:dyDescent="0.25">
      <c r="A8015" s="2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3"/>
      <c r="AU8015" s="5"/>
      <c r="AV8015" s="3"/>
      <c r="AW8015" s="3"/>
      <c r="AX8015" s="3"/>
      <c r="AY8015" s="3"/>
      <c r="AZ8015" s="3"/>
      <c r="BA8015" s="3"/>
      <c r="BB8015" s="3"/>
      <c r="BC8015" s="3"/>
      <c r="BD8015" s="3"/>
      <c r="BE8015" s="3"/>
      <c r="BF8015" s="3"/>
      <c r="BG8015" s="3"/>
      <c r="CK8015"/>
    </row>
    <row r="8016" spans="1:89" x14ac:dyDescent="0.25">
      <c r="A8016" s="2"/>
      <c r="B8016" s="5"/>
      <c r="C8016" s="5"/>
      <c r="D8016" s="5"/>
      <c r="E8016" s="5"/>
      <c r="F8016" s="5"/>
      <c r="G8016" s="5"/>
      <c r="H8016" s="5"/>
      <c r="I8016" s="3"/>
      <c r="J8016" s="5"/>
      <c r="K8016" s="5"/>
      <c r="L8016" s="5"/>
      <c r="M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3"/>
      <c r="AU8016" s="5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CK8016"/>
    </row>
    <row r="8017" spans="1:89" x14ac:dyDescent="0.25">
      <c r="A8017" s="2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AJ8017" s="3"/>
      <c r="AK8017" s="3"/>
      <c r="AL8017" s="3"/>
      <c r="AM8017" s="5"/>
      <c r="AN8017" s="5"/>
      <c r="AO8017" s="5"/>
      <c r="AP8017" s="5"/>
      <c r="AQ8017" s="5"/>
      <c r="AR8017" s="5"/>
      <c r="AS8017" s="5"/>
      <c r="AT8017" s="3"/>
      <c r="AU8017" s="5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CK8017"/>
    </row>
    <row r="8018" spans="1:89" x14ac:dyDescent="0.25">
      <c r="A8018" s="2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AJ8018" s="3"/>
      <c r="AK8018" s="3"/>
      <c r="AL8018" s="3"/>
      <c r="AM8018" s="5"/>
      <c r="AN8018" s="5"/>
      <c r="AO8018" s="5"/>
      <c r="AP8018" s="5"/>
      <c r="AQ8018" s="5"/>
      <c r="AR8018" s="5"/>
      <c r="AS8018" s="5"/>
      <c r="AT8018" s="3"/>
      <c r="AU8018" s="5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CK8018"/>
    </row>
    <row r="8019" spans="1:89" x14ac:dyDescent="0.25">
      <c r="A8019" s="2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3"/>
      <c r="AU8019" s="5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CK8019"/>
    </row>
    <row r="8020" spans="1:89" x14ac:dyDescent="0.25">
      <c r="A8020" s="2"/>
      <c r="B8020" s="5"/>
      <c r="C8020" s="5"/>
      <c r="D8020" s="5"/>
      <c r="E8020" s="5"/>
      <c r="F8020" s="5"/>
      <c r="G8020" s="5"/>
      <c r="H8020" s="5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  <c r="AI8020" s="3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3"/>
      <c r="AU8020" s="5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CK8020"/>
    </row>
    <row r="8021" spans="1:89" x14ac:dyDescent="0.25">
      <c r="A8021" s="2"/>
      <c r="B8021" s="5"/>
      <c r="C8021" s="5"/>
      <c r="D8021" s="5"/>
      <c r="E8021" s="5"/>
      <c r="F8021" s="5"/>
      <c r="G8021" s="5"/>
      <c r="H8021" s="5"/>
      <c r="I8021" s="3"/>
      <c r="J8021" s="5"/>
      <c r="K8021" s="5"/>
      <c r="L8021" s="5"/>
      <c r="M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3"/>
      <c r="AU8021" s="5"/>
      <c r="AV8021" s="3"/>
      <c r="AW8021" s="3"/>
      <c r="AX8021" s="3"/>
      <c r="AY8021" s="3"/>
      <c r="AZ8021" s="3"/>
      <c r="BA8021" s="3"/>
      <c r="BB8021" s="3"/>
      <c r="BC8021" s="3"/>
      <c r="BD8021" s="3"/>
      <c r="BE8021" s="3"/>
      <c r="BF8021" s="3"/>
      <c r="BG8021" s="3"/>
      <c r="CK8021"/>
    </row>
    <row r="8022" spans="1:89" x14ac:dyDescent="0.25">
      <c r="A8022" s="2"/>
      <c r="B8022" s="5"/>
      <c r="C8022" s="5"/>
      <c r="D8022" s="5"/>
      <c r="E8022" s="5"/>
      <c r="F8022" s="5"/>
      <c r="G8022" s="5"/>
      <c r="H8022" s="5"/>
      <c r="I8022" s="3"/>
      <c r="J8022" s="5"/>
      <c r="K8022" s="5"/>
      <c r="L8022" s="5"/>
      <c r="M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3"/>
      <c r="AU8022" s="5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CK8022"/>
    </row>
    <row r="8023" spans="1:89" x14ac:dyDescent="0.25">
      <c r="A8023" s="2"/>
      <c r="B8023" s="5"/>
      <c r="C8023" s="5"/>
      <c r="D8023" s="5"/>
      <c r="E8023" s="5"/>
      <c r="F8023" s="5"/>
      <c r="G8023" s="5"/>
      <c r="H8023" s="5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  <c r="AI8023" s="3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3"/>
      <c r="AU8023" s="5"/>
      <c r="AV8023" s="3"/>
      <c r="AW8023" s="3"/>
      <c r="AX8023" s="3"/>
      <c r="AY8023" s="3"/>
      <c r="AZ8023" s="3"/>
      <c r="BA8023" s="3"/>
      <c r="BB8023" s="3"/>
      <c r="BC8023" s="3"/>
      <c r="BD8023" s="3"/>
      <c r="BE8023" s="3"/>
      <c r="BF8023" s="3"/>
      <c r="BG8023" s="3"/>
      <c r="CK8023"/>
    </row>
    <row r="8024" spans="1:89" x14ac:dyDescent="0.25">
      <c r="A8024" s="2"/>
      <c r="B8024" s="5"/>
      <c r="C8024" s="5"/>
      <c r="D8024" s="5"/>
      <c r="E8024" s="5"/>
      <c r="F8024" s="5"/>
      <c r="G8024" s="5"/>
      <c r="H8024" s="5"/>
      <c r="I8024" s="3"/>
      <c r="J8024" s="5"/>
      <c r="K8024" s="5"/>
      <c r="L8024" s="5"/>
      <c r="M8024" s="5"/>
      <c r="AJ8024" s="3"/>
      <c r="AK8024" s="3"/>
      <c r="AL8024" s="3"/>
      <c r="AM8024" s="3"/>
      <c r="AN8024" s="5"/>
      <c r="AO8024" s="5"/>
      <c r="AP8024" s="5"/>
      <c r="AQ8024" s="5"/>
      <c r="AR8024" s="5"/>
      <c r="AS8024" s="5"/>
      <c r="AT8024" s="3"/>
      <c r="AU8024" s="5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CK8024"/>
    </row>
    <row r="8025" spans="1:89" x14ac:dyDescent="0.25">
      <c r="A8025" s="2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3"/>
      <c r="AU8025" s="5"/>
      <c r="AV8025" s="3"/>
      <c r="AW8025" s="3"/>
      <c r="AX8025" s="3"/>
      <c r="AY8025" s="3"/>
      <c r="AZ8025" s="3"/>
      <c r="BA8025" s="3"/>
      <c r="BB8025" s="3"/>
      <c r="BC8025" s="3"/>
      <c r="BD8025" s="3"/>
      <c r="BE8025" s="3"/>
      <c r="BF8025" s="3"/>
      <c r="BG8025" s="3"/>
      <c r="CK8025"/>
    </row>
    <row r="8026" spans="1:89" x14ac:dyDescent="0.25">
      <c r="A8026" s="2"/>
      <c r="B8026" s="5"/>
      <c r="C8026" s="5"/>
      <c r="D8026" s="5"/>
      <c r="E8026" s="5"/>
      <c r="F8026" s="5"/>
      <c r="G8026" s="5"/>
      <c r="H8026" s="5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  <c r="AI8026" s="3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3"/>
      <c r="AU8026" s="5"/>
      <c r="AV8026" s="3"/>
      <c r="AW8026" s="3"/>
      <c r="AX8026" s="3"/>
      <c r="AY8026" s="3"/>
      <c r="AZ8026" s="3"/>
      <c r="BA8026" s="3"/>
      <c r="BB8026" s="3"/>
      <c r="BC8026" s="3"/>
      <c r="BD8026" s="3"/>
      <c r="BE8026" s="3"/>
      <c r="BF8026" s="3"/>
      <c r="BG8026" s="3"/>
      <c r="CK8026"/>
    </row>
    <row r="8027" spans="1:89" x14ac:dyDescent="0.25">
      <c r="A8027" s="2"/>
      <c r="B8027" s="5"/>
      <c r="C8027" s="5"/>
      <c r="D8027" s="5"/>
      <c r="E8027" s="5"/>
      <c r="F8027" s="5"/>
      <c r="G8027" s="5"/>
      <c r="H8027" s="5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  <c r="AI8027" s="3"/>
      <c r="AJ8027" s="3"/>
      <c r="AK8027" s="3"/>
      <c r="AL8027" s="3"/>
      <c r="AM8027" s="3"/>
      <c r="AN8027" s="5"/>
      <c r="AO8027" s="5"/>
      <c r="AP8027" s="5"/>
      <c r="AQ8027" s="5"/>
      <c r="AR8027" s="5"/>
      <c r="AS8027" s="5"/>
      <c r="AT8027" s="3"/>
      <c r="AU8027" s="5"/>
      <c r="AV8027" s="3"/>
      <c r="AW8027" s="3"/>
      <c r="AX8027" s="3"/>
      <c r="AY8027" s="3"/>
      <c r="AZ8027" s="3"/>
      <c r="BA8027" s="3"/>
      <c r="BB8027" s="3"/>
      <c r="BC8027" s="3"/>
      <c r="BD8027" s="3"/>
      <c r="BE8027" s="3"/>
      <c r="BF8027" s="3"/>
      <c r="BG8027" s="3"/>
      <c r="CK8027"/>
    </row>
    <row r="8028" spans="1:89" x14ac:dyDescent="0.25">
      <c r="A8028" s="2"/>
      <c r="B8028" s="5"/>
      <c r="C8028" s="5"/>
      <c r="D8028" s="5"/>
      <c r="E8028" s="5"/>
      <c r="F8028" s="5"/>
      <c r="G8028" s="5"/>
      <c r="H8028" s="5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  <c r="AI8028" s="3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3"/>
      <c r="AU8028" s="5"/>
      <c r="AV8028" s="3"/>
      <c r="AW8028" s="3"/>
      <c r="AX8028" s="3"/>
      <c r="AY8028" s="3"/>
      <c r="AZ8028" s="3"/>
      <c r="BA8028" s="3"/>
      <c r="BB8028" s="3"/>
      <c r="BC8028" s="3"/>
      <c r="BD8028" s="3"/>
      <c r="BE8028" s="3"/>
      <c r="BF8028" s="3"/>
      <c r="BG8028" s="3"/>
      <c r="CK8028"/>
    </row>
    <row r="8029" spans="1:89" x14ac:dyDescent="0.25">
      <c r="A8029" s="2"/>
      <c r="B8029" s="5"/>
      <c r="C8029" s="5"/>
      <c r="D8029" s="5"/>
      <c r="E8029" s="5"/>
      <c r="F8029" s="5"/>
      <c r="G8029" s="5"/>
      <c r="H8029" s="5"/>
      <c r="I8029" s="3"/>
      <c r="J8029" s="5"/>
      <c r="K8029" s="5"/>
      <c r="L8029" s="5"/>
      <c r="M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3"/>
      <c r="AU8029" s="5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CK8029"/>
    </row>
    <row r="8030" spans="1:89" x14ac:dyDescent="0.25">
      <c r="A8030" s="2"/>
      <c r="B8030" s="5"/>
      <c r="C8030" s="5"/>
      <c r="D8030" s="5"/>
      <c r="E8030" s="5"/>
      <c r="F8030" s="5"/>
      <c r="G8030" s="5"/>
      <c r="H8030" s="5"/>
      <c r="I8030" s="3"/>
      <c r="J8030" s="5"/>
      <c r="K8030" s="5"/>
      <c r="L8030" s="5"/>
      <c r="M8030" s="5"/>
      <c r="AJ8030" s="3"/>
      <c r="AK8030" s="3"/>
      <c r="AL8030" s="3"/>
      <c r="AM8030" s="5"/>
      <c r="AN8030" s="5"/>
      <c r="AO8030" s="5"/>
      <c r="AP8030" s="5"/>
      <c r="AQ8030" s="5"/>
      <c r="AR8030" s="5"/>
      <c r="AS8030" s="5"/>
      <c r="AT8030" s="3"/>
      <c r="AU8030" s="5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CK8030"/>
    </row>
    <row r="8031" spans="1:89" x14ac:dyDescent="0.25">
      <c r="A8031" s="2"/>
      <c r="B8031" s="5"/>
      <c r="C8031" s="5"/>
      <c r="D8031" s="5"/>
      <c r="E8031" s="5"/>
      <c r="F8031" s="5"/>
      <c r="G8031" s="5"/>
      <c r="H8031" s="5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3"/>
      <c r="AK8031" s="3"/>
      <c r="AL8031" s="3"/>
      <c r="AM8031" s="3"/>
      <c r="AN8031" s="5"/>
      <c r="AO8031" s="5"/>
      <c r="AP8031" s="5"/>
      <c r="AQ8031" s="5"/>
      <c r="AR8031" s="5"/>
      <c r="AS8031" s="5"/>
      <c r="AT8031" s="3"/>
      <c r="AU8031" s="5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CK8031"/>
    </row>
    <row r="8032" spans="1:89" x14ac:dyDescent="0.25">
      <c r="A8032" s="2"/>
      <c r="B8032" s="5"/>
      <c r="C8032" s="5"/>
      <c r="D8032" s="5"/>
      <c r="E8032" s="5"/>
      <c r="F8032" s="5"/>
      <c r="G8032" s="5"/>
      <c r="H8032" s="5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  <c r="AI8032" s="3"/>
      <c r="AJ8032" s="3"/>
      <c r="AK8032" s="3"/>
      <c r="AL8032" s="3"/>
      <c r="AM8032" s="3"/>
      <c r="AN8032" s="5"/>
      <c r="AO8032" s="5"/>
      <c r="AP8032" s="5"/>
      <c r="AQ8032" s="5"/>
      <c r="AR8032" s="5"/>
      <c r="AS8032" s="5"/>
      <c r="AT8032" s="3"/>
      <c r="AU8032" s="5"/>
      <c r="AV8032" s="3"/>
      <c r="AW8032" s="3"/>
      <c r="AX8032" s="3"/>
      <c r="AY8032" s="3"/>
      <c r="AZ8032" s="3"/>
      <c r="BA8032" s="3"/>
      <c r="BB8032" s="3"/>
      <c r="BC8032" s="3"/>
      <c r="BD8032" s="3"/>
      <c r="BE8032" s="3"/>
      <c r="BF8032" s="3"/>
      <c r="BG8032" s="3"/>
      <c r="CK8032"/>
    </row>
    <row r="8033" spans="1:89" x14ac:dyDescent="0.25">
      <c r="A8033" s="2"/>
      <c r="B8033" s="5"/>
      <c r="C8033" s="5"/>
      <c r="D8033" s="5"/>
      <c r="E8033" s="5"/>
      <c r="F8033" s="5"/>
      <c r="G8033" s="5"/>
      <c r="H8033" s="5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  <c r="AI8033" s="3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3"/>
      <c r="AU8033" s="5"/>
      <c r="AV8033" s="3"/>
      <c r="AW8033" s="3"/>
      <c r="AX8033" s="3"/>
      <c r="AY8033" s="3"/>
      <c r="AZ8033" s="3"/>
      <c r="BA8033" s="3"/>
      <c r="BB8033" s="3"/>
      <c r="BC8033" s="3"/>
      <c r="BD8033" s="3"/>
      <c r="BE8033" s="3"/>
      <c r="BF8033" s="3"/>
      <c r="BG8033" s="3"/>
      <c r="CK8033"/>
    </row>
    <row r="8034" spans="1:89" x14ac:dyDescent="0.25">
      <c r="A8034" s="2"/>
      <c r="B8034" s="5"/>
      <c r="C8034" s="5"/>
      <c r="D8034" s="5"/>
      <c r="E8034" s="5"/>
      <c r="F8034" s="5"/>
      <c r="G8034" s="5"/>
      <c r="H8034" s="5"/>
      <c r="I8034" s="3"/>
      <c r="J8034" s="5"/>
      <c r="K8034" s="5"/>
      <c r="L8034" s="5"/>
      <c r="M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3"/>
      <c r="AU8034" s="5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CK8034"/>
    </row>
    <row r="8035" spans="1:89" x14ac:dyDescent="0.25">
      <c r="A8035" s="2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AJ8035" s="3"/>
      <c r="AK8035" s="3"/>
      <c r="AL8035" s="3"/>
      <c r="AM8035" s="5"/>
      <c r="AN8035" s="5"/>
      <c r="AO8035" s="5"/>
      <c r="AP8035" s="5"/>
      <c r="AQ8035" s="5"/>
      <c r="AR8035" s="5"/>
      <c r="AS8035" s="5"/>
      <c r="AT8035" s="3"/>
      <c r="AU8035" s="5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CK8035"/>
    </row>
    <row r="8036" spans="1:89" x14ac:dyDescent="0.25">
      <c r="A8036" s="2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AJ8036" s="3"/>
      <c r="AK8036" s="3"/>
      <c r="AL8036" s="3"/>
      <c r="AM8036" s="3"/>
      <c r="AN8036" s="5"/>
      <c r="AO8036" s="5"/>
      <c r="AP8036" s="5"/>
      <c r="AQ8036" s="5"/>
      <c r="AR8036" s="5"/>
      <c r="AS8036" s="5"/>
      <c r="AT8036" s="3"/>
      <c r="AU8036" s="5"/>
      <c r="AV8036" s="3"/>
      <c r="AW8036" s="3"/>
      <c r="AX8036" s="3"/>
      <c r="AY8036" s="3"/>
      <c r="AZ8036" s="3"/>
      <c r="BA8036" s="3"/>
      <c r="BB8036" s="3"/>
      <c r="BC8036" s="3"/>
      <c r="BD8036" s="3"/>
      <c r="BE8036" s="3"/>
      <c r="BF8036" s="3"/>
      <c r="BG8036" s="3"/>
      <c r="CK8036"/>
    </row>
    <row r="8037" spans="1:89" x14ac:dyDescent="0.25">
      <c r="A8037" s="2"/>
      <c r="B8037" s="5"/>
      <c r="C8037" s="5"/>
      <c r="D8037" s="5"/>
      <c r="E8037" s="5"/>
      <c r="F8037" s="5"/>
      <c r="G8037" s="5"/>
      <c r="H8037" s="5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  <c r="AI8037" s="3"/>
      <c r="AJ8037" s="3"/>
      <c r="AK8037" s="3"/>
      <c r="AL8037" s="3"/>
      <c r="AM8037" s="5"/>
      <c r="AN8037" s="5"/>
      <c r="AO8037" s="5"/>
      <c r="AP8037" s="5"/>
      <c r="AQ8037" s="5"/>
      <c r="AR8037" s="5"/>
      <c r="AS8037" s="5"/>
      <c r="AT8037" s="3"/>
      <c r="AU8037" s="5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CK8037"/>
    </row>
    <row r="8038" spans="1:89" x14ac:dyDescent="0.25">
      <c r="A8038" s="2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3"/>
      <c r="AU8038" s="5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CK8038"/>
    </row>
    <row r="8039" spans="1:89" x14ac:dyDescent="0.25">
      <c r="A8039" s="2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3"/>
      <c r="AU8039" s="5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CK8039"/>
    </row>
    <row r="8040" spans="1:89" x14ac:dyDescent="0.25">
      <c r="A8040" s="2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AJ8040" s="3"/>
      <c r="AK8040" s="3"/>
      <c r="AL8040" s="3"/>
      <c r="AM8040" s="5"/>
      <c r="AN8040" s="5"/>
      <c r="AO8040" s="5"/>
      <c r="AP8040" s="5"/>
      <c r="AQ8040" s="5"/>
      <c r="AR8040" s="5"/>
      <c r="AS8040" s="5"/>
      <c r="AT8040" s="3"/>
      <c r="AU8040" s="5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CK8040"/>
    </row>
    <row r="8041" spans="1:89" x14ac:dyDescent="0.25">
      <c r="A8041" s="2"/>
      <c r="B8041" s="5"/>
      <c r="C8041" s="5"/>
      <c r="D8041" s="5"/>
      <c r="E8041" s="5"/>
      <c r="F8041" s="5"/>
      <c r="G8041" s="5"/>
      <c r="H8041" s="5"/>
      <c r="I8041" s="3"/>
      <c r="J8041" s="5"/>
      <c r="K8041" s="5"/>
      <c r="L8041" s="5"/>
      <c r="M8041" s="5"/>
      <c r="AJ8041" s="3"/>
      <c r="AK8041" s="3"/>
      <c r="AL8041" s="3"/>
      <c r="AM8041" s="5"/>
      <c r="AN8041" s="5"/>
      <c r="AO8041" s="5"/>
      <c r="AP8041" s="5"/>
      <c r="AQ8041" s="5"/>
      <c r="AR8041" s="5"/>
      <c r="AS8041" s="5"/>
      <c r="AT8041" s="3"/>
      <c r="AU8041" s="5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CK8041"/>
    </row>
    <row r="8042" spans="1:89" x14ac:dyDescent="0.25">
      <c r="A8042" s="2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3"/>
      <c r="AU8042" s="5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CK8042"/>
    </row>
    <row r="8043" spans="1:89" x14ac:dyDescent="0.25">
      <c r="A8043" s="2"/>
      <c r="B8043" s="5"/>
      <c r="C8043" s="5"/>
      <c r="D8043" s="5"/>
      <c r="E8043" s="5"/>
      <c r="F8043" s="5"/>
      <c r="G8043" s="5"/>
      <c r="H8043" s="5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  <c r="AI8043" s="3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3"/>
      <c r="AU8043" s="5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CK8043"/>
    </row>
    <row r="8044" spans="1:89" x14ac:dyDescent="0.25">
      <c r="A8044" s="2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3"/>
      <c r="AU8044" s="5"/>
      <c r="AV8044" s="3"/>
      <c r="AW8044" s="3"/>
      <c r="AX8044" s="3"/>
      <c r="AY8044" s="3"/>
      <c r="AZ8044" s="3"/>
      <c r="BA8044" s="3"/>
      <c r="BB8044" s="3"/>
      <c r="BC8044" s="3"/>
      <c r="BD8044" s="3"/>
      <c r="BE8044" s="3"/>
      <c r="BF8044" s="3"/>
      <c r="BG8044" s="3"/>
      <c r="CK8044"/>
    </row>
    <row r="8045" spans="1:89" x14ac:dyDescent="0.25">
      <c r="A8045" s="2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3"/>
      <c r="AU8045" s="5"/>
      <c r="AV8045" s="3"/>
      <c r="AW8045" s="3"/>
      <c r="AX8045" s="3"/>
      <c r="AY8045" s="3"/>
      <c r="AZ8045" s="3"/>
      <c r="BA8045" s="3"/>
      <c r="BB8045" s="3"/>
      <c r="BC8045" s="3"/>
      <c r="BD8045" s="3"/>
      <c r="BE8045" s="3"/>
      <c r="BF8045" s="3"/>
      <c r="BG8045" s="3"/>
      <c r="CK8045"/>
    </row>
    <row r="8046" spans="1:89" x14ac:dyDescent="0.25">
      <c r="A8046" s="2"/>
      <c r="B8046" s="5"/>
      <c r="C8046" s="5"/>
      <c r="D8046" s="5"/>
      <c r="E8046" s="5"/>
      <c r="F8046" s="5"/>
      <c r="G8046" s="5"/>
      <c r="H8046" s="5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3"/>
      <c r="AU8046" s="5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CK8046"/>
    </row>
    <row r="8047" spans="1:89" x14ac:dyDescent="0.25">
      <c r="A8047" s="2"/>
      <c r="B8047" s="5"/>
      <c r="C8047" s="5"/>
      <c r="D8047" s="5"/>
      <c r="E8047" s="5"/>
      <c r="F8047" s="5"/>
      <c r="G8047" s="5"/>
      <c r="H8047" s="5"/>
      <c r="I8047" s="3"/>
      <c r="J8047" s="5"/>
      <c r="K8047" s="5"/>
      <c r="L8047" s="5"/>
      <c r="M8047" s="5"/>
      <c r="AJ8047" s="3"/>
      <c r="AK8047" s="3"/>
      <c r="AL8047" s="3"/>
      <c r="AM8047" s="3"/>
      <c r="AN8047" s="5"/>
      <c r="AO8047" s="5"/>
      <c r="AP8047" s="5"/>
      <c r="AQ8047" s="5"/>
      <c r="AR8047" s="5"/>
      <c r="AS8047" s="5"/>
      <c r="AT8047" s="3"/>
      <c r="AU8047" s="5"/>
      <c r="AV8047" s="3"/>
      <c r="AW8047" s="3"/>
      <c r="AX8047" s="3"/>
      <c r="AY8047" s="3"/>
      <c r="AZ8047" s="3"/>
      <c r="BA8047" s="3"/>
      <c r="BB8047" s="3"/>
      <c r="BC8047" s="3"/>
      <c r="BD8047" s="3"/>
      <c r="BE8047" s="3"/>
      <c r="BF8047" s="3"/>
      <c r="BG8047" s="3"/>
      <c r="CK8047"/>
    </row>
    <row r="8048" spans="1:89" x14ac:dyDescent="0.25">
      <c r="A8048" s="2"/>
      <c r="B8048" s="5"/>
      <c r="C8048" s="5"/>
      <c r="D8048" s="5"/>
      <c r="E8048" s="5"/>
      <c r="F8048" s="5"/>
      <c r="G8048" s="5"/>
      <c r="H8048" s="5"/>
      <c r="I8048" s="3"/>
      <c r="J8048" s="5"/>
      <c r="K8048" s="5"/>
      <c r="L8048" s="5"/>
      <c r="M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3"/>
      <c r="AU8048" s="5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CK8048"/>
    </row>
    <row r="8049" spans="1:89" x14ac:dyDescent="0.25">
      <c r="A8049" s="2"/>
      <c r="B8049" s="5"/>
      <c r="C8049" s="5"/>
      <c r="D8049" s="5"/>
      <c r="E8049" s="5"/>
      <c r="F8049" s="5"/>
      <c r="G8049" s="5"/>
      <c r="H8049" s="5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3"/>
      <c r="AU8049" s="5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CK8049"/>
    </row>
    <row r="8050" spans="1:89" x14ac:dyDescent="0.25">
      <c r="A8050" s="2"/>
      <c r="B8050" s="5"/>
      <c r="C8050" s="5"/>
      <c r="D8050" s="5"/>
      <c r="E8050" s="5"/>
      <c r="F8050" s="5"/>
      <c r="G8050" s="5"/>
      <c r="H8050" s="5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AK8050" s="3"/>
      <c r="AL8050" s="3"/>
      <c r="AM8050" s="3"/>
      <c r="AN8050" s="5"/>
      <c r="AO8050" s="5"/>
      <c r="AP8050" s="5"/>
      <c r="AQ8050" s="5"/>
      <c r="AR8050" s="5"/>
      <c r="AS8050" s="5"/>
      <c r="AT8050" s="3"/>
      <c r="AU8050" s="5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CK8050"/>
    </row>
    <row r="8051" spans="1:89" x14ac:dyDescent="0.25">
      <c r="A8051" s="2"/>
      <c r="B8051" s="5"/>
      <c r="C8051" s="5"/>
      <c r="D8051" s="5"/>
      <c r="E8051" s="5"/>
      <c r="F8051" s="5"/>
      <c r="G8051" s="5"/>
      <c r="H8051" s="5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  <c r="AI8051" s="3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3"/>
      <c r="AU8051" s="5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CK8051"/>
    </row>
    <row r="8052" spans="1:89" x14ac:dyDescent="0.25">
      <c r="A8052" s="2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3"/>
      <c r="AU8052" s="5"/>
      <c r="AV8052" s="3"/>
      <c r="AW8052" s="3"/>
      <c r="AX8052" s="3"/>
      <c r="AY8052" s="3"/>
      <c r="AZ8052" s="3"/>
      <c r="BA8052" s="3"/>
      <c r="BB8052" s="3"/>
      <c r="BC8052" s="3"/>
      <c r="BD8052" s="3"/>
      <c r="BE8052" s="3"/>
      <c r="BF8052" s="3"/>
      <c r="BG8052" s="3"/>
      <c r="CK8052"/>
    </row>
    <row r="8053" spans="1:89" x14ac:dyDescent="0.25">
      <c r="A8053" s="2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AJ8053" s="3"/>
      <c r="AK8053" s="3"/>
      <c r="AL8053" s="3"/>
      <c r="AM8053" s="5"/>
      <c r="AN8053" s="5"/>
      <c r="AO8053" s="5"/>
      <c r="AP8053" s="5"/>
      <c r="AQ8053" s="5"/>
      <c r="AR8053" s="5"/>
      <c r="AS8053" s="5"/>
      <c r="AT8053" s="3"/>
      <c r="AU8053" s="5"/>
      <c r="AV8053" s="3"/>
      <c r="AW8053" s="3"/>
      <c r="AX8053" s="3"/>
      <c r="AY8053" s="3"/>
      <c r="AZ8053" s="3"/>
      <c r="BA8053" s="3"/>
      <c r="BB8053" s="3"/>
      <c r="BC8053" s="3"/>
      <c r="BD8053" s="3"/>
      <c r="BE8053" s="3"/>
      <c r="BF8053" s="3"/>
      <c r="BG8053" s="3"/>
      <c r="CK8053"/>
    </row>
    <row r="8054" spans="1:89" x14ac:dyDescent="0.25">
      <c r="A8054" s="2"/>
      <c r="B8054" s="5"/>
      <c r="C8054" s="5"/>
      <c r="D8054" s="5"/>
      <c r="E8054" s="5"/>
      <c r="F8054" s="5"/>
      <c r="G8054" s="5"/>
      <c r="H8054" s="5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AK8054" s="3"/>
      <c r="AL8054" s="3"/>
      <c r="AM8054" s="3"/>
      <c r="AN8054" s="5"/>
      <c r="AO8054" s="5"/>
      <c r="AP8054" s="5"/>
      <c r="AQ8054" s="5"/>
      <c r="AR8054" s="5"/>
      <c r="AS8054" s="5"/>
      <c r="AT8054" s="3"/>
      <c r="AU8054" s="5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CK8054"/>
    </row>
    <row r="8055" spans="1:89" x14ac:dyDescent="0.25">
      <c r="A8055" s="2"/>
      <c r="B8055" s="5"/>
      <c r="C8055" s="5"/>
      <c r="D8055" s="5"/>
      <c r="E8055" s="5"/>
      <c r="F8055" s="5"/>
      <c r="G8055" s="5"/>
      <c r="H8055" s="5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  <c r="AI8055" s="3"/>
      <c r="AJ8055" s="3"/>
      <c r="AK8055" s="3"/>
      <c r="AL8055" s="3"/>
      <c r="AM8055" s="3"/>
      <c r="AN8055" s="5"/>
      <c r="AO8055" s="5"/>
      <c r="AP8055" s="5"/>
      <c r="AQ8055" s="5"/>
      <c r="AR8055" s="5"/>
      <c r="AS8055" s="5"/>
      <c r="AT8055" s="3"/>
      <c r="AU8055" s="5"/>
      <c r="AV8055" s="3"/>
      <c r="AW8055" s="3"/>
      <c r="AX8055" s="3"/>
      <c r="AY8055" s="3"/>
      <c r="AZ8055" s="3"/>
      <c r="BA8055" s="3"/>
      <c r="BB8055" s="3"/>
      <c r="BC8055" s="3"/>
      <c r="BD8055" s="3"/>
      <c r="BE8055" s="3"/>
      <c r="BF8055" s="3"/>
      <c r="BG8055" s="3"/>
      <c r="CK8055"/>
    </row>
    <row r="8056" spans="1:89" x14ac:dyDescent="0.25">
      <c r="A8056" s="2"/>
      <c r="B8056" s="5"/>
      <c r="C8056" s="5"/>
      <c r="D8056" s="5"/>
      <c r="E8056" s="5"/>
      <c r="F8056" s="5"/>
      <c r="G8056" s="5"/>
      <c r="H8056" s="5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  <c r="AI8056" s="3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3"/>
      <c r="AU8056" s="5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CK8056"/>
    </row>
    <row r="8057" spans="1:89" x14ac:dyDescent="0.25">
      <c r="A8057" s="2"/>
      <c r="B8057" s="5"/>
      <c r="C8057" s="5"/>
      <c r="D8057" s="5"/>
      <c r="E8057" s="5"/>
      <c r="F8057" s="5"/>
      <c r="G8057" s="5"/>
      <c r="H8057" s="5"/>
      <c r="I8057" s="3"/>
      <c r="J8057" s="5"/>
      <c r="K8057" s="5"/>
      <c r="L8057" s="5"/>
      <c r="M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3"/>
      <c r="AU8057" s="5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CK8057"/>
    </row>
    <row r="8058" spans="1:89" x14ac:dyDescent="0.25">
      <c r="A8058" s="2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AJ8058" s="3"/>
      <c r="AK8058" s="3"/>
      <c r="AL8058" s="3"/>
      <c r="AM8058" s="5"/>
      <c r="AN8058" s="5"/>
      <c r="AO8058" s="5"/>
      <c r="AP8058" s="5"/>
      <c r="AQ8058" s="5"/>
      <c r="AR8058" s="5"/>
      <c r="AS8058" s="5"/>
      <c r="AT8058" s="3"/>
      <c r="AU8058" s="5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CK8058"/>
    </row>
    <row r="8059" spans="1:89" x14ac:dyDescent="0.25">
      <c r="A8059" s="2"/>
      <c r="B8059" s="5"/>
      <c r="C8059" s="5"/>
      <c r="D8059" s="5"/>
      <c r="E8059" s="5"/>
      <c r="F8059" s="5"/>
      <c r="G8059" s="5"/>
      <c r="H8059" s="5"/>
      <c r="I8059" s="3"/>
      <c r="J8059" s="3"/>
      <c r="K8059" s="3"/>
      <c r="L8059" s="5"/>
      <c r="M8059" s="5"/>
      <c r="AJ8059" s="3"/>
      <c r="AK8059" s="3"/>
      <c r="AL8059" s="3"/>
      <c r="AM8059" s="3"/>
      <c r="AN8059" s="5"/>
      <c r="AO8059" s="5"/>
      <c r="AP8059" s="5"/>
      <c r="AQ8059" s="5"/>
      <c r="AR8059" s="5"/>
      <c r="AS8059" s="5"/>
      <c r="AT8059" s="3"/>
      <c r="AU8059" s="5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CK8059"/>
    </row>
    <row r="8060" spans="1:89" x14ac:dyDescent="0.25">
      <c r="A8060" s="2"/>
      <c r="B8060" s="5"/>
      <c r="C8060" s="5"/>
      <c r="D8060" s="5"/>
      <c r="E8060" s="5"/>
      <c r="F8060" s="5"/>
      <c r="G8060" s="5"/>
      <c r="H8060" s="5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AK8060" s="3"/>
      <c r="AL8060" s="3"/>
      <c r="AM8060" s="5"/>
      <c r="AN8060" s="5"/>
      <c r="AO8060" s="5"/>
      <c r="AP8060" s="5"/>
      <c r="AQ8060" s="5"/>
      <c r="AR8060" s="5"/>
      <c r="AS8060" s="5"/>
      <c r="AT8060" s="3"/>
      <c r="AU8060" s="5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CK8060"/>
    </row>
    <row r="8061" spans="1:89" x14ac:dyDescent="0.25">
      <c r="A8061" s="2"/>
      <c r="B8061" s="5"/>
      <c r="C8061" s="5"/>
      <c r="D8061" s="5"/>
      <c r="E8061" s="5"/>
      <c r="F8061" s="5"/>
      <c r="G8061" s="5"/>
      <c r="H8061" s="5"/>
      <c r="I8061" s="3"/>
      <c r="J8061" s="5"/>
      <c r="K8061" s="5"/>
      <c r="L8061" s="5"/>
      <c r="M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3"/>
      <c r="AU8061" s="5"/>
      <c r="AV8061" s="3"/>
      <c r="AW8061" s="3"/>
      <c r="AX8061" s="3"/>
      <c r="AY8061" s="3"/>
      <c r="AZ8061" s="3"/>
      <c r="BA8061" s="3"/>
      <c r="BB8061" s="3"/>
      <c r="BC8061" s="3"/>
      <c r="BD8061" s="3"/>
      <c r="BE8061" s="3"/>
      <c r="BF8061" s="3"/>
      <c r="BG8061" s="3"/>
      <c r="CK8061"/>
    </row>
    <row r="8062" spans="1:89" x14ac:dyDescent="0.25">
      <c r="A8062" s="2"/>
      <c r="B8062" s="5"/>
      <c r="C8062" s="5"/>
      <c r="D8062" s="5"/>
      <c r="E8062" s="5"/>
      <c r="F8062" s="5"/>
      <c r="G8062" s="5"/>
      <c r="H8062" s="5"/>
      <c r="I8062" s="3"/>
      <c r="J8062" s="5"/>
      <c r="K8062" s="5"/>
      <c r="L8062" s="5"/>
      <c r="M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3"/>
      <c r="AU8062" s="5"/>
      <c r="AV8062" s="3"/>
      <c r="AW8062" s="3"/>
      <c r="AX8062" s="3"/>
      <c r="AY8062" s="3"/>
      <c r="AZ8062" s="3"/>
      <c r="BA8062" s="3"/>
      <c r="BB8062" s="3"/>
      <c r="BC8062" s="3"/>
      <c r="BD8062" s="3"/>
      <c r="BE8062" s="3"/>
      <c r="BF8062" s="3"/>
      <c r="BG8062" s="3"/>
      <c r="CK8062"/>
    </row>
    <row r="8063" spans="1:89" x14ac:dyDescent="0.25">
      <c r="A8063" s="2"/>
      <c r="B8063" s="5"/>
      <c r="C8063" s="5"/>
      <c r="D8063" s="5"/>
      <c r="E8063" s="5"/>
      <c r="F8063" s="5"/>
      <c r="G8063" s="5"/>
      <c r="H8063" s="5"/>
      <c r="I8063" s="3"/>
      <c r="J8063" s="5"/>
      <c r="K8063" s="5"/>
      <c r="L8063" s="5"/>
      <c r="M8063" s="5"/>
      <c r="AJ8063" s="3"/>
      <c r="AK8063" s="3"/>
      <c r="AL8063" s="5"/>
      <c r="AM8063" s="5"/>
      <c r="AN8063" s="5"/>
      <c r="AO8063" s="5"/>
      <c r="AP8063" s="5"/>
      <c r="AQ8063" s="5"/>
      <c r="AR8063" s="5"/>
      <c r="AS8063" s="5"/>
      <c r="AT8063" s="3"/>
      <c r="AU8063" s="5"/>
      <c r="AV8063" s="3"/>
      <c r="AW8063" s="3"/>
      <c r="AX8063" s="3"/>
      <c r="AY8063" s="3"/>
      <c r="AZ8063" s="3"/>
      <c r="BA8063" s="3"/>
      <c r="BB8063" s="3"/>
      <c r="BC8063" s="3"/>
      <c r="BD8063" s="3"/>
      <c r="BE8063" s="3"/>
      <c r="BF8063" s="3"/>
      <c r="BG8063" s="3"/>
      <c r="CK8063"/>
    </row>
    <row r="8064" spans="1:89" x14ac:dyDescent="0.25">
      <c r="A8064" s="2"/>
      <c r="B8064" s="5"/>
      <c r="C8064" s="5"/>
      <c r="D8064" s="5"/>
      <c r="E8064" s="5"/>
      <c r="F8064" s="5"/>
      <c r="G8064" s="5"/>
      <c r="H8064" s="5"/>
      <c r="I8064" s="3"/>
      <c r="J8064" s="5"/>
      <c r="K8064" s="5"/>
      <c r="L8064" s="5"/>
      <c r="M8064" s="5"/>
      <c r="AJ8064" s="3"/>
      <c r="AK8064" s="3"/>
      <c r="AL8064" s="3"/>
      <c r="AM8064" s="5"/>
      <c r="AN8064" s="5"/>
      <c r="AO8064" s="5"/>
      <c r="AP8064" s="5"/>
      <c r="AQ8064" s="5"/>
      <c r="AR8064" s="5"/>
      <c r="AS8064" s="5"/>
      <c r="AT8064" s="3"/>
      <c r="AU8064" s="5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CK8064"/>
    </row>
    <row r="8065" spans="1:89" x14ac:dyDescent="0.25">
      <c r="A8065" s="2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3"/>
      <c r="AU8065" s="5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CK8065"/>
    </row>
    <row r="8066" spans="1:89" x14ac:dyDescent="0.25">
      <c r="A8066" s="2"/>
      <c r="B8066" s="5"/>
      <c r="C8066" s="5"/>
      <c r="D8066" s="5"/>
      <c r="E8066" s="5"/>
      <c r="F8066" s="5"/>
      <c r="G8066" s="5"/>
      <c r="H8066" s="5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  <c r="AI8066" s="3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3"/>
      <c r="AU8066" s="5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CK8066"/>
    </row>
    <row r="8067" spans="1:89" x14ac:dyDescent="0.25">
      <c r="A8067" s="2"/>
      <c r="B8067" s="5"/>
      <c r="C8067" s="5"/>
      <c r="D8067" s="5"/>
      <c r="E8067" s="5"/>
      <c r="F8067" s="5"/>
      <c r="G8067" s="5"/>
      <c r="H8067" s="5"/>
      <c r="I8067" s="3"/>
      <c r="J8067" s="5"/>
      <c r="K8067" s="5"/>
      <c r="L8067" s="5"/>
      <c r="M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3"/>
      <c r="AU8067" s="5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CK8067"/>
    </row>
    <row r="8068" spans="1:89" x14ac:dyDescent="0.25">
      <c r="A8068" s="2"/>
      <c r="B8068" s="5"/>
      <c r="C8068" s="5"/>
      <c r="D8068" s="5"/>
      <c r="E8068" s="5"/>
      <c r="F8068" s="5"/>
      <c r="G8068" s="5"/>
      <c r="H8068" s="5"/>
      <c r="I8068" s="3"/>
      <c r="J8068" s="5"/>
      <c r="K8068" s="5"/>
      <c r="L8068" s="5"/>
      <c r="M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3"/>
      <c r="AU8068" s="5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CK8068"/>
    </row>
    <row r="8069" spans="1:89" x14ac:dyDescent="0.25">
      <c r="A8069" s="2"/>
      <c r="B8069" s="5"/>
      <c r="C8069" s="5"/>
      <c r="D8069" s="5"/>
      <c r="E8069" s="5"/>
      <c r="F8069" s="5"/>
      <c r="G8069" s="5"/>
      <c r="H8069" s="5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  <c r="AI8069" s="3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3"/>
      <c r="AU8069" s="5"/>
      <c r="AV8069" s="3"/>
      <c r="AW8069" s="3"/>
      <c r="AX8069" s="3"/>
      <c r="AY8069" s="3"/>
      <c r="AZ8069" s="3"/>
      <c r="BA8069" s="3"/>
      <c r="BB8069" s="3"/>
      <c r="BC8069" s="3"/>
      <c r="BD8069" s="3"/>
      <c r="BE8069" s="3"/>
      <c r="BF8069" s="3"/>
      <c r="BG8069" s="3"/>
      <c r="CK8069"/>
    </row>
    <row r="8070" spans="1:89" x14ac:dyDescent="0.25">
      <c r="A8070" s="2"/>
      <c r="B8070" s="5"/>
      <c r="C8070" s="5"/>
      <c r="D8070" s="5"/>
      <c r="E8070" s="5"/>
      <c r="F8070" s="5"/>
      <c r="G8070" s="5"/>
      <c r="H8070" s="5"/>
      <c r="I8070" s="3"/>
      <c r="J8070" s="5"/>
      <c r="K8070" s="5"/>
      <c r="L8070" s="5"/>
      <c r="M8070" s="5"/>
      <c r="AJ8070" s="3"/>
      <c r="AK8070" s="3"/>
      <c r="AL8070" s="3"/>
      <c r="AM8070" s="3"/>
      <c r="AN8070" s="5"/>
      <c r="AO8070" s="5"/>
      <c r="AP8070" s="5"/>
      <c r="AQ8070" s="5"/>
      <c r="AR8070" s="5"/>
      <c r="AS8070" s="5"/>
      <c r="AT8070" s="3"/>
      <c r="AU8070" s="5"/>
      <c r="AV8070" s="3"/>
      <c r="AW8070" s="3"/>
      <c r="AX8070" s="3"/>
      <c r="AY8070" s="3"/>
      <c r="AZ8070" s="3"/>
      <c r="BA8070" s="3"/>
      <c r="BB8070" s="3"/>
      <c r="BC8070" s="3"/>
      <c r="BD8070" s="3"/>
      <c r="BE8070" s="3"/>
      <c r="BF8070" s="3"/>
      <c r="BG8070" s="3"/>
      <c r="CK8070"/>
    </row>
    <row r="8071" spans="1:89" x14ac:dyDescent="0.25">
      <c r="A8071" s="2"/>
      <c r="B8071" s="5"/>
      <c r="C8071" s="5"/>
      <c r="D8071" s="5"/>
      <c r="E8071" s="5"/>
      <c r="F8071" s="5"/>
      <c r="G8071" s="5"/>
      <c r="H8071" s="5"/>
      <c r="I8071" s="3"/>
      <c r="J8071" s="5"/>
      <c r="K8071" s="5"/>
      <c r="L8071" s="5"/>
      <c r="M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3"/>
      <c r="AU8071" s="5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CK8071"/>
    </row>
    <row r="8072" spans="1:89" x14ac:dyDescent="0.25">
      <c r="A8072" s="2"/>
      <c r="B8072" s="5"/>
      <c r="C8072" s="5"/>
      <c r="D8072" s="5"/>
      <c r="E8072" s="5"/>
      <c r="F8072" s="5"/>
      <c r="G8072" s="5"/>
      <c r="H8072" s="5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  <c r="AI8072" s="3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3"/>
      <c r="AU8072" s="5"/>
      <c r="AV8072" s="3"/>
      <c r="AW8072" s="3"/>
      <c r="AX8072" s="3"/>
      <c r="AY8072" s="3"/>
      <c r="AZ8072" s="3"/>
      <c r="BA8072" s="3"/>
      <c r="BB8072" s="3"/>
      <c r="BC8072" s="3"/>
      <c r="BD8072" s="3"/>
      <c r="BE8072" s="3"/>
      <c r="BF8072" s="3"/>
      <c r="BG8072" s="3"/>
      <c r="CK8072"/>
    </row>
    <row r="8073" spans="1:89" x14ac:dyDescent="0.25">
      <c r="A8073" s="2"/>
      <c r="B8073" s="5"/>
      <c r="C8073" s="5"/>
      <c r="D8073" s="5"/>
      <c r="E8073" s="5"/>
      <c r="F8073" s="5"/>
      <c r="G8073" s="5"/>
      <c r="H8073" s="5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  <c r="AI8073" s="3"/>
      <c r="AJ8073" s="3"/>
      <c r="AK8073" s="3"/>
      <c r="AL8073" s="3"/>
      <c r="AM8073" s="3"/>
      <c r="AN8073" s="5"/>
      <c r="AO8073" s="5"/>
      <c r="AP8073" s="5"/>
      <c r="AQ8073" s="5"/>
      <c r="AR8073" s="5"/>
      <c r="AS8073" s="5"/>
      <c r="AT8073" s="3"/>
      <c r="AU8073" s="5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CK8073"/>
    </row>
    <row r="8074" spans="1:89" x14ac:dyDescent="0.25">
      <c r="A8074" s="2"/>
      <c r="B8074" s="5"/>
      <c r="C8074" s="5"/>
      <c r="D8074" s="5"/>
      <c r="E8074" s="5"/>
      <c r="F8074" s="5"/>
      <c r="G8074" s="5"/>
      <c r="H8074" s="5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  <c r="AI8074" s="3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3"/>
      <c r="AU8074" s="5"/>
      <c r="AV8074" s="3"/>
      <c r="AW8074" s="3"/>
      <c r="AX8074" s="3"/>
      <c r="AY8074" s="3"/>
      <c r="AZ8074" s="3"/>
      <c r="BA8074" s="3"/>
      <c r="BB8074" s="3"/>
      <c r="BC8074" s="3"/>
      <c r="BD8074" s="3"/>
      <c r="BE8074" s="3"/>
      <c r="BF8074" s="3"/>
      <c r="BG8074" s="3"/>
      <c r="CK8074"/>
    </row>
    <row r="8075" spans="1:89" x14ac:dyDescent="0.25">
      <c r="A8075" s="2"/>
      <c r="B8075" s="5"/>
      <c r="C8075" s="5"/>
      <c r="D8075" s="5"/>
      <c r="E8075" s="5"/>
      <c r="F8075" s="5"/>
      <c r="G8075" s="5"/>
      <c r="H8075" s="5"/>
      <c r="I8075" s="3"/>
      <c r="J8075" s="5"/>
      <c r="K8075" s="5"/>
      <c r="L8075" s="5"/>
      <c r="M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3"/>
      <c r="AU8075" s="5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CK8075"/>
    </row>
    <row r="8076" spans="1:89" x14ac:dyDescent="0.25">
      <c r="A8076" s="2"/>
      <c r="B8076" s="5"/>
      <c r="C8076" s="5"/>
      <c r="D8076" s="5"/>
      <c r="E8076" s="5"/>
      <c r="F8076" s="5"/>
      <c r="G8076" s="5"/>
      <c r="H8076" s="5"/>
      <c r="I8076" s="3"/>
      <c r="J8076" s="5"/>
      <c r="K8076" s="5"/>
      <c r="L8076" s="5"/>
      <c r="M8076" s="5"/>
      <c r="AJ8076" s="3"/>
      <c r="AK8076" s="3"/>
      <c r="AL8076" s="3"/>
      <c r="AM8076" s="5"/>
      <c r="AN8076" s="5"/>
      <c r="AO8076" s="5"/>
      <c r="AP8076" s="5"/>
      <c r="AQ8076" s="5"/>
      <c r="AR8076" s="5"/>
      <c r="AS8076" s="5"/>
      <c r="AT8076" s="3"/>
      <c r="AU8076" s="5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CK8076"/>
    </row>
    <row r="8077" spans="1:89" x14ac:dyDescent="0.25">
      <c r="A8077" s="2"/>
      <c r="B8077" s="5"/>
      <c r="C8077" s="5"/>
      <c r="D8077" s="5"/>
      <c r="E8077" s="5"/>
      <c r="F8077" s="5"/>
      <c r="G8077" s="5"/>
      <c r="H8077" s="5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  <c r="AI8077" s="3"/>
      <c r="AJ8077" s="3"/>
      <c r="AK8077" s="3"/>
      <c r="AL8077" s="3"/>
      <c r="AM8077" s="3"/>
      <c r="AN8077" s="5"/>
      <c r="AO8077" s="5"/>
      <c r="AP8077" s="5"/>
      <c r="AQ8077" s="5"/>
      <c r="AR8077" s="5"/>
      <c r="AS8077" s="5"/>
      <c r="AT8077" s="3"/>
      <c r="AU8077" s="5"/>
      <c r="AV8077" s="3"/>
      <c r="AW8077" s="3"/>
      <c r="AX8077" s="3"/>
      <c r="AY8077" s="3"/>
      <c r="AZ8077" s="3"/>
      <c r="BA8077" s="3"/>
      <c r="BB8077" s="3"/>
      <c r="BC8077" s="3"/>
      <c r="BD8077" s="3"/>
      <c r="BE8077" s="3"/>
      <c r="BF8077" s="3"/>
      <c r="BG8077" s="3"/>
      <c r="CK8077"/>
    </row>
    <row r="8078" spans="1:89" x14ac:dyDescent="0.25">
      <c r="A8078" s="2"/>
      <c r="B8078" s="5"/>
      <c r="C8078" s="5"/>
      <c r="D8078" s="5"/>
      <c r="E8078" s="5"/>
      <c r="F8078" s="5"/>
      <c r="G8078" s="5"/>
      <c r="H8078" s="5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3"/>
      <c r="AK8078" s="3"/>
      <c r="AL8078" s="3"/>
      <c r="AM8078" s="3"/>
      <c r="AN8078" s="5"/>
      <c r="AO8078" s="5"/>
      <c r="AP8078" s="5"/>
      <c r="AQ8078" s="5"/>
      <c r="AR8078" s="5"/>
      <c r="AS8078" s="5"/>
      <c r="AT8078" s="3"/>
      <c r="AU8078" s="5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CK8078"/>
    </row>
    <row r="8079" spans="1:89" x14ac:dyDescent="0.25">
      <c r="A8079" s="2"/>
      <c r="B8079" s="5"/>
      <c r="C8079" s="5"/>
      <c r="D8079" s="5"/>
      <c r="E8079" s="5"/>
      <c r="F8079" s="5"/>
      <c r="G8079" s="5"/>
      <c r="H8079" s="5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  <c r="AI8079" s="3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3"/>
      <c r="AU8079" s="5"/>
      <c r="AV8079" s="3"/>
      <c r="AW8079" s="3"/>
      <c r="AX8079" s="3"/>
      <c r="AY8079" s="3"/>
      <c r="AZ8079" s="3"/>
      <c r="BA8079" s="3"/>
      <c r="BB8079" s="3"/>
      <c r="BC8079" s="3"/>
      <c r="BD8079" s="3"/>
      <c r="BE8079" s="3"/>
      <c r="BF8079" s="3"/>
      <c r="BG8079" s="3"/>
      <c r="CK8079"/>
    </row>
    <row r="8080" spans="1:89" x14ac:dyDescent="0.25">
      <c r="A8080" s="2"/>
      <c r="B8080" s="5"/>
      <c r="C8080" s="5"/>
      <c r="D8080" s="5"/>
      <c r="E8080" s="5"/>
      <c r="F8080" s="5"/>
      <c r="G8080" s="5"/>
      <c r="H8080" s="5"/>
      <c r="I8080" s="3"/>
      <c r="J8080" s="5"/>
      <c r="K8080" s="5"/>
      <c r="L8080" s="5"/>
      <c r="M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3"/>
      <c r="AU8080" s="5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CK8080"/>
    </row>
    <row r="8081" spans="1:89" x14ac:dyDescent="0.25">
      <c r="A8081" s="2"/>
      <c r="B8081" s="5"/>
      <c r="C8081" s="5"/>
      <c r="D8081" s="5"/>
      <c r="E8081" s="5"/>
      <c r="F8081" s="5"/>
      <c r="G8081" s="5"/>
      <c r="H8081" s="5"/>
      <c r="I8081" s="3"/>
      <c r="J8081" s="5"/>
      <c r="K8081" s="5"/>
      <c r="L8081" s="5"/>
      <c r="M8081" s="5"/>
      <c r="AJ8081" s="3"/>
      <c r="AK8081" s="3"/>
      <c r="AL8081" s="3"/>
      <c r="AM8081" s="5"/>
      <c r="AN8081" s="5"/>
      <c r="AO8081" s="5"/>
      <c r="AP8081" s="5"/>
      <c r="AQ8081" s="5"/>
      <c r="AR8081" s="5"/>
      <c r="AS8081" s="5"/>
      <c r="AT8081" s="3"/>
      <c r="AU8081" s="5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CK8081"/>
    </row>
    <row r="8082" spans="1:89" x14ac:dyDescent="0.25">
      <c r="A8082" s="2"/>
      <c r="B8082" s="5"/>
      <c r="C8082" s="5"/>
      <c r="D8082" s="5"/>
      <c r="E8082" s="5"/>
      <c r="F8082" s="5"/>
      <c r="G8082" s="5"/>
      <c r="H8082" s="5"/>
      <c r="I8082" s="3"/>
      <c r="J8082" s="3"/>
      <c r="K8082" s="3"/>
      <c r="L8082" s="5"/>
      <c r="M8082" s="5"/>
      <c r="AJ8082" s="3"/>
      <c r="AK8082" s="3"/>
      <c r="AL8082" s="3"/>
      <c r="AM8082" s="3"/>
      <c r="AN8082" s="5"/>
      <c r="AO8082" s="5"/>
      <c r="AP8082" s="5"/>
      <c r="AQ8082" s="5"/>
      <c r="AR8082" s="5"/>
      <c r="AS8082" s="5"/>
      <c r="AT8082" s="3"/>
      <c r="AU8082" s="5"/>
      <c r="AV8082" s="3"/>
      <c r="AW8082" s="3"/>
      <c r="AX8082" s="3"/>
      <c r="AY8082" s="3"/>
      <c r="AZ8082" s="3"/>
      <c r="BA8082" s="3"/>
      <c r="BB8082" s="3"/>
      <c r="BC8082" s="3"/>
      <c r="BD8082" s="3"/>
      <c r="BE8082" s="3"/>
      <c r="BF8082" s="3"/>
      <c r="BG8082" s="3"/>
      <c r="CK8082"/>
    </row>
    <row r="8083" spans="1:89" x14ac:dyDescent="0.25">
      <c r="A8083" s="2"/>
      <c r="B8083" s="5"/>
      <c r="C8083" s="5"/>
      <c r="D8083" s="5"/>
      <c r="E8083" s="5"/>
      <c r="F8083" s="5"/>
      <c r="G8083" s="5"/>
      <c r="H8083" s="5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3"/>
      <c r="AK8083" s="3"/>
      <c r="AL8083" s="3"/>
      <c r="AM8083" s="5"/>
      <c r="AN8083" s="5"/>
      <c r="AO8083" s="5"/>
      <c r="AP8083" s="5"/>
      <c r="AQ8083" s="5"/>
      <c r="AR8083" s="5"/>
      <c r="AS8083" s="5"/>
      <c r="AT8083" s="3"/>
      <c r="AU8083" s="5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CK8083"/>
    </row>
    <row r="8084" spans="1:89" x14ac:dyDescent="0.25">
      <c r="A8084" s="2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3"/>
      <c r="AU8084" s="5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CK8084"/>
    </row>
    <row r="8085" spans="1:89" x14ac:dyDescent="0.25">
      <c r="A8085" s="2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3"/>
      <c r="AT8085" s="3"/>
      <c r="AU8085" s="5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CK8085"/>
    </row>
    <row r="8086" spans="1:89" x14ac:dyDescent="0.25">
      <c r="A8086" s="2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AJ8086" s="3"/>
      <c r="AK8086" s="3"/>
      <c r="AL8086" s="5"/>
      <c r="AM8086" s="5"/>
      <c r="AN8086" s="5"/>
      <c r="AO8086" s="5"/>
      <c r="AP8086" s="5"/>
      <c r="AQ8086" s="5"/>
      <c r="AR8086" s="5"/>
      <c r="AS8086" s="5"/>
      <c r="AT8086" s="3"/>
      <c r="AU8086" s="5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CK8086"/>
    </row>
    <row r="8087" spans="1:89" x14ac:dyDescent="0.25">
      <c r="A8087" s="2"/>
      <c r="B8087" s="5"/>
      <c r="C8087" s="5"/>
      <c r="D8087" s="5"/>
      <c r="E8087" s="5"/>
      <c r="F8087" s="5"/>
      <c r="G8087" s="5"/>
      <c r="H8087" s="5"/>
      <c r="I8087" s="3"/>
      <c r="J8087" s="5"/>
      <c r="K8087" s="5"/>
      <c r="L8087" s="5"/>
      <c r="M8087" s="5"/>
      <c r="AJ8087" s="3"/>
      <c r="AK8087" s="3"/>
      <c r="AL8087" s="3"/>
      <c r="AM8087" s="5"/>
      <c r="AN8087" s="5"/>
      <c r="AO8087" s="5"/>
      <c r="AP8087" s="5"/>
      <c r="AQ8087" s="5"/>
      <c r="AR8087" s="5"/>
      <c r="AS8087" s="3"/>
      <c r="AT8087" s="3"/>
      <c r="AU8087" s="5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CK8087"/>
    </row>
    <row r="8088" spans="1:89" x14ac:dyDescent="0.25">
      <c r="A8088" s="2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3"/>
      <c r="AU8088" s="5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CK8088"/>
    </row>
    <row r="8089" spans="1:89" x14ac:dyDescent="0.25">
      <c r="A8089" s="2"/>
      <c r="B8089" s="5"/>
      <c r="C8089" s="5"/>
      <c r="D8089" s="5"/>
      <c r="E8089" s="5"/>
      <c r="F8089" s="5"/>
      <c r="G8089" s="5"/>
      <c r="H8089" s="5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  <c r="AI8089" s="3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3"/>
      <c r="AU8089" s="5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CK8089"/>
    </row>
    <row r="8090" spans="1:89" x14ac:dyDescent="0.25">
      <c r="A8090" s="2"/>
      <c r="B8090" s="5"/>
      <c r="C8090" s="5"/>
      <c r="D8090" s="5"/>
      <c r="E8090" s="5"/>
      <c r="F8090" s="5"/>
      <c r="G8090" s="5"/>
      <c r="H8090" s="5"/>
      <c r="I8090" s="3"/>
      <c r="J8090" s="5"/>
      <c r="K8090" s="5"/>
      <c r="L8090" s="5"/>
      <c r="M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3"/>
      <c r="AU8090" s="5"/>
      <c r="AV8090" s="3"/>
      <c r="AW8090" s="3"/>
      <c r="AX8090" s="3"/>
      <c r="AY8090" s="3"/>
      <c r="AZ8090" s="3"/>
      <c r="BA8090" s="3"/>
      <c r="BB8090" s="3"/>
      <c r="BC8090" s="3"/>
      <c r="BD8090" s="3"/>
      <c r="BE8090" s="3"/>
      <c r="BF8090" s="3"/>
      <c r="BG8090" s="3"/>
      <c r="CK8090"/>
    </row>
    <row r="8091" spans="1:89" x14ac:dyDescent="0.25">
      <c r="A8091" s="2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3"/>
      <c r="AU8091" s="5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CK8091"/>
    </row>
    <row r="8092" spans="1:89" x14ac:dyDescent="0.25">
      <c r="A8092" s="2"/>
      <c r="B8092" s="5"/>
      <c r="C8092" s="5"/>
      <c r="D8092" s="5"/>
      <c r="E8092" s="5"/>
      <c r="F8092" s="5"/>
      <c r="G8092" s="5"/>
      <c r="H8092" s="5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3"/>
      <c r="AU8092" s="5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CK8092"/>
    </row>
    <row r="8093" spans="1:89" x14ac:dyDescent="0.25">
      <c r="A8093" s="2"/>
      <c r="B8093" s="5"/>
      <c r="C8093" s="5"/>
      <c r="D8093" s="5"/>
      <c r="E8093" s="5"/>
      <c r="F8093" s="5"/>
      <c r="G8093" s="5"/>
      <c r="H8093" s="5"/>
      <c r="I8093" s="5"/>
      <c r="J8093" s="3"/>
      <c r="K8093" s="5"/>
      <c r="L8093" s="5"/>
      <c r="M8093" s="5"/>
      <c r="AJ8093" s="3"/>
      <c r="AK8093" s="3"/>
      <c r="AL8093" s="3"/>
      <c r="AM8093" s="3"/>
      <c r="AN8093" s="5"/>
      <c r="AO8093" s="5"/>
      <c r="AP8093" s="5"/>
      <c r="AQ8093" s="5"/>
      <c r="AR8093" s="5"/>
      <c r="AS8093" s="5"/>
      <c r="AT8093" s="3"/>
      <c r="AU8093" s="5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CK8093"/>
    </row>
    <row r="8094" spans="1:89" x14ac:dyDescent="0.25">
      <c r="A8094" s="2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3"/>
      <c r="AU8094" s="5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CK8094"/>
    </row>
    <row r="8095" spans="1:89" x14ac:dyDescent="0.25">
      <c r="A8095" s="2"/>
      <c r="B8095" s="5"/>
      <c r="C8095" s="5"/>
      <c r="D8095" s="5"/>
      <c r="E8095" s="5"/>
      <c r="F8095" s="5"/>
      <c r="G8095" s="5"/>
      <c r="H8095" s="5"/>
      <c r="I8095" s="5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  <c r="AI8095" s="3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3"/>
      <c r="AU8095" s="5"/>
      <c r="AV8095" s="3"/>
      <c r="AW8095" s="3"/>
      <c r="AX8095" s="3"/>
      <c r="AY8095" s="3"/>
      <c r="AZ8095" s="3"/>
      <c r="BA8095" s="3"/>
      <c r="BB8095" s="3"/>
      <c r="BC8095" s="3"/>
      <c r="BD8095" s="3"/>
      <c r="BE8095" s="3"/>
      <c r="BF8095" s="3"/>
      <c r="BG8095" s="3"/>
      <c r="CK8095"/>
    </row>
    <row r="8096" spans="1:89" x14ac:dyDescent="0.25">
      <c r="A8096" s="2"/>
      <c r="B8096" s="5"/>
      <c r="C8096" s="5"/>
      <c r="D8096" s="5"/>
      <c r="E8096" s="5"/>
      <c r="F8096" s="5"/>
      <c r="G8096" s="5"/>
      <c r="H8096" s="5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  <c r="AI8096" s="3"/>
      <c r="AJ8096" s="3"/>
      <c r="AK8096" s="3"/>
      <c r="AL8096" s="3"/>
      <c r="AM8096" s="3"/>
      <c r="AN8096" s="5"/>
      <c r="AO8096" s="5"/>
      <c r="AP8096" s="5"/>
      <c r="AQ8096" s="5"/>
      <c r="AR8096" s="5"/>
      <c r="AS8096" s="5"/>
      <c r="AT8096" s="3"/>
      <c r="AU8096" s="5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CK8096"/>
    </row>
    <row r="8097" spans="1:89" x14ac:dyDescent="0.25">
      <c r="A8097" s="2"/>
      <c r="B8097" s="5"/>
      <c r="C8097" s="5"/>
      <c r="D8097" s="5"/>
      <c r="E8097" s="5"/>
      <c r="F8097" s="5"/>
      <c r="G8097" s="5"/>
      <c r="H8097" s="5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  <c r="AI8097" s="3"/>
      <c r="AJ8097" s="3"/>
      <c r="AK8097" s="3"/>
      <c r="AL8097" s="3"/>
      <c r="AM8097" s="5"/>
      <c r="AN8097" s="5"/>
      <c r="AO8097" s="5"/>
      <c r="AP8097" s="5"/>
      <c r="AQ8097" s="5"/>
      <c r="AR8097" s="5"/>
      <c r="AS8097" s="5"/>
      <c r="AT8097" s="3"/>
      <c r="AU8097" s="5"/>
      <c r="AV8097" s="3"/>
      <c r="AW8097" s="3"/>
      <c r="AX8097" s="3"/>
      <c r="AY8097" s="3"/>
      <c r="AZ8097" s="3"/>
      <c r="BA8097" s="3"/>
      <c r="BB8097" s="3"/>
      <c r="BC8097" s="3"/>
      <c r="BD8097" s="3"/>
      <c r="BE8097" s="3"/>
      <c r="BF8097" s="3"/>
      <c r="BG8097" s="3"/>
      <c r="CK8097"/>
    </row>
    <row r="8098" spans="1:89" x14ac:dyDescent="0.25">
      <c r="A8098" s="2"/>
      <c r="B8098" s="5"/>
      <c r="C8098" s="5"/>
      <c r="D8098" s="5"/>
      <c r="E8098" s="5"/>
      <c r="F8098" s="5"/>
      <c r="G8098" s="5"/>
      <c r="H8098" s="5"/>
      <c r="I8098" s="5"/>
      <c r="J8098" s="3"/>
      <c r="K8098" s="5"/>
      <c r="L8098" s="5"/>
      <c r="M8098" s="5"/>
      <c r="AJ8098" s="5"/>
      <c r="AK8098" s="5"/>
      <c r="AL8098" s="5"/>
      <c r="AM8098" s="5"/>
      <c r="AN8098" s="5"/>
      <c r="AO8098" s="5"/>
      <c r="AP8098" s="5"/>
      <c r="AQ8098" s="3"/>
      <c r="AR8098" s="5"/>
      <c r="AS8098" s="5"/>
      <c r="AT8098" s="3"/>
      <c r="AU8098" s="5"/>
      <c r="AV8098" s="3"/>
      <c r="AW8098" s="3"/>
      <c r="AX8098" s="3"/>
      <c r="AY8098" s="3"/>
      <c r="AZ8098" s="3"/>
      <c r="BA8098" s="3"/>
      <c r="BB8098" s="3"/>
      <c r="BC8098" s="3"/>
      <c r="BD8098" s="3"/>
      <c r="BE8098" s="3"/>
      <c r="BF8098" s="3"/>
      <c r="BG8098" s="3"/>
      <c r="CK8098"/>
    </row>
    <row r="8099" spans="1:89" x14ac:dyDescent="0.25">
      <c r="A8099" s="2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AJ8099" s="3"/>
      <c r="AK8099" s="3"/>
      <c r="AL8099" s="3"/>
      <c r="AM8099" s="3"/>
      <c r="AN8099" s="5"/>
      <c r="AO8099" s="5"/>
      <c r="AP8099" s="5"/>
      <c r="AQ8099" s="3"/>
      <c r="AR8099" s="5"/>
      <c r="AS8099" s="5"/>
      <c r="AT8099" s="3"/>
      <c r="AU8099" s="5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CK8099"/>
    </row>
    <row r="8100" spans="1:89" x14ac:dyDescent="0.25">
      <c r="A8100" s="2"/>
      <c r="B8100" s="5"/>
      <c r="C8100" s="5"/>
      <c r="D8100" s="5"/>
      <c r="E8100" s="5"/>
      <c r="F8100" s="5"/>
      <c r="G8100" s="5"/>
      <c r="H8100" s="5"/>
      <c r="I8100" s="5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AK8100" s="3"/>
      <c r="AL8100" s="3"/>
      <c r="AM8100" s="3"/>
      <c r="AN8100" s="5"/>
      <c r="AO8100" s="5"/>
      <c r="AP8100" s="5"/>
      <c r="AQ8100" s="3"/>
      <c r="AR8100" s="5"/>
      <c r="AS8100" s="5"/>
      <c r="AT8100" s="3"/>
      <c r="AU8100" s="5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CK8100"/>
    </row>
    <row r="8101" spans="1:89" x14ac:dyDescent="0.25">
      <c r="A8101" s="2"/>
      <c r="B8101" s="5"/>
      <c r="C8101" s="5"/>
      <c r="D8101" s="5"/>
      <c r="E8101" s="5"/>
      <c r="F8101" s="5"/>
      <c r="G8101" s="5"/>
      <c r="H8101" s="5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  <c r="AI8101" s="3"/>
      <c r="AJ8101" s="3"/>
      <c r="AK8101" s="3"/>
      <c r="AL8101" s="3"/>
      <c r="AM8101" s="3"/>
      <c r="AN8101" s="5"/>
      <c r="AO8101" s="5"/>
      <c r="AP8101" s="5"/>
      <c r="AQ8101" s="5"/>
      <c r="AR8101" s="5"/>
      <c r="AS8101" s="5"/>
      <c r="AT8101" s="3"/>
      <c r="AU8101" s="5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CK8101"/>
    </row>
    <row r="8102" spans="1:89" x14ac:dyDescent="0.25">
      <c r="A8102" s="2"/>
      <c r="B8102" s="5"/>
      <c r="C8102" s="5"/>
      <c r="D8102" s="5"/>
      <c r="E8102" s="5"/>
      <c r="F8102" s="5"/>
      <c r="G8102" s="5"/>
      <c r="H8102" s="5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  <c r="AI8102" s="3"/>
      <c r="AJ8102" s="3"/>
      <c r="AK8102" s="3"/>
      <c r="AL8102" s="3"/>
      <c r="AM8102" s="5"/>
      <c r="AN8102" s="5"/>
      <c r="AO8102" s="5"/>
      <c r="AP8102" s="5"/>
      <c r="AQ8102" s="5"/>
      <c r="AR8102" s="5"/>
      <c r="AS8102" s="5"/>
      <c r="AT8102" s="3"/>
      <c r="AU8102" s="5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CK8102"/>
    </row>
    <row r="8103" spans="1:89" x14ac:dyDescent="0.25">
      <c r="A8103" s="2"/>
      <c r="B8103" s="5"/>
      <c r="C8103" s="5"/>
      <c r="D8103" s="5"/>
      <c r="E8103" s="5"/>
      <c r="F8103" s="5"/>
      <c r="G8103" s="5"/>
      <c r="H8103" s="5"/>
      <c r="I8103" s="5"/>
      <c r="J8103" s="3"/>
      <c r="K8103" s="5"/>
      <c r="L8103" s="5"/>
      <c r="M8103" s="5"/>
      <c r="AJ8103" s="5"/>
      <c r="AK8103" s="5"/>
      <c r="AL8103" s="5"/>
      <c r="AM8103" s="5"/>
      <c r="AN8103" s="5"/>
      <c r="AO8103" s="5"/>
      <c r="AP8103" s="5"/>
      <c r="AQ8103" s="3"/>
      <c r="AR8103" s="5"/>
      <c r="AS8103" s="3"/>
      <c r="AT8103" s="3"/>
      <c r="AU8103" s="5"/>
      <c r="AV8103" s="3"/>
      <c r="AW8103" s="3"/>
      <c r="AX8103" s="3"/>
      <c r="AY8103" s="3"/>
      <c r="AZ8103" s="3"/>
      <c r="BA8103" s="3"/>
      <c r="BB8103" s="3"/>
      <c r="BC8103" s="3"/>
      <c r="BD8103" s="3"/>
      <c r="BE8103" s="3"/>
      <c r="BF8103" s="3"/>
      <c r="BG8103" s="3"/>
      <c r="CK8103"/>
    </row>
    <row r="8104" spans="1:89" x14ac:dyDescent="0.25">
      <c r="A8104" s="2"/>
      <c r="B8104" s="5"/>
      <c r="C8104" s="5"/>
      <c r="D8104" s="5"/>
      <c r="E8104" s="5"/>
      <c r="F8104" s="5"/>
      <c r="G8104" s="5"/>
      <c r="H8104" s="5"/>
      <c r="I8104" s="3"/>
      <c r="J8104" s="5"/>
      <c r="K8104" s="5"/>
      <c r="L8104" s="5"/>
      <c r="M8104" s="5"/>
      <c r="AJ8104" s="3"/>
      <c r="AK8104" s="3"/>
      <c r="AL8104" s="3"/>
      <c r="AM8104" s="3"/>
      <c r="AN8104" s="5"/>
      <c r="AO8104" s="5"/>
      <c r="AP8104" s="5"/>
      <c r="AQ8104" s="3"/>
      <c r="AR8104" s="5"/>
      <c r="AS8104" s="5"/>
      <c r="AT8104" s="3"/>
      <c r="AU8104" s="5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CK8104"/>
    </row>
    <row r="8105" spans="1:89" x14ac:dyDescent="0.25">
      <c r="A8105" s="2"/>
      <c r="B8105" s="5"/>
      <c r="C8105" s="5"/>
      <c r="D8105" s="5"/>
      <c r="E8105" s="5"/>
      <c r="F8105" s="5"/>
      <c r="G8105" s="5"/>
      <c r="H8105" s="5"/>
      <c r="I8105" s="3"/>
      <c r="J8105" s="5"/>
      <c r="K8105" s="5"/>
      <c r="L8105" s="5"/>
      <c r="M8105" s="5"/>
      <c r="AJ8105" s="3"/>
      <c r="AK8105" s="3"/>
      <c r="AL8105" s="3"/>
      <c r="AM8105" s="3"/>
      <c r="AN8105" s="5"/>
      <c r="AO8105" s="5"/>
      <c r="AP8105" s="5"/>
      <c r="AQ8105" s="3"/>
      <c r="AR8105" s="5"/>
      <c r="AS8105" s="3"/>
      <c r="AT8105" s="3"/>
      <c r="AU8105" s="5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CK8105"/>
    </row>
    <row r="8106" spans="1:89" x14ac:dyDescent="0.25">
      <c r="A8106" s="2"/>
      <c r="B8106" s="5"/>
      <c r="C8106" s="5"/>
      <c r="D8106" s="5"/>
      <c r="E8106" s="5"/>
      <c r="F8106" s="5"/>
      <c r="G8106" s="5"/>
      <c r="H8106" s="5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  <c r="AI8106" s="3"/>
      <c r="AJ8106" s="3"/>
      <c r="AK8106" s="3"/>
      <c r="AL8106" s="3"/>
      <c r="AM8106" s="3"/>
      <c r="AN8106" s="5"/>
      <c r="AO8106" s="5"/>
      <c r="AP8106" s="5"/>
      <c r="AQ8106" s="5"/>
      <c r="AR8106" s="5"/>
      <c r="AS8106" s="5"/>
      <c r="AT8106" s="3"/>
      <c r="AU8106" s="5"/>
      <c r="AV8106" s="3"/>
      <c r="AW8106" s="3"/>
      <c r="AX8106" s="3"/>
      <c r="AY8106" s="3"/>
      <c r="AZ8106" s="3"/>
      <c r="BA8106" s="3"/>
      <c r="BB8106" s="3"/>
      <c r="BC8106" s="3"/>
      <c r="BD8106" s="3"/>
      <c r="BE8106" s="3"/>
      <c r="BF8106" s="3"/>
      <c r="BG8106" s="3"/>
      <c r="CK8106"/>
    </row>
    <row r="8107" spans="1:89" x14ac:dyDescent="0.25">
      <c r="A8107" s="2"/>
      <c r="B8107" s="5"/>
      <c r="C8107" s="5"/>
      <c r="D8107" s="5"/>
      <c r="E8107" s="5"/>
      <c r="F8107" s="5"/>
      <c r="G8107" s="5"/>
      <c r="H8107" s="5"/>
      <c r="I8107" s="3"/>
      <c r="J8107" s="5"/>
      <c r="K8107" s="5"/>
      <c r="L8107" s="5"/>
      <c r="M8107" s="5"/>
      <c r="AJ8107" s="3"/>
      <c r="AK8107" s="3"/>
      <c r="AL8107" s="3"/>
      <c r="AM8107" s="5"/>
      <c r="AN8107" s="5"/>
      <c r="AO8107" s="5"/>
      <c r="AP8107" s="5"/>
      <c r="AQ8107" s="5"/>
      <c r="AR8107" s="5"/>
      <c r="AS8107" s="5"/>
      <c r="AT8107" s="3"/>
      <c r="AU8107" s="5"/>
      <c r="AV8107" s="3"/>
      <c r="AW8107" s="3"/>
      <c r="AX8107" s="3"/>
      <c r="AY8107" s="3"/>
      <c r="AZ8107" s="3"/>
      <c r="BA8107" s="3"/>
      <c r="BB8107" s="3"/>
      <c r="BC8107" s="3"/>
      <c r="BD8107" s="3"/>
      <c r="BE8107" s="3"/>
      <c r="BF8107" s="3"/>
      <c r="BG8107" s="3"/>
      <c r="CK8107"/>
    </row>
    <row r="8108" spans="1:89" x14ac:dyDescent="0.25">
      <c r="A8108" s="2"/>
      <c r="B8108" s="5"/>
      <c r="C8108" s="5"/>
      <c r="D8108" s="5"/>
      <c r="E8108" s="5"/>
      <c r="F8108" s="5"/>
      <c r="G8108" s="5"/>
      <c r="H8108" s="5"/>
      <c r="I8108" s="3"/>
      <c r="J8108" s="5"/>
      <c r="K8108" s="5"/>
      <c r="L8108" s="5"/>
      <c r="M8108" s="5"/>
      <c r="AJ8108" s="5"/>
      <c r="AK8108" s="5"/>
      <c r="AL8108" s="5"/>
      <c r="AM8108" s="5"/>
      <c r="AN8108" s="5"/>
      <c r="AO8108" s="5"/>
      <c r="AP8108" s="5"/>
      <c r="AQ8108" s="3"/>
      <c r="AR8108" s="3"/>
      <c r="AS8108" s="3"/>
      <c r="AT8108" s="3"/>
      <c r="AU8108" s="5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CK8108"/>
    </row>
    <row r="8109" spans="1:89" x14ac:dyDescent="0.25">
      <c r="A8109" s="2"/>
      <c r="B8109" s="5"/>
      <c r="C8109" s="5"/>
      <c r="D8109" s="5"/>
      <c r="E8109" s="5"/>
      <c r="F8109" s="5"/>
      <c r="G8109" s="5"/>
      <c r="H8109" s="5"/>
      <c r="I8109" s="3"/>
      <c r="J8109" s="5"/>
      <c r="K8109" s="5"/>
      <c r="L8109" s="5"/>
      <c r="M8109" s="5"/>
      <c r="AJ8109" s="5"/>
      <c r="AK8109" s="3"/>
      <c r="AL8109" s="3"/>
      <c r="AM8109" s="3"/>
      <c r="AN8109" s="5"/>
      <c r="AO8109" s="5"/>
      <c r="AP8109" s="5"/>
      <c r="AQ8109" s="5"/>
      <c r="AR8109" s="5"/>
      <c r="AS8109" s="5"/>
      <c r="AT8109" s="3"/>
      <c r="AU8109" s="5"/>
      <c r="AV8109" s="3"/>
      <c r="AW8109" s="3"/>
      <c r="AX8109" s="3"/>
      <c r="AY8109" s="3"/>
      <c r="AZ8109" s="3"/>
      <c r="BA8109" s="3"/>
      <c r="BB8109" s="3"/>
      <c r="BC8109" s="3"/>
      <c r="BD8109" s="3"/>
      <c r="BE8109" s="3"/>
      <c r="BF8109" s="3"/>
      <c r="BG8109" s="3"/>
      <c r="CK8109"/>
    </row>
    <row r="8110" spans="1:89" x14ac:dyDescent="0.25">
      <c r="A8110" s="2"/>
      <c r="B8110" s="5"/>
      <c r="C8110" s="5"/>
      <c r="D8110" s="5"/>
      <c r="E8110" s="5"/>
      <c r="F8110" s="5"/>
      <c r="G8110" s="5"/>
      <c r="H8110" s="5"/>
      <c r="I8110" s="3"/>
      <c r="J8110" s="5"/>
      <c r="K8110" s="5"/>
      <c r="L8110" s="5"/>
      <c r="M8110" s="5"/>
      <c r="AJ8110" s="3"/>
      <c r="AK8110" s="3"/>
      <c r="AL8110" s="3"/>
      <c r="AM8110" s="3"/>
      <c r="AN8110" s="5"/>
      <c r="AO8110" s="5"/>
      <c r="AP8110" s="5"/>
      <c r="AQ8110" s="3"/>
      <c r="AR8110" s="3"/>
      <c r="AS8110" s="3"/>
      <c r="AT8110" s="3"/>
      <c r="AU8110" s="5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CK8110"/>
    </row>
    <row r="8111" spans="1:89" x14ac:dyDescent="0.25">
      <c r="A8111" s="2"/>
      <c r="B8111" s="5"/>
      <c r="C8111" s="5"/>
      <c r="D8111" s="5"/>
      <c r="E8111" s="5"/>
      <c r="F8111" s="5"/>
      <c r="G8111" s="5"/>
      <c r="H8111" s="5"/>
      <c r="I8111" s="3"/>
      <c r="J8111" s="5"/>
      <c r="K8111" s="5"/>
      <c r="L8111" s="5"/>
      <c r="M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3"/>
      <c r="AU8111" s="5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CK8111"/>
    </row>
    <row r="8112" spans="1:89" x14ac:dyDescent="0.25">
      <c r="A8112" s="2"/>
      <c r="B8112" s="5"/>
      <c r="C8112" s="5"/>
      <c r="D8112" s="5"/>
      <c r="E8112" s="5"/>
      <c r="F8112" s="5"/>
      <c r="G8112" s="5"/>
      <c r="H8112" s="5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3"/>
      <c r="AU8112" s="5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CK8112"/>
    </row>
    <row r="8113" spans="1:89" x14ac:dyDescent="0.25">
      <c r="A8113" s="2"/>
      <c r="B8113" s="5"/>
      <c r="C8113" s="5"/>
      <c r="D8113" s="5"/>
      <c r="E8113" s="5"/>
      <c r="F8113" s="5"/>
      <c r="G8113" s="5"/>
      <c r="H8113" s="5"/>
      <c r="I8113" s="3"/>
      <c r="J8113" s="5"/>
      <c r="K8113" s="5"/>
      <c r="L8113" s="5"/>
      <c r="M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3"/>
      <c r="AU8113" s="5"/>
      <c r="AV8113" s="3"/>
      <c r="AW8113" s="3"/>
      <c r="AX8113" s="3"/>
      <c r="AY8113" s="3"/>
      <c r="AZ8113" s="3"/>
      <c r="BA8113" s="3"/>
      <c r="BB8113" s="3"/>
      <c r="BC8113" s="3"/>
      <c r="BD8113" s="3"/>
      <c r="BE8113" s="3"/>
      <c r="BF8113" s="3"/>
      <c r="BG8113" s="3"/>
      <c r="CK8113"/>
    </row>
    <row r="8114" spans="1:89" x14ac:dyDescent="0.25">
      <c r="A8114" s="2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3"/>
      <c r="AU8114" s="5"/>
      <c r="AV8114" s="3"/>
      <c r="AW8114" s="3"/>
      <c r="AX8114" s="3"/>
      <c r="AY8114" s="3"/>
      <c r="AZ8114" s="3"/>
      <c r="BA8114" s="3"/>
      <c r="BB8114" s="3"/>
      <c r="BC8114" s="3"/>
      <c r="BD8114" s="3"/>
      <c r="BE8114" s="3"/>
      <c r="BF8114" s="3"/>
      <c r="BG8114" s="3"/>
      <c r="CK8114"/>
    </row>
    <row r="8115" spans="1:89" x14ac:dyDescent="0.25">
      <c r="A8115" s="2"/>
      <c r="B8115" s="5"/>
      <c r="C8115" s="5"/>
      <c r="D8115" s="5"/>
      <c r="E8115" s="5"/>
      <c r="F8115" s="5"/>
      <c r="G8115" s="5"/>
      <c r="H8115" s="5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  <c r="AI8115" s="3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3"/>
      <c r="AU8115" s="5"/>
      <c r="AV8115" s="3"/>
      <c r="AW8115" s="3"/>
      <c r="AX8115" s="3"/>
      <c r="AY8115" s="3"/>
      <c r="AZ8115" s="3"/>
      <c r="BA8115" s="3"/>
      <c r="BB8115" s="3"/>
      <c r="BC8115" s="3"/>
      <c r="BD8115" s="3"/>
      <c r="BE8115" s="3"/>
      <c r="BF8115" s="3"/>
      <c r="BG8115" s="3"/>
      <c r="CK8115"/>
    </row>
    <row r="8116" spans="1:89" x14ac:dyDescent="0.25">
      <c r="A8116" s="2"/>
      <c r="B8116" s="5"/>
      <c r="C8116" s="5"/>
      <c r="D8116" s="5"/>
      <c r="E8116" s="5"/>
      <c r="F8116" s="5"/>
      <c r="G8116" s="5"/>
      <c r="H8116" s="5"/>
      <c r="I8116" s="3"/>
      <c r="J8116" s="3"/>
      <c r="K8116" s="5"/>
      <c r="L8116" s="5"/>
      <c r="M8116" s="5"/>
      <c r="AJ8116" s="3"/>
      <c r="AK8116" s="3"/>
      <c r="AL8116" s="3"/>
      <c r="AM8116" s="3"/>
      <c r="AN8116" s="5"/>
      <c r="AO8116" s="5"/>
      <c r="AP8116" s="5"/>
      <c r="AQ8116" s="3"/>
      <c r="AR8116" s="5"/>
      <c r="AS8116" s="3"/>
      <c r="AT8116" s="3"/>
      <c r="AU8116" s="5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CK8116"/>
    </row>
    <row r="8117" spans="1:89" x14ac:dyDescent="0.25">
      <c r="A8117" s="2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3"/>
      <c r="AU8117" s="5"/>
      <c r="AV8117" s="3"/>
      <c r="AW8117" s="3"/>
      <c r="AX8117" s="3"/>
      <c r="AY8117" s="3"/>
      <c r="AZ8117" s="3"/>
      <c r="BA8117" s="3"/>
      <c r="BB8117" s="3"/>
      <c r="BC8117" s="3"/>
      <c r="BD8117" s="3"/>
      <c r="BE8117" s="3"/>
      <c r="BF8117" s="3"/>
      <c r="BG8117" s="3"/>
      <c r="CK8117"/>
    </row>
    <row r="8118" spans="1:89" x14ac:dyDescent="0.25">
      <c r="A8118" s="2"/>
      <c r="B8118" s="5"/>
      <c r="C8118" s="5"/>
      <c r="D8118" s="5"/>
      <c r="E8118" s="5"/>
      <c r="F8118" s="5"/>
      <c r="G8118" s="5"/>
      <c r="H8118" s="5"/>
      <c r="I8118" s="5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3"/>
      <c r="AU8118" s="5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CK8118"/>
    </row>
    <row r="8119" spans="1:89" x14ac:dyDescent="0.25">
      <c r="A8119" s="2"/>
      <c r="B8119" s="5"/>
      <c r="C8119" s="5"/>
      <c r="D8119" s="5"/>
      <c r="E8119" s="5"/>
      <c r="F8119" s="5"/>
      <c r="G8119" s="5"/>
      <c r="H8119" s="5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  <c r="AI8119" s="3"/>
      <c r="AJ8119" s="3"/>
      <c r="AK8119" s="3"/>
      <c r="AL8119" s="3"/>
      <c r="AM8119" s="3"/>
      <c r="AN8119" s="5"/>
      <c r="AO8119" s="5"/>
      <c r="AP8119" s="5"/>
      <c r="AQ8119" s="5"/>
      <c r="AR8119" s="5"/>
      <c r="AS8119" s="5"/>
      <c r="AT8119" s="3"/>
      <c r="AU8119" s="5"/>
      <c r="AV8119" s="3"/>
      <c r="AW8119" s="3"/>
      <c r="AX8119" s="3"/>
      <c r="AY8119" s="3"/>
      <c r="AZ8119" s="3"/>
      <c r="BA8119" s="3"/>
      <c r="BB8119" s="3"/>
      <c r="BC8119" s="3"/>
      <c r="BD8119" s="3"/>
      <c r="BE8119" s="3"/>
      <c r="BF8119" s="3"/>
      <c r="BG8119" s="3"/>
      <c r="CK8119"/>
    </row>
    <row r="8120" spans="1:89" x14ac:dyDescent="0.25">
      <c r="A8120" s="2"/>
      <c r="B8120" s="5"/>
      <c r="C8120" s="5"/>
      <c r="D8120" s="5"/>
      <c r="E8120" s="5"/>
      <c r="F8120" s="5"/>
      <c r="G8120" s="5"/>
      <c r="H8120" s="5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  <c r="AI8120" s="3"/>
      <c r="AJ8120" s="3"/>
      <c r="AK8120" s="3"/>
      <c r="AL8120" s="3"/>
      <c r="AM8120" s="5"/>
      <c r="AN8120" s="5"/>
      <c r="AO8120" s="5"/>
      <c r="AP8120" s="5"/>
      <c r="AQ8120" s="5"/>
      <c r="AR8120" s="5"/>
      <c r="AS8120" s="5"/>
      <c r="AT8120" s="3"/>
      <c r="AU8120" s="5"/>
      <c r="AV8120" s="3"/>
      <c r="AW8120" s="3"/>
      <c r="AX8120" s="3"/>
      <c r="AY8120" s="3"/>
      <c r="AZ8120" s="3"/>
      <c r="BA8120" s="3"/>
      <c r="BB8120" s="3"/>
      <c r="BC8120" s="3"/>
      <c r="BD8120" s="3"/>
      <c r="BE8120" s="3"/>
      <c r="BF8120" s="3"/>
      <c r="BG8120" s="3"/>
      <c r="CK8120"/>
    </row>
    <row r="8121" spans="1:89" x14ac:dyDescent="0.25">
      <c r="A8121" s="2"/>
      <c r="B8121" s="5"/>
      <c r="C8121" s="5"/>
      <c r="D8121" s="5"/>
      <c r="E8121" s="5"/>
      <c r="F8121" s="5"/>
      <c r="G8121" s="5"/>
      <c r="H8121" s="5"/>
      <c r="I8121" s="3"/>
      <c r="J8121" s="3"/>
      <c r="K8121" s="5"/>
      <c r="L8121" s="5"/>
      <c r="M8121" s="5"/>
      <c r="AJ8121" s="5"/>
      <c r="AK8121" s="5"/>
      <c r="AL8121" s="5"/>
      <c r="AM8121" s="5"/>
      <c r="AN8121" s="5"/>
      <c r="AO8121" s="5"/>
      <c r="AP8121" s="5"/>
      <c r="AQ8121" s="3"/>
      <c r="AR8121" s="5"/>
      <c r="AS8121" s="5"/>
      <c r="AT8121" s="3"/>
      <c r="AU8121" s="5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CK8121"/>
    </row>
    <row r="8122" spans="1:89" x14ac:dyDescent="0.25">
      <c r="A8122" s="2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AJ8122" s="3"/>
      <c r="AK8122" s="3"/>
      <c r="AL8122" s="3"/>
      <c r="AM8122" s="3"/>
      <c r="AN8122" s="5"/>
      <c r="AO8122" s="5"/>
      <c r="AP8122" s="5"/>
      <c r="AQ8122" s="3"/>
      <c r="AR8122" s="5"/>
      <c r="AS8122" s="5"/>
      <c r="AT8122" s="3"/>
      <c r="AU8122" s="5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CK8122"/>
    </row>
    <row r="8123" spans="1:89" x14ac:dyDescent="0.25">
      <c r="A8123" s="2"/>
      <c r="B8123" s="5"/>
      <c r="C8123" s="5"/>
      <c r="D8123" s="5"/>
      <c r="E8123" s="5"/>
      <c r="F8123" s="5"/>
      <c r="G8123" s="5"/>
      <c r="H8123" s="5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3"/>
      <c r="AK8123" s="3"/>
      <c r="AL8123" s="3"/>
      <c r="AM8123" s="3"/>
      <c r="AN8123" s="5"/>
      <c r="AO8123" s="5"/>
      <c r="AP8123" s="5"/>
      <c r="AQ8123" s="3"/>
      <c r="AR8123" s="5"/>
      <c r="AS8123" s="5"/>
      <c r="AT8123" s="3"/>
      <c r="AU8123" s="5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CK8123"/>
    </row>
    <row r="8124" spans="1:89" x14ac:dyDescent="0.25">
      <c r="A8124" s="2"/>
      <c r="B8124" s="5"/>
      <c r="C8124" s="5"/>
      <c r="D8124" s="5"/>
      <c r="E8124" s="5"/>
      <c r="F8124" s="5"/>
      <c r="G8124" s="5"/>
      <c r="H8124" s="5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  <c r="AI8124" s="3"/>
      <c r="AJ8124" s="3"/>
      <c r="AK8124" s="3"/>
      <c r="AL8124" s="3"/>
      <c r="AM8124" s="3"/>
      <c r="AN8124" s="5"/>
      <c r="AO8124" s="5"/>
      <c r="AP8124" s="5"/>
      <c r="AQ8124" s="5"/>
      <c r="AR8124" s="5"/>
      <c r="AS8124" s="5"/>
      <c r="AT8124" s="3"/>
      <c r="AU8124" s="5"/>
      <c r="AV8124" s="3"/>
      <c r="AW8124" s="3"/>
      <c r="AX8124" s="3"/>
      <c r="AY8124" s="3"/>
      <c r="AZ8124" s="3"/>
      <c r="BA8124" s="3"/>
      <c r="BB8124" s="3"/>
      <c r="BC8124" s="3"/>
      <c r="BD8124" s="3"/>
      <c r="BE8124" s="3"/>
      <c r="BF8124" s="3"/>
      <c r="BG8124" s="3"/>
      <c r="CK8124"/>
    </row>
    <row r="8125" spans="1:89" x14ac:dyDescent="0.25">
      <c r="A8125" s="2"/>
      <c r="B8125" s="5"/>
      <c r="C8125" s="5"/>
      <c r="D8125" s="5"/>
      <c r="E8125" s="5"/>
      <c r="F8125" s="5"/>
      <c r="G8125" s="5"/>
      <c r="H8125" s="5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  <c r="AI8125" s="3"/>
      <c r="AJ8125" s="3"/>
      <c r="AK8125" s="3"/>
      <c r="AL8125" s="3"/>
      <c r="AM8125" s="5"/>
      <c r="AN8125" s="5"/>
      <c r="AO8125" s="5"/>
      <c r="AP8125" s="5"/>
      <c r="AQ8125" s="5"/>
      <c r="AR8125" s="5"/>
      <c r="AS8125" s="5"/>
      <c r="AT8125" s="3"/>
      <c r="AU8125" s="5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CK8125"/>
    </row>
    <row r="8126" spans="1:89" x14ac:dyDescent="0.25">
      <c r="A8126" s="2"/>
      <c r="B8126" s="5"/>
      <c r="C8126" s="5"/>
      <c r="D8126" s="5"/>
      <c r="E8126" s="5"/>
      <c r="F8126" s="5"/>
      <c r="G8126" s="5"/>
      <c r="H8126" s="5"/>
      <c r="I8126" s="3"/>
      <c r="J8126" s="3"/>
      <c r="K8126" s="5"/>
      <c r="L8126" s="5"/>
      <c r="M8126" s="5"/>
      <c r="AJ8126" s="5"/>
      <c r="AK8126" s="5"/>
      <c r="AL8126" s="5"/>
      <c r="AM8126" s="5"/>
      <c r="AN8126" s="5"/>
      <c r="AO8126" s="5"/>
      <c r="AP8126" s="5"/>
      <c r="AQ8126" s="3"/>
      <c r="AR8126" s="5"/>
      <c r="AS8126" s="3"/>
      <c r="AT8126" s="3"/>
      <c r="AU8126" s="5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CK8126"/>
    </row>
    <row r="8127" spans="1:89" x14ac:dyDescent="0.25">
      <c r="A8127" s="2"/>
      <c r="B8127" s="5"/>
      <c r="C8127" s="5"/>
      <c r="D8127" s="5"/>
      <c r="E8127" s="5"/>
      <c r="F8127" s="5"/>
      <c r="G8127" s="5"/>
      <c r="H8127" s="5"/>
      <c r="I8127" s="3"/>
      <c r="J8127" s="5"/>
      <c r="K8127" s="5"/>
      <c r="L8127" s="5"/>
      <c r="M8127" s="5"/>
      <c r="AJ8127" s="3"/>
      <c r="AK8127" s="3"/>
      <c r="AL8127" s="3"/>
      <c r="AM8127" s="3"/>
      <c r="AN8127" s="5"/>
      <c r="AO8127" s="5"/>
      <c r="AP8127" s="5"/>
      <c r="AQ8127" s="3"/>
      <c r="AR8127" s="5"/>
      <c r="AS8127" s="5"/>
      <c r="AT8127" s="3"/>
      <c r="AU8127" s="5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CK8127"/>
    </row>
    <row r="8128" spans="1:89" x14ac:dyDescent="0.25">
      <c r="A8128" s="2"/>
      <c r="B8128" s="5"/>
      <c r="C8128" s="5"/>
      <c r="D8128" s="5"/>
      <c r="E8128" s="5"/>
      <c r="F8128" s="5"/>
      <c r="G8128" s="5"/>
      <c r="H8128" s="5"/>
      <c r="I8128" s="3"/>
      <c r="J8128" s="5"/>
      <c r="K8128" s="5"/>
      <c r="L8128" s="5"/>
      <c r="M8128" s="5"/>
      <c r="AJ8128" s="3"/>
      <c r="AK8128" s="3"/>
      <c r="AL8128" s="3"/>
      <c r="AM8128" s="3"/>
      <c r="AN8128" s="5"/>
      <c r="AO8128" s="5"/>
      <c r="AP8128" s="5"/>
      <c r="AQ8128" s="3"/>
      <c r="AR8128" s="5"/>
      <c r="AS8128" s="3"/>
      <c r="AT8128" s="3"/>
      <c r="AU8128" s="5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CK8128"/>
    </row>
    <row r="8129" spans="1:89" x14ac:dyDescent="0.25">
      <c r="A8129" s="2"/>
      <c r="B8129" s="5"/>
      <c r="C8129" s="5"/>
      <c r="D8129" s="5"/>
      <c r="E8129" s="5"/>
      <c r="F8129" s="5"/>
      <c r="G8129" s="5"/>
      <c r="H8129" s="5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  <c r="AI8129" s="3"/>
      <c r="AJ8129" s="3"/>
      <c r="AK8129" s="3"/>
      <c r="AL8129" s="3"/>
      <c r="AM8129" s="3"/>
      <c r="AN8129" s="5"/>
      <c r="AO8129" s="5"/>
      <c r="AP8129" s="5"/>
      <c r="AQ8129" s="5"/>
      <c r="AR8129" s="5"/>
      <c r="AS8129" s="5"/>
      <c r="AT8129" s="3"/>
      <c r="AU8129" s="5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CK8129"/>
    </row>
    <row r="8130" spans="1:89" x14ac:dyDescent="0.25">
      <c r="A8130" s="2"/>
      <c r="B8130" s="5"/>
      <c r="C8130" s="5"/>
      <c r="D8130" s="5"/>
      <c r="E8130" s="5"/>
      <c r="F8130" s="5"/>
      <c r="G8130" s="5"/>
      <c r="H8130" s="5"/>
      <c r="I8130" s="3"/>
      <c r="J8130" s="5"/>
      <c r="K8130" s="5"/>
      <c r="L8130" s="5"/>
      <c r="M8130" s="5"/>
      <c r="AJ8130" s="3"/>
      <c r="AK8130" s="3"/>
      <c r="AL8130" s="3"/>
      <c r="AM8130" s="5"/>
      <c r="AN8130" s="5"/>
      <c r="AO8130" s="5"/>
      <c r="AP8130" s="5"/>
      <c r="AQ8130" s="5"/>
      <c r="AR8130" s="5"/>
      <c r="AS8130" s="5"/>
      <c r="AT8130" s="3"/>
      <c r="AU8130" s="5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CK8130"/>
    </row>
    <row r="8131" spans="1:89" x14ac:dyDescent="0.25">
      <c r="A8131" s="2"/>
      <c r="B8131" s="5"/>
      <c r="C8131" s="5"/>
      <c r="D8131" s="5"/>
      <c r="E8131" s="5"/>
      <c r="F8131" s="5"/>
      <c r="G8131" s="5"/>
      <c r="H8131" s="5"/>
      <c r="I8131" s="3"/>
      <c r="J8131" s="5"/>
      <c r="K8131" s="5"/>
      <c r="L8131" s="5"/>
      <c r="M8131" s="5"/>
      <c r="AJ8131" s="5"/>
      <c r="AK8131" s="5"/>
      <c r="AL8131" s="5"/>
      <c r="AM8131" s="5"/>
      <c r="AN8131" s="5"/>
      <c r="AO8131" s="5"/>
      <c r="AP8131" s="5"/>
      <c r="AQ8131" s="3"/>
      <c r="AR8131" s="3"/>
      <c r="AS8131" s="3"/>
      <c r="AT8131" s="3"/>
      <c r="AU8131" s="5"/>
      <c r="AV8131" s="3"/>
      <c r="AW8131" s="3"/>
      <c r="AX8131" s="3"/>
      <c r="AY8131" s="3"/>
      <c r="AZ8131" s="3"/>
      <c r="BA8131" s="3"/>
      <c r="BB8131" s="3"/>
      <c r="BC8131" s="3"/>
      <c r="BD8131" s="3"/>
      <c r="BE8131" s="3"/>
      <c r="BF8131" s="3"/>
      <c r="BG8131" s="3"/>
      <c r="CK8131"/>
    </row>
    <row r="8132" spans="1:89" x14ac:dyDescent="0.25">
      <c r="A8132" s="2"/>
      <c r="B8132" s="5"/>
      <c r="C8132" s="5"/>
      <c r="D8132" s="5"/>
      <c r="E8132" s="5"/>
      <c r="F8132" s="5"/>
      <c r="G8132" s="5"/>
      <c r="H8132" s="5"/>
      <c r="I8132" s="3"/>
      <c r="J8132" s="5"/>
      <c r="K8132" s="5"/>
      <c r="L8132" s="5"/>
      <c r="M8132" s="5"/>
      <c r="AJ8132" s="5"/>
      <c r="AK8132" s="3"/>
      <c r="AL8132" s="3"/>
      <c r="AM8132" s="3"/>
      <c r="AN8132" s="5"/>
      <c r="AO8132" s="5"/>
      <c r="AP8132" s="5"/>
      <c r="AQ8132" s="5"/>
      <c r="AR8132" s="5"/>
      <c r="AS8132" s="5"/>
      <c r="AT8132" s="3"/>
      <c r="AU8132" s="5"/>
      <c r="AV8132" s="3"/>
      <c r="AW8132" s="3"/>
      <c r="AX8132" s="3"/>
      <c r="AY8132" s="3"/>
      <c r="AZ8132" s="3"/>
      <c r="BA8132" s="3"/>
      <c r="BB8132" s="3"/>
      <c r="BC8132" s="3"/>
      <c r="BD8132" s="3"/>
      <c r="BE8132" s="3"/>
      <c r="BF8132" s="3"/>
      <c r="BG8132" s="3"/>
      <c r="CK8132"/>
    </row>
    <row r="8133" spans="1:89" x14ac:dyDescent="0.25">
      <c r="A8133" s="2"/>
      <c r="B8133" s="5"/>
      <c r="C8133" s="5"/>
      <c r="D8133" s="5"/>
      <c r="E8133" s="5"/>
      <c r="F8133" s="5"/>
      <c r="G8133" s="5"/>
      <c r="H8133" s="5"/>
      <c r="I8133" s="3"/>
      <c r="J8133" s="5"/>
      <c r="K8133" s="5"/>
      <c r="L8133" s="5"/>
      <c r="M8133" s="5"/>
      <c r="AJ8133" s="3"/>
      <c r="AK8133" s="3"/>
      <c r="AL8133" s="3"/>
      <c r="AM8133" s="3"/>
      <c r="AN8133" s="5"/>
      <c r="AO8133" s="5"/>
      <c r="AP8133" s="5"/>
      <c r="AQ8133" s="3"/>
      <c r="AR8133" s="3"/>
      <c r="AS8133" s="3"/>
      <c r="AT8133" s="3"/>
      <c r="AU8133" s="5"/>
      <c r="AV8133" s="3"/>
      <c r="AW8133" s="3"/>
      <c r="AX8133" s="3"/>
      <c r="AY8133" s="3"/>
      <c r="AZ8133" s="3"/>
      <c r="BA8133" s="3"/>
      <c r="BB8133" s="3"/>
      <c r="BC8133" s="3"/>
      <c r="BD8133" s="3"/>
      <c r="BE8133" s="3"/>
      <c r="BF8133" s="3"/>
      <c r="BG8133" s="3"/>
      <c r="CK8133"/>
    </row>
    <row r="8134" spans="1:89" x14ac:dyDescent="0.25">
      <c r="A8134" s="2"/>
      <c r="B8134" s="5"/>
      <c r="C8134" s="5"/>
      <c r="D8134" s="5"/>
      <c r="E8134" s="5"/>
      <c r="F8134" s="5"/>
      <c r="G8134" s="5"/>
      <c r="H8134" s="5"/>
      <c r="I8134" s="3"/>
      <c r="J8134" s="5"/>
      <c r="K8134" s="5"/>
      <c r="L8134" s="5"/>
      <c r="M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3"/>
      <c r="AU8134" s="5"/>
      <c r="AV8134" s="3"/>
      <c r="AW8134" s="3"/>
      <c r="AX8134" s="3"/>
      <c r="AY8134" s="3"/>
      <c r="AZ8134" s="3"/>
      <c r="BA8134" s="3"/>
      <c r="BB8134" s="3"/>
      <c r="BC8134" s="3"/>
      <c r="BD8134" s="3"/>
      <c r="BE8134" s="3"/>
      <c r="BF8134" s="3"/>
      <c r="BG8134" s="3"/>
      <c r="CK8134"/>
    </row>
    <row r="8135" spans="1:89" x14ac:dyDescent="0.25">
      <c r="A8135" s="2"/>
      <c r="B8135" s="5"/>
      <c r="C8135" s="5"/>
      <c r="D8135" s="5"/>
      <c r="E8135" s="5"/>
      <c r="F8135" s="5"/>
      <c r="G8135" s="5"/>
      <c r="H8135" s="5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  <c r="AI8135" s="3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3"/>
      <c r="AU8135" s="5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CK8135"/>
    </row>
    <row r="8136" spans="1:89" x14ac:dyDescent="0.25">
      <c r="A8136" s="2"/>
      <c r="B8136" s="5"/>
      <c r="C8136" s="5"/>
      <c r="D8136" s="5"/>
      <c r="E8136" s="5"/>
      <c r="F8136" s="5"/>
      <c r="G8136" s="5"/>
      <c r="H8136" s="5"/>
      <c r="I8136" s="3"/>
      <c r="J8136" s="5"/>
      <c r="K8136" s="5"/>
      <c r="L8136" s="5"/>
      <c r="M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3"/>
      <c r="AU8136" s="5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CK8136"/>
    </row>
    <row r="8137" spans="1:89" x14ac:dyDescent="0.25">
      <c r="A8137" s="2"/>
      <c r="B8137" s="5"/>
      <c r="C8137" s="5"/>
      <c r="D8137" s="5"/>
      <c r="E8137" s="5"/>
      <c r="F8137" s="5"/>
      <c r="G8137" s="5"/>
      <c r="H8137" s="5"/>
      <c r="I8137" s="3"/>
      <c r="J8137" s="5"/>
      <c r="K8137" s="5"/>
      <c r="L8137" s="5"/>
      <c r="M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3"/>
      <c r="AU8137" s="5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CK8137"/>
    </row>
    <row r="8138" spans="1:89" x14ac:dyDescent="0.25">
      <c r="A8138" s="2"/>
      <c r="B8138" s="5"/>
      <c r="C8138" s="5"/>
      <c r="D8138" s="5"/>
      <c r="E8138" s="5"/>
      <c r="F8138" s="5"/>
      <c r="G8138" s="5"/>
      <c r="H8138" s="5"/>
      <c r="I8138" s="3"/>
      <c r="J8138" s="3"/>
      <c r="K8138" s="3"/>
      <c r="L8138" s="5"/>
      <c r="M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3"/>
      <c r="AU8138" s="5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CK8138"/>
    </row>
    <row r="8139" spans="1:89" x14ac:dyDescent="0.25">
      <c r="A8139" s="2"/>
      <c r="B8139" s="5"/>
      <c r="C8139" s="5"/>
      <c r="D8139" s="5"/>
      <c r="E8139" s="5"/>
      <c r="F8139" s="5"/>
      <c r="G8139" s="5"/>
      <c r="H8139" s="5"/>
      <c r="I8139" s="3"/>
      <c r="J8139" s="5"/>
      <c r="K8139" s="5"/>
      <c r="L8139" s="5"/>
      <c r="M8139" s="5"/>
      <c r="AJ8139" s="3"/>
      <c r="AK8139" s="3"/>
      <c r="AL8139" s="3"/>
      <c r="AM8139" s="3"/>
      <c r="AN8139" s="5"/>
      <c r="AO8139" s="5"/>
      <c r="AP8139" s="5"/>
      <c r="AQ8139" s="3"/>
      <c r="AR8139" s="5"/>
      <c r="AS8139" s="3"/>
      <c r="AT8139" s="3"/>
      <c r="AU8139" s="5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CK8139"/>
    </row>
    <row r="8140" spans="1:89" x14ac:dyDescent="0.25">
      <c r="A8140" s="2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3"/>
      <c r="AU8140" s="5"/>
      <c r="AV8140" s="3"/>
      <c r="AW8140" s="3"/>
      <c r="AX8140" s="3"/>
      <c r="AY8140" s="3"/>
      <c r="AZ8140" s="3"/>
      <c r="BA8140" s="3"/>
      <c r="BB8140" s="3"/>
      <c r="BC8140" s="3"/>
      <c r="BD8140" s="3"/>
      <c r="BE8140" s="3"/>
      <c r="BF8140" s="3"/>
      <c r="BG8140" s="3"/>
      <c r="CK8140"/>
    </row>
    <row r="8141" spans="1:89" x14ac:dyDescent="0.25">
      <c r="A8141" s="2"/>
      <c r="B8141" s="5"/>
      <c r="C8141" s="5"/>
      <c r="D8141" s="5"/>
      <c r="E8141" s="5"/>
      <c r="F8141" s="5"/>
      <c r="G8141" s="5"/>
      <c r="H8141" s="5"/>
      <c r="I8141" s="3"/>
      <c r="J8141" s="3"/>
      <c r="K8141" s="3"/>
      <c r="L8141" s="5"/>
      <c r="M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3"/>
      <c r="AU8141" s="5"/>
      <c r="AV8141" s="3"/>
      <c r="AW8141" s="3"/>
      <c r="AX8141" s="3"/>
      <c r="AY8141" s="3"/>
      <c r="AZ8141" s="3"/>
      <c r="BA8141" s="3"/>
      <c r="BB8141" s="3"/>
      <c r="BC8141" s="3"/>
      <c r="BD8141" s="3"/>
      <c r="BE8141" s="3"/>
      <c r="BF8141" s="3"/>
      <c r="BG8141" s="3"/>
      <c r="CK8141"/>
    </row>
    <row r="8142" spans="1:89" x14ac:dyDescent="0.25">
      <c r="A8142" s="2"/>
      <c r="B8142" s="5"/>
      <c r="C8142" s="5"/>
      <c r="D8142" s="5"/>
      <c r="E8142" s="5"/>
      <c r="F8142" s="5"/>
      <c r="G8142" s="5"/>
      <c r="H8142" s="5"/>
      <c r="I8142" s="5"/>
      <c r="J8142" s="3"/>
      <c r="K8142" s="3"/>
      <c r="L8142" s="5"/>
      <c r="M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3"/>
      <c r="AU8142" s="5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CK8142"/>
    </row>
    <row r="8143" spans="1:89" x14ac:dyDescent="0.25">
      <c r="A8143" s="2"/>
      <c r="B8143" s="5"/>
      <c r="C8143" s="5"/>
      <c r="D8143" s="5"/>
      <c r="E8143" s="5"/>
      <c r="F8143" s="5"/>
      <c r="G8143" s="5"/>
      <c r="H8143" s="5"/>
      <c r="I8143" s="3"/>
      <c r="J8143" s="3"/>
      <c r="K8143" s="3"/>
      <c r="L8143" s="5"/>
      <c r="M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3"/>
      <c r="AU8143" s="5"/>
      <c r="AV8143" s="3"/>
      <c r="AW8143" s="3"/>
      <c r="AX8143" s="3"/>
      <c r="AY8143" s="3"/>
      <c r="AZ8143" s="3"/>
      <c r="BA8143" s="3"/>
      <c r="BB8143" s="3"/>
      <c r="BC8143" s="3"/>
      <c r="BD8143" s="3"/>
      <c r="BE8143" s="3"/>
      <c r="BF8143" s="3"/>
      <c r="BG8143" s="3"/>
      <c r="CK8143"/>
    </row>
    <row r="8144" spans="1:89" x14ac:dyDescent="0.25">
      <c r="A8144" s="2"/>
      <c r="B8144" s="5"/>
      <c r="C8144" s="5"/>
      <c r="D8144" s="5"/>
      <c r="E8144" s="5"/>
      <c r="F8144" s="5"/>
      <c r="G8144" s="5"/>
      <c r="H8144" s="5"/>
      <c r="I8144" s="3"/>
      <c r="J8144" s="5"/>
      <c r="K8144" s="5"/>
      <c r="L8144" s="5"/>
      <c r="M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3"/>
      <c r="AU8144" s="5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CK8144"/>
    </row>
    <row r="8145" spans="1:89" x14ac:dyDescent="0.25">
      <c r="A8145" s="2"/>
      <c r="B8145" s="5"/>
      <c r="C8145" s="5"/>
      <c r="D8145" s="5"/>
      <c r="E8145" s="5"/>
      <c r="F8145" s="5"/>
      <c r="G8145" s="5"/>
      <c r="H8145" s="5"/>
      <c r="I8145" s="3"/>
      <c r="J8145" s="5"/>
      <c r="K8145" s="5"/>
      <c r="L8145" s="5"/>
      <c r="M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3"/>
      <c r="AU8145" s="5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CK8145"/>
    </row>
    <row r="8146" spans="1:89" x14ac:dyDescent="0.25">
      <c r="A8146" s="2"/>
      <c r="B8146" s="5"/>
      <c r="C8146" s="5"/>
      <c r="D8146" s="5"/>
      <c r="E8146" s="5"/>
      <c r="F8146" s="5"/>
      <c r="G8146" s="5"/>
      <c r="H8146" s="5"/>
      <c r="I8146" s="5"/>
      <c r="J8146" s="3"/>
      <c r="K8146" s="3"/>
      <c r="L8146" s="5"/>
      <c r="M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3"/>
      <c r="AU8146" s="5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CK8146"/>
    </row>
    <row r="8147" spans="1:89" x14ac:dyDescent="0.25">
      <c r="A8147" s="2"/>
      <c r="B8147" s="5"/>
      <c r="C8147" s="5"/>
      <c r="D8147" s="5"/>
      <c r="E8147" s="5"/>
      <c r="F8147" s="5"/>
      <c r="G8147" s="5"/>
      <c r="H8147" s="5"/>
      <c r="I8147" s="3"/>
      <c r="J8147" s="3"/>
      <c r="K8147" s="3"/>
      <c r="L8147" s="5"/>
      <c r="M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3"/>
      <c r="AU8147" s="5"/>
      <c r="AV8147" s="3"/>
      <c r="AW8147" s="3"/>
      <c r="AX8147" s="3"/>
      <c r="AY8147" s="3"/>
      <c r="AZ8147" s="3"/>
      <c r="BA8147" s="3"/>
      <c r="BB8147" s="3"/>
      <c r="BC8147" s="3"/>
      <c r="BD8147" s="3"/>
      <c r="BE8147" s="3"/>
      <c r="BF8147" s="3"/>
      <c r="BG8147" s="3"/>
      <c r="CK8147"/>
    </row>
    <row r="8148" spans="1:89" x14ac:dyDescent="0.25">
      <c r="A8148" s="2"/>
      <c r="B8148" s="5"/>
      <c r="C8148" s="5"/>
      <c r="D8148" s="5"/>
      <c r="E8148" s="5"/>
      <c r="F8148" s="5"/>
      <c r="G8148" s="5"/>
      <c r="H8148" s="5"/>
      <c r="I8148" s="3"/>
      <c r="J8148" s="3"/>
      <c r="K8148" s="3"/>
      <c r="L8148" s="5"/>
      <c r="M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3"/>
      <c r="AU8148" s="5"/>
      <c r="AV8148" s="3"/>
      <c r="AW8148" s="3"/>
      <c r="AX8148" s="3"/>
      <c r="AY8148" s="3"/>
      <c r="AZ8148" s="3"/>
      <c r="BA8148" s="3"/>
      <c r="BB8148" s="3"/>
      <c r="BC8148" s="3"/>
      <c r="BD8148" s="3"/>
      <c r="BE8148" s="3"/>
      <c r="BF8148" s="3"/>
      <c r="BG8148" s="3"/>
      <c r="CK8148"/>
    </row>
    <row r="8149" spans="1:89" x14ac:dyDescent="0.25">
      <c r="A8149" s="2"/>
      <c r="B8149" s="5"/>
      <c r="C8149" s="5"/>
      <c r="D8149" s="5"/>
      <c r="E8149" s="5"/>
      <c r="F8149" s="5"/>
      <c r="G8149" s="5"/>
      <c r="H8149" s="5"/>
      <c r="I8149" s="3"/>
      <c r="J8149" s="5"/>
      <c r="K8149" s="5"/>
      <c r="L8149" s="5"/>
      <c r="M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3"/>
      <c r="AU8149" s="5"/>
      <c r="AV8149" s="3"/>
      <c r="AW8149" s="3"/>
      <c r="AX8149" s="3"/>
      <c r="AY8149" s="3"/>
      <c r="AZ8149" s="3"/>
      <c r="BA8149" s="3"/>
      <c r="BB8149" s="3"/>
      <c r="BC8149" s="3"/>
      <c r="BD8149" s="3"/>
      <c r="BE8149" s="3"/>
      <c r="BF8149" s="3"/>
      <c r="BG8149" s="3"/>
      <c r="CK8149"/>
    </row>
    <row r="8150" spans="1:89" x14ac:dyDescent="0.25">
      <c r="A8150" s="2"/>
      <c r="B8150" s="5"/>
      <c r="C8150" s="5"/>
      <c r="D8150" s="5"/>
      <c r="E8150" s="5"/>
      <c r="F8150" s="5"/>
      <c r="G8150" s="5"/>
      <c r="H8150" s="5"/>
      <c r="I8150" s="3"/>
      <c r="J8150" s="5"/>
      <c r="K8150" s="5"/>
      <c r="L8150" s="5"/>
      <c r="M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3"/>
      <c r="AU8150" s="5"/>
      <c r="AV8150" s="3"/>
      <c r="AW8150" s="3"/>
      <c r="AX8150" s="3"/>
      <c r="AY8150" s="3"/>
      <c r="AZ8150" s="3"/>
      <c r="BA8150" s="3"/>
      <c r="BB8150" s="3"/>
      <c r="BC8150" s="3"/>
      <c r="BD8150" s="3"/>
      <c r="BE8150" s="3"/>
      <c r="BF8150" s="3"/>
      <c r="BG8150" s="3"/>
      <c r="CK8150"/>
    </row>
    <row r="8151" spans="1:89" x14ac:dyDescent="0.25">
      <c r="A8151" s="2"/>
      <c r="B8151" s="5"/>
      <c r="C8151" s="5"/>
      <c r="D8151" s="5"/>
      <c r="E8151" s="5"/>
      <c r="F8151" s="5"/>
      <c r="G8151" s="5"/>
      <c r="H8151" s="5"/>
      <c r="I8151" s="3"/>
      <c r="J8151" s="3"/>
      <c r="K8151" s="5"/>
      <c r="L8151" s="5"/>
      <c r="M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3"/>
      <c r="AU8151" s="5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CK8151"/>
    </row>
    <row r="8152" spans="1:89" x14ac:dyDescent="0.25">
      <c r="A8152" s="2"/>
      <c r="B8152" s="5"/>
      <c r="C8152" s="5"/>
      <c r="D8152" s="5"/>
      <c r="E8152" s="5"/>
      <c r="F8152" s="5"/>
      <c r="G8152" s="5"/>
      <c r="H8152" s="5"/>
      <c r="I8152" s="5"/>
      <c r="J8152" s="5"/>
      <c r="K8152" s="3"/>
      <c r="L8152" s="5"/>
      <c r="M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3"/>
      <c r="AU8152" s="5"/>
      <c r="AV8152" s="3"/>
      <c r="AW8152" s="3"/>
      <c r="AX8152" s="3"/>
      <c r="AY8152" s="3"/>
      <c r="AZ8152" s="3"/>
      <c r="BA8152" s="3"/>
      <c r="BB8152" s="3"/>
      <c r="BC8152" s="3"/>
      <c r="BD8152" s="3"/>
      <c r="BE8152" s="3"/>
      <c r="BF8152" s="3"/>
      <c r="BG8152" s="3"/>
      <c r="CK8152"/>
    </row>
    <row r="8153" spans="1:89" x14ac:dyDescent="0.25">
      <c r="A8153" s="2"/>
      <c r="B8153" s="5"/>
      <c r="C8153" s="5"/>
      <c r="D8153" s="5"/>
      <c r="E8153" s="5"/>
      <c r="F8153" s="5"/>
      <c r="G8153" s="5"/>
      <c r="H8153" s="5"/>
      <c r="I8153" s="3"/>
      <c r="J8153" s="3"/>
      <c r="K8153" s="3"/>
      <c r="L8153" s="5"/>
      <c r="M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3"/>
      <c r="AU8153" s="5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CK8153"/>
    </row>
    <row r="8154" spans="1:89" x14ac:dyDescent="0.25">
      <c r="A8154" s="2"/>
      <c r="B8154" s="5"/>
      <c r="C8154" s="5"/>
      <c r="D8154" s="5"/>
      <c r="E8154" s="5"/>
      <c r="F8154" s="5"/>
      <c r="G8154" s="5"/>
      <c r="H8154" s="5"/>
      <c r="I8154" s="3"/>
      <c r="J8154" s="5"/>
      <c r="K8154" s="5"/>
      <c r="L8154" s="5"/>
      <c r="M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3"/>
      <c r="AU8154" s="5"/>
      <c r="AV8154" s="3"/>
      <c r="AW8154" s="3"/>
      <c r="AX8154" s="3"/>
      <c r="AY8154" s="3"/>
      <c r="AZ8154" s="3"/>
      <c r="BA8154" s="3"/>
      <c r="BB8154" s="3"/>
      <c r="BC8154" s="3"/>
      <c r="BD8154" s="3"/>
      <c r="BE8154" s="3"/>
      <c r="BF8154" s="3"/>
      <c r="BG8154" s="3"/>
      <c r="CK8154"/>
    </row>
    <row r="8155" spans="1:89" x14ac:dyDescent="0.25">
      <c r="A8155" s="2"/>
      <c r="B8155" s="5"/>
      <c r="C8155" s="5"/>
      <c r="D8155" s="5"/>
      <c r="E8155" s="5"/>
      <c r="F8155" s="5"/>
      <c r="G8155" s="5"/>
      <c r="H8155" s="5"/>
      <c r="I8155" s="3"/>
      <c r="J8155" s="5"/>
      <c r="K8155" s="5"/>
      <c r="L8155" s="5"/>
      <c r="M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3"/>
      <c r="AU8155" s="5"/>
      <c r="AV8155" s="3"/>
      <c r="AW8155" s="3"/>
      <c r="AX8155" s="3"/>
      <c r="AY8155" s="3"/>
      <c r="AZ8155" s="3"/>
      <c r="BA8155" s="3"/>
      <c r="BB8155" s="3"/>
      <c r="BC8155" s="3"/>
      <c r="BD8155" s="3"/>
      <c r="BE8155" s="3"/>
      <c r="BF8155" s="3"/>
      <c r="BG8155" s="3"/>
      <c r="CK8155"/>
    </row>
    <row r="8156" spans="1:89" x14ac:dyDescent="0.25">
      <c r="A8156" s="2"/>
      <c r="B8156" s="5"/>
      <c r="C8156" s="5"/>
      <c r="D8156" s="5"/>
      <c r="E8156" s="5"/>
      <c r="F8156" s="5"/>
      <c r="G8156" s="5"/>
      <c r="H8156" s="5"/>
      <c r="I8156" s="5"/>
      <c r="J8156" s="3"/>
      <c r="K8156" s="3"/>
      <c r="L8156" s="5"/>
      <c r="M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3"/>
      <c r="AU8156" s="5"/>
      <c r="AV8156" s="3"/>
      <c r="AW8156" s="3"/>
      <c r="AX8156" s="3"/>
      <c r="AY8156" s="3"/>
      <c r="AZ8156" s="3"/>
      <c r="BA8156" s="3"/>
      <c r="BB8156" s="3"/>
      <c r="BC8156" s="3"/>
      <c r="BD8156" s="3"/>
      <c r="BE8156" s="3"/>
      <c r="BF8156" s="3"/>
      <c r="BG8156" s="3"/>
      <c r="CK8156"/>
    </row>
    <row r="8157" spans="1:89" x14ac:dyDescent="0.25">
      <c r="A8157" s="2"/>
      <c r="B8157" s="5"/>
      <c r="C8157" s="5"/>
      <c r="D8157" s="5"/>
      <c r="E8157" s="5"/>
      <c r="F8157" s="5"/>
      <c r="G8157" s="5"/>
      <c r="H8157" s="5"/>
      <c r="I8157" s="3"/>
      <c r="J8157" s="3"/>
      <c r="K8157" s="3"/>
      <c r="L8157" s="5"/>
      <c r="M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3"/>
      <c r="AU8157" s="5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CK8157"/>
    </row>
    <row r="8158" spans="1:89" x14ac:dyDescent="0.25">
      <c r="A8158" s="2"/>
      <c r="B8158" s="5"/>
      <c r="C8158" s="5"/>
      <c r="D8158" s="5"/>
      <c r="E8158" s="5"/>
      <c r="F8158" s="5"/>
      <c r="G8158" s="5"/>
      <c r="H8158" s="5"/>
      <c r="I8158" s="3"/>
      <c r="J8158" s="3"/>
      <c r="K8158" s="3"/>
      <c r="L8158" s="5"/>
      <c r="M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3"/>
      <c r="AU8158" s="5"/>
      <c r="AV8158" s="3"/>
      <c r="AW8158" s="3"/>
      <c r="AX8158" s="3"/>
      <c r="AY8158" s="3"/>
      <c r="AZ8158" s="3"/>
      <c r="BA8158" s="3"/>
      <c r="BB8158" s="3"/>
      <c r="BC8158" s="3"/>
      <c r="BD8158" s="3"/>
      <c r="BE8158" s="3"/>
      <c r="BF8158" s="3"/>
      <c r="BG8158" s="3"/>
      <c r="CK8158"/>
    </row>
    <row r="8159" spans="1:89" x14ac:dyDescent="0.25">
      <c r="A8159" s="2"/>
      <c r="B8159" s="5"/>
      <c r="C8159" s="5"/>
      <c r="D8159" s="5"/>
      <c r="E8159" s="5"/>
      <c r="F8159" s="5"/>
      <c r="G8159" s="5"/>
      <c r="H8159" s="5"/>
      <c r="I8159" s="3"/>
      <c r="J8159" s="5"/>
      <c r="K8159" s="5"/>
      <c r="L8159" s="5"/>
      <c r="M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3"/>
      <c r="AU8159" s="5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CK8159"/>
    </row>
    <row r="8160" spans="1:89" x14ac:dyDescent="0.25">
      <c r="A8160" s="2"/>
      <c r="B8160" s="5"/>
      <c r="C8160" s="5"/>
      <c r="D8160" s="5"/>
      <c r="E8160" s="5"/>
      <c r="F8160" s="5"/>
      <c r="G8160" s="5"/>
      <c r="H8160" s="5"/>
      <c r="I8160" s="3"/>
      <c r="J8160" s="5"/>
      <c r="K8160" s="5"/>
      <c r="L8160" s="5"/>
      <c r="M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3"/>
      <c r="AU8160" s="5"/>
      <c r="AV8160" s="3"/>
      <c r="AW8160" s="3"/>
      <c r="AX8160" s="3"/>
      <c r="AY8160" s="3"/>
      <c r="AZ8160" s="3"/>
      <c r="BA8160" s="3"/>
      <c r="BB8160" s="3"/>
      <c r="BC8160" s="3"/>
      <c r="BD8160" s="3"/>
      <c r="BE8160" s="3"/>
      <c r="BF8160" s="3"/>
      <c r="BG8160" s="3"/>
      <c r="CK8160"/>
    </row>
    <row r="8161" spans="1:89" x14ac:dyDescent="0.25">
      <c r="A8161" s="2"/>
      <c r="B8161" s="5"/>
      <c r="C8161" s="5"/>
      <c r="D8161" s="5"/>
      <c r="E8161" s="5"/>
      <c r="F8161" s="5"/>
      <c r="G8161" s="5"/>
      <c r="H8161" s="5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  <c r="AI8161" s="3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3"/>
      <c r="AU8161" s="5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CK8161"/>
    </row>
    <row r="8162" spans="1:89" x14ac:dyDescent="0.25">
      <c r="A8162" s="2"/>
      <c r="B8162" s="5"/>
      <c r="C8162" s="5"/>
      <c r="D8162" s="5"/>
      <c r="E8162" s="5"/>
      <c r="F8162" s="5"/>
      <c r="G8162" s="5"/>
      <c r="H8162" s="5"/>
      <c r="I8162" s="3"/>
      <c r="J8162" s="5"/>
      <c r="K8162" s="5"/>
      <c r="L8162" s="5"/>
      <c r="M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3"/>
      <c r="AU8162" s="5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CK8162"/>
    </row>
    <row r="8163" spans="1:89" x14ac:dyDescent="0.25">
      <c r="A8163" s="2"/>
      <c r="B8163" s="5"/>
      <c r="C8163" s="5"/>
      <c r="D8163" s="5"/>
      <c r="E8163" s="5"/>
      <c r="F8163" s="5"/>
      <c r="G8163" s="5"/>
      <c r="H8163" s="5"/>
      <c r="I8163" s="3"/>
      <c r="J8163" s="5"/>
      <c r="K8163" s="5"/>
      <c r="L8163" s="5"/>
      <c r="M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3"/>
      <c r="AU8163" s="5"/>
      <c r="AV8163" s="3"/>
      <c r="AW8163" s="3"/>
      <c r="AX8163" s="3"/>
      <c r="AY8163" s="3"/>
      <c r="AZ8163" s="3"/>
      <c r="BA8163" s="3"/>
      <c r="BB8163" s="3"/>
      <c r="BC8163" s="3"/>
      <c r="BD8163" s="3"/>
      <c r="BE8163" s="3"/>
      <c r="BF8163" s="3"/>
      <c r="BG8163" s="3"/>
      <c r="CK8163"/>
    </row>
    <row r="8164" spans="1:89" x14ac:dyDescent="0.25">
      <c r="A8164" s="2"/>
      <c r="B8164" s="5"/>
      <c r="C8164" s="5"/>
      <c r="D8164" s="5"/>
      <c r="E8164" s="5"/>
      <c r="F8164" s="5"/>
      <c r="G8164" s="5"/>
      <c r="H8164" s="5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  <c r="AI8164" s="3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3"/>
      <c r="AU8164" s="5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CK8164"/>
    </row>
    <row r="8165" spans="1:89" x14ac:dyDescent="0.25">
      <c r="A8165" s="2"/>
      <c r="B8165" s="5"/>
      <c r="C8165" s="5"/>
      <c r="D8165" s="5"/>
      <c r="E8165" s="5"/>
      <c r="F8165" s="5"/>
      <c r="G8165" s="5"/>
      <c r="H8165" s="5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  <c r="AI8165" s="3"/>
      <c r="AJ8165" s="3"/>
      <c r="AK8165" s="3"/>
      <c r="AL8165" s="3"/>
      <c r="AM8165" s="3"/>
      <c r="AN8165" s="5"/>
      <c r="AO8165" s="5"/>
      <c r="AP8165" s="5"/>
      <c r="AQ8165" s="5"/>
      <c r="AR8165" s="5"/>
      <c r="AS8165" s="5"/>
      <c r="AT8165" s="3"/>
      <c r="AU8165" s="5"/>
      <c r="AV8165" s="3"/>
      <c r="AW8165" s="3"/>
      <c r="AX8165" s="3"/>
      <c r="AY8165" s="3"/>
      <c r="AZ8165" s="3"/>
      <c r="BA8165" s="3"/>
      <c r="BB8165" s="3"/>
      <c r="BC8165" s="3"/>
      <c r="BD8165" s="3"/>
      <c r="BE8165" s="3"/>
      <c r="BF8165" s="3"/>
      <c r="BG8165" s="3"/>
      <c r="CK8165"/>
    </row>
    <row r="8166" spans="1:89" x14ac:dyDescent="0.25">
      <c r="A8166" s="2"/>
      <c r="B8166" s="5"/>
      <c r="C8166" s="5"/>
      <c r="D8166" s="5"/>
      <c r="E8166" s="5"/>
      <c r="F8166" s="5"/>
      <c r="G8166" s="5"/>
      <c r="H8166" s="5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  <c r="AI8166" s="3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3"/>
      <c r="AU8166" s="5"/>
      <c r="AV8166" s="3"/>
      <c r="AW8166" s="3"/>
      <c r="AX8166" s="3"/>
      <c r="AY8166" s="3"/>
      <c r="AZ8166" s="3"/>
      <c r="BA8166" s="3"/>
      <c r="BB8166" s="3"/>
      <c r="BC8166" s="3"/>
      <c r="BD8166" s="3"/>
      <c r="BE8166" s="3"/>
      <c r="BF8166" s="3"/>
      <c r="BG8166" s="3"/>
      <c r="CK8166"/>
    </row>
    <row r="8167" spans="1:89" x14ac:dyDescent="0.25">
      <c r="A8167" s="2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3"/>
      <c r="AU8167" s="5"/>
      <c r="AV8167" s="3"/>
      <c r="AW8167" s="3"/>
      <c r="AX8167" s="3"/>
      <c r="AY8167" s="3"/>
      <c r="AZ8167" s="3"/>
      <c r="BA8167" s="3"/>
      <c r="BB8167" s="3"/>
      <c r="BC8167" s="3"/>
      <c r="BD8167" s="3"/>
      <c r="BE8167" s="3"/>
      <c r="BF8167" s="3"/>
      <c r="BG8167" s="3"/>
      <c r="CK8167"/>
    </row>
    <row r="8168" spans="1:89" x14ac:dyDescent="0.25">
      <c r="A8168" s="2"/>
      <c r="B8168" s="5"/>
      <c r="C8168" s="5"/>
      <c r="D8168" s="5"/>
      <c r="E8168" s="5"/>
      <c r="F8168" s="5"/>
      <c r="G8168" s="5"/>
      <c r="H8168" s="5"/>
      <c r="I8168" s="3"/>
      <c r="J8168" s="5"/>
      <c r="K8168" s="5"/>
      <c r="L8168" s="5"/>
      <c r="M8168" s="5"/>
      <c r="AJ8168" s="3"/>
      <c r="AK8168" s="3"/>
      <c r="AL8168" s="3"/>
      <c r="AM8168" s="5"/>
      <c r="AN8168" s="5"/>
      <c r="AO8168" s="5"/>
      <c r="AP8168" s="5"/>
      <c r="AQ8168" s="5"/>
      <c r="AR8168" s="5"/>
      <c r="AS8168" s="5"/>
      <c r="AT8168" s="3"/>
      <c r="AU8168" s="5"/>
      <c r="AV8168" s="3"/>
      <c r="AW8168" s="3"/>
      <c r="AX8168" s="3"/>
      <c r="AY8168" s="3"/>
      <c r="AZ8168" s="3"/>
      <c r="BA8168" s="3"/>
      <c r="BB8168" s="3"/>
      <c r="BC8168" s="3"/>
      <c r="BD8168" s="3"/>
      <c r="BE8168" s="3"/>
      <c r="BF8168" s="3"/>
      <c r="BG8168" s="3"/>
      <c r="CK8168"/>
    </row>
    <row r="8169" spans="1:89" x14ac:dyDescent="0.25">
      <c r="A8169" s="2"/>
      <c r="B8169" s="5"/>
      <c r="C8169" s="5"/>
      <c r="D8169" s="5"/>
      <c r="E8169" s="5"/>
      <c r="F8169" s="5"/>
      <c r="G8169" s="5"/>
      <c r="H8169" s="5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  <c r="AI8169" s="3"/>
      <c r="AJ8169" s="3"/>
      <c r="AK8169" s="3"/>
      <c r="AL8169" s="3"/>
      <c r="AM8169" s="3"/>
      <c r="AN8169" s="5"/>
      <c r="AO8169" s="5"/>
      <c r="AP8169" s="5"/>
      <c r="AQ8169" s="5"/>
      <c r="AR8169" s="5"/>
      <c r="AS8169" s="5"/>
      <c r="AT8169" s="3"/>
      <c r="AU8169" s="5"/>
      <c r="AV8169" s="3"/>
      <c r="AW8169" s="3"/>
      <c r="AX8169" s="3"/>
      <c r="AY8169" s="3"/>
      <c r="AZ8169" s="3"/>
      <c r="BA8169" s="3"/>
      <c r="BB8169" s="3"/>
      <c r="BC8169" s="3"/>
      <c r="BD8169" s="3"/>
      <c r="BE8169" s="3"/>
      <c r="BF8169" s="3"/>
      <c r="BG8169" s="3"/>
      <c r="CK8169"/>
    </row>
    <row r="8170" spans="1:89" x14ac:dyDescent="0.25">
      <c r="A8170" s="2"/>
      <c r="B8170" s="5"/>
      <c r="C8170" s="5"/>
      <c r="D8170" s="5"/>
      <c r="E8170" s="5"/>
      <c r="F8170" s="5"/>
      <c r="G8170" s="5"/>
      <c r="H8170" s="5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  <c r="AI8170" s="3"/>
      <c r="AJ8170" s="3"/>
      <c r="AK8170" s="3"/>
      <c r="AL8170" s="3"/>
      <c r="AM8170" s="3"/>
      <c r="AN8170" s="5"/>
      <c r="AO8170" s="5"/>
      <c r="AP8170" s="5"/>
      <c r="AQ8170" s="5"/>
      <c r="AR8170" s="5"/>
      <c r="AS8170" s="5"/>
      <c r="AT8170" s="3"/>
      <c r="AU8170" s="5"/>
      <c r="AV8170" s="3"/>
      <c r="AW8170" s="3"/>
      <c r="AX8170" s="3"/>
      <c r="AY8170" s="3"/>
      <c r="AZ8170" s="3"/>
      <c r="BA8170" s="3"/>
      <c r="BB8170" s="3"/>
      <c r="BC8170" s="3"/>
      <c r="BD8170" s="3"/>
      <c r="BE8170" s="3"/>
      <c r="BF8170" s="3"/>
      <c r="BG8170" s="3"/>
      <c r="CK8170"/>
    </row>
    <row r="8171" spans="1:89" x14ac:dyDescent="0.25">
      <c r="A8171" s="2"/>
      <c r="B8171" s="5"/>
      <c r="C8171" s="5"/>
      <c r="D8171" s="5"/>
      <c r="E8171" s="5"/>
      <c r="F8171" s="5"/>
      <c r="G8171" s="5"/>
      <c r="H8171" s="5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  <c r="AI8171" s="3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3"/>
      <c r="AU8171" s="5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CK8171"/>
    </row>
    <row r="8172" spans="1:89" x14ac:dyDescent="0.25">
      <c r="A8172" s="2"/>
      <c r="B8172" s="5"/>
      <c r="C8172" s="5"/>
      <c r="D8172" s="5"/>
      <c r="E8172" s="5"/>
      <c r="F8172" s="5"/>
      <c r="G8172" s="5"/>
      <c r="H8172" s="5"/>
      <c r="I8172" s="3"/>
      <c r="J8172" s="5"/>
      <c r="K8172" s="5"/>
      <c r="L8172" s="5"/>
      <c r="M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3"/>
      <c r="AU8172" s="5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CK8172"/>
    </row>
    <row r="8173" spans="1:89" x14ac:dyDescent="0.25">
      <c r="A8173" s="2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AJ8173" s="3"/>
      <c r="AK8173" s="3"/>
      <c r="AL8173" s="3"/>
      <c r="AM8173" s="5"/>
      <c r="AN8173" s="5"/>
      <c r="AO8173" s="5"/>
      <c r="AP8173" s="5"/>
      <c r="AQ8173" s="5"/>
      <c r="AR8173" s="5"/>
      <c r="AS8173" s="5"/>
      <c r="AT8173" s="3"/>
      <c r="AU8173" s="5"/>
      <c r="AV8173" s="3"/>
      <c r="AW8173" s="3"/>
      <c r="AX8173" s="3"/>
      <c r="AY8173" s="3"/>
      <c r="AZ8173" s="3"/>
      <c r="BA8173" s="3"/>
      <c r="BB8173" s="3"/>
      <c r="BC8173" s="3"/>
      <c r="BD8173" s="3"/>
      <c r="BE8173" s="3"/>
      <c r="BF8173" s="3"/>
      <c r="BG8173" s="3"/>
      <c r="CK8173"/>
    </row>
    <row r="8174" spans="1:89" x14ac:dyDescent="0.25">
      <c r="A8174" s="2"/>
      <c r="B8174" s="5"/>
      <c r="C8174" s="5"/>
      <c r="D8174" s="5"/>
      <c r="E8174" s="5"/>
      <c r="F8174" s="5"/>
      <c r="G8174" s="5"/>
      <c r="H8174" s="5"/>
      <c r="I8174" s="3"/>
      <c r="J8174" s="5"/>
      <c r="K8174" s="5"/>
      <c r="L8174" s="5"/>
      <c r="M8174" s="5"/>
      <c r="AJ8174" s="3"/>
      <c r="AK8174" s="3"/>
      <c r="AL8174" s="3"/>
      <c r="AM8174" s="3"/>
      <c r="AN8174" s="5"/>
      <c r="AO8174" s="5"/>
      <c r="AP8174" s="5"/>
      <c r="AQ8174" s="5"/>
      <c r="AR8174" s="5"/>
      <c r="AS8174" s="5"/>
      <c r="AT8174" s="3"/>
      <c r="AU8174" s="5"/>
      <c r="AV8174" s="3"/>
      <c r="AW8174" s="3"/>
      <c r="AX8174" s="3"/>
      <c r="AY8174" s="3"/>
      <c r="AZ8174" s="3"/>
      <c r="BA8174" s="3"/>
      <c r="BB8174" s="3"/>
      <c r="BC8174" s="3"/>
      <c r="BD8174" s="3"/>
      <c r="BE8174" s="3"/>
      <c r="BF8174" s="3"/>
      <c r="BG8174" s="3"/>
      <c r="CK8174"/>
    </row>
    <row r="8175" spans="1:89" x14ac:dyDescent="0.25">
      <c r="A8175" s="2"/>
      <c r="B8175" s="5"/>
      <c r="C8175" s="5"/>
      <c r="D8175" s="5"/>
      <c r="E8175" s="5"/>
      <c r="F8175" s="5"/>
      <c r="G8175" s="5"/>
      <c r="H8175" s="5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  <c r="AI8175" s="3"/>
      <c r="AJ8175" s="3"/>
      <c r="AK8175" s="3"/>
      <c r="AL8175" s="3"/>
      <c r="AM8175" s="5"/>
      <c r="AN8175" s="5"/>
      <c r="AO8175" s="5"/>
      <c r="AP8175" s="5"/>
      <c r="AQ8175" s="5"/>
      <c r="AR8175" s="5"/>
      <c r="AS8175" s="5"/>
      <c r="AT8175" s="3"/>
      <c r="AU8175" s="5"/>
      <c r="AV8175" s="3"/>
      <c r="AW8175" s="3"/>
      <c r="AX8175" s="3"/>
      <c r="AY8175" s="3"/>
      <c r="AZ8175" s="3"/>
      <c r="BA8175" s="3"/>
      <c r="BB8175" s="3"/>
      <c r="BC8175" s="3"/>
      <c r="BD8175" s="3"/>
      <c r="BE8175" s="3"/>
      <c r="BF8175" s="3"/>
      <c r="BG8175" s="3"/>
      <c r="CK8175"/>
    </row>
    <row r="8176" spans="1:89" x14ac:dyDescent="0.25">
      <c r="A8176" s="2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3"/>
      <c r="AU8176" s="5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CK8176"/>
    </row>
    <row r="8177" spans="1:89" x14ac:dyDescent="0.25">
      <c r="A8177" s="2"/>
      <c r="B8177" s="5"/>
      <c r="C8177" s="5"/>
      <c r="D8177" s="5"/>
      <c r="E8177" s="5"/>
      <c r="F8177" s="5"/>
      <c r="G8177" s="5"/>
      <c r="H8177" s="5"/>
      <c r="I8177" s="3"/>
      <c r="J8177" s="5"/>
      <c r="K8177" s="5"/>
      <c r="L8177" s="5"/>
      <c r="M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3"/>
      <c r="AU8177" s="5"/>
      <c r="AV8177" s="3"/>
      <c r="AW8177" s="3"/>
      <c r="AX8177" s="3"/>
      <c r="AY8177" s="3"/>
      <c r="AZ8177" s="3"/>
      <c r="BA8177" s="3"/>
      <c r="BB8177" s="3"/>
      <c r="BC8177" s="3"/>
      <c r="BD8177" s="3"/>
      <c r="BE8177" s="3"/>
      <c r="BF8177" s="3"/>
      <c r="BG8177" s="3"/>
      <c r="CK8177"/>
    </row>
    <row r="8178" spans="1:89" x14ac:dyDescent="0.25">
      <c r="A8178" s="2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AJ8178" s="5"/>
      <c r="AK8178" s="3"/>
      <c r="AL8178" s="5"/>
      <c r="AM8178" s="5"/>
      <c r="AN8178" s="5"/>
      <c r="AO8178" s="5"/>
      <c r="AP8178" s="5"/>
      <c r="AQ8178" s="5"/>
      <c r="AR8178" s="5"/>
      <c r="AS8178" s="5"/>
      <c r="AT8178" s="3"/>
      <c r="AU8178" s="5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CK8178"/>
    </row>
    <row r="8179" spans="1:89" x14ac:dyDescent="0.25">
      <c r="A8179" s="2"/>
      <c r="B8179" s="5"/>
      <c r="C8179" s="5"/>
      <c r="D8179" s="5"/>
      <c r="E8179" s="5"/>
      <c r="F8179" s="5"/>
      <c r="G8179" s="5"/>
      <c r="H8179" s="5"/>
      <c r="I8179" s="3"/>
      <c r="J8179" s="5"/>
      <c r="K8179" s="5"/>
      <c r="L8179" s="5"/>
      <c r="M8179" s="5"/>
      <c r="AJ8179" s="3"/>
      <c r="AK8179" s="3"/>
      <c r="AL8179" s="3"/>
      <c r="AM8179" s="5"/>
      <c r="AN8179" s="5"/>
      <c r="AO8179" s="5"/>
      <c r="AP8179" s="5"/>
      <c r="AQ8179" s="5"/>
      <c r="AR8179" s="5"/>
      <c r="AS8179" s="5"/>
      <c r="AT8179" s="3"/>
      <c r="AU8179" s="5"/>
      <c r="AV8179" s="3"/>
      <c r="AW8179" s="3"/>
      <c r="AX8179" s="3"/>
      <c r="AY8179" s="3"/>
      <c r="AZ8179" s="3"/>
      <c r="BA8179" s="3"/>
      <c r="BB8179" s="3"/>
      <c r="BC8179" s="3"/>
      <c r="BD8179" s="3"/>
      <c r="BE8179" s="3"/>
      <c r="BF8179" s="3"/>
      <c r="BG8179" s="3"/>
      <c r="CK8179"/>
    </row>
    <row r="8180" spans="1:89" x14ac:dyDescent="0.25">
      <c r="A8180" s="2"/>
      <c r="B8180" s="5"/>
      <c r="C8180" s="5"/>
      <c r="D8180" s="5"/>
      <c r="E8180" s="5"/>
      <c r="F8180" s="5"/>
      <c r="G8180" s="5"/>
      <c r="H8180" s="5"/>
      <c r="I8180" s="3"/>
      <c r="J8180" s="5"/>
      <c r="K8180" s="5"/>
      <c r="L8180" s="5"/>
      <c r="M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3"/>
      <c r="AU8180" s="5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CK8180"/>
    </row>
    <row r="8181" spans="1:89" x14ac:dyDescent="0.25">
      <c r="A8181" s="2"/>
      <c r="B8181" s="5"/>
      <c r="C8181" s="5"/>
      <c r="D8181" s="5"/>
      <c r="E8181" s="5"/>
      <c r="F8181" s="5"/>
      <c r="G8181" s="5"/>
      <c r="H8181" s="5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  <c r="AI8181" s="3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3"/>
      <c r="AU8181" s="5"/>
      <c r="AV8181" s="3"/>
      <c r="AW8181" s="3"/>
      <c r="AX8181" s="3"/>
      <c r="AY8181" s="3"/>
      <c r="AZ8181" s="3"/>
      <c r="BA8181" s="3"/>
      <c r="BB8181" s="3"/>
      <c r="BC8181" s="3"/>
      <c r="BD8181" s="3"/>
      <c r="BE8181" s="3"/>
      <c r="BF8181" s="3"/>
      <c r="BG8181" s="3"/>
      <c r="CK8181"/>
    </row>
    <row r="8182" spans="1:89" x14ac:dyDescent="0.25">
      <c r="A8182" s="2"/>
      <c r="B8182" s="5"/>
      <c r="C8182" s="5"/>
      <c r="D8182" s="5"/>
      <c r="E8182" s="5"/>
      <c r="F8182" s="5"/>
      <c r="G8182" s="5"/>
      <c r="H8182" s="5"/>
      <c r="I8182" s="3"/>
      <c r="J8182" s="5"/>
      <c r="K8182" s="5"/>
      <c r="L8182" s="5"/>
      <c r="M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3"/>
      <c r="AU8182" s="5"/>
      <c r="AV8182" s="3"/>
      <c r="AW8182" s="3"/>
      <c r="AX8182" s="3"/>
      <c r="AY8182" s="3"/>
      <c r="AZ8182" s="3"/>
      <c r="BA8182" s="3"/>
      <c r="BB8182" s="3"/>
      <c r="BC8182" s="3"/>
      <c r="BD8182" s="3"/>
      <c r="BE8182" s="3"/>
      <c r="BF8182" s="3"/>
      <c r="BG8182" s="3"/>
      <c r="CK8182"/>
    </row>
    <row r="8183" spans="1:89" x14ac:dyDescent="0.25">
      <c r="A8183" s="2"/>
      <c r="B8183" s="5"/>
      <c r="C8183" s="5"/>
      <c r="D8183" s="5"/>
      <c r="E8183" s="5"/>
      <c r="F8183" s="5"/>
      <c r="G8183" s="5"/>
      <c r="H8183" s="5"/>
      <c r="I8183" s="3"/>
      <c r="J8183" s="5"/>
      <c r="K8183" s="5"/>
      <c r="L8183" s="5"/>
      <c r="M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3"/>
      <c r="AU8183" s="5"/>
      <c r="AV8183" s="3"/>
      <c r="AW8183" s="3"/>
      <c r="AX8183" s="3"/>
      <c r="AY8183" s="3"/>
      <c r="AZ8183" s="3"/>
      <c r="BA8183" s="3"/>
      <c r="BB8183" s="3"/>
      <c r="BC8183" s="3"/>
      <c r="BD8183" s="3"/>
      <c r="BE8183" s="3"/>
      <c r="BF8183" s="3"/>
      <c r="BG8183" s="3"/>
      <c r="CK8183"/>
    </row>
    <row r="8184" spans="1:89" x14ac:dyDescent="0.25">
      <c r="A8184" s="2"/>
      <c r="B8184" s="5"/>
      <c r="C8184" s="5"/>
      <c r="D8184" s="5"/>
      <c r="E8184" s="5"/>
      <c r="F8184" s="5"/>
      <c r="G8184" s="5"/>
      <c r="H8184" s="5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  <c r="AI8184" s="3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3"/>
      <c r="AU8184" s="5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CK8184"/>
    </row>
    <row r="8185" spans="1:89" x14ac:dyDescent="0.25">
      <c r="A8185" s="2"/>
      <c r="B8185" s="5"/>
      <c r="C8185" s="5"/>
      <c r="D8185" s="5"/>
      <c r="E8185" s="5"/>
      <c r="F8185" s="5"/>
      <c r="G8185" s="5"/>
      <c r="H8185" s="5"/>
      <c r="I8185" s="3"/>
      <c r="J8185" s="5"/>
      <c r="K8185" s="5"/>
      <c r="L8185" s="5"/>
      <c r="M8185" s="5"/>
      <c r="AJ8185" s="3"/>
      <c r="AK8185" s="3"/>
      <c r="AL8185" s="3"/>
      <c r="AM8185" s="3"/>
      <c r="AN8185" s="5"/>
      <c r="AO8185" s="5"/>
      <c r="AP8185" s="5"/>
      <c r="AQ8185" s="5"/>
      <c r="AR8185" s="5"/>
      <c r="AS8185" s="5"/>
      <c r="AT8185" s="3"/>
      <c r="AU8185" s="5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CK8185"/>
    </row>
    <row r="8186" spans="1:89" x14ac:dyDescent="0.25">
      <c r="A8186" s="2"/>
      <c r="B8186" s="5"/>
      <c r="C8186" s="5"/>
      <c r="D8186" s="5"/>
      <c r="E8186" s="5"/>
      <c r="F8186" s="5"/>
      <c r="G8186" s="5"/>
      <c r="H8186" s="5"/>
      <c r="I8186" s="3"/>
      <c r="J8186" s="5"/>
      <c r="K8186" s="5"/>
      <c r="L8186" s="5"/>
      <c r="M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3"/>
      <c r="AU8186" s="5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CK8186"/>
    </row>
    <row r="8187" spans="1:89" x14ac:dyDescent="0.25">
      <c r="A8187" s="2"/>
      <c r="B8187" s="5"/>
      <c r="C8187" s="5"/>
      <c r="D8187" s="5"/>
      <c r="E8187" s="5"/>
      <c r="F8187" s="5"/>
      <c r="G8187" s="5"/>
      <c r="H8187" s="5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  <c r="AI8187" s="3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3"/>
      <c r="AU8187" s="5"/>
      <c r="AV8187" s="3"/>
      <c r="AW8187" s="3"/>
      <c r="AX8187" s="3"/>
      <c r="AY8187" s="3"/>
      <c r="AZ8187" s="3"/>
      <c r="BA8187" s="3"/>
      <c r="BB8187" s="3"/>
      <c r="BC8187" s="3"/>
      <c r="BD8187" s="3"/>
      <c r="BE8187" s="3"/>
      <c r="BF8187" s="3"/>
      <c r="BG8187" s="3"/>
      <c r="CK8187"/>
    </row>
    <row r="8188" spans="1:89" x14ac:dyDescent="0.25">
      <c r="A8188" s="2"/>
      <c r="B8188" s="5"/>
      <c r="C8188" s="5"/>
      <c r="D8188" s="5"/>
      <c r="E8188" s="5"/>
      <c r="F8188" s="5"/>
      <c r="G8188" s="5"/>
      <c r="H8188" s="5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  <c r="AI8188" s="3"/>
      <c r="AJ8188" s="3"/>
      <c r="AK8188" s="3"/>
      <c r="AL8188" s="3"/>
      <c r="AM8188" s="3"/>
      <c r="AN8188" s="5"/>
      <c r="AO8188" s="5"/>
      <c r="AP8188" s="5"/>
      <c r="AQ8188" s="5"/>
      <c r="AR8188" s="5"/>
      <c r="AS8188" s="5"/>
      <c r="AT8188" s="3"/>
      <c r="AU8188" s="5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CK8188"/>
    </row>
    <row r="8189" spans="1:89" x14ac:dyDescent="0.25">
      <c r="A8189" s="2"/>
      <c r="B8189" s="5"/>
      <c r="C8189" s="5"/>
      <c r="D8189" s="5"/>
      <c r="E8189" s="5"/>
      <c r="F8189" s="5"/>
      <c r="G8189" s="5"/>
      <c r="H8189" s="5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3"/>
      <c r="AU8189" s="5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CK8189"/>
    </row>
    <row r="8190" spans="1:89" x14ac:dyDescent="0.25">
      <c r="A8190" s="2"/>
      <c r="B8190" s="5"/>
      <c r="C8190" s="5"/>
      <c r="D8190" s="5"/>
      <c r="E8190" s="5"/>
      <c r="F8190" s="5"/>
      <c r="G8190" s="5"/>
      <c r="H8190" s="5"/>
      <c r="I8190" s="3"/>
      <c r="J8190" s="5"/>
      <c r="K8190" s="5"/>
      <c r="L8190" s="5"/>
      <c r="M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3"/>
      <c r="AU8190" s="5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CK8190"/>
    </row>
    <row r="8191" spans="1:89" x14ac:dyDescent="0.25">
      <c r="A8191" s="2"/>
      <c r="B8191" s="5"/>
      <c r="C8191" s="5"/>
      <c r="D8191" s="5"/>
      <c r="E8191" s="5"/>
      <c r="F8191" s="5"/>
      <c r="G8191" s="5"/>
      <c r="H8191" s="5"/>
      <c r="I8191" s="3"/>
      <c r="J8191" s="5"/>
      <c r="K8191" s="5"/>
      <c r="L8191" s="5"/>
      <c r="M8191" s="5"/>
      <c r="AJ8191" s="3"/>
      <c r="AK8191" s="3"/>
      <c r="AL8191" s="3"/>
      <c r="AM8191" s="5"/>
      <c r="AN8191" s="5"/>
      <c r="AO8191" s="5"/>
      <c r="AP8191" s="5"/>
      <c r="AQ8191" s="5"/>
      <c r="AR8191" s="5"/>
      <c r="AS8191" s="5"/>
      <c r="AT8191" s="3"/>
      <c r="AU8191" s="5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CK8191"/>
    </row>
    <row r="8192" spans="1:89" x14ac:dyDescent="0.25">
      <c r="A8192" s="2"/>
      <c r="B8192" s="5"/>
      <c r="C8192" s="5"/>
      <c r="D8192" s="5"/>
      <c r="E8192" s="5"/>
      <c r="F8192" s="5"/>
      <c r="G8192" s="5"/>
      <c r="H8192" s="5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3"/>
      <c r="AK8192" s="3"/>
      <c r="AL8192" s="3"/>
      <c r="AM8192" s="3"/>
      <c r="AN8192" s="5"/>
      <c r="AO8192" s="5"/>
      <c r="AP8192" s="5"/>
      <c r="AQ8192" s="5"/>
      <c r="AR8192" s="5"/>
      <c r="AS8192" s="5"/>
      <c r="AT8192" s="3"/>
      <c r="AU8192" s="5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CK8192"/>
    </row>
    <row r="8193" spans="1:89" x14ac:dyDescent="0.25">
      <c r="A8193" s="2"/>
      <c r="B8193" s="5"/>
      <c r="C8193" s="5"/>
      <c r="D8193" s="5"/>
      <c r="E8193" s="5"/>
      <c r="F8193" s="5"/>
      <c r="G8193" s="5"/>
      <c r="H8193" s="5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  <c r="AI8193" s="3"/>
      <c r="AJ8193" s="3"/>
      <c r="AK8193" s="3"/>
      <c r="AL8193" s="3"/>
      <c r="AM8193" s="3"/>
      <c r="AN8193" s="5"/>
      <c r="AO8193" s="5"/>
      <c r="AP8193" s="5"/>
      <c r="AQ8193" s="5"/>
      <c r="AR8193" s="5"/>
      <c r="AS8193" s="5"/>
      <c r="AT8193" s="3"/>
      <c r="AU8193" s="5"/>
      <c r="AV8193" s="3"/>
      <c r="AW8193" s="3"/>
      <c r="AX8193" s="3"/>
      <c r="AY8193" s="3"/>
      <c r="AZ8193" s="3"/>
      <c r="BA8193" s="3"/>
      <c r="BB8193" s="3"/>
      <c r="BC8193" s="3"/>
      <c r="BD8193" s="3"/>
      <c r="BE8193" s="3"/>
      <c r="BF8193" s="3"/>
      <c r="BG8193" s="3"/>
      <c r="CK8193"/>
    </row>
    <row r="8194" spans="1:89" x14ac:dyDescent="0.25">
      <c r="A8194" s="2"/>
      <c r="B8194" s="5"/>
      <c r="C8194" s="5"/>
      <c r="D8194" s="5"/>
      <c r="E8194" s="5"/>
      <c r="F8194" s="5"/>
      <c r="G8194" s="5"/>
      <c r="H8194" s="5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  <c r="AI8194" s="3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3"/>
      <c r="AU8194" s="5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CK8194"/>
    </row>
    <row r="8195" spans="1:89" x14ac:dyDescent="0.25">
      <c r="A8195" s="2"/>
      <c r="B8195" s="5"/>
      <c r="C8195" s="5"/>
      <c r="D8195" s="5"/>
      <c r="E8195" s="5"/>
      <c r="F8195" s="5"/>
      <c r="G8195" s="5"/>
      <c r="H8195" s="5"/>
      <c r="I8195" s="3"/>
      <c r="J8195" s="5"/>
      <c r="K8195" s="5"/>
      <c r="L8195" s="5"/>
      <c r="M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3"/>
      <c r="AU8195" s="5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CK8195"/>
    </row>
    <row r="8196" spans="1:89" x14ac:dyDescent="0.25">
      <c r="A8196" s="2"/>
      <c r="B8196" s="5"/>
      <c r="C8196" s="5"/>
      <c r="D8196" s="5"/>
      <c r="E8196" s="5"/>
      <c r="F8196" s="5"/>
      <c r="G8196" s="5"/>
      <c r="H8196" s="5"/>
      <c r="I8196" s="3"/>
      <c r="J8196" s="5"/>
      <c r="K8196" s="5"/>
      <c r="L8196" s="5"/>
      <c r="M8196" s="5"/>
      <c r="AJ8196" s="3"/>
      <c r="AK8196" s="3"/>
      <c r="AL8196" s="3"/>
      <c r="AM8196" s="5"/>
      <c r="AN8196" s="5"/>
      <c r="AO8196" s="5"/>
      <c r="AP8196" s="5"/>
      <c r="AQ8196" s="5"/>
      <c r="AR8196" s="5"/>
      <c r="AS8196" s="5"/>
      <c r="AT8196" s="3"/>
      <c r="AU8196" s="5"/>
      <c r="AV8196" s="3"/>
      <c r="AW8196" s="3"/>
      <c r="AX8196" s="3"/>
      <c r="AY8196" s="3"/>
      <c r="AZ8196" s="3"/>
      <c r="BA8196" s="3"/>
      <c r="BB8196" s="3"/>
      <c r="BC8196" s="3"/>
      <c r="BD8196" s="3"/>
      <c r="BE8196" s="3"/>
      <c r="BF8196" s="3"/>
      <c r="BG8196" s="3"/>
      <c r="CK8196"/>
    </row>
    <row r="8197" spans="1:89" x14ac:dyDescent="0.25">
      <c r="A8197" s="2"/>
      <c r="B8197" s="5"/>
      <c r="C8197" s="5"/>
      <c r="D8197" s="5"/>
      <c r="E8197" s="5"/>
      <c r="F8197" s="5"/>
      <c r="G8197" s="5"/>
      <c r="H8197" s="5"/>
      <c r="I8197" s="3"/>
      <c r="J8197" s="3"/>
      <c r="K8197" s="5"/>
      <c r="L8197" s="5"/>
      <c r="M8197" s="5"/>
      <c r="AJ8197" s="3"/>
      <c r="AK8197" s="3"/>
      <c r="AL8197" s="3"/>
      <c r="AM8197" s="3"/>
      <c r="AN8197" s="5"/>
      <c r="AO8197" s="5"/>
      <c r="AP8197" s="5"/>
      <c r="AQ8197" s="5"/>
      <c r="AR8197" s="5"/>
      <c r="AS8197" s="5"/>
      <c r="AT8197" s="3"/>
      <c r="AU8197" s="5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CK8197"/>
    </row>
    <row r="8198" spans="1:89" x14ac:dyDescent="0.25">
      <c r="A8198" s="2"/>
      <c r="B8198" s="5"/>
      <c r="C8198" s="5"/>
      <c r="D8198" s="5"/>
      <c r="E8198" s="5"/>
      <c r="F8198" s="5"/>
      <c r="G8198" s="5"/>
      <c r="H8198" s="5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  <c r="AI8198" s="3"/>
      <c r="AJ8198" s="3"/>
      <c r="AK8198" s="3"/>
      <c r="AL8198" s="3"/>
      <c r="AM8198" s="5"/>
      <c r="AN8198" s="5"/>
      <c r="AO8198" s="5"/>
      <c r="AP8198" s="5"/>
      <c r="AQ8198" s="5"/>
      <c r="AR8198" s="5"/>
      <c r="AS8198" s="5"/>
      <c r="AT8198" s="3"/>
      <c r="AU8198" s="5"/>
      <c r="AV8198" s="3"/>
      <c r="AW8198" s="3"/>
      <c r="AX8198" s="3"/>
      <c r="AY8198" s="3"/>
      <c r="AZ8198" s="3"/>
      <c r="BA8198" s="3"/>
      <c r="BB8198" s="3"/>
      <c r="BC8198" s="3"/>
      <c r="BD8198" s="3"/>
      <c r="BE8198" s="3"/>
      <c r="BF8198" s="3"/>
      <c r="BG8198" s="3"/>
      <c r="CK8198"/>
    </row>
    <row r="8199" spans="1:89" x14ac:dyDescent="0.25">
      <c r="A8199" s="2"/>
      <c r="B8199" s="5"/>
      <c r="C8199" s="5"/>
      <c r="D8199" s="5"/>
      <c r="E8199" s="5"/>
      <c r="F8199" s="5"/>
      <c r="G8199" s="5"/>
      <c r="H8199" s="5"/>
      <c r="I8199" s="3"/>
      <c r="J8199" s="3"/>
      <c r="K8199" s="3"/>
      <c r="L8199" s="5"/>
      <c r="M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3"/>
      <c r="AU8199" s="5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CK8199"/>
    </row>
    <row r="8200" spans="1:89" x14ac:dyDescent="0.25">
      <c r="A8200" s="2"/>
      <c r="B8200" s="5"/>
      <c r="C8200" s="5"/>
      <c r="D8200" s="5"/>
      <c r="E8200" s="5"/>
      <c r="F8200" s="5"/>
      <c r="G8200" s="5"/>
      <c r="H8200" s="5"/>
      <c r="I8200" s="3"/>
      <c r="J8200" s="5"/>
      <c r="K8200" s="5"/>
      <c r="L8200" s="5"/>
      <c r="M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3"/>
      <c r="AU8200" s="5"/>
      <c r="AV8200" s="3"/>
      <c r="AW8200" s="3"/>
      <c r="AX8200" s="3"/>
      <c r="AY8200" s="3"/>
      <c r="AZ8200" s="3"/>
      <c r="BA8200" s="3"/>
      <c r="BB8200" s="3"/>
      <c r="BC8200" s="3"/>
      <c r="BD8200" s="3"/>
      <c r="BE8200" s="3"/>
      <c r="BF8200" s="3"/>
      <c r="BG8200" s="3"/>
      <c r="CK8200"/>
    </row>
    <row r="8201" spans="1:89" x14ac:dyDescent="0.25">
      <c r="A8201" s="2"/>
      <c r="B8201" s="5"/>
      <c r="C8201" s="5"/>
      <c r="D8201" s="5"/>
      <c r="E8201" s="5"/>
      <c r="F8201" s="5"/>
      <c r="G8201" s="5"/>
      <c r="H8201" s="5"/>
      <c r="I8201" s="3"/>
      <c r="J8201" s="5"/>
      <c r="K8201" s="5"/>
      <c r="L8201" s="5"/>
      <c r="M8201" s="5"/>
      <c r="AJ8201" s="5"/>
      <c r="AK8201" s="3"/>
      <c r="AL8201" s="5"/>
      <c r="AM8201" s="5"/>
      <c r="AN8201" s="5"/>
      <c r="AO8201" s="5"/>
      <c r="AP8201" s="5"/>
      <c r="AQ8201" s="5"/>
      <c r="AR8201" s="5"/>
      <c r="AS8201" s="5"/>
      <c r="AT8201" s="3"/>
      <c r="AU8201" s="5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CK8201"/>
    </row>
    <row r="8202" spans="1:89" x14ac:dyDescent="0.25">
      <c r="A8202" s="2"/>
      <c r="B8202" s="5"/>
      <c r="C8202" s="5"/>
      <c r="D8202" s="5"/>
      <c r="E8202" s="5"/>
      <c r="F8202" s="5"/>
      <c r="G8202" s="5"/>
      <c r="H8202" s="5"/>
      <c r="I8202" s="3"/>
      <c r="J8202" s="3"/>
      <c r="K8202" s="3"/>
      <c r="L8202" s="5"/>
      <c r="M8202" s="5"/>
      <c r="AJ8202" s="3"/>
      <c r="AK8202" s="3"/>
      <c r="AL8202" s="3"/>
      <c r="AM8202" s="5"/>
      <c r="AN8202" s="5"/>
      <c r="AO8202" s="5"/>
      <c r="AP8202" s="5"/>
      <c r="AQ8202" s="5"/>
      <c r="AR8202" s="5"/>
      <c r="AS8202" s="5"/>
      <c r="AT8202" s="3"/>
      <c r="AU8202" s="5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CK8202"/>
    </row>
    <row r="8203" spans="1:89" x14ac:dyDescent="0.25">
      <c r="A8203" s="2"/>
      <c r="B8203" s="5"/>
      <c r="C8203" s="5"/>
      <c r="D8203" s="5"/>
      <c r="E8203" s="5"/>
      <c r="F8203" s="5"/>
      <c r="G8203" s="5"/>
      <c r="H8203" s="5"/>
      <c r="I8203" s="5"/>
      <c r="J8203" s="3"/>
      <c r="K8203" s="3"/>
      <c r="L8203" s="5"/>
      <c r="M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3"/>
      <c r="AU8203" s="5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CK8203"/>
    </row>
    <row r="8204" spans="1:89" x14ac:dyDescent="0.25">
      <c r="A8204" s="2"/>
      <c r="B8204" s="5"/>
      <c r="C8204" s="5"/>
      <c r="D8204" s="5"/>
      <c r="E8204" s="5"/>
      <c r="F8204" s="5"/>
      <c r="G8204" s="5"/>
      <c r="H8204" s="5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  <c r="AI8204" s="3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3"/>
      <c r="AU8204" s="5"/>
      <c r="AV8204" s="3"/>
      <c r="AW8204" s="3"/>
      <c r="AX8204" s="3"/>
      <c r="AY8204" s="3"/>
      <c r="AZ8204" s="3"/>
      <c r="BA8204" s="3"/>
      <c r="BB8204" s="3"/>
      <c r="BC8204" s="3"/>
      <c r="BD8204" s="3"/>
      <c r="BE8204" s="3"/>
      <c r="BF8204" s="3"/>
      <c r="BG8204" s="3"/>
      <c r="CK8204"/>
    </row>
    <row r="8205" spans="1:89" x14ac:dyDescent="0.25">
      <c r="A8205" s="2"/>
      <c r="B8205" s="5"/>
      <c r="C8205" s="5"/>
      <c r="D8205" s="5"/>
      <c r="E8205" s="5"/>
      <c r="F8205" s="5"/>
      <c r="G8205" s="5"/>
      <c r="H8205" s="5"/>
      <c r="I8205" s="3"/>
      <c r="J8205" s="5"/>
      <c r="K8205" s="5"/>
      <c r="L8205" s="5"/>
      <c r="M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3"/>
      <c r="AU8205" s="5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CK8205"/>
    </row>
    <row r="8206" spans="1:89" x14ac:dyDescent="0.25">
      <c r="A8206" s="2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3"/>
      <c r="AU8206" s="5"/>
      <c r="AV8206" s="3"/>
      <c r="AW8206" s="3"/>
      <c r="AX8206" s="3"/>
      <c r="AY8206" s="3"/>
      <c r="AZ8206" s="3"/>
      <c r="BA8206" s="3"/>
      <c r="BB8206" s="3"/>
      <c r="BC8206" s="3"/>
      <c r="BD8206" s="3"/>
      <c r="BE8206" s="3"/>
      <c r="BF8206" s="3"/>
      <c r="BG8206" s="3"/>
      <c r="CK8206"/>
    </row>
    <row r="8207" spans="1:89" x14ac:dyDescent="0.25">
      <c r="A8207" s="2"/>
      <c r="B8207" s="5"/>
      <c r="C8207" s="5"/>
      <c r="D8207" s="5"/>
      <c r="E8207" s="5"/>
      <c r="F8207" s="5"/>
      <c r="G8207" s="5"/>
      <c r="H8207" s="5"/>
      <c r="I8207" s="3"/>
      <c r="J8207" s="5"/>
      <c r="K8207" s="5"/>
      <c r="L8207" s="5"/>
      <c r="M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3"/>
      <c r="AU8207" s="5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CK8207"/>
    </row>
    <row r="8208" spans="1:89" x14ac:dyDescent="0.25">
      <c r="A8208" s="2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AJ8208" s="3"/>
      <c r="AK8208" s="3"/>
      <c r="AL8208" s="3"/>
      <c r="AM8208" s="3"/>
      <c r="AN8208" s="5"/>
      <c r="AO8208" s="5"/>
      <c r="AP8208" s="5"/>
      <c r="AQ8208" s="5"/>
      <c r="AR8208" s="5"/>
      <c r="AS8208" s="5"/>
      <c r="AT8208" s="3"/>
      <c r="AU8208" s="5"/>
      <c r="AV8208" s="3"/>
      <c r="AW8208" s="3"/>
      <c r="AX8208" s="3"/>
      <c r="AY8208" s="3"/>
      <c r="AZ8208" s="3"/>
      <c r="BA8208" s="3"/>
      <c r="BB8208" s="3"/>
      <c r="BC8208" s="3"/>
      <c r="BD8208" s="3"/>
      <c r="BE8208" s="3"/>
      <c r="BF8208" s="3"/>
      <c r="BG8208" s="3"/>
      <c r="CK8208"/>
    </row>
    <row r="8209" spans="1:89" x14ac:dyDescent="0.25">
      <c r="A8209" s="2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3"/>
      <c r="AU8209" s="5"/>
      <c r="AV8209" s="3"/>
      <c r="AW8209" s="3"/>
      <c r="AX8209" s="3"/>
      <c r="AY8209" s="3"/>
      <c r="AZ8209" s="3"/>
      <c r="BA8209" s="3"/>
      <c r="BB8209" s="3"/>
      <c r="BC8209" s="3"/>
      <c r="BD8209" s="3"/>
      <c r="BE8209" s="3"/>
      <c r="BF8209" s="3"/>
      <c r="BG8209" s="3"/>
      <c r="CK8209"/>
    </row>
    <row r="8210" spans="1:89" x14ac:dyDescent="0.25">
      <c r="A8210" s="2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3"/>
      <c r="AU8210" s="5"/>
      <c r="AV8210" s="3"/>
      <c r="AW8210" s="3"/>
      <c r="AX8210" s="3"/>
      <c r="AY8210" s="3"/>
      <c r="AZ8210" s="3"/>
      <c r="BA8210" s="3"/>
      <c r="BB8210" s="3"/>
      <c r="BC8210" s="3"/>
      <c r="BD8210" s="3"/>
      <c r="BE8210" s="3"/>
      <c r="BF8210" s="3"/>
      <c r="BG8210" s="3"/>
      <c r="CK8210"/>
    </row>
    <row r="8211" spans="1:89" x14ac:dyDescent="0.25">
      <c r="A8211" s="2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3"/>
      <c r="AT8211" s="3"/>
      <c r="AU8211" s="5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CK8211"/>
    </row>
    <row r="8212" spans="1:89" x14ac:dyDescent="0.25">
      <c r="A8212" s="2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3"/>
      <c r="AU8212" s="5"/>
      <c r="AV8212" s="3"/>
      <c r="AW8212" s="3"/>
      <c r="AX8212" s="3"/>
      <c r="AY8212" s="3"/>
      <c r="AZ8212" s="3"/>
      <c r="BA8212" s="3"/>
      <c r="BB8212" s="3"/>
      <c r="BC8212" s="3"/>
      <c r="BD8212" s="3"/>
      <c r="BE8212" s="3"/>
      <c r="BF8212" s="3"/>
      <c r="BG8212" s="3"/>
      <c r="CK8212"/>
    </row>
    <row r="8213" spans="1:89" x14ac:dyDescent="0.25">
      <c r="A8213" s="2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AJ8213" s="5"/>
      <c r="AK8213" s="3"/>
      <c r="AL8213" s="5"/>
      <c r="AM8213" s="5"/>
      <c r="AN8213" s="5"/>
      <c r="AO8213" s="5"/>
      <c r="AP8213" s="5"/>
      <c r="AQ8213" s="5"/>
      <c r="AR8213" s="5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CK8213"/>
    </row>
    <row r="8214" spans="1:89" x14ac:dyDescent="0.25">
      <c r="A8214" s="2"/>
      <c r="B8214" s="5"/>
      <c r="C8214" s="5"/>
      <c r="D8214" s="5"/>
      <c r="E8214" s="5"/>
      <c r="F8214" s="5"/>
      <c r="G8214" s="5"/>
      <c r="H8214" s="5"/>
      <c r="I8214" s="3"/>
      <c r="J8214" s="5"/>
      <c r="K8214" s="5"/>
      <c r="L8214" s="5"/>
      <c r="M8214" s="5"/>
      <c r="AJ8214" s="5"/>
      <c r="AK8214" s="3"/>
      <c r="AL8214" s="5"/>
      <c r="AM8214" s="5"/>
      <c r="AN8214" s="5"/>
      <c r="AO8214" s="5"/>
      <c r="AP8214" s="5"/>
      <c r="AQ8214" s="5"/>
      <c r="AR8214" s="5"/>
      <c r="AS8214" s="3"/>
      <c r="AT8214" s="3"/>
      <c r="AU8214" s="3"/>
      <c r="AV8214" s="3"/>
      <c r="AW8214" s="3"/>
      <c r="AX8214" s="3"/>
      <c r="AY8214" s="3"/>
      <c r="AZ8214" s="3"/>
      <c r="BA8214" s="3"/>
      <c r="BB8214" s="3"/>
      <c r="BC8214" s="3"/>
      <c r="BD8214" s="3"/>
      <c r="BE8214" s="3"/>
      <c r="BF8214" s="3"/>
      <c r="BG8214" s="3"/>
      <c r="CK8214"/>
    </row>
    <row r="8215" spans="1:89" x14ac:dyDescent="0.25">
      <c r="A8215" s="2"/>
      <c r="B8215" s="5"/>
      <c r="C8215" s="5"/>
      <c r="D8215" s="5"/>
      <c r="E8215" s="5"/>
      <c r="F8215" s="5"/>
      <c r="G8215" s="5"/>
      <c r="H8215" s="5"/>
      <c r="I8215" s="3"/>
      <c r="J8215" s="5"/>
      <c r="K8215" s="5"/>
      <c r="L8215" s="5"/>
      <c r="M8215" s="5"/>
      <c r="AJ8215" s="5"/>
      <c r="AK8215" s="3"/>
      <c r="AL8215" s="5"/>
      <c r="AM8215" s="5"/>
      <c r="AN8215" s="5"/>
      <c r="AO8215" s="5"/>
      <c r="AP8215" s="5"/>
      <c r="AQ8215" s="5"/>
      <c r="AR8215" s="5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CK8215"/>
    </row>
    <row r="8216" spans="1:89" x14ac:dyDescent="0.25">
      <c r="A8216" s="2"/>
      <c r="B8216" s="5"/>
      <c r="C8216" s="5"/>
      <c r="D8216" s="5"/>
      <c r="E8216" s="5"/>
      <c r="F8216" s="5"/>
      <c r="G8216" s="5"/>
      <c r="H8216" s="5"/>
      <c r="I8216" s="3"/>
      <c r="J8216" s="5"/>
      <c r="K8216" s="5"/>
      <c r="L8216" s="5"/>
      <c r="M8216" s="5"/>
      <c r="AJ8216" s="3"/>
      <c r="AK8216" s="5"/>
      <c r="AL8216" s="5"/>
      <c r="AM8216" s="5"/>
      <c r="AN8216" s="5"/>
      <c r="AO8216" s="5"/>
      <c r="AP8216" s="5"/>
      <c r="AQ8216" s="5"/>
      <c r="AR8216" s="5"/>
      <c r="AS8216" s="3"/>
      <c r="AT8216" s="3"/>
      <c r="AU8216" s="5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CK8216"/>
    </row>
    <row r="8217" spans="1:89" x14ac:dyDescent="0.25">
      <c r="A8217" s="2"/>
      <c r="B8217" s="5"/>
      <c r="C8217" s="5"/>
      <c r="D8217" s="5"/>
      <c r="E8217" s="5"/>
      <c r="F8217" s="5"/>
      <c r="G8217" s="5"/>
      <c r="H8217" s="5"/>
      <c r="I8217" s="3"/>
      <c r="J8217" s="5"/>
      <c r="K8217" s="5"/>
      <c r="L8217" s="5"/>
      <c r="M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3"/>
      <c r="AU8217" s="5"/>
      <c r="AV8217" s="3"/>
      <c r="AW8217" s="3"/>
      <c r="AX8217" s="3"/>
      <c r="AY8217" s="3"/>
      <c r="AZ8217" s="3"/>
      <c r="BA8217" s="3"/>
      <c r="BB8217" s="3"/>
      <c r="BC8217" s="3"/>
      <c r="BD8217" s="3"/>
      <c r="BE8217" s="3"/>
      <c r="BF8217" s="3"/>
      <c r="BG8217" s="3"/>
      <c r="CK8217"/>
    </row>
    <row r="8218" spans="1:89" x14ac:dyDescent="0.25">
      <c r="A8218" s="2"/>
      <c r="B8218" s="5"/>
      <c r="C8218" s="5"/>
      <c r="D8218" s="5"/>
      <c r="E8218" s="5"/>
      <c r="F8218" s="5"/>
      <c r="G8218" s="5"/>
      <c r="H8218" s="5"/>
      <c r="I8218" s="3"/>
      <c r="J8218" s="5"/>
      <c r="K8218" s="5"/>
      <c r="L8218" s="5"/>
      <c r="M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3"/>
      <c r="AU8218" s="5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CK8218"/>
    </row>
    <row r="8219" spans="1:89" x14ac:dyDescent="0.25">
      <c r="A8219" s="2"/>
      <c r="B8219" s="5"/>
      <c r="C8219" s="5"/>
      <c r="D8219" s="5"/>
      <c r="E8219" s="5"/>
      <c r="F8219" s="5"/>
      <c r="G8219" s="5"/>
      <c r="H8219" s="5"/>
      <c r="I8219" s="3"/>
      <c r="J8219" s="5"/>
      <c r="K8219" s="5"/>
      <c r="L8219" s="5"/>
      <c r="M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3"/>
      <c r="AU8219" s="5"/>
      <c r="AV8219" s="3"/>
      <c r="AW8219" s="3"/>
      <c r="AX8219" s="3"/>
      <c r="AY8219" s="3"/>
      <c r="AZ8219" s="3"/>
      <c r="BA8219" s="3"/>
      <c r="BB8219" s="3"/>
      <c r="BC8219" s="3"/>
      <c r="BD8219" s="3"/>
      <c r="BE8219" s="3"/>
      <c r="BF8219" s="3"/>
      <c r="BG8219" s="3"/>
      <c r="CK8219"/>
    </row>
    <row r="8220" spans="1:89" x14ac:dyDescent="0.25">
      <c r="A8220" s="2"/>
      <c r="B8220" s="5"/>
      <c r="C8220" s="5"/>
      <c r="D8220" s="5"/>
      <c r="E8220" s="5"/>
      <c r="F8220" s="5"/>
      <c r="G8220" s="5"/>
      <c r="H8220" s="5"/>
      <c r="I8220" s="3"/>
      <c r="J8220" s="5"/>
      <c r="K8220" s="5"/>
      <c r="L8220" s="5"/>
      <c r="M8220" s="5"/>
      <c r="AJ8220" s="3"/>
      <c r="AK8220" s="5"/>
      <c r="AL8220" s="5"/>
      <c r="AM8220" s="5"/>
      <c r="AN8220" s="5"/>
      <c r="AO8220" s="5"/>
      <c r="AP8220" s="5"/>
      <c r="AQ8220" s="5"/>
      <c r="AR8220" s="5"/>
      <c r="AS8220" s="3"/>
      <c r="AT8220" s="3"/>
      <c r="AU8220" s="5"/>
      <c r="AV8220" s="3"/>
      <c r="AW8220" s="3"/>
      <c r="AX8220" s="3"/>
      <c r="AY8220" s="3"/>
      <c r="AZ8220" s="3"/>
      <c r="BA8220" s="3"/>
      <c r="BB8220" s="3"/>
      <c r="BC8220" s="3"/>
      <c r="BD8220" s="3"/>
      <c r="BE8220" s="3"/>
      <c r="BF8220" s="3"/>
      <c r="BG8220" s="3"/>
      <c r="CK8220"/>
    </row>
    <row r="8221" spans="1:89" x14ac:dyDescent="0.25">
      <c r="A8221" s="2"/>
      <c r="B8221" s="5"/>
      <c r="C8221" s="5"/>
      <c r="D8221" s="5"/>
      <c r="E8221" s="5"/>
      <c r="F8221" s="5"/>
      <c r="G8221" s="5"/>
      <c r="H8221" s="5"/>
      <c r="I8221" s="3"/>
      <c r="J8221" s="5"/>
      <c r="K8221" s="5"/>
      <c r="L8221" s="5"/>
      <c r="M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3"/>
      <c r="AU8221" s="5"/>
      <c r="AV8221" s="3"/>
      <c r="AW8221" s="3"/>
      <c r="AX8221" s="3"/>
      <c r="AY8221" s="3"/>
      <c r="AZ8221" s="3"/>
      <c r="BA8221" s="3"/>
      <c r="BB8221" s="3"/>
      <c r="BC8221" s="3"/>
      <c r="BD8221" s="3"/>
      <c r="BE8221" s="3"/>
      <c r="BF8221" s="3"/>
      <c r="BG8221" s="3"/>
      <c r="CK8221"/>
    </row>
    <row r="8222" spans="1:89" x14ac:dyDescent="0.25">
      <c r="A8222" s="2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3"/>
      <c r="AU8222" s="5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CK8222"/>
    </row>
    <row r="8223" spans="1:89" x14ac:dyDescent="0.25">
      <c r="A8223" s="2"/>
      <c r="B8223" s="5"/>
      <c r="C8223" s="5"/>
      <c r="D8223" s="5"/>
      <c r="E8223" s="5"/>
      <c r="F8223" s="5"/>
      <c r="G8223" s="5"/>
      <c r="H8223" s="5"/>
      <c r="I8223" s="3"/>
      <c r="J8223" s="5"/>
      <c r="K8223" s="5"/>
      <c r="L8223" s="5"/>
      <c r="M8223" s="5"/>
      <c r="AJ8223" s="5"/>
      <c r="AK8223" s="3"/>
      <c r="AL8223" s="5"/>
      <c r="AM8223" s="5"/>
      <c r="AN8223" s="5"/>
      <c r="AO8223" s="5"/>
      <c r="AP8223" s="5"/>
      <c r="AQ8223" s="5"/>
      <c r="AR8223" s="5"/>
      <c r="AS8223" s="3"/>
      <c r="AT8223" s="3"/>
      <c r="AU8223" s="3"/>
      <c r="AV8223" s="3"/>
      <c r="AW8223" s="3"/>
      <c r="AX8223" s="3"/>
      <c r="AY8223" s="3"/>
      <c r="AZ8223" s="3"/>
      <c r="BA8223" s="3"/>
      <c r="BB8223" s="3"/>
      <c r="BC8223" s="3"/>
      <c r="BD8223" s="3"/>
      <c r="BE8223" s="3"/>
      <c r="BF8223" s="3"/>
      <c r="BG8223" s="3"/>
      <c r="CK8223"/>
    </row>
    <row r="8224" spans="1:89" x14ac:dyDescent="0.25">
      <c r="A8224" s="2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AJ8224" s="5"/>
      <c r="AK8224" s="3"/>
      <c r="AL8224" s="5"/>
      <c r="AM8224" s="5"/>
      <c r="AN8224" s="5"/>
      <c r="AO8224" s="5"/>
      <c r="AP8224" s="5"/>
      <c r="AQ8224" s="5"/>
      <c r="AR8224" s="5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CK8224"/>
    </row>
    <row r="8225" spans="1:89" x14ac:dyDescent="0.25">
      <c r="A8225" s="2"/>
      <c r="B8225" s="5"/>
      <c r="C8225" s="5"/>
      <c r="D8225" s="5"/>
      <c r="E8225" s="5"/>
      <c r="F8225" s="5"/>
      <c r="G8225" s="5"/>
      <c r="H8225" s="5"/>
      <c r="I8225" s="3"/>
      <c r="J8225" s="5"/>
      <c r="K8225" s="5"/>
      <c r="L8225" s="5"/>
      <c r="M8225" s="5"/>
      <c r="AJ8225" s="5"/>
      <c r="AK8225" s="3"/>
      <c r="AL8225" s="5"/>
      <c r="AM8225" s="5"/>
      <c r="AN8225" s="5"/>
      <c r="AO8225" s="5"/>
      <c r="AP8225" s="5"/>
      <c r="AQ8225" s="5"/>
      <c r="AR8225" s="5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CK8225"/>
    </row>
    <row r="8226" spans="1:89" x14ac:dyDescent="0.25">
      <c r="A8226" s="2"/>
      <c r="B8226" s="5"/>
      <c r="C8226" s="5"/>
      <c r="D8226" s="5"/>
      <c r="E8226" s="5"/>
      <c r="F8226" s="5"/>
      <c r="G8226" s="5"/>
      <c r="H8226" s="5"/>
      <c r="I8226" s="3"/>
      <c r="J8226" s="5"/>
      <c r="K8226" s="5"/>
      <c r="L8226" s="5"/>
      <c r="M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3"/>
      <c r="AU8226" s="5"/>
      <c r="AV8226" s="3"/>
      <c r="AW8226" s="3"/>
      <c r="AX8226" s="3"/>
      <c r="AY8226" s="3"/>
      <c r="AZ8226" s="3"/>
      <c r="BA8226" s="3"/>
      <c r="BB8226" s="3"/>
      <c r="BC8226" s="3"/>
      <c r="BD8226" s="3"/>
      <c r="BE8226" s="3"/>
      <c r="BF8226" s="3"/>
      <c r="BG8226" s="3"/>
      <c r="CK8226"/>
    </row>
    <row r="8227" spans="1:89" x14ac:dyDescent="0.25">
      <c r="A8227" s="2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3"/>
      <c r="AU8227" s="5"/>
      <c r="AV8227" s="3"/>
      <c r="AW8227" s="3"/>
      <c r="AX8227" s="3"/>
      <c r="AY8227" s="3"/>
      <c r="AZ8227" s="3"/>
      <c r="BA8227" s="3"/>
      <c r="BB8227" s="3"/>
      <c r="BC8227" s="3"/>
      <c r="BD8227" s="3"/>
      <c r="BE8227" s="3"/>
      <c r="BF8227" s="3"/>
      <c r="BG8227" s="3"/>
      <c r="CK8227"/>
    </row>
    <row r="8228" spans="1:89" x14ac:dyDescent="0.25">
      <c r="A8228" s="2"/>
      <c r="B8228" s="5"/>
      <c r="C8228" s="5"/>
      <c r="D8228" s="5"/>
      <c r="E8228" s="5"/>
      <c r="F8228" s="5"/>
      <c r="G8228" s="5"/>
      <c r="H8228" s="5"/>
      <c r="I8228" s="3"/>
      <c r="J8228" s="5"/>
      <c r="K8228" s="5"/>
      <c r="L8228" s="5"/>
      <c r="M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3"/>
      <c r="AU8228" s="5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CK8228"/>
    </row>
    <row r="8229" spans="1:89" x14ac:dyDescent="0.25">
      <c r="A8229" s="2"/>
      <c r="B8229" s="5"/>
      <c r="C8229" s="5"/>
      <c r="D8229" s="5"/>
      <c r="E8229" s="5"/>
      <c r="F8229" s="5"/>
      <c r="G8229" s="5"/>
      <c r="H8229" s="5"/>
      <c r="I8229" s="3"/>
      <c r="J8229" s="5"/>
      <c r="K8229" s="5"/>
      <c r="L8229" s="5"/>
      <c r="M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3"/>
      <c r="AU8229" s="5"/>
      <c r="AV8229" s="3"/>
      <c r="AW8229" s="3"/>
      <c r="AX8229" s="3"/>
      <c r="AY8229" s="3"/>
      <c r="AZ8229" s="3"/>
      <c r="BA8229" s="3"/>
      <c r="BB8229" s="3"/>
      <c r="BC8229" s="3"/>
      <c r="BD8229" s="3"/>
      <c r="BE8229" s="3"/>
      <c r="BF8229" s="3"/>
      <c r="BG8229" s="3"/>
      <c r="CK8229"/>
    </row>
    <row r="8230" spans="1:89" x14ac:dyDescent="0.25">
      <c r="A8230" s="2"/>
      <c r="B8230" s="5"/>
      <c r="C8230" s="5"/>
      <c r="D8230" s="5"/>
      <c r="E8230" s="5"/>
      <c r="F8230" s="5"/>
      <c r="G8230" s="5"/>
      <c r="H8230" s="5"/>
      <c r="I8230" s="3"/>
      <c r="J8230" s="5"/>
      <c r="K8230" s="5"/>
      <c r="L8230" s="5"/>
      <c r="M8230" s="5"/>
      <c r="AJ8230" s="3"/>
      <c r="AK8230" s="5"/>
      <c r="AL8230" s="5"/>
      <c r="AM8230" s="5"/>
      <c r="AN8230" s="5"/>
      <c r="AO8230" s="5"/>
      <c r="AP8230" s="5"/>
      <c r="AQ8230" s="5"/>
      <c r="AR8230" s="5"/>
      <c r="AS8230" s="3"/>
      <c r="AT8230" s="3"/>
      <c r="AU8230" s="5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CK8230"/>
    </row>
    <row r="8231" spans="1:89" x14ac:dyDescent="0.25">
      <c r="A8231" s="2"/>
      <c r="B8231" s="5"/>
      <c r="C8231" s="5"/>
      <c r="D8231" s="5"/>
      <c r="E8231" s="5"/>
      <c r="F8231" s="5"/>
      <c r="G8231" s="5"/>
      <c r="H8231" s="5"/>
      <c r="I8231" s="3"/>
      <c r="J8231" s="5"/>
      <c r="K8231" s="5"/>
      <c r="L8231" s="5"/>
      <c r="M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3"/>
      <c r="AT8231" s="3"/>
      <c r="AU8231" s="5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CK8231"/>
    </row>
    <row r="8232" spans="1:89" x14ac:dyDescent="0.25">
      <c r="A8232" s="2"/>
      <c r="B8232" s="5"/>
      <c r="C8232" s="5"/>
      <c r="D8232" s="5"/>
      <c r="E8232" s="5"/>
      <c r="F8232" s="5"/>
      <c r="G8232" s="5"/>
      <c r="H8232" s="5"/>
      <c r="I8232" s="3"/>
      <c r="J8232" s="5"/>
      <c r="K8232" s="5"/>
      <c r="L8232" s="5"/>
      <c r="M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3"/>
      <c r="AU8232" s="5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CK8232"/>
    </row>
    <row r="8233" spans="1:89" x14ac:dyDescent="0.25">
      <c r="A8233" s="2"/>
      <c r="B8233" s="5"/>
      <c r="C8233" s="5"/>
      <c r="D8233" s="5"/>
      <c r="E8233" s="5"/>
      <c r="F8233" s="5"/>
      <c r="G8233" s="5"/>
      <c r="H8233" s="5"/>
      <c r="I8233" s="3"/>
      <c r="J8233" s="5"/>
      <c r="K8233" s="5"/>
      <c r="L8233" s="5"/>
      <c r="M8233" s="5"/>
      <c r="AJ8233" s="5"/>
      <c r="AK8233" s="3"/>
      <c r="AL8233" s="5"/>
      <c r="AM8233" s="5"/>
      <c r="AN8233" s="5"/>
      <c r="AO8233" s="5"/>
      <c r="AP8233" s="5"/>
      <c r="AQ8233" s="5"/>
      <c r="AR8233" s="5"/>
      <c r="AS8233" s="3"/>
      <c r="AT8233" s="3"/>
      <c r="AU8233" s="3"/>
      <c r="AV8233" s="3"/>
      <c r="AW8233" s="3"/>
      <c r="AX8233" s="3"/>
      <c r="AY8233" s="3"/>
      <c r="AZ8233" s="3"/>
      <c r="BA8233" s="3"/>
      <c r="BB8233" s="3"/>
      <c r="BC8233" s="3"/>
      <c r="BD8233" s="3"/>
      <c r="BE8233" s="3"/>
      <c r="BF8233" s="3"/>
      <c r="BG8233" s="3"/>
      <c r="CK8233"/>
    </row>
    <row r="8234" spans="1:89" x14ac:dyDescent="0.25">
      <c r="A8234" s="2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AJ8234" s="5"/>
      <c r="AK8234" s="3"/>
      <c r="AL8234" s="5"/>
      <c r="AM8234" s="5"/>
      <c r="AN8234" s="5"/>
      <c r="AO8234" s="5"/>
      <c r="AP8234" s="5"/>
      <c r="AQ8234" s="5"/>
      <c r="AR8234" s="5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CK8234"/>
    </row>
    <row r="8235" spans="1:89" x14ac:dyDescent="0.25">
      <c r="A8235" s="2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AJ8235" s="5"/>
      <c r="AK8235" s="3"/>
      <c r="AL8235" s="5"/>
      <c r="AM8235" s="5"/>
      <c r="AN8235" s="5"/>
      <c r="AO8235" s="5"/>
      <c r="AP8235" s="5"/>
      <c r="AQ8235" s="5"/>
      <c r="AR8235" s="5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CK8235"/>
    </row>
    <row r="8236" spans="1:89" x14ac:dyDescent="0.25">
      <c r="A8236" s="2"/>
      <c r="B8236" s="5"/>
      <c r="C8236" s="5"/>
      <c r="D8236" s="5"/>
      <c r="E8236" s="5"/>
      <c r="F8236" s="5"/>
      <c r="G8236" s="5"/>
      <c r="H8236" s="5"/>
      <c r="I8236" s="3"/>
      <c r="J8236" s="5"/>
      <c r="K8236" s="5"/>
      <c r="L8236" s="5"/>
      <c r="M8236" s="5"/>
      <c r="AJ8236" s="3"/>
      <c r="AK8236" s="5"/>
      <c r="AL8236" s="5"/>
      <c r="AM8236" s="5"/>
      <c r="AN8236" s="5"/>
      <c r="AO8236" s="5"/>
      <c r="AP8236" s="5"/>
      <c r="AQ8236" s="5"/>
      <c r="AR8236" s="5"/>
      <c r="AS8236" s="3"/>
      <c r="AT8236" s="3"/>
      <c r="AU8236" s="5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CK8236"/>
    </row>
    <row r="8237" spans="1:89" x14ac:dyDescent="0.25">
      <c r="A8237" s="2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3"/>
      <c r="AU8237" s="5"/>
      <c r="AV8237" s="3"/>
      <c r="AW8237" s="3"/>
      <c r="AX8237" s="3"/>
      <c r="AY8237" s="3"/>
      <c r="AZ8237" s="3"/>
      <c r="BA8237" s="3"/>
      <c r="BB8237" s="3"/>
      <c r="BC8237" s="3"/>
      <c r="BD8237" s="3"/>
      <c r="BE8237" s="3"/>
      <c r="BF8237" s="3"/>
      <c r="BG8237" s="3"/>
      <c r="CK8237"/>
    </row>
    <row r="8238" spans="1:89" x14ac:dyDescent="0.25">
      <c r="A8238" s="2"/>
      <c r="B8238" s="5"/>
      <c r="C8238" s="5"/>
      <c r="D8238" s="5"/>
      <c r="E8238" s="5"/>
      <c r="F8238" s="5"/>
      <c r="G8238" s="5"/>
      <c r="H8238" s="5"/>
      <c r="I8238" s="3"/>
      <c r="J8238" s="5"/>
      <c r="K8238" s="5"/>
      <c r="L8238" s="5"/>
      <c r="M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3"/>
      <c r="AU8238" s="5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CK8238"/>
    </row>
    <row r="8239" spans="1:89" x14ac:dyDescent="0.25">
      <c r="A8239" s="2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3"/>
      <c r="AU8239" s="5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CK8239"/>
    </row>
    <row r="8240" spans="1:89" x14ac:dyDescent="0.25">
      <c r="A8240" s="2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AJ8240" s="3"/>
      <c r="AK8240" s="5"/>
      <c r="AL8240" s="5"/>
      <c r="AM8240" s="5"/>
      <c r="AN8240" s="5"/>
      <c r="AO8240" s="5"/>
      <c r="AP8240" s="5"/>
      <c r="AQ8240" s="5"/>
      <c r="AR8240" s="5"/>
      <c r="AS8240" s="3"/>
      <c r="AT8240" s="3"/>
      <c r="AU8240" s="5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CK8240"/>
    </row>
    <row r="8241" spans="1:89" x14ac:dyDescent="0.25">
      <c r="A8241" s="2"/>
      <c r="B8241" s="5"/>
      <c r="C8241" s="5"/>
      <c r="D8241" s="5"/>
      <c r="E8241" s="5"/>
      <c r="F8241" s="5"/>
      <c r="G8241" s="5"/>
      <c r="H8241" s="5"/>
      <c r="I8241" s="3"/>
      <c r="J8241" s="5"/>
      <c r="K8241" s="5"/>
      <c r="L8241" s="5"/>
      <c r="M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3"/>
      <c r="AU8241" s="5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CK8241"/>
    </row>
    <row r="8242" spans="1:89" x14ac:dyDescent="0.25">
      <c r="A8242" s="2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3"/>
      <c r="AU8242" s="5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CK8242"/>
    </row>
    <row r="8243" spans="1:89" x14ac:dyDescent="0.25">
      <c r="A8243" s="2"/>
      <c r="B8243" s="5"/>
      <c r="C8243" s="5"/>
      <c r="D8243" s="5"/>
      <c r="E8243" s="5"/>
      <c r="F8243" s="5"/>
      <c r="G8243" s="5"/>
      <c r="H8243" s="5"/>
      <c r="I8243" s="3"/>
      <c r="J8243" s="5"/>
      <c r="K8243" s="5"/>
      <c r="L8243" s="5"/>
      <c r="M8243" s="5"/>
      <c r="AJ8243" s="5"/>
      <c r="AK8243" s="3"/>
      <c r="AL8243" s="5"/>
      <c r="AM8243" s="5"/>
      <c r="AN8243" s="5"/>
      <c r="AO8243" s="5"/>
      <c r="AP8243" s="5"/>
      <c r="AQ8243" s="5"/>
      <c r="AR8243" s="5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CK8243"/>
    </row>
    <row r="8244" spans="1:89" x14ac:dyDescent="0.25">
      <c r="A8244" s="2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AJ8244" s="5"/>
      <c r="AK8244" s="3"/>
      <c r="AL8244" s="5"/>
      <c r="AM8244" s="5"/>
      <c r="AN8244" s="5"/>
      <c r="AO8244" s="5"/>
      <c r="AP8244" s="5"/>
      <c r="AQ8244" s="5"/>
      <c r="AR8244" s="5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CK8244"/>
    </row>
    <row r="8245" spans="1:89" x14ac:dyDescent="0.25">
      <c r="A8245" s="2"/>
      <c r="B8245" s="5"/>
      <c r="C8245" s="5"/>
      <c r="D8245" s="5"/>
      <c r="E8245" s="5"/>
      <c r="F8245" s="5"/>
      <c r="G8245" s="5"/>
      <c r="H8245" s="5"/>
      <c r="I8245" s="3"/>
      <c r="J8245" s="5"/>
      <c r="K8245" s="5"/>
      <c r="L8245" s="5"/>
      <c r="M8245" s="5"/>
      <c r="AJ8245" s="5"/>
      <c r="AK8245" s="3"/>
      <c r="AL8245" s="5"/>
      <c r="AM8245" s="5"/>
      <c r="AN8245" s="5"/>
      <c r="AO8245" s="5"/>
      <c r="AP8245" s="5"/>
      <c r="AQ8245" s="5"/>
      <c r="AR8245" s="5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CK8245"/>
    </row>
    <row r="8246" spans="1:89" x14ac:dyDescent="0.25">
      <c r="A8246" s="2"/>
      <c r="B8246" s="5"/>
      <c r="C8246" s="5"/>
      <c r="D8246" s="5"/>
      <c r="E8246" s="5"/>
      <c r="F8246" s="5"/>
      <c r="G8246" s="5"/>
      <c r="H8246" s="5"/>
      <c r="I8246" s="3"/>
      <c r="J8246" s="5"/>
      <c r="K8246" s="5"/>
      <c r="L8246" s="5"/>
      <c r="M8246" s="5"/>
      <c r="AJ8246" s="3"/>
      <c r="AK8246" s="5"/>
      <c r="AL8246" s="5"/>
      <c r="AM8246" s="5"/>
      <c r="AN8246" s="5"/>
      <c r="AO8246" s="5"/>
      <c r="AP8246" s="5"/>
      <c r="AQ8246" s="5"/>
      <c r="AR8246" s="5"/>
      <c r="AS8246" s="3"/>
      <c r="AT8246" s="3"/>
      <c r="AU8246" s="5"/>
      <c r="AV8246" s="3"/>
      <c r="AW8246" s="3"/>
      <c r="AX8246" s="3"/>
      <c r="AY8246" s="3"/>
      <c r="AZ8246" s="3"/>
      <c r="BA8246" s="3"/>
      <c r="BB8246" s="3"/>
      <c r="BC8246" s="3"/>
      <c r="BD8246" s="3"/>
      <c r="BE8246" s="3"/>
      <c r="BF8246" s="3"/>
      <c r="BG8246" s="3"/>
      <c r="CK8246"/>
    </row>
    <row r="8247" spans="1:89" x14ac:dyDescent="0.25">
      <c r="A8247" s="2"/>
      <c r="B8247" s="5"/>
      <c r="C8247" s="5"/>
      <c r="D8247" s="5"/>
      <c r="E8247" s="5"/>
      <c r="F8247" s="5"/>
      <c r="G8247" s="5"/>
      <c r="H8247" s="5"/>
      <c r="I8247" s="3"/>
      <c r="J8247" s="5"/>
      <c r="K8247" s="5"/>
      <c r="L8247" s="5"/>
      <c r="M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3"/>
      <c r="AU8247" s="5"/>
      <c r="AV8247" s="3"/>
      <c r="AW8247" s="3"/>
      <c r="AX8247" s="3"/>
      <c r="AY8247" s="3"/>
      <c r="AZ8247" s="3"/>
      <c r="BA8247" s="3"/>
      <c r="BB8247" s="3"/>
      <c r="BC8247" s="3"/>
      <c r="BD8247" s="3"/>
      <c r="BE8247" s="3"/>
      <c r="BF8247" s="3"/>
      <c r="BG8247" s="3"/>
      <c r="CK8247"/>
    </row>
    <row r="8248" spans="1:89" x14ac:dyDescent="0.25">
      <c r="A8248" s="2"/>
      <c r="B8248" s="5"/>
      <c r="C8248" s="5"/>
      <c r="D8248" s="5"/>
      <c r="E8248" s="5"/>
      <c r="F8248" s="5"/>
      <c r="G8248" s="5"/>
      <c r="H8248" s="5"/>
      <c r="I8248" s="3"/>
      <c r="J8248" s="5"/>
      <c r="K8248" s="5"/>
      <c r="L8248" s="5"/>
      <c r="M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3"/>
      <c r="AU8248" s="5"/>
      <c r="AV8248" s="3"/>
      <c r="AW8248" s="3"/>
      <c r="AX8248" s="3"/>
      <c r="AY8248" s="3"/>
      <c r="AZ8248" s="3"/>
      <c r="BA8248" s="3"/>
      <c r="BB8248" s="3"/>
      <c r="BC8248" s="3"/>
      <c r="BD8248" s="3"/>
      <c r="BE8248" s="3"/>
      <c r="BF8248" s="3"/>
      <c r="BG8248" s="3"/>
      <c r="CK8248"/>
    </row>
    <row r="8249" spans="1:89" x14ac:dyDescent="0.25">
      <c r="A8249" s="2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3"/>
      <c r="AU8249" s="5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CK8249"/>
    </row>
    <row r="8250" spans="1:89" x14ac:dyDescent="0.25">
      <c r="A8250" s="2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AJ8250" s="3"/>
      <c r="AK8250" s="5"/>
      <c r="AL8250" s="5"/>
      <c r="AM8250" s="5"/>
      <c r="AN8250" s="5"/>
      <c r="AO8250" s="5"/>
      <c r="AP8250" s="5"/>
      <c r="AQ8250" s="5"/>
      <c r="AR8250" s="5"/>
      <c r="AS8250" s="3"/>
      <c r="AT8250" s="3"/>
      <c r="AU8250" s="5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CK8250"/>
    </row>
    <row r="8251" spans="1:89" x14ac:dyDescent="0.25">
      <c r="A8251" s="2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3"/>
      <c r="AU8251" s="5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CK8251"/>
    </row>
    <row r="8252" spans="1:89" x14ac:dyDescent="0.25">
      <c r="A8252" s="2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3"/>
      <c r="AU8252" s="5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CK8252"/>
    </row>
    <row r="8253" spans="1:89" x14ac:dyDescent="0.25">
      <c r="A8253" s="2"/>
      <c r="B8253" s="5"/>
      <c r="C8253" s="5"/>
      <c r="D8253" s="5"/>
      <c r="E8253" s="5"/>
      <c r="F8253" s="5"/>
      <c r="G8253" s="5"/>
      <c r="H8253" s="5"/>
      <c r="I8253" s="3"/>
      <c r="J8253" s="5"/>
      <c r="K8253" s="5"/>
      <c r="L8253" s="5"/>
      <c r="M8253" s="5"/>
      <c r="AJ8253" s="3"/>
      <c r="AK8253" s="3"/>
      <c r="AL8253" s="3"/>
      <c r="AM8253" s="3"/>
      <c r="AN8253" s="3"/>
      <c r="AO8253" s="5"/>
      <c r="AP8253" s="5"/>
      <c r="AQ8253" s="5"/>
      <c r="AR8253" s="5"/>
      <c r="AS8253" s="5"/>
      <c r="AT8253" s="3"/>
      <c r="AU8253" s="5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CK8253"/>
    </row>
    <row r="8254" spans="1:89" x14ac:dyDescent="0.25">
      <c r="A8254" s="2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3"/>
      <c r="AU8254" s="5"/>
      <c r="AV8254" s="3"/>
      <c r="AW8254" s="3"/>
      <c r="AX8254" s="3"/>
      <c r="AY8254" s="3"/>
      <c r="AZ8254" s="3"/>
      <c r="BA8254" s="3"/>
      <c r="BB8254" s="3"/>
      <c r="BC8254" s="3"/>
      <c r="BD8254" s="3"/>
      <c r="BE8254" s="3"/>
      <c r="BF8254" s="3"/>
      <c r="BG8254" s="3"/>
      <c r="CK8254"/>
    </row>
    <row r="8255" spans="1:89" x14ac:dyDescent="0.25">
      <c r="A8255" s="2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AJ8255" s="3"/>
      <c r="AK8255" s="3"/>
      <c r="AL8255" s="3"/>
      <c r="AM8255" s="3"/>
      <c r="AN8255" s="3"/>
      <c r="AO8255" s="5"/>
      <c r="AP8255" s="5"/>
      <c r="AQ8255" s="5"/>
      <c r="AR8255" s="5"/>
      <c r="AS8255" s="5"/>
      <c r="AT8255" s="3"/>
      <c r="AU8255" s="5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CK8255"/>
    </row>
    <row r="8256" spans="1:89" x14ac:dyDescent="0.25">
      <c r="A8256" s="2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AJ8256" s="3"/>
      <c r="AK8256" s="3"/>
      <c r="AL8256" s="3"/>
      <c r="AM8256" s="3"/>
      <c r="AN8256" s="3"/>
      <c r="AO8256" s="5"/>
      <c r="AP8256" s="5"/>
      <c r="AQ8256" s="5"/>
      <c r="AR8256" s="5"/>
      <c r="AS8256" s="5"/>
      <c r="AT8256" s="3"/>
      <c r="AU8256" s="5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CK8256"/>
    </row>
    <row r="8257" spans="1:89" x14ac:dyDescent="0.25">
      <c r="A8257" s="2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AJ8257" s="5"/>
      <c r="AK8257" s="5"/>
      <c r="AL8257" s="3"/>
      <c r="AM8257" s="3"/>
      <c r="AN8257" s="5"/>
      <c r="AO8257" s="5"/>
      <c r="AP8257" s="5"/>
      <c r="AQ8257" s="5"/>
      <c r="AR8257" s="5"/>
      <c r="AS8257" s="5"/>
      <c r="AT8257" s="3"/>
      <c r="AU8257" s="5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CK8257"/>
    </row>
    <row r="8258" spans="1:89" x14ac:dyDescent="0.25">
      <c r="A8258" s="2"/>
      <c r="B8258" s="5"/>
      <c r="C8258" s="5"/>
      <c r="D8258" s="5"/>
      <c r="E8258" s="5"/>
      <c r="F8258" s="5"/>
      <c r="G8258" s="5"/>
      <c r="H8258" s="5"/>
      <c r="I8258" s="3"/>
      <c r="J8258" s="5"/>
      <c r="K8258" s="5"/>
      <c r="L8258" s="5"/>
      <c r="M8258" s="5"/>
      <c r="AJ8258" s="3"/>
      <c r="AK8258" s="3"/>
      <c r="AL8258" s="3"/>
      <c r="AM8258" s="3"/>
      <c r="AN8258" s="3"/>
      <c r="AO8258" s="5"/>
      <c r="AP8258" s="5"/>
      <c r="AQ8258" s="5"/>
      <c r="AR8258" s="5"/>
      <c r="AS8258" s="5"/>
      <c r="AT8258" s="3"/>
      <c r="AU8258" s="5"/>
      <c r="AV8258" s="3"/>
      <c r="AW8258" s="3"/>
      <c r="AX8258" s="3"/>
      <c r="AY8258" s="3"/>
      <c r="AZ8258" s="3"/>
      <c r="BA8258" s="3"/>
      <c r="BB8258" s="3"/>
      <c r="BC8258" s="3"/>
      <c r="BD8258" s="3"/>
      <c r="BE8258" s="3"/>
      <c r="BF8258" s="3"/>
      <c r="BG8258" s="3"/>
      <c r="CK8258"/>
    </row>
    <row r="8259" spans="1:89" x14ac:dyDescent="0.25">
      <c r="A8259" s="2"/>
      <c r="B8259" s="5"/>
      <c r="C8259" s="5"/>
      <c r="D8259" s="5"/>
      <c r="E8259" s="5"/>
      <c r="F8259" s="5"/>
      <c r="G8259" s="5"/>
      <c r="H8259" s="5"/>
      <c r="I8259" s="3"/>
      <c r="J8259" s="5"/>
      <c r="K8259" s="5"/>
      <c r="L8259" s="5"/>
      <c r="M8259" s="5"/>
      <c r="AJ8259" s="3"/>
      <c r="AK8259" s="3"/>
      <c r="AL8259" s="3"/>
      <c r="AM8259" s="3"/>
      <c r="AN8259" s="3"/>
      <c r="AO8259" s="5"/>
      <c r="AP8259" s="5"/>
      <c r="AQ8259" s="5"/>
      <c r="AR8259" s="5"/>
      <c r="AS8259" s="5"/>
      <c r="AT8259" s="3"/>
      <c r="AU8259" s="5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CK8259"/>
    </row>
    <row r="8260" spans="1:89" x14ac:dyDescent="0.25">
      <c r="A8260" s="2"/>
      <c r="B8260" s="5"/>
      <c r="C8260" s="5"/>
      <c r="D8260" s="5"/>
      <c r="E8260" s="5"/>
      <c r="F8260" s="5"/>
      <c r="G8260" s="5"/>
      <c r="H8260" s="5"/>
      <c r="I8260" s="3"/>
      <c r="J8260" s="5"/>
      <c r="K8260" s="5"/>
      <c r="L8260" s="5"/>
      <c r="M8260" s="5"/>
      <c r="AJ8260" s="3"/>
      <c r="AK8260" s="3"/>
      <c r="AL8260" s="3"/>
      <c r="AM8260" s="3"/>
      <c r="AN8260" s="3"/>
      <c r="AO8260" s="5"/>
      <c r="AP8260" s="5"/>
      <c r="AQ8260" s="5"/>
      <c r="AR8260" s="5"/>
      <c r="AS8260" s="5"/>
      <c r="AT8260" s="3"/>
      <c r="AU8260" s="5"/>
      <c r="AV8260" s="3"/>
      <c r="AW8260" s="3"/>
      <c r="AX8260" s="3"/>
      <c r="AY8260" s="3"/>
      <c r="AZ8260" s="3"/>
      <c r="BA8260" s="3"/>
      <c r="BB8260" s="3"/>
      <c r="BC8260" s="3"/>
      <c r="BD8260" s="3"/>
      <c r="BE8260" s="3"/>
      <c r="BF8260" s="3"/>
      <c r="BG8260" s="3"/>
      <c r="CK8260"/>
    </row>
    <row r="8261" spans="1:89" x14ac:dyDescent="0.25">
      <c r="A8261" s="2"/>
      <c r="B8261" s="5"/>
      <c r="C8261" s="5"/>
      <c r="D8261" s="5"/>
      <c r="E8261" s="5"/>
      <c r="F8261" s="5"/>
      <c r="G8261" s="5"/>
      <c r="H8261" s="5"/>
      <c r="I8261" s="3"/>
      <c r="J8261" s="5"/>
      <c r="K8261" s="5"/>
      <c r="L8261" s="5"/>
      <c r="M8261" s="5"/>
      <c r="AJ8261" s="3"/>
      <c r="AK8261" s="3"/>
      <c r="AL8261" s="3"/>
      <c r="AM8261" s="3"/>
      <c r="AN8261" s="3"/>
      <c r="AO8261" s="5"/>
      <c r="AP8261" s="5"/>
      <c r="AQ8261" s="5"/>
      <c r="AR8261" s="5"/>
      <c r="AS8261" s="5"/>
      <c r="AT8261" s="3"/>
      <c r="AU8261" s="5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CK8261"/>
    </row>
    <row r="8262" spans="1:89" x14ac:dyDescent="0.25">
      <c r="A8262" s="2"/>
      <c r="B8262" s="5"/>
      <c r="C8262" s="5"/>
      <c r="D8262" s="5"/>
      <c r="E8262" s="5"/>
      <c r="F8262" s="5"/>
      <c r="G8262" s="5"/>
      <c r="H8262" s="5"/>
      <c r="I8262" s="3"/>
      <c r="J8262" s="5"/>
      <c r="K8262" s="5"/>
      <c r="L8262" s="5"/>
      <c r="M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3"/>
      <c r="AU8262" s="5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CK8262"/>
    </row>
    <row r="8263" spans="1:89" x14ac:dyDescent="0.25">
      <c r="A8263" s="2"/>
      <c r="B8263" s="5"/>
      <c r="C8263" s="5"/>
      <c r="D8263" s="5"/>
      <c r="E8263" s="5"/>
      <c r="F8263" s="5"/>
      <c r="G8263" s="5"/>
      <c r="H8263" s="5"/>
      <c r="I8263" s="3"/>
      <c r="J8263" s="5"/>
      <c r="K8263" s="5"/>
      <c r="L8263" s="5"/>
      <c r="M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3"/>
      <c r="AU8263" s="5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CK8263"/>
    </row>
    <row r="8264" spans="1:89" x14ac:dyDescent="0.25">
      <c r="A8264" s="2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3"/>
      <c r="AU8264" s="5"/>
      <c r="AV8264" s="3"/>
      <c r="AW8264" s="3"/>
      <c r="AX8264" s="3"/>
      <c r="AY8264" s="3"/>
      <c r="AZ8264" s="3"/>
      <c r="BA8264" s="3"/>
      <c r="BB8264" s="3"/>
      <c r="BC8264" s="3"/>
      <c r="BD8264" s="3"/>
      <c r="BE8264" s="3"/>
      <c r="BF8264" s="3"/>
      <c r="BG8264" s="3"/>
      <c r="CK8264"/>
    </row>
    <row r="8265" spans="1:89" x14ac:dyDescent="0.25">
      <c r="A8265" s="2"/>
      <c r="B8265" s="5"/>
      <c r="C8265" s="5"/>
      <c r="D8265" s="5"/>
      <c r="E8265" s="5"/>
      <c r="F8265" s="5"/>
      <c r="G8265" s="5"/>
      <c r="H8265" s="5"/>
      <c r="I8265" s="3"/>
      <c r="J8265" s="5"/>
      <c r="K8265" s="5"/>
      <c r="L8265" s="5"/>
      <c r="M8265" s="5"/>
      <c r="AJ8265" s="3"/>
      <c r="AK8265" s="3"/>
      <c r="AL8265" s="3"/>
      <c r="AM8265" s="3"/>
      <c r="AN8265" s="3"/>
      <c r="AO8265" s="5"/>
      <c r="AP8265" s="5"/>
      <c r="AQ8265" s="5"/>
      <c r="AR8265" s="5"/>
      <c r="AS8265" s="5"/>
      <c r="AT8265" s="3"/>
      <c r="AU8265" s="5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CK8265"/>
    </row>
    <row r="8266" spans="1:89" x14ac:dyDescent="0.25">
      <c r="A8266" s="2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AJ8266" s="5"/>
      <c r="AK8266" s="5"/>
      <c r="AL8266" s="3"/>
      <c r="AM8266" s="3"/>
      <c r="AN8266" s="5"/>
      <c r="AO8266" s="5"/>
      <c r="AP8266" s="5"/>
      <c r="AQ8266" s="5"/>
      <c r="AR8266" s="5"/>
      <c r="AS8266" s="5"/>
      <c r="AT8266" s="3"/>
      <c r="AU8266" s="5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CK8266"/>
    </row>
    <row r="8267" spans="1:89" x14ac:dyDescent="0.25">
      <c r="A8267" s="2"/>
      <c r="B8267" s="5"/>
      <c r="C8267" s="5"/>
      <c r="D8267" s="5"/>
      <c r="E8267" s="5"/>
      <c r="F8267" s="5"/>
      <c r="G8267" s="5"/>
      <c r="H8267" s="5"/>
      <c r="I8267" s="3"/>
      <c r="J8267" s="5"/>
      <c r="K8267" s="5"/>
      <c r="L8267" s="5"/>
      <c r="M8267" s="5"/>
      <c r="AJ8267" s="3"/>
      <c r="AK8267" s="3"/>
      <c r="AL8267" s="3"/>
      <c r="AM8267" s="3"/>
      <c r="AN8267" s="3"/>
      <c r="AO8267" s="5"/>
      <c r="AP8267" s="5"/>
      <c r="AQ8267" s="5"/>
      <c r="AR8267" s="5"/>
      <c r="AS8267" s="5"/>
      <c r="AT8267" s="3"/>
      <c r="AU8267" s="5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CK8267"/>
    </row>
    <row r="8268" spans="1:89" x14ac:dyDescent="0.25">
      <c r="A8268" s="2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3"/>
      <c r="AU8268" s="5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CK8268"/>
    </row>
    <row r="8269" spans="1:89" x14ac:dyDescent="0.25">
      <c r="A8269" s="2"/>
      <c r="B8269" s="5"/>
      <c r="C8269" s="5"/>
      <c r="D8269" s="5"/>
      <c r="E8269" s="5"/>
      <c r="F8269" s="5"/>
      <c r="G8269" s="5"/>
      <c r="H8269" s="5"/>
      <c r="I8269" s="3"/>
      <c r="J8269" s="5"/>
      <c r="K8269" s="5"/>
      <c r="L8269" s="5"/>
      <c r="M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3"/>
      <c r="AU8269" s="5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CK8269"/>
    </row>
    <row r="8270" spans="1:89" x14ac:dyDescent="0.25">
      <c r="A8270" s="2"/>
      <c r="B8270" s="5"/>
      <c r="C8270" s="5"/>
      <c r="D8270" s="5"/>
      <c r="E8270" s="5"/>
      <c r="F8270" s="5"/>
      <c r="G8270" s="5"/>
      <c r="H8270" s="5"/>
      <c r="I8270" s="3"/>
      <c r="J8270" s="5"/>
      <c r="K8270" s="5"/>
      <c r="L8270" s="5"/>
      <c r="M8270" s="5"/>
      <c r="AJ8270" s="3"/>
      <c r="AK8270" s="3"/>
      <c r="AL8270" s="3"/>
      <c r="AM8270" s="3"/>
      <c r="AN8270" s="3"/>
      <c r="AO8270" s="5"/>
      <c r="AP8270" s="5"/>
      <c r="AQ8270" s="5"/>
      <c r="AR8270" s="5"/>
      <c r="AS8270" s="5"/>
      <c r="AT8270" s="3"/>
      <c r="AU8270" s="5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CK8270"/>
    </row>
    <row r="8271" spans="1:89" x14ac:dyDescent="0.25">
      <c r="A8271" s="2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AJ8271" s="3"/>
      <c r="AK8271" s="3"/>
      <c r="AL8271" s="3"/>
      <c r="AM8271" s="3"/>
      <c r="AN8271" s="5"/>
      <c r="AO8271" s="5"/>
      <c r="AP8271" s="5"/>
      <c r="AQ8271" s="5"/>
      <c r="AR8271" s="5"/>
      <c r="AS8271" s="5"/>
      <c r="AT8271" s="3"/>
      <c r="AU8271" s="5"/>
      <c r="AV8271" s="3"/>
      <c r="AW8271" s="3"/>
      <c r="AX8271" s="3"/>
      <c r="AY8271" s="3"/>
      <c r="AZ8271" s="3"/>
      <c r="BA8271" s="3"/>
      <c r="BB8271" s="3"/>
      <c r="BC8271" s="3"/>
      <c r="BD8271" s="3"/>
      <c r="BE8271" s="3"/>
      <c r="BF8271" s="3"/>
      <c r="BG8271" s="3"/>
      <c r="CK8271"/>
    </row>
    <row r="8272" spans="1:89" x14ac:dyDescent="0.25">
      <c r="A8272" s="2"/>
      <c r="B8272" s="5"/>
      <c r="C8272" s="5"/>
      <c r="D8272" s="5"/>
      <c r="E8272" s="5"/>
      <c r="F8272" s="5"/>
      <c r="G8272" s="5"/>
      <c r="H8272" s="5"/>
      <c r="I8272" s="3"/>
      <c r="J8272" s="5"/>
      <c r="K8272" s="5"/>
      <c r="L8272" s="5"/>
      <c r="M8272" s="5"/>
      <c r="AJ8272" s="3"/>
      <c r="AK8272" s="3"/>
      <c r="AL8272" s="3"/>
      <c r="AM8272" s="3"/>
      <c r="AN8272" s="3"/>
      <c r="AO8272" s="5"/>
      <c r="AP8272" s="5"/>
      <c r="AQ8272" s="5"/>
      <c r="AR8272" s="5"/>
      <c r="AS8272" s="5"/>
      <c r="AT8272" s="3"/>
      <c r="AU8272" s="5"/>
      <c r="AV8272" s="3"/>
      <c r="AW8272" s="3"/>
      <c r="AX8272" s="3"/>
      <c r="AY8272" s="3"/>
      <c r="AZ8272" s="3"/>
      <c r="BA8272" s="3"/>
      <c r="BB8272" s="3"/>
      <c r="BC8272" s="3"/>
      <c r="BD8272" s="3"/>
      <c r="BE8272" s="3"/>
      <c r="BF8272" s="3"/>
      <c r="BG8272" s="3"/>
      <c r="CK8272"/>
    </row>
    <row r="8273" spans="1:89" x14ac:dyDescent="0.25">
      <c r="A8273" s="2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AJ8273" s="3"/>
      <c r="AK8273" s="3"/>
      <c r="AL8273" s="3"/>
      <c r="AM8273" s="3"/>
      <c r="AN8273" s="5"/>
      <c r="AO8273" s="5"/>
      <c r="AP8273" s="5"/>
      <c r="AQ8273" s="5"/>
      <c r="AR8273" s="5"/>
      <c r="AS8273" s="5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CK8273"/>
    </row>
    <row r="8274" spans="1:89" x14ac:dyDescent="0.25">
      <c r="A8274" s="2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AJ8274" s="5"/>
      <c r="AK8274" s="3"/>
      <c r="AL8274" s="3"/>
      <c r="AM8274" s="3"/>
      <c r="AN8274" s="5"/>
      <c r="AO8274" s="5"/>
      <c r="AP8274" s="5"/>
      <c r="AQ8274" s="5"/>
      <c r="AR8274" s="5"/>
      <c r="AS8274" s="5"/>
      <c r="AT8274" s="3"/>
      <c r="AU8274" s="5"/>
      <c r="AV8274" s="3"/>
      <c r="AW8274" s="3"/>
      <c r="AX8274" s="3"/>
      <c r="AY8274" s="3"/>
      <c r="AZ8274" s="3"/>
      <c r="BA8274" s="3"/>
      <c r="BB8274" s="3"/>
      <c r="BC8274" s="3"/>
      <c r="BD8274" s="3"/>
      <c r="BE8274" s="3"/>
      <c r="BF8274" s="3"/>
      <c r="BG8274" s="3"/>
      <c r="CK8274"/>
    </row>
    <row r="8275" spans="1:89" x14ac:dyDescent="0.25">
      <c r="A8275" s="2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AJ8275" s="3"/>
      <c r="AK8275" s="3"/>
      <c r="AL8275" s="3"/>
      <c r="AM8275" s="3"/>
      <c r="AN8275" s="5"/>
      <c r="AO8275" s="5"/>
      <c r="AP8275" s="5"/>
      <c r="AQ8275" s="5"/>
      <c r="AR8275" s="5"/>
      <c r="AS8275" s="5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CK8275"/>
    </row>
    <row r="8276" spans="1:89" x14ac:dyDescent="0.25">
      <c r="A8276" s="2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AJ8276" s="3"/>
      <c r="AK8276" s="3"/>
      <c r="AL8276" s="3"/>
      <c r="AM8276" s="3"/>
      <c r="AN8276" s="3"/>
      <c r="AO8276" s="5"/>
      <c r="AP8276" s="5"/>
      <c r="AQ8276" s="5"/>
      <c r="AR8276" s="5"/>
      <c r="AS8276" s="5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CK8276"/>
    </row>
    <row r="8277" spans="1:89" x14ac:dyDescent="0.25">
      <c r="A8277" s="2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AJ8277" s="3"/>
      <c r="AK8277" s="3"/>
      <c r="AL8277" s="3"/>
      <c r="AM8277" s="3"/>
      <c r="AN8277" s="3"/>
      <c r="AO8277" s="5"/>
      <c r="AP8277" s="5"/>
      <c r="AQ8277" s="5"/>
      <c r="AR8277" s="5"/>
      <c r="AS8277" s="5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CK8277"/>
    </row>
    <row r="8278" spans="1:89" x14ac:dyDescent="0.25">
      <c r="A8278" s="2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AJ8278" s="3"/>
      <c r="AK8278" s="3"/>
      <c r="AL8278" s="3"/>
      <c r="AM8278" s="3"/>
      <c r="AN8278" s="5"/>
      <c r="AO8278" s="5"/>
      <c r="AP8278" s="5"/>
      <c r="AQ8278" s="5"/>
      <c r="AR8278" s="5"/>
      <c r="AS8278" s="5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CK8278"/>
    </row>
    <row r="8279" spans="1:89" x14ac:dyDescent="0.25">
      <c r="A8279" s="2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3"/>
      <c r="AU8279" s="5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CK8279"/>
    </row>
    <row r="8280" spans="1:89" x14ac:dyDescent="0.25">
      <c r="A8280" s="2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3"/>
      <c r="AU8280" s="5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CK8280"/>
    </row>
    <row r="8281" spans="1:89" x14ac:dyDescent="0.25">
      <c r="A8281" s="2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3"/>
      <c r="AU8281" s="5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CK8281"/>
    </row>
    <row r="8282" spans="1:89" x14ac:dyDescent="0.25">
      <c r="A8282" s="2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AJ8282" s="3"/>
      <c r="AK8282" s="3"/>
      <c r="AL8282" s="3"/>
      <c r="AM8282" s="3"/>
      <c r="AN8282" s="3"/>
      <c r="AO8282" s="5"/>
      <c r="AP8282" s="5"/>
      <c r="AQ8282" s="5"/>
      <c r="AR8282" s="5"/>
      <c r="AS8282" s="5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CK8282"/>
    </row>
    <row r="8283" spans="1:89" x14ac:dyDescent="0.25">
      <c r="A8283" s="2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AJ8283" s="3"/>
      <c r="AK8283" s="3"/>
      <c r="AL8283" s="3"/>
      <c r="AM8283" s="3"/>
      <c r="AN8283" s="5"/>
      <c r="AO8283" s="5"/>
      <c r="AP8283" s="5"/>
      <c r="AQ8283" s="5"/>
      <c r="AR8283" s="5"/>
      <c r="AS8283" s="5"/>
      <c r="AT8283" s="3"/>
      <c r="AU8283" s="5"/>
      <c r="AV8283" s="3"/>
      <c r="AW8283" s="3"/>
      <c r="AX8283" s="3"/>
      <c r="AY8283" s="3"/>
      <c r="AZ8283" s="3"/>
      <c r="BA8283" s="3"/>
      <c r="BB8283" s="3"/>
      <c r="BC8283" s="3"/>
      <c r="BD8283" s="3"/>
      <c r="BE8283" s="3"/>
      <c r="BF8283" s="3"/>
      <c r="BG8283" s="3"/>
      <c r="CK8283"/>
    </row>
    <row r="8284" spans="1:89" x14ac:dyDescent="0.25">
      <c r="A8284" s="2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AJ8284" s="3"/>
      <c r="AK8284" s="3"/>
      <c r="AL8284" s="3"/>
      <c r="AM8284" s="3"/>
      <c r="AN8284" s="3"/>
      <c r="AO8284" s="5"/>
      <c r="AP8284" s="5"/>
      <c r="AQ8284" s="5"/>
      <c r="AR8284" s="5"/>
      <c r="AS8284" s="5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CK8284"/>
    </row>
    <row r="8285" spans="1:89" x14ac:dyDescent="0.25">
      <c r="A8285" s="2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3"/>
      <c r="AU8285" s="5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CK8285"/>
    </row>
    <row r="8286" spans="1:89" x14ac:dyDescent="0.25">
      <c r="A8286" s="2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3"/>
      <c r="AU8286" s="5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CK8286"/>
    </row>
    <row r="8287" spans="1:89" x14ac:dyDescent="0.25">
      <c r="A8287" s="2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AJ8287" s="3"/>
      <c r="AK8287" s="3"/>
      <c r="AL8287" s="3"/>
      <c r="AM8287" s="3"/>
      <c r="AN8287" s="3"/>
      <c r="AO8287" s="5"/>
      <c r="AP8287" s="5"/>
      <c r="AQ8287" s="5"/>
      <c r="AR8287" s="5"/>
      <c r="AS8287" s="5"/>
      <c r="AT8287" s="3"/>
      <c r="AU8287" s="5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CK8287"/>
    </row>
    <row r="8288" spans="1:89" x14ac:dyDescent="0.25">
      <c r="A8288" s="2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AJ8288" s="5"/>
      <c r="AK8288" s="3"/>
      <c r="AL8288" s="3"/>
      <c r="AM8288" s="5"/>
      <c r="AN8288" s="5"/>
      <c r="AO8288" s="5"/>
      <c r="AP8288" s="5"/>
      <c r="AQ8288" s="5"/>
      <c r="AR8288" s="5"/>
      <c r="AS8288" s="5"/>
      <c r="AT8288" s="3"/>
      <c r="AU8288" s="5"/>
      <c r="AV8288" s="3"/>
      <c r="AW8288" s="3"/>
      <c r="AX8288" s="3"/>
      <c r="AY8288" s="3"/>
      <c r="AZ8288" s="3"/>
      <c r="BA8288" s="3"/>
      <c r="BB8288" s="3"/>
      <c r="BC8288" s="3"/>
      <c r="BD8288" s="3"/>
      <c r="BE8288" s="3"/>
      <c r="BF8288" s="3"/>
      <c r="BG8288" s="3"/>
      <c r="CK8288"/>
    </row>
    <row r="8289" spans="1:89" x14ac:dyDescent="0.25">
      <c r="A8289" s="2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AJ8289" s="3"/>
      <c r="AK8289" s="3"/>
      <c r="AL8289" s="3"/>
      <c r="AM8289" s="3"/>
      <c r="AN8289" s="3"/>
      <c r="AO8289" s="5"/>
      <c r="AP8289" s="5"/>
      <c r="AQ8289" s="5"/>
      <c r="AR8289" s="5"/>
      <c r="AS8289" s="5"/>
      <c r="AT8289" s="3"/>
      <c r="AU8289" s="5"/>
      <c r="AV8289" s="3"/>
      <c r="AW8289" s="3"/>
      <c r="AX8289" s="3"/>
      <c r="AY8289" s="3"/>
      <c r="AZ8289" s="3"/>
      <c r="BA8289" s="3"/>
      <c r="BB8289" s="3"/>
      <c r="BC8289" s="3"/>
      <c r="BD8289" s="3"/>
      <c r="BE8289" s="3"/>
      <c r="BF8289" s="3"/>
      <c r="BG8289" s="3"/>
      <c r="CK8289"/>
    </row>
    <row r="8290" spans="1:89" x14ac:dyDescent="0.25">
      <c r="A8290" s="2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AJ8290" s="3"/>
      <c r="AK8290" s="3"/>
      <c r="AL8290" s="3"/>
      <c r="AM8290" s="3"/>
      <c r="AN8290" s="5"/>
      <c r="AO8290" s="5"/>
      <c r="AP8290" s="5"/>
      <c r="AQ8290" s="5"/>
      <c r="AR8290" s="5"/>
      <c r="AS8290" s="5"/>
      <c r="AT8290" s="3"/>
      <c r="AU8290" s="5"/>
      <c r="AV8290" s="3"/>
      <c r="AW8290" s="3"/>
      <c r="AX8290" s="3"/>
      <c r="AY8290" s="3"/>
      <c r="AZ8290" s="3"/>
      <c r="BA8290" s="3"/>
      <c r="BB8290" s="3"/>
      <c r="BC8290" s="3"/>
      <c r="BD8290" s="3"/>
      <c r="BE8290" s="3"/>
      <c r="BF8290" s="3"/>
      <c r="BG8290" s="3"/>
      <c r="CK8290"/>
    </row>
    <row r="8291" spans="1:89" x14ac:dyDescent="0.25">
      <c r="A8291" s="2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AJ8291" s="3"/>
      <c r="AK8291" s="3"/>
      <c r="AL8291" s="3"/>
      <c r="AM8291" s="3"/>
      <c r="AN8291" s="5"/>
      <c r="AO8291" s="5"/>
      <c r="AP8291" s="5"/>
      <c r="AQ8291" s="5"/>
      <c r="AR8291" s="5"/>
      <c r="AS8291" s="5"/>
      <c r="AT8291" s="3"/>
      <c r="AU8291" s="5"/>
      <c r="AV8291" s="3"/>
      <c r="AW8291" s="3"/>
      <c r="AX8291" s="3"/>
      <c r="AY8291" s="3"/>
      <c r="AZ8291" s="3"/>
      <c r="BA8291" s="3"/>
      <c r="BB8291" s="3"/>
      <c r="BC8291" s="3"/>
      <c r="BD8291" s="3"/>
      <c r="BE8291" s="3"/>
      <c r="BF8291" s="3"/>
      <c r="BG8291" s="3"/>
      <c r="CK8291"/>
    </row>
    <row r="8292" spans="1:89" x14ac:dyDescent="0.25">
      <c r="A8292" s="2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AJ8292" s="3"/>
      <c r="AK8292" s="3"/>
      <c r="AL8292" s="3"/>
      <c r="AM8292" s="3"/>
      <c r="AN8292" s="5"/>
      <c r="AO8292" s="5"/>
      <c r="AP8292" s="5"/>
      <c r="AQ8292" s="5"/>
      <c r="AR8292" s="5"/>
      <c r="AS8292" s="5"/>
      <c r="AT8292" s="3"/>
      <c r="AU8292" s="5"/>
      <c r="AV8292" s="3"/>
      <c r="AW8292" s="3"/>
      <c r="AX8292" s="3"/>
      <c r="AY8292" s="3"/>
      <c r="AZ8292" s="3"/>
      <c r="BA8292" s="3"/>
      <c r="BB8292" s="3"/>
      <c r="BC8292" s="3"/>
      <c r="BD8292" s="3"/>
      <c r="BE8292" s="3"/>
      <c r="BF8292" s="3"/>
      <c r="BG8292" s="3"/>
      <c r="CK8292"/>
    </row>
    <row r="8293" spans="1:89" x14ac:dyDescent="0.25">
      <c r="A8293" s="2"/>
      <c r="B8293" s="5"/>
      <c r="C8293" s="5"/>
      <c r="D8293" s="5"/>
      <c r="E8293" s="5"/>
      <c r="F8293" s="5"/>
      <c r="G8293" s="5"/>
      <c r="H8293" s="5"/>
      <c r="I8293" s="3"/>
      <c r="J8293" s="5"/>
      <c r="K8293" s="5"/>
      <c r="L8293" s="5"/>
      <c r="M8293" s="5"/>
      <c r="AJ8293" s="3"/>
      <c r="AK8293" s="3"/>
      <c r="AL8293" s="3"/>
      <c r="AM8293" s="3"/>
      <c r="AN8293" s="3"/>
      <c r="AO8293" s="5"/>
      <c r="AP8293" s="5"/>
      <c r="AQ8293" s="5"/>
      <c r="AR8293" s="5"/>
      <c r="AS8293" s="5"/>
      <c r="AT8293" s="3"/>
      <c r="AU8293" s="5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CK8293"/>
    </row>
    <row r="8294" spans="1:89" x14ac:dyDescent="0.25">
      <c r="A8294" s="2"/>
      <c r="B8294" s="5"/>
      <c r="C8294" s="5"/>
      <c r="D8294" s="5"/>
      <c r="E8294" s="5"/>
      <c r="F8294" s="5"/>
      <c r="G8294" s="5"/>
      <c r="H8294" s="5"/>
      <c r="I8294" s="3"/>
      <c r="J8294" s="5"/>
      <c r="K8294" s="5"/>
      <c r="L8294" s="5"/>
      <c r="M8294" s="5"/>
      <c r="AJ8294" s="3"/>
      <c r="AK8294" s="3"/>
      <c r="AL8294" s="3"/>
      <c r="AM8294" s="3"/>
      <c r="AN8294" s="3"/>
      <c r="AO8294" s="5"/>
      <c r="AP8294" s="5"/>
      <c r="AQ8294" s="5"/>
      <c r="AR8294" s="5"/>
      <c r="AS8294" s="5"/>
      <c r="AT8294" s="3"/>
      <c r="AU8294" s="5"/>
      <c r="AV8294" s="3"/>
      <c r="AW8294" s="3"/>
      <c r="AX8294" s="3"/>
      <c r="AY8294" s="3"/>
      <c r="AZ8294" s="3"/>
      <c r="BA8294" s="3"/>
      <c r="BB8294" s="3"/>
      <c r="BC8294" s="3"/>
      <c r="BD8294" s="3"/>
      <c r="BE8294" s="3"/>
      <c r="BF8294" s="3"/>
      <c r="BG8294" s="3"/>
      <c r="CK8294"/>
    </row>
    <row r="8295" spans="1:89" x14ac:dyDescent="0.25">
      <c r="A8295" s="2"/>
      <c r="B8295" s="5"/>
      <c r="C8295" s="5"/>
      <c r="D8295" s="5"/>
      <c r="E8295" s="5"/>
      <c r="F8295" s="5"/>
      <c r="G8295" s="5"/>
      <c r="H8295" s="5"/>
      <c r="I8295" s="3"/>
      <c r="J8295" s="5"/>
      <c r="K8295" s="5"/>
      <c r="L8295" s="5"/>
      <c r="M8295" s="5"/>
      <c r="AJ8295" s="3"/>
      <c r="AK8295" s="3"/>
      <c r="AL8295" s="3"/>
      <c r="AM8295" s="3"/>
      <c r="AN8295" s="5"/>
      <c r="AO8295" s="5"/>
      <c r="AP8295" s="5"/>
      <c r="AQ8295" s="5"/>
      <c r="AR8295" s="5"/>
      <c r="AS8295" s="5"/>
      <c r="AT8295" s="3"/>
      <c r="AU8295" s="5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CK8295"/>
    </row>
    <row r="8296" spans="1:89" x14ac:dyDescent="0.25">
      <c r="A8296" s="2"/>
      <c r="B8296" s="5"/>
      <c r="C8296" s="5"/>
      <c r="D8296" s="5"/>
      <c r="E8296" s="5"/>
      <c r="F8296" s="5"/>
      <c r="G8296" s="5"/>
      <c r="H8296" s="5"/>
      <c r="I8296" s="3"/>
      <c r="J8296" s="5"/>
      <c r="K8296" s="5"/>
      <c r="L8296" s="5"/>
      <c r="M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3"/>
      <c r="AU8296" s="5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CK8296"/>
    </row>
    <row r="8297" spans="1:89" x14ac:dyDescent="0.25">
      <c r="A8297" s="2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3"/>
      <c r="AU8297" s="5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CK8297"/>
    </row>
    <row r="8298" spans="1:89" x14ac:dyDescent="0.25">
      <c r="A8298" s="2"/>
      <c r="B8298" s="5"/>
      <c r="C8298" s="5"/>
      <c r="D8298" s="5"/>
      <c r="E8298" s="5"/>
      <c r="F8298" s="5"/>
      <c r="G8298" s="5"/>
      <c r="H8298" s="5"/>
      <c r="I8298" s="3"/>
      <c r="J8298" s="5"/>
      <c r="K8298" s="5"/>
      <c r="L8298" s="5"/>
      <c r="M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3"/>
      <c r="AU8298" s="5"/>
      <c r="AV8298" s="3"/>
      <c r="AW8298" s="3"/>
      <c r="AX8298" s="3"/>
      <c r="AY8298" s="3"/>
      <c r="AZ8298" s="3"/>
      <c r="BA8298" s="3"/>
      <c r="BB8298" s="3"/>
      <c r="BC8298" s="3"/>
      <c r="BD8298" s="3"/>
      <c r="BE8298" s="3"/>
      <c r="BF8298" s="3"/>
      <c r="BG8298" s="3"/>
      <c r="CK8298"/>
    </row>
    <row r="8299" spans="1:89" x14ac:dyDescent="0.25">
      <c r="A8299" s="2"/>
      <c r="B8299" s="5"/>
      <c r="C8299" s="5"/>
      <c r="D8299" s="5"/>
      <c r="E8299" s="5"/>
      <c r="F8299" s="5"/>
      <c r="G8299" s="5"/>
      <c r="H8299" s="5"/>
      <c r="I8299" s="3"/>
      <c r="J8299" s="5"/>
      <c r="K8299" s="5"/>
      <c r="L8299" s="5"/>
      <c r="M8299" s="5"/>
      <c r="AJ8299" s="3"/>
      <c r="AK8299" s="3"/>
      <c r="AL8299" s="3"/>
      <c r="AM8299" s="3"/>
      <c r="AN8299" s="3"/>
      <c r="AO8299" s="5"/>
      <c r="AP8299" s="5"/>
      <c r="AQ8299" s="5"/>
      <c r="AR8299" s="5"/>
      <c r="AS8299" s="5"/>
      <c r="AT8299" s="3"/>
      <c r="AU8299" s="5"/>
      <c r="AV8299" s="3"/>
      <c r="AW8299" s="3"/>
      <c r="AX8299" s="3"/>
      <c r="AY8299" s="3"/>
      <c r="AZ8299" s="3"/>
      <c r="BA8299" s="3"/>
      <c r="BB8299" s="3"/>
      <c r="BC8299" s="3"/>
      <c r="BD8299" s="3"/>
      <c r="BE8299" s="3"/>
      <c r="BF8299" s="3"/>
      <c r="BG8299" s="3"/>
      <c r="CK8299"/>
    </row>
    <row r="8300" spans="1:89" x14ac:dyDescent="0.25">
      <c r="A8300" s="2"/>
      <c r="B8300" s="5"/>
      <c r="C8300" s="5"/>
      <c r="D8300" s="5"/>
      <c r="E8300" s="5"/>
      <c r="F8300" s="5"/>
      <c r="G8300" s="5"/>
      <c r="H8300" s="5"/>
      <c r="I8300" s="3"/>
      <c r="J8300" s="5"/>
      <c r="K8300" s="5"/>
      <c r="L8300" s="5"/>
      <c r="M8300" s="5"/>
      <c r="AJ8300" s="3"/>
      <c r="AK8300" s="3"/>
      <c r="AL8300" s="3"/>
      <c r="AM8300" s="3"/>
      <c r="AN8300" s="5"/>
      <c r="AO8300" s="5"/>
      <c r="AP8300" s="5"/>
      <c r="AQ8300" s="5"/>
      <c r="AR8300" s="5"/>
      <c r="AS8300" s="5"/>
      <c r="AT8300" s="3"/>
      <c r="AU8300" s="5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CK8300"/>
    </row>
    <row r="8301" spans="1:89" x14ac:dyDescent="0.25">
      <c r="A8301" s="2"/>
      <c r="B8301" s="5"/>
      <c r="C8301" s="5"/>
      <c r="D8301" s="5"/>
      <c r="E8301" s="5"/>
      <c r="F8301" s="5"/>
      <c r="G8301" s="5"/>
      <c r="H8301" s="5"/>
      <c r="I8301" s="3"/>
      <c r="J8301" s="5"/>
      <c r="K8301" s="5"/>
      <c r="L8301" s="5"/>
      <c r="M8301" s="5"/>
      <c r="AJ8301" s="3"/>
      <c r="AK8301" s="3"/>
      <c r="AL8301" s="3"/>
      <c r="AM8301" s="3"/>
      <c r="AN8301" s="3"/>
      <c r="AO8301" s="5"/>
      <c r="AP8301" s="5"/>
      <c r="AQ8301" s="5"/>
      <c r="AR8301" s="5"/>
      <c r="AS8301" s="5"/>
      <c r="AT8301" s="3"/>
      <c r="AU8301" s="5"/>
      <c r="AV8301" s="3"/>
      <c r="AW8301" s="3"/>
      <c r="AX8301" s="3"/>
      <c r="AY8301" s="3"/>
      <c r="AZ8301" s="3"/>
      <c r="BA8301" s="3"/>
      <c r="BB8301" s="3"/>
      <c r="BC8301" s="3"/>
      <c r="BD8301" s="3"/>
      <c r="BE8301" s="3"/>
      <c r="BF8301" s="3"/>
      <c r="BG8301" s="3"/>
      <c r="CK8301"/>
    </row>
    <row r="8302" spans="1:89" x14ac:dyDescent="0.25">
      <c r="A8302" s="2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3"/>
      <c r="AU8302" s="5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CK8302"/>
    </row>
    <row r="8303" spans="1:89" x14ac:dyDescent="0.25">
      <c r="A8303" s="2"/>
      <c r="B8303" s="5"/>
      <c r="C8303" s="5"/>
      <c r="D8303" s="5"/>
      <c r="E8303" s="5"/>
      <c r="F8303" s="5"/>
      <c r="G8303" s="5"/>
      <c r="H8303" s="5"/>
      <c r="I8303" s="3"/>
      <c r="J8303" s="5"/>
      <c r="K8303" s="5"/>
      <c r="L8303" s="5"/>
      <c r="M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3"/>
      <c r="AU8303" s="5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CK8303"/>
    </row>
    <row r="8304" spans="1:89" x14ac:dyDescent="0.25">
      <c r="A8304" s="2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AJ8304" s="3"/>
      <c r="AK8304" s="3"/>
      <c r="AL8304" s="3"/>
      <c r="AM8304" s="3"/>
      <c r="AN8304" s="3"/>
      <c r="AO8304" s="5"/>
      <c r="AP8304" s="5"/>
      <c r="AQ8304" s="5"/>
      <c r="AR8304" s="3"/>
      <c r="AS8304" s="5"/>
      <c r="AT8304" s="3"/>
      <c r="AU8304" s="5"/>
      <c r="AV8304" s="3"/>
      <c r="AW8304" s="3"/>
      <c r="AX8304" s="3"/>
      <c r="AY8304" s="3"/>
      <c r="AZ8304" s="3"/>
      <c r="BA8304" s="3"/>
      <c r="BB8304" s="3"/>
      <c r="BC8304" s="3"/>
      <c r="BD8304" s="3"/>
      <c r="BE8304" s="3"/>
      <c r="BF8304" s="3"/>
      <c r="BG8304" s="3"/>
      <c r="CK8304"/>
    </row>
    <row r="8305" spans="1:89" x14ac:dyDescent="0.25">
      <c r="A8305" s="2"/>
      <c r="B8305" s="5"/>
      <c r="C8305" s="5"/>
      <c r="D8305" s="5"/>
      <c r="E8305" s="5"/>
      <c r="F8305" s="5"/>
      <c r="G8305" s="5"/>
      <c r="H8305" s="5"/>
      <c r="I8305" s="3"/>
      <c r="J8305" s="5"/>
      <c r="K8305" s="5"/>
      <c r="L8305" s="5"/>
      <c r="M8305" s="5"/>
      <c r="AJ8305" s="3"/>
      <c r="AK8305" s="3"/>
      <c r="AL8305" s="3"/>
      <c r="AM8305" s="3"/>
      <c r="AN8305" s="3"/>
      <c r="AO8305" s="5"/>
      <c r="AP8305" s="5"/>
      <c r="AQ8305" s="5"/>
      <c r="AR8305" s="3"/>
      <c r="AS8305" s="5"/>
      <c r="AT8305" s="3"/>
      <c r="AU8305" s="5"/>
      <c r="AV8305" s="3"/>
      <c r="AW8305" s="3"/>
      <c r="AX8305" s="3"/>
      <c r="AY8305" s="3"/>
      <c r="AZ8305" s="3"/>
      <c r="BA8305" s="3"/>
      <c r="BB8305" s="3"/>
      <c r="BC8305" s="3"/>
      <c r="BD8305" s="3"/>
      <c r="BE8305" s="3"/>
      <c r="BF8305" s="3"/>
      <c r="BG8305" s="3"/>
      <c r="CK8305"/>
    </row>
    <row r="8306" spans="1:89" x14ac:dyDescent="0.25">
      <c r="A8306" s="2"/>
      <c r="B8306" s="5"/>
      <c r="C8306" s="5"/>
      <c r="D8306" s="5"/>
      <c r="E8306" s="5"/>
      <c r="F8306" s="5"/>
      <c r="G8306" s="5"/>
      <c r="H8306" s="5"/>
      <c r="I8306" s="3"/>
      <c r="J8306" s="5"/>
      <c r="K8306" s="5"/>
      <c r="L8306" s="5"/>
      <c r="M8306" s="5"/>
      <c r="AJ8306" s="3"/>
      <c r="AK8306" s="3"/>
      <c r="AL8306" s="3"/>
      <c r="AM8306" s="3"/>
      <c r="AN8306" s="3"/>
      <c r="AO8306" s="5"/>
      <c r="AP8306" s="5"/>
      <c r="AQ8306" s="5"/>
      <c r="AR8306" s="3"/>
      <c r="AS8306" s="5"/>
      <c r="AT8306" s="3"/>
      <c r="AU8306" s="5"/>
      <c r="AV8306" s="3"/>
      <c r="AW8306" s="3"/>
      <c r="AX8306" s="3"/>
      <c r="AY8306" s="3"/>
      <c r="AZ8306" s="3"/>
      <c r="BA8306" s="3"/>
      <c r="BB8306" s="3"/>
      <c r="BC8306" s="3"/>
      <c r="BD8306" s="3"/>
      <c r="BE8306" s="3"/>
      <c r="BF8306" s="3"/>
      <c r="BG8306" s="3"/>
      <c r="CK8306"/>
    </row>
    <row r="8307" spans="1:89" x14ac:dyDescent="0.25">
      <c r="A8307" s="2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AJ8307" s="3"/>
      <c r="AK8307" s="3"/>
      <c r="AL8307" s="3"/>
      <c r="AM8307" s="3"/>
      <c r="AN8307" s="3"/>
      <c r="AO8307" s="5"/>
      <c r="AP8307" s="5"/>
      <c r="AQ8307" s="5"/>
      <c r="AR8307" s="3"/>
      <c r="AS8307" s="3"/>
      <c r="AT8307" s="3"/>
      <c r="AU8307" s="5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CK8307"/>
    </row>
    <row r="8308" spans="1:89" x14ac:dyDescent="0.25">
      <c r="A8308" s="2"/>
      <c r="B8308" s="5"/>
      <c r="C8308" s="5"/>
      <c r="D8308" s="5"/>
      <c r="E8308" s="5"/>
      <c r="F8308" s="5"/>
      <c r="G8308" s="5"/>
      <c r="H8308" s="5"/>
      <c r="I8308" s="3"/>
      <c r="J8308" s="5"/>
      <c r="K8308" s="5"/>
      <c r="L8308" s="5"/>
      <c r="M8308" s="5"/>
      <c r="AJ8308" s="5"/>
      <c r="AK8308" s="5"/>
      <c r="AL8308" s="3"/>
      <c r="AM8308" s="3"/>
      <c r="AN8308" s="3"/>
      <c r="AO8308" s="5"/>
      <c r="AP8308" s="5"/>
      <c r="AQ8308" s="5"/>
      <c r="AR8308" s="5"/>
      <c r="AS8308" s="5"/>
      <c r="AT8308" s="3"/>
      <c r="AU8308" s="5"/>
      <c r="AV8308" s="3"/>
      <c r="AW8308" s="3"/>
      <c r="AX8308" s="3"/>
      <c r="AY8308" s="3"/>
      <c r="AZ8308" s="3"/>
      <c r="BA8308" s="3"/>
      <c r="BB8308" s="3"/>
      <c r="BC8308" s="3"/>
      <c r="BD8308" s="3"/>
      <c r="BE8308" s="3"/>
      <c r="BF8308" s="3"/>
      <c r="BG8308" s="3"/>
      <c r="CK8308"/>
    </row>
    <row r="8309" spans="1:89" x14ac:dyDescent="0.25">
      <c r="A8309" s="2"/>
      <c r="B8309" s="5"/>
      <c r="C8309" s="5"/>
      <c r="D8309" s="5"/>
      <c r="E8309" s="5"/>
      <c r="F8309" s="5"/>
      <c r="G8309" s="5"/>
      <c r="H8309" s="5"/>
      <c r="I8309" s="3"/>
      <c r="J8309" s="5"/>
      <c r="K8309" s="5"/>
      <c r="L8309" s="5"/>
      <c r="M8309" s="5"/>
      <c r="AJ8309" s="3"/>
      <c r="AK8309" s="3"/>
      <c r="AL8309" s="3"/>
      <c r="AM8309" s="3"/>
      <c r="AN8309" s="3"/>
      <c r="AO8309" s="5"/>
      <c r="AP8309" s="5"/>
      <c r="AQ8309" s="5"/>
      <c r="AR8309" s="3"/>
      <c r="AS8309" s="3"/>
      <c r="AT8309" s="3"/>
      <c r="AU8309" s="5"/>
      <c r="AV8309" s="3"/>
      <c r="AW8309" s="3"/>
      <c r="AX8309" s="3"/>
      <c r="AY8309" s="3"/>
      <c r="AZ8309" s="3"/>
      <c r="BA8309" s="3"/>
      <c r="BB8309" s="3"/>
      <c r="BC8309" s="3"/>
      <c r="BD8309" s="3"/>
      <c r="BE8309" s="3"/>
      <c r="BF8309" s="3"/>
      <c r="BG8309" s="3"/>
      <c r="CK8309"/>
    </row>
    <row r="8310" spans="1:89" x14ac:dyDescent="0.25">
      <c r="A8310" s="2"/>
      <c r="B8310" s="5"/>
      <c r="C8310" s="5"/>
      <c r="D8310" s="5"/>
      <c r="E8310" s="5"/>
      <c r="F8310" s="5"/>
      <c r="G8310" s="5"/>
      <c r="H8310" s="5"/>
      <c r="I8310" s="3"/>
      <c r="J8310" s="5"/>
      <c r="K8310" s="5"/>
      <c r="L8310" s="5"/>
      <c r="M8310" s="5"/>
      <c r="AJ8310" s="3"/>
      <c r="AK8310" s="3"/>
      <c r="AL8310" s="3"/>
      <c r="AM8310" s="3"/>
      <c r="AN8310" s="3"/>
      <c r="AO8310" s="5"/>
      <c r="AP8310" s="5"/>
      <c r="AQ8310" s="5"/>
      <c r="AR8310" s="3"/>
      <c r="AS8310" s="3"/>
      <c r="AT8310" s="3"/>
      <c r="AU8310" s="5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CK8310"/>
    </row>
    <row r="8311" spans="1:89" x14ac:dyDescent="0.25">
      <c r="A8311" s="2"/>
      <c r="B8311" s="5"/>
      <c r="C8311" s="5"/>
      <c r="D8311" s="5"/>
      <c r="E8311" s="5"/>
      <c r="F8311" s="5"/>
      <c r="G8311" s="5"/>
      <c r="H8311" s="5"/>
      <c r="I8311" s="3"/>
      <c r="J8311" s="5"/>
      <c r="K8311" s="5"/>
      <c r="L8311" s="5"/>
      <c r="M8311" s="5"/>
      <c r="AJ8311" s="3"/>
      <c r="AK8311" s="3"/>
      <c r="AL8311" s="3"/>
      <c r="AM8311" s="3"/>
      <c r="AN8311" s="3"/>
      <c r="AO8311" s="5"/>
      <c r="AP8311" s="5"/>
      <c r="AQ8311" s="5"/>
      <c r="AR8311" s="3"/>
      <c r="AS8311" s="3"/>
      <c r="AT8311" s="3"/>
      <c r="AU8311" s="5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CK8311"/>
    </row>
    <row r="8312" spans="1:89" x14ac:dyDescent="0.25">
      <c r="A8312" s="2"/>
      <c r="B8312" s="5"/>
      <c r="C8312" s="5"/>
      <c r="D8312" s="5"/>
      <c r="E8312" s="5"/>
      <c r="F8312" s="5"/>
      <c r="G8312" s="5"/>
      <c r="H8312" s="5"/>
      <c r="I8312" s="3"/>
      <c r="J8312" s="5"/>
      <c r="K8312" s="5"/>
      <c r="L8312" s="5"/>
      <c r="M8312" s="5"/>
      <c r="AJ8312" s="3"/>
      <c r="AK8312" s="3"/>
      <c r="AL8312" s="3"/>
      <c r="AM8312" s="3"/>
      <c r="AN8312" s="3"/>
      <c r="AO8312" s="5"/>
      <c r="AP8312" s="5"/>
      <c r="AQ8312" s="5"/>
      <c r="AR8312" s="3"/>
      <c r="AS8312" s="5"/>
      <c r="AT8312" s="3"/>
      <c r="AU8312" s="5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CK8312"/>
    </row>
    <row r="8313" spans="1:89" x14ac:dyDescent="0.25">
      <c r="A8313" s="2"/>
      <c r="B8313" s="5"/>
      <c r="C8313" s="5"/>
      <c r="D8313" s="5"/>
      <c r="E8313" s="5"/>
      <c r="F8313" s="5"/>
      <c r="G8313" s="5"/>
      <c r="H8313" s="5"/>
      <c r="I8313" s="3"/>
      <c r="J8313" s="5"/>
      <c r="K8313" s="5"/>
      <c r="L8313" s="5"/>
      <c r="M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3"/>
      <c r="AU8313" s="5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CK8313"/>
    </row>
    <row r="8314" spans="1:89" x14ac:dyDescent="0.25">
      <c r="A8314" s="2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3"/>
      <c r="AU8314" s="5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CK8314"/>
    </row>
    <row r="8315" spans="1:89" x14ac:dyDescent="0.25">
      <c r="A8315" s="2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3"/>
      <c r="AU8315" s="5"/>
      <c r="AV8315" s="3"/>
      <c r="AW8315" s="3"/>
      <c r="AX8315" s="3"/>
      <c r="AY8315" s="3"/>
      <c r="AZ8315" s="3"/>
      <c r="BA8315" s="3"/>
      <c r="BB8315" s="3"/>
      <c r="BC8315" s="3"/>
      <c r="BD8315" s="3"/>
      <c r="BE8315" s="3"/>
      <c r="BF8315" s="3"/>
      <c r="BG8315" s="3"/>
      <c r="CK8315"/>
    </row>
    <row r="8316" spans="1:89" x14ac:dyDescent="0.25">
      <c r="A8316" s="2"/>
      <c r="B8316" s="5"/>
      <c r="C8316" s="5"/>
      <c r="D8316" s="5"/>
      <c r="E8316" s="5"/>
      <c r="F8316" s="5"/>
      <c r="G8316" s="5"/>
      <c r="H8316" s="5"/>
      <c r="I8316" s="3"/>
      <c r="J8316" s="5"/>
      <c r="K8316" s="5"/>
      <c r="L8316" s="5"/>
      <c r="M8316" s="5"/>
      <c r="AJ8316" s="3"/>
      <c r="AK8316" s="3"/>
      <c r="AL8316" s="3"/>
      <c r="AM8316" s="3"/>
      <c r="AN8316" s="3"/>
      <c r="AO8316" s="5"/>
      <c r="AP8316" s="5"/>
      <c r="AQ8316" s="5"/>
      <c r="AR8316" s="3"/>
      <c r="AS8316" s="3"/>
      <c r="AT8316" s="3"/>
      <c r="AU8316" s="5"/>
      <c r="AV8316" s="3"/>
      <c r="AW8316" s="3"/>
      <c r="AX8316" s="3"/>
      <c r="AY8316" s="3"/>
      <c r="AZ8316" s="3"/>
      <c r="BA8316" s="3"/>
      <c r="BB8316" s="3"/>
      <c r="BC8316" s="3"/>
      <c r="BD8316" s="3"/>
      <c r="BE8316" s="3"/>
      <c r="BF8316" s="3"/>
      <c r="BG8316" s="3"/>
      <c r="CK8316"/>
    </row>
    <row r="8317" spans="1:89" x14ac:dyDescent="0.25">
      <c r="A8317" s="2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AJ8317" s="3"/>
      <c r="AK8317" s="3"/>
      <c r="AL8317" s="3"/>
      <c r="AM8317" s="3"/>
      <c r="AN8317" s="3"/>
      <c r="AO8317" s="5"/>
      <c r="AP8317" s="5"/>
      <c r="AQ8317" s="5"/>
      <c r="AR8317" s="3"/>
      <c r="AS8317" s="5"/>
      <c r="AT8317" s="3"/>
      <c r="AU8317" s="5"/>
      <c r="AV8317" s="3"/>
      <c r="AW8317" s="3"/>
      <c r="AX8317" s="3"/>
      <c r="AY8317" s="3"/>
      <c r="AZ8317" s="3"/>
      <c r="BA8317" s="3"/>
      <c r="BB8317" s="3"/>
      <c r="BC8317" s="3"/>
      <c r="BD8317" s="3"/>
      <c r="BE8317" s="3"/>
      <c r="BF8317" s="3"/>
      <c r="BG8317" s="3"/>
      <c r="CK8317"/>
    </row>
    <row r="8318" spans="1:89" x14ac:dyDescent="0.25">
      <c r="A8318" s="2"/>
      <c r="B8318" s="5"/>
      <c r="C8318" s="5"/>
      <c r="D8318" s="5"/>
      <c r="E8318" s="5"/>
      <c r="F8318" s="5"/>
      <c r="G8318" s="5"/>
      <c r="H8318" s="5"/>
      <c r="I8318" s="3"/>
      <c r="J8318" s="5"/>
      <c r="K8318" s="5"/>
      <c r="L8318" s="5"/>
      <c r="M8318" s="5"/>
      <c r="AJ8318" s="3"/>
      <c r="AK8318" s="3"/>
      <c r="AL8318" s="3"/>
      <c r="AM8318" s="3"/>
      <c r="AN8318" s="3"/>
      <c r="AO8318" s="5"/>
      <c r="AP8318" s="5"/>
      <c r="AQ8318" s="5"/>
      <c r="AR8318" s="3"/>
      <c r="AS8318" s="3"/>
      <c r="AT8318" s="3"/>
      <c r="AU8318" s="5"/>
      <c r="AV8318" s="3"/>
      <c r="AW8318" s="3"/>
      <c r="AX8318" s="3"/>
      <c r="AY8318" s="3"/>
      <c r="AZ8318" s="3"/>
      <c r="BA8318" s="3"/>
      <c r="BB8318" s="3"/>
      <c r="BC8318" s="3"/>
      <c r="BD8318" s="3"/>
      <c r="BE8318" s="3"/>
      <c r="BF8318" s="3"/>
      <c r="BG8318" s="3"/>
      <c r="CK8318"/>
    </row>
    <row r="8319" spans="1:89" x14ac:dyDescent="0.25">
      <c r="A8319" s="2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3"/>
      <c r="AU8319" s="5"/>
      <c r="AV8319" s="3"/>
      <c r="AW8319" s="3"/>
      <c r="AX8319" s="3"/>
      <c r="AY8319" s="3"/>
      <c r="AZ8319" s="3"/>
      <c r="BA8319" s="3"/>
      <c r="BB8319" s="3"/>
      <c r="BC8319" s="3"/>
      <c r="BD8319" s="3"/>
      <c r="BE8319" s="3"/>
      <c r="BF8319" s="3"/>
      <c r="BG8319" s="3"/>
      <c r="CK8319"/>
    </row>
    <row r="8320" spans="1:89" x14ac:dyDescent="0.25">
      <c r="A8320" s="2"/>
      <c r="B8320" s="5"/>
      <c r="C8320" s="5"/>
      <c r="D8320" s="5"/>
      <c r="E8320" s="5"/>
      <c r="F8320" s="5"/>
      <c r="G8320" s="5"/>
      <c r="H8320" s="5"/>
      <c r="I8320" s="3"/>
      <c r="J8320" s="5"/>
      <c r="K8320" s="5"/>
      <c r="L8320" s="5"/>
      <c r="M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3"/>
      <c r="AU8320" s="5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CK8320"/>
    </row>
    <row r="8321" spans="1:89" x14ac:dyDescent="0.25">
      <c r="A8321" s="2"/>
      <c r="B8321" s="5"/>
      <c r="C8321" s="5"/>
      <c r="D8321" s="5"/>
      <c r="E8321" s="5"/>
      <c r="F8321" s="5"/>
      <c r="G8321" s="5"/>
      <c r="H8321" s="5"/>
      <c r="I8321" s="3"/>
      <c r="J8321" s="5"/>
      <c r="K8321" s="5"/>
      <c r="L8321" s="5"/>
      <c r="M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3"/>
      <c r="AU8321" s="5"/>
      <c r="AV8321" s="3"/>
      <c r="AW8321" s="3"/>
      <c r="AX8321" s="3"/>
      <c r="AY8321" s="3"/>
      <c r="AZ8321" s="3"/>
      <c r="BA8321" s="3"/>
      <c r="BB8321" s="3"/>
      <c r="BC8321" s="3"/>
      <c r="BD8321" s="3"/>
      <c r="BE8321" s="3"/>
      <c r="BF8321" s="3"/>
      <c r="BG8321" s="3"/>
      <c r="CK8321"/>
    </row>
    <row r="8322" spans="1:89" x14ac:dyDescent="0.25">
      <c r="A8322" s="2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3"/>
      <c r="AU8322" s="5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CK8322"/>
    </row>
    <row r="8323" spans="1:89" x14ac:dyDescent="0.25">
      <c r="A8323" s="2"/>
      <c r="B8323" s="5"/>
      <c r="C8323" s="5"/>
      <c r="D8323" s="5"/>
      <c r="E8323" s="5"/>
      <c r="F8323" s="5"/>
      <c r="G8323" s="5"/>
      <c r="H8323" s="5"/>
      <c r="I8323" s="3"/>
      <c r="J8323" s="5"/>
      <c r="K8323" s="5"/>
      <c r="L8323" s="5"/>
      <c r="M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3"/>
      <c r="AU8323" s="5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CK8323"/>
    </row>
    <row r="8324" spans="1:89" x14ac:dyDescent="0.25">
      <c r="A8324" s="2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3"/>
      <c r="AU8324" s="5"/>
      <c r="AV8324" s="3"/>
      <c r="AW8324" s="3"/>
      <c r="AX8324" s="3"/>
      <c r="AY8324" s="3"/>
      <c r="AZ8324" s="3"/>
      <c r="BA8324" s="3"/>
      <c r="BB8324" s="3"/>
      <c r="BC8324" s="3"/>
      <c r="BD8324" s="3"/>
      <c r="BE8324" s="3"/>
      <c r="BF8324" s="3"/>
      <c r="BG8324" s="3"/>
      <c r="CK8324"/>
    </row>
    <row r="8325" spans="1:89" x14ac:dyDescent="0.25">
      <c r="A8325" s="2"/>
      <c r="B8325" s="5"/>
      <c r="C8325" s="5"/>
      <c r="D8325" s="5"/>
      <c r="E8325" s="5"/>
      <c r="F8325" s="5"/>
      <c r="G8325" s="5"/>
      <c r="H8325" s="5"/>
      <c r="I8325" s="3"/>
      <c r="J8325" s="5"/>
      <c r="K8325" s="5"/>
      <c r="L8325" s="5"/>
      <c r="M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3"/>
      <c r="AU8325" s="5"/>
      <c r="AV8325" s="3"/>
      <c r="AW8325" s="3"/>
      <c r="AX8325" s="3"/>
      <c r="AY8325" s="3"/>
      <c r="AZ8325" s="3"/>
      <c r="BA8325" s="3"/>
      <c r="BB8325" s="3"/>
      <c r="BC8325" s="3"/>
      <c r="BD8325" s="3"/>
      <c r="BE8325" s="3"/>
      <c r="BF8325" s="3"/>
      <c r="BG8325" s="3"/>
      <c r="CK8325"/>
    </row>
    <row r="8326" spans="1:89" x14ac:dyDescent="0.25">
      <c r="A8326" s="2"/>
      <c r="B8326" s="5"/>
      <c r="C8326" s="5"/>
      <c r="D8326" s="5"/>
      <c r="E8326" s="5"/>
      <c r="F8326" s="5"/>
      <c r="G8326" s="5"/>
      <c r="H8326" s="5"/>
      <c r="I8326" s="3"/>
      <c r="J8326" s="5"/>
      <c r="K8326" s="5"/>
      <c r="L8326" s="5"/>
      <c r="M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3"/>
      <c r="AU8326" s="5"/>
      <c r="AV8326" s="3"/>
      <c r="AW8326" s="3"/>
      <c r="AX8326" s="3"/>
      <c r="AY8326" s="3"/>
      <c r="AZ8326" s="3"/>
      <c r="BA8326" s="3"/>
      <c r="BB8326" s="3"/>
      <c r="BC8326" s="3"/>
      <c r="BD8326" s="3"/>
      <c r="BE8326" s="3"/>
      <c r="BF8326" s="3"/>
      <c r="BG8326" s="3"/>
      <c r="CK8326"/>
    </row>
    <row r="8327" spans="1:89" x14ac:dyDescent="0.25">
      <c r="A8327" s="2"/>
      <c r="B8327" s="5"/>
      <c r="C8327" s="5"/>
      <c r="D8327" s="5"/>
      <c r="E8327" s="5"/>
      <c r="F8327" s="5"/>
      <c r="G8327" s="5"/>
      <c r="H8327" s="5"/>
      <c r="I8327" s="3"/>
      <c r="J8327" s="5"/>
      <c r="K8327" s="5"/>
      <c r="L8327" s="5"/>
      <c r="M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3"/>
      <c r="AU8327" s="5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CK8327"/>
    </row>
    <row r="8328" spans="1:89" x14ac:dyDescent="0.25">
      <c r="A8328" s="2"/>
      <c r="B8328" s="5"/>
      <c r="C8328" s="5"/>
      <c r="D8328" s="5"/>
      <c r="E8328" s="5"/>
      <c r="F8328" s="5"/>
      <c r="G8328" s="5"/>
      <c r="H8328" s="5"/>
      <c r="I8328" s="3"/>
      <c r="J8328" s="5"/>
      <c r="K8328" s="5"/>
      <c r="L8328" s="5"/>
      <c r="M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3"/>
      <c r="AU8328" s="5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CK8328"/>
    </row>
    <row r="8329" spans="1:89" x14ac:dyDescent="0.25">
      <c r="A8329" s="2"/>
      <c r="B8329" s="5"/>
      <c r="C8329" s="5"/>
      <c r="D8329" s="5"/>
      <c r="E8329" s="5"/>
      <c r="F8329" s="5"/>
      <c r="G8329" s="5"/>
      <c r="H8329" s="5"/>
      <c r="I8329" s="3"/>
      <c r="J8329" s="5"/>
      <c r="K8329" s="5"/>
      <c r="L8329" s="5"/>
      <c r="M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3"/>
      <c r="AU8329" s="5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CK8329"/>
    </row>
    <row r="8330" spans="1:89" x14ac:dyDescent="0.25">
      <c r="A8330" s="2"/>
      <c r="B8330" s="5"/>
      <c r="C8330" s="5"/>
      <c r="D8330" s="5"/>
      <c r="E8330" s="5"/>
      <c r="F8330" s="5"/>
      <c r="G8330" s="5"/>
      <c r="H8330" s="5"/>
      <c r="I8330" s="3"/>
      <c r="J8330" s="5"/>
      <c r="K8330" s="5"/>
      <c r="L8330" s="5"/>
      <c r="M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3"/>
      <c r="AU8330" s="5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CK8330"/>
    </row>
    <row r="8331" spans="1:89" x14ac:dyDescent="0.25">
      <c r="A8331" s="2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3"/>
      <c r="AU8331" s="5"/>
      <c r="AV8331" s="3"/>
      <c r="AW8331" s="3"/>
      <c r="AX8331" s="3"/>
      <c r="AY8331" s="3"/>
      <c r="AZ8331" s="3"/>
      <c r="BA8331" s="3"/>
      <c r="BB8331" s="3"/>
      <c r="BC8331" s="3"/>
      <c r="BD8331" s="3"/>
      <c r="BE8331" s="3"/>
      <c r="BF8331" s="3"/>
      <c r="BG8331" s="3"/>
      <c r="CK8331"/>
    </row>
    <row r="8332" spans="1:89" x14ac:dyDescent="0.25">
      <c r="A8332" s="2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3"/>
      <c r="AU8332" s="5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CK8332"/>
    </row>
    <row r="8333" spans="1:89" x14ac:dyDescent="0.25">
      <c r="A8333" s="2"/>
      <c r="B8333" s="5"/>
      <c r="C8333" s="5"/>
      <c r="D8333" s="5"/>
      <c r="E8333" s="5"/>
      <c r="F8333" s="5"/>
      <c r="G8333" s="5"/>
      <c r="H8333" s="5"/>
      <c r="I8333" s="3"/>
      <c r="J8333" s="5"/>
      <c r="K8333" s="5"/>
      <c r="L8333" s="5"/>
      <c r="M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3"/>
      <c r="AU8333" s="5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CK8333"/>
    </row>
    <row r="8334" spans="1:89" x14ac:dyDescent="0.25">
      <c r="A8334" s="2"/>
      <c r="B8334" s="5"/>
      <c r="C8334" s="5"/>
      <c r="D8334" s="5"/>
      <c r="E8334" s="5"/>
      <c r="F8334" s="5"/>
      <c r="G8334" s="5"/>
      <c r="H8334" s="5"/>
      <c r="I8334" s="3"/>
      <c r="J8334" s="5"/>
      <c r="K8334" s="5"/>
      <c r="L8334" s="5"/>
      <c r="M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3"/>
      <c r="AU8334" s="5"/>
      <c r="AV8334" s="3"/>
      <c r="AW8334" s="3"/>
      <c r="AX8334" s="3"/>
      <c r="AY8334" s="3"/>
      <c r="AZ8334" s="3"/>
      <c r="BA8334" s="3"/>
      <c r="BB8334" s="3"/>
      <c r="BC8334" s="3"/>
      <c r="BD8334" s="3"/>
      <c r="BE8334" s="3"/>
      <c r="BF8334" s="3"/>
      <c r="BG8334" s="3"/>
      <c r="CK8334"/>
    </row>
    <row r="8335" spans="1:89" x14ac:dyDescent="0.25">
      <c r="A8335" s="2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3"/>
      <c r="AU8335" s="5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CK8335"/>
    </row>
    <row r="8336" spans="1:89" x14ac:dyDescent="0.25">
      <c r="A8336" s="2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3"/>
      <c r="AU8336" s="5"/>
      <c r="AV8336" s="3"/>
      <c r="AW8336" s="3"/>
      <c r="AX8336" s="3"/>
      <c r="AY8336" s="3"/>
      <c r="AZ8336" s="3"/>
      <c r="BA8336" s="3"/>
      <c r="BB8336" s="3"/>
      <c r="BC8336" s="3"/>
      <c r="BD8336" s="3"/>
      <c r="BE8336" s="3"/>
      <c r="BF8336" s="3"/>
      <c r="BG8336" s="3"/>
      <c r="CK8336"/>
    </row>
    <row r="8337" spans="1:89" x14ac:dyDescent="0.25">
      <c r="A8337" s="2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3"/>
      <c r="AU8337" s="5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CK8337"/>
    </row>
    <row r="8338" spans="1:89" x14ac:dyDescent="0.25">
      <c r="A8338" s="2"/>
      <c r="B8338" s="5"/>
      <c r="C8338" s="5"/>
      <c r="D8338" s="5"/>
      <c r="E8338" s="5"/>
      <c r="F8338" s="5"/>
      <c r="G8338" s="5"/>
      <c r="H8338" s="5"/>
      <c r="I8338" s="3"/>
      <c r="J8338" s="5"/>
      <c r="K8338" s="5"/>
      <c r="L8338" s="5"/>
      <c r="M8338" s="5"/>
      <c r="AJ8338" s="3"/>
      <c r="AK8338" s="3"/>
      <c r="AL8338" s="3"/>
      <c r="AM8338" s="3"/>
      <c r="AN8338" s="3"/>
      <c r="AO8338" s="5"/>
      <c r="AP8338" s="5"/>
      <c r="AQ8338" s="5"/>
      <c r="AR8338" s="5"/>
      <c r="AS8338" s="5"/>
      <c r="AT8338" s="3"/>
      <c r="AU8338" s="5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CK8338"/>
    </row>
    <row r="8339" spans="1:89" x14ac:dyDescent="0.25">
      <c r="A8339" s="2"/>
      <c r="B8339" s="5"/>
      <c r="C8339" s="5"/>
      <c r="D8339" s="5"/>
      <c r="E8339" s="5"/>
      <c r="F8339" s="5"/>
      <c r="G8339" s="5"/>
      <c r="H8339" s="5"/>
      <c r="I8339" s="3"/>
      <c r="J8339" s="5"/>
      <c r="K8339" s="5"/>
      <c r="L8339" s="5"/>
      <c r="M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3"/>
      <c r="AU8339" s="5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CK8339"/>
    </row>
    <row r="8340" spans="1:89" x14ac:dyDescent="0.25">
      <c r="A8340" s="2"/>
      <c r="B8340" s="5"/>
      <c r="C8340" s="5"/>
      <c r="D8340" s="5"/>
      <c r="E8340" s="5"/>
      <c r="F8340" s="5"/>
      <c r="G8340" s="5"/>
      <c r="H8340" s="5"/>
      <c r="I8340" s="3"/>
      <c r="J8340" s="5"/>
      <c r="K8340" s="5"/>
      <c r="L8340" s="5"/>
      <c r="M8340" s="5"/>
      <c r="AJ8340" s="3"/>
      <c r="AK8340" s="3"/>
      <c r="AL8340" s="3"/>
      <c r="AM8340" s="3"/>
      <c r="AN8340" s="3"/>
      <c r="AO8340" s="5"/>
      <c r="AP8340" s="5"/>
      <c r="AQ8340" s="5"/>
      <c r="AR8340" s="5"/>
      <c r="AS8340" s="5"/>
      <c r="AT8340" s="3"/>
      <c r="AU8340" s="5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CK8340"/>
    </row>
    <row r="8341" spans="1:89" x14ac:dyDescent="0.25">
      <c r="A8341" s="2"/>
      <c r="B8341" s="5"/>
      <c r="C8341" s="5"/>
      <c r="D8341" s="5"/>
      <c r="E8341" s="5"/>
      <c r="F8341" s="5"/>
      <c r="G8341" s="5"/>
      <c r="H8341" s="5"/>
      <c r="I8341" s="3"/>
      <c r="J8341" s="5"/>
      <c r="K8341" s="5"/>
      <c r="L8341" s="5"/>
      <c r="M8341" s="5"/>
      <c r="AJ8341" s="3"/>
      <c r="AK8341" s="3"/>
      <c r="AL8341" s="3"/>
      <c r="AM8341" s="3"/>
      <c r="AN8341" s="3"/>
      <c r="AO8341" s="5"/>
      <c r="AP8341" s="5"/>
      <c r="AQ8341" s="5"/>
      <c r="AR8341" s="5"/>
      <c r="AS8341" s="5"/>
      <c r="AT8341" s="3"/>
      <c r="AU8341" s="5"/>
      <c r="AV8341" s="3"/>
      <c r="AW8341" s="3"/>
      <c r="AX8341" s="3"/>
      <c r="AY8341" s="3"/>
      <c r="AZ8341" s="3"/>
      <c r="BA8341" s="3"/>
      <c r="BB8341" s="3"/>
      <c r="BC8341" s="3"/>
      <c r="BD8341" s="3"/>
      <c r="BE8341" s="3"/>
      <c r="BF8341" s="3"/>
      <c r="BG8341" s="3"/>
      <c r="CK8341"/>
    </row>
    <row r="8342" spans="1:89" x14ac:dyDescent="0.25">
      <c r="A8342" s="2"/>
      <c r="B8342" s="5"/>
      <c r="C8342" s="5"/>
      <c r="D8342" s="5"/>
      <c r="E8342" s="5"/>
      <c r="F8342" s="5"/>
      <c r="G8342" s="5"/>
      <c r="H8342" s="5"/>
      <c r="I8342" s="3"/>
      <c r="J8342" s="5"/>
      <c r="K8342" s="5"/>
      <c r="L8342" s="5"/>
      <c r="M8342" s="5"/>
      <c r="AJ8342" s="5"/>
      <c r="AK8342" s="5"/>
      <c r="AL8342" s="3"/>
      <c r="AM8342" s="3"/>
      <c r="AN8342" s="5"/>
      <c r="AO8342" s="5"/>
      <c r="AP8342" s="5"/>
      <c r="AQ8342" s="5"/>
      <c r="AR8342" s="5"/>
      <c r="AS8342" s="5"/>
      <c r="AT8342" s="3"/>
      <c r="AU8342" s="5"/>
      <c r="AV8342" s="3"/>
      <c r="AW8342" s="3"/>
      <c r="AX8342" s="3"/>
      <c r="AY8342" s="3"/>
      <c r="AZ8342" s="3"/>
      <c r="BA8342" s="3"/>
      <c r="BB8342" s="3"/>
      <c r="BC8342" s="3"/>
      <c r="BD8342" s="3"/>
      <c r="BE8342" s="3"/>
      <c r="BF8342" s="3"/>
      <c r="BG8342" s="3"/>
      <c r="CK8342"/>
    </row>
    <row r="8343" spans="1:89" x14ac:dyDescent="0.25">
      <c r="A8343" s="2"/>
      <c r="B8343" s="5"/>
      <c r="C8343" s="5"/>
      <c r="D8343" s="5"/>
      <c r="E8343" s="5"/>
      <c r="F8343" s="5"/>
      <c r="G8343" s="5"/>
      <c r="H8343" s="5"/>
      <c r="I8343" s="3"/>
      <c r="J8343" s="5"/>
      <c r="K8343" s="5"/>
      <c r="L8343" s="5"/>
      <c r="M8343" s="5"/>
      <c r="AJ8343" s="3"/>
      <c r="AK8343" s="3"/>
      <c r="AL8343" s="3"/>
      <c r="AM8343" s="3"/>
      <c r="AN8343" s="3"/>
      <c r="AO8343" s="5"/>
      <c r="AP8343" s="5"/>
      <c r="AQ8343" s="5"/>
      <c r="AR8343" s="5"/>
      <c r="AS8343" s="5"/>
      <c r="AT8343" s="3"/>
      <c r="AU8343" s="5"/>
      <c r="AV8343" s="3"/>
      <c r="AW8343" s="3"/>
      <c r="AX8343" s="3"/>
      <c r="AY8343" s="3"/>
      <c r="AZ8343" s="3"/>
      <c r="BA8343" s="3"/>
      <c r="BB8343" s="3"/>
      <c r="BC8343" s="3"/>
      <c r="BD8343" s="3"/>
      <c r="BE8343" s="3"/>
      <c r="BF8343" s="3"/>
      <c r="BG8343" s="3"/>
      <c r="CK8343"/>
    </row>
    <row r="8344" spans="1:89" x14ac:dyDescent="0.25">
      <c r="A8344" s="2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AJ8344" s="3"/>
      <c r="AK8344" s="3"/>
      <c r="AL8344" s="3"/>
      <c r="AM8344" s="3"/>
      <c r="AN8344" s="3"/>
      <c r="AO8344" s="5"/>
      <c r="AP8344" s="5"/>
      <c r="AQ8344" s="5"/>
      <c r="AR8344" s="5"/>
      <c r="AS8344" s="5"/>
      <c r="AT8344" s="3"/>
      <c r="AU8344" s="5"/>
      <c r="AV8344" s="3"/>
      <c r="AW8344" s="3"/>
      <c r="AX8344" s="3"/>
      <c r="AY8344" s="3"/>
      <c r="AZ8344" s="3"/>
      <c r="BA8344" s="3"/>
      <c r="BB8344" s="3"/>
      <c r="BC8344" s="3"/>
      <c r="BD8344" s="3"/>
      <c r="BE8344" s="3"/>
      <c r="BF8344" s="3"/>
      <c r="BG8344" s="3"/>
      <c r="CK8344"/>
    </row>
    <row r="8345" spans="1:89" x14ac:dyDescent="0.25">
      <c r="A8345" s="2"/>
      <c r="B8345" s="5"/>
      <c r="C8345" s="5"/>
      <c r="D8345" s="5"/>
      <c r="E8345" s="5"/>
      <c r="F8345" s="5"/>
      <c r="G8345" s="5"/>
      <c r="H8345" s="5"/>
      <c r="I8345" s="3"/>
      <c r="J8345" s="5"/>
      <c r="K8345" s="5"/>
      <c r="L8345" s="5"/>
      <c r="M8345" s="5"/>
      <c r="AJ8345" s="3"/>
      <c r="AK8345" s="3"/>
      <c r="AL8345" s="3"/>
      <c r="AM8345" s="3"/>
      <c r="AN8345" s="3"/>
      <c r="AO8345" s="5"/>
      <c r="AP8345" s="5"/>
      <c r="AQ8345" s="5"/>
      <c r="AR8345" s="5"/>
      <c r="AS8345" s="5"/>
      <c r="AT8345" s="3"/>
      <c r="AU8345" s="5"/>
      <c r="AV8345" s="3"/>
      <c r="AW8345" s="3"/>
      <c r="AX8345" s="3"/>
      <c r="AY8345" s="3"/>
      <c r="AZ8345" s="3"/>
      <c r="BA8345" s="3"/>
      <c r="BB8345" s="3"/>
      <c r="BC8345" s="3"/>
      <c r="BD8345" s="3"/>
      <c r="BE8345" s="3"/>
      <c r="BF8345" s="3"/>
      <c r="BG8345" s="3"/>
      <c r="CK8345"/>
    </row>
    <row r="8346" spans="1:89" x14ac:dyDescent="0.25">
      <c r="A8346" s="2"/>
      <c r="B8346" s="5"/>
      <c r="C8346" s="5"/>
      <c r="D8346" s="5"/>
      <c r="E8346" s="5"/>
      <c r="F8346" s="5"/>
      <c r="G8346" s="5"/>
      <c r="H8346" s="5"/>
      <c r="I8346" s="3"/>
      <c r="J8346" s="5"/>
      <c r="K8346" s="5"/>
      <c r="L8346" s="5"/>
      <c r="M8346" s="5"/>
      <c r="AJ8346" s="3"/>
      <c r="AK8346" s="3"/>
      <c r="AL8346" s="3"/>
      <c r="AM8346" s="3"/>
      <c r="AN8346" s="3"/>
      <c r="AO8346" s="5"/>
      <c r="AP8346" s="5"/>
      <c r="AQ8346" s="5"/>
      <c r="AR8346" s="5"/>
      <c r="AS8346" s="5"/>
      <c r="AT8346" s="3"/>
      <c r="AU8346" s="5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CK8346"/>
    </row>
    <row r="8347" spans="1:89" x14ac:dyDescent="0.25">
      <c r="A8347" s="2"/>
      <c r="B8347" s="5"/>
      <c r="C8347" s="5"/>
      <c r="D8347" s="5"/>
      <c r="E8347" s="5"/>
      <c r="F8347" s="5"/>
      <c r="G8347" s="5"/>
      <c r="H8347" s="5"/>
      <c r="I8347" s="3"/>
      <c r="J8347" s="5"/>
      <c r="K8347" s="5"/>
      <c r="L8347" s="5"/>
      <c r="M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3"/>
      <c r="AU8347" s="5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CK8347"/>
    </row>
    <row r="8348" spans="1:89" x14ac:dyDescent="0.25">
      <c r="A8348" s="2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3"/>
      <c r="AU8348" s="5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CK8348"/>
    </row>
    <row r="8349" spans="1:89" x14ac:dyDescent="0.25">
      <c r="A8349" s="2"/>
      <c r="B8349" s="5"/>
      <c r="C8349" s="5"/>
      <c r="D8349" s="5"/>
      <c r="E8349" s="5"/>
      <c r="F8349" s="5"/>
      <c r="G8349" s="5"/>
      <c r="H8349" s="5"/>
      <c r="I8349" s="3"/>
      <c r="J8349" s="5"/>
      <c r="K8349" s="5"/>
      <c r="L8349" s="5"/>
      <c r="M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3"/>
      <c r="AU8349" s="5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CK8349"/>
    </row>
    <row r="8350" spans="1:89" x14ac:dyDescent="0.25">
      <c r="A8350" s="2"/>
      <c r="B8350" s="5"/>
      <c r="C8350" s="5"/>
      <c r="D8350" s="5"/>
      <c r="E8350" s="5"/>
      <c r="F8350" s="5"/>
      <c r="G8350" s="5"/>
      <c r="H8350" s="5"/>
      <c r="I8350" s="3"/>
      <c r="J8350" s="5"/>
      <c r="K8350" s="5"/>
      <c r="L8350" s="5"/>
      <c r="M8350" s="5"/>
      <c r="AJ8350" s="3"/>
      <c r="AK8350" s="3"/>
      <c r="AL8350" s="3"/>
      <c r="AM8350" s="3"/>
      <c r="AN8350" s="3"/>
      <c r="AO8350" s="5"/>
      <c r="AP8350" s="5"/>
      <c r="AQ8350" s="5"/>
      <c r="AR8350" s="5"/>
      <c r="AS8350" s="5"/>
      <c r="AT8350" s="3"/>
      <c r="AU8350" s="5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CK8350"/>
    </row>
    <row r="8351" spans="1:89" x14ac:dyDescent="0.25">
      <c r="A8351" s="2"/>
      <c r="B8351" s="5"/>
      <c r="C8351" s="5"/>
      <c r="D8351" s="5"/>
      <c r="E8351" s="5"/>
      <c r="F8351" s="5"/>
      <c r="G8351" s="5"/>
      <c r="H8351" s="5"/>
      <c r="I8351" s="3"/>
      <c r="J8351" s="5"/>
      <c r="K8351" s="5"/>
      <c r="L8351" s="5"/>
      <c r="M8351" s="5"/>
      <c r="AJ8351" s="5"/>
      <c r="AK8351" s="5"/>
      <c r="AL8351" s="3"/>
      <c r="AM8351" s="3"/>
      <c r="AN8351" s="5"/>
      <c r="AO8351" s="5"/>
      <c r="AP8351" s="5"/>
      <c r="AQ8351" s="5"/>
      <c r="AR8351" s="5"/>
      <c r="AS8351" s="5"/>
      <c r="AT8351" s="3"/>
      <c r="AU8351" s="5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CK8351"/>
    </row>
    <row r="8352" spans="1:89" x14ac:dyDescent="0.25">
      <c r="A8352" s="2"/>
      <c r="B8352" s="5"/>
      <c r="C8352" s="5"/>
      <c r="D8352" s="5"/>
      <c r="E8352" s="5"/>
      <c r="F8352" s="5"/>
      <c r="G8352" s="5"/>
      <c r="H8352" s="5"/>
      <c r="I8352" s="3"/>
      <c r="J8352" s="5"/>
      <c r="K8352" s="5"/>
      <c r="L8352" s="5"/>
      <c r="M8352" s="5"/>
      <c r="AJ8352" s="3"/>
      <c r="AK8352" s="3"/>
      <c r="AL8352" s="3"/>
      <c r="AM8352" s="3"/>
      <c r="AN8352" s="3"/>
      <c r="AO8352" s="5"/>
      <c r="AP8352" s="5"/>
      <c r="AQ8352" s="5"/>
      <c r="AR8352" s="5"/>
      <c r="AS8352" s="5"/>
      <c r="AT8352" s="3"/>
      <c r="AU8352" s="5"/>
      <c r="AV8352" s="3"/>
      <c r="AW8352" s="3"/>
      <c r="AX8352" s="3"/>
      <c r="AY8352" s="3"/>
      <c r="AZ8352" s="3"/>
      <c r="BA8352" s="3"/>
      <c r="BB8352" s="3"/>
      <c r="BC8352" s="3"/>
      <c r="BD8352" s="3"/>
      <c r="BE8352" s="3"/>
      <c r="BF8352" s="3"/>
      <c r="BG8352" s="3"/>
      <c r="CK8352"/>
    </row>
    <row r="8353" spans="1:89" x14ac:dyDescent="0.25">
      <c r="A8353" s="2"/>
      <c r="B8353" s="5"/>
      <c r="C8353" s="5"/>
      <c r="D8353" s="5"/>
      <c r="E8353" s="5"/>
      <c r="F8353" s="5"/>
      <c r="G8353" s="5"/>
      <c r="H8353" s="5"/>
      <c r="I8353" s="3"/>
      <c r="J8353" s="5"/>
      <c r="K8353" s="5"/>
      <c r="L8353" s="5"/>
      <c r="M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3"/>
      <c r="AU8353" s="5"/>
      <c r="AV8353" s="3"/>
      <c r="AW8353" s="3"/>
      <c r="AX8353" s="3"/>
      <c r="AY8353" s="3"/>
      <c r="AZ8353" s="3"/>
      <c r="BA8353" s="3"/>
      <c r="BB8353" s="3"/>
      <c r="BC8353" s="3"/>
      <c r="BD8353" s="3"/>
      <c r="BE8353" s="3"/>
      <c r="BF8353" s="3"/>
      <c r="BG8353" s="3"/>
      <c r="CK8353"/>
    </row>
    <row r="8354" spans="1:89" x14ac:dyDescent="0.25">
      <c r="A8354" s="2"/>
      <c r="B8354" s="5"/>
      <c r="C8354" s="5"/>
      <c r="D8354" s="5"/>
      <c r="E8354" s="5"/>
      <c r="F8354" s="5"/>
      <c r="G8354" s="5"/>
      <c r="H8354" s="5"/>
      <c r="I8354" s="3"/>
      <c r="J8354" s="5"/>
      <c r="K8354" s="5"/>
      <c r="L8354" s="5"/>
      <c r="M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3"/>
      <c r="AU8354" s="5"/>
      <c r="AV8354" s="3"/>
      <c r="AW8354" s="3"/>
      <c r="AX8354" s="3"/>
      <c r="AY8354" s="3"/>
      <c r="AZ8354" s="3"/>
      <c r="BA8354" s="3"/>
      <c r="BB8354" s="3"/>
      <c r="BC8354" s="3"/>
      <c r="BD8354" s="3"/>
      <c r="BE8354" s="3"/>
      <c r="BF8354" s="3"/>
      <c r="BG8354" s="3"/>
      <c r="CK8354"/>
    </row>
    <row r="8355" spans="1:89" x14ac:dyDescent="0.25">
      <c r="A8355" s="2"/>
      <c r="B8355" s="5"/>
      <c r="C8355" s="5"/>
      <c r="D8355" s="5"/>
      <c r="E8355" s="5"/>
      <c r="F8355" s="5"/>
      <c r="G8355" s="5"/>
      <c r="H8355" s="5"/>
      <c r="I8355" s="3"/>
      <c r="J8355" s="5"/>
      <c r="K8355" s="5"/>
      <c r="L8355" s="5"/>
      <c r="M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3"/>
      <c r="AU8355" s="5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CK8355"/>
    </row>
    <row r="8356" spans="1:89" x14ac:dyDescent="0.25">
      <c r="A8356" s="2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3"/>
      <c r="AU8356" s="5"/>
      <c r="AV8356" s="3"/>
      <c r="AW8356" s="3"/>
      <c r="AX8356" s="3"/>
      <c r="AY8356" s="3"/>
      <c r="AZ8356" s="3"/>
      <c r="BA8356" s="3"/>
      <c r="BB8356" s="3"/>
      <c r="BC8356" s="3"/>
      <c r="BD8356" s="3"/>
      <c r="BE8356" s="3"/>
      <c r="BF8356" s="3"/>
      <c r="BG8356" s="3"/>
      <c r="CK8356"/>
    </row>
    <row r="8357" spans="1:89" x14ac:dyDescent="0.25">
      <c r="A8357" s="2"/>
      <c r="B8357" s="5"/>
      <c r="C8357" s="5"/>
      <c r="D8357" s="5"/>
      <c r="E8357" s="5"/>
      <c r="F8357" s="5"/>
      <c r="G8357" s="5"/>
      <c r="H8357" s="5"/>
      <c r="I8357" s="3"/>
      <c r="J8357" s="5"/>
      <c r="K8357" s="5"/>
      <c r="L8357" s="5"/>
      <c r="M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3"/>
      <c r="AU8357" s="5"/>
      <c r="AV8357" s="3"/>
      <c r="AW8357" s="3"/>
      <c r="AX8357" s="3"/>
      <c r="AY8357" s="3"/>
      <c r="AZ8357" s="3"/>
      <c r="BA8357" s="3"/>
      <c r="BB8357" s="3"/>
      <c r="BC8357" s="3"/>
      <c r="BD8357" s="3"/>
      <c r="BE8357" s="3"/>
      <c r="BF8357" s="3"/>
      <c r="BG8357" s="3"/>
      <c r="CK8357"/>
    </row>
    <row r="8358" spans="1:89" x14ac:dyDescent="0.25">
      <c r="A8358" s="2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3"/>
      <c r="AU8358" s="5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CK8358"/>
    </row>
    <row r="8359" spans="1:89" x14ac:dyDescent="0.25">
      <c r="A8359" s="2"/>
      <c r="B8359" s="5"/>
      <c r="C8359" s="5"/>
      <c r="D8359" s="5"/>
      <c r="E8359" s="5"/>
      <c r="F8359" s="5"/>
      <c r="G8359" s="5"/>
      <c r="H8359" s="5"/>
      <c r="I8359" s="3"/>
      <c r="J8359" s="5"/>
      <c r="K8359" s="5"/>
      <c r="L8359" s="5"/>
      <c r="M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3"/>
      <c r="AU8359" s="5"/>
      <c r="AV8359" s="3"/>
      <c r="AW8359" s="3"/>
      <c r="AX8359" s="3"/>
      <c r="AY8359" s="3"/>
      <c r="AZ8359" s="3"/>
      <c r="BA8359" s="3"/>
      <c r="BB8359" s="3"/>
      <c r="BC8359" s="3"/>
      <c r="BD8359" s="3"/>
      <c r="BE8359" s="3"/>
      <c r="BF8359" s="3"/>
      <c r="BG8359" s="3"/>
      <c r="CK8359"/>
    </row>
    <row r="8360" spans="1:89" x14ac:dyDescent="0.25">
      <c r="A8360" s="2"/>
      <c r="B8360" s="5"/>
      <c r="C8360" s="5"/>
      <c r="D8360" s="5"/>
      <c r="E8360" s="5"/>
      <c r="F8360" s="5"/>
      <c r="G8360" s="5"/>
      <c r="H8360" s="5"/>
      <c r="I8360" s="3"/>
      <c r="J8360" s="5"/>
      <c r="K8360" s="5"/>
      <c r="L8360" s="5"/>
      <c r="M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3"/>
      <c r="AU8360" s="5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CK8360"/>
    </row>
    <row r="8361" spans="1:89" x14ac:dyDescent="0.25">
      <c r="A8361" s="2"/>
      <c r="B8361" s="5"/>
      <c r="C8361" s="5"/>
      <c r="D8361" s="5"/>
      <c r="E8361" s="5"/>
      <c r="F8361" s="5"/>
      <c r="G8361" s="5"/>
      <c r="H8361" s="5"/>
      <c r="I8361" s="3"/>
      <c r="J8361" s="5"/>
      <c r="K8361" s="5"/>
      <c r="L8361" s="5"/>
      <c r="M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3"/>
      <c r="AU8361" s="5"/>
      <c r="AV8361" s="3"/>
      <c r="AW8361" s="3"/>
      <c r="AX8361" s="3"/>
      <c r="AY8361" s="3"/>
      <c r="AZ8361" s="3"/>
      <c r="BA8361" s="3"/>
      <c r="BB8361" s="3"/>
      <c r="BC8361" s="3"/>
      <c r="BD8361" s="3"/>
      <c r="BE8361" s="3"/>
      <c r="BF8361" s="3"/>
      <c r="BG8361" s="3"/>
      <c r="CK8361"/>
    </row>
    <row r="8362" spans="1:89" x14ac:dyDescent="0.25">
      <c r="A8362" s="2"/>
      <c r="B8362" s="5"/>
      <c r="C8362" s="5"/>
      <c r="D8362" s="5"/>
      <c r="E8362" s="5"/>
      <c r="F8362" s="5"/>
      <c r="G8362" s="5"/>
      <c r="H8362" s="5"/>
      <c r="I8362" s="3"/>
      <c r="J8362" s="5"/>
      <c r="K8362" s="5"/>
      <c r="L8362" s="5"/>
      <c r="M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3"/>
      <c r="AU8362" s="5"/>
      <c r="AV8362" s="3"/>
      <c r="AW8362" s="3"/>
      <c r="AX8362" s="3"/>
      <c r="AY8362" s="3"/>
      <c r="AZ8362" s="3"/>
      <c r="BA8362" s="3"/>
      <c r="BB8362" s="3"/>
      <c r="BC8362" s="3"/>
      <c r="BD8362" s="3"/>
      <c r="BE8362" s="3"/>
      <c r="BF8362" s="3"/>
      <c r="BG8362" s="3"/>
      <c r="CK8362"/>
    </row>
    <row r="8363" spans="1:89" x14ac:dyDescent="0.25">
      <c r="A8363" s="2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3"/>
      <c r="AU8363" s="5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CK8363"/>
    </row>
    <row r="8364" spans="1:89" x14ac:dyDescent="0.25">
      <c r="A8364" s="2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3"/>
      <c r="AU8364" s="5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CK8364"/>
    </row>
    <row r="8365" spans="1:89" x14ac:dyDescent="0.25">
      <c r="A8365" s="2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3"/>
      <c r="AU8365" s="5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CK8365"/>
    </row>
    <row r="8366" spans="1:89" x14ac:dyDescent="0.25">
      <c r="A8366" s="2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3"/>
      <c r="AU8366" s="5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CK8366"/>
    </row>
    <row r="8367" spans="1:89" x14ac:dyDescent="0.25">
      <c r="A8367" s="2"/>
      <c r="B8367" s="5"/>
      <c r="C8367" s="5"/>
      <c r="D8367" s="5"/>
      <c r="E8367" s="5"/>
      <c r="F8367" s="5"/>
      <c r="G8367" s="5"/>
      <c r="H8367" s="5"/>
      <c r="I8367" s="3"/>
      <c r="J8367" s="5"/>
      <c r="K8367" s="5"/>
      <c r="L8367" s="5"/>
      <c r="M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3"/>
      <c r="AU8367" s="5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CK8367"/>
    </row>
    <row r="8368" spans="1:89" x14ac:dyDescent="0.25">
      <c r="A8368" s="2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3"/>
      <c r="AU8368" s="5"/>
      <c r="AV8368" s="3"/>
      <c r="AW8368" s="3"/>
      <c r="AX8368" s="3"/>
      <c r="AY8368" s="3"/>
      <c r="AZ8368" s="3"/>
      <c r="BA8368" s="3"/>
      <c r="BB8368" s="3"/>
      <c r="BC8368" s="3"/>
      <c r="BD8368" s="3"/>
      <c r="BE8368" s="3"/>
      <c r="BF8368" s="3"/>
      <c r="BG8368" s="3"/>
      <c r="CK8368"/>
    </row>
    <row r="8369" spans="1:89" x14ac:dyDescent="0.25">
      <c r="A8369" s="2"/>
      <c r="B8369" s="5"/>
      <c r="C8369" s="5"/>
      <c r="D8369" s="5"/>
      <c r="E8369" s="5"/>
      <c r="F8369" s="5"/>
      <c r="G8369" s="5"/>
      <c r="H8369" s="5"/>
      <c r="I8369" s="3"/>
      <c r="J8369" s="5"/>
      <c r="K8369" s="5"/>
      <c r="L8369" s="5"/>
      <c r="M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3"/>
      <c r="AU8369" s="5"/>
      <c r="AV8369" s="3"/>
      <c r="AW8369" s="3"/>
      <c r="AX8369" s="3"/>
      <c r="AY8369" s="3"/>
      <c r="AZ8369" s="3"/>
      <c r="BA8369" s="3"/>
      <c r="BB8369" s="3"/>
      <c r="BC8369" s="3"/>
      <c r="BD8369" s="3"/>
      <c r="BE8369" s="3"/>
      <c r="BF8369" s="3"/>
      <c r="BG8369" s="3"/>
      <c r="CK8369"/>
    </row>
    <row r="8370" spans="1:89" x14ac:dyDescent="0.25">
      <c r="A8370" s="2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3"/>
      <c r="AU8370" s="5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CK8370"/>
    </row>
    <row r="8371" spans="1:89" x14ac:dyDescent="0.25">
      <c r="A8371" s="2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3"/>
      <c r="AU8371" s="5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CK8371"/>
    </row>
    <row r="8372" spans="1:89" x14ac:dyDescent="0.25">
      <c r="A8372" s="2"/>
      <c r="B8372" s="5"/>
      <c r="C8372" s="5"/>
      <c r="D8372" s="5"/>
      <c r="E8372" s="5"/>
      <c r="F8372" s="5"/>
      <c r="G8372" s="5"/>
      <c r="H8372" s="5"/>
      <c r="I8372" s="5"/>
      <c r="J8372" s="5"/>
      <c r="K8372" s="3"/>
      <c r="L8372" s="5"/>
      <c r="M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3"/>
      <c r="AU8372" s="5"/>
      <c r="AV8372" s="3"/>
      <c r="AW8372" s="3"/>
      <c r="AX8372" s="3"/>
      <c r="AY8372" s="3"/>
      <c r="AZ8372" s="3"/>
      <c r="BA8372" s="3"/>
      <c r="BB8372" s="3"/>
      <c r="BC8372" s="3"/>
      <c r="BD8372" s="3"/>
      <c r="BE8372" s="3"/>
      <c r="BF8372" s="3"/>
      <c r="BG8372" s="3"/>
      <c r="CK8372"/>
    </row>
    <row r="8373" spans="1:89" x14ac:dyDescent="0.25">
      <c r="A8373" s="2"/>
      <c r="B8373" s="5"/>
      <c r="C8373" s="5"/>
      <c r="D8373" s="5"/>
      <c r="E8373" s="5"/>
      <c r="F8373" s="5"/>
      <c r="G8373" s="5"/>
      <c r="H8373" s="5"/>
      <c r="I8373" s="3"/>
      <c r="J8373" s="5"/>
      <c r="K8373" s="5"/>
      <c r="L8373" s="5"/>
      <c r="M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3"/>
      <c r="AU8373" s="5"/>
      <c r="AV8373" s="3"/>
      <c r="AW8373" s="3"/>
      <c r="AX8373" s="3"/>
      <c r="AY8373" s="3"/>
      <c r="AZ8373" s="3"/>
      <c r="BA8373" s="3"/>
      <c r="BB8373" s="3"/>
      <c r="BC8373" s="3"/>
      <c r="BD8373" s="3"/>
      <c r="BE8373" s="3"/>
      <c r="BF8373" s="3"/>
      <c r="BG8373" s="3"/>
      <c r="CK8373"/>
    </row>
    <row r="8374" spans="1:89" x14ac:dyDescent="0.25">
      <c r="A8374" s="2"/>
      <c r="B8374" s="5"/>
      <c r="C8374" s="5"/>
      <c r="D8374" s="5"/>
      <c r="E8374" s="5"/>
      <c r="F8374" s="5"/>
      <c r="G8374" s="5"/>
      <c r="H8374" s="5"/>
      <c r="I8374" s="3"/>
      <c r="J8374" s="5"/>
      <c r="K8374" s="5"/>
      <c r="L8374" s="5"/>
      <c r="M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3"/>
      <c r="AU8374" s="5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CK8374"/>
    </row>
    <row r="8375" spans="1:89" x14ac:dyDescent="0.25">
      <c r="A8375" s="2"/>
      <c r="B8375" s="5"/>
      <c r="C8375" s="5"/>
      <c r="D8375" s="5"/>
      <c r="E8375" s="5"/>
      <c r="F8375" s="5"/>
      <c r="G8375" s="5"/>
      <c r="H8375" s="5"/>
      <c r="I8375" s="3"/>
      <c r="J8375" s="5"/>
      <c r="K8375" s="5"/>
      <c r="L8375" s="5"/>
      <c r="M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3"/>
      <c r="AU8375" s="5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CK8375"/>
    </row>
    <row r="8376" spans="1:89" x14ac:dyDescent="0.25">
      <c r="A8376" s="2"/>
      <c r="B8376" s="5"/>
      <c r="C8376" s="5"/>
      <c r="D8376" s="5"/>
      <c r="E8376" s="5"/>
      <c r="F8376" s="5"/>
      <c r="G8376" s="5"/>
      <c r="H8376" s="5"/>
      <c r="I8376" s="3"/>
      <c r="J8376" s="5"/>
      <c r="K8376" s="5"/>
      <c r="L8376" s="5"/>
      <c r="M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3"/>
      <c r="AU8376" s="5"/>
      <c r="AV8376" s="3"/>
      <c r="AW8376" s="3"/>
      <c r="AX8376" s="3"/>
      <c r="AY8376" s="3"/>
      <c r="AZ8376" s="3"/>
      <c r="BA8376" s="3"/>
      <c r="BB8376" s="3"/>
      <c r="BC8376" s="3"/>
      <c r="BD8376" s="3"/>
      <c r="BE8376" s="3"/>
      <c r="BF8376" s="3"/>
      <c r="BG8376" s="3"/>
      <c r="CK8376"/>
    </row>
    <row r="8377" spans="1:89" x14ac:dyDescent="0.25">
      <c r="A8377" s="2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3"/>
      <c r="AU8377" s="5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CK8377"/>
    </row>
    <row r="8378" spans="1:89" x14ac:dyDescent="0.25">
      <c r="A8378" s="2"/>
      <c r="B8378" s="5"/>
      <c r="C8378" s="5"/>
      <c r="D8378" s="5"/>
      <c r="E8378" s="5"/>
      <c r="F8378" s="5"/>
      <c r="G8378" s="5"/>
      <c r="H8378" s="5"/>
      <c r="I8378" s="3"/>
      <c r="J8378" s="5"/>
      <c r="K8378" s="5"/>
      <c r="L8378" s="5"/>
      <c r="M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3"/>
      <c r="AU8378" s="5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CK8378"/>
    </row>
    <row r="8379" spans="1:89" x14ac:dyDescent="0.25">
      <c r="A8379" s="2"/>
      <c r="B8379" s="5"/>
      <c r="C8379" s="5"/>
      <c r="D8379" s="5"/>
      <c r="E8379" s="5"/>
      <c r="F8379" s="5"/>
      <c r="G8379" s="5"/>
      <c r="H8379" s="5"/>
      <c r="I8379" s="3"/>
      <c r="J8379" s="5"/>
      <c r="K8379" s="5"/>
      <c r="L8379" s="5"/>
      <c r="M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3"/>
      <c r="AU8379" s="5"/>
      <c r="AV8379" s="3"/>
      <c r="AW8379" s="3"/>
      <c r="AX8379" s="3"/>
      <c r="AY8379" s="3"/>
      <c r="AZ8379" s="3"/>
      <c r="BA8379" s="3"/>
      <c r="BB8379" s="3"/>
      <c r="BC8379" s="3"/>
      <c r="BD8379" s="3"/>
      <c r="BE8379" s="3"/>
      <c r="BF8379" s="3"/>
      <c r="BG8379" s="3"/>
      <c r="CK8379"/>
    </row>
    <row r="8380" spans="1:89" x14ac:dyDescent="0.25">
      <c r="A8380" s="2"/>
      <c r="B8380" s="5"/>
      <c r="C8380" s="5"/>
      <c r="D8380" s="5"/>
      <c r="E8380" s="5"/>
      <c r="F8380" s="5"/>
      <c r="G8380" s="5"/>
      <c r="H8380" s="5"/>
      <c r="I8380" s="3"/>
      <c r="J8380" s="5"/>
      <c r="K8380" s="5"/>
      <c r="L8380" s="5"/>
      <c r="M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3"/>
      <c r="AU8380" s="5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CK8380"/>
    </row>
    <row r="8381" spans="1:89" x14ac:dyDescent="0.25">
      <c r="A8381" s="2"/>
      <c r="B8381" s="5"/>
      <c r="C8381" s="5"/>
      <c r="D8381" s="5"/>
      <c r="E8381" s="5"/>
      <c r="F8381" s="5"/>
      <c r="G8381" s="5"/>
      <c r="H8381" s="5"/>
      <c r="I8381" s="3"/>
      <c r="J8381" s="5"/>
      <c r="K8381" s="3"/>
      <c r="L8381" s="5"/>
      <c r="M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3"/>
      <c r="AU8381" s="5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CK8381"/>
    </row>
    <row r="8382" spans="1:89" x14ac:dyDescent="0.25">
      <c r="A8382" s="2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3"/>
      <c r="AU8382" s="5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CK8382"/>
    </row>
    <row r="8383" spans="1:89" x14ac:dyDescent="0.25">
      <c r="A8383" s="2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3"/>
      <c r="AU8383" s="5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CK8383"/>
    </row>
    <row r="8384" spans="1:89" x14ac:dyDescent="0.25">
      <c r="A8384" s="2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3"/>
      <c r="AU8384" s="5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CK8384"/>
    </row>
    <row r="8385" spans="1:89" x14ac:dyDescent="0.25">
      <c r="A8385" s="2"/>
      <c r="B8385" s="5"/>
      <c r="C8385" s="5"/>
      <c r="D8385" s="5"/>
      <c r="E8385" s="5"/>
      <c r="F8385" s="5"/>
      <c r="G8385" s="5"/>
      <c r="H8385" s="5"/>
      <c r="I8385" s="3"/>
      <c r="J8385" s="5"/>
      <c r="K8385" s="5"/>
      <c r="L8385" s="5"/>
      <c r="M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3"/>
      <c r="AU8385" s="5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CK8385"/>
    </row>
    <row r="8386" spans="1:89" x14ac:dyDescent="0.25">
      <c r="A8386" s="2"/>
      <c r="B8386" s="5"/>
      <c r="C8386" s="5"/>
      <c r="D8386" s="5"/>
      <c r="E8386" s="5"/>
      <c r="F8386" s="5"/>
      <c r="G8386" s="5"/>
      <c r="H8386" s="5"/>
      <c r="I8386" s="3"/>
      <c r="J8386" s="5"/>
      <c r="K8386" s="5"/>
      <c r="L8386" s="5"/>
      <c r="M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3"/>
      <c r="AU8386" s="5"/>
      <c r="AV8386" s="3"/>
      <c r="AW8386" s="3"/>
      <c r="AX8386" s="3"/>
      <c r="AY8386" s="3"/>
      <c r="AZ8386" s="3"/>
      <c r="BA8386" s="3"/>
      <c r="BB8386" s="3"/>
      <c r="BC8386" s="3"/>
      <c r="BD8386" s="3"/>
      <c r="BE8386" s="3"/>
      <c r="BF8386" s="3"/>
      <c r="BG8386" s="3"/>
      <c r="CK8386"/>
    </row>
    <row r="8387" spans="1:89" x14ac:dyDescent="0.25">
      <c r="A8387" s="2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3"/>
      <c r="AU8387" s="5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CK8387"/>
    </row>
    <row r="8388" spans="1:89" x14ac:dyDescent="0.25">
      <c r="A8388" s="2"/>
      <c r="B8388" s="5"/>
      <c r="C8388" s="5"/>
      <c r="D8388" s="5"/>
      <c r="E8388" s="5"/>
      <c r="F8388" s="5"/>
      <c r="G8388" s="5"/>
      <c r="H8388" s="5"/>
      <c r="I8388" s="3"/>
      <c r="J8388" s="5"/>
      <c r="K8388" s="5"/>
      <c r="L8388" s="5"/>
      <c r="M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3"/>
      <c r="AU8388" s="5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CK8388"/>
    </row>
    <row r="8389" spans="1:89" x14ac:dyDescent="0.25">
      <c r="A8389" s="2"/>
      <c r="B8389" s="5"/>
      <c r="C8389" s="5"/>
      <c r="D8389" s="5"/>
      <c r="E8389" s="5"/>
      <c r="F8389" s="5"/>
      <c r="G8389" s="5"/>
      <c r="H8389" s="5"/>
      <c r="I8389" s="3"/>
      <c r="J8389" s="5"/>
      <c r="K8389" s="5"/>
      <c r="L8389" s="5"/>
      <c r="M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3"/>
      <c r="AU8389" s="5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CK8389"/>
    </row>
    <row r="8390" spans="1:89" x14ac:dyDescent="0.25">
      <c r="A8390" s="2"/>
      <c r="B8390" s="5"/>
      <c r="C8390" s="5"/>
      <c r="D8390" s="5"/>
      <c r="E8390" s="5"/>
      <c r="F8390" s="5"/>
      <c r="G8390" s="5"/>
      <c r="H8390" s="5"/>
      <c r="I8390" s="3"/>
      <c r="J8390" s="5"/>
      <c r="K8390" s="5"/>
      <c r="L8390" s="5"/>
      <c r="M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3"/>
      <c r="AU8390" s="5"/>
      <c r="AV8390" s="3"/>
      <c r="AW8390" s="3"/>
      <c r="AX8390" s="3"/>
      <c r="AY8390" s="3"/>
      <c r="AZ8390" s="3"/>
      <c r="BA8390" s="3"/>
      <c r="BB8390" s="3"/>
      <c r="BC8390" s="3"/>
      <c r="BD8390" s="3"/>
      <c r="BE8390" s="3"/>
      <c r="BF8390" s="3"/>
      <c r="BG8390" s="3"/>
      <c r="CK8390"/>
    </row>
    <row r="8391" spans="1:89" x14ac:dyDescent="0.25">
      <c r="A8391" s="2"/>
      <c r="B8391" s="5"/>
      <c r="C8391" s="5"/>
      <c r="D8391" s="5"/>
      <c r="E8391" s="5"/>
      <c r="F8391" s="5"/>
      <c r="G8391" s="5"/>
      <c r="H8391" s="5"/>
      <c r="I8391" s="3"/>
      <c r="J8391" s="5"/>
      <c r="K8391" s="5"/>
      <c r="L8391" s="5"/>
      <c r="M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3"/>
      <c r="AU8391" s="5"/>
      <c r="AV8391" s="3"/>
      <c r="AW8391" s="3"/>
      <c r="AX8391" s="3"/>
      <c r="AY8391" s="3"/>
      <c r="AZ8391" s="3"/>
      <c r="BA8391" s="3"/>
      <c r="BB8391" s="3"/>
      <c r="BC8391" s="3"/>
      <c r="BD8391" s="3"/>
      <c r="BE8391" s="3"/>
      <c r="BF8391" s="3"/>
      <c r="BG8391" s="3"/>
      <c r="CK8391"/>
    </row>
    <row r="8392" spans="1:89" x14ac:dyDescent="0.25">
      <c r="A8392" s="2"/>
      <c r="B8392" s="5"/>
      <c r="C8392" s="5"/>
      <c r="D8392" s="5"/>
      <c r="E8392" s="5"/>
      <c r="F8392" s="5"/>
      <c r="G8392" s="5"/>
      <c r="H8392" s="5"/>
      <c r="I8392" s="3"/>
      <c r="J8392" s="5"/>
      <c r="K8392" s="3"/>
      <c r="L8392" s="5"/>
      <c r="M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3"/>
      <c r="AU8392" s="5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CK8392"/>
    </row>
    <row r="8393" spans="1:89" x14ac:dyDescent="0.25">
      <c r="A8393" s="2"/>
      <c r="B8393" s="5"/>
      <c r="C8393" s="5"/>
      <c r="D8393" s="5"/>
      <c r="E8393" s="5"/>
      <c r="F8393" s="5"/>
      <c r="G8393" s="5"/>
      <c r="H8393" s="5"/>
      <c r="I8393" s="3"/>
      <c r="J8393" s="5"/>
      <c r="K8393" s="5"/>
      <c r="L8393" s="5"/>
      <c r="M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3"/>
      <c r="AU8393" s="5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CK8393"/>
    </row>
    <row r="8394" spans="1:89" x14ac:dyDescent="0.25">
      <c r="A8394" s="2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3"/>
      <c r="AU8394" s="5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CK8394"/>
    </row>
    <row r="8395" spans="1:89" x14ac:dyDescent="0.25">
      <c r="A8395" s="2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3"/>
      <c r="AU8395" s="5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CK8395"/>
    </row>
    <row r="8396" spans="1:89" x14ac:dyDescent="0.25">
      <c r="A8396" s="2"/>
      <c r="B8396" s="5"/>
      <c r="C8396" s="5"/>
      <c r="D8396" s="5"/>
      <c r="E8396" s="5"/>
      <c r="F8396" s="5"/>
      <c r="G8396" s="5"/>
      <c r="H8396" s="5"/>
      <c r="I8396" s="3"/>
      <c r="J8396" s="5"/>
      <c r="K8396" s="5"/>
      <c r="L8396" s="5"/>
      <c r="M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3"/>
      <c r="AU8396" s="5"/>
      <c r="AV8396" s="3"/>
      <c r="AW8396" s="3"/>
      <c r="AX8396" s="3"/>
      <c r="AY8396" s="3"/>
      <c r="AZ8396" s="3"/>
      <c r="BA8396" s="3"/>
      <c r="BB8396" s="3"/>
      <c r="BC8396" s="3"/>
      <c r="BD8396" s="3"/>
      <c r="BE8396" s="3"/>
      <c r="BF8396" s="3"/>
      <c r="BG8396" s="3"/>
      <c r="CK8396"/>
    </row>
    <row r="8397" spans="1:89" x14ac:dyDescent="0.25">
      <c r="A8397" s="2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3"/>
      <c r="AU8397" s="5"/>
      <c r="AV8397" s="3"/>
      <c r="AW8397" s="3"/>
      <c r="AX8397" s="3"/>
      <c r="AY8397" s="3"/>
      <c r="AZ8397" s="3"/>
      <c r="BA8397" s="3"/>
      <c r="BB8397" s="3"/>
      <c r="BC8397" s="3"/>
      <c r="BD8397" s="3"/>
      <c r="BE8397" s="3"/>
      <c r="BF8397" s="3"/>
      <c r="BG8397" s="3"/>
      <c r="CK8397"/>
    </row>
    <row r="8398" spans="1:89" x14ac:dyDescent="0.25">
      <c r="A8398" s="2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3"/>
      <c r="AU8398" s="5"/>
      <c r="AV8398" s="3"/>
      <c r="AW8398" s="3"/>
      <c r="AX8398" s="3"/>
      <c r="AY8398" s="3"/>
      <c r="AZ8398" s="3"/>
      <c r="BA8398" s="3"/>
      <c r="BB8398" s="3"/>
      <c r="BC8398" s="3"/>
      <c r="BD8398" s="3"/>
      <c r="BE8398" s="3"/>
      <c r="BF8398" s="3"/>
      <c r="BG8398" s="3"/>
      <c r="CK8398"/>
    </row>
    <row r="8399" spans="1:89" x14ac:dyDescent="0.25">
      <c r="A8399" s="2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3"/>
      <c r="AU8399" s="5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CK8399"/>
    </row>
    <row r="8400" spans="1:89" x14ac:dyDescent="0.25">
      <c r="A8400" s="2"/>
      <c r="B8400" s="5"/>
      <c r="C8400" s="5"/>
      <c r="D8400" s="5"/>
      <c r="E8400" s="5"/>
      <c r="F8400" s="5"/>
      <c r="G8400" s="5"/>
      <c r="H8400" s="5"/>
      <c r="I8400" s="3"/>
      <c r="J8400" s="5"/>
      <c r="K8400" s="5"/>
      <c r="L8400" s="5"/>
      <c r="M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3"/>
      <c r="AU8400" s="5"/>
      <c r="AV8400" s="3"/>
      <c r="AW8400" s="3"/>
      <c r="AX8400" s="3"/>
      <c r="AY8400" s="3"/>
      <c r="AZ8400" s="3"/>
      <c r="BA8400" s="3"/>
      <c r="BB8400" s="3"/>
      <c r="BC8400" s="3"/>
      <c r="BD8400" s="3"/>
      <c r="BE8400" s="3"/>
      <c r="BF8400" s="3"/>
      <c r="BG8400" s="3"/>
      <c r="CK8400"/>
    </row>
    <row r="8401" spans="1:89" x14ac:dyDescent="0.25">
      <c r="A8401" s="2"/>
      <c r="B8401" s="5"/>
      <c r="C8401" s="5"/>
      <c r="D8401" s="5"/>
      <c r="E8401" s="5"/>
      <c r="F8401" s="5"/>
      <c r="G8401" s="5"/>
      <c r="H8401" s="5"/>
      <c r="I8401" s="5"/>
      <c r="J8401" s="5"/>
      <c r="K8401" s="3"/>
      <c r="L8401" s="5"/>
      <c r="M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3"/>
      <c r="AU8401" s="5"/>
      <c r="AV8401" s="3"/>
      <c r="AW8401" s="3"/>
      <c r="AX8401" s="3"/>
      <c r="AY8401" s="3"/>
      <c r="AZ8401" s="3"/>
      <c r="BA8401" s="3"/>
      <c r="BB8401" s="3"/>
      <c r="BC8401" s="3"/>
      <c r="BD8401" s="3"/>
      <c r="BE8401" s="3"/>
      <c r="BF8401" s="3"/>
      <c r="BG8401" s="3"/>
      <c r="CK8401"/>
    </row>
    <row r="8402" spans="1:89" x14ac:dyDescent="0.25">
      <c r="A8402" s="2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3"/>
      <c r="AU8402" s="5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CK8402"/>
    </row>
    <row r="8403" spans="1:89" x14ac:dyDescent="0.25">
      <c r="A8403" s="2"/>
      <c r="B8403" s="5"/>
      <c r="C8403" s="5"/>
      <c r="D8403" s="5"/>
      <c r="E8403" s="5"/>
      <c r="F8403" s="5"/>
      <c r="G8403" s="5"/>
      <c r="H8403" s="5"/>
      <c r="I8403" s="3"/>
      <c r="J8403" s="5"/>
      <c r="K8403" s="5"/>
      <c r="L8403" s="5"/>
      <c r="M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3"/>
      <c r="AU8403" s="5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CK8403"/>
    </row>
    <row r="8404" spans="1:89" x14ac:dyDescent="0.25">
      <c r="A8404" s="2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3"/>
      <c r="M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3"/>
      <c r="AU8404" s="5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CK8404"/>
    </row>
    <row r="8405" spans="1:89" x14ac:dyDescent="0.25">
      <c r="A8405" s="2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3"/>
      <c r="AU8405" s="5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CK8405"/>
    </row>
    <row r="8406" spans="1:89" x14ac:dyDescent="0.25">
      <c r="A8406" s="2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3"/>
      <c r="M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3"/>
      <c r="AU8406" s="5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CK8406"/>
    </row>
    <row r="8407" spans="1:89" x14ac:dyDescent="0.25">
      <c r="A8407" s="2"/>
      <c r="B8407" s="5"/>
      <c r="C8407" s="5"/>
      <c r="D8407" s="5"/>
      <c r="E8407" s="5"/>
      <c r="F8407" s="5"/>
      <c r="G8407" s="5"/>
      <c r="H8407" s="5"/>
      <c r="I8407" s="3"/>
      <c r="J8407" s="5"/>
      <c r="K8407" s="5"/>
      <c r="L8407" s="5"/>
      <c r="M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3"/>
      <c r="AU8407" s="5"/>
      <c r="AV8407" s="3"/>
      <c r="AW8407" s="3"/>
      <c r="AX8407" s="3"/>
      <c r="AY8407" s="3"/>
      <c r="AZ8407" s="3"/>
      <c r="BA8407" s="3"/>
      <c r="BB8407" s="3"/>
      <c r="BC8407" s="3"/>
      <c r="BD8407" s="3"/>
      <c r="BE8407" s="3"/>
      <c r="BF8407" s="3"/>
      <c r="BG8407" s="3"/>
      <c r="CK8407"/>
    </row>
    <row r="8408" spans="1:89" x14ac:dyDescent="0.25">
      <c r="A8408" s="2"/>
      <c r="B8408" s="5"/>
      <c r="C8408" s="5"/>
      <c r="D8408" s="5"/>
      <c r="E8408" s="5"/>
      <c r="F8408" s="5"/>
      <c r="G8408" s="5"/>
      <c r="H8408" s="5"/>
      <c r="I8408" s="3"/>
      <c r="J8408" s="5"/>
      <c r="K8408" s="5"/>
      <c r="L8408" s="5"/>
      <c r="M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3"/>
      <c r="AU8408" s="5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CK8408"/>
    </row>
    <row r="8409" spans="1:89" x14ac:dyDescent="0.25">
      <c r="A8409" s="2"/>
      <c r="B8409" s="5"/>
      <c r="C8409" s="5"/>
      <c r="D8409" s="5"/>
      <c r="E8409" s="5"/>
      <c r="F8409" s="5"/>
      <c r="G8409" s="5"/>
      <c r="H8409" s="5"/>
      <c r="I8409" s="3"/>
      <c r="J8409" s="5"/>
      <c r="K8409" s="5"/>
      <c r="L8409" s="5"/>
      <c r="M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3"/>
      <c r="AU8409" s="5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CK8409"/>
    </row>
    <row r="8410" spans="1:89" x14ac:dyDescent="0.25">
      <c r="A8410" s="2"/>
      <c r="B8410" s="5"/>
      <c r="C8410" s="5"/>
      <c r="D8410" s="5"/>
      <c r="E8410" s="5"/>
      <c r="F8410" s="5"/>
      <c r="G8410" s="5"/>
      <c r="H8410" s="5"/>
      <c r="I8410" s="3"/>
      <c r="J8410" s="5"/>
      <c r="K8410" s="5"/>
      <c r="L8410" s="5"/>
      <c r="M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3"/>
      <c r="AU8410" s="5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CK8410"/>
    </row>
    <row r="8411" spans="1:89" x14ac:dyDescent="0.25">
      <c r="A8411" s="2"/>
      <c r="B8411" s="5"/>
      <c r="C8411" s="5"/>
      <c r="D8411" s="5"/>
      <c r="E8411" s="5"/>
      <c r="F8411" s="5"/>
      <c r="G8411" s="5"/>
      <c r="H8411" s="5"/>
      <c r="I8411" s="5"/>
      <c r="J8411" s="5"/>
      <c r="K8411" s="3"/>
      <c r="L8411" s="5"/>
      <c r="M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3"/>
      <c r="AU8411" s="5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CK8411"/>
    </row>
    <row r="8412" spans="1:89" x14ac:dyDescent="0.25">
      <c r="A8412" s="2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3"/>
      <c r="AU8412" s="5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CK8412"/>
    </row>
    <row r="8413" spans="1:89" x14ac:dyDescent="0.25">
      <c r="A8413" s="2"/>
      <c r="B8413" s="5"/>
      <c r="C8413" s="5"/>
      <c r="D8413" s="5"/>
      <c r="E8413" s="5"/>
      <c r="F8413" s="5"/>
      <c r="G8413" s="5"/>
      <c r="H8413" s="5"/>
      <c r="I8413" s="3"/>
      <c r="J8413" s="5"/>
      <c r="K8413" s="5"/>
      <c r="L8413" s="5"/>
      <c r="M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3"/>
      <c r="AU8413" s="5"/>
      <c r="AV8413" s="3"/>
      <c r="AW8413" s="3"/>
      <c r="AX8413" s="3"/>
      <c r="AY8413" s="3"/>
      <c r="AZ8413" s="3"/>
      <c r="BA8413" s="3"/>
      <c r="BB8413" s="3"/>
      <c r="BC8413" s="3"/>
      <c r="BD8413" s="3"/>
      <c r="BE8413" s="3"/>
      <c r="BF8413" s="3"/>
      <c r="BG8413" s="3"/>
      <c r="CK8413"/>
    </row>
    <row r="8414" spans="1:89" x14ac:dyDescent="0.25">
      <c r="A8414" s="2"/>
      <c r="B8414" s="5"/>
      <c r="C8414" s="5"/>
      <c r="D8414" s="5"/>
      <c r="E8414" s="5"/>
      <c r="F8414" s="5"/>
      <c r="G8414" s="5"/>
      <c r="H8414" s="5"/>
      <c r="I8414" s="5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  <c r="AI8414" s="3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3"/>
      <c r="AU8414" s="5"/>
      <c r="AV8414" s="3"/>
      <c r="AW8414" s="3"/>
      <c r="AX8414" s="3"/>
      <c r="AY8414" s="3"/>
      <c r="AZ8414" s="3"/>
      <c r="BA8414" s="3"/>
      <c r="BB8414" s="3"/>
      <c r="BC8414" s="3"/>
      <c r="BD8414" s="3"/>
      <c r="BE8414" s="3"/>
      <c r="BF8414" s="3"/>
      <c r="BG8414" s="3"/>
      <c r="CK8414"/>
    </row>
    <row r="8415" spans="1:89" x14ac:dyDescent="0.25">
      <c r="A8415" s="2"/>
      <c r="B8415" s="5"/>
      <c r="C8415" s="5"/>
      <c r="D8415" s="5"/>
      <c r="E8415" s="5"/>
      <c r="F8415" s="5"/>
      <c r="G8415" s="5"/>
      <c r="H8415" s="5"/>
      <c r="I8415" s="5"/>
      <c r="J8415" s="5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3"/>
      <c r="AU8415" s="5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CK8415"/>
    </row>
    <row r="8416" spans="1:89" x14ac:dyDescent="0.25">
      <c r="A8416" s="2"/>
      <c r="B8416" s="5"/>
      <c r="C8416" s="5"/>
      <c r="D8416" s="5"/>
      <c r="E8416" s="5"/>
      <c r="F8416" s="5"/>
      <c r="G8416" s="5"/>
      <c r="H8416" s="5"/>
      <c r="I8416" s="5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3"/>
      <c r="AU8416" s="5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CK8416"/>
    </row>
    <row r="8417" spans="1:89" x14ac:dyDescent="0.25">
      <c r="A8417" s="2"/>
      <c r="B8417" s="5"/>
      <c r="C8417" s="5"/>
      <c r="D8417" s="5"/>
      <c r="E8417" s="5"/>
      <c r="F8417" s="5"/>
      <c r="G8417" s="5"/>
      <c r="H8417" s="5"/>
      <c r="I8417" s="5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  <c r="AI8417" s="3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3"/>
      <c r="AU8417" s="5"/>
      <c r="AV8417" s="3"/>
      <c r="AW8417" s="3"/>
      <c r="AX8417" s="3"/>
      <c r="AY8417" s="3"/>
      <c r="AZ8417" s="3"/>
      <c r="BA8417" s="3"/>
      <c r="BB8417" s="3"/>
      <c r="BC8417" s="3"/>
      <c r="BD8417" s="3"/>
      <c r="BE8417" s="3"/>
      <c r="BF8417" s="3"/>
      <c r="BG8417" s="3"/>
      <c r="CK8417"/>
    </row>
    <row r="8418" spans="1:89" x14ac:dyDescent="0.25">
      <c r="A8418" s="2"/>
      <c r="B8418" s="5"/>
      <c r="C8418" s="5"/>
      <c r="D8418" s="5"/>
      <c r="E8418" s="5"/>
      <c r="F8418" s="5"/>
      <c r="G8418" s="5"/>
      <c r="H8418" s="5"/>
      <c r="I8418" s="3"/>
      <c r="J8418" s="5"/>
      <c r="K8418" s="5"/>
      <c r="L8418" s="5"/>
      <c r="M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3"/>
      <c r="AU8418" s="5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CK8418"/>
    </row>
    <row r="8419" spans="1:89" x14ac:dyDescent="0.25">
      <c r="A8419" s="2"/>
      <c r="B8419" s="5"/>
      <c r="C8419" s="5"/>
      <c r="D8419" s="5"/>
      <c r="E8419" s="5"/>
      <c r="F8419" s="5"/>
      <c r="G8419" s="5"/>
      <c r="H8419" s="5"/>
      <c r="I8419" s="5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3"/>
      <c r="AU8419" s="5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CK8419"/>
    </row>
    <row r="8420" spans="1:89" x14ac:dyDescent="0.25">
      <c r="A8420" s="2"/>
      <c r="B8420" s="5"/>
      <c r="C8420" s="5"/>
      <c r="D8420" s="5"/>
      <c r="E8420" s="5"/>
      <c r="F8420" s="5"/>
      <c r="G8420" s="5"/>
      <c r="H8420" s="5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  <c r="AI8420" s="3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3"/>
      <c r="AU8420" s="5"/>
      <c r="AV8420" s="3"/>
      <c r="AW8420" s="3"/>
      <c r="AX8420" s="3"/>
      <c r="AY8420" s="3"/>
      <c r="AZ8420" s="3"/>
      <c r="BA8420" s="3"/>
      <c r="BB8420" s="3"/>
      <c r="BC8420" s="3"/>
      <c r="BD8420" s="3"/>
      <c r="BE8420" s="3"/>
      <c r="BF8420" s="3"/>
      <c r="BG8420" s="3"/>
      <c r="CK8420"/>
    </row>
    <row r="8421" spans="1:89" x14ac:dyDescent="0.25">
      <c r="A8421" s="2"/>
      <c r="B8421" s="5"/>
      <c r="C8421" s="5"/>
      <c r="D8421" s="5"/>
      <c r="E8421" s="5"/>
      <c r="F8421" s="5"/>
      <c r="G8421" s="5"/>
      <c r="H8421" s="5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3"/>
      <c r="AU8421" s="5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CK8421"/>
    </row>
    <row r="8422" spans="1:89" x14ac:dyDescent="0.25">
      <c r="A8422" s="2"/>
      <c r="B8422" s="5"/>
      <c r="C8422" s="5"/>
      <c r="D8422" s="5"/>
      <c r="E8422" s="5"/>
      <c r="F8422" s="5"/>
      <c r="G8422" s="5"/>
      <c r="H8422" s="5"/>
      <c r="I8422" s="5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3"/>
      <c r="AU8422" s="5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CK8422"/>
    </row>
    <row r="8423" spans="1:89" x14ac:dyDescent="0.25">
      <c r="A8423" s="2"/>
      <c r="B8423" s="5"/>
      <c r="C8423" s="5"/>
      <c r="D8423" s="5"/>
      <c r="E8423" s="5"/>
      <c r="F8423" s="5"/>
      <c r="G8423" s="5"/>
      <c r="H8423" s="5"/>
      <c r="I8423" s="3"/>
      <c r="J8423" s="5"/>
      <c r="K8423" s="5"/>
      <c r="L8423" s="5"/>
      <c r="M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3"/>
      <c r="AU8423" s="5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CK8423"/>
    </row>
    <row r="8424" spans="1:89" x14ac:dyDescent="0.25">
      <c r="A8424" s="2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3"/>
      <c r="AU8424" s="5"/>
      <c r="AV8424" s="3"/>
      <c r="AW8424" s="3"/>
      <c r="AX8424" s="3"/>
      <c r="AY8424" s="3"/>
      <c r="AZ8424" s="3"/>
      <c r="BA8424" s="3"/>
      <c r="BB8424" s="3"/>
      <c r="BC8424" s="3"/>
      <c r="BD8424" s="3"/>
      <c r="BE8424" s="3"/>
      <c r="BF8424" s="3"/>
      <c r="BG8424" s="3"/>
      <c r="CK8424"/>
    </row>
    <row r="8425" spans="1:89" x14ac:dyDescent="0.25">
      <c r="A8425" s="2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3"/>
      <c r="AU8425" s="5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CK8425"/>
    </row>
    <row r="8426" spans="1:89" x14ac:dyDescent="0.25">
      <c r="A8426" s="2"/>
      <c r="B8426" s="5"/>
      <c r="C8426" s="5"/>
      <c r="D8426" s="5"/>
      <c r="E8426" s="5"/>
      <c r="F8426" s="5"/>
      <c r="G8426" s="5"/>
      <c r="H8426" s="5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3"/>
      <c r="AU8426" s="5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CK8426"/>
    </row>
    <row r="8427" spans="1:89" x14ac:dyDescent="0.25">
      <c r="A8427" s="2"/>
      <c r="B8427" s="5"/>
      <c r="C8427" s="5"/>
      <c r="D8427" s="5"/>
      <c r="E8427" s="5"/>
      <c r="F8427" s="5"/>
      <c r="G8427" s="5"/>
      <c r="H8427" s="5"/>
      <c r="I8427" s="3"/>
      <c r="J8427" s="5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  <c r="AI8427" s="3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3"/>
      <c r="AU8427" s="5"/>
      <c r="AV8427" s="3"/>
      <c r="AW8427" s="3"/>
      <c r="AX8427" s="3"/>
      <c r="AY8427" s="3"/>
      <c r="AZ8427" s="3"/>
      <c r="BA8427" s="3"/>
      <c r="BB8427" s="3"/>
      <c r="BC8427" s="3"/>
      <c r="BD8427" s="3"/>
      <c r="BE8427" s="3"/>
      <c r="BF8427" s="3"/>
      <c r="BG8427" s="3"/>
      <c r="CK8427"/>
    </row>
    <row r="8428" spans="1:89" x14ac:dyDescent="0.25">
      <c r="A8428" s="2"/>
      <c r="B8428" s="5"/>
      <c r="C8428" s="5"/>
      <c r="D8428" s="5"/>
      <c r="E8428" s="5"/>
      <c r="F8428" s="5"/>
      <c r="G8428" s="5"/>
      <c r="H8428" s="5"/>
      <c r="I8428" s="5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  <c r="AI8428" s="3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3"/>
      <c r="AU8428" s="5"/>
      <c r="AV8428" s="3"/>
      <c r="AW8428" s="3"/>
      <c r="AX8428" s="3"/>
      <c r="AY8428" s="3"/>
      <c r="AZ8428" s="3"/>
      <c r="BA8428" s="3"/>
      <c r="BB8428" s="3"/>
      <c r="BC8428" s="3"/>
      <c r="BD8428" s="3"/>
      <c r="BE8428" s="3"/>
      <c r="BF8428" s="3"/>
      <c r="BG8428" s="3"/>
      <c r="CK8428"/>
    </row>
    <row r="8429" spans="1:89" x14ac:dyDescent="0.25">
      <c r="A8429" s="2"/>
      <c r="B8429" s="5"/>
      <c r="C8429" s="5"/>
      <c r="D8429" s="5"/>
      <c r="E8429" s="5"/>
      <c r="F8429" s="5"/>
      <c r="G8429" s="5"/>
      <c r="H8429" s="5"/>
      <c r="I8429" s="3"/>
      <c r="J8429" s="5"/>
      <c r="K8429" s="5"/>
      <c r="L8429" s="5"/>
      <c r="M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3"/>
      <c r="AU8429" s="5"/>
      <c r="AV8429" s="3"/>
      <c r="AW8429" s="3"/>
      <c r="AX8429" s="3"/>
      <c r="AY8429" s="3"/>
      <c r="AZ8429" s="3"/>
      <c r="BA8429" s="3"/>
      <c r="BB8429" s="3"/>
      <c r="BC8429" s="3"/>
      <c r="BD8429" s="3"/>
      <c r="BE8429" s="3"/>
      <c r="BF8429" s="3"/>
      <c r="BG8429" s="3"/>
      <c r="CK8429"/>
    </row>
    <row r="8430" spans="1:89" x14ac:dyDescent="0.25">
      <c r="A8430" s="2"/>
      <c r="B8430" s="5"/>
      <c r="C8430" s="5"/>
      <c r="D8430" s="5"/>
      <c r="E8430" s="5"/>
      <c r="F8430" s="5"/>
      <c r="G8430" s="5"/>
      <c r="H8430" s="5"/>
      <c r="I8430" s="3"/>
      <c r="J8430" s="5"/>
      <c r="K8430" s="5"/>
      <c r="L8430" s="5"/>
      <c r="M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3"/>
      <c r="AU8430" s="5"/>
      <c r="AV8430" s="3"/>
      <c r="AW8430" s="3"/>
      <c r="AX8430" s="3"/>
      <c r="AY8430" s="3"/>
      <c r="AZ8430" s="3"/>
      <c r="BA8430" s="3"/>
      <c r="BB8430" s="3"/>
      <c r="BC8430" s="3"/>
      <c r="BD8430" s="3"/>
      <c r="BE8430" s="3"/>
      <c r="BF8430" s="3"/>
      <c r="BG8430" s="3"/>
      <c r="CK8430"/>
    </row>
    <row r="8431" spans="1:89" x14ac:dyDescent="0.25">
      <c r="A8431" s="2"/>
      <c r="B8431" s="5"/>
      <c r="C8431" s="5"/>
      <c r="D8431" s="5"/>
      <c r="E8431" s="5"/>
      <c r="F8431" s="5"/>
      <c r="G8431" s="5"/>
      <c r="H8431" s="5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  <c r="AI8431" s="3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3"/>
      <c r="AU8431" s="5"/>
      <c r="AV8431" s="3"/>
      <c r="AW8431" s="3"/>
      <c r="AX8431" s="3"/>
      <c r="AY8431" s="3"/>
      <c r="AZ8431" s="3"/>
      <c r="BA8431" s="3"/>
      <c r="BB8431" s="3"/>
      <c r="BC8431" s="3"/>
      <c r="BD8431" s="3"/>
      <c r="BE8431" s="3"/>
      <c r="BF8431" s="3"/>
      <c r="BG8431" s="3"/>
      <c r="CK8431"/>
    </row>
    <row r="8432" spans="1:89" x14ac:dyDescent="0.25">
      <c r="A8432" s="2"/>
      <c r="B8432" s="5"/>
      <c r="C8432" s="5"/>
      <c r="D8432" s="5"/>
      <c r="E8432" s="5"/>
      <c r="F8432" s="5"/>
      <c r="G8432" s="5"/>
      <c r="H8432" s="5"/>
      <c r="I8432" s="5"/>
      <c r="J8432" s="5"/>
      <c r="K8432" s="3"/>
      <c r="L8432" s="3"/>
      <c r="M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3"/>
      <c r="AU8432" s="5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CK8432"/>
    </row>
    <row r="8433" spans="1:89" x14ac:dyDescent="0.25">
      <c r="A8433" s="2"/>
      <c r="B8433" s="5"/>
      <c r="C8433" s="5"/>
      <c r="D8433" s="5"/>
      <c r="E8433" s="5"/>
      <c r="F8433" s="5"/>
      <c r="G8433" s="5"/>
      <c r="H8433" s="5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  <c r="AI8433" s="3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3"/>
      <c r="AU8433" s="5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CK8433"/>
    </row>
    <row r="8434" spans="1:89" x14ac:dyDescent="0.25">
      <c r="A8434" s="2"/>
      <c r="B8434" s="5"/>
      <c r="C8434" s="5"/>
      <c r="D8434" s="5"/>
      <c r="E8434" s="5"/>
      <c r="F8434" s="5"/>
      <c r="G8434" s="5"/>
      <c r="H8434" s="5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  <c r="AI8434" s="3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3"/>
      <c r="AU8434" s="5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CK8434"/>
    </row>
    <row r="8435" spans="1:89" x14ac:dyDescent="0.25">
      <c r="A8435" s="2"/>
      <c r="B8435" s="5"/>
      <c r="C8435" s="5"/>
      <c r="D8435" s="5"/>
      <c r="E8435" s="5"/>
      <c r="F8435" s="5"/>
      <c r="G8435" s="5"/>
      <c r="H8435" s="5"/>
      <c r="I8435" s="3"/>
      <c r="J8435" s="5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  <c r="AI8435" s="3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3"/>
      <c r="AU8435" s="5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CK8435"/>
    </row>
    <row r="8436" spans="1:89" x14ac:dyDescent="0.25">
      <c r="A8436" s="2"/>
      <c r="B8436" s="5"/>
      <c r="C8436" s="5"/>
      <c r="D8436" s="5"/>
      <c r="E8436" s="5"/>
      <c r="F8436" s="5"/>
      <c r="G8436" s="5"/>
      <c r="H8436" s="5"/>
      <c r="I8436" s="5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  <c r="AI8436" s="3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3"/>
      <c r="AU8436" s="5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CK8436"/>
    </row>
    <row r="8437" spans="1:89" x14ac:dyDescent="0.25">
      <c r="A8437" s="2"/>
      <c r="B8437" s="5"/>
      <c r="C8437" s="5"/>
      <c r="D8437" s="5"/>
      <c r="E8437" s="5"/>
      <c r="F8437" s="5"/>
      <c r="G8437" s="5"/>
      <c r="H8437" s="5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  <c r="AI8437" s="3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3"/>
      <c r="AU8437" s="5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CK8437"/>
    </row>
    <row r="8438" spans="1:89" x14ac:dyDescent="0.25">
      <c r="A8438" s="2"/>
      <c r="B8438" s="5"/>
      <c r="C8438" s="5"/>
      <c r="D8438" s="5"/>
      <c r="E8438" s="5"/>
      <c r="F8438" s="5"/>
      <c r="G8438" s="5"/>
      <c r="H8438" s="5"/>
      <c r="I8438" s="5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  <c r="AI8438" s="3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3"/>
      <c r="AU8438" s="5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CK8438"/>
    </row>
    <row r="8439" spans="1:89" x14ac:dyDescent="0.25">
      <c r="A8439" s="2"/>
      <c r="B8439" s="5"/>
      <c r="C8439" s="5"/>
      <c r="D8439" s="5"/>
      <c r="E8439" s="5"/>
      <c r="F8439" s="5"/>
      <c r="G8439" s="5"/>
      <c r="H8439" s="5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3"/>
      <c r="AU8439" s="5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CK8439"/>
    </row>
    <row r="8440" spans="1:89" x14ac:dyDescent="0.25">
      <c r="A8440" s="2"/>
      <c r="B8440" s="5"/>
      <c r="C8440" s="5"/>
      <c r="D8440" s="5"/>
      <c r="E8440" s="5"/>
      <c r="F8440" s="5"/>
      <c r="G8440" s="5"/>
      <c r="H8440" s="5"/>
      <c r="I8440" s="3"/>
      <c r="J8440" s="5"/>
      <c r="K8440" s="5"/>
      <c r="L8440" s="5"/>
      <c r="M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3"/>
      <c r="AU8440" s="5"/>
      <c r="AV8440" s="3"/>
      <c r="AW8440" s="3"/>
      <c r="AX8440" s="3"/>
      <c r="AY8440" s="3"/>
      <c r="AZ8440" s="3"/>
      <c r="BA8440" s="3"/>
      <c r="BB8440" s="3"/>
      <c r="BC8440" s="3"/>
      <c r="BD8440" s="3"/>
      <c r="BE8440" s="3"/>
      <c r="BF8440" s="3"/>
      <c r="BG8440" s="3"/>
      <c r="CK8440"/>
    </row>
    <row r="8441" spans="1:89" x14ac:dyDescent="0.25">
      <c r="A8441" s="2"/>
      <c r="B8441" s="5"/>
      <c r="C8441" s="5"/>
      <c r="D8441" s="5"/>
      <c r="E8441" s="5"/>
      <c r="F8441" s="5"/>
      <c r="G8441" s="5"/>
      <c r="H8441" s="5"/>
      <c r="I8441" s="3"/>
      <c r="J8441" s="5"/>
      <c r="K8441" s="5"/>
      <c r="L8441" s="5"/>
      <c r="M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3"/>
      <c r="AU8441" s="5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CK8441"/>
    </row>
    <row r="8442" spans="1:89" x14ac:dyDescent="0.25">
      <c r="A8442" s="2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3"/>
      <c r="AU8442" s="5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CK8442"/>
    </row>
    <row r="8443" spans="1:89" x14ac:dyDescent="0.25">
      <c r="A8443" s="2"/>
      <c r="B8443" s="5"/>
      <c r="C8443" s="5"/>
      <c r="D8443" s="5"/>
      <c r="E8443" s="5"/>
      <c r="F8443" s="5"/>
      <c r="G8443" s="5"/>
      <c r="H8443" s="5"/>
      <c r="I8443" s="5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  <c r="AI8443" s="3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3"/>
      <c r="AU8443" s="5"/>
      <c r="AV8443" s="3"/>
      <c r="AW8443" s="3"/>
      <c r="AX8443" s="3"/>
      <c r="AY8443" s="3"/>
      <c r="AZ8443" s="3"/>
      <c r="BA8443" s="3"/>
      <c r="BB8443" s="3"/>
      <c r="BC8443" s="3"/>
      <c r="BD8443" s="3"/>
      <c r="BE8443" s="3"/>
      <c r="BF8443" s="3"/>
      <c r="BG8443" s="3"/>
      <c r="CK8443"/>
    </row>
    <row r="8444" spans="1:89" x14ac:dyDescent="0.25">
      <c r="A8444" s="2"/>
      <c r="B8444" s="5"/>
      <c r="C8444" s="5"/>
      <c r="D8444" s="5"/>
      <c r="E8444" s="5"/>
      <c r="F8444" s="5"/>
      <c r="G8444" s="5"/>
      <c r="H8444" s="5"/>
      <c r="I8444" s="3"/>
      <c r="J8444" s="5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  <c r="AI8444" s="3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3"/>
      <c r="AU8444" s="5"/>
      <c r="AV8444" s="3"/>
      <c r="AW8444" s="3"/>
      <c r="AX8444" s="3"/>
      <c r="AY8444" s="3"/>
      <c r="AZ8444" s="3"/>
      <c r="BA8444" s="3"/>
      <c r="BB8444" s="3"/>
      <c r="BC8444" s="3"/>
      <c r="BD8444" s="3"/>
      <c r="BE8444" s="3"/>
      <c r="BF8444" s="3"/>
      <c r="BG8444" s="3"/>
      <c r="CK8444"/>
    </row>
    <row r="8445" spans="1:89" x14ac:dyDescent="0.25">
      <c r="A8445" s="2"/>
      <c r="B8445" s="5"/>
      <c r="C8445" s="5"/>
      <c r="D8445" s="5"/>
      <c r="E8445" s="5"/>
      <c r="F8445" s="5"/>
      <c r="G8445" s="5"/>
      <c r="H8445" s="5"/>
      <c r="I8445" s="5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  <c r="AI8445" s="3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3"/>
      <c r="AU8445" s="5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CK8445"/>
    </row>
    <row r="8446" spans="1:89" x14ac:dyDescent="0.25">
      <c r="A8446" s="2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3"/>
      <c r="AU8446" s="5"/>
      <c r="AV8446" s="3"/>
      <c r="AW8446" s="3"/>
      <c r="AX8446" s="3"/>
      <c r="AY8446" s="3"/>
      <c r="AZ8446" s="3"/>
      <c r="BA8446" s="3"/>
      <c r="BB8446" s="3"/>
      <c r="BC8446" s="3"/>
      <c r="BD8446" s="3"/>
      <c r="BE8446" s="3"/>
      <c r="BF8446" s="3"/>
      <c r="BG8446" s="3"/>
      <c r="CK8446"/>
    </row>
    <row r="8447" spans="1:89" x14ac:dyDescent="0.25">
      <c r="A8447" s="2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3"/>
      <c r="AU8447" s="5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CK8447"/>
    </row>
    <row r="8448" spans="1:89" x14ac:dyDescent="0.25">
      <c r="A8448" s="2"/>
      <c r="B8448" s="5"/>
      <c r="C8448" s="5"/>
      <c r="D8448" s="5"/>
      <c r="E8448" s="5"/>
      <c r="F8448" s="5"/>
      <c r="G8448" s="5"/>
      <c r="H8448" s="5"/>
      <c r="I8448" s="5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  <c r="AI8448" s="3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3"/>
      <c r="AU8448" s="5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CK8448"/>
    </row>
    <row r="8449" spans="1:89" x14ac:dyDescent="0.25">
      <c r="A8449" s="2"/>
      <c r="B8449" s="5"/>
      <c r="C8449" s="5"/>
      <c r="D8449" s="5"/>
      <c r="E8449" s="5"/>
      <c r="F8449" s="5"/>
      <c r="G8449" s="5"/>
      <c r="H8449" s="5"/>
      <c r="I8449" s="3"/>
      <c r="J8449" s="5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3"/>
      <c r="AU8449" s="5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CK8449"/>
    </row>
    <row r="8450" spans="1:89" x14ac:dyDescent="0.25">
      <c r="A8450" s="2"/>
      <c r="B8450" s="5"/>
      <c r="C8450" s="5"/>
      <c r="D8450" s="5"/>
      <c r="E8450" s="5"/>
      <c r="F8450" s="5"/>
      <c r="G8450" s="5"/>
      <c r="H8450" s="5"/>
      <c r="I8450" s="5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  <c r="AI8450" s="3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3"/>
      <c r="AU8450" s="5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CK8450"/>
    </row>
    <row r="8451" spans="1:89" x14ac:dyDescent="0.25">
      <c r="A8451" s="2"/>
      <c r="B8451" s="5"/>
      <c r="C8451" s="5"/>
      <c r="D8451" s="5"/>
      <c r="E8451" s="5"/>
      <c r="F8451" s="5"/>
      <c r="G8451" s="5"/>
      <c r="H8451" s="5"/>
      <c r="I8451" s="5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  <c r="AI8451" s="3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3"/>
      <c r="AU8451" s="5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CK8451"/>
    </row>
    <row r="8452" spans="1:89" x14ac:dyDescent="0.25">
      <c r="A8452" s="2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  <c r="AI8452" s="3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3"/>
      <c r="AU8452" s="5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CK8452"/>
    </row>
    <row r="8453" spans="1:89" x14ac:dyDescent="0.25">
      <c r="A8453" s="2"/>
      <c r="B8453" s="5"/>
      <c r="C8453" s="5"/>
      <c r="D8453" s="5"/>
      <c r="E8453" s="5"/>
      <c r="F8453" s="5"/>
      <c r="G8453" s="5"/>
      <c r="H8453" s="5"/>
      <c r="I8453" s="5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3"/>
      <c r="AU8453" s="5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CK8453"/>
    </row>
    <row r="8454" spans="1:89" x14ac:dyDescent="0.25">
      <c r="A8454" s="2"/>
      <c r="B8454" s="5"/>
      <c r="C8454" s="5"/>
      <c r="D8454" s="5"/>
      <c r="E8454" s="5"/>
      <c r="F8454" s="5"/>
      <c r="G8454" s="5"/>
      <c r="H8454" s="5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  <c r="AI8454" s="3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3"/>
      <c r="AU8454" s="5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CK8454"/>
    </row>
    <row r="8455" spans="1:89" x14ac:dyDescent="0.25">
      <c r="A8455" s="2"/>
      <c r="B8455" s="5"/>
      <c r="C8455" s="5"/>
      <c r="D8455" s="5"/>
      <c r="E8455" s="5"/>
      <c r="F8455" s="5"/>
      <c r="G8455" s="5"/>
      <c r="H8455" s="5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  <c r="AI8455" s="3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3"/>
      <c r="AU8455" s="5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CK8455"/>
    </row>
    <row r="8456" spans="1:89" x14ac:dyDescent="0.25">
      <c r="A8456" s="2"/>
      <c r="B8456" s="5"/>
      <c r="C8456" s="5"/>
      <c r="D8456" s="5"/>
      <c r="E8456" s="5"/>
      <c r="F8456" s="5"/>
      <c r="G8456" s="5"/>
      <c r="H8456" s="5"/>
      <c r="I8456" s="5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  <c r="AI8456" s="3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3"/>
      <c r="AU8456" s="5"/>
      <c r="AV8456" s="3"/>
      <c r="AW8456" s="3"/>
      <c r="AX8456" s="3"/>
      <c r="AY8456" s="3"/>
      <c r="AZ8456" s="3"/>
      <c r="BA8456" s="3"/>
      <c r="BB8456" s="3"/>
      <c r="BC8456" s="3"/>
      <c r="BD8456" s="3"/>
      <c r="BE8456" s="3"/>
      <c r="BF8456" s="3"/>
      <c r="BG8456" s="3"/>
      <c r="CK8456"/>
    </row>
    <row r="8457" spans="1:89" x14ac:dyDescent="0.25">
      <c r="A8457" s="2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3"/>
      <c r="AU8457" s="5"/>
      <c r="AV8457" s="3"/>
      <c r="AW8457" s="3"/>
      <c r="AX8457" s="3"/>
      <c r="AY8457" s="3"/>
      <c r="AZ8457" s="3"/>
      <c r="BA8457" s="3"/>
      <c r="BB8457" s="3"/>
      <c r="BC8457" s="3"/>
      <c r="BD8457" s="3"/>
      <c r="BE8457" s="3"/>
      <c r="BF8457" s="3"/>
      <c r="BG8457" s="3"/>
      <c r="CK8457"/>
    </row>
    <row r="8458" spans="1:89" x14ac:dyDescent="0.25">
      <c r="A8458" s="2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3"/>
      <c r="AU8458" s="5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CK8458"/>
    </row>
    <row r="8459" spans="1:89" x14ac:dyDescent="0.25">
      <c r="A8459" s="2"/>
      <c r="B8459" s="5"/>
      <c r="C8459" s="5"/>
      <c r="D8459" s="5"/>
      <c r="E8459" s="5"/>
      <c r="F8459" s="5"/>
      <c r="G8459" s="5"/>
      <c r="H8459" s="5"/>
      <c r="I8459" s="3"/>
      <c r="J8459" s="5"/>
      <c r="K8459" s="5"/>
      <c r="L8459" s="5"/>
      <c r="M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3"/>
      <c r="AU8459" s="5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CK8459"/>
    </row>
    <row r="8460" spans="1:89" x14ac:dyDescent="0.25">
      <c r="A8460" s="2"/>
      <c r="B8460" s="5"/>
      <c r="C8460" s="5"/>
      <c r="D8460" s="5"/>
      <c r="E8460" s="5"/>
      <c r="F8460" s="5"/>
      <c r="G8460" s="5"/>
      <c r="H8460" s="5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  <c r="AI8460" s="3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3"/>
      <c r="AU8460" s="5"/>
      <c r="AV8460" s="3"/>
      <c r="AW8460" s="3"/>
      <c r="AX8460" s="3"/>
      <c r="AY8460" s="3"/>
      <c r="AZ8460" s="3"/>
      <c r="BA8460" s="3"/>
      <c r="BB8460" s="3"/>
      <c r="BC8460" s="3"/>
      <c r="BD8460" s="3"/>
      <c r="BE8460" s="3"/>
      <c r="BF8460" s="3"/>
      <c r="BG8460" s="3"/>
      <c r="CK8460"/>
    </row>
    <row r="8461" spans="1:89" x14ac:dyDescent="0.25">
      <c r="A8461" s="2"/>
      <c r="B8461" s="5"/>
      <c r="C8461" s="5"/>
      <c r="D8461" s="5"/>
      <c r="E8461" s="5"/>
      <c r="F8461" s="5"/>
      <c r="G8461" s="5"/>
      <c r="H8461" s="5"/>
      <c r="I8461" s="3"/>
      <c r="J8461" s="5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  <c r="AI8461" s="3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3"/>
      <c r="AU8461" s="5"/>
      <c r="AV8461" s="3"/>
      <c r="AW8461" s="3"/>
      <c r="AX8461" s="3"/>
      <c r="AY8461" s="3"/>
      <c r="AZ8461" s="3"/>
      <c r="BA8461" s="3"/>
      <c r="BB8461" s="3"/>
      <c r="BC8461" s="3"/>
      <c r="BD8461" s="3"/>
      <c r="BE8461" s="3"/>
      <c r="BF8461" s="3"/>
      <c r="BG8461" s="3"/>
      <c r="CK8461"/>
    </row>
    <row r="8462" spans="1:89" x14ac:dyDescent="0.25">
      <c r="A8462" s="2"/>
      <c r="B8462" s="5"/>
      <c r="C8462" s="5"/>
      <c r="D8462" s="5"/>
      <c r="E8462" s="5"/>
      <c r="F8462" s="5"/>
      <c r="G8462" s="5"/>
      <c r="H8462" s="5"/>
      <c r="I8462" s="5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  <c r="AI8462" s="3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3"/>
      <c r="AU8462" s="5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CK8462"/>
    </row>
    <row r="8463" spans="1:89" x14ac:dyDescent="0.25">
      <c r="A8463" s="2"/>
      <c r="B8463" s="5"/>
      <c r="C8463" s="5"/>
      <c r="D8463" s="5"/>
      <c r="E8463" s="5"/>
      <c r="F8463" s="5"/>
      <c r="G8463" s="5"/>
      <c r="H8463" s="5"/>
      <c r="I8463" s="3"/>
      <c r="J8463" s="5"/>
      <c r="K8463" s="5"/>
      <c r="L8463" s="5"/>
      <c r="M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3"/>
      <c r="AU8463" s="5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CK8463"/>
    </row>
    <row r="8464" spans="1:89" x14ac:dyDescent="0.25">
      <c r="A8464" s="2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3"/>
      <c r="AU8464" s="5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CK8464"/>
    </row>
    <row r="8465" spans="1:89" x14ac:dyDescent="0.25">
      <c r="A8465" s="2"/>
      <c r="B8465" s="5"/>
      <c r="C8465" s="5"/>
      <c r="D8465" s="5"/>
      <c r="E8465" s="5"/>
      <c r="F8465" s="5"/>
      <c r="G8465" s="5"/>
      <c r="H8465" s="5"/>
      <c r="I8465" s="3"/>
      <c r="J8465" s="5"/>
      <c r="K8465" s="5"/>
      <c r="L8465" s="5"/>
      <c r="M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3"/>
      <c r="AU8465" s="5"/>
      <c r="AV8465" s="3"/>
      <c r="AW8465" s="3"/>
      <c r="AX8465" s="3"/>
      <c r="AY8465" s="3"/>
      <c r="AZ8465" s="3"/>
      <c r="BA8465" s="3"/>
      <c r="BB8465" s="3"/>
      <c r="BC8465" s="3"/>
      <c r="BD8465" s="3"/>
      <c r="BE8465" s="3"/>
      <c r="BF8465" s="3"/>
      <c r="BG8465" s="3"/>
      <c r="CK8465"/>
    </row>
    <row r="8466" spans="1:89" x14ac:dyDescent="0.25">
      <c r="A8466" s="2"/>
      <c r="B8466" s="5"/>
      <c r="C8466" s="5"/>
      <c r="D8466" s="5"/>
      <c r="E8466" s="5"/>
      <c r="F8466" s="5"/>
      <c r="G8466" s="5"/>
      <c r="H8466" s="5"/>
      <c r="I8466" s="3"/>
      <c r="J8466" s="5"/>
      <c r="K8466" s="5"/>
      <c r="L8466" s="5"/>
      <c r="M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3"/>
      <c r="AU8466" s="5"/>
      <c r="AV8466" s="3"/>
      <c r="AW8466" s="3"/>
      <c r="AX8466" s="3"/>
      <c r="AY8466" s="3"/>
      <c r="AZ8466" s="3"/>
      <c r="BA8466" s="3"/>
      <c r="BB8466" s="3"/>
      <c r="BC8466" s="3"/>
      <c r="BD8466" s="3"/>
      <c r="BE8466" s="3"/>
      <c r="BF8466" s="3"/>
      <c r="BG8466" s="3"/>
      <c r="CK8466"/>
    </row>
    <row r="8467" spans="1:89" x14ac:dyDescent="0.25">
      <c r="A8467" s="2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3"/>
      <c r="AU8467" s="5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CK8467"/>
    </row>
    <row r="8468" spans="1:89" x14ac:dyDescent="0.25">
      <c r="A8468" s="2"/>
      <c r="B8468" s="5"/>
      <c r="C8468" s="5"/>
      <c r="D8468" s="5"/>
      <c r="E8468" s="5"/>
      <c r="F8468" s="5"/>
      <c r="G8468" s="5"/>
      <c r="H8468" s="5"/>
      <c r="I8468" s="3"/>
      <c r="J8468" s="5"/>
      <c r="K8468" s="3"/>
      <c r="L8468" s="3"/>
      <c r="M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3"/>
      <c r="AU8468" s="5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CK8468"/>
    </row>
    <row r="8469" spans="1:89" x14ac:dyDescent="0.25">
      <c r="A8469" s="2"/>
      <c r="B8469" s="5"/>
      <c r="C8469" s="5"/>
      <c r="D8469" s="5"/>
      <c r="E8469" s="5"/>
      <c r="F8469" s="5"/>
      <c r="G8469" s="5"/>
      <c r="H8469" s="5"/>
      <c r="I8469" s="3"/>
      <c r="J8469" s="5"/>
      <c r="K8469" s="3"/>
      <c r="L8469" s="5"/>
      <c r="M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3"/>
      <c r="AU8469" s="5"/>
      <c r="AV8469" s="3"/>
      <c r="AW8469" s="3"/>
      <c r="AX8469" s="3"/>
      <c r="AY8469" s="3"/>
      <c r="AZ8469" s="3"/>
      <c r="BA8469" s="3"/>
      <c r="BB8469" s="3"/>
      <c r="BC8469" s="3"/>
      <c r="BD8469" s="3"/>
      <c r="BE8469" s="3"/>
      <c r="BF8469" s="3"/>
      <c r="BG8469" s="3"/>
      <c r="CK8469"/>
    </row>
    <row r="8470" spans="1:89" x14ac:dyDescent="0.25">
      <c r="A8470" s="2"/>
      <c r="B8470" s="5"/>
      <c r="C8470" s="5"/>
      <c r="D8470" s="5"/>
      <c r="E8470" s="5"/>
      <c r="F8470" s="5"/>
      <c r="G8470" s="5"/>
      <c r="H8470" s="5"/>
      <c r="I8470" s="3"/>
      <c r="J8470" s="5"/>
      <c r="K8470" s="3"/>
      <c r="L8470" s="3"/>
      <c r="M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3"/>
      <c r="AU8470" s="5"/>
      <c r="AV8470" s="3"/>
      <c r="AW8470" s="3"/>
      <c r="AX8470" s="3"/>
      <c r="AY8470" s="3"/>
      <c r="AZ8470" s="3"/>
      <c r="BA8470" s="3"/>
      <c r="BB8470" s="3"/>
      <c r="BC8470" s="3"/>
      <c r="BD8470" s="3"/>
      <c r="BE8470" s="3"/>
      <c r="BF8470" s="3"/>
      <c r="BG8470" s="3"/>
      <c r="CK8470"/>
    </row>
    <row r="8471" spans="1:89" x14ac:dyDescent="0.25">
      <c r="A8471" s="2"/>
      <c r="B8471" s="5"/>
      <c r="C8471" s="5"/>
      <c r="D8471" s="5"/>
      <c r="E8471" s="5"/>
      <c r="F8471" s="5"/>
      <c r="G8471" s="5"/>
      <c r="H8471" s="5"/>
      <c r="I8471" s="3"/>
      <c r="J8471" s="5"/>
      <c r="K8471" s="3"/>
      <c r="L8471" s="3"/>
      <c r="M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3"/>
      <c r="AU8471" s="5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CK8471"/>
    </row>
    <row r="8472" spans="1:89" x14ac:dyDescent="0.25">
      <c r="A8472" s="2"/>
      <c r="B8472" s="5"/>
      <c r="C8472" s="5"/>
      <c r="D8472" s="5"/>
      <c r="E8472" s="5"/>
      <c r="F8472" s="5"/>
      <c r="G8472" s="5"/>
      <c r="H8472" s="5"/>
      <c r="I8472" s="3"/>
      <c r="J8472" s="5"/>
      <c r="K8472" s="3"/>
      <c r="L8472" s="3"/>
      <c r="M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3"/>
      <c r="AU8472" s="5"/>
      <c r="AV8472" s="3"/>
      <c r="AW8472" s="3"/>
      <c r="AX8472" s="3"/>
      <c r="AY8472" s="3"/>
      <c r="AZ8472" s="3"/>
      <c r="BA8472" s="3"/>
      <c r="BB8472" s="3"/>
      <c r="BC8472" s="3"/>
      <c r="BD8472" s="3"/>
      <c r="BE8472" s="3"/>
      <c r="BF8472" s="3"/>
      <c r="BG8472" s="3"/>
      <c r="CK8472"/>
    </row>
    <row r="8473" spans="1:89" x14ac:dyDescent="0.25">
      <c r="A8473" s="2"/>
      <c r="B8473" s="5"/>
      <c r="C8473" s="5"/>
      <c r="D8473" s="5"/>
      <c r="E8473" s="5"/>
      <c r="F8473" s="5"/>
      <c r="G8473" s="5"/>
      <c r="H8473" s="5"/>
      <c r="I8473" s="3"/>
      <c r="J8473" s="5"/>
      <c r="K8473" s="3"/>
      <c r="L8473" s="3"/>
      <c r="M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3"/>
      <c r="AU8473" s="5"/>
      <c r="AV8473" s="3"/>
      <c r="AW8473" s="3"/>
      <c r="AX8473" s="3"/>
      <c r="AY8473" s="3"/>
      <c r="AZ8473" s="3"/>
      <c r="BA8473" s="3"/>
      <c r="BB8473" s="3"/>
      <c r="BC8473" s="3"/>
      <c r="BD8473" s="3"/>
      <c r="BE8473" s="3"/>
      <c r="BF8473" s="3"/>
      <c r="BG8473" s="3"/>
      <c r="CK8473"/>
    </row>
    <row r="8474" spans="1:89" x14ac:dyDescent="0.25">
      <c r="A8474" s="2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3"/>
      <c r="AU8474" s="5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CK8474"/>
    </row>
    <row r="8475" spans="1:89" x14ac:dyDescent="0.25">
      <c r="A8475" s="2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3"/>
      <c r="AU8475" s="5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CK8475"/>
    </row>
    <row r="8476" spans="1:89" x14ac:dyDescent="0.25">
      <c r="A8476" s="2"/>
      <c r="B8476" s="5"/>
      <c r="C8476" s="5"/>
      <c r="D8476" s="5"/>
      <c r="E8476" s="5"/>
      <c r="F8476" s="5"/>
      <c r="G8476" s="5"/>
      <c r="H8476" s="5"/>
      <c r="I8476" s="3"/>
      <c r="J8476" s="5"/>
      <c r="K8476" s="5"/>
      <c r="L8476" s="5"/>
      <c r="M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3"/>
      <c r="AU8476" s="5"/>
      <c r="AV8476" s="3"/>
      <c r="AW8476" s="3"/>
      <c r="AX8476" s="3"/>
      <c r="AY8476" s="3"/>
      <c r="AZ8476" s="3"/>
      <c r="BA8476" s="3"/>
      <c r="BB8476" s="3"/>
      <c r="BC8476" s="3"/>
      <c r="BD8476" s="3"/>
      <c r="BE8476" s="3"/>
      <c r="BF8476" s="3"/>
      <c r="BG8476" s="3"/>
      <c r="CK8476"/>
    </row>
    <row r="8477" spans="1:89" x14ac:dyDescent="0.25">
      <c r="A8477" s="2"/>
      <c r="B8477" s="5"/>
      <c r="C8477" s="5"/>
      <c r="D8477" s="5"/>
      <c r="E8477" s="5"/>
      <c r="F8477" s="5"/>
      <c r="G8477" s="5"/>
      <c r="H8477" s="5"/>
      <c r="I8477" s="5"/>
      <c r="J8477" s="5"/>
      <c r="K8477" s="3"/>
      <c r="L8477" s="3"/>
      <c r="M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3"/>
      <c r="AU8477" s="5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CK8477"/>
    </row>
    <row r="8478" spans="1:89" x14ac:dyDescent="0.25">
      <c r="A8478" s="2"/>
      <c r="B8478" s="5"/>
      <c r="C8478" s="5"/>
      <c r="D8478" s="5"/>
      <c r="E8478" s="5"/>
      <c r="F8478" s="5"/>
      <c r="G8478" s="5"/>
      <c r="H8478" s="5"/>
      <c r="I8478" s="5"/>
      <c r="J8478" s="5"/>
      <c r="K8478" s="3"/>
      <c r="L8478" s="5"/>
      <c r="M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3"/>
      <c r="AU8478" s="5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CK8478"/>
    </row>
    <row r="8479" spans="1:89" x14ac:dyDescent="0.25">
      <c r="A8479" s="2"/>
      <c r="B8479" s="5"/>
      <c r="C8479" s="5"/>
      <c r="D8479" s="5"/>
      <c r="E8479" s="5"/>
      <c r="F8479" s="5"/>
      <c r="G8479" s="5"/>
      <c r="H8479" s="5"/>
      <c r="I8479" s="5"/>
      <c r="J8479" s="5"/>
      <c r="K8479" s="3"/>
      <c r="L8479" s="3"/>
      <c r="M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3"/>
      <c r="AU8479" s="5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CK8479"/>
    </row>
    <row r="8480" spans="1:89" x14ac:dyDescent="0.25">
      <c r="A8480" s="2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3"/>
      <c r="AU8480" s="5"/>
      <c r="AV8480" s="3"/>
      <c r="AW8480" s="3"/>
      <c r="AX8480" s="3"/>
      <c r="AY8480" s="3"/>
      <c r="AZ8480" s="3"/>
      <c r="BA8480" s="3"/>
      <c r="BB8480" s="3"/>
      <c r="BC8480" s="3"/>
      <c r="BD8480" s="3"/>
      <c r="BE8480" s="3"/>
      <c r="BF8480" s="3"/>
      <c r="BG8480" s="3"/>
      <c r="CK8480"/>
    </row>
    <row r="8481" spans="1:89" x14ac:dyDescent="0.25">
      <c r="A8481" s="2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3"/>
      <c r="AU8481" s="5"/>
      <c r="AV8481" s="3"/>
      <c r="AW8481" s="3"/>
      <c r="AX8481" s="3"/>
      <c r="AY8481" s="3"/>
      <c r="AZ8481" s="3"/>
      <c r="BA8481" s="3"/>
      <c r="BB8481" s="3"/>
      <c r="BC8481" s="3"/>
      <c r="BD8481" s="3"/>
      <c r="BE8481" s="3"/>
      <c r="BF8481" s="3"/>
      <c r="BG8481" s="3"/>
      <c r="CK8481"/>
    </row>
    <row r="8482" spans="1:89" x14ac:dyDescent="0.25">
      <c r="A8482" s="2"/>
      <c r="B8482" s="5"/>
      <c r="C8482" s="5"/>
      <c r="D8482" s="5"/>
      <c r="E8482" s="5"/>
      <c r="F8482" s="5"/>
      <c r="G8482" s="5"/>
      <c r="H8482" s="5"/>
      <c r="I8482" s="5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  <c r="AI8482" s="3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3"/>
      <c r="AU8482" s="5"/>
      <c r="AV8482" s="3"/>
      <c r="AW8482" s="3"/>
      <c r="AX8482" s="3"/>
      <c r="AY8482" s="3"/>
      <c r="AZ8482" s="3"/>
      <c r="BA8482" s="3"/>
      <c r="BB8482" s="3"/>
      <c r="BC8482" s="3"/>
      <c r="BD8482" s="3"/>
      <c r="BE8482" s="3"/>
      <c r="BF8482" s="3"/>
      <c r="BG8482" s="3"/>
      <c r="CK8482"/>
    </row>
    <row r="8483" spans="1:89" x14ac:dyDescent="0.25">
      <c r="A8483" s="2"/>
      <c r="B8483" s="5"/>
      <c r="C8483" s="5"/>
      <c r="D8483" s="5"/>
      <c r="E8483" s="5"/>
      <c r="F8483" s="5"/>
      <c r="G8483" s="5"/>
      <c r="H8483" s="5"/>
      <c r="I8483" s="3"/>
      <c r="J8483" s="5"/>
      <c r="K8483" s="5"/>
      <c r="L8483" s="5"/>
      <c r="M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3"/>
      <c r="AU8483" s="5"/>
      <c r="AV8483" s="3"/>
      <c r="AW8483" s="3"/>
      <c r="AX8483" s="3"/>
      <c r="AY8483" s="3"/>
      <c r="AZ8483" s="3"/>
      <c r="BA8483" s="3"/>
      <c r="BB8483" s="3"/>
      <c r="BC8483" s="3"/>
      <c r="BD8483" s="3"/>
      <c r="BE8483" s="3"/>
      <c r="BF8483" s="3"/>
      <c r="BG8483" s="3"/>
      <c r="CK8483"/>
    </row>
    <row r="8484" spans="1:89" x14ac:dyDescent="0.25">
      <c r="A8484" s="2"/>
      <c r="B8484" s="5"/>
      <c r="C8484" s="5"/>
      <c r="D8484" s="5"/>
      <c r="E8484" s="5"/>
      <c r="F8484" s="5"/>
      <c r="G8484" s="5"/>
      <c r="H8484" s="5"/>
      <c r="I8484" s="5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  <c r="AI8484" s="3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3"/>
      <c r="AU8484" s="5"/>
      <c r="AV8484" s="3"/>
      <c r="AW8484" s="3"/>
      <c r="AX8484" s="3"/>
      <c r="AY8484" s="3"/>
      <c r="AZ8484" s="3"/>
      <c r="BA8484" s="3"/>
      <c r="BB8484" s="3"/>
      <c r="BC8484" s="3"/>
      <c r="BD8484" s="3"/>
      <c r="BE8484" s="3"/>
      <c r="BF8484" s="3"/>
      <c r="BG8484" s="3"/>
      <c r="CK8484"/>
    </row>
    <row r="8485" spans="1:89" x14ac:dyDescent="0.25">
      <c r="A8485" s="2"/>
      <c r="B8485" s="5"/>
      <c r="C8485" s="5"/>
      <c r="D8485" s="5"/>
      <c r="E8485" s="5"/>
      <c r="F8485" s="5"/>
      <c r="G8485" s="5"/>
      <c r="H8485" s="5"/>
      <c r="I8485" s="5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  <c r="AI8485" s="3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3"/>
      <c r="AU8485" s="5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CK8485"/>
    </row>
    <row r="8486" spans="1:89" x14ac:dyDescent="0.25">
      <c r="A8486" s="2"/>
      <c r="B8486" s="5"/>
      <c r="C8486" s="5"/>
      <c r="D8486" s="5"/>
      <c r="E8486" s="5"/>
      <c r="F8486" s="5"/>
      <c r="G8486" s="5"/>
      <c r="H8486" s="5"/>
      <c r="I8486" s="3"/>
      <c r="J8486" s="5"/>
      <c r="K8486" s="5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  <c r="AI8486" s="3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3"/>
      <c r="AU8486" s="5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CK8486"/>
    </row>
    <row r="8487" spans="1:89" x14ac:dyDescent="0.25">
      <c r="A8487" s="2"/>
      <c r="B8487" s="5"/>
      <c r="C8487" s="5"/>
      <c r="D8487" s="5"/>
      <c r="E8487" s="5"/>
      <c r="F8487" s="5"/>
      <c r="G8487" s="5"/>
      <c r="H8487" s="5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3"/>
      <c r="AU8487" s="5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CK8487"/>
    </row>
    <row r="8488" spans="1:89" x14ac:dyDescent="0.25">
      <c r="A8488" s="2"/>
      <c r="B8488" s="5"/>
      <c r="C8488" s="5"/>
      <c r="D8488" s="5"/>
      <c r="E8488" s="5"/>
      <c r="F8488" s="5"/>
      <c r="G8488" s="5"/>
      <c r="H8488" s="5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3"/>
      <c r="AU8488" s="5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CK8488"/>
    </row>
    <row r="8489" spans="1:89" x14ac:dyDescent="0.25">
      <c r="A8489" s="2"/>
      <c r="B8489" s="5"/>
      <c r="C8489" s="5"/>
      <c r="D8489" s="5"/>
      <c r="E8489" s="5"/>
      <c r="F8489" s="5"/>
      <c r="G8489" s="5"/>
      <c r="H8489" s="5"/>
      <c r="I8489" s="5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  <c r="AI8489" s="3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3"/>
      <c r="AU8489" s="5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CK8489"/>
    </row>
    <row r="8490" spans="1:89" x14ac:dyDescent="0.25">
      <c r="A8490" s="2"/>
      <c r="B8490" s="5"/>
      <c r="C8490" s="5"/>
      <c r="D8490" s="5"/>
      <c r="E8490" s="5"/>
      <c r="F8490" s="5"/>
      <c r="G8490" s="5"/>
      <c r="H8490" s="5"/>
      <c r="I8490" s="5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  <c r="AI8490" s="3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3"/>
      <c r="AU8490" s="5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CK8490"/>
    </row>
    <row r="8491" spans="1:89" x14ac:dyDescent="0.25">
      <c r="A8491" s="2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3"/>
      <c r="AU8491" s="5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CK8491"/>
    </row>
    <row r="8492" spans="1:89" x14ac:dyDescent="0.25">
      <c r="A8492" s="2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3"/>
      <c r="AU8492" s="5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CK8492"/>
    </row>
    <row r="8493" spans="1:89" x14ac:dyDescent="0.25">
      <c r="A8493" s="2"/>
      <c r="B8493" s="5"/>
      <c r="C8493" s="5"/>
      <c r="D8493" s="5"/>
      <c r="E8493" s="5"/>
      <c r="F8493" s="5"/>
      <c r="G8493" s="5"/>
      <c r="H8493" s="5"/>
      <c r="I8493" s="3"/>
      <c r="J8493" s="5"/>
      <c r="K8493" s="5"/>
      <c r="L8493" s="5"/>
      <c r="M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3"/>
      <c r="AU8493" s="5"/>
      <c r="AV8493" s="3"/>
      <c r="AW8493" s="3"/>
      <c r="AX8493" s="3"/>
      <c r="AY8493" s="3"/>
      <c r="AZ8493" s="3"/>
      <c r="BA8493" s="3"/>
      <c r="BB8493" s="3"/>
      <c r="BC8493" s="3"/>
      <c r="BD8493" s="3"/>
      <c r="BE8493" s="3"/>
      <c r="BF8493" s="3"/>
      <c r="BG8493" s="3"/>
      <c r="CK8493"/>
    </row>
    <row r="8494" spans="1:89" x14ac:dyDescent="0.25">
      <c r="A8494" s="2"/>
      <c r="B8494" s="5"/>
      <c r="C8494" s="5"/>
      <c r="D8494" s="5"/>
      <c r="E8494" s="5"/>
      <c r="F8494" s="5"/>
      <c r="G8494" s="5"/>
      <c r="H8494" s="5"/>
      <c r="I8494" s="5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  <c r="AI8494" s="3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3"/>
      <c r="AU8494" s="5"/>
      <c r="AV8494" s="3"/>
      <c r="AW8494" s="3"/>
      <c r="AX8494" s="3"/>
      <c r="AY8494" s="3"/>
      <c r="AZ8494" s="3"/>
      <c r="BA8494" s="3"/>
      <c r="BB8494" s="3"/>
      <c r="BC8494" s="3"/>
      <c r="BD8494" s="3"/>
      <c r="BE8494" s="3"/>
      <c r="BF8494" s="3"/>
      <c r="BG8494" s="3"/>
      <c r="CK8494"/>
    </row>
    <row r="8495" spans="1:89" x14ac:dyDescent="0.25">
      <c r="A8495" s="2"/>
      <c r="B8495" s="5"/>
      <c r="C8495" s="5"/>
      <c r="D8495" s="5"/>
      <c r="E8495" s="5"/>
      <c r="F8495" s="5"/>
      <c r="G8495" s="5"/>
      <c r="H8495" s="5"/>
      <c r="I8495" s="3"/>
      <c r="J8495" s="5"/>
      <c r="K8495" s="5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  <c r="AI8495" s="3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3"/>
      <c r="AU8495" s="5"/>
      <c r="AV8495" s="3"/>
      <c r="AW8495" s="3"/>
      <c r="AX8495" s="3"/>
      <c r="AY8495" s="3"/>
      <c r="AZ8495" s="3"/>
      <c r="BA8495" s="3"/>
      <c r="BB8495" s="3"/>
      <c r="BC8495" s="3"/>
      <c r="BD8495" s="3"/>
      <c r="BE8495" s="3"/>
      <c r="BF8495" s="3"/>
      <c r="BG8495" s="3"/>
      <c r="CK8495"/>
    </row>
    <row r="8496" spans="1:89" x14ac:dyDescent="0.25">
      <c r="A8496" s="2"/>
      <c r="B8496" s="5"/>
      <c r="C8496" s="5"/>
      <c r="D8496" s="5"/>
      <c r="E8496" s="5"/>
      <c r="F8496" s="5"/>
      <c r="G8496" s="5"/>
      <c r="H8496" s="5"/>
      <c r="I8496" s="5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  <c r="AI8496" s="3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3"/>
      <c r="AU8496" s="5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CK8496"/>
    </row>
    <row r="8497" spans="1:89" x14ac:dyDescent="0.25">
      <c r="A8497" s="2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3"/>
      <c r="AU8497" s="5"/>
      <c r="AV8497" s="3"/>
      <c r="AW8497" s="3"/>
      <c r="AX8497" s="3"/>
      <c r="AY8497" s="3"/>
      <c r="AZ8497" s="3"/>
      <c r="BA8497" s="3"/>
      <c r="BB8497" s="3"/>
      <c r="BC8497" s="3"/>
      <c r="BD8497" s="3"/>
      <c r="BE8497" s="3"/>
      <c r="BF8497" s="3"/>
      <c r="BG8497" s="3"/>
      <c r="CK8497"/>
    </row>
    <row r="8498" spans="1:89" x14ac:dyDescent="0.25">
      <c r="A8498" s="2"/>
      <c r="B8498" s="5"/>
      <c r="C8498" s="5"/>
      <c r="D8498" s="5"/>
      <c r="E8498" s="5"/>
      <c r="F8498" s="5"/>
      <c r="G8498" s="5"/>
      <c r="H8498" s="5"/>
      <c r="I8498" s="3"/>
      <c r="J8498" s="5"/>
      <c r="K8498" s="5"/>
      <c r="L8498" s="5"/>
      <c r="M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3"/>
      <c r="AU8498" s="5"/>
      <c r="AV8498" s="3"/>
      <c r="AW8498" s="3"/>
      <c r="AX8498" s="3"/>
      <c r="AY8498" s="3"/>
      <c r="AZ8498" s="3"/>
      <c r="BA8498" s="3"/>
      <c r="BB8498" s="3"/>
      <c r="BC8498" s="3"/>
      <c r="BD8498" s="3"/>
      <c r="BE8498" s="3"/>
      <c r="BF8498" s="3"/>
      <c r="BG8498" s="3"/>
      <c r="CK8498"/>
    </row>
    <row r="8499" spans="1:89" x14ac:dyDescent="0.25">
      <c r="A8499" s="2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3"/>
      <c r="AU8499" s="5"/>
      <c r="AV8499" s="3"/>
      <c r="AW8499" s="3"/>
      <c r="AX8499" s="3"/>
      <c r="AY8499" s="3"/>
      <c r="AZ8499" s="3"/>
      <c r="BA8499" s="3"/>
      <c r="BB8499" s="3"/>
      <c r="BC8499" s="3"/>
      <c r="BD8499" s="3"/>
      <c r="BE8499" s="3"/>
      <c r="BF8499" s="3"/>
      <c r="BG8499" s="3"/>
      <c r="CK8499"/>
    </row>
    <row r="8500" spans="1:89" x14ac:dyDescent="0.25">
      <c r="A8500" s="2"/>
      <c r="B8500" s="5"/>
      <c r="C8500" s="5"/>
      <c r="D8500" s="5"/>
      <c r="E8500" s="5"/>
      <c r="F8500" s="5"/>
      <c r="G8500" s="5"/>
      <c r="H8500" s="5"/>
      <c r="I8500" s="3"/>
      <c r="J8500" s="5"/>
      <c r="K8500" s="5"/>
      <c r="L8500" s="5"/>
      <c r="M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3"/>
      <c r="AU8500" s="5"/>
      <c r="AV8500" s="3"/>
      <c r="AW8500" s="3"/>
      <c r="AX8500" s="3"/>
      <c r="AY8500" s="3"/>
      <c r="AZ8500" s="3"/>
      <c r="BA8500" s="3"/>
      <c r="BB8500" s="3"/>
      <c r="BC8500" s="3"/>
      <c r="BD8500" s="3"/>
      <c r="BE8500" s="3"/>
      <c r="BF8500" s="3"/>
      <c r="BG8500" s="3"/>
      <c r="CK8500"/>
    </row>
    <row r="8501" spans="1:89" x14ac:dyDescent="0.25">
      <c r="A8501" s="2"/>
      <c r="B8501" s="5"/>
      <c r="C8501" s="5"/>
      <c r="D8501" s="5"/>
      <c r="E8501" s="5"/>
      <c r="F8501" s="5"/>
      <c r="G8501" s="5"/>
      <c r="H8501" s="5"/>
      <c r="I8501" s="3"/>
      <c r="J8501" s="5"/>
      <c r="K8501" s="5"/>
      <c r="L8501" s="5"/>
      <c r="M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3"/>
      <c r="AU8501" s="5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CK8501"/>
    </row>
    <row r="8502" spans="1:89" x14ac:dyDescent="0.25">
      <c r="A8502" s="2"/>
      <c r="B8502" s="5"/>
      <c r="C8502" s="5"/>
      <c r="D8502" s="5"/>
      <c r="E8502" s="5"/>
      <c r="F8502" s="5"/>
      <c r="G8502" s="5"/>
      <c r="H8502" s="5"/>
      <c r="I8502" s="3"/>
      <c r="J8502" s="5"/>
      <c r="K8502" s="5"/>
      <c r="L8502" s="5"/>
      <c r="M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3"/>
      <c r="AU8502" s="5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CK8502"/>
    </row>
    <row r="8503" spans="1:89" x14ac:dyDescent="0.25">
      <c r="A8503" s="2"/>
      <c r="B8503" s="5"/>
      <c r="C8503" s="5"/>
      <c r="D8503" s="5"/>
      <c r="E8503" s="5"/>
      <c r="F8503" s="5"/>
      <c r="G8503" s="5"/>
      <c r="H8503" s="5"/>
      <c r="I8503" s="3"/>
      <c r="J8503" s="5"/>
      <c r="K8503" s="5"/>
      <c r="L8503" s="5"/>
      <c r="M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3"/>
      <c r="AU8503" s="5"/>
      <c r="AV8503" s="3"/>
      <c r="AW8503" s="3"/>
      <c r="AX8503" s="3"/>
      <c r="AY8503" s="3"/>
      <c r="AZ8503" s="3"/>
      <c r="BA8503" s="3"/>
      <c r="BB8503" s="3"/>
      <c r="BC8503" s="3"/>
      <c r="BD8503" s="3"/>
      <c r="BE8503" s="3"/>
      <c r="BF8503" s="3"/>
      <c r="BG8503" s="3"/>
      <c r="CK8503"/>
    </row>
    <row r="8504" spans="1:89" x14ac:dyDescent="0.25">
      <c r="A8504" s="2"/>
      <c r="B8504" s="5"/>
      <c r="C8504" s="5"/>
      <c r="D8504" s="5"/>
      <c r="E8504" s="5"/>
      <c r="F8504" s="5"/>
      <c r="G8504" s="5"/>
      <c r="H8504" s="5"/>
      <c r="I8504" s="3"/>
      <c r="J8504" s="5"/>
      <c r="K8504" s="5"/>
      <c r="L8504" s="5"/>
      <c r="M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3"/>
      <c r="AU8504" s="5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CK8504"/>
    </row>
    <row r="8505" spans="1:89" x14ac:dyDescent="0.25">
      <c r="A8505" s="2"/>
      <c r="B8505" s="5"/>
      <c r="C8505" s="5"/>
      <c r="D8505" s="5"/>
      <c r="E8505" s="5"/>
      <c r="F8505" s="5"/>
      <c r="G8505" s="5"/>
      <c r="H8505" s="5"/>
      <c r="I8505" s="3"/>
      <c r="J8505" s="5"/>
      <c r="K8505" s="5"/>
      <c r="L8505" s="5"/>
      <c r="M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3"/>
      <c r="AU8505" s="5"/>
      <c r="AV8505" s="3"/>
      <c r="AW8505" s="3"/>
      <c r="AX8505" s="3"/>
      <c r="AY8505" s="3"/>
      <c r="AZ8505" s="3"/>
      <c r="BA8505" s="3"/>
      <c r="BB8505" s="3"/>
      <c r="BC8505" s="3"/>
      <c r="BD8505" s="3"/>
      <c r="BE8505" s="3"/>
      <c r="BF8505" s="3"/>
      <c r="BG8505" s="3"/>
      <c r="CK8505"/>
    </row>
    <row r="8506" spans="1:89" x14ac:dyDescent="0.25">
      <c r="A8506" s="2"/>
      <c r="B8506" s="5"/>
      <c r="C8506" s="5"/>
      <c r="D8506" s="5"/>
      <c r="E8506" s="5"/>
      <c r="F8506" s="5"/>
      <c r="G8506" s="5"/>
      <c r="H8506" s="5"/>
      <c r="I8506" s="3"/>
      <c r="J8506" s="5"/>
      <c r="K8506" s="5"/>
      <c r="L8506" s="5"/>
      <c r="M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3"/>
      <c r="AU8506" s="5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CK8506"/>
    </row>
    <row r="8507" spans="1:89" x14ac:dyDescent="0.25">
      <c r="A8507" s="2"/>
      <c r="B8507" s="5"/>
      <c r="C8507" s="5"/>
      <c r="D8507" s="5"/>
      <c r="E8507" s="5"/>
      <c r="F8507" s="5"/>
      <c r="G8507" s="5"/>
      <c r="H8507" s="5"/>
      <c r="I8507" s="3"/>
      <c r="J8507" s="5"/>
      <c r="K8507" s="5"/>
      <c r="L8507" s="5"/>
      <c r="M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3"/>
      <c r="AU8507" s="5"/>
      <c r="AV8507" s="3"/>
      <c r="AW8507" s="3"/>
      <c r="AX8507" s="3"/>
      <c r="AY8507" s="3"/>
      <c r="AZ8507" s="3"/>
      <c r="BA8507" s="3"/>
      <c r="BB8507" s="3"/>
      <c r="BC8507" s="3"/>
      <c r="BD8507" s="3"/>
      <c r="BE8507" s="3"/>
      <c r="BF8507" s="3"/>
      <c r="BG8507" s="3"/>
      <c r="CK8507"/>
    </row>
    <row r="8508" spans="1:89" x14ac:dyDescent="0.25">
      <c r="A8508" s="2"/>
      <c r="B8508" s="5"/>
      <c r="C8508" s="5"/>
      <c r="D8508" s="5"/>
      <c r="E8508" s="5"/>
      <c r="F8508" s="5"/>
      <c r="G8508" s="5"/>
      <c r="H8508" s="5"/>
      <c r="I8508" s="3"/>
      <c r="J8508" s="5"/>
      <c r="K8508" s="5"/>
      <c r="L8508" s="5"/>
      <c r="M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3"/>
      <c r="AU8508" s="5"/>
      <c r="AV8508" s="3"/>
      <c r="AW8508" s="3"/>
      <c r="AX8508" s="3"/>
      <c r="AY8508" s="3"/>
      <c r="AZ8508" s="3"/>
      <c r="BA8508" s="3"/>
      <c r="BB8508" s="3"/>
      <c r="BC8508" s="3"/>
      <c r="BD8508" s="3"/>
      <c r="BE8508" s="3"/>
      <c r="BF8508" s="3"/>
      <c r="BG8508" s="3"/>
      <c r="CK8508"/>
    </row>
    <row r="8509" spans="1:89" x14ac:dyDescent="0.25">
      <c r="A8509" s="2"/>
      <c r="B8509" s="5"/>
      <c r="C8509" s="5"/>
      <c r="D8509" s="5"/>
      <c r="E8509" s="5"/>
      <c r="F8509" s="5"/>
      <c r="G8509" s="5"/>
      <c r="H8509" s="5"/>
      <c r="I8509" s="3"/>
      <c r="J8509" s="5"/>
      <c r="K8509" s="5"/>
      <c r="L8509" s="5"/>
      <c r="M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3"/>
      <c r="AU8509" s="5"/>
      <c r="AV8509" s="3"/>
      <c r="AW8509" s="3"/>
      <c r="AX8509" s="3"/>
      <c r="AY8509" s="3"/>
      <c r="AZ8509" s="3"/>
      <c r="BA8509" s="3"/>
      <c r="BB8509" s="3"/>
      <c r="BC8509" s="3"/>
      <c r="BD8509" s="3"/>
      <c r="BE8509" s="3"/>
      <c r="BF8509" s="3"/>
      <c r="BG8509" s="3"/>
      <c r="CK8509"/>
    </row>
    <row r="8510" spans="1:89" x14ac:dyDescent="0.25">
      <c r="A8510" s="2"/>
      <c r="B8510" s="5"/>
      <c r="C8510" s="5"/>
      <c r="D8510" s="5"/>
      <c r="E8510" s="5"/>
      <c r="F8510" s="5"/>
      <c r="G8510" s="5"/>
      <c r="H8510" s="5"/>
      <c r="I8510" s="3"/>
      <c r="J8510" s="5"/>
      <c r="K8510" s="5"/>
      <c r="L8510" s="5"/>
      <c r="M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3"/>
      <c r="AU8510" s="5"/>
      <c r="AV8510" s="3"/>
      <c r="AW8510" s="3"/>
      <c r="AX8510" s="3"/>
      <c r="AY8510" s="3"/>
      <c r="AZ8510" s="3"/>
      <c r="BA8510" s="3"/>
      <c r="BB8510" s="3"/>
      <c r="BC8510" s="3"/>
      <c r="BD8510" s="3"/>
      <c r="BE8510" s="3"/>
      <c r="BF8510" s="3"/>
      <c r="BG8510" s="3"/>
      <c r="CK8510"/>
    </row>
    <row r="8511" spans="1:89" x14ac:dyDescent="0.25">
      <c r="A8511" s="2"/>
      <c r="B8511" s="5"/>
      <c r="C8511" s="5"/>
      <c r="D8511" s="5"/>
      <c r="E8511" s="5"/>
      <c r="F8511" s="5"/>
      <c r="G8511" s="5"/>
      <c r="H8511" s="5"/>
      <c r="I8511" s="3"/>
      <c r="J8511" s="5"/>
      <c r="K8511" s="5"/>
      <c r="L8511" s="5"/>
      <c r="M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3"/>
      <c r="AU8511" s="5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CK8511"/>
    </row>
    <row r="8512" spans="1:89" x14ac:dyDescent="0.25">
      <c r="A8512" s="2"/>
      <c r="B8512" s="5"/>
      <c r="C8512" s="5"/>
      <c r="D8512" s="5"/>
      <c r="E8512" s="5"/>
      <c r="F8512" s="5"/>
      <c r="G8512" s="5"/>
      <c r="H8512" s="5"/>
      <c r="I8512" s="3"/>
      <c r="J8512" s="5"/>
      <c r="K8512" s="5"/>
      <c r="L8512" s="5"/>
      <c r="M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3"/>
      <c r="AU8512" s="5"/>
      <c r="AV8512" s="3"/>
      <c r="AW8512" s="3"/>
      <c r="AX8512" s="3"/>
      <c r="AY8512" s="3"/>
      <c r="AZ8512" s="3"/>
      <c r="BA8512" s="3"/>
      <c r="BB8512" s="3"/>
      <c r="BC8512" s="3"/>
      <c r="BD8512" s="3"/>
      <c r="BE8512" s="3"/>
      <c r="BF8512" s="3"/>
      <c r="BG8512" s="3"/>
      <c r="CK8512"/>
    </row>
    <row r="8513" spans="1:89" x14ac:dyDescent="0.25">
      <c r="A8513" s="2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3"/>
      <c r="AU8513" s="5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CK8513"/>
    </row>
    <row r="8514" spans="1:89" x14ac:dyDescent="0.25">
      <c r="A8514" s="2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3"/>
      <c r="AU8514" s="5"/>
      <c r="AV8514" s="3"/>
      <c r="AW8514" s="3"/>
      <c r="AX8514" s="3"/>
      <c r="AY8514" s="3"/>
      <c r="AZ8514" s="3"/>
      <c r="BA8514" s="3"/>
      <c r="BB8514" s="3"/>
      <c r="BC8514" s="3"/>
      <c r="BD8514" s="3"/>
      <c r="BE8514" s="3"/>
      <c r="BF8514" s="3"/>
      <c r="BG8514" s="3"/>
      <c r="CK8514"/>
    </row>
    <row r="8515" spans="1:89" x14ac:dyDescent="0.25">
      <c r="A8515" s="2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3"/>
      <c r="AU8515" s="5"/>
      <c r="AV8515" s="3"/>
      <c r="AW8515" s="3"/>
      <c r="AX8515" s="3"/>
      <c r="AY8515" s="3"/>
      <c r="AZ8515" s="3"/>
      <c r="BA8515" s="3"/>
      <c r="BB8515" s="3"/>
      <c r="BC8515" s="3"/>
      <c r="BD8515" s="3"/>
      <c r="BE8515" s="3"/>
      <c r="BF8515" s="3"/>
      <c r="BG8515" s="3"/>
      <c r="CK8515"/>
    </row>
    <row r="8516" spans="1:89" x14ac:dyDescent="0.25">
      <c r="A8516" s="2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3"/>
      <c r="AU8516" s="5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CK8516"/>
    </row>
    <row r="8517" spans="1:89" x14ac:dyDescent="0.25">
      <c r="A8517" s="2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3"/>
      <c r="AU8517" s="5"/>
      <c r="AV8517" s="3"/>
      <c r="AW8517" s="3"/>
      <c r="AX8517" s="3"/>
      <c r="AY8517" s="3"/>
      <c r="AZ8517" s="3"/>
      <c r="BA8517" s="3"/>
      <c r="BB8517" s="3"/>
      <c r="BC8517" s="3"/>
      <c r="BD8517" s="3"/>
      <c r="BE8517" s="3"/>
      <c r="BF8517" s="3"/>
      <c r="BG8517" s="3"/>
      <c r="CK8517"/>
    </row>
    <row r="8518" spans="1:89" x14ac:dyDescent="0.25">
      <c r="A8518" s="2"/>
      <c r="B8518" s="5"/>
      <c r="C8518" s="5"/>
      <c r="D8518" s="5"/>
      <c r="E8518" s="5"/>
      <c r="F8518" s="5"/>
      <c r="G8518" s="5"/>
      <c r="H8518" s="5"/>
      <c r="I8518" s="3"/>
      <c r="J8518" s="5"/>
      <c r="K8518" s="5"/>
      <c r="L8518" s="5"/>
      <c r="M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3"/>
      <c r="AU8518" s="5"/>
      <c r="AV8518" s="3"/>
      <c r="AW8518" s="3"/>
      <c r="AX8518" s="3"/>
      <c r="AY8518" s="3"/>
      <c r="AZ8518" s="3"/>
      <c r="BA8518" s="3"/>
      <c r="BB8518" s="3"/>
      <c r="BC8518" s="3"/>
      <c r="BD8518" s="3"/>
      <c r="BE8518" s="3"/>
      <c r="BF8518" s="3"/>
      <c r="BG8518" s="3"/>
      <c r="CK8518"/>
    </row>
    <row r="8519" spans="1:89" x14ac:dyDescent="0.25">
      <c r="A8519" s="2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3"/>
      <c r="AU8519" s="5"/>
      <c r="AV8519" s="3"/>
      <c r="AW8519" s="3"/>
      <c r="AX8519" s="3"/>
      <c r="AY8519" s="3"/>
      <c r="AZ8519" s="3"/>
      <c r="BA8519" s="3"/>
      <c r="BB8519" s="3"/>
      <c r="BC8519" s="3"/>
      <c r="BD8519" s="3"/>
      <c r="BE8519" s="3"/>
      <c r="BF8519" s="3"/>
      <c r="BG8519" s="3"/>
      <c r="CK8519"/>
    </row>
    <row r="8520" spans="1:89" x14ac:dyDescent="0.25">
      <c r="A8520" s="2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3"/>
      <c r="AU8520" s="5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CK8520"/>
    </row>
    <row r="8521" spans="1:89" x14ac:dyDescent="0.25">
      <c r="A8521" s="2"/>
      <c r="B8521" s="5"/>
      <c r="C8521" s="5"/>
      <c r="D8521" s="5"/>
      <c r="E8521" s="5"/>
      <c r="F8521" s="5"/>
      <c r="G8521" s="5"/>
      <c r="H8521" s="5"/>
      <c r="I8521" s="3"/>
      <c r="J8521" s="5"/>
      <c r="K8521" s="5"/>
      <c r="L8521" s="5"/>
      <c r="M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3"/>
      <c r="AU8521" s="5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CK8521"/>
    </row>
    <row r="8522" spans="1:89" x14ac:dyDescent="0.25">
      <c r="A8522" s="2"/>
      <c r="B8522" s="5"/>
      <c r="C8522" s="5"/>
      <c r="D8522" s="5"/>
      <c r="E8522" s="5"/>
      <c r="F8522" s="5"/>
      <c r="G8522" s="5"/>
      <c r="H8522" s="5"/>
      <c r="I8522" s="3"/>
      <c r="J8522" s="5"/>
      <c r="K8522" s="5"/>
      <c r="L8522" s="5"/>
      <c r="M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3"/>
      <c r="AU8522" s="5"/>
      <c r="AV8522" s="3"/>
      <c r="AW8522" s="3"/>
      <c r="AX8522" s="3"/>
      <c r="AY8522" s="3"/>
      <c r="AZ8522" s="3"/>
      <c r="BA8522" s="3"/>
      <c r="BB8522" s="3"/>
      <c r="BC8522" s="3"/>
      <c r="BD8522" s="3"/>
      <c r="BE8522" s="3"/>
      <c r="BF8522" s="3"/>
      <c r="BG8522" s="3"/>
      <c r="CK8522"/>
    </row>
    <row r="8523" spans="1:89" x14ac:dyDescent="0.25">
      <c r="A8523" s="2"/>
      <c r="B8523" s="5"/>
      <c r="C8523" s="5"/>
      <c r="D8523" s="5"/>
      <c r="E8523" s="5"/>
      <c r="F8523" s="5"/>
      <c r="G8523" s="5"/>
      <c r="H8523" s="5"/>
      <c r="I8523" s="3"/>
      <c r="J8523" s="5"/>
      <c r="K8523" s="5"/>
      <c r="L8523" s="5"/>
      <c r="M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3"/>
      <c r="AU8523" s="5"/>
      <c r="AV8523" s="3"/>
      <c r="AW8523" s="3"/>
      <c r="AX8523" s="3"/>
      <c r="AY8523" s="3"/>
      <c r="AZ8523" s="3"/>
      <c r="BA8523" s="3"/>
      <c r="BB8523" s="3"/>
      <c r="BC8523" s="3"/>
      <c r="BD8523" s="3"/>
      <c r="BE8523" s="3"/>
      <c r="BF8523" s="3"/>
      <c r="BG8523" s="3"/>
      <c r="CK8523"/>
    </row>
    <row r="8524" spans="1:89" x14ac:dyDescent="0.25">
      <c r="A8524" s="2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3"/>
      <c r="AU8524" s="5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CK8524"/>
    </row>
    <row r="8525" spans="1:89" x14ac:dyDescent="0.25">
      <c r="A8525" s="2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3"/>
      <c r="AU8525" s="5"/>
      <c r="AV8525" s="3"/>
      <c r="AW8525" s="3"/>
      <c r="AX8525" s="3"/>
      <c r="AY8525" s="3"/>
      <c r="AZ8525" s="3"/>
      <c r="BA8525" s="3"/>
      <c r="BB8525" s="3"/>
      <c r="BC8525" s="3"/>
      <c r="BD8525" s="3"/>
      <c r="BE8525" s="3"/>
      <c r="BF8525" s="3"/>
      <c r="BG8525" s="3"/>
      <c r="CK8525"/>
    </row>
    <row r="8526" spans="1:89" x14ac:dyDescent="0.25">
      <c r="A8526" s="2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3"/>
      <c r="AU8526" s="5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CK8526"/>
    </row>
    <row r="8527" spans="1:89" x14ac:dyDescent="0.25">
      <c r="A8527" s="2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3"/>
      <c r="AU8527" s="5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CK8527"/>
    </row>
    <row r="8528" spans="1:89" x14ac:dyDescent="0.25">
      <c r="A8528" s="2"/>
      <c r="B8528" s="5"/>
      <c r="C8528" s="5"/>
      <c r="D8528" s="5"/>
      <c r="E8528" s="5"/>
      <c r="F8528" s="5"/>
      <c r="G8528" s="5"/>
      <c r="H8528" s="5"/>
      <c r="I8528" s="3"/>
      <c r="J8528" s="5"/>
      <c r="K8528" s="5"/>
      <c r="L8528" s="5"/>
      <c r="M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3"/>
      <c r="AU8528" s="5"/>
      <c r="AV8528" s="3"/>
      <c r="AW8528" s="3"/>
      <c r="AX8528" s="3"/>
      <c r="AY8528" s="3"/>
      <c r="AZ8528" s="3"/>
      <c r="BA8528" s="3"/>
      <c r="BB8528" s="3"/>
      <c r="BC8528" s="3"/>
      <c r="BD8528" s="3"/>
      <c r="BE8528" s="3"/>
      <c r="BF8528" s="3"/>
      <c r="BG8528" s="3"/>
      <c r="CK8528"/>
    </row>
    <row r="8529" spans="1:89" x14ac:dyDescent="0.25">
      <c r="A8529" s="2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3"/>
      <c r="AU8529" s="5"/>
      <c r="AV8529" s="3"/>
      <c r="AW8529" s="3"/>
      <c r="AX8529" s="3"/>
      <c r="AY8529" s="3"/>
      <c r="AZ8529" s="3"/>
      <c r="BA8529" s="3"/>
      <c r="BB8529" s="3"/>
      <c r="BC8529" s="3"/>
      <c r="BD8529" s="3"/>
      <c r="BE8529" s="3"/>
      <c r="BF8529" s="3"/>
      <c r="BG8529" s="3"/>
      <c r="CK8529"/>
    </row>
    <row r="8530" spans="1:89" x14ac:dyDescent="0.25">
      <c r="A8530" s="2"/>
      <c r="B8530" s="5"/>
      <c r="C8530" s="5"/>
      <c r="D8530" s="5"/>
      <c r="E8530" s="5"/>
      <c r="F8530" s="5"/>
      <c r="G8530" s="5"/>
      <c r="H8530" s="5"/>
      <c r="I8530" s="3"/>
      <c r="J8530" s="5"/>
      <c r="K8530" s="5"/>
      <c r="L8530" s="5"/>
      <c r="M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3"/>
      <c r="AU8530" s="5"/>
      <c r="AV8530" s="3"/>
      <c r="AW8530" s="3"/>
      <c r="AX8530" s="3"/>
      <c r="AY8530" s="3"/>
      <c r="AZ8530" s="3"/>
      <c r="BA8530" s="3"/>
      <c r="BB8530" s="3"/>
      <c r="BC8530" s="3"/>
      <c r="BD8530" s="3"/>
      <c r="BE8530" s="3"/>
      <c r="BF8530" s="3"/>
      <c r="BG8530" s="3"/>
      <c r="CK8530"/>
    </row>
    <row r="8531" spans="1:89" x14ac:dyDescent="0.25">
      <c r="A8531" s="2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3"/>
      <c r="AU8531" s="5"/>
      <c r="AV8531" s="3"/>
      <c r="AW8531" s="3"/>
      <c r="AX8531" s="3"/>
      <c r="AY8531" s="3"/>
      <c r="AZ8531" s="3"/>
      <c r="BA8531" s="3"/>
      <c r="BB8531" s="3"/>
      <c r="BC8531" s="3"/>
      <c r="BD8531" s="3"/>
      <c r="BE8531" s="3"/>
      <c r="BF8531" s="3"/>
      <c r="BG8531" s="3"/>
      <c r="CK8531"/>
    </row>
    <row r="8532" spans="1:89" x14ac:dyDescent="0.25">
      <c r="A8532" s="2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3"/>
      <c r="AU8532" s="5"/>
      <c r="AV8532" s="3"/>
      <c r="AW8532" s="3"/>
      <c r="AX8532" s="3"/>
      <c r="AY8532" s="3"/>
      <c r="AZ8532" s="3"/>
      <c r="BA8532" s="3"/>
      <c r="BB8532" s="3"/>
      <c r="BC8532" s="3"/>
      <c r="BD8532" s="3"/>
      <c r="BE8532" s="3"/>
      <c r="BF8532" s="3"/>
      <c r="BG8532" s="3"/>
      <c r="CK8532"/>
    </row>
    <row r="8533" spans="1:89" x14ac:dyDescent="0.25">
      <c r="A8533" s="2"/>
      <c r="B8533" s="5"/>
      <c r="C8533" s="5"/>
      <c r="D8533" s="5"/>
      <c r="E8533" s="5"/>
      <c r="F8533" s="5"/>
      <c r="G8533" s="5"/>
      <c r="H8533" s="5"/>
      <c r="I8533" s="3"/>
      <c r="J8533" s="5"/>
      <c r="K8533" s="5"/>
      <c r="L8533" s="5"/>
      <c r="M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3"/>
      <c r="AU8533" s="5"/>
      <c r="AV8533" s="3"/>
      <c r="AW8533" s="3"/>
      <c r="AX8533" s="3"/>
      <c r="AY8533" s="3"/>
      <c r="AZ8533" s="3"/>
      <c r="BA8533" s="3"/>
      <c r="BB8533" s="3"/>
      <c r="BC8533" s="3"/>
      <c r="BD8533" s="3"/>
      <c r="BE8533" s="3"/>
      <c r="BF8533" s="3"/>
      <c r="BG8533" s="3"/>
      <c r="CK8533"/>
    </row>
    <row r="8534" spans="1:89" x14ac:dyDescent="0.25">
      <c r="A8534" s="2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3"/>
      <c r="AU8534" s="5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CK8534"/>
    </row>
    <row r="8535" spans="1:89" x14ac:dyDescent="0.25">
      <c r="A8535" s="2"/>
      <c r="B8535" s="5"/>
      <c r="C8535" s="5"/>
      <c r="D8535" s="5"/>
      <c r="E8535" s="5"/>
      <c r="F8535" s="5"/>
      <c r="G8535" s="5"/>
      <c r="H8535" s="5"/>
      <c r="I8535" s="3"/>
      <c r="J8535" s="5"/>
      <c r="K8535" s="5"/>
      <c r="L8535" s="5"/>
      <c r="M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3"/>
      <c r="AU8535" s="5"/>
      <c r="AV8535" s="3"/>
      <c r="AW8535" s="3"/>
      <c r="AX8535" s="3"/>
      <c r="AY8535" s="3"/>
      <c r="AZ8535" s="3"/>
      <c r="BA8535" s="3"/>
      <c r="BB8535" s="3"/>
      <c r="BC8535" s="3"/>
      <c r="BD8535" s="3"/>
      <c r="BE8535" s="3"/>
      <c r="BF8535" s="3"/>
      <c r="BG8535" s="3"/>
      <c r="CK8535"/>
    </row>
    <row r="8536" spans="1:89" x14ac:dyDescent="0.25">
      <c r="A8536" s="2"/>
      <c r="B8536" s="5"/>
      <c r="C8536" s="5"/>
      <c r="D8536" s="5"/>
      <c r="E8536" s="5"/>
      <c r="F8536" s="5"/>
      <c r="G8536" s="5"/>
      <c r="H8536" s="5"/>
      <c r="I8536" s="3"/>
      <c r="J8536" s="5"/>
      <c r="K8536" s="5"/>
      <c r="L8536" s="5"/>
      <c r="M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3"/>
      <c r="AU8536" s="5"/>
      <c r="AV8536" s="3"/>
      <c r="AW8536" s="3"/>
      <c r="AX8536" s="3"/>
      <c r="AY8536" s="3"/>
      <c r="AZ8536" s="3"/>
      <c r="BA8536" s="3"/>
      <c r="BB8536" s="3"/>
      <c r="BC8536" s="3"/>
      <c r="BD8536" s="3"/>
      <c r="BE8536" s="3"/>
      <c r="BF8536" s="3"/>
      <c r="BG8536" s="3"/>
      <c r="CK8536"/>
    </row>
    <row r="8537" spans="1:89" x14ac:dyDescent="0.25">
      <c r="A8537" s="2"/>
      <c r="B8537" s="5"/>
      <c r="C8537" s="5"/>
      <c r="D8537" s="5"/>
      <c r="E8537" s="5"/>
      <c r="F8537" s="5"/>
      <c r="G8537" s="5"/>
      <c r="H8537" s="5"/>
      <c r="I8537" s="3"/>
      <c r="J8537" s="5"/>
      <c r="K8537" s="5"/>
      <c r="L8537" s="5"/>
      <c r="M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3"/>
      <c r="AU8537" s="5"/>
      <c r="AV8537" s="3"/>
      <c r="AW8537" s="3"/>
      <c r="AX8537" s="3"/>
      <c r="AY8537" s="3"/>
      <c r="AZ8537" s="3"/>
      <c r="BA8537" s="3"/>
      <c r="BB8537" s="3"/>
      <c r="BC8537" s="3"/>
      <c r="BD8537" s="3"/>
      <c r="BE8537" s="3"/>
      <c r="BF8537" s="3"/>
      <c r="BG8537" s="3"/>
      <c r="CK8537"/>
    </row>
    <row r="8538" spans="1:89" x14ac:dyDescent="0.25">
      <c r="A8538" s="2"/>
      <c r="B8538" s="5"/>
      <c r="C8538" s="5"/>
      <c r="D8538" s="5"/>
      <c r="E8538" s="5"/>
      <c r="F8538" s="5"/>
      <c r="G8538" s="5"/>
      <c r="H8538" s="5"/>
      <c r="I8538" s="3"/>
      <c r="J8538" s="5"/>
      <c r="K8538" s="5"/>
      <c r="L8538" s="5"/>
      <c r="M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3"/>
      <c r="AU8538" s="5"/>
      <c r="AV8538" s="3"/>
      <c r="AW8538" s="3"/>
      <c r="AX8538" s="3"/>
      <c r="AY8538" s="3"/>
      <c r="AZ8538" s="3"/>
      <c r="BA8538" s="3"/>
      <c r="BB8538" s="3"/>
      <c r="BC8538" s="3"/>
      <c r="BD8538" s="3"/>
      <c r="BE8538" s="3"/>
      <c r="BF8538" s="3"/>
      <c r="BG8538" s="3"/>
      <c r="CK8538"/>
    </row>
    <row r="8539" spans="1:89" x14ac:dyDescent="0.25">
      <c r="A8539" s="2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3"/>
      <c r="AU8539" s="5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CK8539"/>
    </row>
    <row r="8540" spans="1:89" x14ac:dyDescent="0.25">
      <c r="A8540" s="2"/>
      <c r="B8540" s="5"/>
      <c r="C8540" s="5"/>
      <c r="D8540" s="5"/>
      <c r="E8540" s="5"/>
      <c r="F8540" s="5"/>
      <c r="G8540" s="5"/>
      <c r="H8540" s="5"/>
      <c r="I8540" s="3"/>
      <c r="J8540" s="5"/>
      <c r="K8540" s="5"/>
      <c r="L8540" s="5"/>
      <c r="M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3"/>
      <c r="AU8540" s="5"/>
      <c r="AV8540" s="3"/>
      <c r="AW8540" s="3"/>
      <c r="AX8540" s="3"/>
      <c r="AY8540" s="3"/>
      <c r="AZ8540" s="3"/>
      <c r="BA8540" s="3"/>
      <c r="BB8540" s="3"/>
      <c r="BC8540" s="3"/>
      <c r="BD8540" s="3"/>
      <c r="BE8540" s="3"/>
      <c r="BF8540" s="3"/>
      <c r="BG8540" s="3"/>
      <c r="CK8540"/>
    </row>
    <row r="8541" spans="1:89" x14ac:dyDescent="0.25">
      <c r="A8541" s="2"/>
      <c r="B8541" s="5"/>
      <c r="C8541" s="5"/>
      <c r="D8541" s="5"/>
      <c r="E8541" s="5"/>
      <c r="F8541" s="5"/>
      <c r="G8541" s="5"/>
      <c r="H8541" s="5"/>
      <c r="I8541" s="3"/>
      <c r="J8541" s="5"/>
      <c r="K8541" s="5"/>
      <c r="L8541" s="5"/>
      <c r="M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3"/>
      <c r="AU8541" s="5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CK8541"/>
    </row>
    <row r="8542" spans="1:89" x14ac:dyDescent="0.25">
      <c r="A8542" s="2"/>
      <c r="B8542" s="5"/>
      <c r="C8542" s="5"/>
      <c r="D8542" s="5"/>
      <c r="E8542" s="5"/>
      <c r="F8542" s="5"/>
      <c r="G8542" s="5"/>
      <c r="H8542" s="5"/>
      <c r="I8542" s="3"/>
      <c r="J8542" s="5"/>
      <c r="K8542" s="5"/>
      <c r="L8542" s="5"/>
      <c r="M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3"/>
      <c r="AU8542" s="5"/>
      <c r="AV8542" s="3"/>
      <c r="AW8542" s="3"/>
      <c r="AX8542" s="3"/>
      <c r="AY8542" s="3"/>
      <c r="AZ8542" s="3"/>
      <c r="BA8542" s="3"/>
      <c r="BB8542" s="3"/>
      <c r="BC8542" s="3"/>
      <c r="BD8542" s="3"/>
      <c r="BE8542" s="3"/>
      <c r="BF8542" s="3"/>
      <c r="BG8542" s="3"/>
      <c r="CK8542"/>
    </row>
    <row r="8543" spans="1:89" x14ac:dyDescent="0.25">
      <c r="A8543" s="2"/>
      <c r="B8543" s="5"/>
      <c r="C8543" s="5"/>
      <c r="D8543" s="5"/>
      <c r="E8543" s="5"/>
      <c r="F8543" s="5"/>
      <c r="G8543" s="5"/>
      <c r="H8543" s="5"/>
      <c r="I8543" s="3"/>
      <c r="J8543" s="5"/>
      <c r="K8543" s="5"/>
      <c r="L8543" s="5"/>
      <c r="M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3"/>
      <c r="AU8543" s="5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CK8543"/>
    </row>
    <row r="8544" spans="1:89" x14ac:dyDescent="0.25">
      <c r="A8544" s="2"/>
      <c r="B8544" s="5"/>
      <c r="C8544" s="5"/>
      <c r="D8544" s="5"/>
      <c r="E8544" s="5"/>
      <c r="F8544" s="5"/>
      <c r="G8544" s="5"/>
      <c r="H8544" s="5"/>
      <c r="I8544" s="3"/>
      <c r="J8544" s="5"/>
      <c r="K8544" s="5"/>
      <c r="L8544" s="5"/>
      <c r="M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3"/>
      <c r="AU8544" s="5"/>
      <c r="AV8544" s="3"/>
      <c r="AW8544" s="3"/>
      <c r="AX8544" s="3"/>
      <c r="AY8544" s="3"/>
      <c r="AZ8544" s="3"/>
      <c r="BA8544" s="3"/>
      <c r="BB8544" s="3"/>
      <c r="BC8544" s="3"/>
      <c r="BD8544" s="3"/>
      <c r="BE8544" s="3"/>
      <c r="BF8544" s="3"/>
      <c r="BG8544" s="3"/>
      <c r="CK8544"/>
    </row>
    <row r="8545" spans="1:89" x14ac:dyDescent="0.25">
      <c r="A8545" s="2"/>
      <c r="B8545" s="5"/>
      <c r="C8545" s="5"/>
      <c r="D8545" s="5"/>
      <c r="E8545" s="5"/>
      <c r="F8545" s="5"/>
      <c r="G8545" s="5"/>
      <c r="H8545" s="5"/>
      <c r="I8545" s="3"/>
      <c r="J8545" s="5"/>
      <c r="K8545" s="5"/>
      <c r="L8545" s="5"/>
      <c r="M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3"/>
      <c r="AU8545" s="5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CK8545"/>
    </row>
    <row r="8546" spans="1:89" x14ac:dyDescent="0.25">
      <c r="A8546" s="2"/>
      <c r="B8546" s="5"/>
      <c r="C8546" s="5"/>
      <c r="D8546" s="5"/>
      <c r="E8546" s="5"/>
      <c r="F8546" s="5"/>
      <c r="G8546" s="5"/>
      <c r="H8546" s="5"/>
      <c r="I8546" s="3"/>
      <c r="J8546" s="5"/>
      <c r="K8546" s="5"/>
      <c r="L8546" s="5"/>
      <c r="M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3"/>
      <c r="AU8546" s="5"/>
      <c r="AV8546" s="3"/>
      <c r="AW8546" s="3"/>
      <c r="AX8546" s="3"/>
      <c r="AY8546" s="3"/>
      <c r="AZ8546" s="3"/>
      <c r="BA8546" s="3"/>
      <c r="BB8546" s="3"/>
      <c r="BC8546" s="3"/>
      <c r="BD8546" s="3"/>
      <c r="BE8546" s="3"/>
      <c r="BF8546" s="3"/>
      <c r="BG8546" s="3"/>
      <c r="CK8546"/>
    </row>
    <row r="8547" spans="1:89" x14ac:dyDescent="0.25">
      <c r="A8547" s="2"/>
      <c r="B8547" s="5"/>
      <c r="C8547" s="5"/>
      <c r="D8547" s="5"/>
      <c r="E8547" s="5"/>
      <c r="F8547" s="5"/>
      <c r="G8547" s="5"/>
      <c r="H8547" s="5"/>
      <c r="I8547" s="3"/>
      <c r="J8547" s="5"/>
      <c r="K8547" s="5"/>
      <c r="L8547" s="5"/>
      <c r="M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3"/>
      <c r="AU8547" s="5"/>
      <c r="AV8547" s="3"/>
      <c r="AW8547" s="3"/>
      <c r="AX8547" s="3"/>
      <c r="AY8547" s="3"/>
      <c r="AZ8547" s="3"/>
      <c r="BA8547" s="3"/>
      <c r="BB8547" s="3"/>
      <c r="BC8547" s="3"/>
      <c r="BD8547" s="3"/>
      <c r="BE8547" s="3"/>
      <c r="BF8547" s="3"/>
      <c r="BG8547" s="3"/>
      <c r="CK8547"/>
    </row>
    <row r="8548" spans="1:89" x14ac:dyDescent="0.25">
      <c r="A8548" s="2"/>
      <c r="B8548" s="5"/>
      <c r="C8548" s="5"/>
      <c r="D8548" s="5"/>
      <c r="E8548" s="5"/>
      <c r="F8548" s="5"/>
      <c r="G8548" s="5"/>
      <c r="H8548" s="5"/>
      <c r="I8548" s="3"/>
      <c r="J8548" s="5"/>
      <c r="K8548" s="5"/>
      <c r="L8548" s="5"/>
      <c r="M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3"/>
      <c r="AU8548" s="5"/>
      <c r="AV8548" s="3"/>
      <c r="AW8548" s="3"/>
      <c r="AX8548" s="3"/>
      <c r="AY8548" s="3"/>
      <c r="AZ8548" s="3"/>
      <c r="BA8548" s="3"/>
      <c r="BB8548" s="3"/>
      <c r="BC8548" s="3"/>
      <c r="BD8548" s="3"/>
      <c r="BE8548" s="3"/>
      <c r="BF8548" s="3"/>
      <c r="BG8548" s="3"/>
      <c r="CK8548"/>
    </row>
    <row r="8549" spans="1:89" x14ac:dyDescent="0.25">
      <c r="A8549" s="2"/>
      <c r="B8549" s="5"/>
      <c r="C8549" s="5"/>
      <c r="D8549" s="5"/>
      <c r="E8549" s="5"/>
      <c r="F8549" s="5"/>
      <c r="G8549" s="5"/>
      <c r="H8549" s="5"/>
      <c r="I8549" s="3"/>
      <c r="J8549" s="5"/>
      <c r="K8549" s="5"/>
      <c r="L8549" s="5"/>
      <c r="M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3"/>
      <c r="AU8549" s="5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CK8549"/>
    </row>
    <row r="8550" spans="1:89" x14ac:dyDescent="0.25">
      <c r="A8550" s="2"/>
      <c r="B8550" s="5"/>
      <c r="C8550" s="5"/>
      <c r="D8550" s="5"/>
      <c r="E8550" s="5"/>
      <c r="F8550" s="5"/>
      <c r="G8550" s="5"/>
      <c r="H8550" s="5"/>
      <c r="I8550" s="3"/>
      <c r="J8550" s="5"/>
      <c r="K8550" s="5"/>
      <c r="L8550" s="5"/>
      <c r="M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3"/>
      <c r="AU8550" s="5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CK8550"/>
    </row>
    <row r="8551" spans="1:89" x14ac:dyDescent="0.25">
      <c r="A8551" s="2"/>
      <c r="B8551" s="5"/>
      <c r="C8551" s="5"/>
      <c r="D8551" s="5"/>
      <c r="E8551" s="5"/>
      <c r="F8551" s="5"/>
      <c r="G8551" s="5"/>
      <c r="H8551" s="5"/>
      <c r="I8551" s="3"/>
      <c r="J8551" s="5"/>
      <c r="K8551" s="5"/>
      <c r="L8551" s="5"/>
      <c r="M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3"/>
      <c r="AU8551" s="5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CK8551"/>
    </row>
    <row r="8552" spans="1:89" x14ac:dyDescent="0.25">
      <c r="A8552" s="2"/>
      <c r="B8552" s="5"/>
      <c r="C8552" s="5"/>
      <c r="D8552" s="5"/>
      <c r="E8552" s="5"/>
      <c r="F8552" s="5"/>
      <c r="G8552" s="5"/>
      <c r="H8552" s="5"/>
      <c r="I8552" s="3"/>
      <c r="J8552" s="5"/>
      <c r="K8552" s="5"/>
      <c r="L8552" s="5"/>
      <c r="M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3"/>
      <c r="AU8552" s="5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CK8552"/>
    </row>
    <row r="8553" spans="1:89" x14ac:dyDescent="0.25">
      <c r="A8553" s="2"/>
      <c r="B8553" s="5"/>
      <c r="C8553" s="5"/>
      <c r="D8553" s="5"/>
      <c r="E8553" s="5"/>
      <c r="F8553" s="5"/>
      <c r="G8553" s="5"/>
      <c r="H8553" s="5"/>
      <c r="I8553" s="3"/>
      <c r="J8553" s="5"/>
      <c r="K8553" s="5"/>
      <c r="L8553" s="5"/>
      <c r="M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3"/>
      <c r="AU8553" s="5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CK8553"/>
    </row>
    <row r="8554" spans="1:89" x14ac:dyDescent="0.25">
      <c r="A8554" s="2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3"/>
      <c r="AU8554" s="5"/>
      <c r="AV8554" s="3"/>
      <c r="AW8554" s="3"/>
      <c r="AX8554" s="3"/>
      <c r="AY8554" s="3"/>
      <c r="AZ8554" s="3"/>
      <c r="BA8554" s="3"/>
      <c r="BB8554" s="3"/>
      <c r="BC8554" s="3"/>
      <c r="BD8554" s="3"/>
      <c r="BE8554" s="3"/>
      <c r="BF8554" s="3"/>
      <c r="BG8554" s="3"/>
      <c r="CK8554"/>
    </row>
    <row r="8555" spans="1:89" x14ac:dyDescent="0.25">
      <c r="A8555" s="2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3"/>
      <c r="AU8555" s="5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CK8555"/>
    </row>
    <row r="8556" spans="1:89" x14ac:dyDescent="0.25">
      <c r="A8556" s="2"/>
      <c r="B8556" s="5"/>
      <c r="C8556" s="5"/>
      <c r="D8556" s="5"/>
      <c r="E8556" s="5"/>
      <c r="F8556" s="5"/>
      <c r="G8556" s="5"/>
      <c r="H8556" s="5"/>
      <c r="I8556" s="3"/>
      <c r="J8556" s="5"/>
      <c r="K8556" s="5"/>
      <c r="L8556" s="5"/>
      <c r="M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3"/>
      <c r="AU8556" s="5"/>
      <c r="AV8556" s="3"/>
      <c r="AW8556" s="3"/>
      <c r="AX8556" s="3"/>
      <c r="AY8556" s="3"/>
      <c r="AZ8556" s="3"/>
      <c r="BA8556" s="3"/>
      <c r="BB8556" s="3"/>
      <c r="BC8556" s="3"/>
      <c r="BD8556" s="3"/>
      <c r="BE8556" s="3"/>
      <c r="BF8556" s="3"/>
      <c r="BG8556" s="3"/>
      <c r="CK8556"/>
    </row>
    <row r="8557" spans="1:89" x14ac:dyDescent="0.25">
      <c r="A8557" s="2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3"/>
      <c r="AU8557" s="5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CK8557"/>
    </row>
    <row r="8558" spans="1:89" x14ac:dyDescent="0.25">
      <c r="A8558" s="2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3"/>
      <c r="AU8558" s="5"/>
      <c r="AV8558" s="3"/>
      <c r="AW8558" s="3"/>
      <c r="AX8558" s="3"/>
      <c r="AY8558" s="3"/>
      <c r="AZ8558" s="3"/>
      <c r="BA8558" s="3"/>
      <c r="BB8558" s="3"/>
      <c r="BC8558" s="3"/>
      <c r="BD8558" s="3"/>
      <c r="BE8558" s="3"/>
      <c r="BF8558" s="3"/>
      <c r="BG8558" s="3"/>
      <c r="CK8558"/>
    </row>
    <row r="8559" spans="1:89" x14ac:dyDescent="0.25">
      <c r="A8559" s="2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3"/>
      <c r="AU8559" s="5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CK8559"/>
    </row>
    <row r="8560" spans="1:89" x14ac:dyDescent="0.25">
      <c r="A8560" s="2"/>
      <c r="B8560" s="5"/>
      <c r="C8560" s="5"/>
      <c r="D8560" s="5"/>
      <c r="E8560" s="5"/>
      <c r="F8560" s="5"/>
      <c r="G8560" s="5"/>
      <c r="H8560" s="5"/>
      <c r="I8560" s="3"/>
      <c r="J8560" s="5"/>
      <c r="K8560" s="5"/>
      <c r="L8560" s="5"/>
      <c r="M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3"/>
      <c r="AU8560" s="5"/>
      <c r="AV8560" s="3"/>
      <c r="AW8560" s="3"/>
      <c r="AX8560" s="3"/>
      <c r="AY8560" s="3"/>
      <c r="AZ8560" s="3"/>
      <c r="BA8560" s="3"/>
      <c r="BB8560" s="3"/>
      <c r="BC8560" s="3"/>
      <c r="BD8560" s="3"/>
      <c r="BE8560" s="3"/>
      <c r="BF8560" s="3"/>
      <c r="BG8560" s="3"/>
      <c r="CK8560"/>
    </row>
    <row r="8561" spans="1:89" x14ac:dyDescent="0.25">
      <c r="A8561" s="2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3"/>
      <c r="AU8561" s="5"/>
      <c r="AV8561" s="3"/>
      <c r="AW8561" s="3"/>
      <c r="AX8561" s="3"/>
      <c r="AY8561" s="3"/>
      <c r="AZ8561" s="3"/>
      <c r="BA8561" s="3"/>
      <c r="BB8561" s="3"/>
      <c r="BC8561" s="3"/>
      <c r="BD8561" s="3"/>
      <c r="BE8561" s="3"/>
      <c r="BF8561" s="3"/>
      <c r="BG8561" s="3"/>
      <c r="CK8561"/>
    </row>
    <row r="8562" spans="1:89" x14ac:dyDescent="0.25">
      <c r="A8562" s="2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3"/>
      <c r="AU8562" s="5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CK8562"/>
    </row>
    <row r="8563" spans="1:89" x14ac:dyDescent="0.25">
      <c r="A8563" s="2"/>
      <c r="B8563" s="5"/>
      <c r="C8563" s="5"/>
      <c r="D8563" s="5"/>
      <c r="E8563" s="5"/>
      <c r="F8563" s="5"/>
      <c r="G8563" s="5"/>
      <c r="H8563" s="5"/>
      <c r="I8563" s="3"/>
      <c r="J8563" s="5"/>
      <c r="K8563" s="5"/>
      <c r="L8563" s="5"/>
      <c r="M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3"/>
      <c r="AU8563" s="5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CK8563"/>
    </row>
    <row r="8564" spans="1:89" x14ac:dyDescent="0.25">
      <c r="A8564" s="2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3"/>
      <c r="AU8564" s="5"/>
      <c r="AV8564" s="3"/>
      <c r="AW8564" s="3"/>
      <c r="AX8564" s="3"/>
      <c r="AY8564" s="3"/>
      <c r="AZ8564" s="3"/>
      <c r="BA8564" s="3"/>
      <c r="BB8564" s="3"/>
      <c r="BC8564" s="3"/>
      <c r="BD8564" s="3"/>
      <c r="BE8564" s="3"/>
      <c r="BF8564" s="3"/>
      <c r="BG8564" s="3"/>
      <c r="CK8564"/>
    </row>
    <row r="8565" spans="1:89" x14ac:dyDescent="0.25">
      <c r="A8565" s="2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3"/>
      <c r="AU8565" s="5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CK8565"/>
    </row>
    <row r="8566" spans="1:89" x14ac:dyDescent="0.25">
      <c r="A8566" s="2"/>
      <c r="B8566" s="5"/>
      <c r="C8566" s="5"/>
      <c r="D8566" s="5"/>
      <c r="E8566" s="5"/>
      <c r="F8566" s="5"/>
      <c r="G8566" s="5"/>
      <c r="H8566" s="5"/>
      <c r="I8566" s="3"/>
      <c r="J8566" s="5"/>
      <c r="K8566" s="5"/>
      <c r="L8566" s="5"/>
      <c r="M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3"/>
      <c r="AU8566" s="5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CK8566"/>
    </row>
    <row r="8567" spans="1:89" x14ac:dyDescent="0.25">
      <c r="A8567" s="2"/>
      <c r="B8567" s="5"/>
      <c r="C8567" s="5"/>
      <c r="D8567" s="5"/>
      <c r="E8567" s="5"/>
      <c r="F8567" s="5"/>
      <c r="G8567" s="5"/>
      <c r="H8567" s="5"/>
      <c r="I8567" s="3"/>
      <c r="J8567" s="5"/>
      <c r="K8567" s="5"/>
      <c r="L8567" s="5"/>
      <c r="M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3"/>
      <c r="AU8567" s="5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CK8567"/>
    </row>
    <row r="8568" spans="1:89" x14ac:dyDescent="0.25">
      <c r="A8568" s="2"/>
      <c r="B8568" s="5"/>
      <c r="C8568" s="5"/>
      <c r="D8568" s="5"/>
      <c r="E8568" s="5"/>
      <c r="F8568" s="5"/>
      <c r="G8568" s="5"/>
      <c r="H8568" s="5"/>
      <c r="I8568" s="3"/>
      <c r="J8568" s="5"/>
      <c r="K8568" s="5"/>
      <c r="L8568" s="5"/>
      <c r="M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3"/>
      <c r="AU8568" s="5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CK8568"/>
    </row>
    <row r="8569" spans="1:89" x14ac:dyDescent="0.25">
      <c r="A8569" s="2"/>
      <c r="B8569" s="5"/>
      <c r="C8569" s="5"/>
      <c r="D8569" s="5"/>
      <c r="E8569" s="5"/>
      <c r="F8569" s="5"/>
      <c r="G8569" s="5"/>
      <c r="H8569" s="5"/>
      <c r="I8569" s="3"/>
      <c r="J8569" s="5"/>
      <c r="K8569" s="5"/>
      <c r="L8569" s="5"/>
      <c r="M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3"/>
      <c r="AU8569" s="5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CK8569"/>
    </row>
    <row r="8570" spans="1:89" x14ac:dyDescent="0.25">
      <c r="A8570" s="2"/>
      <c r="B8570" s="5"/>
      <c r="C8570" s="5"/>
      <c r="D8570" s="5"/>
      <c r="E8570" s="5"/>
      <c r="F8570" s="5"/>
      <c r="G8570" s="5"/>
      <c r="H8570" s="5"/>
      <c r="I8570" s="3"/>
      <c r="J8570" s="5"/>
      <c r="K8570" s="5"/>
      <c r="L8570" s="5"/>
      <c r="M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3"/>
      <c r="AU8570" s="5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CK8570"/>
    </row>
    <row r="8571" spans="1:89" x14ac:dyDescent="0.25">
      <c r="A8571" s="2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3"/>
      <c r="AU8571" s="5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CK8571"/>
    </row>
    <row r="8572" spans="1:89" x14ac:dyDescent="0.25">
      <c r="A8572" s="2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3"/>
      <c r="AU8572" s="5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CK8572"/>
    </row>
    <row r="8573" spans="1:89" x14ac:dyDescent="0.25">
      <c r="A8573" s="2"/>
      <c r="B8573" s="5"/>
      <c r="C8573" s="5"/>
      <c r="D8573" s="5"/>
      <c r="E8573" s="5"/>
      <c r="F8573" s="5"/>
      <c r="G8573" s="5"/>
      <c r="H8573" s="5"/>
      <c r="I8573" s="3"/>
      <c r="J8573" s="5"/>
      <c r="K8573" s="5"/>
      <c r="L8573" s="5"/>
      <c r="M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3"/>
      <c r="AU8573" s="5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CK8573"/>
    </row>
    <row r="8574" spans="1:89" x14ac:dyDescent="0.25">
      <c r="A8574" s="2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3"/>
      <c r="AU8574" s="5"/>
      <c r="AV8574" s="3"/>
      <c r="AW8574" s="3"/>
      <c r="AX8574" s="3"/>
      <c r="AY8574" s="3"/>
      <c r="AZ8574" s="3"/>
      <c r="BA8574" s="3"/>
      <c r="BB8574" s="3"/>
      <c r="BC8574" s="3"/>
      <c r="BD8574" s="3"/>
      <c r="BE8574" s="3"/>
      <c r="BF8574" s="3"/>
      <c r="BG8574" s="3"/>
      <c r="CK8574"/>
    </row>
    <row r="8575" spans="1:89" x14ac:dyDescent="0.25">
      <c r="A8575" s="2"/>
      <c r="B8575" s="5"/>
      <c r="C8575" s="5"/>
      <c r="D8575" s="5"/>
      <c r="E8575" s="5"/>
      <c r="F8575" s="5"/>
      <c r="G8575" s="5"/>
      <c r="H8575" s="5"/>
      <c r="I8575" s="3"/>
      <c r="J8575" s="5"/>
      <c r="K8575" s="5"/>
      <c r="L8575" s="5"/>
      <c r="M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3"/>
      <c r="AU8575" s="5"/>
      <c r="AV8575" s="3"/>
      <c r="AW8575" s="3"/>
      <c r="AX8575" s="3"/>
      <c r="AY8575" s="3"/>
      <c r="AZ8575" s="3"/>
      <c r="BA8575" s="3"/>
      <c r="BB8575" s="3"/>
      <c r="BC8575" s="3"/>
      <c r="BD8575" s="3"/>
      <c r="BE8575" s="3"/>
      <c r="BF8575" s="3"/>
      <c r="BG8575" s="3"/>
      <c r="CK8575"/>
    </row>
    <row r="8576" spans="1:89" x14ac:dyDescent="0.25">
      <c r="A8576" s="2"/>
      <c r="B8576" s="5"/>
      <c r="C8576" s="5"/>
      <c r="D8576" s="5"/>
      <c r="E8576" s="5"/>
      <c r="F8576" s="5"/>
      <c r="G8576" s="5"/>
      <c r="H8576" s="5"/>
      <c r="I8576" s="3"/>
      <c r="J8576" s="5"/>
      <c r="K8576" s="5"/>
      <c r="L8576" s="5"/>
      <c r="M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3"/>
      <c r="AU8576" s="5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CK8576"/>
    </row>
    <row r="8577" spans="1:89" x14ac:dyDescent="0.25">
      <c r="A8577" s="2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3"/>
      <c r="AU8577" s="5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CK8577"/>
    </row>
    <row r="8578" spans="1:89" x14ac:dyDescent="0.25">
      <c r="A8578" s="2"/>
      <c r="B8578" s="5"/>
      <c r="C8578" s="5"/>
      <c r="D8578" s="5"/>
      <c r="E8578" s="5"/>
      <c r="F8578" s="5"/>
      <c r="G8578" s="5"/>
      <c r="H8578" s="5"/>
      <c r="I8578" s="3"/>
      <c r="J8578" s="5"/>
      <c r="K8578" s="5"/>
      <c r="L8578" s="5"/>
      <c r="M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3"/>
      <c r="AU8578" s="5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CK8578"/>
    </row>
    <row r="8579" spans="1:89" x14ac:dyDescent="0.25">
      <c r="A8579" s="2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3"/>
      <c r="AU8579" s="5"/>
      <c r="AV8579" s="3"/>
      <c r="AW8579" s="3"/>
      <c r="AX8579" s="3"/>
      <c r="AY8579" s="3"/>
      <c r="AZ8579" s="3"/>
      <c r="BA8579" s="3"/>
      <c r="BB8579" s="3"/>
      <c r="BC8579" s="3"/>
      <c r="BD8579" s="3"/>
      <c r="BE8579" s="3"/>
      <c r="BF8579" s="3"/>
      <c r="BG8579" s="3"/>
      <c r="CK8579"/>
    </row>
    <row r="8580" spans="1:89" x14ac:dyDescent="0.25">
      <c r="A8580" s="2"/>
      <c r="B8580" s="5"/>
      <c r="C8580" s="5"/>
      <c r="D8580" s="5"/>
      <c r="E8580" s="5"/>
      <c r="F8580" s="5"/>
      <c r="G8580" s="5"/>
      <c r="H8580" s="5"/>
      <c r="I8580" s="3"/>
      <c r="J8580" s="5"/>
      <c r="K8580" s="5"/>
      <c r="L8580" s="5"/>
      <c r="M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3"/>
      <c r="AU8580" s="5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CK8580"/>
    </row>
    <row r="8581" spans="1:89" x14ac:dyDescent="0.25">
      <c r="A8581" s="2"/>
      <c r="B8581" s="5"/>
      <c r="C8581" s="5"/>
      <c r="D8581" s="5"/>
      <c r="E8581" s="5"/>
      <c r="F8581" s="5"/>
      <c r="G8581" s="5"/>
      <c r="H8581" s="5"/>
      <c r="I8581" s="3"/>
      <c r="J8581" s="5"/>
      <c r="K8581" s="5"/>
      <c r="L8581" s="5"/>
      <c r="M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3"/>
      <c r="AU8581" s="5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CK8581"/>
    </row>
    <row r="8582" spans="1:89" x14ac:dyDescent="0.25">
      <c r="A8582" s="2"/>
      <c r="B8582" s="5"/>
      <c r="C8582" s="5"/>
      <c r="D8582" s="5"/>
      <c r="E8582" s="5"/>
      <c r="F8582" s="5"/>
      <c r="G8582" s="5"/>
      <c r="H8582" s="5"/>
      <c r="I8582" s="3"/>
      <c r="J8582" s="5"/>
      <c r="K8582" s="5"/>
      <c r="L8582" s="5"/>
      <c r="M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3"/>
      <c r="AU8582" s="5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CK8582"/>
    </row>
    <row r="8583" spans="1:89" x14ac:dyDescent="0.25">
      <c r="A8583" s="2"/>
      <c r="B8583" s="5"/>
      <c r="C8583" s="5"/>
      <c r="D8583" s="5"/>
      <c r="E8583" s="5"/>
      <c r="F8583" s="5"/>
      <c r="G8583" s="5"/>
      <c r="H8583" s="5"/>
      <c r="I8583" s="3"/>
      <c r="J8583" s="5"/>
      <c r="K8583" s="5"/>
      <c r="L8583" s="5"/>
      <c r="M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3"/>
      <c r="AU8583" s="5"/>
      <c r="AV8583" s="3"/>
      <c r="AW8583" s="3"/>
      <c r="AX8583" s="3"/>
      <c r="AY8583" s="3"/>
      <c r="AZ8583" s="3"/>
      <c r="BA8583" s="3"/>
      <c r="BB8583" s="3"/>
      <c r="BC8583" s="3"/>
      <c r="BD8583" s="3"/>
      <c r="BE8583" s="3"/>
      <c r="BF8583" s="3"/>
      <c r="BG8583" s="3"/>
      <c r="CK8583"/>
    </row>
    <row r="8584" spans="1:89" x14ac:dyDescent="0.25">
      <c r="A8584" s="2"/>
      <c r="B8584" s="5"/>
      <c r="C8584" s="5"/>
      <c r="D8584" s="5"/>
      <c r="E8584" s="5"/>
      <c r="F8584" s="5"/>
      <c r="G8584" s="5"/>
      <c r="H8584" s="5"/>
      <c r="I8584" s="3"/>
      <c r="J8584" s="5"/>
      <c r="K8584" s="5"/>
      <c r="L8584" s="5"/>
      <c r="M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3"/>
      <c r="AU8584" s="5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CK8584"/>
    </row>
    <row r="8585" spans="1:89" x14ac:dyDescent="0.25">
      <c r="A8585" s="2"/>
      <c r="B8585" s="5"/>
      <c r="C8585" s="5"/>
      <c r="D8585" s="5"/>
      <c r="E8585" s="5"/>
      <c r="F8585" s="5"/>
      <c r="G8585" s="5"/>
      <c r="H8585" s="5"/>
      <c r="I8585" s="3"/>
      <c r="J8585" s="5"/>
      <c r="K8585" s="5"/>
      <c r="L8585" s="5"/>
      <c r="M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3"/>
      <c r="AU8585" s="5"/>
      <c r="AV8585" s="3"/>
      <c r="AW8585" s="3"/>
      <c r="AX8585" s="3"/>
      <c r="AY8585" s="3"/>
      <c r="AZ8585" s="3"/>
      <c r="BA8585" s="3"/>
      <c r="BB8585" s="3"/>
      <c r="BC8585" s="3"/>
      <c r="BD8585" s="3"/>
      <c r="BE8585" s="3"/>
      <c r="BF8585" s="3"/>
      <c r="BG8585" s="3"/>
      <c r="CK8585"/>
    </row>
    <row r="8586" spans="1:89" x14ac:dyDescent="0.25">
      <c r="A8586" s="2"/>
      <c r="B8586" s="5"/>
      <c r="C8586" s="5"/>
      <c r="D8586" s="5"/>
      <c r="E8586" s="5"/>
      <c r="F8586" s="5"/>
      <c r="G8586" s="5"/>
      <c r="H8586" s="5"/>
      <c r="I8586" s="3"/>
      <c r="J8586" s="5"/>
      <c r="K8586" s="5"/>
      <c r="L8586" s="5"/>
      <c r="M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3"/>
      <c r="AU8586" s="5"/>
      <c r="AV8586" s="3"/>
      <c r="AW8586" s="3"/>
      <c r="AX8586" s="3"/>
      <c r="AY8586" s="3"/>
      <c r="AZ8586" s="3"/>
      <c r="BA8586" s="3"/>
      <c r="BB8586" s="3"/>
      <c r="BC8586" s="3"/>
      <c r="BD8586" s="3"/>
      <c r="BE8586" s="3"/>
      <c r="BF8586" s="3"/>
      <c r="BG8586" s="3"/>
      <c r="CK8586"/>
    </row>
    <row r="8587" spans="1:89" x14ac:dyDescent="0.25">
      <c r="A8587" s="2"/>
      <c r="B8587" s="5"/>
      <c r="C8587" s="5"/>
      <c r="D8587" s="5"/>
      <c r="E8587" s="5"/>
      <c r="F8587" s="5"/>
      <c r="G8587" s="5"/>
      <c r="H8587" s="5"/>
      <c r="I8587" s="3"/>
      <c r="J8587" s="5"/>
      <c r="K8587" s="5"/>
      <c r="L8587" s="5"/>
      <c r="M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3"/>
      <c r="AU8587" s="5"/>
      <c r="AV8587" s="3"/>
      <c r="AW8587" s="3"/>
      <c r="AX8587" s="3"/>
      <c r="AY8587" s="3"/>
      <c r="AZ8587" s="3"/>
      <c r="BA8587" s="3"/>
      <c r="BB8587" s="3"/>
      <c r="BC8587" s="3"/>
      <c r="BD8587" s="3"/>
      <c r="BE8587" s="3"/>
      <c r="BF8587" s="3"/>
      <c r="BG8587" s="3"/>
      <c r="CK8587"/>
    </row>
    <row r="8588" spans="1:89" x14ac:dyDescent="0.25">
      <c r="A8588" s="2"/>
      <c r="B8588" s="5"/>
      <c r="C8588" s="5"/>
      <c r="D8588" s="5"/>
      <c r="E8588" s="5"/>
      <c r="F8588" s="5"/>
      <c r="G8588" s="5"/>
      <c r="H8588" s="5"/>
      <c r="I8588" s="3"/>
      <c r="J8588" s="5"/>
      <c r="K8588" s="5"/>
      <c r="L8588" s="5"/>
      <c r="M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3"/>
      <c r="AU8588" s="5"/>
      <c r="AV8588" s="3"/>
      <c r="AW8588" s="3"/>
      <c r="AX8588" s="3"/>
      <c r="AY8588" s="3"/>
      <c r="AZ8588" s="3"/>
      <c r="BA8588" s="3"/>
      <c r="BB8588" s="3"/>
      <c r="BC8588" s="3"/>
      <c r="BD8588" s="3"/>
      <c r="BE8588" s="3"/>
      <c r="BF8588" s="3"/>
      <c r="BG8588" s="3"/>
      <c r="CK8588"/>
    </row>
    <row r="8589" spans="1:89" x14ac:dyDescent="0.25">
      <c r="A8589" s="2"/>
      <c r="B8589" s="5"/>
      <c r="C8589" s="5"/>
      <c r="D8589" s="5"/>
      <c r="E8589" s="5"/>
      <c r="F8589" s="5"/>
      <c r="G8589" s="5"/>
      <c r="H8589" s="5"/>
      <c r="I8589" s="3"/>
      <c r="J8589" s="5"/>
      <c r="K8589" s="5"/>
      <c r="L8589" s="5"/>
      <c r="M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3"/>
      <c r="AU8589" s="5"/>
      <c r="AV8589" s="3"/>
      <c r="AW8589" s="3"/>
      <c r="AX8589" s="3"/>
      <c r="AY8589" s="3"/>
      <c r="AZ8589" s="3"/>
      <c r="BA8589" s="3"/>
      <c r="BB8589" s="3"/>
      <c r="BC8589" s="3"/>
      <c r="BD8589" s="3"/>
      <c r="BE8589" s="3"/>
      <c r="BF8589" s="3"/>
      <c r="BG8589" s="3"/>
      <c r="CK8589"/>
    </row>
    <row r="8590" spans="1:89" x14ac:dyDescent="0.25">
      <c r="A8590" s="2"/>
      <c r="B8590" s="5"/>
      <c r="C8590" s="5"/>
      <c r="D8590" s="5"/>
      <c r="E8590" s="5"/>
      <c r="F8590" s="5"/>
      <c r="G8590" s="5"/>
      <c r="H8590" s="5"/>
      <c r="I8590" s="3"/>
      <c r="J8590" s="5"/>
      <c r="K8590" s="5"/>
      <c r="L8590" s="5"/>
      <c r="M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3"/>
      <c r="AU8590" s="5"/>
      <c r="AV8590" s="3"/>
      <c r="AW8590" s="3"/>
      <c r="AX8590" s="3"/>
      <c r="AY8590" s="3"/>
      <c r="AZ8590" s="3"/>
      <c r="BA8590" s="3"/>
      <c r="BB8590" s="3"/>
      <c r="BC8590" s="3"/>
      <c r="BD8590" s="3"/>
      <c r="BE8590" s="3"/>
      <c r="BF8590" s="3"/>
      <c r="BG8590" s="3"/>
      <c r="CK8590"/>
    </row>
    <row r="8591" spans="1:89" x14ac:dyDescent="0.25">
      <c r="A8591" s="2"/>
      <c r="B8591" s="5"/>
      <c r="C8591" s="5"/>
      <c r="D8591" s="5"/>
      <c r="E8591" s="5"/>
      <c r="F8591" s="5"/>
      <c r="G8591" s="5"/>
      <c r="H8591" s="5"/>
      <c r="I8591" s="3"/>
      <c r="J8591" s="5"/>
      <c r="K8591" s="5"/>
      <c r="L8591" s="5"/>
      <c r="M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3"/>
      <c r="AU8591" s="5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CK8591"/>
    </row>
    <row r="8592" spans="1:89" x14ac:dyDescent="0.25">
      <c r="A8592" s="2"/>
      <c r="B8592" s="5"/>
      <c r="C8592" s="5"/>
      <c r="D8592" s="5"/>
      <c r="E8592" s="5"/>
      <c r="F8592" s="5"/>
      <c r="G8592" s="5"/>
      <c r="H8592" s="5"/>
      <c r="I8592" s="3"/>
      <c r="J8592" s="5"/>
      <c r="K8592" s="5"/>
      <c r="L8592" s="5"/>
      <c r="M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3"/>
      <c r="AU8592" s="5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CK8592"/>
    </row>
    <row r="8593" spans="1:89" x14ac:dyDescent="0.25">
      <c r="A8593" s="2"/>
      <c r="B8593" s="5"/>
      <c r="C8593" s="5"/>
      <c r="D8593" s="5"/>
      <c r="E8593" s="5"/>
      <c r="F8593" s="5"/>
      <c r="G8593" s="5"/>
      <c r="H8593" s="5"/>
      <c r="I8593" s="3"/>
      <c r="J8593" s="5"/>
      <c r="K8593" s="5"/>
      <c r="L8593" s="5"/>
      <c r="M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3"/>
      <c r="AU8593" s="5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CK8593"/>
    </row>
    <row r="8594" spans="1:89" x14ac:dyDescent="0.25">
      <c r="A8594" s="2"/>
      <c r="B8594" s="5"/>
      <c r="C8594" s="5"/>
      <c r="D8594" s="5"/>
      <c r="E8594" s="5"/>
      <c r="F8594" s="5"/>
      <c r="G8594" s="5"/>
      <c r="H8594" s="5"/>
      <c r="I8594" s="3"/>
      <c r="J8594" s="5"/>
      <c r="K8594" s="5"/>
      <c r="L8594" s="5"/>
      <c r="M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3"/>
      <c r="AU8594" s="5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CK8594"/>
    </row>
    <row r="8595" spans="1:89" x14ac:dyDescent="0.25">
      <c r="A8595" s="2"/>
      <c r="B8595" s="5"/>
      <c r="C8595" s="5"/>
      <c r="D8595" s="5"/>
      <c r="E8595" s="5"/>
      <c r="F8595" s="5"/>
      <c r="G8595" s="5"/>
      <c r="H8595" s="5"/>
      <c r="I8595" s="3"/>
      <c r="J8595" s="5"/>
      <c r="K8595" s="5"/>
      <c r="L8595" s="5"/>
      <c r="M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3"/>
      <c r="AU8595" s="5"/>
      <c r="AV8595" s="3"/>
      <c r="AW8595" s="3"/>
      <c r="AX8595" s="3"/>
      <c r="AY8595" s="3"/>
      <c r="AZ8595" s="3"/>
      <c r="BA8595" s="3"/>
      <c r="BB8595" s="3"/>
      <c r="BC8595" s="3"/>
      <c r="BD8595" s="3"/>
      <c r="BE8595" s="3"/>
      <c r="BF8595" s="3"/>
      <c r="BG8595" s="3"/>
      <c r="CK8595"/>
    </row>
    <row r="8596" spans="1:89" x14ac:dyDescent="0.25">
      <c r="A8596" s="2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3"/>
      <c r="AU8596" s="5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CK8596"/>
    </row>
    <row r="8597" spans="1:89" x14ac:dyDescent="0.25">
      <c r="A8597" s="2"/>
      <c r="B8597" s="5"/>
      <c r="C8597" s="5"/>
      <c r="D8597" s="5"/>
      <c r="E8597" s="5"/>
      <c r="F8597" s="5"/>
      <c r="G8597" s="5"/>
      <c r="H8597" s="5"/>
      <c r="I8597" s="3"/>
      <c r="J8597" s="5"/>
      <c r="K8597" s="5"/>
      <c r="L8597" s="5"/>
      <c r="M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3"/>
      <c r="AU8597" s="5"/>
      <c r="AV8597" s="3"/>
      <c r="AW8597" s="3"/>
      <c r="AX8597" s="3"/>
      <c r="AY8597" s="3"/>
      <c r="AZ8597" s="3"/>
      <c r="BA8597" s="3"/>
      <c r="BB8597" s="3"/>
      <c r="BC8597" s="3"/>
      <c r="BD8597" s="3"/>
      <c r="BE8597" s="3"/>
      <c r="BF8597" s="3"/>
      <c r="BG8597" s="3"/>
      <c r="CK8597"/>
    </row>
    <row r="8598" spans="1:89" x14ac:dyDescent="0.25">
      <c r="A8598" s="2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3"/>
      <c r="AU8598" s="5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CK8598"/>
    </row>
    <row r="8599" spans="1:89" x14ac:dyDescent="0.25">
      <c r="A8599" s="2"/>
      <c r="B8599" s="5"/>
      <c r="C8599" s="5"/>
      <c r="D8599" s="5"/>
      <c r="E8599" s="5"/>
      <c r="F8599" s="5"/>
      <c r="G8599" s="5"/>
      <c r="H8599" s="5"/>
      <c r="I8599" s="3"/>
      <c r="J8599" s="5"/>
      <c r="K8599" s="5"/>
      <c r="L8599" s="5"/>
      <c r="M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3"/>
      <c r="AU8599" s="5"/>
      <c r="AV8599" s="3"/>
      <c r="AW8599" s="3"/>
      <c r="AX8599" s="3"/>
      <c r="AY8599" s="3"/>
      <c r="AZ8599" s="3"/>
      <c r="BA8599" s="3"/>
      <c r="BB8599" s="3"/>
      <c r="BC8599" s="3"/>
      <c r="BD8599" s="3"/>
      <c r="BE8599" s="3"/>
      <c r="BF8599" s="3"/>
      <c r="BG8599" s="3"/>
      <c r="CK8599"/>
    </row>
    <row r="8600" spans="1:89" x14ac:dyDescent="0.25">
      <c r="A8600" s="2"/>
      <c r="B8600" s="5"/>
      <c r="C8600" s="5"/>
      <c r="D8600" s="5"/>
      <c r="E8600" s="5"/>
      <c r="F8600" s="5"/>
      <c r="G8600" s="5"/>
      <c r="H8600" s="5"/>
      <c r="I8600" s="3"/>
      <c r="J8600" s="5"/>
      <c r="K8600" s="5"/>
      <c r="L8600" s="5"/>
      <c r="M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3"/>
      <c r="AU8600" s="5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CK8600"/>
    </row>
    <row r="8601" spans="1:89" x14ac:dyDescent="0.25">
      <c r="A8601" s="2"/>
      <c r="B8601" s="5"/>
      <c r="C8601" s="5"/>
      <c r="D8601" s="5"/>
      <c r="E8601" s="5"/>
      <c r="F8601" s="5"/>
      <c r="G8601" s="5"/>
      <c r="H8601" s="5"/>
      <c r="I8601" s="3"/>
      <c r="J8601" s="5"/>
      <c r="K8601" s="5"/>
      <c r="L8601" s="5"/>
      <c r="M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3"/>
      <c r="AU8601" s="5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CK8601"/>
    </row>
    <row r="8602" spans="1:89" x14ac:dyDescent="0.25">
      <c r="A8602" s="2"/>
      <c r="B8602" s="5"/>
      <c r="C8602" s="5"/>
      <c r="D8602" s="5"/>
      <c r="E8602" s="5"/>
      <c r="F8602" s="5"/>
      <c r="G8602" s="5"/>
      <c r="H8602" s="5"/>
      <c r="I8602" s="3"/>
      <c r="J8602" s="5"/>
      <c r="K8602" s="5"/>
      <c r="L8602" s="5"/>
      <c r="M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3"/>
      <c r="AU8602" s="5"/>
      <c r="AV8602" s="3"/>
      <c r="AW8602" s="3"/>
      <c r="AX8602" s="3"/>
      <c r="AY8602" s="3"/>
      <c r="AZ8602" s="3"/>
      <c r="BA8602" s="3"/>
      <c r="BB8602" s="3"/>
      <c r="BC8602" s="3"/>
      <c r="BD8602" s="3"/>
      <c r="BE8602" s="3"/>
      <c r="BF8602" s="3"/>
      <c r="BG8602" s="3"/>
      <c r="CK8602"/>
    </row>
    <row r="8603" spans="1:89" x14ac:dyDescent="0.25">
      <c r="A8603" s="2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3"/>
      <c r="AU8603" s="5"/>
      <c r="AV8603" s="3"/>
      <c r="AW8603" s="3"/>
      <c r="AX8603" s="3"/>
      <c r="AY8603" s="3"/>
      <c r="AZ8603" s="3"/>
      <c r="BA8603" s="3"/>
      <c r="BB8603" s="3"/>
      <c r="BC8603" s="3"/>
      <c r="BD8603" s="3"/>
      <c r="BE8603" s="3"/>
      <c r="BF8603" s="3"/>
      <c r="BG8603" s="3"/>
      <c r="CK8603"/>
    </row>
    <row r="8604" spans="1:89" x14ac:dyDescent="0.25">
      <c r="A8604" s="2"/>
      <c r="B8604" s="5"/>
      <c r="C8604" s="5"/>
      <c r="D8604" s="5"/>
      <c r="E8604" s="5"/>
      <c r="F8604" s="5"/>
      <c r="G8604" s="5"/>
      <c r="H8604" s="5"/>
      <c r="I8604" s="3"/>
      <c r="J8604" s="5"/>
      <c r="K8604" s="5"/>
      <c r="L8604" s="5"/>
      <c r="M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3"/>
      <c r="AU8604" s="5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CK8604"/>
    </row>
    <row r="8605" spans="1:89" x14ac:dyDescent="0.25">
      <c r="A8605" s="2"/>
      <c r="B8605" s="5"/>
      <c r="C8605" s="5"/>
      <c r="D8605" s="5"/>
      <c r="E8605" s="5"/>
      <c r="F8605" s="5"/>
      <c r="G8605" s="5"/>
      <c r="H8605" s="5"/>
      <c r="I8605" s="3"/>
      <c r="J8605" s="5"/>
      <c r="K8605" s="5"/>
      <c r="L8605" s="5"/>
      <c r="M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3"/>
      <c r="AU8605" s="5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CK8605"/>
    </row>
    <row r="8606" spans="1:89" x14ac:dyDescent="0.25">
      <c r="A8606" s="2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3"/>
      <c r="AU8606" s="5"/>
      <c r="AV8606" s="3"/>
      <c r="AW8606" s="3"/>
      <c r="AX8606" s="3"/>
      <c r="AY8606" s="3"/>
      <c r="AZ8606" s="3"/>
      <c r="BA8606" s="3"/>
      <c r="BB8606" s="3"/>
      <c r="BC8606" s="3"/>
      <c r="BD8606" s="3"/>
      <c r="BE8606" s="3"/>
      <c r="BF8606" s="3"/>
      <c r="BG8606" s="3"/>
      <c r="CK8606"/>
    </row>
    <row r="8607" spans="1:89" x14ac:dyDescent="0.25">
      <c r="A8607" s="2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3"/>
      <c r="AU8607" s="5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CK8607"/>
    </row>
    <row r="8608" spans="1:89" x14ac:dyDescent="0.25">
      <c r="A8608" s="2"/>
      <c r="B8608" s="5"/>
      <c r="C8608" s="5"/>
      <c r="D8608" s="5"/>
      <c r="E8608" s="5"/>
      <c r="F8608" s="5"/>
      <c r="G8608" s="5"/>
      <c r="H8608" s="5"/>
      <c r="I8608" s="3"/>
      <c r="J8608" s="5"/>
      <c r="K8608" s="5"/>
      <c r="L8608" s="5"/>
      <c r="M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3"/>
      <c r="AU8608" s="5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CK8608"/>
    </row>
    <row r="8609" spans="1:89" x14ac:dyDescent="0.25">
      <c r="A8609" s="2"/>
      <c r="B8609" s="5"/>
      <c r="C8609" s="5"/>
      <c r="D8609" s="5"/>
      <c r="E8609" s="5"/>
      <c r="F8609" s="5"/>
      <c r="G8609" s="5"/>
      <c r="H8609" s="5"/>
      <c r="I8609" s="3"/>
      <c r="J8609" s="5"/>
      <c r="K8609" s="5"/>
      <c r="L8609" s="5"/>
      <c r="M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3"/>
      <c r="AU8609" s="5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CK8609"/>
    </row>
    <row r="8610" spans="1:89" x14ac:dyDescent="0.25">
      <c r="A8610" s="2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3"/>
      <c r="AU8610" s="5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CK8610"/>
    </row>
    <row r="8611" spans="1:89" x14ac:dyDescent="0.25">
      <c r="A8611" s="2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3"/>
      <c r="AU8611" s="5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CK8611"/>
    </row>
    <row r="8612" spans="1:89" x14ac:dyDescent="0.25">
      <c r="A8612" s="2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3"/>
      <c r="AU8612" s="5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CK8612"/>
    </row>
    <row r="8613" spans="1:89" x14ac:dyDescent="0.25">
      <c r="A8613" s="2"/>
      <c r="B8613" s="5"/>
      <c r="C8613" s="5"/>
      <c r="D8613" s="5"/>
      <c r="E8613" s="5"/>
      <c r="F8613" s="5"/>
      <c r="G8613" s="5"/>
      <c r="H8613" s="5"/>
      <c r="I8613" s="3"/>
      <c r="J8613" s="5"/>
      <c r="K8613" s="5"/>
      <c r="L8613" s="5"/>
      <c r="M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3"/>
      <c r="AU8613" s="5"/>
      <c r="AV8613" s="3"/>
      <c r="AW8613" s="3"/>
      <c r="AX8613" s="3"/>
      <c r="AY8613" s="3"/>
      <c r="AZ8613" s="3"/>
      <c r="BA8613" s="3"/>
      <c r="BB8613" s="3"/>
      <c r="BC8613" s="3"/>
      <c r="BD8613" s="3"/>
      <c r="BE8613" s="3"/>
      <c r="BF8613" s="3"/>
      <c r="BG8613" s="3"/>
      <c r="CK8613"/>
    </row>
    <row r="8614" spans="1:89" x14ac:dyDescent="0.25">
      <c r="A8614" s="2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3"/>
      <c r="AU8614" s="5"/>
      <c r="AV8614" s="3"/>
      <c r="AW8614" s="3"/>
      <c r="AX8614" s="3"/>
      <c r="AY8614" s="3"/>
      <c r="AZ8614" s="3"/>
      <c r="BA8614" s="3"/>
      <c r="BB8614" s="3"/>
      <c r="BC8614" s="3"/>
      <c r="BD8614" s="3"/>
      <c r="BE8614" s="3"/>
      <c r="BF8614" s="3"/>
      <c r="BG8614" s="3"/>
      <c r="CK8614"/>
    </row>
    <row r="8615" spans="1:89" x14ac:dyDescent="0.25">
      <c r="A8615" s="2"/>
      <c r="B8615" s="5"/>
      <c r="C8615" s="5"/>
      <c r="D8615" s="5"/>
      <c r="E8615" s="5"/>
      <c r="F8615" s="5"/>
      <c r="G8615" s="5"/>
      <c r="H8615" s="5"/>
      <c r="I8615" s="3"/>
      <c r="J8615" s="5"/>
      <c r="K8615" s="5"/>
      <c r="L8615" s="5"/>
      <c r="M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3"/>
      <c r="AU8615" s="5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CK8615"/>
    </row>
    <row r="8616" spans="1:89" x14ac:dyDescent="0.25">
      <c r="A8616" s="2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3"/>
      <c r="AU8616" s="5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CK8616"/>
    </row>
    <row r="8617" spans="1:89" x14ac:dyDescent="0.25">
      <c r="A8617" s="2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3"/>
      <c r="AU8617" s="5"/>
      <c r="AV8617" s="3"/>
      <c r="AW8617" s="3"/>
      <c r="AX8617" s="3"/>
      <c r="AY8617" s="3"/>
      <c r="AZ8617" s="3"/>
      <c r="BA8617" s="3"/>
      <c r="BB8617" s="3"/>
      <c r="BC8617" s="3"/>
      <c r="BD8617" s="3"/>
      <c r="BE8617" s="3"/>
      <c r="BF8617" s="3"/>
      <c r="BG8617" s="3"/>
      <c r="CK8617"/>
    </row>
    <row r="8618" spans="1:89" x14ac:dyDescent="0.25">
      <c r="A8618" s="2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3"/>
      <c r="AU8618" s="5"/>
      <c r="AV8618" s="3"/>
      <c r="AW8618" s="3"/>
      <c r="AX8618" s="3"/>
      <c r="AY8618" s="3"/>
      <c r="AZ8618" s="3"/>
      <c r="BA8618" s="3"/>
      <c r="BB8618" s="3"/>
      <c r="BC8618" s="3"/>
      <c r="BD8618" s="3"/>
      <c r="BE8618" s="3"/>
      <c r="BF8618" s="3"/>
      <c r="BG8618" s="3"/>
      <c r="CK8618"/>
    </row>
    <row r="8619" spans="1:89" x14ac:dyDescent="0.25">
      <c r="A8619" s="2"/>
      <c r="B8619" s="5"/>
      <c r="C8619" s="5"/>
      <c r="D8619" s="5"/>
      <c r="E8619" s="5"/>
      <c r="F8619" s="5"/>
      <c r="G8619" s="5"/>
      <c r="H8619" s="5"/>
      <c r="I8619" s="3"/>
      <c r="J8619" s="5"/>
      <c r="K8619" s="5"/>
      <c r="L8619" s="5"/>
      <c r="M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3"/>
      <c r="AU8619" s="5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CK8619"/>
    </row>
    <row r="8620" spans="1:89" x14ac:dyDescent="0.25">
      <c r="A8620" s="2"/>
      <c r="B8620" s="5"/>
      <c r="C8620" s="5"/>
      <c r="D8620" s="5"/>
      <c r="E8620" s="5"/>
      <c r="F8620" s="5"/>
      <c r="G8620" s="5"/>
      <c r="H8620" s="5"/>
      <c r="I8620" s="3"/>
      <c r="J8620" s="5"/>
      <c r="K8620" s="5"/>
      <c r="L8620" s="5"/>
      <c r="M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3"/>
      <c r="AU8620" s="5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CK8620"/>
    </row>
    <row r="8621" spans="1:89" x14ac:dyDescent="0.25">
      <c r="A8621" s="2"/>
      <c r="B8621" s="5"/>
      <c r="C8621" s="5"/>
      <c r="D8621" s="5"/>
      <c r="E8621" s="5"/>
      <c r="F8621" s="5"/>
      <c r="G8621" s="5"/>
      <c r="H8621" s="5"/>
      <c r="I8621" s="3"/>
      <c r="J8621" s="5"/>
      <c r="K8621" s="5"/>
      <c r="L8621" s="5"/>
      <c r="M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3"/>
      <c r="AU8621" s="5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CK8621"/>
    </row>
    <row r="8622" spans="1:89" x14ac:dyDescent="0.25">
      <c r="A8622" s="2"/>
      <c r="B8622" s="5"/>
      <c r="C8622" s="5"/>
      <c r="D8622" s="5"/>
      <c r="E8622" s="5"/>
      <c r="F8622" s="5"/>
      <c r="G8622" s="5"/>
      <c r="H8622" s="5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  <c r="AI8622" s="3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3"/>
      <c r="AU8622" s="5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CK8622"/>
    </row>
    <row r="8623" spans="1:89" x14ac:dyDescent="0.25">
      <c r="A8623" s="2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3"/>
      <c r="AU8623" s="5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CK8623"/>
    </row>
    <row r="8624" spans="1:89" x14ac:dyDescent="0.25">
      <c r="A8624" s="2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3"/>
      <c r="AU8624" s="5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CK8624"/>
    </row>
    <row r="8625" spans="1:89" x14ac:dyDescent="0.25">
      <c r="A8625" s="2"/>
      <c r="B8625" s="5"/>
      <c r="C8625" s="5"/>
      <c r="D8625" s="5"/>
      <c r="E8625" s="5"/>
      <c r="F8625" s="5"/>
      <c r="G8625" s="5"/>
      <c r="H8625" s="5"/>
      <c r="I8625" s="5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  <c r="AI8625" s="3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3"/>
      <c r="AU8625" s="5"/>
      <c r="AV8625" s="3"/>
      <c r="AW8625" s="3"/>
      <c r="AX8625" s="3"/>
      <c r="AY8625" s="3"/>
      <c r="AZ8625" s="3"/>
      <c r="BA8625" s="3"/>
      <c r="BB8625" s="3"/>
      <c r="BC8625" s="3"/>
      <c r="BD8625" s="3"/>
      <c r="BE8625" s="3"/>
      <c r="BF8625" s="3"/>
      <c r="BG8625" s="3"/>
      <c r="CK8625"/>
    </row>
    <row r="8626" spans="1:89" x14ac:dyDescent="0.25">
      <c r="A8626" s="2"/>
      <c r="B8626" s="5"/>
      <c r="C8626" s="5"/>
      <c r="D8626" s="5"/>
      <c r="E8626" s="5"/>
      <c r="F8626" s="5"/>
      <c r="G8626" s="5"/>
      <c r="H8626" s="5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  <c r="AI8626" s="3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3"/>
      <c r="AU8626" s="5"/>
      <c r="AV8626" s="3"/>
      <c r="AW8626" s="3"/>
      <c r="AX8626" s="3"/>
      <c r="AY8626" s="3"/>
      <c r="AZ8626" s="3"/>
      <c r="BA8626" s="3"/>
      <c r="BB8626" s="3"/>
      <c r="BC8626" s="3"/>
      <c r="BD8626" s="3"/>
      <c r="BE8626" s="3"/>
      <c r="BF8626" s="3"/>
      <c r="BG8626" s="3"/>
      <c r="CK8626"/>
    </row>
    <row r="8627" spans="1:89" x14ac:dyDescent="0.25">
      <c r="A8627" s="2"/>
      <c r="B8627" s="5"/>
      <c r="C8627" s="5"/>
      <c r="D8627" s="5"/>
      <c r="E8627" s="5"/>
      <c r="F8627" s="5"/>
      <c r="G8627" s="5"/>
      <c r="H8627" s="5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  <c r="AI8627" s="3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3"/>
      <c r="AU8627" s="5"/>
      <c r="AV8627" s="3"/>
      <c r="AW8627" s="3"/>
      <c r="AX8627" s="3"/>
      <c r="AY8627" s="3"/>
      <c r="AZ8627" s="3"/>
      <c r="BA8627" s="3"/>
      <c r="BB8627" s="3"/>
      <c r="BC8627" s="3"/>
      <c r="BD8627" s="3"/>
      <c r="BE8627" s="3"/>
      <c r="BF8627" s="3"/>
      <c r="BG8627" s="3"/>
      <c r="CK8627"/>
    </row>
    <row r="8628" spans="1:89" x14ac:dyDescent="0.25">
      <c r="A8628" s="2"/>
      <c r="B8628" s="5"/>
      <c r="C8628" s="5"/>
      <c r="D8628" s="5"/>
      <c r="E8628" s="5"/>
      <c r="F8628" s="5"/>
      <c r="G8628" s="5"/>
      <c r="H8628" s="5"/>
      <c r="I8628" s="3"/>
      <c r="J8628" s="5"/>
      <c r="K8628" s="5"/>
      <c r="L8628" s="5"/>
      <c r="M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3"/>
      <c r="AU8628" s="5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CK8628"/>
    </row>
    <row r="8629" spans="1:89" x14ac:dyDescent="0.25">
      <c r="A8629" s="2"/>
      <c r="B8629" s="5"/>
      <c r="C8629" s="5"/>
      <c r="D8629" s="5"/>
      <c r="E8629" s="5"/>
      <c r="F8629" s="5"/>
      <c r="G8629" s="5"/>
      <c r="H8629" s="5"/>
      <c r="I8629" s="3"/>
      <c r="J8629" s="5"/>
      <c r="K8629" s="5"/>
      <c r="L8629" s="5"/>
      <c r="M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3"/>
      <c r="AU8629" s="5"/>
      <c r="AV8629" s="3"/>
      <c r="AW8629" s="3"/>
      <c r="AX8629" s="3"/>
      <c r="AY8629" s="3"/>
      <c r="AZ8629" s="3"/>
      <c r="BA8629" s="3"/>
      <c r="BB8629" s="3"/>
      <c r="BC8629" s="3"/>
      <c r="BD8629" s="3"/>
      <c r="BE8629" s="3"/>
      <c r="BF8629" s="3"/>
      <c r="BG8629" s="3"/>
      <c r="CK8629"/>
    </row>
    <row r="8630" spans="1:89" x14ac:dyDescent="0.25">
      <c r="A8630" s="2"/>
      <c r="B8630" s="5"/>
      <c r="C8630" s="5"/>
      <c r="D8630" s="5"/>
      <c r="E8630" s="5"/>
      <c r="F8630" s="5"/>
      <c r="G8630" s="5"/>
      <c r="H8630" s="5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  <c r="AI8630" s="3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3"/>
      <c r="AU8630" s="5"/>
      <c r="AV8630" s="3"/>
      <c r="AW8630" s="3"/>
      <c r="AX8630" s="3"/>
      <c r="AY8630" s="3"/>
      <c r="AZ8630" s="3"/>
      <c r="BA8630" s="3"/>
      <c r="BB8630" s="3"/>
      <c r="BC8630" s="3"/>
      <c r="BD8630" s="3"/>
      <c r="BE8630" s="3"/>
      <c r="BF8630" s="3"/>
      <c r="BG8630" s="3"/>
      <c r="CK8630"/>
    </row>
    <row r="8631" spans="1:89" x14ac:dyDescent="0.25">
      <c r="A8631" s="2"/>
      <c r="B8631" s="5"/>
      <c r="C8631" s="5"/>
      <c r="D8631" s="5"/>
      <c r="E8631" s="5"/>
      <c r="F8631" s="5"/>
      <c r="G8631" s="5"/>
      <c r="H8631" s="5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  <c r="AI8631" s="3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3"/>
      <c r="AU8631" s="5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CK8631"/>
    </row>
    <row r="8632" spans="1:89" x14ac:dyDescent="0.25">
      <c r="A8632" s="2"/>
      <c r="B8632" s="5"/>
      <c r="C8632" s="5"/>
      <c r="D8632" s="5"/>
      <c r="E8632" s="5"/>
      <c r="F8632" s="5"/>
      <c r="G8632" s="5"/>
      <c r="H8632" s="5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3"/>
      <c r="AU8632" s="5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CK8632"/>
    </row>
    <row r="8633" spans="1:89" x14ac:dyDescent="0.25">
      <c r="A8633" s="2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3"/>
      <c r="AU8633" s="5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CK8633"/>
    </row>
    <row r="8634" spans="1:89" x14ac:dyDescent="0.25">
      <c r="A8634" s="2"/>
      <c r="B8634" s="5"/>
      <c r="C8634" s="5"/>
      <c r="D8634" s="5"/>
      <c r="E8634" s="5"/>
      <c r="F8634" s="5"/>
      <c r="G8634" s="5"/>
      <c r="H8634" s="5"/>
      <c r="I8634" s="3"/>
      <c r="J8634" s="5"/>
      <c r="K8634" s="5"/>
      <c r="L8634" s="5"/>
      <c r="M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3"/>
      <c r="AU8634" s="5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CK8634"/>
    </row>
    <row r="8635" spans="1:89" x14ac:dyDescent="0.25">
      <c r="A8635" s="2"/>
      <c r="B8635" s="5"/>
      <c r="C8635" s="5"/>
      <c r="D8635" s="5"/>
      <c r="E8635" s="5"/>
      <c r="F8635" s="5"/>
      <c r="G8635" s="5"/>
      <c r="H8635" s="5"/>
      <c r="I8635" s="3"/>
      <c r="J8635" s="5"/>
      <c r="K8635" s="5"/>
      <c r="L8635" s="5"/>
      <c r="M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3"/>
      <c r="AU8635" s="5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CK8635"/>
    </row>
    <row r="8636" spans="1:89" x14ac:dyDescent="0.25">
      <c r="A8636" s="2"/>
      <c r="B8636" s="5"/>
      <c r="C8636" s="5"/>
      <c r="D8636" s="5"/>
      <c r="E8636" s="5"/>
      <c r="F8636" s="5"/>
      <c r="G8636" s="5"/>
      <c r="H8636" s="5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  <c r="AI8636" s="3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3"/>
      <c r="AU8636" s="5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CK8636"/>
    </row>
    <row r="8637" spans="1:89" x14ac:dyDescent="0.25">
      <c r="A8637" s="2"/>
      <c r="B8637" s="5"/>
      <c r="C8637" s="5"/>
      <c r="D8637" s="5"/>
      <c r="E8637" s="5"/>
      <c r="F8637" s="5"/>
      <c r="G8637" s="5"/>
      <c r="H8637" s="5"/>
      <c r="I8637" s="3"/>
      <c r="J8637" s="5"/>
      <c r="K8637" s="5"/>
      <c r="L8637" s="5"/>
      <c r="M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3"/>
      <c r="AU8637" s="5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CK8637"/>
    </row>
    <row r="8638" spans="1:89" x14ac:dyDescent="0.25">
      <c r="A8638" s="2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3"/>
      <c r="AU8638" s="5"/>
      <c r="AV8638" s="3"/>
      <c r="AW8638" s="3"/>
      <c r="AX8638" s="3"/>
      <c r="AY8638" s="3"/>
      <c r="AZ8638" s="3"/>
      <c r="BA8638" s="3"/>
      <c r="BB8638" s="3"/>
      <c r="BC8638" s="3"/>
      <c r="BD8638" s="3"/>
      <c r="BE8638" s="3"/>
      <c r="BF8638" s="3"/>
      <c r="BG8638" s="3"/>
      <c r="CK8638"/>
    </row>
    <row r="8639" spans="1:89" x14ac:dyDescent="0.25">
      <c r="A8639" s="2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3"/>
      <c r="AU8639" s="5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CK8639"/>
    </row>
    <row r="8640" spans="1:89" x14ac:dyDescent="0.25">
      <c r="A8640" s="2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3"/>
      <c r="AU8640" s="5"/>
      <c r="AV8640" s="3"/>
      <c r="AW8640" s="3"/>
      <c r="AX8640" s="3"/>
      <c r="AY8640" s="3"/>
      <c r="AZ8640" s="3"/>
      <c r="BA8640" s="3"/>
      <c r="BB8640" s="3"/>
      <c r="BC8640" s="3"/>
      <c r="BD8640" s="3"/>
      <c r="BE8640" s="3"/>
      <c r="BF8640" s="3"/>
      <c r="BG8640" s="3"/>
      <c r="CK8640"/>
    </row>
    <row r="8641" spans="1:89" x14ac:dyDescent="0.25">
      <c r="A8641" s="2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3"/>
      <c r="AU8641" s="5"/>
      <c r="AV8641" s="3"/>
      <c r="AW8641" s="3"/>
      <c r="AX8641" s="3"/>
      <c r="AY8641" s="3"/>
      <c r="AZ8641" s="3"/>
      <c r="BA8641" s="3"/>
      <c r="BB8641" s="3"/>
      <c r="BC8641" s="3"/>
      <c r="BD8641" s="3"/>
      <c r="BE8641" s="3"/>
      <c r="BF8641" s="3"/>
      <c r="BG8641" s="3"/>
      <c r="CK8641"/>
    </row>
    <row r="8642" spans="1:89" x14ac:dyDescent="0.25">
      <c r="A8642" s="2"/>
      <c r="B8642" s="5"/>
      <c r="C8642" s="5"/>
      <c r="D8642" s="5"/>
      <c r="E8642" s="5"/>
      <c r="F8642" s="5"/>
      <c r="G8642" s="5"/>
      <c r="H8642" s="5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  <c r="AI8642" s="3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3"/>
      <c r="AU8642" s="5"/>
      <c r="AV8642" s="3"/>
      <c r="AW8642" s="3"/>
      <c r="AX8642" s="3"/>
      <c r="AY8642" s="3"/>
      <c r="AZ8642" s="3"/>
      <c r="BA8642" s="3"/>
      <c r="BB8642" s="3"/>
      <c r="BC8642" s="3"/>
      <c r="BD8642" s="3"/>
      <c r="BE8642" s="3"/>
      <c r="BF8642" s="3"/>
      <c r="BG8642" s="3"/>
      <c r="CK8642"/>
    </row>
    <row r="8643" spans="1:89" x14ac:dyDescent="0.25">
      <c r="A8643" s="2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3"/>
      <c r="AU8643" s="5"/>
      <c r="AV8643" s="3"/>
      <c r="AW8643" s="3"/>
      <c r="AX8643" s="3"/>
      <c r="AY8643" s="3"/>
      <c r="AZ8643" s="3"/>
      <c r="BA8643" s="3"/>
      <c r="BB8643" s="3"/>
      <c r="BC8643" s="3"/>
      <c r="BD8643" s="3"/>
      <c r="BE8643" s="3"/>
      <c r="BF8643" s="3"/>
      <c r="BG8643" s="3"/>
      <c r="CK8643"/>
    </row>
    <row r="8644" spans="1:89" x14ac:dyDescent="0.25">
      <c r="A8644" s="2"/>
      <c r="B8644" s="5"/>
      <c r="C8644" s="5"/>
      <c r="D8644" s="5"/>
      <c r="E8644" s="5"/>
      <c r="F8644" s="5"/>
      <c r="G8644" s="5"/>
      <c r="H8644" s="5"/>
      <c r="I8644" s="3"/>
      <c r="J8644" s="5"/>
      <c r="K8644" s="5"/>
      <c r="L8644" s="5"/>
      <c r="M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3"/>
      <c r="AU8644" s="5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CK8644"/>
    </row>
    <row r="8645" spans="1:89" x14ac:dyDescent="0.25">
      <c r="A8645" s="2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3"/>
      <c r="AU8645" s="5"/>
      <c r="AV8645" s="3"/>
      <c r="AW8645" s="3"/>
      <c r="AX8645" s="3"/>
      <c r="AY8645" s="3"/>
      <c r="AZ8645" s="3"/>
      <c r="BA8645" s="3"/>
      <c r="BB8645" s="3"/>
      <c r="BC8645" s="3"/>
      <c r="BD8645" s="3"/>
      <c r="BE8645" s="3"/>
      <c r="BF8645" s="3"/>
      <c r="BG8645" s="3"/>
      <c r="CK8645"/>
    </row>
    <row r="8646" spans="1:89" x14ac:dyDescent="0.25">
      <c r="A8646" s="2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3"/>
      <c r="AU8646" s="5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CK8646"/>
    </row>
    <row r="8647" spans="1:89" x14ac:dyDescent="0.25">
      <c r="A8647" s="2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3"/>
      <c r="AU8647" s="5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CK8647"/>
    </row>
    <row r="8648" spans="1:89" x14ac:dyDescent="0.25">
      <c r="A8648" s="2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3"/>
      <c r="AU8648" s="5"/>
      <c r="AV8648" s="3"/>
      <c r="AW8648" s="3"/>
      <c r="AX8648" s="3"/>
      <c r="AY8648" s="3"/>
      <c r="AZ8648" s="3"/>
      <c r="BA8648" s="3"/>
      <c r="BB8648" s="3"/>
      <c r="BC8648" s="3"/>
      <c r="BD8648" s="3"/>
      <c r="BE8648" s="3"/>
      <c r="BF8648" s="3"/>
      <c r="BG8648" s="3"/>
      <c r="CK8648"/>
    </row>
    <row r="8649" spans="1:89" x14ac:dyDescent="0.25">
      <c r="A8649" s="2"/>
      <c r="B8649" s="5"/>
      <c r="C8649" s="5"/>
      <c r="D8649" s="5"/>
      <c r="E8649" s="5"/>
      <c r="F8649" s="5"/>
      <c r="G8649" s="5"/>
      <c r="H8649" s="5"/>
      <c r="I8649" s="3"/>
      <c r="J8649" s="5"/>
      <c r="K8649" s="5"/>
      <c r="L8649" s="5"/>
      <c r="M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3"/>
      <c r="AU8649" s="5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CK8649"/>
    </row>
    <row r="8650" spans="1:89" x14ac:dyDescent="0.25">
      <c r="A8650" s="2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3"/>
      <c r="AU8650" s="5"/>
      <c r="AV8650" s="3"/>
      <c r="AW8650" s="3"/>
      <c r="AX8650" s="3"/>
      <c r="AY8650" s="3"/>
      <c r="AZ8650" s="3"/>
      <c r="BA8650" s="3"/>
      <c r="BB8650" s="3"/>
      <c r="BC8650" s="3"/>
      <c r="BD8650" s="3"/>
      <c r="BE8650" s="3"/>
      <c r="BF8650" s="3"/>
      <c r="BG8650" s="3"/>
      <c r="CK8650"/>
    </row>
    <row r="8651" spans="1:89" x14ac:dyDescent="0.25">
      <c r="A8651" s="2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3"/>
      <c r="AU8651" s="5"/>
      <c r="AV8651" s="3"/>
      <c r="AW8651" s="3"/>
      <c r="AX8651" s="3"/>
      <c r="AY8651" s="3"/>
      <c r="AZ8651" s="3"/>
      <c r="BA8651" s="3"/>
      <c r="BB8651" s="3"/>
      <c r="BC8651" s="3"/>
      <c r="BD8651" s="3"/>
      <c r="BE8651" s="3"/>
      <c r="BF8651" s="3"/>
      <c r="BG8651" s="3"/>
      <c r="CK8651"/>
    </row>
    <row r="8652" spans="1:89" x14ac:dyDescent="0.25">
      <c r="A8652" s="2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3"/>
      <c r="AU8652" s="5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CK8652"/>
    </row>
    <row r="8653" spans="1:89" x14ac:dyDescent="0.25">
      <c r="A8653" s="2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3"/>
      <c r="AU8653" s="5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CK8653"/>
    </row>
    <row r="8654" spans="1:89" x14ac:dyDescent="0.25">
      <c r="A8654" s="2"/>
      <c r="B8654" s="5"/>
      <c r="C8654" s="5"/>
      <c r="D8654" s="5"/>
      <c r="E8654" s="5"/>
      <c r="F8654" s="5"/>
      <c r="G8654" s="5"/>
      <c r="H8654" s="5"/>
      <c r="I8654" s="3"/>
      <c r="J8654" s="5"/>
      <c r="K8654" s="5"/>
      <c r="L8654" s="5"/>
      <c r="M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3"/>
      <c r="AU8654" s="5"/>
      <c r="AV8654" s="3"/>
      <c r="AW8654" s="3"/>
      <c r="AX8654" s="3"/>
      <c r="AY8654" s="3"/>
      <c r="AZ8654" s="3"/>
      <c r="BA8654" s="3"/>
      <c r="BB8654" s="3"/>
      <c r="BC8654" s="3"/>
      <c r="BD8654" s="3"/>
      <c r="BE8654" s="3"/>
      <c r="BF8654" s="3"/>
      <c r="BG8654" s="3"/>
      <c r="CK8654"/>
    </row>
    <row r="8655" spans="1:89" x14ac:dyDescent="0.25">
      <c r="A8655" s="2"/>
      <c r="B8655" s="5"/>
      <c r="C8655" s="5"/>
      <c r="D8655" s="5"/>
      <c r="E8655" s="5"/>
      <c r="F8655" s="5"/>
      <c r="G8655" s="5"/>
      <c r="H8655" s="5"/>
      <c r="I8655" s="3"/>
      <c r="J8655" s="5"/>
      <c r="K8655" s="5"/>
      <c r="L8655" s="5"/>
      <c r="M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3"/>
      <c r="AU8655" s="5"/>
      <c r="AV8655" s="3"/>
      <c r="AW8655" s="3"/>
      <c r="AX8655" s="3"/>
      <c r="AY8655" s="3"/>
      <c r="AZ8655" s="3"/>
      <c r="BA8655" s="3"/>
      <c r="BB8655" s="3"/>
      <c r="BC8655" s="3"/>
      <c r="BD8655" s="3"/>
      <c r="BE8655" s="3"/>
      <c r="BF8655" s="3"/>
      <c r="BG8655" s="3"/>
      <c r="CK8655"/>
    </row>
    <row r="8656" spans="1:89" x14ac:dyDescent="0.25">
      <c r="A8656" s="2"/>
      <c r="B8656" s="5"/>
      <c r="C8656" s="5"/>
      <c r="D8656" s="5"/>
      <c r="E8656" s="5"/>
      <c r="F8656" s="5"/>
      <c r="G8656" s="5"/>
      <c r="H8656" s="5"/>
      <c r="I8656" s="3"/>
      <c r="J8656" s="5"/>
      <c r="K8656" s="5"/>
      <c r="L8656" s="5"/>
      <c r="M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3"/>
      <c r="AU8656" s="5"/>
      <c r="AV8656" s="3"/>
      <c r="AW8656" s="3"/>
      <c r="AX8656" s="3"/>
      <c r="AY8656" s="3"/>
      <c r="AZ8656" s="3"/>
      <c r="BA8656" s="3"/>
      <c r="BB8656" s="3"/>
      <c r="BC8656" s="3"/>
      <c r="BD8656" s="3"/>
      <c r="BE8656" s="3"/>
      <c r="BF8656" s="3"/>
      <c r="BG8656" s="3"/>
      <c r="CK8656"/>
    </row>
    <row r="8657" spans="1:89" x14ac:dyDescent="0.25">
      <c r="A8657" s="2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3"/>
      <c r="AU8657" s="5"/>
      <c r="AV8657" s="3"/>
      <c r="AW8657" s="3"/>
      <c r="AX8657" s="3"/>
      <c r="AY8657" s="3"/>
      <c r="AZ8657" s="3"/>
      <c r="BA8657" s="3"/>
      <c r="BB8657" s="3"/>
      <c r="BC8657" s="3"/>
      <c r="BD8657" s="3"/>
      <c r="BE8657" s="3"/>
      <c r="BF8657" s="3"/>
      <c r="BG8657" s="3"/>
      <c r="CK8657"/>
    </row>
    <row r="8658" spans="1:89" x14ac:dyDescent="0.25">
      <c r="A8658" s="2"/>
      <c r="B8658" s="5"/>
      <c r="C8658" s="5"/>
      <c r="D8658" s="5"/>
      <c r="E8658" s="5"/>
      <c r="F8658" s="5"/>
      <c r="G8658" s="5"/>
      <c r="H8658" s="5"/>
      <c r="I8658" s="3"/>
      <c r="J8658" s="5"/>
      <c r="K8658" s="5"/>
      <c r="L8658" s="5"/>
      <c r="M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3"/>
      <c r="AU8658" s="5"/>
      <c r="AV8658" s="3"/>
      <c r="AW8658" s="3"/>
      <c r="AX8658" s="3"/>
      <c r="AY8658" s="3"/>
      <c r="AZ8658" s="3"/>
      <c r="BA8658" s="3"/>
      <c r="BB8658" s="3"/>
      <c r="BC8658" s="3"/>
      <c r="BD8658" s="3"/>
      <c r="BE8658" s="3"/>
      <c r="BF8658" s="3"/>
      <c r="BG8658" s="3"/>
      <c r="CK8658"/>
    </row>
    <row r="8659" spans="1:89" x14ac:dyDescent="0.25">
      <c r="A8659" s="2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3"/>
      <c r="AU8659" s="5"/>
      <c r="AV8659" s="3"/>
      <c r="AW8659" s="3"/>
      <c r="AX8659" s="3"/>
      <c r="AY8659" s="3"/>
      <c r="AZ8659" s="3"/>
      <c r="BA8659" s="3"/>
      <c r="BB8659" s="3"/>
      <c r="BC8659" s="3"/>
      <c r="BD8659" s="3"/>
      <c r="BE8659" s="3"/>
      <c r="BF8659" s="3"/>
      <c r="BG8659" s="3"/>
      <c r="CK8659"/>
    </row>
    <row r="8660" spans="1:89" x14ac:dyDescent="0.25">
      <c r="A8660" s="2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3"/>
      <c r="AU8660" s="5"/>
      <c r="AV8660" s="3"/>
      <c r="AW8660" s="3"/>
      <c r="AX8660" s="3"/>
      <c r="AY8660" s="3"/>
      <c r="AZ8660" s="3"/>
      <c r="BA8660" s="3"/>
      <c r="BB8660" s="3"/>
      <c r="BC8660" s="3"/>
      <c r="BD8660" s="3"/>
      <c r="BE8660" s="3"/>
      <c r="BF8660" s="3"/>
      <c r="BG8660" s="3"/>
      <c r="CK8660"/>
    </row>
    <row r="8661" spans="1:89" x14ac:dyDescent="0.25">
      <c r="A8661" s="2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3"/>
      <c r="AU8661" s="5"/>
      <c r="AV8661" s="3"/>
      <c r="AW8661" s="3"/>
      <c r="AX8661" s="3"/>
      <c r="AY8661" s="3"/>
      <c r="AZ8661" s="3"/>
      <c r="BA8661" s="3"/>
      <c r="BB8661" s="3"/>
      <c r="BC8661" s="3"/>
      <c r="BD8661" s="3"/>
      <c r="BE8661" s="3"/>
      <c r="BF8661" s="3"/>
      <c r="BG8661" s="3"/>
      <c r="CK8661"/>
    </row>
    <row r="8662" spans="1:89" x14ac:dyDescent="0.25">
      <c r="A8662" s="2"/>
      <c r="B8662" s="5"/>
      <c r="C8662" s="5"/>
      <c r="D8662" s="5"/>
      <c r="E8662" s="5"/>
      <c r="F8662" s="5"/>
      <c r="G8662" s="5"/>
      <c r="H8662" s="5"/>
      <c r="I8662" s="3"/>
      <c r="J8662" s="5"/>
      <c r="K8662" s="5"/>
      <c r="L8662" s="5"/>
      <c r="M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3"/>
      <c r="AU8662" s="5"/>
      <c r="AV8662" s="3"/>
      <c r="AW8662" s="3"/>
      <c r="AX8662" s="3"/>
      <c r="AY8662" s="3"/>
      <c r="AZ8662" s="3"/>
      <c r="BA8662" s="3"/>
      <c r="BB8662" s="3"/>
      <c r="BC8662" s="3"/>
      <c r="BD8662" s="3"/>
      <c r="BE8662" s="3"/>
      <c r="BF8662" s="3"/>
      <c r="BG8662" s="3"/>
      <c r="CK8662"/>
    </row>
    <row r="8663" spans="1:89" x14ac:dyDescent="0.25">
      <c r="A8663" s="2"/>
      <c r="B8663" s="5"/>
      <c r="C8663" s="5"/>
      <c r="D8663" s="5"/>
      <c r="E8663" s="5"/>
      <c r="F8663" s="5"/>
      <c r="G8663" s="5"/>
      <c r="H8663" s="5"/>
      <c r="I8663" s="3"/>
      <c r="J8663" s="5"/>
      <c r="K8663" s="5"/>
      <c r="L8663" s="5"/>
      <c r="M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3"/>
      <c r="AU8663" s="5"/>
      <c r="AV8663" s="3"/>
      <c r="AW8663" s="3"/>
      <c r="AX8663" s="3"/>
      <c r="AY8663" s="3"/>
      <c r="AZ8663" s="3"/>
      <c r="BA8663" s="3"/>
      <c r="BB8663" s="3"/>
      <c r="BC8663" s="3"/>
      <c r="BD8663" s="3"/>
      <c r="BE8663" s="3"/>
      <c r="BF8663" s="3"/>
      <c r="BG8663" s="3"/>
      <c r="CK8663"/>
    </row>
    <row r="8664" spans="1:89" x14ac:dyDescent="0.25">
      <c r="A8664" s="2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3"/>
      <c r="AU8664" s="5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CK8664"/>
    </row>
    <row r="8665" spans="1:89" x14ac:dyDescent="0.25">
      <c r="A8665" s="2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3"/>
      <c r="AU8665" s="5"/>
      <c r="AV8665" s="3"/>
      <c r="AW8665" s="3"/>
      <c r="AX8665" s="3"/>
      <c r="AY8665" s="3"/>
      <c r="AZ8665" s="3"/>
      <c r="BA8665" s="3"/>
      <c r="BB8665" s="3"/>
      <c r="BC8665" s="3"/>
      <c r="BD8665" s="3"/>
      <c r="BE8665" s="3"/>
      <c r="BF8665" s="3"/>
      <c r="BG8665" s="3"/>
      <c r="CK8665"/>
    </row>
    <row r="8666" spans="1:89" x14ac:dyDescent="0.25">
      <c r="A8666" s="2"/>
      <c r="B8666" s="5"/>
      <c r="C8666" s="5"/>
      <c r="D8666" s="5"/>
      <c r="E8666" s="5"/>
      <c r="F8666" s="5"/>
      <c r="G8666" s="5"/>
      <c r="H8666" s="5"/>
      <c r="I8666" s="3"/>
      <c r="J8666" s="5"/>
      <c r="K8666" s="5"/>
      <c r="L8666" s="5"/>
      <c r="M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3"/>
      <c r="AU8666" s="5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CK8666"/>
    </row>
    <row r="8667" spans="1:89" x14ac:dyDescent="0.25">
      <c r="A8667" s="2"/>
      <c r="B8667" s="5"/>
      <c r="C8667" s="5"/>
      <c r="D8667" s="5"/>
      <c r="E8667" s="5"/>
      <c r="F8667" s="5"/>
      <c r="G8667" s="5"/>
      <c r="H8667" s="5"/>
      <c r="I8667" s="3"/>
      <c r="J8667" s="5"/>
      <c r="K8667" s="5"/>
      <c r="L8667" s="5"/>
      <c r="M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3"/>
      <c r="AU8667" s="5"/>
      <c r="AV8667" s="3"/>
      <c r="AW8667" s="3"/>
      <c r="AX8667" s="3"/>
      <c r="AY8667" s="3"/>
      <c r="AZ8667" s="3"/>
      <c r="BA8667" s="3"/>
      <c r="BB8667" s="3"/>
      <c r="BC8667" s="3"/>
      <c r="BD8667" s="3"/>
      <c r="BE8667" s="3"/>
      <c r="BF8667" s="3"/>
      <c r="BG8667" s="3"/>
      <c r="CK8667"/>
    </row>
    <row r="8668" spans="1:89" x14ac:dyDescent="0.25">
      <c r="A8668" s="2"/>
      <c r="B8668" s="5"/>
      <c r="C8668" s="5"/>
      <c r="D8668" s="5"/>
      <c r="E8668" s="5"/>
      <c r="F8668" s="5"/>
      <c r="G8668" s="5"/>
      <c r="H8668" s="5"/>
      <c r="I8668" s="3"/>
      <c r="J8668" s="5"/>
      <c r="K8668" s="5"/>
      <c r="L8668" s="5"/>
      <c r="M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3"/>
      <c r="AU8668" s="5"/>
      <c r="AV8668" s="3"/>
      <c r="AW8668" s="3"/>
      <c r="AX8668" s="3"/>
      <c r="AY8668" s="3"/>
      <c r="AZ8668" s="3"/>
      <c r="BA8668" s="3"/>
      <c r="BB8668" s="3"/>
      <c r="BC8668" s="3"/>
      <c r="BD8668" s="3"/>
      <c r="BE8668" s="3"/>
      <c r="BF8668" s="3"/>
      <c r="BG8668" s="3"/>
      <c r="CK8668"/>
    </row>
    <row r="8669" spans="1:89" x14ac:dyDescent="0.25">
      <c r="A8669" s="2"/>
      <c r="B8669" s="5"/>
      <c r="C8669" s="5"/>
      <c r="D8669" s="5"/>
      <c r="E8669" s="5"/>
      <c r="F8669" s="5"/>
      <c r="G8669" s="5"/>
      <c r="H8669" s="5"/>
      <c r="I8669" s="3"/>
      <c r="J8669" s="5"/>
      <c r="K8669" s="5"/>
      <c r="L8669" s="5"/>
      <c r="M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3"/>
      <c r="AU8669" s="5"/>
      <c r="AV8669" s="3"/>
      <c r="AW8669" s="3"/>
      <c r="AX8669" s="3"/>
      <c r="AY8669" s="3"/>
      <c r="AZ8669" s="3"/>
      <c r="BA8669" s="3"/>
      <c r="BB8669" s="3"/>
      <c r="BC8669" s="3"/>
      <c r="BD8669" s="3"/>
      <c r="BE8669" s="3"/>
      <c r="BF8669" s="3"/>
      <c r="BG8669" s="3"/>
      <c r="CK8669"/>
    </row>
    <row r="8670" spans="1:89" x14ac:dyDescent="0.25">
      <c r="A8670" s="2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3"/>
      <c r="AU8670" s="5"/>
      <c r="AV8670" s="3"/>
      <c r="AW8670" s="3"/>
      <c r="AX8670" s="3"/>
      <c r="AY8670" s="3"/>
      <c r="AZ8670" s="3"/>
      <c r="BA8670" s="3"/>
      <c r="BB8670" s="3"/>
      <c r="BC8670" s="3"/>
      <c r="BD8670" s="3"/>
      <c r="BE8670" s="3"/>
      <c r="BF8670" s="3"/>
      <c r="BG8670" s="3"/>
      <c r="CK8670"/>
    </row>
    <row r="8671" spans="1:89" x14ac:dyDescent="0.25">
      <c r="A8671" s="2"/>
      <c r="B8671" s="5"/>
      <c r="C8671" s="5"/>
      <c r="D8671" s="5"/>
      <c r="E8671" s="5"/>
      <c r="F8671" s="5"/>
      <c r="G8671" s="5"/>
      <c r="H8671" s="5"/>
      <c r="I8671" s="3"/>
      <c r="J8671" s="5"/>
      <c r="K8671" s="5"/>
      <c r="L8671" s="5"/>
      <c r="M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3"/>
      <c r="AU8671" s="5"/>
      <c r="AV8671" s="3"/>
      <c r="AW8671" s="3"/>
      <c r="AX8671" s="3"/>
      <c r="AY8671" s="3"/>
      <c r="AZ8671" s="3"/>
      <c r="BA8671" s="3"/>
      <c r="BB8671" s="3"/>
      <c r="BC8671" s="3"/>
      <c r="BD8671" s="3"/>
      <c r="BE8671" s="3"/>
      <c r="BF8671" s="3"/>
      <c r="BG8671" s="3"/>
      <c r="CK8671"/>
    </row>
    <row r="8672" spans="1:89" x14ac:dyDescent="0.25">
      <c r="A8672" s="2"/>
      <c r="B8672" s="5"/>
      <c r="C8672" s="5"/>
      <c r="D8672" s="5"/>
      <c r="E8672" s="5"/>
      <c r="F8672" s="5"/>
      <c r="G8672" s="5"/>
      <c r="H8672" s="5"/>
      <c r="I8672" s="3"/>
      <c r="J8672" s="5"/>
      <c r="K8672" s="5"/>
      <c r="L8672" s="5"/>
      <c r="M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3"/>
      <c r="AU8672" s="5"/>
      <c r="AV8672" s="3"/>
      <c r="AW8672" s="3"/>
      <c r="AX8672" s="3"/>
      <c r="AY8672" s="3"/>
      <c r="AZ8672" s="3"/>
      <c r="BA8672" s="3"/>
      <c r="BB8672" s="3"/>
      <c r="BC8672" s="3"/>
      <c r="BD8672" s="3"/>
      <c r="BE8672" s="3"/>
      <c r="BF8672" s="3"/>
      <c r="BG8672" s="3"/>
      <c r="CK8672"/>
    </row>
    <row r="8673" spans="1:89" x14ac:dyDescent="0.25">
      <c r="A8673" s="2"/>
      <c r="B8673" s="5"/>
      <c r="C8673" s="5"/>
      <c r="D8673" s="5"/>
      <c r="E8673" s="5"/>
      <c r="F8673" s="5"/>
      <c r="G8673" s="5"/>
      <c r="H8673" s="5"/>
      <c r="I8673" s="3"/>
      <c r="J8673" s="5"/>
      <c r="K8673" s="5"/>
      <c r="L8673" s="5"/>
      <c r="M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3"/>
      <c r="AU8673" s="5"/>
      <c r="AV8673" s="3"/>
      <c r="AW8673" s="3"/>
      <c r="AX8673" s="3"/>
      <c r="AY8673" s="3"/>
      <c r="AZ8673" s="3"/>
      <c r="BA8673" s="3"/>
      <c r="BB8673" s="3"/>
      <c r="BC8673" s="3"/>
      <c r="BD8673" s="3"/>
      <c r="BE8673" s="3"/>
      <c r="BF8673" s="3"/>
      <c r="BG8673" s="3"/>
      <c r="CK8673"/>
    </row>
    <row r="8674" spans="1:89" x14ac:dyDescent="0.25">
      <c r="A8674" s="2"/>
      <c r="B8674" s="5"/>
      <c r="C8674" s="5"/>
      <c r="D8674" s="5"/>
      <c r="E8674" s="5"/>
      <c r="F8674" s="5"/>
      <c r="G8674" s="5"/>
      <c r="H8674" s="5"/>
      <c r="I8674" s="3"/>
      <c r="J8674" s="5"/>
      <c r="K8674" s="5"/>
      <c r="L8674" s="5"/>
      <c r="M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3"/>
      <c r="AU8674" s="5"/>
      <c r="AV8674" s="3"/>
      <c r="AW8674" s="3"/>
      <c r="AX8674" s="3"/>
      <c r="AY8674" s="3"/>
      <c r="AZ8674" s="3"/>
      <c r="BA8674" s="3"/>
      <c r="BB8674" s="3"/>
      <c r="BC8674" s="3"/>
      <c r="BD8674" s="3"/>
      <c r="BE8674" s="3"/>
      <c r="BF8674" s="3"/>
      <c r="BG8674" s="3"/>
      <c r="CK8674"/>
    </row>
    <row r="8675" spans="1:89" x14ac:dyDescent="0.25">
      <c r="A8675" s="2"/>
      <c r="B8675" s="5"/>
      <c r="C8675" s="5"/>
      <c r="D8675" s="5"/>
      <c r="E8675" s="5"/>
      <c r="F8675" s="5"/>
      <c r="G8675" s="5"/>
      <c r="H8675" s="5"/>
      <c r="I8675" s="3"/>
      <c r="J8675" s="5"/>
      <c r="K8675" s="5"/>
      <c r="L8675" s="5"/>
      <c r="M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3"/>
      <c r="AU8675" s="5"/>
      <c r="AV8675" s="3"/>
      <c r="AW8675" s="3"/>
      <c r="AX8675" s="3"/>
      <c r="AY8675" s="3"/>
      <c r="AZ8675" s="3"/>
      <c r="BA8675" s="3"/>
      <c r="BB8675" s="3"/>
      <c r="BC8675" s="3"/>
      <c r="BD8675" s="3"/>
      <c r="BE8675" s="3"/>
      <c r="BF8675" s="3"/>
      <c r="BG8675" s="3"/>
      <c r="CK8675"/>
    </row>
    <row r="8676" spans="1:89" x14ac:dyDescent="0.25">
      <c r="A8676" s="2"/>
      <c r="B8676" s="5"/>
      <c r="C8676" s="5"/>
      <c r="D8676" s="5"/>
      <c r="E8676" s="5"/>
      <c r="F8676" s="5"/>
      <c r="G8676" s="5"/>
      <c r="H8676" s="5"/>
      <c r="I8676" s="3"/>
      <c r="J8676" s="5"/>
      <c r="K8676" s="5"/>
      <c r="L8676" s="5"/>
      <c r="M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3"/>
      <c r="AU8676" s="5"/>
      <c r="AV8676" s="3"/>
      <c r="AW8676" s="3"/>
      <c r="AX8676" s="3"/>
      <c r="AY8676" s="3"/>
      <c r="AZ8676" s="3"/>
      <c r="BA8676" s="3"/>
      <c r="BB8676" s="3"/>
      <c r="BC8676" s="3"/>
      <c r="BD8676" s="3"/>
      <c r="BE8676" s="3"/>
      <c r="BF8676" s="3"/>
      <c r="BG8676" s="3"/>
      <c r="CK8676"/>
    </row>
    <row r="8677" spans="1:89" x14ac:dyDescent="0.25">
      <c r="A8677" s="2"/>
      <c r="B8677" s="5"/>
      <c r="C8677" s="5"/>
      <c r="D8677" s="5"/>
      <c r="E8677" s="5"/>
      <c r="F8677" s="5"/>
      <c r="G8677" s="5"/>
      <c r="H8677" s="5"/>
      <c r="I8677" s="3"/>
      <c r="J8677" s="5"/>
      <c r="K8677" s="5"/>
      <c r="L8677" s="5"/>
      <c r="M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3"/>
      <c r="AU8677" s="5"/>
      <c r="AV8677" s="3"/>
      <c r="AW8677" s="3"/>
      <c r="AX8677" s="3"/>
      <c r="AY8677" s="3"/>
      <c r="AZ8677" s="3"/>
      <c r="BA8677" s="3"/>
      <c r="BB8677" s="3"/>
      <c r="BC8677" s="3"/>
      <c r="BD8677" s="3"/>
      <c r="BE8677" s="3"/>
      <c r="BF8677" s="3"/>
      <c r="BG8677" s="3"/>
      <c r="CK8677"/>
    </row>
    <row r="8678" spans="1:89" x14ac:dyDescent="0.25">
      <c r="A8678" s="2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3"/>
      <c r="AU8678" s="5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CK8678"/>
    </row>
    <row r="8679" spans="1:89" x14ac:dyDescent="0.25">
      <c r="A8679" s="2"/>
      <c r="B8679" s="5"/>
      <c r="C8679" s="5"/>
      <c r="D8679" s="5"/>
      <c r="E8679" s="5"/>
      <c r="F8679" s="5"/>
      <c r="G8679" s="5"/>
      <c r="H8679" s="5"/>
      <c r="I8679" s="3"/>
      <c r="J8679" s="5"/>
      <c r="K8679" s="5"/>
      <c r="L8679" s="5"/>
      <c r="M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3"/>
      <c r="AU8679" s="5"/>
      <c r="AV8679" s="3"/>
      <c r="AW8679" s="3"/>
      <c r="AX8679" s="3"/>
      <c r="AY8679" s="3"/>
      <c r="AZ8679" s="3"/>
      <c r="BA8679" s="3"/>
      <c r="BB8679" s="3"/>
      <c r="BC8679" s="3"/>
      <c r="BD8679" s="3"/>
      <c r="BE8679" s="3"/>
      <c r="BF8679" s="3"/>
      <c r="BG8679" s="3"/>
      <c r="CK8679"/>
    </row>
    <row r="8680" spans="1:89" x14ac:dyDescent="0.25">
      <c r="A8680" s="2"/>
      <c r="B8680" s="5"/>
      <c r="C8680" s="5"/>
      <c r="D8680" s="5"/>
      <c r="E8680" s="5"/>
      <c r="F8680" s="5"/>
      <c r="G8680" s="5"/>
      <c r="H8680" s="5"/>
      <c r="I8680" s="3"/>
      <c r="J8680" s="5"/>
      <c r="K8680" s="5"/>
      <c r="L8680" s="5"/>
      <c r="M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3"/>
      <c r="AU8680" s="5"/>
      <c r="AV8680" s="3"/>
      <c r="AW8680" s="3"/>
      <c r="AX8680" s="3"/>
      <c r="AY8680" s="3"/>
      <c r="AZ8680" s="3"/>
      <c r="BA8680" s="3"/>
      <c r="BB8680" s="3"/>
      <c r="BC8680" s="3"/>
      <c r="BD8680" s="3"/>
      <c r="BE8680" s="3"/>
      <c r="BF8680" s="3"/>
      <c r="BG8680" s="3"/>
      <c r="CK8680"/>
    </row>
    <row r="8681" spans="1:89" x14ac:dyDescent="0.25">
      <c r="A8681" s="2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3"/>
      <c r="AU8681" s="5"/>
      <c r="AV8681" s="3"/>
      <c r="AW8681" s="3"/>
      <c r="AX8681" s="3"/>
      <c r="AY8681" s="3"/>
      <c r="AZ8681" s="3"/>
      <c r="BA8681" s="3"/>
      <c r="BB8681" s="3"/>
      <c r="BC8681" s="3"/>
      <c r="BD8681" s="3"/>
      <c r="BE8681" s="3"/>
      <c r="BF8681" s="3"/>
      <c r="BG8681" s="3"/>
      <c r="CK8681"/>
    </row>
    <row r="8682" spans="1:89" x14ac:dyDescent="0.25">
      <c r="A8682" s="2"/>
      <c r="B8682" s="5"/>
      <c r="C8682" s="5"/>
      <c r="D8682" s="5"/>
      <c r="E8682" s="5"/>
      <c r="F8682" s="5"/>
      <c r="G8682" s="5"/>
      <c r="H8682" s="5"/>
      <c r="I8682" s="3"/>
      <c r="J8682" s="5"/>
      <c r="K8682" s="5"/>
      <c r="L8682" s="5"/>
      <c r="M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3"/>
      <c r="AU8682" s="5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CK8682"/>
    </row>
    <row r="8683" spans="1:89" x14ac:dyDescent="0.25">
      <c r="A8683" s="2"/>
      <c r="B8683" s="5"/>
      <c r="C8683" s="5"/>
      <c r="D8683" s="5"/>
      <c r="E8683" s="5"/>
      <c r="F8683" s="5"/>
      <c r="G8683" s="5"/>
      <c r="H8683" s="5"/>
      <c r="I8683" s="3"/>
      <c r="J8683" s="5"/>
      <c r="K8683" s="5"/>
      <c r="L8683" s="5"/>
      <c r="M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3"/>
      <c r="AU8683" s="5"/>
      <c r="AV8683" s="3"/>
      <c r="AW8683" s="3"/>
      <c r="AX8683" s="3"/>
      <c r="AY8683" s="3"/>
      <c r="AZ8683" s="3"/>
      <c r="BA8683" s="3"/>
      <c r="BB8683" s="3"/>
      <c r="BC8683" s="3"/>
      <c r="BD8683" s="3"/>
      <c r="BE8683" s="3"/>
      <c r="BF8683" s="3"/>
      <c r="BG8683" s="3"/>
      <c r="CK8683"/>
    </row>
    <row r="8684" spans="1:89" x14ac:dyDescent="0.25">
      <c r="A8684" s="2"/>
      <c r="B8684" s="5"/>
      <c r="C8684" s="5"/>
      <c r="D8684" s="5"/>
      <c r="E8684" s="5"/>
      <c r="F8684" s="5"/>
      <c r="G8684" s="5"/>
      <c r="H8684" s="5"/>
      <c r="I8684" s="3"/>
      <c r="J8684" s="5"/>
      <c r="K8684" s="5"/>
      <c r="L8684" s="5"/>
      <c r="M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3"/>
      <c r="AU8684" s="5"/>
      <c r="AV8684" s="3"/>
      <c r="AW8684" s="3"/>
      <c r="AX8684" s="3"/>
      <c r="AY8684" s="3"/>
      <c r="AZ8684" s="3"/>
      <c r="BA8684" s="3"/>
      <c r="BB8684" s="3"/>
      <c r="BC8684" s="3"/>
      <c r="BD8684" s="3"/>
      <c r="BE8684" s="3"/>
      <c r="BF8684" s="3"/>
      <c r="BG8684" s="3"/>
      <c r="CK8684"/>
    </row>
    <row r="8685" spans="1:89" x14ac:dyDescent="0.25">
      <c r="A8685" s="2"/>
      <c r="B8685" s="5"/>
      <c r="C8685" s="5"/>
      <c r="D8685" s="5"/>
      <c r="E8685" s="5"/>
      <c r="F8685" s="5"/>
      <c r="G8685" s="5"/>
      <c r="H8685" s="5"/>
      <c r="I8685" s="3"/>
      <c r="J8685" s="5"/>
      <c r="K8685" s="5"/>
      <c r="L8685" s="5"/>
      <c r="M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3"/>
      <c r="AU8685" s="5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CK8685"/>
    </row>
    <row r="8686" spans="1:89" x14ac:dyDescent="0.25">
      <c r="A8686" s="2"/>
      <c r="B8686" s="5"/>
      <c r="C8686" s="5"/>
      <c r="D8686" s="5"/>
      <c r="E8686" s="5"/>
      <c r="F8686" s="5"/>
      <c r="G8686" s="5"/>
      <c r="H8686" s="5"/>
      <c r="I8686" s="3"/>
      <c r="J8686" s="5"/>
      <c r="K8686" s="5"/>
      <c r="L8686" s="5"/>
      <c r="M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3"/>
      <c r="AU8686" s="5"/>
      <c r="AV8686" s="3"/>
      <c r="AW8686" s="3"/>
      <c r="AX8686" s="3"/>
      <c r="AY8686" s="3"/>
      <c r="AZ8686" s="3"/>
      <c r="BA8686" s="3"/>
      <c r="BB8686" s="3"/>
      <c r="BC8686" s="3"/>
      <c r="BD8686" s="3"/>
      <c r="BE8686" s="3"/>
      <c r="BF8686" s="3"/>
      <c r="BG8686" s="3"/>
      <c r="CK8686"/>
    </row>
    <row r="8687" spans="1:89" x14ac:dyDescent="0.25">
      <c r="A8687" s="2"/>
      <c r="B8687" s="5"/>
      <c r="C8687" s="5"/>
      <c r="D8687" s="5"/>
      <c r="E8687" s="5"/>
      <c r="F8687" s="5"/>
      <c r="G8687" s="5"/>
      <c r="H8687" s="5"/>
      <c r="I8687" s="3"/>
      <c r="J8687" s="5"/>
      <c r="K8687" s="5"/>
      <c r="L8687" s="5"/>
      <c r="M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3"/>
      <c r="AU8687" s="5"/>
      <c r="AV8687" s="3"/>
      <c r="AW8687" s="3"/>
      <c r="AX8687" s="3"/>
      <c r="AY8687" s="3"/>
      <c r="AZ8687" s="3"/>
      <c r="BA8687" s="3"/>
      <c r="BB8687" s="3"/>
      <c r="BC8687" s="3"/>
      <c r="BD8687" s="3"/>
      <c r="BE8687" s="3"/>
      <c r="BF8687" s="3"/>
      <c r="BG8687" s="3"/>
      <c r="CK8687"/>
    </row>
    <row r="8688" spans="1:89" x14ac:dyDescent="0.25">
      <c r="A8688" s="2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3"/>
      <c r="AU8688" s="5"/>
      <c r="AV8688" s="3"/>
      <c r="AW8688" s="3"/>
      <c r="AX8688" s="3"/>
      <c r="AY8688" s="3"/>
      <c r="AZ8688" s="3"/>
      <c r="BA8688" s="3"/>
      <c r="BB8688" s="3"/>
      <c r="BC8688" s="3"/>
      <c r="BD8688" s="3"/>
      <c r="BE8688" s="3"/>
      <c r="BF8688" s="3"/>
      <c r="BG8688" s="3"/>
      <c r="CK8688"/>
    </row>
    <row r="8689" spans="1:89" x14ac:dyDescent="0.25">
      <c r="A8689" s="2"/>
      <c r="B8689" s="5"/>
      <c r="C8689" s="5"/>
      <c r="D8689" s="5"/>
      <c r="E8689" s="5"/>
      <c r="F8689" s="5"/>
      <c r="G8689" s="5"/>
      <c r="H8689" s="5"/>
      <c r="I8689" s="3"/>
      <c r="J8689" s="5"/>
      <c r="K8689" s="5"/>
      <c r="L8689" s="5"/>
      <c r="M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3"/>
      <c r="AU8689" s="5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CK8689"/>
    </row>
    <row r="8690" spans="1:89" x14ac:dyDescent="0.25">
      <c r="A8690" s="2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3"/>
      <c r="AU8690" s="5"/>
      <c r="AV8690" s="3"/>
      <c r="AW8690" s="3"/>
      <c r="AX8690" s="3"/>
      <c r="AY8690" s="3"/>
      <c r="AZ8690" s="3"/>
      <c r="BA8690" s="3"/>
      <c r="BB8690" s="3"/>
      <c r="BC8690" s="3"/>
      <c r="BD8690" s="3"/>
      <c r="BE8690" s="3"/>
      <c r="BF8690" s="3"/>
      <c r="BG8690" s="3"/>
      <c r="CK8690"/>
    </row>
    <row r="8691" spans="1:89" x14ac:dyDescent="0.25">
      <c r="A8691" s="2"/>
      <c r="B8691" s="5"/>
      <c r="C8691" s="5"/>
      <c r="D8691" s="5"/>
      <c r="E8691" s="5"/>
      <c r="F8691" s="5"/>
      <c r="G8691" s="5"/>
      <c r="H8691" s="5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  <c r="AI8691" s="3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3"/>
      <c r="AU8691" s="5"/>
      <c r="AV8691" s="3"/>
      <c r="AW8691" s="3"/>
      <c r="AX8691" s="3"/>
      <c r="AY8691" s="3"/>
      <c r="AZ8691" s="3"/>
      <c r="BA8691" s="3"/>
      <c r="BB8691" s="3"/>
      <c r="BC8691" s="3"/>
      <c r="BD8691" s="3"/>
      <c r="BE8691" s="3"/>
      <c r="BF8691" s="3"/>
      <c r="BG8691" s="3"/>
      <c r="CK8691"/>
    </row>
    <row r="8692" spans="1:89" x14ac:dyDescent="0.25">
      <c r="A8692" s="2"/>
      <c r="B8692" s="5"/>
      <c r="C8692" s="5"/>
      <c r="D8692" s="5"/>
      <c r="E8692" s="5"/>
      <c r="F8692" s="5"/>
      <c r="G8692" s="5"/>
      <c r="H8692" s="5"/>
      <c r="I8692" s="3"/>
      <c r="J8692" s="5"/>
      <c r="K8692" s="5"/>
      <c r="L8692" s="5"/>
      <c r="M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3"/>
      <c r="AU8692" s="5"/>
      <c r="AV8692" s="3"/>
      <c r="AW8692" s="3"/>
      <c r="AX8692" s="3"/>
      <c r="AY8692" s="3"/>
      <c r="AZ8692" s="3"/>
      <c r="BA8692" s="3"/>
      <c r="BB8692" s="3"/>
      <c r="BC8692" s="3"/>
      <c r="BD8692" s="3"/>
      <c r="BE8692" s="3"/>
      <c r="BF8692" s="3"/>
      <c r="BG8692" s="3"/>
      <c r="CK8692"/>
    </row>
    <row r="8693" spans="1:89" x14ac:dyDescent="0.25">
      <c r="A8693" s="2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3"/>
      <c r="AU8693" s="5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CK8693"/>
    </row>
    <row r="8694" spans="1:89" x14ac:dyDescent="0.25">
      <c r="A8694" s="2"/>
      <c r="B8694" s="5"/>
      <c r="C8694" s="5"/>
      <c r="D8694" s="5"/>
      <c r="E8694" s="5"/>
      <c r="F8694" s="5"/>
      <c r="G8694" s="5"/>
      <c r="H8694" s="5"/>
      <c r="I8694" s="5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  <c r="AI8694" s="3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3"/>
      <c r="AU8694" s="5"/>
      <c r="AV8694" s="3"/>
      <c r="AW8694" s="3"/>
      <c r="AX8694" s="3"/>
      <c r="AY8694" s="3"/>
      <c r="AZ8694" s="3"/>
      <c r="BA8694" s="3"/>
      <c r="BB8694" s="3"/>
      <c r="BC8694" s="3"/>
      <c r="BD8694" s="3"/>
      <c r="BE8694" s="3"/>
      <c r="BF8694" s="3"/>
      <c r="BG8694" s="3"/>
      <c r="CK8694"/>
    </row>
    <row r="8695" spans="1:89" x14ac:dyDescent="0.25">
      <c r="A8695" s="2"/>
      <c r="B8695" s="5"/>
      <c r="C8695" s="5"/>
      <c r="D8695" s="5"/>
      <c r="E8695" s="5"/>
      <c r="F8695" s="5"/>
      <c r="G8695" s="5"/>
      <c r="H8695" s="5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  <c r="AI8695" s="3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3"/>
      <c r="AU8695" s="5"/>
      <c r="AV8695" s="3"/>
      <c r="AW8695" s="3"/>
      <c r="AX8695" s="3"/>
      <c r="AY8695" s="3"/>
      <c r="AZ8695" s="3"/>
      <c r="BA8695" s="3"/>
      <c r="BB8695" s="3"/>
      <c r="BC8695" s="3"/>
      <c r="BD8695" s="3"/>
      <c r="BE8695" s="3"/>
      <c r="BF8695" s="3"/>
      <c r="BG8695" s="3"/>
      <c r="CK8695"/>
    </row>
    <row r="8696" spans="1:89" x14ac:dyDescent="0.25">
      <c r="A8696" s="2"/>
      <c r="B8696" s="5"/>
      <c r="C8696" s="5"/>
      <c r="D8696" s="5"/>
      <c r="E8696" s="5"/>
      <c r="F8696" s="5"/>
      <c r="G8696" s="5"/>
      <c r="H8696" s="5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  <c r="AI8696" s="3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3"/>
      <c r="AU8696" s="5"/>
      <c r="AV8696" s="3"/>
      <c r="AW8696" s="3"/>
      <c r="AX8696" s="3"/>
      <c r="AY8696" s="3"/>
      <c r="AZ8696" s="3"/>
      <c r="BA8696" s="3"/>
      <c r="BB8696" s="3"/>
      <c r="BC8696" s="3"/>
      <c r="BD8696" s="3"/>
      <c r="BE8696" s="3"/>
      <c r="BF8696" s="3"/>
      <c r="BG8696" s="3"/>
      <c r="CK8696"/>
    </row>
    <row r="8697" spans="1:89" x14ac:dyDescent="0.25">
      <c r="A8697" s="2"/>
      <c r="B8697" s="5"/>
      <c r="C8697" s="5"/>
      <c r="D8697" s="5"/>
      <c r="E8697" s="5"/>
      <c r="F8697" s="5"/>
      <c r="G8697" s="5"/>
      <c r="H8697" s="5"/>
      <c r="I8697" s="3"/>
      <c r="J8697" s="5"/>
      <c r="K8697" s="5"/>
      <c r="L8697" s="5"/>
      <c r="M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3"/>
      <c r="AU8697" s="5"/>
      <c r="AV8697" s="3"/>
      <c r="AW8697" s="3"/>
      <c r="AX8697" s="3"/>
      <c r="AY8697" s="3"/>
      <c r="AZ8697" s="3"/>
      <c r="BA8697" s="3"/>
      <c r="BB8697" s="3"/>
      <c r="BC8697" s="3"/>
      <c r="BD8697" s="3"/>
      <c r="BE8697" s="3"/>
      <c r="BF8697" s="3"/>
      <c r="BG8697" s="3"/>
      <c r="CK8697"/>
    </row>
    <row r="8698" spans="1:89" x14ac:dyDescent="0.25">
      <c r="A8698" s="2"/>
      <c r="B8698" s="5"/>
      <c r="C8698" s="5"/>
      <c r="D8698" s="5"/>
      <c r="E8698" s="5"/>
      <c r="F8698" s="5"/>
      <c r="G8698" s="5"/>
      <c r="H8698" s="5"/>
      <c r="I8698" s="3"/>
      <c r="J8698" s="5"/>
      <c r="K8698" s="5"/>
      <c r="L8698" s="5"/>
      <c r="M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3"/>
      <c r="AU8698" s="5"/>
      <c r="AV8698" s="3"/>
      <c r="AW8698" s="3"/>
      <c r="AX8698" s="3"/>
      <c r="AY8698" s="3"/>
      <c r="AZ8698" s="3"/>
      <c r="BA8698" s="3"/>
      <c r="BB8698" s="3"/>
      <c r="BC8698" s="3"/>
      <c r="BD8698" s="3"/>
      <c r="BE8698" s="3"/>
      <c r="BF8698" s="3"/>
      <c r="BG8698" s="3"/>
      <c r="CK8698"/>
    </row>
    <row r="8699" spans="1:89" x14ac:dyDescent="0.25">
      <c r="A8699" s="2"/>
      <c r="B8699" s="5"/>
      <c r="C8699" s="5"/>
      <c r="D8699" s="5"/>
      <c r="E8699" s="5"/>
      <c r="F8699" s="5"/>
      <c r="G8699" s="5"/>
      <c r="H8699" s="5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  <c r="AI8699" s="3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3"/>
      <c r="AU8699" s="5"/>
      <c r="AV8699" s="3"/>
      <c r="AW8699" s="3"/>
      <c r="AX8699" s="3"/>
      <c r="AY8699" s="3"/>
      <c r="AZ8699" s="3"/>
      <c r="BA8699" s="3"/>
      <c r="BB8699" s="3"/>
      <c r="BC8699" s="3"/>
      <c r="BD8699" s="3"/>
      <c r="BE8699" s="3"/>
      <c r="BF8699" s="3"/>
      <c r="BG8699" s="3"/>
      <c r="CK8699"/>
    </row>
    <row r="8700" spans="1:89" x14ac:dyDescent="0.25">
      <c r="A8700" s="2"/>
      <c r="B8700" s="5"/>
      <c r="C8700" s="5"/>
      <c r="D8700" s="5"/>
      <c r="E8700" s="5"/>
      <c r="F8700" s="5"/>
      <c r="G8700" s="5"/>
      <c r="H8700" s="5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  <c r="AI8700" s="3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3"/>
      <c r="AU8700" s="5"/>
      <c r="AV8700" s="3"/>
      <c r="AW8700" s="3"/>
      <c r="AX8700" s="3"/>
      <c r="AY8700" s="3"/>
      <c r="AZ8700" s="3"/>
      <c r="BA8700" s="3"/>
      <c r="BB8700" s="3"/>
      <c r="BC8700" s="3"/>
      <c r="BD8700" s="3"/>
      <c r="BE8700" s="3"/>
      <c r="BF8700" s="3"/>
      <c r="BG8700" s="3"/>
      <c r="CK8700"/>
    </row>
    <row r="8701" spans="1:89" x14ac:dyDescent="0.25">
      <c r="A8701" s="2"/>
      <c r="B8701" s="5"/>
      <c r="C8701" s="5"/>
      <c r="D8701" s="5"/>
      <c r="E8701" s="5"/>
      <c r="F8701" s="5"/>
      <c r="G8701" s="5"/>
      <c r="H8701" s="5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  <c r="AI8701" s="3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3"/>
      <c r="AU8701" s="5"/>
      <c r="AV8701" s="3"/>
      <c r="AW8701" s="3"/>
      <c r="AX8701" s="3"/>
      <c r="AY8701" s="3"/>
      <c r="AZ8701" s="3"/>
      <c r="BA8701" s="3"/>
      <c r="BB8701" s="3"/>
      <c r="BC8701" s="3"/>
      <c r="BD8701" s="3"/>
      <c r="BE8701" s="3"/>
      <c r="BF8701" s="3"/>
      <c r="BG8701" s="3"/>
      <c r="CK8701"/>
    </row>
    <row r="8702" spans="1:89" x14ac:dyDescent="0.25">
      <c r="A8702" s="2"/>
      <c r="B8702" s="5"/>
      <c r="C8702" s="5"/>
      <c r="D8702" s="5"/>
      <c r="E8702" s="5"/>
      <c r="F8702" s="5"/>
      <c r="G8702" s="5"/>
      <c r="H8702" s="5"/>
      <c r="I8702" s="3"/>
      <c r="J8702" s="5"/>
      <c r="K8702" s="5"/>
      <c r="L8702" s="5"/>
      <c r="M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3"/>
      <c r="AU8702" s="5"/>
      <c r="AV8702" s="3"/>
      <c r="AW8702" s="3"/>
      <c r="AX8702" s="3"/>
      <c r="AY8702" s="3"/>
      <c r="AZ8702" s="3"/>
      <c r="BA8702" s="3"/>
      <c r="BB8702" s="3"/>
      <c r="BC8702" s="3"/>
      <c r="BD8702" s="3"/>
      <c r="BE8702" s="3"/>
      <c r="BF8702" s="3"/>
      <c r="BG8702" s="3"/>
      <c r="CK8702"/>
    </row>
    <row r="8703" spans="1:89" x14ac:dyDescent="0.25">
      <c r="A8703" s="2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3"/>
      <c r="AU8703" s="5"/>
      <c r="AV8703" s="3"/>
      <c r="AW8703" s="3"/>
      <c r="AX8703" s="3"/>
      <c r="AY8703" s="3"/>
      <c r="AZ8703" s="3"/>
      <c r="BA8703" s="3"/>
      <c r="BB8703" s="3"/>
      <c r="BC8703" s="3"/>
      <c r="BD8703" s="3"/>
      <c r="BE8703" s="3"/>
      <c r="BF8703" s="3"/>
      <c r="BG8703" s="3"/>
      <c r="CK8703"/>
    </row>
    <row r="8704" spans="1:89" x14ac:dyDescent="0.25">
      <c r="A8704" s="2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3"/>
      <c r="M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3"/>
      <c r="AU8704" s="5"/>
      <c r="AV8704" s="3"/>
      <c r="AW8704" s="3"/>
      <c r="AX8704" s="3"/>
      <c r="AY8704" s="3"/>
      <c r="AZ8704" s="3"/>
      <c r="BA8704" s="3"/>
      <c r="BB8704" s="3"/>
      <c r="BC8704" s="3"/>
      <c r="BD8704" s="3"/>
      <c r="BE8704" s="3"/>
      <c r="BF8704" s="3"/>
      <c r="BG8704" s="3"/>
      <c r="CK8704"/>
    </row>
    <row r="8705" spans="1:89" x14ac:dyDescent="0.25">
      <c r="A8705" s="2"/>
      <c r="B8705" s="5"/>
      <c r="C8705" s="5"/>
      <c r="D8705" s="5"/>
      <c r="E8705" s="5"/>
      <c r="F8705" s="5"/>
      <c r="G8705" s="5"/>
      <c r="H8705" s="5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  <c r="AI8705" s="3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3"/>
      <c r="AU8705" s="5"/>
      <c r="AV8705" s="3"/>
      <c r="AW8705" s="3"/>
      <c r="AX8705" s="3"/>
      <c r="AY8705" s="3"/>
      <c r="AZ8705" s="3"/>
      <c r="BA8705" s="3"/>
      <c r="BB8705" s="3"/>
      <c r="BC8705" s="3"/>
      <c r="BD8705" s="3"/>
      <c r="BE8705" s="3"/>
      <c r="BF8705" s="3"/>
      <c r="BG8705" s="3"/>
      <c r="CK8705"/>
    </row>
    <row r="8706" spans="1:89" x14ac:dyDescent="0.25">
      <c r="A8706" s="2"/>
      <c r="B8706" s="5"/>
      <c r="C8706" s="5"/>
      <c r="D8706" s="5"/>
      <c r="E8706" s="5"/>
      <c r="F8706" s="5"/>
      <c r="G8706" s="5"/>
      <c r="H8706" s="5"/>
      <c r="I8706" s="3"/>
      <c r="J8706" s="5"/>
      <c r="K8706" s="5"/>
      <c r="L8706" s="5"/>
      <c r="M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3"/>
      <c r="AU8706" s="5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CK8706"/>
    </row>
    <row r="8707" spans="1:89" x14ac:dyDescent="0.25">
      <c r="A8707" s="2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3"/>
      <c r="AU8707" s="5"/>
      <c r="AV8707" s="3"/>
      <c r="AW8707" s="3"/>
      <c r="AX8707" s="3"/>
      <c r="AY8707" s="3"/>
      <c r="AZ8707" s="3"/>
      <c r="BA8707" s="3"/>
      <c r="BB8707" s="3"/>
      <c r="BC8707" s="3"/>
      <c r="BD8707" s="3"/>
      <c r="BE8707" s="3"/>
      <c r="BF8707" s="3"/>
      <c r="BG8707" s="3"/>
      <c r="CK8707"/>
    </row>
    <row r="8708" spans="1:89" x14ac:dyDescent="0.25">
      <c r="A8708" s="2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3"/>
      <c r="AU8708" s="5"/>
      <c r="AV8708" s="3"/>
      <c r="AW8708" s="3"/>
      <c r="AX8708" s="3"/>
      <c r="AY8708" s="3"/>
      <c r="AZ8708" s="3"/>
      <c r="BA8708" s="3"/>
      <c r="BB8708" s="3"/>
      <c r="BC8708" s="3"/>
      <c r="BD8708" s="3"/>
      <c r="BE8708" s="3"/>
      <c r="BF8708" s="3"/>
      <c r="BG8708" s="3"/>
      <c r="CK8708"/>
    </row>
    <row r="8709" spans="1:89" x14ac:dyDescent="0.25">
      <c r="A8709" s="2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3"/>
      <c r="AU8709" s="5"/>
      <c r="AV8709" s="3"/>
      <c r="AW8709" s="3"/>
      <c r="AX8709" s="3"/>
      <c r="AY8709" s="3"/>
      <c r="AZ8709" s="3"/>
      <c r="BA8709" s="3"/>
      <c r="BB8709" s="3"/>
      <c r="BC8709" s="3"/>
      <c r="BD8709" s="3"/>
      <c r="BE8709" s="3"/>
      <c r="BF8709" s="3"/>
      <c r="BG8709" s="3"/>
      <c r="CK8709"/>
    </row>
    <row r="8710" spans="1:89" x14ac:dyDescent="0.25">
      <c r="A8710" s="2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3"/>
      <c r="AU8710" s="5"/>
      <c r="AV8710" s="3"/>
      <c r="AW8710" s="3"/>
      <c r="AX8710" s="3"/>
      <c r="AY8710" s="3"/>
      <c r="AZ8710" s="3"/>
      <c r="BA8710" s="3"/>
      <c r="BB8710" s="3"/>
      <c r="BC8710" s="3"/>
      <c r="BD8710" s="3"/>
      <c r="BE8710" s="3"/>
      <c r="BF8710" s="3"/>
      <c r="BG8710" s="3"/>
      <c r="CK8710"/>
    </row>
    <row r="8711" spans="1:89" x14ac:dyDescent="0.25">
      <c r="A8711" s="2"/>
      <c r="B8711" s="5"/>
      <c r="C8711" s="5"/>
      <c r="D8711" s="5"/>
      <c r="E8711" s="5"/>
      <c r="F8711" s="5"/>
      <c r="G8711" s="5"/>
      <c r="H8711" s="5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  <c r="AI8711" s="3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3"/>
      <c r="AU8711" s="5"/>
      <c r="AV8711" s="3"/>
      <c r="AW8711" s="3"/>
      <c r="AX8711" s="3"/>
      <c r="AY8711" s="3"/>
      <c r="AZ8711" s="3"/>
      <c r="BA8711" s="3"/>
      <c r="BB8711" s="3"/>
      <c r="BC8711" s="3"/>
      <c r="BD8711" s="3"/>
      <c r="BE8711" s="3"/>
      <c r="BF8711" s="3"/>
      <c r="BG8711" s="3"/>
      <c r="CK8711"/>
    </row>
    <row r="8712" spans="1:89" x14ac:dyDescent="0.25">
      <c r="A8712" s="2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3"/>
      <c r="AU8712" s="5"/>
      <c r="AV8712" s="3"/>
      <c r="AW8712" s="3"/>
      <c r="AX8712" s="3"/>
      <c r="AY8712" s="3"/>
      <c r="AZ8712" s="3"/>
      <c r="BA8712" s="3"/>
      <c r="BB8712" s="3"/>
      <c r="BC8712" s="3"/>
      <c r="BD8712" s="3"/>
      <c r="BE8712" s="3"/>
      <c r="BF8712" s="3"/>
      <c r="BG8712" s="3"/>
      <c r="CK8712"/>
    </row>
    <row r="8713" spans="1:89" x14ac:dyDescent="0.25">
      <c r="A8713" s="2"/>
      <c r="B8713" s="5"/>
      <c r="C8713" s="5"/>
      <c r="D8713" s="5"/>
      <c r="E8713" s="5"/>
      <c r="F8713" s="5"/>
      <c r="G8713" s="5"/>
      <c r="H8713" s="5"/>
      <c r="I8713" s="3"/>
      <c r="J8713" s="5"/>
      <c r="K8713" s="5"/>
      <c r="L8713" s="5"/>
      <c r="M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3"/>
      <c r="AU8713" s="5"/>
      <c r="AV8713" s="3"/>
      <c r="AW8713" s="3"/>
      <c r="AX8713" s="3"/>
      <c r="AY8713" s="3"/>
      <c r="AZ8713" s="3"/>
      <c r="BA8713" s="3"/>
      <c r="BB8713" s="3"/>
      <c r="BC8713" s="3"/>
      <c r="BD8713" s="3"/>
      <c r="BE8713" s="3"/>
      <c r="BF8713" s="3"/>
      <c r="BG8713" s="3"/>
      <c r="CK8713"/>
    </row>
    <row r="8714" spans="1:89" x14ac:dyDescent="0.25">
      <c r="A8714" s="2"/>
      <c r="B8714" s="5"/>
      <c r="C8714" s="5"/>
      <c r="D8714" s="5"/>
      <c r="E8714" s="5"/>
      <c r="F8714" s="5"/>
      <c r="G8714" s="5"/>
      <c r="H8714" s="5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  <c r="AI8714" s="3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3"/>
      <c r="AU8714" s="5"/>
      <c r="AV8714" s="3"/>
      <c r="AW8714" s="3"/>
      <c r="AX8714" s="3"/>
      <c r="AY8714" s="3"/>
      <c r="AZ8714" s="3"/>
      <c r="BA8714" s="3"/>
      <c r="BB8714" s="3"/>
      <c r="BC8714" s="3"/>
      <c r="BD8714" s="3"/>
      <c r="BE8714" s="3"/>
      <c r="BF8714" s="3"/>
      <c r="BG8714" s="3"/>
      <c r="CK8714"/>
    </row>
    <row r="8715" spans="1:89" x14ac:dyDescent="0.25">
      <c r="A8715" s="2"/>
      <c r="B8715" s="5"/>
      <c r="C8715" s="5"/>
      <c r="D8715" s="5"/>
      <c r="E8715" s="5"/>
      <c r="F8715" s="5"/>
      <c r="G8715" s="5"/>
      <c r="H8715" s="5"/>
      <c r="I8715" s="3"/>
      <c r="J8715" s="5"/>
      <c r="K8715" s="5"/>
      <c r="L8715" s="5"/>
      <c r="M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3"/>
      <c r="AU8715" s="5"/>
      <c r="AV8715" s="3"/>
      <c r="AW8715" s="3"/>
      <c r="AX8715" s="3"/>
      <c r="AY8715" s="3"/>
      <c r="AZ8715" s="3"/>
      <c r="BA8715" s="3"/>
      <c r="BB8715" s="3"/>
      <c r="BC8715" s="3"/>
      <c r="BD8715" s="3"/>
      <c r="BE8715" s="3"/>
      <c r="BF8715" s="3"/>
      <c r="BG8715" s="3"/>
      <c r="CK8715"/>
    </row>
    <row r="8716" spans="1:89" x14ac:dyDescent="0.25">
      <c r="A8716" s="2"/>
      <c r="B8716" s="5"/>
      <c r="C8716" s="5"/>
      <c r="D8716" s="5"/>
      <c r="E8716" s="5"/>
      <c r="F8716" s="5"/>
      <c r="G8716" s="5"/>
      <c r="H8716" s="5"/>
      <c r="I8716" s="3"/>
      <c r="J8716" s="5"/>
      <c r="K8716" s="5"/>
      <c r="L8716" s="5"/>
      <c r="M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3"/>
      <c r="AU8716" s="5"/>
      <c r="AV8716" s="3"/>
      <c r="AW8716" s="3"/>
      <c r="AX8716" s="3"/>
      <c r="AY8716" s="3"/>
      <c r="AZ8716" s="3"/>
      <c r="BA8716" s="3"/>
      <c r="BB8716" s="3"/>
      <c r="BC8716" s="3"/>
      <c r="BD8716" s="3"/>
      <c r="BE8716" s="3"/>
      <c r="BF8716" s="3"/>
      <c r="BG8716" s="3"/>
      <c r="CK8716"/>
    </row>
    <row r="8717" spans="1:89" x14ac:dyDescent="0.25">
      <c r="A8717" s="2"/>
      <c r="B8717" s="5"/>
      <c r="C8717" s="5"/>
      <c r="D8717" s="5"/>
      <c r="E8717" s="5"/>
      <c r="F8717" s="5"/>
      <c r="G8717" s="5"/>
      <c r="H8717" s="5"/>
      <c r="I8717" s="5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  <c r="AI8717" s="3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3"/>
      <c r="AU8717" s="5"/>
      <c r="AV8717" s="3"/>
      <c r="AW8717" s="3"/>
      <c r="AX8717" s="3"/>
      <c r="AY8717" s="3"/>
      <c r="AZ8717" s="3"/>
      <c r="BA8717" s="3"/>
      <c r="BB8717" s="3"/>
      <c r="BC8717" s="3"/>
      <c r="BD8717" s="3"/>
      <c r="BE8717" s="3"/>
      <c r="BF8717" s="3"/>
      <c r="BG8717" s="3"/>
      <c r="CK8717"/>
    </row>
    <row r="8718" spans="1:89" x14ac:dyDescent="0.25">
      <c r="A8718" s="2"/>
      <c r="B8718" s="5"/>
      <c r="C8718" s="5"/>
      <c r="D8718" s="5"/>
      <c r="E8718" s="5"/>
      <c r="F8718" s="5"/>
      <c r="G8718" s="5"/>
      <c r="H8718" s="5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  <c r="AI8718" s="3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3"/>
      <c r="AU8718" s="5"/>
      <c r="AV8718" s="3"/>
      <c r="AW8718" s="3"/>
      <c r="AX8718" s="3"/>
      <c r="AY8718" s="3"/>
      <c r="AZ8718" s="3"/>
      <c r="BA8718" s="3"/>
      <c r="BB8718" s="3"/>
      <c r="BC8718" s="3"/>
      <c r="BD8718" s="3"/>
      <c r="BE8718" s="3"/>
      <c r="BF8718" s="3"/>
      <c r="BG8718" s="3"/>
      <c r="CK8718"/>
    </row>
    <row r="8719" spans="1:89" x14ac:dyDescent="0.25">
      <c r="A8719" s="2"/>
      <c r="B8719" s="5"/>
      <c r="C8719" s="5"/>
      <c r="D8719" s="5"/>
      <c r="E8719" s="5"/>
      <c r="F8719" s="5"/>
      <c r="G8719" s="5"/>
      <c r="H8719" s="5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  <c r="AI8719" s="3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3"/>
      <c r="AU8719" s="5"/>
      <c r="AV8719" s="3"/>
      <c r="AW8719" s="3"/>
      <c r="AX8719" s="3"/>
      <c r="AY8719" s="3"/>
      <c r="AZ8719" s="3"/>
      <c r="BA8719" s="3"/>
      <c r="BB8719" s="3"/>
      <c r="BC8719" s="3"/>
      <c r="BD8719" s="3"/>
      <c r="BE8719" s="3"/>
      <c r="BF8719" s="3"/>
      <c r="BG8719" s="3"/>
      <c r="CK8719"/>
    </row>
    <row r="8720" spans="1:89" x14ac:dyDescent="0.25">
      <c r="A8720" s="2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3"/>
      <c r="AU8720" s="5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CK8720"/>
    </row>
    <row r="8721" spans="1:89" x14ac:dyDescent="0.25">
      <c r="A8721" s="2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3"/>
      <c r="AU8721" s="5"/>
      <c r="AV8721" s="3"/>
      <c r="AW8721" s="3"/>
      <c r="AX8721" s="3"/>
      <c r="AY8721" s="3"/>
      <c r="AZ8721" s="3"/>
      <c r="BA8721" s="3"/>
      <c r="BB8721" s="3"/>
      <c r="BC8721" s="3"/>
      <c r="BD8721" s="3"/>
      <c r="BE8721" s="3"/>
      <c r="BF8721" s="3"/>
      <c r="BG8721" s="3"/>
      <c r="CK8721"/>
    </row>
    <row r="8722" spans="1:89" x14ac:dyDescent="0.25">
      <c r="A8722" s="2"/>
      <c r="B8722" s="5"/>
      <c r="C8722" s="5"/>
      <c r="D8722" s="5"/>
      <c r="E8722" s="5"/>
      <c r="F8722" s="5"/>
      <c r="G8722" s="5"/>
      <c r="H8722" s="5"/>
      <c r="I8722" s="5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  <c r="AI8722" s="3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3"/>
      <c r="AU8722" s="5"/>
      <c r="AV8722" s="3"/>
      <c r="AW8722" s="3"/>
      <c r="AX8722" s="3"/>
      <c r="AY8722" s="3"/>
      <c r="AZ8722" s="3"/>
      <c r="BA8722" s="3"/>
      <c r="BB8722" s="3"/>
      <c r="BC8722" s="3"/>
      <c r="BD8722" s="3"/>
      <c r="BE8722" s="3"/>
      <c r="BF8722" s="3"/>
      <c r="BG8722" s="3"/>
      <c r="CK8722"/>
    </row>
    <row r="8723" spans="1:89" x14ac:dyDescent="0.25">
      <c r="A8723" s="2"/>
      <c r="B8723" s="5"/>
      <c r="C8723" s="5"/>
      <c r="D8723" s="5"/>
      <c r="E8723" s="5"/>
      <c r="F8723" s="5"/>
      <c r="G8723" s="5"/>
      <c r="H8723" s="5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  <c r="AI8723" s="3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3"/>
      <c r="AU8723" s="5"/>
      <c r="AV8723" s="3"/>
      <c r="AW8723" s="3"/>
      <c r="AX8723" s="3"/>
      <c r="AY8723" s="3"/>
      <c r="AZ8723" s="3"/>
      <c r="BA8723" s="3"/>
      <c r="BB8723" s="3"/>
      <c r="BC8723" s="3"/>
      <c r="BD8723" s="3"/>
      <c r="BE8723" s="3"/>
      <c r="BF8723" s="3"/>
      <c r="BG8723" s="3"/>
      <c r="CK8723"/>
    </row>
    <row r="8724" spans="1:89" x14ac:dyDescent="0.25">
      <c r="A8724" s="2"/>
      <c r="B8724" s="5"/>
      <c r="C8724" s="5"/>
      <c r="D8724" s="5"/>
      <c r="E8724" s="5"/>
      <c r="F8724" s="5"/>
      <c r="G8724" s="5"/>
      <c r="H8724" s="5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  <c r="AI8724" s="3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3"/>
      <c r="AU8724" s="5"/>
      <c r="AV8724" s="3"/>
      <c r="AW8724" s="3"/>
      <c r="AX8724" s="3"/>
      <c r="AY8724" s="3"/>
      <c r="AZ8724" s="3"/>
      <c r="BA8724" s="3"/>
      <c r="BB8724" s="3"/>
      <c r="BC8724" s="3"/>
      <c r="BD8724" s="3"/>
      <c r="BE8724" s="3"/>
      <c r="BF8724" s="3"/>
      <c r="BG8724" s="3"/>
      <c r="CK8724"/>
    </row>
    <row r="8725" spans="1:89" x14ac:dyDescent="0.25">
      <c r="A8725" s="2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3"/>
      <c r="AU8725" s="5"/>
      <c r="AV8725" s="3"/>
      <c r="AW8725" s="3"/>
      <c r="AX8725" s="3"/>
      <c r="AY8725" s="3"/>
      <c r="AZ8725" s="3"/>
      <c r="BA8725" s="3"/>
      <c r="BB8725" s="3"/>
      <c r="BC8725" s="3"/>
      <c r="BD8725" s="3"/>
      <c r="BE8725" s="3"/>
      <c r="BF8725" s="3"/>
      <c r="BG8725" s="3"/>
      <c r="CK8725"/>
    </row>
    <row r="8726" spans="1:89" x14ac:dyDescent="0.25">
      <c r="A8726" s="2"/>
      <c r="B8726" s="5"/>
      <c r="C8726" s="5"/>
      <c r="D8726" s="5"/>
      <c r="E8726" s="5"/>
      <c r="F8726" s="5"/>
      <c r="G8726" s="5"/>
      <c r="H8726" s="5"/>
      <c r="I8726" s="3"/>
      <c r="J8726" s="5"/>
      <c r="K8726" s="5"/>
      <c r="L8726" s="5"/>
      <c r="M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3"/>
      <c r="AU8726" s="5"/>
      <c r="AV8726" s="3"/>
      <c r="AW8726" s="3"/>
      <c r="AX8726" s="3"/>
      <c r="AY8726" s="3"/>
      <c r="AZ8726" s="3"/>
      <c r="BA8726" s="3"/>
      <c r="BB8726" s="3"/>
      <c r="BC8726" s="3"/>
      <c r="BD8726" s="3"/>
      <c r="BE8726" s="3"/>
      <c r="BF8726" s="3"/>
      <c r="BG8726" s="3"/>
      <c r="CK8726"/>
    </row>
    <row r="8727" spans="1:89" x14ac:dyDescent="0.25">
      <c r="A8727" s="2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3"/>
      <c r="M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3"/>
      <c r="AU8727" s="5"/>
      <c r="AV8727" s="3"/>
      <c r="AW8727" s="3"/>
      <c r="AX8727" s="3"/>
      <c r="AY8727" s="3"/>
      <c r="AZ8727" s="3"/>
      <c r="BA8727" s="3"/>
      <c r="BB8727" s="3"/>
      <c r="BC8727" s="3"/>
      <c r="BD8727" s="3"/>
      <c r="BE8727" s="3"/>
      <c r="BF8727" s="3"/>
      <c r="BG8727" s="3"/>
      <c r="CK8727"/>
    </row>
    <row r="8728" spans="1:89" x14ac:dyDescent="0.25">
      <c r="A8728" s="2"/>
      <c r="B8728" s="5"/>
      <c r="C8728" s="5"/>
      <c r="D8728" s="5"/>
      <c r="E8728" s="5"/>
      <c r="F8728" s="5"/>
      <c r="G8728" s="5"/>
      <c r="H8728" s="5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  <c r="AI8728" s="3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3"/>
      <c r="AU8728" s="5"/>
      <c r="AV8728" s="3"/>
      <c r="AW8728" s="3"/>
      <c r="AX8728" s="3"/>
      <c r="AY8728" s="3"/>
      <c r="AZ8728" s="3"/>
      <c r="BA8728" s="3"/>
      <c r="BB8728" s="3"/>
      <c r="BC8728" s="3"/>
      <c r="BD8728" s="3"/>
      <c r="BE8728" s="3"/>
      <c r="BF8728" s="3"/>
      <c r="BG8728" s="3"/>
      <c r="CK8728"/>
    </row>
    <row r="8729" spans="1:89" x14ac:dyDescent="0.25">
      <c r="A8729" s="2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3"/>
      <c r="AU8729" s="5"/>
      <c r="AV8729" s="3"/>
      <c r="AW8729" s="3"/>
      <c r="AX8729" s="3"/>
      <c r="AY8729" s="3"/>
      <c r="AZ8729" s="3"/>
      <c r="BA8729" s="3"/>
      <c r="BB8729" s="3"/>
      <c r="BC8729" s="3"/>
      <c r="BD8729" s="3"/>
      <c r="BE8729" s="3"/>
      <c r="BF8729" s="3"/>
      <c r="BG8729" s="3"/>
      <c r="CK8729"/>
    </row>
    <row r="8730" spans="1:89" x14ac:dyDescent="0.25">
      <c r="A8730" s="2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3"/>
      <c r="AU8730" s="5"/>
      <c r="AV8730" s="3"/>
      <c r="AW8730" s="3"/>
      <c r="AX8730" s="3"/>
      <c r="AY8730" s="3"/>
      <c r="AZ8730" s="3"/>
      <c r="BA8730" s="3"/>
      <c r="BB8730" s="3"/>
      <c r="BC8730" s="3"/>
      <c r="BD8730" s="3"/>
      <c r="BE8730" s="3"/>
      <c r="BF8730" s="3"/>
      <c r="BG8730" s="3"/>
      <c r="CK8730"/>
    </row>
    <row r="8731" spans="1:89" x14ac:dyDescent="0.25">
      <c r="A8731" s="2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3"/>
      <c r="AU8731" s="5"/>
      <c r="AV8731" s="3"/>
      <c r="AW8731" s="3"/>
      <c r="AX8731" s="3"/>
      <c r="AY8731" s="3"/>
      <c r="AZ8731" s="3"/>
      <c r="BA8731" s="3"/>
      <c r="BB8731" s="3"/>
      <c r="BC8731" s="3"/>
      <c r="BD8731" s="3"/>
      <c r="BE8731" s="3"/>
      <c r="BF8731" s="3"/>
      <c r="BG8731" s="3"/>
      <c r="CK8731"/>
    </row>
    <row r="8732" spans="1:89" x14ac:dyDescent="0.25">
      <c r="A8732" s="2"/>
      <c r="B8732" s="5"/>
      <c r="C8732" s="5"/>
      <c r="D8732" s="5"/>
      <c r="E8732" s="5"/>
      <c r="F8732" s="5"/>
      <c r="G8732" s="5"/>
      <c r="H8732" s="5"/>
      <c r="I8732" s="3"/>
      <c r="J8732" s="5"/>
      <c r="K8732" s="5"/>
      <c r="L8732" s="5"/>
      <c r="M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3"/>
      <c r="AU8732" s="5"/>
      <c r="AV8732" s="3"/>
      <c r="AW8732" s="3"/>
      <c r="AX8732" s="3"/>
      <c r="AY8732" s="3"/>
      <c r="AZ8732" s="3"/>
      <c r="BA8732" s="3"/>
      <c r="BB8732" s="3"/>
      <c r="BC8732" s="3"/>
      <c r="BD8732" s="3"/>
      <c r="BE8732" s="3"/>
      <c r="BF8732" s="3"/>
      <c r="BG8732" s="3"/>
      <c r="CK8732"/>
    </row>
    <row r="8733" spans="1:89" x14ac:dyDescent="0.25">
      <c r="A8733" s="2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3"/>
      <c r="AU8733" s="5"/>
      <c r="AV8733" s="3"/>
      <c r="AW8733" s="3"/>
      <c r="AX8733" s="3"/>
      <c r="AY8733" s="3"/>
      <c r="AZ8733" s="3"/>
      <c r="BA8733" s="3"/>
      <c r="BB8733" s="3"/>
      <c r="BC8733" s="3"/>
      <c r="BD8733" s="3"/>
      <c r="BE8733" s="3"/>
      <c r="BF8733" s="3"/>
      <c r="BG8733" s="3"/>
      <c r="CK8733"/>
    </row>
    <row r="8734" spans="1:89" x14ac:dyDescent="0.25">
      <c r="A8734" s="2"/>
      <c r="B8734" s="5"/>
      <c r="C8734" s="5"/>
      <c r="D8734" s="5"/>
      <c r="E8734" s="5"/>
      <c r="F8734" s="5"/>
      <c r="G8734" s="5"/>
      <c r="H8734" s="5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  <c r="AI8734" s="3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3"/>
      <c r="AU8734" s="5"/>
      <c r="AV8734" s="3"/>
      <c r="AW8734" s="3"/>
      <c r="AX8734" s="3"/>
      <c r="AY8734" s="3"/>
      <c r="AZ8734" s="3"/>
      <c r="BA8734" s="3"/>
      <c r="BB8734" s="3"/>
      <c r="BC8734" s="3"/>
      <c r="BD8734" s="3"/>
      <c r="BE8734" s="3"/>
      <c r="BF8734" s="3"/>
      <c r="BG8734" s="3"/>
      <c r="CK8734"/>
    </row>
    <row r="8735" spans="1:89" x14ac:dyDescent="0.25">
      <c r="A8735" s="2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3"/>
      <c r="AU8735" s="5"/>
      <c r="AV8735" s="3"/>
      <c r="AW8735" s="3"/>
      <c r="AX8735" s="3"/>
      <c r="AY8735" s="3"/>
      <c r="AZ8735" s="3"/>
      <c r="BA8735" s="3"/>
      <c r="BB8735" s="3"/>
      <c r="BC8735" s="3"/>
      <c r="BD8735" s="3"/>
      <c r="BE8735" s="3"/>
      <c r="BF8735" s="3"/>
      <c r="BG8735" s="3"/>
      <c r="CK8735"/>
    </row>
    <row r="8736" spans="1:89" x14ac:dyDescent="0.25">
      <c r="A8736" s="2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3"/>
      <c r="AU8736" s="5"/>
      <c r="AV8736" s="3"/>
      <c r="AW8736" s="3"/>
      <c r="AX8736" s="3"/>
      <c r="AY8736" s="3"/>
      <c r="AZ8736" s="3"/>
      <c r="BA8736" s="3"/>
      <c r="BB8736" s="3"/>
      <c r="BC8736" s="3"/>
      <c r="BD8736" s="3"/>
      <c r="BE8736" s="3"/>
      <c r="BF8736" s="3"/>
      <c r="BG8736" s="3"/>
      <c r="CK8736"/>
    </row>
    <row r="8737" spans="1:89" x14ac:dyDescent="0.25">
      <c r="A8737" s="2"/>
      <c r="B8737" s="5"/>
      <c r="C8737" s="5"/>
      <c r="D8737" s="5"/>
      <c r="E8737" s="5"/>
      <c r="F8737" s="5"/>
      <c r="G8737" s="5"/>
      <c r="H8737" s="5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  <c r="AI8737" s="3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3"/>
      <c r="AU8737" s="5"/>
      <c r="AV8737" s="3"/>
      <c r="AW8737" s="3"/>
      <c r="AX8737" s="3"/>
      <c r="AY8737" s="3"/>
      <c r="AZ8737" s="3"/>
      <c r="BA8737" s="3"/>
      <c r="BB8737" s="3"/>
      <c r="BC8737" s="3"/>
      <c r="BD8737" s="3"/>
      <c r="BE8737" s="3"/>
      <c r="BF8737" s="3"/>
      <c r="BG8737" s="3"/>
      <c r="CK8737"/>
    </row>
    <row r="8738" spans="1:89" x14ac:dyDescent="0.25">
      <c r="A8738" s="2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3"/>
      <c r="AU8738" s="5"/>
      <c r="AV8738" s="3"/>
      <c r="AW8738" s="3"/>
      <c r="AX8738" s="3"/>
      <c r="AY8738" s="3"/>
      <c r="AZ8738" s="3"/>
      <c r="BA8738" s="3"/>
      <c r="BB8738" s="3"/>
      <c r="BC8738" s="3"/>
      <c r="BD8738" s="3"/>
      <c r="BE8738" s="3"/>
      <c r="BF8738" s="3"/>
      <c r="BG8738" s="3"/>
      <c r="CK8738"/>
    </row>
    <row r="8739" spans="1:89" x14ac:dyDescent="0.25">
      <c r="A8739" s="2"/>
      <c r="B8739" s="5"/>
      <c r="C8739" s="5"/>
      <c r="D8739" s="5"/>
      <c r="E8739" s="5"/>
      <c r="F8739" s="5"/>
      <c r="G8739" s="5"/>
      <c r="H8739" s="5"/>
      <c r="I8739" s="3"/>
      <c r="J8739" s="5"/>
      <c r="K8739" s="5"/>
      <c r="L8739" s="5"/>
      <c r="M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3"/>
      <c r="AU8739" s="5"/>
      <c r="AV8739" s="3"/>
      <c r="AW8739" s="3"/>
      <c r="AX8739" s="3"/>
      <c r="AY8739" s="3"/>
      <c r="AZ8739" s="3"/>
      <c r="BA8739" s="3"/>
      <c r="BB8739" s="3"/>
      <c r="BC8739" s="3"/>
      <c r="BD8739" s="3"/>
      <c r="BE8739" s="3"/>
      <c r="BF8739" s="3"/>
      <c r="BG8739" s="3"/>
      <c r="CK8739"/>
    </row>
    <row r="8740" spans="1:89" x14ac:dyDescent="0.25">
      <c r="A8740" s="2"/>
      <c r="B8740" s="5"/>
      <c r="C8740" s="5"/>
      <c r="D8740" s="5"/>
      <c r="E8740" s="5"/>
      <c r="F8740" s="5"/>
      <c r="G8740" s="5"/>
      <c r="H8740" s="5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  <c r="AI8740" s="3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3"/>
      <c r="AU8740" s="5"/>
      <c r="AV8740" s="3"/>
      <c r="AW8740" s="3"/>
      <c r="AX8740" s="3"/>
      <c r="AY8740" s="3"/>
      <c r="AZ8740" s="3"/>
      <c r="BA8740" s="3"/>
      <c r="BB8740" s="3"/>
      <c r="BC8740" s="3"/>
      <c r="BD8740" s="3"/>
      <c r="BE8740" s="3"/>
      <c r="BF8740" s="3"/>
      <c r="BG8740" s="3"/>
      <c r="CK8740"/>
    </row>
    <row r="8741" spans="1:89" x14ac:dyDescent="0.25">
      <c r="A8741" s="2"/>
      <c r="B8741" s="5"/>
      <c r="C8741" s="5"/>
      <c r="D8741" s="5"/>
      <c r="E8741" s="5"/>
      <c r="F8741" s="5"/>
      <c r="G8741" s="5"/>
      <c r="H8741" s="5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  <c r="AI8741" s="3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3"/>
      <c r="AU8741" s="5"/>
      <c r="AV8741" s="3"/>
      <c r="AW8741" s="3"/>
      <c r="AX8741" s="3"/>
      <c r="AY8741" s="3"/>
      <c r="AZ8741" s="3"/>
      <c r="BA8741" s="3"/>
      <c r="BB8741" s="3"/>
      <c r="BC8741" s="3"/>
      <c r="BD8741" s="3"/>
      <c r="BE8741" s="3"/>
      <c r="BF8741" s="3"/>
      <c r="BG8741" s="3"/>
      <c r="CK8741"/>
    </row>
    <row r="8742" spans="1:89" x14ac:dyDescent="0.25">
      <c r="A8742" s="2"/>
      <c r="B8742" s="5"/>
      <c r="C8742" s="5"/>
      <c r="D8742" s="5"/>
      <c r="E8742" s="5"/>
      <c r="F8742" s="5"/>
      <c r="G8742" s="5"/>
      <c r="H8742" s="5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  <c r="AI8742" s="3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3"/>
      <c r="AU8742" s="5"/>
      <c r="AV8742" s="3"/>
      <c r="AW8742" s="3"/>
      <c r="AX8742" s="3"/>
      <c r="AY8742" s="3"/>
      <c r="AZ8742" s="3"/>
      <c r="BA8742" s="3"/>
      <c r="BB8742" s="3"/>
      <c r="BC8742" s="3"/>
      <c r="BD8742" s="3"/>
      <c r="BE8742" s="3"/>
      <c r="BF8742" s="3"/>
      <c r="BG8742" s="3"/>
      <c r="CK8742"/>
    </row>
    <row r="8743" spans="1:89" x14ac:dyDescent="0.25">
      <c r="A8743" s="2"/>
      <c r="B8743" s="5"/>
      <c r="C8743" s="5"/>
      <c r="D8743" s="5"/>
      <c r="E8743" s="5"/>
      <c r="F8743" s="5"/>
      <c r="G8743" s="5"/>
      <c r="H8743" s="5"/>
      <c r="I8743" s="3"/>
      <c r="J8743" s="5"/>
      <c r="K8743" s="5"/>
      <c r="L8743" s="5"/>
      <c r="M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3"/>
      <c r="AU8743" s="5"/>
      <c r="AV8743" s="3"/>
      <c r="AW8743" s="3"/>
      <c r="AX8743" s="3"/>
      <c r="AY8743" s="3"/>
      <c r="AZ8743" s="3"/>
      <c r="BA8743" s="3"/>
      <c r="BB8743" s="3"/>
      <c r="BC8743" s="3"/>
      <c r="BD8743" s="3"/>
      <c r="BE8743" s="3"/>
      <c r="BF8743" s="3"/>
      <c r="BG8743" s="3"/>
      <c r="CK8743"/>
    </row>
    <row r="8744" spans="1:89" x14ac:dyDescent="0.25">
      <c r="A8744" s="2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3"/>
      <c r="AU8744" s="5"/>
      <c r="AV8744" s="3"/>
      <c r="AW8744" s="3"/>
      <c r="AX8744" s="3"/>
      <c r="AY8744" s="3"/>
      <c r="AZ8744" s="3"/>
      <c r="BA8744" s="3"/>
      <c r="BB8744" s="3"/>
      <c r="BC8744" s="3"/>
      <c r="BD8744" s="3"/>
      <c r="BE8744" s="3"/>
      <c r="BF8744" s="3"/>
      <c r="BG8744" s="3"/>
      <c r="CK8744"/>
    </row>
    <row r="8745" spans="1:89" x14ac:dyDescent="0.25">
      <c r="A8745" s="2"/>
      <c r="B8745" s="5"/>
      <c r="C8745" s="5"/>
      <c r="D8745" s="5"/>
      <c r="E8745" s="5"/>
      <c r="F8745" s="5"/>
      <c r="G8745" s="5"/>
      <c r="H8745" s="5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  <c r="AI8745" s="3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3"/>
      <c r="AU8745" s="5"/>
      <c r="AV8745" s="3"/>
      <c r="AW8745" s="3"/>
      <c r="AX8745" s="3"/>
      <c r="AY8745" s="3"/>
      <c r="AZ8745" s="3"/>
      <c r="BA8745" s="3"/>
      <c r="BB8745" s="3"/>
      <c r="BC8745" s="3"/>
      <c r="BD8745" s="3"/>
      <c r="BE8745" s="3"/>
      <c r="BF8745" s="3"/>
      <c r="BG8745" s="3"/>
      <c r="CK8745"/>
    </row>
    <row r="8746" spans="1:89" x14ac:dyDescent="0.25">
      <c r="A8746" s="2"/>
      <c r="B8746" s="5"/>
      <c r="C8746" s="5"/>
      <c r="D8746" s="5"/>
      <c r="E8746" s="5"/>
      <c r="F8746" s="5"/>
      <c r="G8746" s="5"/>
      <c r="H8746" s="5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  <c r="AI8746" s="3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3"/>
      <c r="AU8746" s="5"/>
      <c r="AV8746" s="3"/>
      <c r="AW8746" s="3"/>
      <c r="AX8746" s="3"/>
      <c r="AY8746" s="3"/>
      <c r="AZ8746" s="3"/>
      <c r="BA8746" s="3"/>
      <c r="BB8746" s="3"/>
      <c r="BC8746" s="3"/>
      <c r="BD8746" s="3"/>
      <c r="BE8746" s="3"/>
      <c r="BF8746" s="3"/>
      <c r="BG8746" s="3"/>
      <c r="CK8746"/>
    </row>
    <row r="8747" spans="1:89" x14ac:dyDescent="0.25">
      <c r="A8747" s="2"/>
      <c r="B8747" s="5"/>
      <c r="C8747" s="5"/>
      <c r="D8747" s="5"/>
      <c r="E8747" s="5"/>
      <c r="F8747" s="5"/>
      <c r="G8747" s="5"/>
      <c r="H8747" s="5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  <c r="AI8747" s="3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3"/>
      <c r="AU8747" s="5"/>
      <c r="AV8747" s="3"/>
      <c r="AW8747" s="3"/>
      <c r="AX8747" s="3"/>
      <c r="AY8747" s="3"/>
      <c r="AZ8747" s="3"/>
      <c r="BA8747" s="3"/>
      <c r="BB8747" s="3"/>
      <c r="BC8747" s="3"/>
      <c r="BD8747" s="3"/>
      <c r="BE8747" s="3"/>
      <c r="BF8747" s="3"/>
      <c r="BG8747" s="3"/>
      <c r="CK8747"/>
    </row>
    <row r="8748" spans="1:89" x14ac:dyDescent="0.25">
      <c r="A8748" s="2"/>
      <c r="B8748" s="5"/>
      <c r="C8748" s="5"/>
      <c r="D8748" s="5"/>
      <c r="E8748" s="5"/>
      <c r="F8748" s="5"/>
      <c r="G8748" s="5"/>
      <c r="H8748" s="5"/>
      <c r="I8748" s="3"/>
      <c r="J8748" s="5"/>
      <c r="K8748" s="5"/>
      <c r="L8748" s="5"/>
      <c r="M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3"/>
      <c r="AU8748" s="5"/>
      <c r="AV8748" s="3"/>
      <c r="AW8748" s="3"/>
      <c r="AX8748" s="3"/>
      <c r="AY8748" s="3"/>
      <c r="AZ8748" s="3"/>
      <c r="BA8748" s="3"/>
      <c r="BB8748" s="3"/>
      <c r="BC8748" s="3"/>
      <c r="BD8748" s="3"/>
      <c r="BE8748" s="3"/>
      <c r="BF8748" s="3"/>
      <c r="BG8748" s="3"/>
      <c r="CK8748"/>
    </row>
    <row r="8749" spans="1:89" x14ac:dyDescent="0.25">
      <c r="A8749" s="2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3"/>
      <c r="AU8749" s="5"/>
      <c r="AV8749" s="3"/>
      <c r="AW8749" s="3"/>
      <c r="AX8749" s="3"/>
      <c r="AY8749" s="3"/>
      <c r="AZ8749" s="3"/>
      <c r="BA8749" s="3"/>
      <c r="BB8749" s="3"/>
      <c r="BC8749" s="3"/>
      <c r="BD8749" s="3"/>
      <c r="BE8749" s="3"/>
      <c r="BF8749" s="3"/>
      <c r="BG8749" s="3"/>
      <c r="CK8749"/>
    </row>
    <row r="8750" spans="1:89" x14ac:dyDescent="0.25">
      <c r="A8750" s="2"/>
      <c r="B8750" s="5"/>
      <c r="C8750" s="5"/>
      <c r="D8750" s="5"/>
      <c r="E8750" s="5"/>
      <c r="F8750" s="5"/>
      <c r="G8750" s="5"/>
      <c r="H8750" s="5"/>
      <c r="I8750" s="5"/>
      <c r="J8750" s="3"/>
      <c r="K8750" s="3"/>
      <c r="L8750" s="5"/>
      <c r="M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3"/>
      <c r="AU8750" s="5"/>
      <c r="AV8750" s="3"/>
      <c r="AW8750" s="3"/>
      <c r="AX8750" s="3"/>
      <c r="AY8750" s="3"/>
      <c r="AZ8750" s="3"/>
      <c r="BA8750" s="3"/>
      <c r="BB8750" s="3"/>
      <c r="BC8750" s="3"/>
      <c r="BD8750" s="3"/>
      <c r="BE8750" s="3"/>
      <c r="BF8750" s="3"/>
      <c r="BG8750" s="3"/>
      <c r="CK8750"/>
    </row>
    <row r="8751" spans="1:89" x14ac:dyDescent="0.25">
      <c r="A8751" s="2"/>
      <c r="B8751" s="5"/>
      <c r="C8751" s="5"/>
      <c r="D8751" s="5"/>
      <c r="E8751" s="5"/>
      <c r="F8751" s="5"/>
      <c r="G8751" s="5"/>
      <c r="H8751" s="5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  <c r="AI8751" s="3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3"/>
      <c r="AU8751" s="5"/>
      <c r="AV8751" s="3"/>
      <c r="AW8751" s="3"/>
      <c r="AX8751" s="3"/>
      <c r="AY8751" s="3"/>
      <c r="AZ8751" s="3"/>
      <c r="BA8751" s="3"/>
      <c r="BB8751" s="3"/>
      <c r="BC8751" s="3"/>
      <c r="BD8751" s="3"/>
      <c r="BE8751" s="3"/>
      <c r="BF8751" s="3"/>
      <c r="BG8751" s="3"/>
      <c r="CK8751"/>
    </row>
    <row r="8752" spans="1:89" x14ac:dyDescent="0.25">
      <c r="A8752" s="2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3"/>
      <c r="AU8752" s="5"/>
      <c r="AV8752" s="3"/>
      <c r="AW8752" s="3"/>
      <c r="AX8752" s="3"/>
      <c r="AY8752" s="3"/>
      <c r="AZ8752" s="3"/>
      <c r="BA8752" s="3"/>
      <c r="BB8752" s="3"/>
      <c r="BC8752" s="3"/>
      <c r="BD8752" s="3"/>
      <c r="BE8752" s="3"/>
      <c r="BF8752" s="3"/>
      <c r="BG8752" s="3"/>
      <c r="CK8752"/>
    </row>
    <row r="8753" spans="1:89" x14ac:dyDescent="0.25">
      <c r="A8753" s="2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3"/>
      <c r="AU8753" s="5"/>
      <c r="AV8753" s="3"/>
      <c r="AW8753" s="3"/>
      <c r="AX8753" s="3"/>
      <c r="AY8753" s="3"/>
      <c r="AZ8753" s="3"/>
      <c r="BA8753" s="3"/>
      <c r="BB8753" s="3"/>
      <c r="BC8753" s="3"/>
      <c r="BD8753" s="3"/>
      <c r="BE8753" s="3"/>
      <c r="BF8753" s="3"/>
      <c r="BG8753" s="3"/>
      <c r="CK8753"/>
    </row>
    <row r="8754" spans="1:89" x14ac:dyDescent="0.25">
      <c r="A8754" s="2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3"/>
      <c r="AU8754" s="5"/>
      <c r="AV8754" s="3"/>
      <c r="AW8754" s="3"/>
      <c r="AX8754" s="3"/>
      <c r="AY8754" s="3"/>
      <c r="AZ8754" s="3"/>
      <c r="BA8754" s="3"/>
      <c r="BB8754" s="3"/>
      <c r="BC8754" s="3"/>
      <c r="BD8754" s="3"/>
      <c r="BE8754" s="3"/>
      <c r="BF8754" s="3"/>
      <c r="BG8754" s="3"/>
      <c r="CK8754"/>
    </row>
    <row r="8755" spans="1:89" x14ac:dyDescent="0.25">
      <c r="A8755" s="2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3"/>
      <c r="AU8755" s="5"/>
      <c r="AV8755" s="3"/>
      <c r="AW8755" s="3"/>
      <c r="AX8755" s="3"/>
      <c r="AY8755" s="3"/>
      <c r="AZ8755" s="3"/>
      <c r="BA8755" s="3"/>
      <c r="BB8755" s="3"/>
      <c r="BC8755" s="3"/>
      <c r="BD8755" s="3"/>
      <c r="BE8755" s="3"/>
      <c r="BF8755" s="3"/>
      <c r="BG8755" s="3"/>
      <c r="CK8755"/>
    </row>
    <row r="8756" spans="1:89" x14ac:dyDescent="0.25">
      <c r="A8756" s="2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3"/>
      <c r="AU8756" s="5"/>
      <c r="AV8756" s="3"/>
      <c r="AW8756" s="3"/>
      <c r="AX8756" s="3"/>
      <c r="AY8756" s="3"/>
      <c r="AZ8756" s="3"/>
      <c r="BA8756" s="3"/>
      <c r="BB8756" s="3"/>
      <c r="BC8756" s="3"/>
      <c r="BD8756" s="3"/>
      <c r="BE8756" s="3"/>
      <c r="BF8756" s="3"/>
      <c r="BG8756" s="3"/>
      <c r="CK8756"/>
    </row>
    <row r="8757" spans="1:89" x14ac:dyDescent="0.25">
      <c r="A8757" s="2"/>
      <c r="B8757" s="5"/>
      <c r="C8757" s="5"/>
      <c r="D8757" s="5"/>
      <c r="E8757" s="5"/>
      <c r="F8757" s="5"/>
      <c r="G8757" s="5"/>
      <c r="H8757" s="5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  <c r="AI8757" s="3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3"/>
      <c r="AU8757" s="5"/>
      <c r="AV8757" s="3"/>
      <c r="AW8757" s="3"/>
      <c r="AX8757" s="3"/>
      <c r="AY8757" s="3"/>
      <c r="AZ8757" s="3"/>
      <c r="BA8757" s="3"/>
      <c r="BB8757" s="3"/>
      <c r="BC8757" s="3"/>
      <c r="BD8757" s="3"/>
      <c r="BE8757" s="3"/>
      <c r="BF8757" s="3"/>
      <c r="BG8757" s="3"/>
      <c r="CK8757"/>
    </row>
    <row r="8758" spans="1:89" x14ac:dyDescent="0.25">
      <c r="A8758" s="2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3"/>
      <c r="AU8758" s="5"/>
      <c r="AV8758" s="3"/>
      <c r="AW8758" s="3"/>
      <c r="AX8758" s="3"/>
      <c r="AY8758" s="3"/>
      <c r="AZ8758" s="3"/>
      <c r="BA8758" s="3"/>
      <c r="BB8758" s="3"/>
      <c r="BC8758" s="3"/>
      <c r="BD8758" s="3"/>
      <c r="BE8758" s="3"/>
      <c r="BF8758" s="3"/>
      <c r="BG8758" s="3"/>
      <c r="CK8758"/>
    </row>
    <row r="8759" spans="1:89" x14ac:dyDescent="0.25">
      <c r="A8759" s="2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3"/>
      <c r="AU8759" s="5"/>
      <c r="AV8759" s="3"/>
      <c r="AW8759" s="3"/>
      <c r="AX8759" s="3"/>
      <c r="AY8759" s="3"/>
      <c r="AZ8759" s="3"/>
      <c r="BA8759" s="3"/>
      <c r="BB8759" s="3"/>
      <c r="BC8759" s="3"/>
      <c r="BD8759" s="3"/>
      <c r="BE8759" s="3"/>
      <c r="BF8759" s="3"/>
      <c r="BG8759" s="3"/>
      <c r="CK8759"/>
    </row>
    <row r="8760" spans="1:89" x14ac:dyDescent="0.25">
      <c r="A8760" s="2"/>
      <c r="B8760" s="5"/>
      <c r="C8760" s="5"/>
      <c r="D8760" s="5"/>
      <c r="E8760" s="5"/>
      <c r="F8760" s="5"/>
      <c r="G8760" s="5"/>
      <c r="H8760" s="5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  <c r="AI8760" s="3"/>
      <c r="AJ8760" s="3"/>
      <c r="AK8760" s="3"/>
      <c r="AL8760" s="3"/>
      <c r="AM8760" s="3"/>
      <c r="AN8760" s="5"/>
      <c r="AO8760" s="5"/>
      <c r="AP8760" s="5"/>
      <c r="AQ8760" s="5"/>
      <c r="AR8760" s="5"/>
      <c r="AS8760" s="5"/>
      <c r="AT8760" s="3"/>
      <c r="AU8760" s="5"/>
      <c r="AV8760" s="3"/>
      <c r="AW8760" s="3"/>
      <c r="AX8760" s="3"/>
      <c r="AY8760" s="3"/>
      <c r="AZ8760" s="3"/>
      <c r="BA8760" s="3"/>
      <c r="BB8760" s="3"/>
      <c r="BC8760" s="3"/>
      <c r="BD8760" s="3"/>
      <c r="BE8760" s="3"/>
      <c r="BF8760" s="3"/>
      <c r="BG8760" s="3"/>
      <c r="CK8760"/>
    </row>
    <row r="8761" spans="1:89" x14ac:dyDescent="0.25">
      <c r="A8761" s="2"/>
      <c r="B8761" s="5"/>
      <c r="C8761" s="5"/>
      <c r="D8761" s="5"/>
      <c r="E8761" s="5"/>
      <c r="F8761" s="5"/>
      <c r="G8761" s="5"/>
      <c r="H8761" s="5"/>
      <c r="I8761" s="3"/>
      <c r="J8761" s="5"/>
      <c r="K8761" s="5"/>
      <c r="L8761" s="5"/>
      <c r="M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3"/>
      <c r="AU8761" s="5"/>
      <c r="AV8761" s="3"/>
      <c r="AW8761" s="3"/>
      <c r="AX8761" s="3"/>
      <c r="AY8761" s="3"/>
      <c r="AZ8761" s="3"/>
      <c r="BA8761" s="3"/>
      <c r="BB8761" s="3"/>
      <c r="BC8761" s="3"/>
      <c r="BD8761" s="3"/>
      <c r="BE8761" s="3"/>
      <c r="BF8761" s="3"/>
      <c r="BG8761" s="3"/>
      <c r="CK8761"/>
    </row>
    <row r="8762" spans="1:89" x14ac:dyDescent="0.25">
      <c r="A8762" s="2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3"/>
      <c r="AU8762" s="5"/>
      <c r="AV8762" s="3"/>
      <c r="AW8762" s="3"/>
      <c r="AX8762" s="3"/>
      <c r="AY8762" s="3"/>
      <c r="AZ8762" s="3"/>
      <c r="BA8762" s="3"/>
      <c r="BB8762" s="3"/>
      <c r="BC8762" s="3"/>
      <c r="BD8762" s="3"/>
      <c r="BE8762" s="3"/>
      <c r="BF8762" s="3"/>
      <c r="BG8762" s="3"/>
      <c r="CK8762"/>
    </row>
    <row r="8763" spans="1:89" x14ac:dyDescent="0.25">
      <c r="A8763" s="2"/>
      <c r="B8763" s="5"/>
      <c r="C8763" s="5"/>
      <c r="D8763" s="5"/>
      <c r="E8763" s="5"/>
      <c r="F8763" s="5"/>
      <c r="G8763" s="5"/>
      <c r="H8763" s="5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  <c r="AI8763" s="3"/>
      <c r="AJ8763" s="3"/>
      <c r="AK8763" s="3"/>
      <c r="AL8763" s="3"/>
      <c r="AM8763" s="5"/>
      <c r="AN8763" s="5"/>
      <c r="AO8763" s="5"/>
      <c r="AP8763" s="5"/>
      <c r="AQ8763" s="5"/>
      <c r="AR8763" s="5"/>
      <c r="AS8763" s="5"/>
      <c r="AT8763" s="3"/>
      <c r="AU8763" s="5"/>
      <c r="AV8763" s="3"/>
      <c r="AW8763" s="3"/>
      <c r="AX8763" s="3"/>
      <c r="AY8763" s="3"/>
      <c r="AZ8763" s="3"/>
      <c r="BA8763" s="3"/>
      <c r="BB8763" s="3"/>
      <c r="BC8763" s="3"/>
      <c r="BD8763" s="3"/>
      <c r="BE8763" s="3"/>
      <c r="BF8763" s="3"/>
      <c r="BG8763" s="3"/>
      <c r="CK8763"/>
    </row>
    <row r="8764" spans="1:89" x14ac:dyDescent="0.25">
      <c r="A8764" s="2"/>
      <c r="B8764" s="5"/>
      <c r="C8764" s="5"/>
      <c r="D8764" s="5"/>
      <c r="E8764" s="5"/>
      <c r="F8764" s="5"/>
      <c r="G8764" s="5"/>
      <c r="H8764" s="5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  <c r="AI8764" s="3"/>
      <c r="AJ8764" s="3"/>
      <c r="AK8764" s="3"/>
      <c r="AL8764" s="3"/>
      <c r="AM8764" s="3"/>
      <c r="AN8764" s="5"/>
      <c r="AO8764" s="5"/>
      <c r="AP8764" s="5"/>
      <c r="AQ8764" s="5"/>
      <c r="AR8764" s="5"/>
      <c r="AS8764" s="5"/>
      <c r="AT8764" s="3"/>
      <c r="AU8764" s="5"/>
      <c r="AV8764" s="3"/>
      <c r="AW8764" s="3"/>
      <c r="AX8764" s="3"/>
      <c r="AY8764" s="3"/>
      <c r="AZ8764" s="3"/>
      <c r="BA8764" s="3"/>
      <c r="BB8764" s="3"/>
      <c r="BC8764" s="3"/>
      <c r="BD8764" s="3"/>
      <c r="BE8764" s="3"/>
      <c r="BF8764" s="3"/>
      <c r="BG8764" s="3"/>
      <c r="CK8764"/>
    </row>
    <row r="8765" spans="1:89" x14ac:dyDescent="0.25">
      <c r="A8765" s="2"/>
      <c r="B8765" s="5"/>
      <c r="C8765" s="5"/>
      <c r="D8765" s="5"/>
      <c r="E8765" s="5"/>
      <c r="F8765" s="5"/>
      <c r="G8765" s="5"/>
      <c r="H8765" s="5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  <c r="AI8765" s="3"/>
      <c r="AJ8765" s="3"/>
      <c r="AK8765" s="3"/>
      <c r="AL8765" s="3"/>
      <c r="AM8765" s="3"/>
      <c r="AN8765" s="5"/>
      <c r="AO8765" s="5"/>
      <c r="AP8765" s="5"/>
      <c r="AQ8765" s="5"/>
      <c r="AR8765" s="5"/>
      <c r="AS8765" s="5"/>
      <c r="AT8765" s="3"/>
      <c r="AU8765" s="5"/>
      <c r="AV8765" s="3"/>
      <c r="AW8765" s="3"/>
      <c r="AX8765" s="3"/>
      <c r="AY8765" s="3"/>
      <c r="AZ8765" s="3"/>
      <c r="BA8765" s="3"/>
      <c r="BB8765" s="3"/>
      <c r="BC8765" s="3"/>
      <c r="BD8765" s="3"/>
      <c r="BE8765" s="3"/>
      <c r="BF8765" s="3"/>
      <c r="BG8765" s="3"/>
      <c r="CK8765"/>
    </row>
    <row r="8766" spans="1:89" x14ac:dyDescent="0.25">
      <c r="A8766" s="2"/>
      <c r="B8766" s="5"/>
      <c r="C8766" s="5"/>
      <c r="D8766" s="5"/>
      <c r="E8766" s="5"/>
      <c r="F8766" s="5"/>
      <c r="G8766" s="5"/>
      <c r="H8766" s="5"/>
      <c r="I8766" s="3"/>
      <c r="J8766" s="5"/>
      <c r="K8766" s="5"/>
      <c r="L8766" s="5"/>
      <c r="M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3"/>
      <c r="AU8766" s="5"/>
      <c r="AV8766" s="3"/>
      <c r="AW8766" s="3"/>
      <c r="AX8766" s="3"/>
      <c r="AY8766" s="3"/>
      <c r="AZ8766" s="3"/>
      <c r="BA8766" s="3"/>
      <c r="BB8766" s="3"/>
      <c r="BC8766" s="3"/>
      <c r="BD8766" s="3"/>
      <c r="BE8766" s="3"/>
      <c r="BF8766" s="3"/>
      <c r="BG8766" s="3"/>
      <c r="CK8766"/>
    </row>
    <row r="8767" spans="1:89" x14ac:dyDescent="0.25">
      <c r="A8767" s="2"/>
      <c r="B8767" s="5"/>
      <c r="C8767" s="5"/>
      <c r="D8767" s="5"/>
      <c r="E8767" s="5"/>
      <c r="F8767" s="5"/>
      <c r="G8767" s="5"/>
      <c r="H8767" s="5"/>
      <c r="I8767" s="3"/>
      <c r="J8767" s="5"/>
      <c r="K8767" s="5"/>
      <c r="L8767" s="5"/>
      <c r="M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3"/>
      <c r="AU8767" s="5"/>
      <c r="AV8767" s="3"/>
      <c r="AW8767" s="3"/>
      <c r="AX8767" s="3"/>
      <c r="AY8767" s="3"/>
      <c r="AZ8767" s="3"/>
      <c r="BA8767" s="3"/>
      <c r="BB8767" s="3"/>
      <c r="BC8767" s="3"/>
      <c r="BD8767" s="3"/>
      <c r="BE8767" s="3"/>
      <c r="BF8767" s="3"/>
      <c r="BG8767" s="3"/>
      <c r="CK8767"/>
    </row>
    <row r="8768" spans="1:89" x14ac:dyDescent="0.25">
      <c r="A8768" s="2"/>
      <c r="B8768" s="5"/>
      <c r="C8768" s="5"/>
      <c r="D8768" s="5"/>
      <c r="E8768" s="5"/>
      <c r="F8768" s="5"/>
      <c r="G8768" s="5"/>
      <c r="H8768" s="5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  <c r="AI8768" s="3"/>
      <c r="AJ8768" s="3"/>
      <c r="AK8768" s="3"/>
      <c r="AL8768" s="3"/>
      <c r="AM8768" s="5"/>
      <c r="AN8768" s="5"/>
      <c r="AO8768" s="5"/>
      <c r="AP8768" s="5"/>
      <c r="AQ8768" s="5"/>
      <c r="AR8768" s="5"/>
      <c r="AS8768" s="5"/>
      <c r="AT8768" s="3"/>
      <c r="AU8768" s="5"/>
      <c r="AV8768" s="3"/>
      <c r="AW8768" s="3"/>
      <c r="AX8768" s="3"/>
      <c r="AY8768" s="3"/>
      <c r="AZ8768" s="3"/>
      <c r="BA8768" s="3"/>
      <c r="BB8768" s="3"/>
      <c r="BC8768" s="3"/>
      <c r="BD8768" s="3"/>
      <c r="BE8768" s="3"/>
      <c r="BF8768" s="3"/>
      <c r="BG8768" s="3"/>
      <c r="CK8768"/>
    </row>
    <row r="8769" spans="1:89" x14ac:dyDescent="0.25">
      <c r="A8769" s="2"/>
      <c r="B8769" s="5"/>
      <c r="C8769" s="5"/>
      <c r="D8769" s="5"/>
      <c r="E8769" s="5"/>
      <c r="F8769" s="5"/>
      <c r="G8769" s="5"/>
      <c r="H8769" s="5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  <c r="AI8769" s="3"/>
      <c r="AJ8769" s="3"/>
      <c r="AK8769" s="3"/>
      <c r="AL8769" s="3"/>
      <c r="AM8769" s="3"/>
      <c r="AN8769" s="5"/>
      <c r="AO8769" s="5"/>
      <c r="AP8769" s="5"/>
      <c r="AQ8769" s="5"/>
      <c r="AR8769" s="5"/>
      <c r="AS8769" s="5"/>
      <c r="AT8769" s="3"/>
      <c r="AU8769" s="5"/>
      <c r="AV8769" s="3"/>
      <c r="AW8769" s="3"/>
      <c r="AX8769" s="3"/>
      <c r="AY8769" s="3"/>
      <c r="AZ8769" s="3"/>
      <c r="BA8769" s="3"/>
      <c r="BB8769" s="3"/>
      <c r="BC8769" s="3"/>
      <c r="BD8769" s="3"/>
      <c r="BE8769" s="3"/>
      <c r="BF8769" s="3"/>
      <c r="BG8769" s="3"/>
      <c r="CK8769"/>
    </row>
    <row r="8770" spans="1:89" x14ac:dyDescent="0.25">
      <c r="A8770" s="2"/>
      <c r="B8770" s="5"/>
      <c r="C8770" s="5"/>
      <c r="D8770" s="5"/>
      <c r="E8770" s="5"/>
      <c r="F8770" s="5"/>
      <c r="G8770" s="5"/>
      <c r="H8770" s="5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  <c r="AI8770" s="3"/>
      <c r="AJ8770" s="3"/>
      <c r="AK8770" s="3"/>
      <c r="AL8770" s="3"/>
      <c r="AM8770" s="5"/>
      <c r="AN8770" s="5"/>
      <c r="AO8770" s="5"/>
      <c r="AP8770" s="5"/>
      <c r="AQ8770" s="5"/>
      <c r="AR8770" s="5"/>
      <c r="AS8770" s="5"/>
      <c r="AT8770" s="3"/>
      <c r="AU8770" s="5"/>
      <c r="AV8770" s="3"/>
      <c r="AW8770" s="3"/>
      <c r="AX8770" s="3"/>
      <c r="AY8770" s="3"/>
      <c r="AZ8770" s="3"/>
      <c r="BA8770" s="3"/>
      <c r="BB8770" s="3"/>
      <c r="BC8770" s="3"/>
      <c r="BD8770" s="3"/>
      <c r="BE8770" s="3"/>
      <c r="BF8770" s="3"/>
      <c r="BG8770" s="3"/>
      <c r="CK8770"/>
    </row>
    <row r="8771" spans="1:89" x14ac:dyDescent="0.25">
      <c r="A8771" s="2"/>
      <c r="B8771" s="5"/>
      <c r="C8771" s="5"/>
      <c r="D8771" s="5"/>
      <c r="E8771" s="5"/>
      <c r="F8771" s="5"/>
      <c r="G8771" s="5"/>
      <c r="H8771" s="5"/>
      <c r="I8771" s="3"/>
      <c r="J8771" s="5"/>
      <c r="K8771" s="5"/>
      <c r="L8771" s="5"/>
      <c r="M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3"/>
      <c r="AU8771" s="5"/>
      <c r="AV8771" s="3"/>
      <c r="AW8771" s="3"/>
      <c r="AX8771" s="3"/>
      <c r="AY8771" s="3"/>
      <c r="AZ8771" s="3"/>
      <c r="BA8771" s="3"/>
      <c r="BB8771" s="3"/>
      <c r="BC8771" s="3"/>
      <c r="BD8771" s="3"/>
      <c r="BE8771" s="3"/>
      <c r="BF8771" s="3"/>
      <c r="BG8771" s="3"/>
      <c r="CK8771"/>
    </row>
    <row r="8772" spans="1:89" x14ac:dyDescent="0.25">
      <c r="A8772" s="2"/>
      <c r="B8772" s="5"/>
      <c r="C8772" s="5"/>
      <c r="D8772" s="5"/>
      <c r="E8772" s="5"/>
      <c r="F8772" s="5"/>
      <c r="G8772" s="5"/>
      <c r="H8772" s="5"/>
      <c r="I8772" s="3"/>
      <c r="J8772" s="5"/>
      <c r="K8772" s="5"/>
      <c r="L8772" s="5"/>
      <c r="M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3"/>
      <c r="AU8772" s="5"/>
      <c r="AV8772" s="3"/>
      <c r="AW8772" s="3"/>
      <c r="AX8772" s="3"/>
      <c r="AY8772" s="3"/>
      <c r="AZ8772" s="3"/>
      <c r="BA8772" s="3"/>
      <c r="BB8772" s="3"/>
      <c r="BC8772" s="3"/>
      <c r="BD8772" s="3"/>
      <c r="BE8772" s="3"/>
      <c r="BF8772" s="3"/>
      <c r="BG8772" s="3"/>
      <c r="CK8772"/>
    </row>
    <row r="8773" spans="1:89" x14ac:dyDescent="0.25">
      <c r="A8773" s="2"/>
      <c r="B8773" s="5"/>
      <c r="C8773" s="5"/>
      <c r="D8773" s="5"/>
      <c r="E8773" s="5"/>
      <c r="F8773" s="5"/>
      <c r="G8773" s="5"/>
      <c r="H8773" s="5"/>
      <c r="I8773" s="5"/>
      <c r="J8773" s="3"/>
      <c r="K8773" s="3"/>
      <c r="L8773" s="5"/>
      <c r="M8773" s="5"/>
      <c r="AJ8773" s="5"/>
      <c r="AK8773" s="3"/>
      <c r="AL8773" s="5"/>
      <c r="AM8773" s="5"/>
      <c r="AN8773" s="5"/>
      <c r="AO8773" s="5"/>
      <c r="AP8773" s="5"/>
      <c r="AQ8773" s="5"/>
      <c r="AR8773" s="5"/>
      <c r="AS8773" s="5"/>
      <c r="AT8773" s="3"/>
      <c r="AU8773" s="5"/>
      <c r="AV8773" s="3"/>
      <c r="AW8773" s="3"/>
      <c r="AX8773" s="3"/>
      <c r="AY8773" s="3"/>
      <c r="AZ8773" s="3"/>
      <c r="BA8773" s="3"/>
      <c r="BB8773" s="3"/>
      <c r="BC8773" s="3"/>
      <c r="BD8773" s="3"/>
      <c r="BE8773" s="3"/>
      <c r="BF8773" s="3"/>
      <c r="BG8773" s="3"/>
      <c r="CK8773"/>
    </row>
    <row r="8774" spans="1:89" x14ac:dyDescent="0.25">
      <c r="A8774" s="2"/>
      <c r="B8774" s="5"/>
      <c r="C8774" s="5"/>
      <c r="D8774" s="5"/>
      <c r="E8774" s="5"/>
      <c r="F8774" s="5"/>
      <c r="G8774" s="5"/>
      <c r="H8774" s="5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  <c r="AI8774" s="3"/>
      <c r="AJ8774" s="3"/>
      <c r="AK8774" s="3"/>
      <c r="AL8774" s="3"/>
      <c r="AM8774" s="5"/>
      <c r="AN8774" s="5"/>
      <c r="AO8774" s="5"/>
      <c r="AP8774" s="5"/>
      <c r="AQ8774" s="5"/>
      <c r="AR8774" s="5"/>
      <c r="AS8774" s="5"/>
      <c r="AT8774" s="3"/>
      <c r="AU8774" s="5"/>
      <c r="AV8774" s="3"/>
      <c r="AW8774" s="3"/>
      <c r="AX8774" s="3"/>
      <c r="AY8774" s="3"/>
      <c r="AZ8774" s="3"/>
      <c r="BA8774" s="3"/>
      <c r="BB8774" s="3"/>
      <c r="BC8774" s="3"/>
      <c r="BD8774" s="3"/>
      <c r="BE8774" s="3"/>
      <c r="BF8774" s="3"/>
      <c r="BG8774" s="3"/>
      <c r="CK8774"/>
    </row>
    <row r="8775" spans="1:89" x14ac:dyDescent="0.25">
      <c r="A8775" s="2"/>
      <c r="B8775" s="5"/>
      <c r="C8775" s="5"/>
      <c r="D8775" s="5"/>
      <c r="E8775" s="5"/>
      <c r="F8775" s="5"/>
      <c r="G8775" s="5"/>
      <c r="H8775" s="5"/>
      <c r="I8775" s="3"/>
      <c r="J8775" s="5"/>
      <c r="K8775" s="5"/>
      <c r="L8775" s="5"/>
      <c r="M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3"/>
      <c r="AU8775" s="5"/>
      <c r="AV8775" s="3"/>
      <c r="AW8775" s="3"/>
      <c r="AX8775" s="3"/>
      <c r="AY8775" s="3"/>
      <c r="AZ8775" s="3"/>
      <c r="BA8775" s="3"/>
      <c r="BB8775" s="3"/>
      <c r="BC8775" s="3"/>
      <c r="BD8775" s="3"/>
      <c r="BE8775" s="3"/>
      <c r="BF8775" s="3"/>
      <c r="BG8775" s="3"/>
      <c r="CK8775"/>
    </row>
    <row r="8776" spans="1:89" x14ac:dyDescent="0.25">
      <c r="A8776" s="2"/>
      <c r="B8776" s="5"/>
      <c r="C8776" s="5"/>
      <c r="D8776" s="5"/>
      <c r="E8776" s="5"/>
      <c r="F8776" s="5"/>
      <c r="G8776" s="5"/>
      <c r="H8776" s="5"/>
      <c r="I8776" s="3"/>
      <c r="J8776" s="5"/>
      <c r="K8776" s="5"/>
      <c r="L8776" s="5"/>
      <c r="M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3"/>
      <c r="AU8776" s="5"/>
      <c r="AV8776" s="3"/>
      <c r="AW8776" s="3"/>
      <c r="AX8776" s="3"/>
      <c r="AY8776" s="3"/>
      <c r="AZ8776" s="3"/>
      <c r="BA8776" s="3"/>
      <c r="BB8776" s="3"/>
      <c r="BC8776" s="3"/>
      <c r="BD8776" s="3"/>
      <c r="BE8776" s="3"/>
      <c r="BF8776" s="3"/>
      <c r="BG8776" s="3"/>
      <c r="CK8776"/>
    </row>
    <row r="8777" spans="1:89" x14ac:dyDescent="0.25">
      <c r="A8777" s="2"/>
      <c r="B8777" s="5"/>
      <c r="C8777" s="5"/>
      <c r="D8777" s="5"/>
      <c r="E8777" s="5"/>
      <c r="F8777" s="5"/>
      <c r="G8777" s="5"/>
      <c r="H8777" s="5"/>
      <c r="I8777" s="3"/>
      <c r="J8777" s="5"/>
      <c r="K8777" s="5"/>
      <c r="L8777" s="5"/>
      <c r="M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3"/>
      <c r="AU8777" s="5"/>
      <c r="AV8777" s="3"/>
      <c r="AW8777" s="3"/>
      <c r="AX8777" s="3"/>
      <c r="AY8777" s="3"/>
      <c r="AZ8777" s="3"/>
      <c r="BA8777" s="3"/>
      <c r="BB8777" s="3"/>
      <c r="BC8777" s="3"/>
      <c r="BD8777" s="3"/>
      <c r="BE8777" s="3"/>
      <c r="BF8777" s="3"/>
      <c r="BG8777" s="3"/>
      <c r="CK8777"/>
    </row>
    <row r="8778" spans="1:89" x14ac:dyDescent="0.25">
      <c r="A8778" s="2"/>
      <c r="B8778" s="5"/>
      <c r="C8778" s="5"/>
      <c r="D8778" s="5"/>
      <c r="E8778" s="5"/>
      <c r="F8778" s="5"/>
      <c r="G8778" s="5"/>
      <c r="H8778" s="5"/>
      <c r="I8778" s="3"/>
      <c r="J8778" s="5"/>
      <c r="K8778" s="5"/>
      <c r="L8778" s="5"/>
      <c r="M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3"/>
      <c r="AU8778" s="5"/>
      <c r="AV8778" s="3"/>
      <c r="AW8778" s="3"/>
      <c r="AX8778" s="3"/>
      <c r="AY8778" s="3"/>
      <c r="AZ8778" s="3"/>
      <c r="BA8778" s="3"/>
      <c r="BB8778" s="3"/>
      <c r="BC8778" s="3"/>
      <c r="BD8778" s="3"/>
      <c r="BE8778" s="3"/>
      <c r="BF8778" s="3"/>
      <c r="BG8778" s="3"/>
      <c r="CK8778"/>
    </row>
    <row r="8779" spans="1:89" x14ac:dyDescent="0.25">
      <c r="A8779" s="2"/>
      <c r="B8779" s="5"/>
      <c r="C8779" s="5"/>
      <c r="D8779" s="5"/>
      <c r="E8779" s="5"/>
      <c r="F8779" s="5"/>
      <c r="G8779" s="5"/>
      <c r="H8779" s="5"/>
      <c r="I8779" s="3"/>
      <c r="J8779" s="5"/>
      <c r="K8779" s="5"/>
      <c r="L8779" s="5"/>
      <c r="M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3"/>
      <c r="AU8779" s="5"/>
      <c r="AV8779" s="3"/>
      <c r="AW8779" s="3"/>
      <c r="AX8779" s="3"/>
      <c r="AY8779" s="3"/>
      <c r="AZ8779" s="3"/>
      <c r="BA8779" s="3"/>
      <c r="BB8779" s="3"/>
      <c r="BC8779" s="3"/>
      <c r="BD8779" s="3"/>
      <c r="BE8779" s="3"/>
      <c r="BF8779" s="3"/>
      <c r="BG8779" s="3"/>
      <c r="CK8779"/>
    </row>
    <row r="8780" spans="1:89" x14ac:dyDescent="0.25">
      <c r="A8780" s="2"/>
      <c r="B8780" s="5"/>
      <c r="C8780" s="5"/>
      <c r="D8780" s="5"/>
      <c r="E8780" s="5"/>
      <c r="F8780" s="5"/>
      <c r="G8780" s="5"/>
      <c r="H8780" s="5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  <c r="AI8780" s="3"/>
      <c r="AJ8780" s="3"/>
      <c r="AK8780" s="3"/>
      <c r="AL8780" s="3"/>
      <c r="AM8780" s="3"/>
      <c r="AN8780" s="5"/>
      <c r="AO8780" s="5"/>
      <c r="AP8780" s="5"/>
      <c r="AQ8780" s="5"/>
      <c r="AR8780" s="5"/>
      <c r="AS8780" s="5"/>
      <c r="AT8780" s="3"/>
      <c r="AU8780" s="5"/>
      <c r="AV8780" s="3"/>
      <c r="AW8780" s="3"/>
      <c r="AX8780" s="3"/>
      <c r="AY8780" s="3"/>
      <c r="AZ8780" s="3"/>
      <c r="BA8780" s="3"/>
      <c r="BB8780" s="3"/>
      <c r="BC8780" s="3"/>
      <c r="BD8780" s="3"/>
      <c r="BE8780" s="3"/>
      <c r="BF8780" s="3"/>
      <c r="BG8780" s="3"/>
      <c r="CK8780"/>
    </row>
    <row r="8781" spans="1:89" x14ac:dyDescent="0.25">
      <c r="A8781" s="2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3"/>
      <c r="AU8781" s="5"/>
      <c r="AV8781" s="3"/>
      <c r="AW8781" s="3"/>
      <c r="AX8781" s="3"/>
      <c r="AY8781" s="3"/>
      <c r="AZ8781" s="3"/>
      <c r="BA8781" s="3"/>
      <c r="BB8781" s="3"/>
      <c r="BC8781" s="3"/>
      <c r="BD8781" s="3"/>
      <c r="BE8781" s="3"/>
      <c r="BF8781" s="3"/>
      <c r="BG8781" s="3"/>
      <c r="CK8781"/>
    </row>
    <row r="8782" spans="1:89" x14ac:dyDescent="0.25">
      <c r="A8782" s="2"/>
      <c r="B8782" s="5"/>
      <c r="C8782" s="5"/>
      <c r="D8782" s="5"/>
      <c r="E8782" s="5"/>
      <c r="F8782" s="5"/>
      <c r="G8782" s="5"/>
      <c r="H8782" s="5"/>
      <c r="I8782" s="3"/>
      <c r="J8782" s="5"/>
      <c r="K8782" s="5"/>
      <c r="L8782" s="5"/>
      <c r="M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3"/>
      <c r="AU8782" s="5"/>
      <c r="AV8782" s="3"/>
      <c r="AW8782" s="3"/>
      <c r="AX8782" s="3"/>
      <c r="AY8782" s="3"/>
      <c r="AZ8782" s="3"/>
      <c r="BA8782" s="3"/>
      <c r="BB8782" s="3"/>
      <c r="BC8782" s="3"/>
      <c r="BD8782" s="3"/>
      <c r="BE8782" s="3"/>
      <c r="BF8782" s="3"/>
      <c r="BG8782" s="3"/>
      <c r="CK8782"/>
    </row>
    <row r="8783" spans="1:89" x14ac:dyDescent="0.25">
      <c r="A8783" s="2"/>
      <c r="B8783" s="5"/>
      <c r="C8783" s="5"/>
      <c r="D8783" s="5"/>
      <c r="E8783" s="5"/>
      <c r="F8783" s="5"/>
      <c r="G8783" s="5"/>
      <c r="H8783" s="5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  <c r="AI8783" s="3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3"/>
      <c r="AU8783" s="5"/>
      <c r="AV8783" s="3"/>
      <c r="AW8783" s="3"/>
      <c r="AX8783" s="3"/>
      <c r="AY8783" s="3"/>
      <c r="AZ8783" s="3"/>
      <c r="BA8783" s="3"/>
      <c r="BB8783" s="3"/>
      <c r="BC8783" s="3"/>
      <c r="BD8783" s="3"/>
      <c r="BE8783" s="3"/>
      <c r="BF8783" s="3"/>
      <c r="BG8783" s="3"/>
      <c r="CK8783"/>
    </row>
    <row r="8784" spans="1:89" x14ac:dyDescent="0.25">
      <c r="A8784" s="2"/>
      <c r="B8784" s="5"/>
      <c r="C8784" s="5"/>
      <c r="D8784" s="5"/>
      <c r="E8784" s="5"/>
      <c r="F8784" s="5"/>
      <c r="G8784" s="5"/>
      <c r="H8784" s="5"/>
      <c r="I8784" s="5"/>
      <c r="J8784" s="3"/>
      <c r="K8784" s="5"/>
      <c r="L8784" s="5"/>
      <c r="M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3"/>
      <c r="AU8784" s="5"/>
      <c r="AV8784" s="3"/>
      <c r="AW8784" s="3"/>
      <c r="AX8784" s="3"/>
      <c r="AY8784" s="3"/>
      <c r="AZ8784" s="3"/>
      <c r="BA8784" s="3"/>
      <c r="BB8784" s="3"/>
      <c r="BC8784" s="3"/>
      <c r="BD8784" s="3"/>
      <c r="BE8784" s="3"/>
      <c r="BF8784" s="3"/>
      <c r="BG8784" s="3"/>
      <c r="CK8784"/>
    </row>
    <row r="8785" spans="1:89" x14ac:dyDescent="0.25">
      <c r="A8785" s="2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3"/>
      <c r="AU8785" s="5"/>
      <c r="AV8785" s="3"/>
      <c r="AW8785" s="3"/>
      <c r="AX8785" s="3"/>
      <c r="AY8785" s="3"/>
      <c r="AZ8785" s="3"/>
      <c r="BA8785" s="3"/>
      <c r="BB8785" s="3"/>
      <c r="BC8785" s="3"/>
      <c r="BD8785" s="3"/>
      <c r="BE8785" s="3"/>
      <c r="BF8785" s="3"/>
      <c r="BG8785" s="3"/>
      <c r="CK8785"/>
    </row>
    <row r="8786" spans="1:89" x14ac:dyDescent="0.25">
      <c r="A8786" s="2"/>
      <c r="B8786" s="5"/>
      <c r="C8786" s="5"/>
      <c r="D8786" s="5"/>
      <c r="E8786" s="5"/>
      <c r="F8786" s="5"/>
      <c r="G8786" s="5"/>
      <c r="H8786" s="5"/>
      <c r="I8786" s="5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  <c r="AI8786" s="3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3"/>
      <c r="AU8786" s="5"/>
      <c r="AV8786" s="3"/>
      <c r="AW8786" s="3"/>
      <c r="AX8786" s="3"/>
      <c r="AY8786" s="3"/>
      <c r="AZ8786" s="3"/>
      <c r="BA8786" s="3"/>
      <c r="BB8786" s="3"/>
      <c r="BC8786" s="3"/>
      <c r="BD8786" s="3"/>
      <c r="BE8786" s="3"/>
      <c r="BF8786" s="3"/>
      <c r="BG8786" s="3"/>
      <c r="CK8786"/>
    </row>
    <row r="8787" spans="1:89" x14ac:dyDescent="0.25">
      <c r="A8787" s="2"/>
      <c r="B8787" s="5"/>
      <c r="C8787" s="5"/>
      <c r="D8787" s="5"/>
      <c r="E8787" s="5"/>
      <c r="F8787" s="5"/>
      <c r="G8787" s="5"/>
      <c r="H8787" s="5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  <c r="AI8787" s="3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3"/>
      <c r="AU8787" s="5"/>
      <c r="AV8787" s="3"/>
      <c r="AW8787" s="3"/>
      <c r="AX8787" s="3"/>
      <c r="AY8787" s="3"/>
      <c r="AZ8787" s="3"/>
      <c r="BA8787" s="3"/>
      <c r="BB8787" s="3"/>
      <c r="BC8787" s="3"/>
      <c r="BD8787" s="3"/>
      <c r="BE8787" s="3"/>
      <c r="BF8787" s="3"/>
      <c r="BG8787" s="3"/>
      <c r="CK8787"/>
    </row>
    <row r="8788" spans="1:89" x14ac:dyDescent="0.25">
      <c r="A8788" s="2"/>
      <c r="B8788" s="5"/>
      <c r="C8788" s="5"/>
      <c r="D8788" s="5"/>
      <c r="E8788" s="5"/>
      <c r="F8788" s="5"/>
      <c r="G8788" s="5"/>
      <c r="H8788" s="5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  <c r="AI8788" s="3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3"/>
      <c r="AU8788" s="5"/>
      <c r="AV8788" s="3"/>
      <c r="AW8788" s="3"/>
      <c r="AX8788" s="3"/>
      <c r="AY8788" s="3"/>
      <c r="AZ8788" s="3"/>
      <c r="BA8788" s="3"/>
      <c r="BB8788" s="3"/>
      <c r="BC8788" s="3"/>
      <c r="BD8788" s="3"/>
      <c r="BE8788" s="3"/>
      <c r="BF8788" s="3"/>
      <c r="BG8788" s="3"/>
      <c r="CK8788"/>
    </row>
    <row r="8789" spans="1:89" x14ac:dyDescent="0.25">
      <c r="A8789" s="2"/>
      <c r="B8789" s="5"/>
      <c r="C8789" s="5"/>
      <c r="D8789" s="5"/>
      <c r="E8789" s="5"/>
      <c r="F8789" s="5"/>
      <c r="G8789" s="5"/>
      <c r="H8789" s="5"/>
      <c r="I8789" s="3"/>
      <c r="J8789" s="3"/>
      <c r="K8789" s="5"/>
      <c r="L8789" s="5"/>
      <c r="M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3"/>
      <c r="AU8789" s="5"/>
      <c r="AV8789" s="3"/>
      <c r="AW8789" s="3"/>
      <c r="AX8789" s="3"/>
      <c r="AY8789" s="3"/>
      <c r="AZ8789" s="3"/>
      <c r="BA8789" s="3"/>
      <c r="BB8789" s="3"/>
      <c r="BC8789" s="3"/>
      <c r="BD8789" s="3"/>
      <c r="BE8789" s="3"/>
      <c r="BF8789" s="3"/>
      <c r="BG8789" s="3"/>
      <c r="CK8789"/>
    </row>
    <row r="8790" spans="1:89" x14ac:dyDescent="0.25">
      <c r="A8790" s="2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3"/>
      <c r="AU8790" s="5"/>
      <c r="AV8790" s="3"/>
      <c r="AW8790" s="3"/>
      <c r="AX8790" s="3"/>
      <c r="AY8790" s="3"/>
      <c r="AZ8790" s="3"/>
      <c r="BA8790" s="3"/>
      <c r="BB8790" s="3"/>
      <c r="BC8790" s="3"/>
      <c r="BD8790" s="3"/>
      <c r="BE8790" s="3"/>
      <c r="BF8790" s="3"/>
      <c r="BG8790" s="3"/>
      <c r="CK8790"/>
    </row>
    <row r="8791" spans="1:89" x14ac:dyDescent="0.25">
      <c r="A8791" s="2"/>
      <c r="B8791" s="5"/>
      <c r="C8791" s="5"/>
      <c r="D8791" s="5"/>
      <c r="E8791" s="5"/>
      <c r="F8791" s="5"/>
      <c r="G8791" s="5"/>
      <c r="H8791" s="5"/>
      <c r="I8791" s="5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  <c r="AI8791" s="3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3"/>
      <c r="AU8791" s="5"/>
      <c r="AV8791" s="3"/>
      <c r="AW8791" s="3"/>
      <c r="AX8791" s="3"/>
      <c r="AY8791" s="3"/>
      <c r="AZ8791" s="3"/>
      <c r="BA8791" s="3"/>
      <c r="BB8791" s="3"/>
      <c r="BC8791" s="3"/>
      <c r="BD8791" s="3"/>
      <c r="BE8791" s="3"/>
      <c r="BF8791" s="3"/>
      <c r="BG8791" s="3"/>
      <c r="CK8791"/>
    </row>
    <row r="8792" spans="1:89" x14ac:dyDescent="0.25">
      <c r="A8792" s="2"/>
      <c r="B8792" s="5"/>
      <c r="C8792" s="5"/>
      <c r="D8792" s="5"/>
      <c r="E8792" s="5"/>
      <c r="F8792" s="5"/>
      <c r="G8792" s="5"/>
      <c r="H8792" s="5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  <c r="AI8792" s="3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3"/>
      <c r="AU8792" s="5"/>
      <c r="AV8792" s="3"/>
      <c r="AW8792" s="3"/>
      <c r="AX8792" s="3"/>
      <c r="AY8792" s="3"/>
      <c r="AZ8792" s="3"/>
      <c r="BA8792" s="3"/>
      <c r="BB8792" s="3"/>
      <c r="BC8792" s="3"/>
      <c r="BD8792" s="3"/>
      <c r="BE8792" s="3"/>
      <c r="BF8792" s="3"/>
      <c r="BG8792" s="3"/>
      <c r="CK8792"/>
    </row>
    <row r="8793" spans="1:89" x14ac:dyDescent="0.25">
      <c r="A8793" s="2"/>
      <c r="B8793" s="5"/>
      <c r="C8793" s="5"/>
      <c r="D8793" s="5"/>
      <c r="E8793" s="5"/>
      <c r="F8793" s="5"/>
      <c r="G8793" s="5"/>
      <c r="H8793" s="5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  <c r="AI8793" s="3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3"/>
      <c r="AU8793" s="5"/>
      <c r="AV8793" s="3"/>
      <c r="AW8793" s="3"/>
      <c r="AX8793" s="3"/>
      <c r="AY8793" s="3"/>
      <c r="AZ8793" s="3"/>
      <c r="BA8793" s="3"/>
      <c r="BB8793" s="3"/>
      <c r="BC8793" s="3"/>
      <c r="BD8793" s="3"/>
      <c r="BE8793" s="3"/>
      <c r="BF8793" s="3"/>
      <c r="BG8793" s="3"/>
      <c r="CK8793"/>
    </row>
    <row r="8794" spans="1:89" x14ac:dyDescent="0.25">
      <c r="A8794" s="2"/>
      <c r="B8794" s="5"/>
      <c r="C8794" s="5"/>
      <c r="D8794" s="5"/>
      <c r="E8794" s="5"/>
      <c r="F8794" s="5"/>
      <c r="G8794" s="5"/>
      <c r="H8794" s="5"/>
      <c r="I8794" s="3"/>
      <c r="J8794" s="3"/>
      <c r="K8794" s="5"/>
      <c r="L8794" s="5"/>
      <c r="M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3"/>
      <c r="AU8794" s="5"/>
      <c r="AV8794" s="3"/>
      <c r="AW8794" s="3"/>
      <c r="AX8794" s="3"/>
      <c r="AY8794" s="3"/>
      <c r="AZ8794" s="3"/>
      <c r="BA8794" s="3"/>
      <c r="BB8794" s="3"/>
      <c r="BC8794" s="3"/>
      <c r="BD8794" s="3"/>
      <c r="BE8794" s="3"/>
      <c r="BF8794" s="3"/>
      <c r="BG8794" s="3"/>
      <c r="CK8794"/>
    </row>
    <row r="8795" spans="1:89" x14ac:dyDescent="0.25">
      <c r="A8795" s="2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3"/>
      <c r="AU8795" s="5"/>
      <c r="AV8795" s="3"/>
      <c r="AW8795" s="3"/>
      <c r="AX8795" s="3"/>
      <c r="AY8795" s="3"/>
      <c r="AZ8795" s="3"/>
      <c r="BA8795" s="3"/>
      <c r="BB8795" s="3"/>
      <c r="BC8795" s="3"/>
      <c r="BD8795" s="3"/>
      <c r="BE8795" s="3"/>
      <c r="BF8795" s="3"/>
      <c r="BG8795" s="3"/>
      <c r="CK8795"/>
    </row>
    <row r="8796" spans="1:89" x14ac:dyDescent="0.25">
      <c r="A8796" s="2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3"/>
      <c r="AU8796" s="5"/>
      <c r="AV8796" s="3"/>
      <c r="AW8796" s="3"/>
      <c r="AX8796" s="3"/>
      <c r="AY8796" s="3"/>
      <c r="AZ8796" s="3"/>
      <c r="BA8796" s="3"/>
      <c r="BB8796" s="3"/>
      <c r="BC8796" s="3"/>
      <c r="BD8796" s="3"/>
      <c r="BE8796" s="3"/>
      <c r="BF8796" s="3"/>
      <c r="BG8796" s="3"/>
      <c r="CK8796"/>
    </row>
    <row r="8797" spans="1:89" x14ac:dyDescent="0.25">
      <c r="A8797" s="2"/>
      <c r="B8797" s="5"/>
      <c r="C8797" s="5"/>
      <c r="D8797" s="5"/>
      <c r="E8797" s="5"/>
      <c r="F8797" s="5"/>
      <c r="G8797" s="5"/>
      <c r="H8797" s="5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  <c r="AI8797" s="3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3"/>
      <c r="AU8797" s="5"/>
      <c r="AV8797" s="3"/>
      <c r="AW8797" s="3"/>
      <c r="AX8797" s="3"/>
      <c r="AY8797" s="3"/>
      <c r="AZ8797" s="3"/>
      <c r="BA8797" s="3"/>
      <c r="BB8797" s="3"/>
      <c r="BC8797" s="3"/>
      <c r="BD8797" s="3"/>
      <c r="BE8797" s="3"/>
      <c r="BF8797" s="3"/>
      <c r="BG8797" s="3"/>
      <c r="CK8797"/>
    </row>
    <row r="8798" spans="1:89" x14ac:dyDescent="0.25">
      <c r="A8798" s="2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3"/>
      <c r="AU8798" s="5"/>
      <c r="AV8798" s="3"/>
      <c r="AW8798" s="3"/>
      <c r="AX8798" s="3"/>
      <c r="AY8798" s="3"/>
      <c r="AZ8798" s="3"/>
      <c r="BA8798" s="3"/>
      <c r="BB8798" s="3"/>
      <c r="BC8798" s="3"/>
      <c r="BD8798" s="3"/>
      <c r="BE8798" s="3"/>
      <c r="BF8798" s="3"/>
      <c r="BG8798" s="3"/>
      <c r="CK8798"/>
    </row>
    <row r="8799" spans="1:89" x14ac:dyDescent="0.25">
      <c r="A8799" s="2"/>
      <c r="B8799" s="5"/>
      <c r="C8799" s="5"/>
      <c r="D8799" s="5"/>
      <c r="E8799" s="5"/>
      <c r="F8799" s="5"/>
      <c r="G8799" s="5"/>
      <c r="H8799" s="5"/>
      <c r="I8799" s="3"/>
      <c r="J8799" s="5"/>
      <c r="K8799" s="5"/>
      <c r="L8799" s="5"/>
      <c r="M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3"/>
      <c r="AU8799" s="5"/>
      <c r="AV8799" s="3"/>
      <c r="AW8799" s="3"/>
      <c r="AX8799" s="3"/>
      <c r="AY8799" s="3"/>
      <c r="AZ8799" s="3"/>
      <c r="BA8799" s="3"/>
      <c r="BB8799" s="3"/>
      <c r="BC8799" s="3"/>
      <c r="BD8799" s="3"/>
      <c r="BE8799" s="3"/>
      <c r="BF8799" s="3"/>
      <c r="BG8799" s="3"/>
      <c r="CK8799"/>
    </row>
    <row r="8800" spans="1:89" x14ac:dyDescent="0.25">
      <c r="A8800" s="2"/>
      <c r="B8800" s="5"/>
      <c r="C8800" s="5"/>
      <c r="D8800" s="5"/>
      <c r="E8800" s="5"/>
      <c r="F8800" s="5"/>
      <c r="G8800" s="5"/>
      <c r="H8800" s="5"/>
      <c r="I8800" s="3"/>
      <c r="J8800" s="5"/>
      <c r="K8800" s="5"/>
      <c r="L8800" s="5"/>
      <c r="M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3"/>
      <c r="AU8800" s="5"/>
      <c r="AV8800" s="3"/>
      <c r="AW8800" s="3"/>
      <c r="AX8800" s="3"/>
      <c r="AY8800" s="3"/>
      <c r="AZ8800" s="3"/>
      <c r="BA8800" s="3"/>
      <c r="BB8800" s="3"/>
      <c r="BC8800" s="3"/>
      <c r="BD8800" s="3"/>
      <c r="BE8800" s="3"/>
      <c r="BF8800" s="3"/>
      <c r="BG8800" s="3"/>
      <c r="CK8800"/>
    </row>
    <row r="8801" spans="1:89" x14ac:dyDescent="0.25">
      <c r="A8801" s="2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3"/>
      <c r="AU8801" s="5"/>
      <c r="AV8801" s="3"/>
      <c r="AW8801" s="3"/>
      <c r="AX8801" s="3"/>
      <c r="AY8801" s="3"/>
      <c r="AZ8801" s="3"/>
      <c r="BA8801" s="3"/>
      <c r="BB8801" s="3"/>
      <c r="BC8801" s="3"/>
      <c r="BD8801" s="3"/>
      <c r="BE8801" s="3"/>
      <c r="BF8801" s="3"/>
      <c r="BG8801" s="3"/>
      <c r="CK8801"/>
    </row>
    <row r="8802" spans="1:89" x14ac:dyDescent="0.25">
      <c r="A8802" s="2"/>
      <c r="B8802" s="5"/>
      <c r="C8802" s="5"/>
      <c r="D8802" s="5"/>
      <c r="E8802" s="5"/>
      <c r="F8802" s="5"/>
      <c r="G8802" s="5"/>
      <c r="H8802" s="5"/>
      <c r="I8802" s="3"/>
      <c r="J8802" s="5"/>
      <c r="K8802" s="5"/>
      <c r="L8802" s="5"/>
      <c r="M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3"/>
      <c r="AU8802" s="5"/>
      <c r="AV8802" s="3"/>
      <c r="AW8802" s="3"/>
      <c r="AX8802" s="3"/>
      <c r="AY8802" s="3"/>
      <c r="AZ8802" s="3"/>
      <c r="BA8802" s="3"/>
      <c r="BB8802" s="3"/>
      <c r="BC8802" s="3"/>
      <c r="BD8802" s="3"/>
      <c r="BE8802" s="3"/>
      <c r="BF8802" s="3"/>
      <c r="BG8802" s="3"/>
      <c r="CK8802"/>
    </row>
    <row r="8803" spans="1:89" x14ac:dyDescent="0.25">
      <c r="A8803" s="2"/>
      <c r="B8803" s="5"/>
      <c r="C8803" s="5"/>
      <c r="D8803" s="5"/>
      <c r="E8803" s="5"/>
      <c r="F8803" s="5"/>
      <c r="G8803" s="5"/>
      <c r="H8803" s="5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  <c r="AI8803" s="3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3"/>
      <c r="AU8803" s="5"/>
      <c r="AV8803" s="3"/>
      <c r="AW8803" s="3"/>
      <c r="AX8803" s="3"/>
      <c r="AY8803" s="3"/>
      <c r="AZ8803" s="3"/>
      <c r="BA8803" s="3"/>
      <c r="BB8803" s="3"/>
      <c r="BC8803" s="3"/>
      <c r="BD8803" s="3"/>
      <c r="BE8803" s="3"/>
      <c r="BF8803" s="3"/>
      <c r="BG8803" s="3"/>
      <c r="CK8803"/>
    </row>
    <row r="8804" spans="1:89" x14ac:dyDescent="0.25">
      <c r="A8804" s="2"/>
      <c r="B8804" s="5"/>
      <c r="C8804" s="5"/>
      <c r="D8804" s="5"/>
      <c r="E8804" s="5"/>
      <c r="F8804" s="5"/>
      <c r="G8804" s="5"/>
      <c r="H8804" s="5"/>
      <c r="I8804" s="3"/>
      <c r="J8804" s="5"/>
      <c r="K8804" s="5"/>
      <c r="L8804" s="5"/>
      <c r="M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3"/>
      <c r="AU8804" s="5"/>
      <c r="AV8804" s="3"/>
      <c r="AW8804" s="3"/>
      <c r="AX8804" s="3"/>
      <c r="AY8804" s="3"/>
      <c r="AZ8804" s="3"/>
      <c r="BA8804" s="3"/>
      <c r="BB8804" s="3"/>
      <c r="BC8804" s="3"/>
      <c r="BD8804" s="3"/>
      <c r="BE8804" s="3"/>
      <c r="BF8804" s="3"/>
      <c r="BG8804" s="3"/>
      <c r="CK8804"/>
    </row>
    <row r="8805" spans="1:89" x14ac:dyDescent="0.25">
      <c r="A8805" s="2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3"/>
      <c r="AU8805" s="5"/>
      <c r="AV8805" s="3"/>
      <c r="AW8805" s="3"/>
      <c r="AX8805" s="3"/>
      <c r="AY8805" s="3"/>
      <c r="AZ8805" s="3"/>
      <c r="BA8805" s="3"/>
      <c r="BB8805" s="3"/>
      <c r="BC8805" s="3"/>
      <c r="BD8805" s="3"/>
      <c r="BE8805" s="3"/>
      <c r="BF8805" s="3"/>
      <c r="BG8805" s="3"/>
      <c r="CK8805"/>
    </row>
    <row r="8806" spans="1:89" x14ac:dyDescent="0.25">
      <c r="A8806" s="2"/>
      <c r="B8806" s="5"/>
      <c r="C8806" s="5"/>
      <c r="D8806" s="5"/>
      <c r="E8806" s="5"/>
      <c r="F8806" s="5"/>
      <c r="G8806" s="5"/>
      <c r="H8806" s="5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  <c r="AI8806" s="3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3"/>
      <c r="AU8806" s="5"/>
      <c r="AV8806" s="3"/>
      <c r="AW8806" s="3"/>
      <c r="AX8806" s="3"/>
      <c r="AY8806" s="3"/>
      <c r="AZ8806" s="3"/>
      <c r="BA8806" s="3"/>
      <c r="BB8806" s="3"/>
      <c r="BC8806" s="3"/>
      <c r="BD8806" s="3"/>
      <c r="BE8806" s="3"/>
      <c r="BF8806" s="3"/>
      <c r="BG8806" s="3"/>
      <c r="CK8806"/>
    </row>
    <row r="8807" spans="1:89" x14ac:dyDescent="0.25">
      <c r="A8807" s="2"/>
      <c r="B8807" s="5"/>
      <c r="C8807" s="5"/>
      <c r="D8807" s="5"/>
      <c r="E8807" s="5"/>
      <c r="F8807" s="5"/>
      <c r="G8807" s="5"/>
      <c r="H8807" s="5"/>
      <c r="I8807" s="3"/>
      <c r="J8807" s="3"/>
      <c r="K8807" s="5"/>
      <c r="L8807" s="5"/>
      <c r="M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3"/>
      <c r="AU8807" s="5"/>
      <c r="AV8807" s="3"/>
      <c r="AW8807" s="3"/>
      <c r="AX8807" s="3"/>
      <c r="AY8807" s="3"/>
      <c r="AZ8807" s="3"/>
      <c r="BA8807" s="3"/>
      <c r="BB8807" s="3"/>
      <c r="BC8807" s="3"/>
      <c r="BD8807" s="3"/>
      <c r="BE8807" s="3"/>
      <c r="BF8807" s="3"/>
      <c r="BG8807" s="3"/>
      <c r="CK8807"/>
    </row>
    <row r="8808" spans="1:89" x14ac:dyDescent="0.25">
      <c r="A8808" s="2"/>
      <c r="B8808" s="5"/>
      <c r="C8808" s="5"/>
      <c r="D8808" s="5"/>
      <c r="E8808" s="5"/>
      <c r="F8808" s="5"/>
      <c r="G8808" s="5"/>
      <c r="H8808" s="5"/>
      <c r="I8808" s="3"/>
      <c r="J8808" s="5"/>
      <c r="K8808" s="5"/>
      <c r="L8808" s="5"/>
      <c r="M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3"/>
      <c r="AU8808" s="5"/>
      <c r="AV8808" s="3"/>
      <c r="AW8808" s="3"/>
      <c r="AX8808" s="3"/>
      <c r="AY8808" s="3"/>
      <c r="AZ8808" s="3"/>
      <c r="BA8808" s="3"/>
      <c r="BB8808" s="3"/>
      <c r="BC8808" s="3"/>
      <c r="BD8808" s="3"/>
      <c r="BE8808" s="3"/>
      <c r="BF8808" s="3"/>
      <c r="BG8808" s="3"/>
      <c r="CK8808"/>
    </row>
    <row r="8809" spans="1:89" x14ac:dyDescent="0.25">
      <c r="A8809" s="2"/>
      <c r="B8809" s="5"/>
      <c r="C8809" s="5"/>
      <c r="D8809" s="5"/>
      <c r="E8809" s="5"/>
      <c r="F8809" s="5"/>
      <c r="G8809" s="5"/>
      <c r="H8809" s="5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  <c r="AI8809" s="3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3"/>
      <c r="AU8809" s="5"/>
      <c r="AV8809" s="3"/>
      <c r="AW8809" s="3"/>
      <c r="AX8809" s="3"/>
      <c r="AY8809" s="3"/>
      <c r="AZ8809" s="3"/>
      <c r="BA8809" s="3"/>
      <c r="BB8809" s="3"/>
      <c r="BC8809" s="3"/>
      <c r="BD8809" s="3"/>
      <c r="BE8809" s="3"/>
      <c r="BF8809" s="3"/>
      <c r="BG8809" s="3"/>
      <c r="CK8809"/>
    </row>
    <row r="8810" spans="1:89" x14ac:dyDescent="0.25">
      <c r="A8810" s="2"/>
      <c r="B8810" s="5"/>
      <c r="C8810" s="5"/>
      <c r="D8810" s="5"/>
      <c r="E8810" s="5"/>
      <c r="F8810" s="5"/>
      <c r="G8810" s="5"/>
      <c r="H8810" s="5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  <c r="AI8810" s="3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3"/>
      <c r="AU8810" s="5"/>
      <c r="AV8810" s="3"/>
      <c r="AW8810" s="3"/>
      <c r="AX8810" s="3"/>
      <c r="AY8810" s="3"/>
      <c r="AZ8810" s="3"/>
      <c r="BA8810" s="3"/>
      <c r="BB8810" s="3"/>
      <c r="BC8810" s="3"/>
      <c r="BD8810" s="3"/>
      <c r="BE8810" s="3"/>
      <c r="BF8810" s="3"/>
      <c r="BG8810" s="3"/>
      <c r="CK8810"/>
    </row>
    <row r="8811" spans="1:89" x14ac:dyDescent="0.25">
      <c r="A8811" s="2"/>
      <c r="B8811" s="5"/>
      <c r="C8811" s="5"/>
      <c r="D8811" s="5"/>
      <c r="E8811" s="5"/>
      <c r="F8811" s="5"/>
      <c r="G8811" s="5"/>
      <c r="H8811" s="5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  <c r="AI8811" s="3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3"/>
      <c r="AU8811" s="5"/>
      <c r="AV8811" s="3"/>
      <c r="AW8811" s="3"/>
      <c r="AX8811" s="3"/>
      <c r="AY8811" s="3"/>
      <c r="AZ8811" s="3"/>
      <c r="BA8811" s="3"/>
      <c r="BB8811" s="3"/>
      <c r="BC8811" s="3"/>
      <c r="BD8811" s="3"/>
      <c r="BE8811" s="3"/>
      <c r="BF8811" s="3"/>
      <c r="BG8811" s="3"/>
      <c r="CK8811"/>
    </row>
    <row r="8812" spans="1:89" x14ac:dyDescent="0.25">
      <c r="A8812" s="2"/>
      <c r="B8812" s="5"/>
      <c r="C8812" s="5"/>
      <c r="D8812" s="5"/>
      <c r="E8812" s="5"/>
      <c r="F8812" s="5"/>
      <c r="G8812" s="5"/>
      <c r="H8812" s="5"/>
      <c r="I8812" s="5"/>
      <c r="J8812" s="3"/>
      <c r="K8812" s="5"/>
      <c r="L8812" s="5"/>
      <c r="M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3"/>
      <c r="AU8812" s="5"/>
      <c r="AV8812" s="3"/>
      <c r="AW8812" s="3"/>
      <c r="AX8812" s="3"/>
      <c r="AY8812" s="3"/>
      <c r="AZ8812" s="3"/>
      <c r="BA8812" s="3"/>
      <c r="BB8812" s="3"/>
      <c r="BC8812" s="3"/>
      <c r="BD8812" s="3"/>
      <c r="BE8812" s="3"/>
      <c r="BF8812" s="3"/>
      <c r="BG8812" s="3"/>
      <c r="CK8812"/>
    </row>
    <row r="8813" spans="1:89" x14ac:dyDescent="0.25">
      <c r="A8813" s="2"/>
      <c r="B8813" s="5"/>
      <c r="C8813" s="5"/>
      <c r="D8813" s="5"/>
      <c r="E8813" s="5"/>
      <c r="F8813" s="5"/>
      <c r="G8813" s="5"/>
      <c r="H8813" s="5"/>
      <c r="I8813" s="3"/>
      <c r="J8813" s="5"/>
      <c r="K8813" s="5"/>
      <c r="L8813" s="5"/>
      <c r="M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3"/>
      <c r="AU8813" s="5"/>
      <c r="AV8813" s="3"/>
      <c r="AW8813" s="3"/>
      <c r="AX8813" s="3"/>
      <c r="AY8813" s="3"/>
      <c r="AZ8813" s="3"/>
      <c r="BA8813" s="3"/>
      <c r="BB8813" s="3"/>
      <c r="BC8813" s="3"/>
      <c r="BD8813" s="3"/>
      <c r="BE8813" s="3"/>
      <c r="BF8813" s="3"/>
      <c r="BG8813" s="3"/>
      <c r="CK8813"/>
    </row>
    <row r="8814" spans="1:89" x14ac:dyDescent="0.25">
      <c r="A8814" s="2"/>
      <c r="B8814" s="5"/>
      <c r="C8814" s="5"/>
      <c r="D8814" s="5"/>
      <c r="E8814" s="5"/>
      <c r="F8814" s="5"/>
      <c r="G8814" s="5"/>
      <c r="H8814" s="5"/>
      <c r="I8814" s="5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  <c r="AI8814" s="3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3"/>
      <c r="AU8814" s="5"/>
      <c r="AV8814" s="3"/>
      <c r="AW8814" s="3"/>
      <c r="AX8814" s="3"/>
      <c r="AY8814" s="3"/>
      <c r="AZ8814" s="3"/>
      <c r="BA8814" s="3"/>
      <c r="BB8814" s="3"/>
      <c r="BC8814" s="3"/>
      <c r="BD8814" s="3"/>
      <c r="BE8814" s="3"/>
      <c r="BF8814" s="3"/>
      <c r="BG8814" s="3"/>
      <c r="CK8814"/>
    </row>
    <row r="8815" spans="1:89" x14ac:dyDescent="0.25">
      <c r="A8815" s="2"/>
      <c r="B8815" s="5"/>
      <c r="C8815" s="5"/>
      <c r="D8815" s="5"/>
      <c r="E8815" s="5"/>
      <c r="F8815" s="5"/>
      <c r="G8815" s="5"/>
      <c r="H8815" s="5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  <c r="AI8815" s="3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3"/>
      <c r="AU8815" s="5"/>
      <c r="AV8815" s="3"/>
      <c r="AW8815" s="3"/>
      <c r="AX8815" s="3"/>
      <c r="AY8815" s="3"/>
      <c r="AZ8815" s="3"/>
      <c r="BA8815" s="3"/>
      <c r="BB8815" s="3"/>
      <c r="BC8815" s="3"/>
      <c r="BD8815" s="3"/>
      <c r="BE8815" s="3"/>
      <c r="BF8815" s="3"/>
      <c r="BG8815" s="3"/>
      <c r="CK8815"/>
    </row>
    <row r="8816" spans="1:89" x14ac:dyDescent="0.25">
      <c r="A8816" s="2"/>
      <c r="B8816" s="5"/>
      <c r="C8816" s="5"/>
      <c r="D8816" s="5"/>
      <c r="E8816" s="5"/>
      <c r="F8816" s="5"/>
      <c r="G8816" s="5"/>
      <c r="H8816" s="5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  <c r="AI8816" s="3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3"/>
      <c r="AU8816" s="5"/>
      <c r="AV8816" s="3"/>
      <c r="AW8816" s="3"/>
      <c r="AX8816" s="3"/>
      <c r="AY8816" s="3"/>
      <c r="AZ8816" s="3"/>
      <c r="BA8816" s="3"/>
      <c r="BB8816" s="3"/>
      <c r="BC8816" s="3"/>
      <c r="BD8816" s="3"/>
      <c r="BE8816" s="3"/>
      <c r="BF8816" s="3"/>
      <c r="BG8816" s="3"/>
      <c r="CK8816"/>
    </row>
    <row r="8817" spans="1:89" x14ac:dyDescent="0.25">
      <c r="A8817" s="2"/>
      <c r="B8817" s="5"/>
      <c r="C8817" s="5"/>
      <c r="D8817" s="5"/>
      <c r="E8817" s="5"/>
      <c r="F8817" s="5"/>
      <c r="G8817" s="5"/>
      <c r="H8817" s="5"/>
      <c r="I8817" s="5"/>
      <c r="J8817" s="3"/>
      <c r="K8817" s="5"/>
      <c r="L8817" s="5"/>
      <c r="M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3"/>
      <c r="AU8817" s="5"/>
      <c r="AV8817" s="3"/>
      <c r="AW8817" s="3"/>
      <c r="AX8817" s="3"/>
      <c r="AY8817" s="3"/>
      <c r="AZ8817" s="3"/>
      <c r="BA8817" s="3"/>
      <c r="BB8817" s="3"/>
      <c r="BC8817" s="3"/>
      <c r="BD8817" s="3"/>
      <c r="BE8817" s="3"/>
      <c r="BF8817" s="3"/>
      <c r="BG8817" s="3"/>
      <c r="CK8817"/>
    </row>
    <row r="8818" spans="1:89" x14ac:dyDescent="0.25">
      <c r="A8818" s="2"/>
      <c r="B8818" s="5"/>
      <c r="C8818" s="5"/>
      <c r="D8818" s="5"/>
      <c r="E8818" s="5"/>
      <c r="F8818" s="5"/>
      <c r="G8818" s="5"/>
      <c r="H8818" s="5"/>
      <c r="I8818" s="3"/>
      <c r="J8818" s="5"/>
      <c r="K8818" s="5"/>
      <c r="L8818" s="5"/>
      <c r="M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3"/>
      <c r="AU8818" s="5"/>
      <c r="AV8818" s="3"/>
      <c r="AW8818" s="3"/>
      <c r="AX8818" s="3"/>
      <c r="AY8818" s="3"/>
      <c r="AZ8818" s="3"/>
      <c r="BA8818" s="3"/>
      <c r="BB8818" s="3"/>
      <c r="BC8818" s="3"/>
      <c r="BD8818" s="3"/>
      <c r="BE8818" s="3"/>
      <c r="BF8818" s="3"/>
      <c r="BG8818" s="3"/>
      <c r="CK8818"/>
    </row>
    <row r="8819" spans="1:89" x14ac:dyDescent="0.25">
      <c r="A8819" s="2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3"/>
      <c r="AU8819" s="5"/>
      <c r="AV8819" s="3"/>
      <c r="AW8819" s="3"/>
      <c r="AX8819" s="3"/>
      <c r="AY8819" s="3"/>
      <c r="AZ8819" s="3"/>
      <c r="BA8819" s="3"/>
      <c r="BB8819" s="3"/>
      <c r="BC8819" s="3"/>
      <c r="BD8819" s="3"/>
      <c r="BE8819" s="3"/>
      <c r="BF8819" s="3"/>
      <c r="BG8819" s="3"/>
      <c r="CK8819"/>
    </row>
    <row r="8820" spans="1:89" x14ac:dyDescent="0.25">
      <c r="A8820" s="2"/>
      <c r="B8820" s="5"/>
      <c r="C8820" s="5"/>
      <c r="D8820" s="5"/>
      <c r="E8820" s="5"/>
      <c r="F8820" s="5"/>
      <c r="G8820" s="5"/>
      <c r="H8820" s="5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  <c r="AI8820" s="3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3"/>
      <c r="AU8820" s="5"/>
      <c r="AV8820" s="3"/>
      <c r="AW8820" s="3"/>
      <c r="AX8820" s="3"/>
      <c r="AY8820" s="3"/>
      <c r="AZ8820" s="3"/>
      <c r="BA8820" s="3"/>
      <c r="BB8820" s="3"/>
      <c r="BC8820" s="3"/>
      <c r="BD8820" s="3"/>
      <c r="BE8820" s="3"/>
      <c r="BF8820" s="3"/>
      <c r="BG8820" s="3"/>
      <c r="CK8820"/>
    </row>
    <row r="8821" spans="1:89" x14ac:dyDescent="0.25">
      <c r="A8821" s="2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3"/>
      <c r="AU8821" s="5"/>
      <c r="AV8821" s="3"/>
      <c r="AW8821" s="3"/>
      <c r="AX8821" s="3"/>
      <c r="AY8821" s="3"/>
      <c r="AZ8821" s="3"/>
      <c r="BA8821" s="3"/>
      <c r="BB8821" s="3"/>
      <c r="BC8821" s="3"/>
      <c r="BD8821" s="3"/>
      <c r="BE8821" s="3"/>
      <c r="BF8821" s="3"/>
      <c r="BG8821" s="3"/>
      <c r="CK8821"/>
    </row>
    <row r="8822" spans="1:89" x14ac:dyDescent="0.25">
      <c r="A8822" s="2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3"/>
      <c r="AU8822" s="5"/>
      <c r="AV8822" s="3"/>
      <c r="AW8822" s="3"/>
      <c r="AX8822" s="3"/>
      <c r="AY8822" s="3"/>
      <c r="AZ8822" s="3"/>
      <c r="BA8822" s="3"/>
      <c r="BB8822" s="3"/>
      <c r="BC8822" s="3"/>
      <c r="BD8822" s="3"/>
      <c r="BE8822" s="3"/>
      <c r="BF8822" s="3"/>
      <c r="BG8822" s="3"/>
      <c r="CK8822"/>
    </row>
    <row r="8823" spans="1:89" x14ac:dyDescent="0.25">
      <c r="A8823" s="2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3"/>
      <c r="AU8823" s="5"/>
      <c r="AV8823" s="3"/>
      <c r="AW8823" s="3"/>
      <c r="AX8823" s="3"/>
      <c r="AY8823" s="3"/>
      <c r="AZ8823" s="3"/>
      <c r="BA8823" s="3"/>
      <c r="BB8823" s="3"/>
      <c r="BC8823" s="3"/>
      <c r="BD8823" s="3"/>
      <c r="BE8823" s="3"/>
      <c r="BF8823" s="3"/>
      <c r="BG8823" s="3"/>
      <c r="CK8823"/>
    </row>
    <row r="8824" spans="1:89" x14ac:dyDescent="0.25">
      <c r="A8824" s="2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3"/>
      <c r="AU8824" s="5"/>
      <c r="AV8824" s="3"/>
      <c r="AW8824" s="3"/>
      <c r="AX8824" s="3"/>
      <c r="AY8824" s="3"/>
      <c r="AZ8824" s="3"/>
      <c r="BA8824" s="3"/>
      <c r="BB8824" s="3"/>
      <c r="BC8824" s="3"/>
      <c r="BD8824" s="3"/>
      <c r="BE8824" s="3"/>
      <c r="BF8824" s="3"/>
      <c r="BG8824" s="3"/>
      <c r="CK8824"/>
    </row>
    <row r="8825" spans="1:89" x14ac:dyDescent="0.25">
      <c r="A8825" s="2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3"/>
      <c r="AU8825" s="5"/>
      <c r="AV8825" s="3"/>
      <c r="AW8825" s="3"/>
      <c r="AX8825" s="3"/>
      <c r="AY8825" s="3"/>
      <c r="AZ8825" s="3"/>
      <c r="BA8825" s="3"/>
      <c r="BB8825" s="3"/>
      <c r="BC8825" s="3"/>
      <c r="BD8825" s="3"/>
      <c r="BE8825" s="3"/>
      <c r="BF8825" s="3"/>
      <c r="BG8825" s="3"/>
      <c r="CK8825"/>
    </row>
    <row r="8826" spans="1:89" x14ac:dyDescent="0.25">
      <c r="A8826" s="2"/>
      <c r="B8826" s="5"/>
      <c r="C8826" s="5"/>
      <c r="D8826" s="5"/>
      <c r="E8826" s="5"/>
      <c r="F8826" s="5"/>
      <c r="G8826" s="5"/>
      <c r="H8826" s="5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  <c r="AI8826" s="3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3"/>
      <c r="AU8826" s="5"/>
      <c r="AV8826" s="3"/>
      <c r="AW8826" s="3"/>
      <c r="AX8826" s="3"/>
      <c r="AY8826" s="3"/>
      <c r="AZ8826" s="3"/>
      <c r="BA8826" s="3"/>
      <c r="BB8826" s="3"/>
      <c r="BC8826" s="3"/>
      <c r="BD8826" s="3"/>
      <c r="BE8826" s="3"/>
      <c r="BF8826" s="3"/>
      <c r="BG8826" s="3"/>
      <c r="CK8826"/>
    </row>
    <row r="8827" spans="1:89" x14ac:dyDescent="0.25">
      <c r="A8827" s="2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3"/>
      <c r="AU8827" s="5"/>
      <c r="AV8827" s="3"/>
      <c r="AW8827" s="3"/>
      <c r="AX8827" s="3"/>
      <c r="AY8827" s="3"/>
      <c r="AZ8827" s="3"/>
      <c r="BA8827" s="3"/>
      <c r="BB8827" s="3"/>
      <c r="BC8827" s="3"/>
      <c r="BD8827" s="3"/>
      <c r="BE8827" s="3"/>
      <c r="BF8827" s="3"/>
      <c r="BG8827" s="3"/>
      <c r="CK8827"/>
    </row>
    <row r="8828" spans="1:89" x14ac:dyDescent="0.25">
      <c r="A8828" s="2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3"/>
      <c r="AU8828" s="5"/>
      <c r="AV8828" s="3"/>
      <c r="AW8828" s="3"/>
      <c r="AX8828" s="3"/>
      <c r="AY8828" s="3"/>
      <c r="AZ8828" s="3"/>
      <c r="BA8828" s="3"/>
      <c r="BB8828" s="3"/>
      <c r="BC8828" s="3"/>
      <c r="BD8828" s="3"/>
      <c r="BE8828" s="3"/>
      <c r="BF8828" s="3"/>
      <c r="BG8828" s="3"/>
      <c r="CK8828"/>
    </row>
    <row r="8829" spans="1:89" x14ac:dyDescent="0.25">
      <c r="A8829" s="2"/>
      <c r="B8829" s="5"/>
      <c r="C8829" s="5"/>
      <c r="D8829" s="5"/>
      <c r="E8829" s="5"/>
      <c r="F8829" s="5"/>
      <c r="G8829" s="5"/>
      <c r="H8829" s="5"/>
      <c r="I8829" s="5"/>
      <c r="J8829" s="3"/>
      <c r="K8829" s="3"/>
      <c r="L8829" s="5"/>
      <c r="M8829" s="5"/>
      <c r="AJ8829" s="3"/>
      <c r="AK8829" s="3"/>
      <c r="AL8829" s="3"/>
      <c r="AM8829" s="3"/>
      <c r="AN8829" s="5"/>
      <c r="AO8829" s="5"/>
      <c r="AP8829" s="5"/>
      <c r="AQ8829" s="5"/>
      <c r="AR8829" s="5"/>
      <c r="AS8829" s="5"/>
      <c r="AT8829" s="3"/>
      <c r="AU8829" s="5"/>
      <c r="AV8829" s="3"/>
      <c r="AW8829" s="3"/>
      <c r="AX8829" s="3"/>
      <c r="AY8829" s="3"/>
      <c r="AZ8829" s="3"/>
      <c r="BA8829" s="3"/>
      <c r="BB8829" s="3"/>
      <c r="BC8829" s="3"/>
      <c r="BD8829" s="3"/>
      <c r="BE8829" s="3"/>
      <c r="BF8829" s="3"/>
      <c r="BG8829" s="3"/>
      <c r="CK8829"/>
    </row>
    <row r="8830" spans="1:89" x14ac:dyDescent="0.25">
      <c r="A8830" s="2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3"/>
      <c r="AU8830" s="5"/>
      <c r="AV8830" s="3"/>
      <c r="AW8830" s="3"/>
      <c r="AX8830" s="3"/>
      <c r="AY8830" s="3"/>
      <c r="AZ8830" s="3"/>
      <c r="BA8830" s="3"/>
      <c r="BB8830" s="3"/>
      <c r="BC8830" s="3"/>
      <c r="BD8830" s="3"/>
      <c r="BE8830" s="3"/>
      <c r="BF8830" s="3"/>
      <c r="BG8830" s="3"/>
      <c r="CK8830"/>
    </row>
    <row r="8831" spans="1:89" x14ac:dyDescent="0.25">
      <c r="A8831" s="2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3"/>
      <c r="AU8831" s="5"/>
      <c r="AV8831" s="3"/>
      <c r="AW8831" s="3"/>
      <c r="AX8831" s="3"/>
      <c r="AY8831" s="3"/>
      <c r="AZ8831" s="3"/>
      <c r="BA8831" s="3"/>
      <c r="BB8831" s="3"/>
      <c r="BC8831" s="3"/>
      <c r="BD8831" s="3"/>
      <c r="BE8831" s="3"/>
      <c r="BF8831" s="3"/>
      <c r="BG8831" s="3"/>
      <c r="CK8831"/>
    </row>
    <row r="8832" spans="1:89" x14ac:dyDescent="0.25">
      <c r="A8832" s="2"/>
      <c r="B8832" s="5"/>
      <c r="C8832" s="5"/>
      <c r="D8832" s="5"/>
      <c r="E8832" s="5"/>
      <c r="F8832" s="5"/>
      <c r="G8832" s="5"/>
      <c r="H8832" s="5"/>
      <c r="I8832" s="3"/>
      <c r="J8832" s="3"/>
      <c r="K8832" s="3"/>
      <c r="L8832" s="5"/>
      <c r="M8832" s="5"/>
      <c r="AJ8832" s="3"/>
      <c r="AK8832" s="3"/>
      <c r="AL8832" s="3"/>
      <c r="AM8832" s="5"/>
      <c r="AN8832" s="5"/>
      <c r="AO8832" s="5"/>
      <c r="AP8832" s="5"/>
      <c r="AQ8832" s="5"/>
      <c r="AR8832" s="5"/>
      <c r="AS8832" s="5"/>
      <c r="AT8832" s="3"/>
      <c r="AU8832" s="5"/>
      <c r="AV8832" s="3"/>
      <c r="AW8832" s="3"/>
      <c r="AX8832" s="3"/>
      <c r="AY8832" s="3"/>
      <c r="AZ8832" s="3"/>
      <c r="BA8832" s="3"/>
      <c r="BB8832" s="3"/>
      <c r="BC8832" s="3"/>
      <c r="BD8832" s="3"/>
      <c r="BE8832" s="3"/>
      <c r="BF8832" s="3"/>
      <c r="BG8832" s="3"/>
      <c r="CK8832"/>
    </row>
    <row r="8833" spans="1:89" x14ac:dyDescent="0.25">
      <c r="A8833" s="2"/>
      <c r="B8833" s="5"/>
      <c r="C8833" s="5"/>
      <c r="D8833" s="5"/>
      <c r="E8833" s="5"/>
      <c r="F8833" s="5"/>
      <c r="G8833" s="5"/>
      <c r="H8833" s="5"/>
      <c r="I8833" s="5"/>
      <c r="J8833" s="3"/>
      <c r="K8833" s="3"/>
      <c r="L8833" s="5"/>
      <c r="M8833" s="5"/>
      <c r="AJ8833" s="3"/>
      <c r="AK8833" s="3"/>
      <c r="AL8833" s="3"/>
      <c r="AM8833" s="3"/>
      <c r="AN8833" s="5"/>
      <c r="AO8833" s="5"/>
      <c r="AP8833" s="5"/>
      <c r="AQ8833" s="5"/>
      <c r="AR8833" s="5"/>
      <c r="AS8833" s="5"/>
      <c r="AT8833" s="3"/>
      <c r="AU8833" s="5"/>
      <c r="AV8833" s="3"/>
      <c r="AW8833" s="3"/>
      <c r="AX8833" s="3"/>
      <c r="AY8833" s="3"/>
      <c r="AZ8833" s="3"/>
      <c r="BA8833" s="3"/>
      <c r="BB8833" s="3"/>
      <c r="BC8833" s="3"/>
      <c r="BD8833" s="3"/>
      <c r="BE8833" s="3"/>
      <c r="BF8833" s="3"/>
      <c r="BG8833" s="3"/>
      <c r="CK8833"/>
    </row>
    <row r="8834" spans="1:89" x14ac:dyDescent="0.25">
      <c r="A8834" s="2"/>
      <c r="B8834" s="5"/>
      <c r="C8834" s="5"/>
      <c r="D8834" s="5"/>
      <c r="E8834" s="5"/>
      <c r="F8834" s="5"/>
      <c r="G8834" s="5"/>
      <c r="H8834" s="5"/>
      <c r="I8834" s="5"/>
      <c r="J8834" s="3"/>
      <c r="K8834" s="3"/>
      <c r="L8834" s="5"/>
      <c r="M8834" s="5"/>
      <c r="AJ8834" s="3"/>
      <c r="AK8834" s="3"/>
      <c r="AL8834" s="3"/>
      <c r="AM8834" s="3"/>
      <c r="AN8834" s="5"/>
      <c r="AO8834" s="5"/>
      <c r="AP8834" s="5"/>
      <c r="AQ8834" s="5"/>
      <c r="AR8834" s="5"/>
      <c r="AS8834" s="5"/>
      <c r="AT8834" s="3"/>
      <c r="AU8834" s="5"/>
      <c r="AV8834" s="3"/>
      <c r="AW8834" s="3"/>
      <c r="AX8834" s="3"/>
      <c r="AY8834" s="3"/>
      <c r="AZ8834" s="3"/>
      <c r="BA8834" s="3"/>
      <c r="BB8834" s="3"/>
      <c r="BC8834" s="3"/>
      <c r="BD8834" s="3"/>
      <c r="BE8834" s="3"/>
      <c r="BF8834" s="3"/>
      <c r="BG8834" s="3"/>
      <c r="CK8834"/>
    </row>
    <row r="8835" spans="1:89" x14ac:dyDescent="0.25">
      <c r="A8835" s="2"/>
      <c r="B8835" s="5"/>
      <c r="C8835" s="5"/>
      <c r="D8835" s="5"/>
      <c r="E8835" s="5"/>
      <c r="F8835" s="5"/>
      <c r="G8835" s="5"/>
      <c r="H8835" s="5"/>
      <c r="I8835" s="3"/>
      <c r="J8835" s="5"/>
      <c r="K8835" s="5"/>
      <c r="L8835" s="5"/>
      <c r="M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3"/>
      <c r="AU8835" s="5"/>
      <c r="AV8835" s="3"/>
      <c r="AW8835" s="3"/>
      <c r="AX8835" s="3"/>
      <c r="AY8835" s="3"/>
      <c r="AZ8835" s="3"/>
      <c r="BA8835" s="3"/>
      <c r="BB8835" s="3"/>
      <c r="BC8835" s="3"/>
      <c r="BD8835" s="3"/>
      <c r="BE8835" s="3"/>
      <c r="BF8835" s="3"/>
      <c r="BG8835" s="3"/>
      <c r="CK8835"/>
    </row>
    <row r="8836" spans="1:89" x14ac:dyDescent="0.25">
      <c r="A8836" s="2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3"/>
      <c r="AU8836" s="5"/>
      <c r="AV8836" s="3"/>
      <c r="AW8836" s="3"/>
      <c r="AX8836" s="3"/>
      <c r="AY8836" s="3"/>
      <c r="AZ8836" s="3"/>
      <c r="BA8836" s="3"/>
      <c r="BB8836" s="3"/>
      <c r="BC8836" s="3"/>
      <c r="BD8836" s="3"/>
      <c r="BE8836" s="3"/>
      <c r="BF8836" s="3"/>
      <c r="BG8836" s="3"/>
      <c r="CK8836"/>
    </row>
    <row r="8837" spans="1:89" x14ac:dyDescent="0.25">
      <c r="A8837" s="2"/>
      <c r="B8837" s="5"/>
      <c r="C8837" s="5"/>
      <c r="D8837" s="5"/>
      <c r="E8837" s="5"/>
      <c r="F8837" s="5"/>
      <c r="G8837" s="5"/>
      <c r="H8837" s="5"/>
      <c r="I8837" s="5"/>
      <c r="J8837" s="3"/>
      <c r="K8837" s="3"/>
      <c r="L8837" s="5"/>
      <c r="M8837" s="5"/>
      <c r="AJ8837" s="3"/>
      <c r="AK8837" s="3"/>
      <c r="AL8837" s="3"/>
      <c r="AM8837" s="5"/>
      <c r="AN8837" s="5"/>
      <c r="AO8837" s="5"/>
      <c r="AP8837" s="5"/>
      <c r="AQ8837" s="5"/>
      <c r="AR8837" s="5"/>
      <c r="AS8837" s="5"/>
      <c r="AT8837" s="3"/>
      <c r="AU8837" s="5"/>
      <c r="AV8837" s="3"/>
      <c r="AW8837" s="3"/>
      <c r="AX8837" s="3"/>
      <c r="AY8837" s="3"/>
      <c r="AZ8837" s="3"/>
      <c r="BA8837" s="3"/>
      <c r="BB8837" s="3"/>
      <c r="BC8837" s="3"/>
      <c r="BD8837" s="3"/>
      <c r="BE8837" s="3"/>
      <c r="BF8837" s="3"/>
      <c r="BG8837" s="3"/>
      <c r="CK8837"/>
    </row>
    <row r="8838" spans="1:89" x14ac:dyDescent="0.25">
      <c r="A8838" s="2"/>
      <c r="B8838" s="5"/>
      <c r="C8838" s="5"/>
      <c r="D8838" s="5"/>
      <c r="E8838" s="5"/>
      <c r="F8838" s="5"/>
      <c r="G8838" s="5"/>
      <c r="H8838" s="5"/>
      <c r="I8838" s="5"/>
      <c r="J8838" s="3"/>
      <c r="K8838" s="3"/>
      <c r="L8838" s="5"/>
      <c r="M8838" s="5"/>
      <c r="AJ8838" s="3"/>
      <c r="AK8838" s="3"/>
      <c r="AL8838" s="3"/>
      <c r="AM8838" s="3"/>
      <c r="AN8838" s="5"/>
      <c r="AO8838" s="5"/>
      <c r="AP8838" s="5"/>
      <c r="AQ8838" s="5"/>
      <c r="AR8838" s="5"/>
      <c r="AS8838" s="5"/>
      <c r="AT8838" s="3"/>
      <c r="AU8838" s="5"/>
      <c r="AV8838" s="3"/>
      <c r="AW8838" s="3"/>
      <c r="AX8838" s="3"/>
      <c r="AY8838" s="3"/>
      <c r="AZ8838" s="3"/>
      <c r="BA8838" s="3"/>
      <c r="BB8838" s="3"/>
      <c r="BC8838" s="3"/>
      <c r="BD8838" s="3"/>
      <c r="BE8838" s="3"/>
      <c r="BF8838" s="3"/>
      <c r="BG8838" s="3"/>
      <c r="CK8838"/>
    </row>
    <row r="8839" spans="1:89" x14ac:dyDescent="0.25">
      <c r="A8839" s="2"/>
      <c r="B8839" s="5"/>
      <c r="C8839" s="5"/>
      <c r="D8839" s="5"/>
      <c r="E8839" s="5"/>
      <c r="F8839" s="5"/>
      <c r="G8839" s="5"/>
      <c r="H8839" s="5"/>
      <c r="I8839" s="5"/>
      <c r="J8839" s="3"/>
      <c r="K8839" s="3"/>
      <c r="L8839" s="5"/>
      <c r="M8839" s="5"/>
      <c r="AJ8839" s="3"/>
      <c r="AK8839" s="3"/>
      <c r="AL8839" s="3"/>
      <c r="AM8839" s="5"/>
      <c r="AN8839" s="5"/>
      <c r="AO8839" s="5"/>
      <c r="AP8839" s="5"/>
      <c r="AQ8839" s="5"/>
      <c r="AR8839" s="5"/>
      <c r="AS8839" s="5"/>
      <c r="AT8839" s="3"/>
      <c r="AU8839" s="5"/>
      <c r="AV8839" s="3"/>
      <c r="AW8839" s="3"/>
      <c r="AX8839" s="3"/>
      <c r="AY8839" s="3"/>
      <c r="AZ8839" s="3"/>
      <c r="BA8839" s="3"/>
      <c r="BB8839" s="3"/>
      <c r="BC8839" s="3"/>
      <c r="BD8839" s="3"/>
      <c r="BE8839" s="3"/>
      <c r="BF8839" s="3"/>
      <c r="BG8839" s="3"/>
      <c r="CK8839"/>
    </row>
    <row r="8840" spans="1:89" x14ac:dyDescent="0.25">
      <c r="A8840" s="2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3"/>
      <c r="AU8840" s="5"/>
      <c r="AV8840" s="3"/>
      <c r="AW8840" s="3"/>
      <c r="AX8840" s="3"/>
      <c r="AY8840" s="3"/>
      <c r="AZ8840" s="3"/>
      <c r="BA8840" s="3"/>
      <c r="BB8840" s="3"/>
      <c r="BC8840" s="3"/>
      <c r="BD8840" s="3"/>
      <c r="BE8840" s="3"/>
      <c r="BF8840" s="3"/>
      <c r="BG8840" s="3"/>
      <c r="CK8840"/>
    </row>
    <row r="8841" spans="1:89" x14ac:dyDescent="0.25">
      <c r="A8841" s="2"/>
      <c r="B8841" s="5"/>
      <c r="C8841" s="5"/>
      <c r="D8841" s="5"/>
      <c r="E8841" s="5"/>
      <c r="F8841" s="5"/>
      <c r="G8841" s="5"/>
      <c r="H8841" s="5"/>
      <c r="I8841" s="3"/>
      <c r="J8841" s="5"/>
      <c r="K8841" s="5"/>
      <c r="L8841" s="5"/>
      <c r="M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3"/>
      <c r="AU8841" s="5"/>
      <c r="AV8841" s="3"/>
      <c r="AW8841" s="3"/>
      <c r="AX8841" s="3"/>
      <c r="AY8841" s="3"/>
      <c r="AZ8841" s="3"/>
      <c r="BA8841" s="3"/>
      <c r="BB8841" s="3"/>
      <c r="BC8841" s="3"/>
      <c r="BD8841" s="3"/>
      <c r="BE8841" s="3"/>
      <c r="BF8841" s="3"/>
      <c r="BG8841" s="3"/>
      <c r="CK8841"/>
    </row>
    <row r="8842" spans="1:89" x14ac:dyDescent="0.25">
      <c r="A8842" s="2"/>
      <c r="B8842" s="5"/>
      <c r="C8842" s="5"/>
      <c r="D8842" s="5"/>
      <c r="E8842" s="5"/>
      <c r="F8842" s="5"/>
      <c r="G8842" s="5"/>
      <c r="H8842" s="5"/>
      <c r="I8842" s="5"/>
      <c r="J8842" s="3"/>
      <c r="K8842" s="5"/>
      <c r="L8842" s="5"/>
      <c r="M8842" s="5"/>
      <c r="AJ8842" s="3"/>
      <c r="AK8842" s="3"/>
      <c r="AL8842" s="3"/>
      <c r="AM8842" s="5"/>
      <c r="AN8842" s="5"/>
      <c r="AO8842" s="5"/>
      <c r="AP8842" s="5"/>
      <c r="AQ8842" s="5"/>
      <c r="AR8842" s="5"/>
      <c r="AS8842" s="5"/>
      <c r="AT8842" s="3"/>
      <c r="AU8842" s="5"/>
      <c r="AV8842" s="3"/>
      <c r="AW8842" s="3"/>
      <c r="AX8842" s="3"/>
      <c r="AY8842" s="3"/>
      <c r="AZ8842" s="3"/>
      <c r="BA8842" s="3"/>
      <c r="BB8842" s="3"/>
      <c r="BC8842" s="3"/>
      <c r="BD8842" s="3"/>
      <c r="BE8842" s="3"/>
      <c r="BF8842" s="3"/>
      <c r="BG8842" s="3"/>
      <c r="CK8842"/>
    </row>
    <row r="8843" spans="1:89" x14ac:dyDescent="0.25">
      <c r="A8843" s="2"/>
      <c r="B8843" s="5"/>
      <c r="C8843" s="5"/>
      <c r="D8843" s="5"/>
      <c r="E8843" s="5"/>
      <c r="F8843" s="5"/>
      <c r="G8843" s="5"/>
      <c r="H8843" s="5"/>
      <c r="I8843" s="5"/>
      <c r="J8843" s="5"/>
      <c r="K8843" s="3"/>
      <c r="L8843" s="5"/>
      <c r="M8843" s="5"/>
      <c r="AJ8843" s="3"/>
      <c r="AK8843" s="3"/>
      <c r="AL8843" s="3"/>
      <c r="AM8843" s="5"/>
      <c r="AN8843" s="5"/>
      <c r="AO8843" s="5"/>
      <c r="AP8843" s="5"/>
      <c r="AQ8843" s="5"/>
      <c r="AR8843" s="5"/>
      <c r="AS8843" s="5"/>
      <c r="AT8843" s="3"/>
      <c r="AU8843" s="5"/>
      <c r="AV8843" s="3"/>
      <c r="AW8843" s="3"/>
      <c r="AX8843" s="3"/>
      <c r="AY8843" s="3"/>
      <c r="AZ8843" s="3"/>
      <c r="BA8843" s="3"/>
      <c r="BB8843" s="3"/>
      <c r="BC8843" s="3"/>
      <c r="BD8843" s="3"/>
      <c r="BE8843" s="3"/>
      <c r="BF8843" s="3"/>
      <c r="BG8843" s="3"/>
      <c r="CK8843"/>
    </row>
    <row r="8844" spans="1:89" x14ac:dyDescent="0.25">
      <c r="A8844" s="2"/>
      <c r="B8844" s="5"/>
      <c r="C8844" s="5"/>
      <c r="D8844" s="5"/>
      <c r="E8844" s="5"/>
      <c r="F8844" s="5"/>
      <c r="G8844" s="5"/>
      <c r="H8844" s="5"/>
      <c r="I8844" s="5"/>
      <c r="J8844" s="3"/>
      <c r="K8844" s="3"/>
      <c r="L8844" s="5"/>
      <c r="M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3"/>
      <c r="AU8844" s="5"/>
      <c r="AV8844" s="3"/>
      <c r="AW8844" s="3"/>
      <c r="AX8844" s="3"/>
      <c r="AY8844" s="3"/>
      <c r="AZ8844" s="3"/>
      <c r="BA8844" s="3"/>
      <c r="BB8844" s="3"/>
      <c r="BC8844" s="3"/>
      <c r="BD8844" s="3"/>
      <c r="BE8844" s="3"/>
      <c r="BF8844" s="3"/>
      <c r="BG8844" s="3"/>
      <c r="CK8844"/>
    </row>
    <row r="8845" spans="1:89" x14ac:dyDescent="0.25">
      <c r="A8845" s="2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3"/>
      <c r="AU8845" s="5"/>
      <c r="AV8845" s="3"/>
      <c r="AW8845" s="3"/>
      <c r="AX8845" s="3"/>
      <c r="AY8845" s="3"/>
      <c r="AZ8845" s="3"/>
      <c r="BA8845" s="3"/>
      <c r="BB8845" s="3"/>
      <c r="BC8845" s="3"/>
      <c r="BD8845" s="3"/>
      <c r="BE8845" s="3"/>
      <c r="BF8845" s="3"/>
      <c r="BG8845" s="3"/>
      <c r="CK8845"/>
    </row>
    <row r="8846" spans="1:89" x14ac:dyDescent="0.25">
      <c r="A8846" s="2"/>
      <c r="B8846" s="5"/>
      <c r="C8846" s="5"/>
      <c r="D8846" s="5"/>
      <c r="E8846" s="5"/>
      <c r="F8846" s="5"/>
      <c r="G8846" s="5"/>
      <c r="H8846" s="5"/>
      <c r="I8846" s="3"/>
      <c r="J8846" s="5"/>
      <c r="K8846" s="5"/>
      <c r="L8846" s="5"/>
      <c r="M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3"/>
      <c r="AU8846" s="5"/>
      <c r="AV8846" s="3"/>
      <c r="AW8846" s="3"/>
      <c r="AX8846" s="3"/>
      <c r="AY8846" s="3"/>
      <c r="AZ8846" s="3"/>
      <c r="BA8846" s="3"/>
      <c r="BB8846" s="3"/>
      <c r="BC8846" s="3"/>
      <c r="BD8846" s="3"/>
      <c r="BE8846" s="3"/>
      <c r="BF8846" s="3"/>
      <c r="BG8846" s="3"/>
      <c r="CK8846"/>
    </row>
    <row r="8847" spans="1:89" x14ac:dyDescent="0.25">
      <c r="A8847" s="2"/>
      <c r="B8847" s="5"/>
      <c r="C8847" s="5"/>
      <c r="D8847" s="5"/>
      <c r="E8847" s="5"/>
      <c r="F8847" s="5"/>
      <c r="G8847" s="5"/>
      <c r="H8847" s="5"/>
      <c r="I8847" s="3"/>
      <c r="J8847" s="3"/>
      <c r="K8847" s="3"/>
      <c r="L8847" s="5"/>
      <c r="M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3"/>
      <c r="AU8847" s="5"/>
      <c r="AV8847" s="3"/>
      <c r="AW8847" s="3"/>
      <c r="AX8847" s="3"/>
      <c r="AY8847" s="3"/>
      <c r="AZ8847" s="3"/>
      <c r="BA8847" s="3"/>
      <c r="BB8847" s="3"/>
      <c r="BC8847" s="3"/>
      <c r="BD8847" s="3"/>
      <c r="BE8847" s="3"/>
      <c r="BF8847" s="3"/>
      <c r="BG8847" s="3"/>
      <c r="CK8847"/>
    </row>
    <row r="8848" spans="1:89" x14ac:dyDescent="0.25">
      <c r="A8848" s="2"/>
      <c r="B8848" s="5"/>
      <c r="C8848" s="5"/>
      <c r="D8848" s="5"/>
      <c r="E8848" s="5"/>
      <c r="F8848" s="5"/>
      <c r="G8848" s="5"/>
      <c r="H8848" s="5"/>
      <c r="I8848" s="3"/>
      <c r="J8848" s="3"/>
      <c r="K8848" s="3"/>
      <c r="L8848" s="5"/>
      <c r="M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3"/>
      <c r="AU8848" s="5"/>
      <c r="AV8848" s="3"/>
      <c r="AW8848" s="3"/>
      <c r="AX8848" s="3"/>
      <c r="AY8848" s="3"/>
      <c r="AZ8848" s="3"/>
      <c r="BA8848" s="3"/>
      <c r="BB8848" s="3"/>
      <c r="BC8848" s="3"/>
      <c r="BD8848" s="3"/>
      <c r="BE8848" s="3"/>
      <c r="BF8848" s="3"/>
      <c r="BG8848" s="3"/>
      <c r="CK8848"/>
    </row>
    <row r="8849" spans="1:89" x14ac:dyDescent="0.25">
      <c r="A8849" s="2"/>
      <c r="B8849" s="5"/>
      <c r="C8849" s="5"/>
      <c r="D8849" s="5"/>
      <c r="E8849" s="5"/>
      <c r="F8849" s="5"/>
      <c r="G8849" s="5"/>
      <c r="H8849" s="5"/>
      <c r="I8849" s="3"/>
      <c r="J8849" s="3"/>
      <c r="K8849" s="3"/>
      <c r="L8849" s="5"/>
      <c r="M8849" s="5"/>
      <c r="AJ8849" s="3"/>
      <c r="AK8849" s="3"/>
      <c r="AL8849" s="3"/>
      <c r="AM8849" s="3"/>
      <c r="AN8849" s="5"/>
      <c r="AO8849" s="5"/>
      <c r="AP8849" s="5"/>
      <c r="AQ8849" s="5"/>
      <c r="AR8849" s="5"/>
      <c r="AS8849" s="5"/>
      <c r="AT8849" s="3"/>
      <c r="AU8849" s="5"/>
      <c r="AV8849" s="3"/>
      <c r="AW8849" s="3"/>
      <c r="AX8849" s="3"/>
      <c r="AY8849" s="3"/>
      <c r="AZ8849" s="3"/>
      <c r="BA8849" s="3"/>
      <c r="BB8849" s="3"/>
      <c r="BC8849" s="3"/>
      <c r="BD8849" s="3"/>
      <c r="BE8849" s="3"/>
      <c r="BF8849" s="3"/>
      <c r="BG8849" s="3"/>
      <c r="CK8849"/>
    </row>
    <row r="8850" spans="1:89" x14ac:dyDescent="0.25">
      <c r="A8850" s="2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3"/>
      <c r="AU8850" s="5"/>
      <c r="AV8850" s="3"/>
      <c r="AW8850" s="3"/>
      <c r="AX8850" s="3"/>
      <c r="AY8850" s="3"/>
      <c r="AZ8850" s="3"/>
      <c r="BA8850" s="3"/>
      <c r="BB8850" s="3"/>
      <c r="BC8850" s="3"/>
      <c r="BD8850" s="3"/>
      <c r="BE8850" s="3"/>
      <c r="BF8850" s="3"/>
      <c r="BG8850" s="3"/>
      <c r="CK8850"/>
    </row>
    <row r="8851" spans="1:89" x14ac:dyDescent="0.25">
      <c r="A8851" s="2"/>
      <c r="B8851" s="5"/>
      <c r="C8851" s="5"/>
      <c r="D8851" s="5"/>
      <c r="E8851" s="5"/>
      <c r="F8851" s="5"/>
      <c r="G8851" s="5"/>
      <c r="H8851" s="5"/>
      <c r="I8851" s="3"/>
      <c r="J8851" s="5"/>
      <c r="K8851" s="5"/>
      <c r="L8851" s="5"/>
      <c r="M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3"/>
      <c r="AU8851" s="5"/>
      <c r="AV8851" s="3"/>
      <c r="AW8851" s="3"/>
      <c r="AX8851" s="3"/>
      <c r="AY8851" s="3"/>
      <c r="AZ8851" s="3"/>
      <c r="BA8851" s="3"/>
      <c r="BB8851" s="3"/>
      <c r="BC8851" s="3"/>
      <c r="BD8851" s="3"/>
      <c r="BE8851" s="3"/>
      <c r="BF8851" s="3"/>
      <c r="BG8851" s="3"/>
      <c r="CK8851"/>
    </row>
    <row r="8852" spans="1:89" x14ac:dyDescent="0.25">
      <c r="A8852" s="2"/>
      <c r="B8852" s="5"/>
      <c r="C8852" s="5"/>
      <c r="D8852" s="5"/>
      <c r="E8852" s="5"/>
      <c r="F8852" s="5"/>
      <c r="G8852" s="5"/>
      <c r="H8852" s="5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  <c r="AI8852" s="3"/>
      <c r="AJ8852" s="3"/>
      <c r="AK8852" s="3"/>
      <c r="AL8852" s="3"/>
      <c r="AM8852" s="3"/>
      <c r="AN8852" s="5"/>
      <c r="AO8852" s="5"/>
      <c r="AP8852" s="5"/>
      <c r="AQ8852" s="5"/>
      <c r="AR8852" s="5"/>
      <c r="AS8852" s="5"/>
      <c r="AT8852" s="3"/>
      <c r="AU8852" s="5"/>
      <c r="AV8852" s="3"/>
      <c r="AW8852" s="3"/>
      <c r="AX8852" s="3"/>
      <c r="AY8852" s="3"/>
      <c r="AZ8852" s="3"/>
      <c r="BA8852" s="3"/>
      <c r="BB8852" s="3"/>
      <c r="BC8852" s="3"/>
      <c r="BD8852" s="3"/>
      <c r="BE8852" s="3"/>
      <c r="BF8852" s="3"/>
      <c r="BG8852" s="3"/>
      <c r="CK8852"/>
    </row>
    <row r="8853" spans="1:89" x14ac:dyDescent="0.25">
      <c r="A8853" s="2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3"/>
      <c r="AU8853" s="5"/>
      <c r="AV8853" s="3"/>
      <c r="AW8853" s="3"/>
      <c r="AX8853" s="3"/>
      <c r="AY8853" s="3"/>
      <c r="AZ8853" s="3"/>
      <c r="BA8853" s="3"/>
      <c r="BB8853" s="3"/>
      <c r="BC8853" s="3"/>
      <c r="BD8853" s="3"/>
      <c r="BE8853" s="3"/>
      <c r="BF8853" s="3"/>
      <c r="BG8853" s="3"/>
      <c r="CK8853"/>
    </row>
    <row r="8854" spans="1:89" x14ac:dyDescent="0.25">
      <c r="A8854" s="2"/>
      <c r="B8854" s="5"/>
      <c r="C8854" s="5"/>
      <c r="D8854" s="5"/>
      <c r="E8854" s="5"/>
      <c r="F8854" s="5"/>
      <c r="G8854" s="5"/>
      <c r="H8854" s="5"/>
      <c r="I8854" s="3"/>
      <c r="J8854" s="5"/>
      <c r="K8854" s="5"/>
      <c r="L8854" s="5"/>
      <c r="M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3"/>
      <c r="AU8854" s="5"/>
      <c r="AV8854" s="3"/>
      <c r="AW8854" s="3"/>
      <c r="AX8854" s="3"/>
      <c r="AY8854" s="3"/>
      <c r="AZ8854" s="3"/>
      <c r="BA8854" s="3"/>
      <c r="BB8854" s="3"/>
      <c r="BC8854" s="3"/>
      <c r="BD8854" s="3"/>
      <c r="BE8854" s="3"/>
      <c r="BF8854" s="3"/>
      <c r="BG8854" s="3"/>
      <c r="CK8854"/>
    </row>
    <row r="8855" spans="1:89" x14ac:dyDescent="0.25">
      <c r="A8855" s="2"/>
      <c r="B8855" s="5"/>
      <c r="C8855" s="5"/>
      <c r="D8855" s="5"/>
      <c r="E8855" s="5"/>
      <c r="F8855" s="5"/>
      <c r="G8855" s="5"/>
      <c r="H8855" s="5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  <c r="AI8855" s="3"/>
      <c r="AJ8855" s="3"/>
      <c r="AK8855" s="3"/>
      <c r="AL8855" s="3"/>
      <c r="AM8855" s="5"/>
      <c r="AN8855" s="5"/>
      <c r="AO8855" s="5"/>
      <c r="AP8855" s="5"/>
      <c r="AQ8855" s="5"/>
      <c r="AR8855" s="5"/>
      <c r="AS8855" s="5"/>
      <c r="AT8855" s="3"/>
      <c r="AU8855" s="5"/>
      <c r="AV8855" s="3"/>
      <c r="AW8855" s="3"/>
      <c r="AX8855" s="3"/>
      <c r="AY8855" s="3"/>
      <c r="AZ8855" s="3"/>
      <c r="BA8855" s="3"/>
      <c r="BB8855" s="3"/>
      <c r="BC8855" s="3"/>
      <c r="BD8855" s="3"/>
      <c r="BE8855" s="3"/>
      <c r="BF8855" s="3"/>
      <c r="BG8855" s="3"/>
      <c r="CK8855"/>
    </row>
    <row r="8856" spans="1:89" x14ac:dyDescent="0.25">
      <c r="A8856" s="2"/>
      <c r="B8856" s="5"/>
      <c r="C8856" s="5"/>
      <c r="D8856" s="5"/>
      <c r="E8856" s="5"/>
      <c r="F8856" s="5"/>
      <c r="G8856" s="5"/>
      <c r="H8856" s="5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  <c r="AI8856" s="3"/>
      <c r="AJ8856" s="3"/>
      <c r="AK8856" s="3"/>
      <c r="AL8856" s="3"/>
      <c r="AM8856" s="3"/>
      <c r="AN8856" s="5"/>
      <c r="AO8856" s="5"/>
      <c r="AP8856" s="5"/>
      <c r="AQ8856" s="5"/>
      <c r="AR8856" s="5"/>
      <c r="AS8856" s="5"/>
      <c r="AT8856" s="3"/>
      <c r="AU8856" s="5"/>
      <c r="AV8856" s="3"/>
      <c r="AW8856" s="3"/>
      <c r="AX8856" s="3"/>
      <c r="AY8856" s="3"/>
      <c r="AZ8856" s="3"/>
      <c r="BA8856" s="3"/>
      <c r="BB8856" s="3"/>
      <c r="BC8856" s="3"/>
      <c r="BD8856" s="3"/>
      <c r="BE8856" s="3"/>
      <c r="BF8856" s="3"/>
      <c r="BG8856" s="3"/>
      <c r="CK8856"/>
    </row>
    <row r="8857" spans="1:89" x14ac:dyDescent="0.25">
      <c r="A8857" s="2"/>
      <c r="B8857" s="5"/>
      <c r="C8857" s="5"/>
      <c r="D8857" s="5"/>
      <c r="E8857" s="5"/>
      <c r="F8857" s="5"/>
      <c r="G8857" s="5"/>
      <c r="H8857" s="5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  <c r="AI8857" s="3"/>
      <c r="AJ8857" s="3"/>
      <c r="AK8857" s="3"/>
      <c r="AL8857" s="3"/>
      <c r="AM8857" s="3"/>
      <c r="AN8857" s="5"/>
      <c r="AO8857" s="5"/>
      <c r="AP8857" s="5"/>
      <c r="AQ8857" s="5"/>
      <c r="AR8857" s="5"/>
      <c r="AS8857" s="5"/>
      <c r="AT8857" s="3"/>
      <c r="AU8857" s="5"/>
      <c r="AV8857" s="3"/>
      <c r="AW8857" s="3"/>
      <c r="AX8857" s="3"/>
      <c r="AY8857" s="3"/>
      <c r="AZ8857" s="3"/>
      <c r="BA8857" s="3"/>
      <c r="BB8857" s="3"/>
      <c r="BC8857" s="3"/>
      <c r="BD8857" s="3"/>
      <c r="BE8857" s="3"/>
      <c r="BF8857" s="3"/>
      <c r="BG8857" s="3"/>
      <c r="CK8857"/>
    </row>
    <row r="8858" spans="1:89" x14ac:dyDescent="0.25">
      <c r="A8858" s="2"/>
      <c r="B8858" s="5"/>
      <c r="C8858" s="5"/>
      <c r="D8858" s="5"/>
      <c r="E8858" s="5"/>
      <c r="F8858" s="5"/>
      <c r="G8858" s="5"/>
      <c r="H8858" s="5"/>
      <c r="I8858" s="3"/>
      <c r="J8858" s="5"/>
      <c r="K8858" s="5"/>
      <c r="L8858" s="5"/>
      <c r="M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3"/>
      <c r="AU8858" s="5"/>
      <c r="AV8858" s="3"/>
      <c r="AW8858" s="3"/>
      <c r="AX8858" s="3"/>
      <c r="AY8858" s="3"/>
      <c r="AZ8858" s="3"/>
      <c r="BA8858" s="3"/>
      <c r="BB8858" s="3"/>
      <c r="BC8858" s="3"/>
      <c r="BD8858" s="3"/>
      <c r="BE8858" s="3"/>
      <c r="BF8858" s="3"/>
      <c r="BG8858" s="3"/>
      <c r="CK8858"/>
    </row>
    <row r="8859" spans="1:89" x14ac:dyDescent="0.25">
      <c r="A8859" s="2"/>
      <c r="B8859" s="5"/>
      <c r="C8859" s="5"/>
      <c r="D8859" s="5"/>
      <c r="E8859" s="5"/>
      <c r="F8859" s="5"/>
      <c r="G8859" s="5"/>
      <c r="H8859" s="5"/>
      <c r="I8859" s="3"/>
      <c r="J8859" s="5"/>
      <c r="K8859" s="5"/>
      <c r="L8859" s="5"/>
      <c r="M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3"/>
      <c r="AU8859" s="5"/>
      <c r="AV8859" s="3"/>
      <c r="AW8859" s="3"/>
      <c r="AX8859" s="3"/>
      <c r="AY8859" s="3"/>
      <c r="AZ8859" s="3"/>
      <c r="BA8859" s="3"/>
      <c r="BB8859" s="3"/>
      <c r="BC8859" s="3"/>
      <c r="BD8859" s="3"/>
      <c r="BE8859" s="3"/>
      <c r="BF8859" s="3"/>
      <c r="BG8859" s="3"/>
      <c r="CK8859"/>
    </row>
    <row r="8860" spans="1:89" x14ac:dyDescent="0.25">
      <c r="A8860" s="2"/>
      <c r="B8860" s="5"/>
      <c r="C8860" s="5"/>
      <c r="D8860" s="5"/>
      <c r="E8860" s="5"/>
      <c r="F8860" s="5"/>
      <c r="G8860" s="5"/>
      <c r="H8860" s="5"/>
      <c r="I8860" s="5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  <c r="AI8860" s="3"/>
      <c r="AJ8860" s="3"/>
      <c r="AK8860" s="3"/>
      <c r="AL8860" s="3"/>
      <c r="AM8860" s="5"/>
      <c r="AN8860" s="5"/>
      <c r="AO8860" s="5"/>
      <c r="AP8860" s="5"/>
      <c r="AQ8860" s="5"/>
      <c r="AR8860" s="5"/>
      <c r="AS8860" s="5"/>
      <c r="AT8860" s="3"/>
      <c r="AU8860" s="5"/>
      <c r="AV8860" s="3"/>
      <c r="AW8860" s="3"/>
      <c r="AX8860" s="3"/>
      <c r="AY8860" s="3"/>
      <c r="AZ8860" s="3"/>
      <c r="BA8860" s="3"/>
      <c r="BB8860" s="3"/>
      <c r="BC8860" s="3"/>
      <c r="BD8860" s="3"/>
      <c r="BE8860" s="3"/>
      <c r="BF8860" s="3"/>
      <c r="BG8860" s="3"/>
      <c r="CK8860"/>
    </row>
    <row r="8861" spans="1:89" x14ac:dyDescent="0.25">
      <c r="A8861" s="2"/>
      <c r="B8861" s="5"/>
      <c r="C8861" s="5"/>
      <c r="D8861" s="5"/>
      <c r="E8861" s="5"/>
      <c r="F8861" s="5"/>
      <c r="G8861" s="5"/>
      <c r="H8861" s="5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  <c r="AI8861" s="3"/>
      <c r="AJ8861" s="3"/>
      <c r="AK8861" s="3"/>
      <c r="AL8861" s="3"/>
      <c r="AM8861" s="3"/>
      <c r="AN8861" s="5"/>
      <c r="AO8861" s="5"/>
      <c r="AP8861" s="5"/>
      <c r="AQ8861" s="5"/>
      <c r="AR8861" s="5"/>
      <c r="AS8861" s="5"/>
      <c r="AT8861" s="3"/>
      <c r="AU8861" s="5"/>
      <c r="AV8861" s="3"/>
      <c r="AW8861" s="3"/>
      <c r="AX8861" s="3"/>
      <c r="AY8861" s="3"/>
      <c r="AZ8861" s="3"/>
      <c r="BA8861" s="3"/>
      <c r="BB8861" s="3"/>
      <c r="BC8861" s="3"/>
      <c r="BD8861" s="3"/>
      <c r="BE8861" s="3"/>
      <c r="BF8861" s="3"/>
      <c r="BG8861" s="3"/>
      <c r="CK8861"/>
    </row>
    <row r="8862" spans="1:89" x14ac:dyDescent="0.25">
      <c r="A8862" s="2"/>
      <c r="B8862" s="5"/>
      <c r="C8862" s="5"/>
      <c r="D8862" s="5"/>
      <c r="E8862" s="5"/>
      <c r="F8862" s="5"/>
      <c r="G8862" s="5"/>
      <c r="H8862" s="5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  <c r="AI8862" s="3"/>
      <c r="AJ8862" s="3"/>
      <c r="AK8862" s="3"/>
      <c r="AL8862" s="3"/>
      <c r="AM8862" s="5"/>
      <c r="AN8862" s="5"/>
      <c r="AO8862" s="5"/>
      <c r="AP8862" s="5"/>
      <c r="AQ8862" s="5"/>
      <c r="AR8862" s="5"/>
      <c r="AS8862" s="5"/>
      <c r="AT8862" s="3"/>
      <c r="AU8862" s="5"/>
      <c r="AV8862" s="3"/>
      <c r="AW8862" s="3"/>
      <c r="AX8862" s="3"/>
      <c r="AY8862" s="3"/>
      <c r="AZ8862" s="3"/>
      <c r="BA8862" s="3"/>
      <c r="BB8862" s="3"/>
      <c r="BC8862" s="3"/>
      <c r="BD8862" s="3"/>
      <c r="BE8862" s="3"/>
      <c r="BF8862" s="3"/>
      <c r="BG8862" s="3"/>
      <c r="CK8862"/>
    </row>
    <row r="8863" spans="1:89" x14ac:dyDescent="0.25">
      <c r="A8863" s="2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3"/>
      <c r="AU8863" s="5"/>
      <c r="AV8863" s="3"/>
      <c r="AW8863" s="3"/>
      <c r="AX8863" s="3"/>
      <c r="AY8863" s="3"/>
      <c r="AZ8863" s="3"/>
      <c r="BA8863" s="3"/>
      <c r="BB8863" s="3"/>
      <c r="BC8863" s="3"/>
      <c r="BD8863" s="3"/>
      <c r="BE8863" s="3"/>
      <c r="BF8863" s="3"/>
      <c r="BG8863" s="3"/>
      <c r="CK8863"/>
    </row>
    <row r="8864" spans="1:89" x14ac:dyDescent="0.25">
      <c r="A8864" s="2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3"/>
      <c r="AU8864" s="5"/>
      <c r="AV8864" s="3"/>
      <c r="AW8864" s="3"/>
      <c r="AX8864" s="3"/>
      <c r="AY8864" s="3"/>
      <c r="AZ8864" s="3"/>
      <c r="BA8864" s="3"/>
      <c r="BB8864" s="3"/>
      <c r="BC8864" s="3"/>
      <c r="BD8864" s="3"/>
      <c r="BE8864" s="3"/>
      <c r="BF8864" s="3"/>
      <c r="BG8864" s="3"/>
      <c r="CK8864"/>
    </row>
    <row r="8865" spans="1:89" x14ac:dyDescent="0.25">
      <c r="A8865" s="2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AJ8865" s="3"/>
      <c r="AK8865" s="3"/>
      <c r="AL8865" s="3"/>
      <c r="AM8865" s="5"/>
      <c r="AN8865" s="5"/>
      <c r="AO8865" s="5"/>
      <c r="AP8865" s="5"/>
      <c r="AQ8865" s="5"/>
      <c r="AR8865" s="5"/>
      <c r="AS8865" s="5"/>
      <c r="AT8865" s="3"/>
      <c r="AU8865" s="5"/>
      <c r="AV8865" s="3"/>
      <c r="AW8865" s="3"/>
      <c r="AX8865" s="3"/>
      <c r="AY8865" s="3"/>
      <c r="AZ8865" s="3"/>
      <c r="BA8865" s="3"/>
      <c r="BB8865" s="3"/>
      <c r="BC8865" s="3"/>
      <c r="BD8865" s="3"/>
      <c r="BE8865" s="3"/>
      <c r="BF8865" s="3"/>
      <c r="BG8865" s="3"/>
      <c r="CK8865"/>
    </row>
    <row r="8866" spans="1:89" x14ac:dyDescent="0.25">
      <c r="A8866" s="2"/>
      <c r="B8866" s="5"/>
      <c r="C8866" s="5"/>
      <c r="D8866" s="5"/>
      <c r="E8866" s="5"/>
      <c r="F8866" s="5"/>
      <c r="G8866" s="5"/>
      <c r="H8866" s="5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  <c r="AI8866" s="3"/>
      <c r="AJ8866" s="3"/>
      <c r="AK8866" s="3"/>
      <c r="AL8866" s="3"/>
      <c r="AM8866" s="5"/>
      <c r="AN8866" s="5"/>
      <c r="AO8866" s="5"/>
      <c r="AP8866" s="5"/>
      <c r="AQ8866" s="5"/>
      <c r="AR8866" s="5"/>
      <c r="AS8866" s="5"/>
      <c r="AT8866" s="3"/>
      <c r="AU8866" s="5"/>
      <c r="AV8866" s="3"/>
      <c r="AW8866" s="3"/>
      <c r="AX8866" s="3"/>
      <c r="AY8866" s="3"/>
      <c r="AZ8866" s="3"/>
      <c r="BA8866" s="3"/>
      <c r="BB8866" s="3"/>
      <c r="BC8866" s="3"/>
      <c r="BD8866" s="3"/>
      <c r="BE8866" s="3"/>
      <c r="BF8866" s="3"/>
      <c r="BG8866" s="3"/>
      <c r="CK8866"/>
    </row>
    <row r="8867" spans="1:89" x14ac:dyDescent="0.25">
      <c r="A8867" s="2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3"/>
      <c r="AU8867" s="5"/>
      <c r="AV8867" s="3"/>
      <c r="AW8867" s="3"/>
      <c r="AX8867" s="3"/>
      <c r="AY8867" s="3"/>
      <c r="AZ8867" s="3"/>
      <c r="BA8867" s="3"/>
      <c r="BB8867" s="3"/>
      <c r="BC8867" s="3"/>
      <c r="BD8867" s="3"/>
      <c r="BE8867" s="3"/>
      <c r="BF8867" s="3"/>
      <c r="BG8867" s="3"/>
      <c r="CK8867"/>
    </row>
    <row r="8868" spans="1:89" x14ac:dyDescent="0.25">
      <c r="A8868" s="2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3"/>
      <c r="AU8868" s="5"/>
      <c r="AV8868" s="3"/>
      <c r="AW8868" s="3"/>
      <c r="AX8868" s="3"/>
      <c r="AY8868" s="3"/>
      <c r="AZ8868" s="3"/>
      <c r="BA8868" s="3"/>
      <c r="BB8868" s="3"/>
      <c r="BC8868" s="3"/>
      <c r="BD8868" s="3"/>
      <c r="BE8868" s="3"/>
      <c r="BF8868" s="3"/>
      <c r="BG8868" s="3"/>
      <c r="CK8868"/>
    </row>
    <row r="8869" spans="1:89" x14ac:dyDescent="0.25">
      <c r="A8869" s="2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3"/>
      <c r="AU8869" s="5"/>
      <c r="AV8869" s="3"/>
      <c r="AW8869" s="3"/>
      <c r="AX8869" s="3"/>
      <c r="AY8869" s="3"/>
      <c r="AZ8869" s="3"/>
      <c r="BA8869" s="3"/>
      <c r="BB8869" s="3"/>
      <c r="BC8869" s="3"/>
      <c r="BD8869" s="3"/>
      <c r="BE8869" s="3"/>
      <c r="BF8869" s="3"/>
      <c r="BG8869" s="3"/>
      <c r="CK8869"/>
    </row>
    <row r="8870" spans="1:89" x14ac:dyDescent="0.25">
      <c r="A8870" s="2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3"/>
      <c r="AU8870" s="5"/>
      <c r="AV8870" s="3"/>
      <c r="AW8870" s="3"/>
      <c r="AX8870" s="3"/>
      <c r="AY8870" s="3"/>
      <c r="AZ8870" s="3"/>
      <c r="BA8870" s="3"/>
      <c r="BB8870" s="3"/>
      <c r="BC8870" s="3"/>
      <c r="BD8870" s="3"/>
      <c r="BE8870" s="3"/>
      <c r="BF8870" s="3"/>
      <c r="BG8870" s="3"/>
      <c r="CK8870"/>
    </row>
    <row r="8871" spans="1:89" x14ac:dyDescent="0.25">
      <c r="A8871" s="2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3"/>
      <c r="AU8871" s="5"/>
      <c r="AV8871" s="3"/>
      <c r="AW8871" s="3"/>
      <c r="AX8871" s="3"/>
      <c r="AY8871" s="3"/>
      <c r="AZ8871" s="3"/>
      <c r="BA8871" s="3"/>
      <c r="BB8871" s="3"/>
      <c r="BC8871" s="3"/>
      <c r="BD8871" s="3"/>
      <c r="BE8871" s="3"/>
      <c r="BF8871" s="3"/>
      <c r="BG8871" s="3"/>
      <c r="CK8871"/>
    </row>
    <row r="8872" spans="1:89" x14ac:dyDescent="0.25">
      <c r="A8872" s="2"/>
      <c r="B8872" s="5"/>
      <c r="C8872" s="5"/>
      <c r="D8872" s="5"/>
      <c r="E8872" s="5"/>
      <c r="F8872" s="5"/>
      <c r="G8872" s="5"/>
      <c r="H8872" s="5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  <c r="AI8872" s="3"/>
      <c r="AJ8872" s="3"/>
      <c r="AK8872" s="3"/>
      <c r="AL8872" s="3"/>
      <c r="AM8872" s="3"/>
      <c r="AN8872" s="5"/>
      <c r="AO8872" s="5"/>
      <c r="AP8872" s="5"/>
      <c r="AQ8872" s="5"/>
      <c r="AR8872" s="5"/>
      <c r="AS8872" s="5"/>
      <c r="AT8872" s="3"/>
      <c r="AU8872" s="5"/>
      <c r="AV8872" s="3"/>
      <c r="AW8872" s="3"/>
      <c r="AX8872" s="3"/>
      <c r="AY8872" s="3"/>
      <c r="AZ8872" s="3"/>
      <c r="BA8872" s="3"/>
      <c r="BB8872" s="3"/>
      <c r="BC8872" s="3"/>
      <c r="BD8872" s="3"/>
      <c r="BE8872" s="3"/>
      <c r="BF8872" s="3"/>
      <c r="BG8872" s="3"/>
      <c r="CK8872"/>
    </row>
    <row r="8873" spans="1:89" x14ac:dyDescent="0.25">
      <c r="A8873" s="2"/>
      <c r="B8873" s="5"/>
      <c r="C8873" s="5"/>
      <c r="D8873" s="5"/>
      <c r="E8873" s="5"/>
      <c r="F8873" s="5"/>
      <c r="G8873" s="5"/>
      <c r="H8873" s="5"/>
      <c r="I8873" s="3"/>
      <c r="J8873" s="5"/>
      <c r="K8873" s="5"/>
      <c r="L8873" s="5"/>
      <c r="M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3"/>
      <c r="AU8873" s="5"/>
      <c r="AV8873" s="3"/>
      <c r="AW8873" s="3"/>
      <c r="AX8873" s="3"/>
      <c r="AY8873" s="3"/>
      <c r="AZ8873" s="3"/>
      <c r="BA8873" s="3"/>
      <c r="BB8873" s="3"/>
      <c r="BC8873" s="3"/>
      <c r="BD8873" s="3"/>
      <c r="BE8873" s="3"/>
      <c r="BF8873" s="3"/>
      <c r="BG8873" s="3"/>
      <c r="CK8873"/>
    </row>
    <row r="8874" spans="1:89" x14ac:dyDescent="0.25">
      <c r="A8874" s="2"/>
      <c r="B8874" s="5"/>
      <c r="C8874" s="5"/>
      <c r="D8874" s="5"/>
      <c r="E8874" s="5"/>
      <c r="F8874" s="5"/>
      <c r="G8874" s="5"/>
      <c r="H8874" s="5"/>
      <c r="I8874" s="3"/>
      <c r="J8874" s="5"/>
      <c r="K8874" s="5"/>
      <c r="L8874" s="5"/>
      <c r="M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3"/>
      <c r="AU8874" s="5"/>
      <c r="AV8874" s="3"/>
      <c r="AW8874" s="3"/>
      <c r="AX8874" s="3"/>
      <c r="AY8874" s="3"/>
      <c r="AZ8874" s="3"/>
      <c r="BA8874" s="3"/>
      <c r="BB8874" s="3"/>
      <c r="BC8874" s="3"/>
      <c r="BD8874" s="3"/>
      <c r="BE8874" s="3"/>
      <c r="BF8874" s="3"/>
      <c r="BG8874" s="3"/>
      <c r="CK8874"/>
    </row>
    <row r="8875" spans="1:89" x14ac:dyDescent="0.25">
      <c r="A8875" s="2"/>
      <c r="B8875" s="5"/>
      <c r="C8875" s="5"/>
      <c r="D8875" s="5"/>
      <c r="E8875" s="5"/>
      <c r="F8875" s="5"/>
      <c r="G8875" s="5"/>
      <c r="H8875" s="5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3"/>
      <c r="AK8875" s="3"/>
      <c r="AL8875" s="3"/>
      <c r="AM8875" s="3"/>
      <c r="AN8875" s="5"/>
      <c r="AO8875" s="5"/>
      <c r="AP8875" s="5"/>
      <c r="AQ8875" s="5"/>
      <c r="AR8875" s="5"/>
      <c r="AS8875" s="5"/>
      <c r="AT8875" s="3"/>
      <c r="AU8875" s="5"/>
      <c r="AV8875" s="3"/>
      <c r="AW8875" s="3"/>
      <c r="AX8875" s="3"/>
      <c r="AY8875" s="3"/>
      <c r="AZ8875" s="3"/>
      <c r="BA8875" s="3"/>
      <c r="BB8875" s="3"/>
      <c r="BC8875" s="3"/>
      <c r="BD8875" s="3"/>
      <c r="BE8875" s="3"/>
      <c r="BF8875" s="3"/>
      <c r="BG8875" s="3"/>
      <c r="CK8875"/>
    </row>
    <row r="8876" spans="1:89" x14ac:dyDescent="0.25">
      <c r="A8876" s="2"/>
      <c r="B8876" s="5"/>
      <c r="C8876" s="5"/>
      <c r="D8876" s="5"/>
      <c r="E8876" s="5"/>
      <c r="F8876" s="5"/>
      <c r="G8876" s="5"/>
      <c r="H8876" s="5"/>
      <c r="I8876" s="3"/>
      <c r="J8876" s="5"/>
      <c r="K8876" s="5"/>
      <c r="L8876" s="5"/>
      <c r="M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3"/>
      <c r="AU8876" s="5"/>
      <c r="AV8876" s="3"/>
      <c r="AW8876" s="3"/>
      <c r="AX8876" s="3"/>
      <c r="AY8876" s="3"/>
      <c r="AZ8876" s="3"/>
      <c r="BA8876" s="3"/>
      <c r="BB8876" s="3"/>
      <c r="BC8876" s="3"/>
      <c r="BD8876" s="3"/>
      <c r="BE8876" s="3"/>
      <c r="BF8876" s="3"/>
      <c r="BG8876" s="3"/>
      <c r="CK8876"/>
    </row>
    <row r="8877" spans="1:89" x14ac:dyDescent="0.25">
      <c r="A8877" s="2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3"/>
      <c r="AU8877" s="5"/>
      <c r="AV8877" s="3"/>
      <c r="AW8877" s="3"/>
      <c r="AX8877" s="3"/>
      <c r="AY8877" s="3"/>
      <c r="AZ8877" s="3"/>
      <c r="BA8877" s="3"/>
      <c r="BB8877" s="3"/>
      <c r="BC8877" s="3"/>
      <c r="BD8877" s="3"/>
      <c r="BE8877" s="3"/>
      <c r="BF8877" s="3"/>
      <c r="BG8877" s="3"/>
      <c r="CK8877"/>
    </row>
    <row r="8878" spans="1:89" x14ac:dyDescent="0.25">
      <c r="A8878" s="2"/>
      <c r="B8878" s="5"/>
      <c r="C8878" s="5"/>
      <c r="D8878" s="5"/>
      <c r="E8878" s="5"/>
      <c r="F8878" s="5"/>
      <c r="G8878" s="5"/>
      <c r="H8878" s="5"/>
      <c r="I8878" s="5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3"/>
      <c r="AK8878" s="3"/>
      <c r="AL8878" s="3"/>
      <c r="AM8878" s="5"/>
      <c r="AN8878" s="5"/>
      <c r="AO8878" s="5"/>
      <c r="AP8878" s="5"/>
      <c r="AQ8878" s="5"/>
      <c r="AR8878" s="5"/>
      <c r="AS8878" s="5"/>
      <c r="AT8878" s="3"/>
      <c r="AU8878" s="5"/>
      <c r="AV8878" s="3"/>
      <c r="AW8878" s="3"/>
      <c r="AX8878" s="3"/>
      <c r="AY8878" s="3"/>
      <c r="AZ8878" s="3"/>
      <c r="BA8878" s="3"/>
      <c r="BB8878" s="3"/>
      <c r="BC8878" s="3"/>
      <c r="BD8878" s="3"/>
      <c r="BE8878" s="3"/>
      <c r="BF8878" s="3"/>
      <c r="BG8878" s="3"/>
      <c r="CK8878"/>
    </row>
    <row r="8879" spans="1:89" x14ac:dyDescent="0.25">
      <c r="A8879" s="2"/>
      <c r="B8879" s="5"/>
      <c r="C8879" s="5"/>
      <c r="D8879" s="5"/>
      <c r="E8879" s="5"/>
      <c r="F8879" s="5"/>
      <c r="G8879" s="5"/>
      <c r="H8879" s="5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  <c r="AI8879" s="3"/>
      <c r="AJ8879" s="3"/>
      <c r="AK8879" s="3"/>
      <c r="AL8879" s="3"/>
      <c r="AM8879" s="3"/>
      <c r="AN8879" s="5"/>
      <c r="AO8879" s="5"/>
      <c r="AP8879" s="5"/>
      <c r="AQ8879" s="5"/>
      <c r="AR8879" s="5"/>
      <c r="AS8879" s="5"/>
      <c r="AT8879" s="3"/>
      <c r="AU8879" s="5"/>
      <c r="AV8879" s="3"/>
      <c r="AW8879" s="3"/>
      <c r="AX8879" s="3"/>
      <c r="AY8879" s="3"/>
      <c r="AZ8879" s="3"/>
      <c r="BA8879" s="3"/>
      <c r="BB8879" s="3"/>
      <c r="BC8879" s="3"/>
      <c r="BD8879" s="3"/>
      <c r="BE8879" s="3"/>
      <c r="BF8879" s="3"/>
      <c r="BG8879" s="3"/>
      <c r="CK8879"/>
    </row>
    <row r="8880" spans="1:89" x14ac:dyDescent="0.25">
      <c r="A8880" s="2"/>
      <c r="B8880" s="5"/>
      <c r="C8880" s="5"/>
      <c r="D8880" s="5"/>
      <c r="E8880" s="5"/>
      <c r="F8880" s="5"/>
      <c r="G8880" s="5"/>
      <c r="H8880" s="5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  <c r="AI8880" s="3"/>
      <c r="AJ8880" s="3"/>
      <c r="AK8880" s="3"/>
      <c r="AL8880" s="3"/>
      <c r="AM8880" s="3"/>
      <c r="AN8880" s="5"/>
      <c r="AO8880" s="5"/>
      <c r="AP8880" s="5"/>
      <c r="AQ8880" s="5"/>
      <c r="AR8880" s="5"/>
      <c r="AS8880" s="5"/>
      <c r="AT8880" s="3"/>
      <c r="AU8880" s="5"/>
      <c r="AV8880" s="3"/>
      <c r="AW8880" s="3"/>
      <c r="AX8880" s="3"/>
      <c r="AY8880" s="3"/>
      <c r="AZ8880" s="3"/>
      <c r="BA8880" s="3"/>
      <c r="BB8880" s="3"/>
      <c r="BC8880" s="3"/>
      <c r="BD8880" s="3"/>
      <c r="BE8880" s="3"/>
      <c r="BF8880" s="3"/>
      <c r="BG8880" s="3"/>
      <c r="CK8880"/>
    </row>
    <row r="8881" spans="1:89" x14ac:dyDescent="0.25">
      <c r="A8881" s="2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3"/>
      <c r="AU8881" s="5"/>
      <c r="AV8881" s="3"/>
      <c r="AW8881" s="3"/>
      <c r="AX8881" s="3"/>
      <c r="AY8881" s="3"/>
      <c r="AZ8881" s="3"/>
      <c r="BA8881" s="3"/>
      <c r="BB8881" s="3"/>
      <c r="BC8881" s="3"/>
      <c r="BD8881" s="3"/>
      <c r="BE8881" s="3"/>
      <c r="BF8881" s="3"/>
      <c r="BG8881" s="3"/>
      <c r="CK8881"/>
    </row>
    <row r="8882" spans="1:89" x14ac:dyDescent="0.25">
      <c r="A8882" s="2"/>
      <c r="B8882" s="5"/>
      <c r="C8882" s="5"/>
      <c r="D8882" s="5"/>
      <c r="E8882" s="5"/>
      <c r="F8882" s="5"/>
      <c r="G8882" s="5"/>
      <c r="H8882" s="5"/>
      <c r="I8882" s="3"/>
      <c r="J8882" s="5"/>
      <c r="K8882" s="5"/>
      <c r="L8882" s="5"/>
      <c r="M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3"/>
      <c r="AU8882" s="5"/>
      <c r="AV8882" s="3"/>
      <c r="AW8882" s="3"/>
      <c r="AX8882" s="3"/>
      <c r="AY8882" s="3"/>
      <c r="AZ8882" s="3"/>
      <c r="BA8882" s="3"/>
      <c r="BB8882" s="3"/>
      <c r="BC8882" s="3"/>
      <c r="BD8882" s="3"/>
      <c r="BE8882" s="3"/>
      <c r="BF8882" s="3"/>
      <c r="BG8882" s="3"/>
      <c r="CK8882"/>
    </row>
    <row r="8883" spans="1:89" x14ac:dyDescent="0.25">
      <c r="A8883" s="2"/>
      <c r="B8883" s="5"/>
      <c r="C8883" s="5"/>
      <c r="D8883" s="5"/>
      <c r="E8883" s="5"/>
      <c r="F8883" s="5"/>
      <c r="G8883" s="5"/>
      <c r="H8883" s="5"/>
      <c r="I8883" s="5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  <c r="AI8883" s="3"/>
      <c r="AJ8883" s="3"/>
      <c r="AK8883" s="3"/>
      <c r="AL8883" s="3"/>
      <c r="AM8883" s="5"/>
      <c r="AN8883" s="5"/>
      <c r="AO8883" s="5"/>
      <c r="AP8883" s="5"/>
      <c r="AQ8883" s="5"/>
      <c r="AR8883" s="5"/>
      <c r="AS8883" s="5"/>
      <c r="AT8883" s="3"/>
      <c r="AU8883" s="5"/>
      <c r="AV8883" s="3"/>
      <c r="AW8883" s="3"/>
      <c r="AX8883" s="3"/>
      <c r="AY8883" s="3"/>
      <c r="AZ8883" s="3"/>
      <c r="BA8883" s="3"/>
      <c r="BB8883" s="3"/>
      <c r="BC8883" s="3"/>
      <c r="BD8883" s="3"/>
      <c r="BE8883" s="3"/>
      <c r="BF8883" s="3"/>
      <c r="BG8883" s="3"/>
      <c r="CK8883"/>
    </row>
    <row r="8884" spans="1:89" x14ac:dyDescent="0.25">
      <c r="A8884" s="2"/>
      <c r="B8884" s="5"/>
      <c r="C8884" s="5"/>
      <c r="D8884" s="5"/>
      <c r="E8884" s="5"/>
      <c r="F8884" s="5"/>
      <c r="G8884" s="5"/>
      <c r="H8884" s="5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  <c r="AI8884" s="3"/>
      <c r="AJ8884" s="3"/>
      <c r="AK8884" s="3"/>
      <c r="AL8884" s="3"/>
      <c r="AM8884" s="3"/>
      <c r="AN8884" s="5"/>
      <c r="AO8884" s="5"/>
      <c r="AP8884" s="5"/>
      <c r="AQ8884" s="5"/>
      <c r="AR8884" s="5"/>
      <c r="AS8884" s="5"/>
      <c r="AT8884" s="3"/>
      <c r="AU8884" s="5"/>
      <c r="AV8884" s="3"/>
      <c r="AW8884" s="3"/>
      <c r="AX8884" s="3"/>
      <c r="AY8884" s="3"/>
      <c r="AZ8884" s="3"/>
      <c r="BA8884" s="3"/>
      <c r="BB8884" s="3"/>
      <c r="BC8884" s="3"/>
      <c r="BD8884" s="3"/>
      <c r="BE8884" s="3"/>
      <c r="BF8884" s="3"/>
      <c r="BG8884" s="3"/>
      <c r="CK8884"/>
    </row>
    <row r="8885" spans="1:89" x14ac:dyDescent="0.25">
      <c r="A8885" s="2"/>
      <c r="B8885" s="5"/>
      <c r="C8885" s="5"/>
      <c r="D8885" s="5"/>
      <c r="E8885" s="5"/>
      <c r="F8885" s="5"/>
      <c r="G8885" s="5"/>
      <c r="H8885" s="5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  <c r="AI8885" s="3"/>
      <c r="AJ8885" s="3"/>
      <c r="AK8885" s="3"/>
      <c r="AL8885" s="3"/>
      <c r="AM8885" s="5"/>
      <c r="AN8885" s="5"/>
      <c r="AO8885" s="5"/>
      <c r="AP8885" s="5"/>
      <c r="AQ8885" s="5"/>
      <c r="AR8885" s="5"/>
      <c r="AS8885" s="5"/>
      <c r="AT8885" s="3"/>
      <c r="AU8885" s="5"/>
      <c r="AV8885" s="3"/>
      <c r="AW8885" s="3"/>
      <c r="AX8885" s="3"/>
      <c r="AY8885" s="3"/>
      <c r="AZ8885" s="3"/>
      <c r="BA8885" s="3"/>
      <c r="BB8885" s="3"/>
      <c r="BC8885" s="3"/>
      <c r="BD8885" s="3"/>
      <c r="BE8885" s="3"/>
      <c r="BF8885" s="3"/>
      <c r="BG8885" s="3"/>
      <c r="CK8885"/>
    </row>
    <row r="8886" spans="1:89" x14ac:dyDescent="0.25">
      <c r="A8886" s="2"/>
      <c r="B8886" s="5"/>
      <c r="C8886" s="5"/>
      <c r="D8886" s="5"/>
      <c r="E8886" s="5"/>
      <c r="F8886" s="5"/>
      <c r="G8886" s="5"/>
      <c r="H8886" s="5"/>
      <c r="I8886" s="3"/>
      <c r="J8886" s="5"/>
      <c r="K8886" s="5"/>
      <c r="L8886" s="5"/>
      <c r="M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3"/>
      <c r="AU8886" s="5"/>
      <c r="AV8886" s="3"/>
      <c r="AW8886" s="3"/>
      <c r="AX8886" s="3"/>
      <c r="AY8886" s="3"/>
      <c r="AZ8886" s="3"/>
      <c r="BA8886" s="3"/>
      <c r="BB8886" s="3"/>
      <c r="BC8886" s="3"/>
      <c r="BD8886" s="3"/>
      <c r="BE8886" s="3"/>
      <c r="BF8886" s="3"/>
      <c r="BG8886" s="3"/>
      <c r="CK8886"/>
    </row>
    <row r="8887" spans="1:89" x14ac:dyDescent="0.25">
      <c r="A8887" s="2"/>
      <c r="B8887" s="5"/>
      <c r="C8887" s="5"/>
      <c r="D8887" s="5"/>
      <c r="E8887" s="5"/>
      <c r="F8887" s="5"/>
      <c r="G8887" s="5"/>
      <c r="H8887" s="5"/>
      <c r="I8887" s="3"/>
      <c r="J8887" s="5"/>
      <c r="K8887" s="5"/>
      <c r="L8887" s="5"/>
      <c r="M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3"/>
      <c r="AU8887" s="5"/>
      <c r="AV8887" s="3"/>
      <c r="AW8887" s="3"/>
      <c r="AX8887" s="3"/>
      <c r="AY8887" s="3"/>
      <c r="AZ8887" s="3"/>
      <c r="BA8887" s="3"/>
      <c r="BB8887" s="3"/>
      <c r="BC8887" s="3"/>
      <c r="BD8887" s="3"/>
      <c r="BE8887" s="3"/>
      <c r="BF8887" s="3"/>
      <c r="BG8887" s="3"/>
      <c r="CK8887"/>
    </row>
    <row r="8888" spans="1:89" x14ac:dyDescent="0.25">
      <c r="A8888" s="2"/>
      <c r="B8888" s="5"/>
      <c r="C8888" s="5"/>
      <c r="D8888" s="5"/>
      <c r="E8888" s="5"/>
      <c r="F8888" s="5"/>
      <c r="G8888" s="5"/>
      <c r="H8888" s="5"/>
      <c r="I8888" s="3"/>
      <c r="J8888" s="3"/>
      <c r="K8888" s="3"/>
      <c r="L8888" s="5"/>
      <c r="M8888" s="5"/>
      <c r="AJ8888" s="3"/>
      <c r="AK8888" s="3"/>
      <c r="AL8888" s="5"/>
      <c r="AM8888" s="5"/>
      <c r="AN8888" s="5"/>
      <c r="AO8888" s="5"/>
      <c r="AP8888" s="5"/>
      <c r="AQ8888" s="5"/>
      <c r="AR8888" s="5"/>
      <c r="AS8888" s="5"/>
      <c r="AT8888" s="3"/>
      <c r="AU8888" s="5"/>
      <c r="AV8888" s="3"/>
      <c r="AW8888" s="3"/>
      <c r="AX8888" s="3"/>
      <c r="AY8888" s="3"/>
      <c r="AZ8888" s="3"/>
      <c r="BA8888" s="3"/>
      <c r="BB8888" s="3"/>
      <c r="BC8888" s="3"/>
      <c r="BD8888" s="3"/>
      <c r="BE8888" s="3"/>
      <c r="BF8888" s="3"/>
      <c r="BG8888" s="3"/>
      <c r="CK8888"/>
    </row>
    <row r="8889" spans="1:89" x14ac:dyDescent="0.25">
      <c r="A8889" s="2"/>
      <c r="B8889" s="5"/>
      <c r="C8889" s="5"/>
      <c r="D8889" s="5"/>
      <c r="E8889" s="5"/>
      <c r="F8889" s="5"/>
      <c r="G8889" s="5"/>
      <c r="H8889" s="5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  <c r="AI8889" s="3"/>
      <c r="AJ8889" s="3"/>
      <c r="AK8889" s="3"/>
      <c r="AL8889" s="3"/>
      <c r="AM8889" s="5"/>
      <c r="AN8889" s="5"/>
      <c r="AO8889" s="5"/>
      <c r="AP8889" s="5"/>
      <c r="AQ8889" s="5"/>
      <c r="AR8889" s="5"/>
      <c r="AS8889" s="5"/>
      <c r="AT8889" s="3"/>
      <c r="AU8889" s="5"/>
      <c r="AV8889" s="3"/>
      <c r="AW8889" s="3"/>
      <c r="AX8889" s="3"/>
      <c r="AY8889" s="3"/>
      <c r="AZ8889" s="3"/>
      <c r="BA8889" s="3"/>
      <c r="BB8889" s="3"/>
      <c r="BC8889" s="3"/>
      <c r="BD8889" s="3"/>
      <c r="BE8889" s="3"/>
      <c r="BF8889" s="3"/>
      <c r="BG8889" s="3"/>
      <c r="CK8889"/>
    </row>
    <row r="8890" spans="1:89" x14ac:dyDescent="0.25">
      <c r="A8890" s="2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3"/>
      <c r="AU8890" s="5"/>
      <c r="AV8890" s="3"/>
      <c r="AW8890" s="3"/>
      <c r="AX8890" s="3"/>
      <c r="AY8890" s="3"/>
      <c r="AZ8890" s="3"/>
      <c r="BA8890" s="3"/>
      <c r="BB8890" s="3"/>
      <c r="BC8890" s="3"/>
      <c r="BD8890" s="3"/>
      <c r="BE8890" s="3"/>
      <c r="BF8890" s="3"/>
      <c r="BG8890" s="3"/>
      <c r="CK8890"/>
    </row>
    <row r="8891" spans="1:89" x14ac:dyDescent="0.25">
      <c r="A8891" s="2"/>
      <c r="B8891" s="5"/>
      <c r="C8891" s="5"/>
      <c r="D8891" s="5"/>
      <c r="E8891" s="5"/>
      <c r="F8891" s="5"/>
      <c r="G8891" s="5"/>
      <c r="H8891" s="5"/>
      <c r="I8891" s="3"/>
      <c r="J8891" s="5"/>
      <c r="K8891" s="5"/>
      <c r="L8891" s="5"/>
      <c r="M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3"/>
      <c r="AU8891" s="5"/>
      <c r="AV8891" s="3"/>
      <c r="AW8891" s="3"/>
      <c r="AX8891" s="3"/>
      <c r="AY8891" s="3"/>
      <c r="AZ8891" s="3"/>
      <c r="BA8891" s="3"/>
      <c r="BB8891" s="3"/>
      <c r="BC8891" s="3"/>
      <c r="BD8891" s="3"/>
      <c r="BE8891" s="3"/>
      <c r="BF8891" s="3"/>
      <c r="BG8891" s="3"/>
      <c r="CK8891"/>
    </row>
    <row r="8892" spans="1:89" x14ac:dyDescent="0.25">
      <c r="A8892" s="2"/>
      <c r="B8892" s="5"/>
      <c r="C8892" s="5"/>
      <c r="D8892" s="5"/>
      <c r="E8892" s="5"/>
      <c r="F8892" s="5"/>
      <c r="G8892" s="5"/>
      <c r="H8892" s="5"/>
      <c r="I8892" s="3"/>
      <c r="J8892" s="5"/>
      <c r="K8892" s="5"/>
      <c r="L8892" s="5"/>
      <c r="M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3"/>
      <c r="AU8892" s="5"/>
      <c r="AV8892" s="3"/>
      <c r="AW8892" s="3"/>
      <c r="AX8892" s="3"/>
      <c r="AY8892" s="3"/>
      <c r="AZ8892" s="3"/>
      <c r="BA8892" s="3"/>
      <c r="BB8892" s="3"/>
      <c r="BC8892" s="3"/>
      <c r="BD8892" s="3"/>
      <c r="BE8892" s="3"/>
      <c r="BF8892" s="3"/>
      <c r="BG8892" s="3"/>
      <c r="CK8892"/>
    </row>
    <row r="8893" spans="1:89" x14ac:dyDescent="0.25">
      <c r="A8893" s="2"/>
      <c r="B8893" s="5"/>
      <c r="C8893" s="5"/>
      <c r="D8893" s="5"/>
      <c r="E8893" s="5"/>
      <c r="F8893" s="5"/>
      <c r="G8893" s="5"/>
      <c r="H8893" s="5"/>
      <c r="I8893" s="3"/>
      <c r="J8893" s="5"/>
      <c r="K8893" s="5"/>
      <c r="L8893" s="5"/>
      <c r="M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3"/>
      <c r="AU8893" s="5"/>
      <c r="AV8893" s="3"/>
      <c r="AW8893" s="3"/>
      <c r="AX8893" s="3"/>
      <c r="AY8893" s="3"/>
      <c r="AZ8893" s="3"/>
      <c r="BA8893" s="3"/>
      <c r="BB8893" s="3"/>
      <c r="BC8893" s="3"/>
      <c r="BD8893" s="3"/>
      <c r="BE8893" s="3"/>
      <c r="BF8893" s="3"/>
      <c r="BG8893" s="3"/>
      <c r="CK8893"/>
    </row>
    <row r="8894" spans="1:89" x14ac:dyDescent="0.25">
      <c r="A8894" s="2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3"/>
      <c r="AU8894" s="5"/>
      <c r="AV8894" s="3"/>
      <c r="AW8894" s="3"/>
      <c r="AX8894" s="3"/>
      <c r="AY8894" s="3"/>
      <c r="AZ8894" s="3"/>
      <c r="BA8894" s="3"/>
      <c r="BB8894" s="3"/>
      <c r="BC8894" s="3"/>
      <c r="BD8894" s="3"/>
      <c r="BE8894" s="3"/>
      <c r="BF8894" s="3"/>
      <c r="BG8894" s="3"/>
      <c r="CK8894"/>
    </row>
    <row r="8895" spans="1:89" x14ac:dyDescent="0.25">
      <c r="A8895" s="2"/>
      <c r="B8895" s="5"/>
      <c r="C8895" s="5"/>
      <c r="D8895" s="5"/>
      <c r="E8895" s="5"/>
      <c r="F8895" s="5"/>
      <c r="G8895" s="5"/>
      <c r="H8895" s="5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  <c r="AI8895" s="3"/>
      <c r="AJ8895" s="3"/>
      <c r="AK8895" s="3"/>
      <c r="AL8895" s="3"/>
      <c r="AM8895" s="3"/>
      <c r="AN8895" s="5"/>
      <c r="AO8895" s="5"/>
      <c r="AP8895" s="5"/>
      <c r="AQ8895" s="5"/>
      <c r="AR8895" s="5"/>
      <c r="AS8895" s="5"/>
      <c r="AT8895" s="3"/>
      <c r="AU8895" s="5"/>
      <c r="AV8895" s="3"/>
      <c r="AW8895" s="3"/>
      <c r="AX8895" s="3"/>
      <c r="AY8895" s="3"/>
      <c r="AZ8895" s="3"/>
      <c r="BA8895" s="3"/>
      <c r="BB8895" s="3"/>
      <c r="BC8895" s="3"/>
      <c r="BD8895" s="3"/>
      <c r="BE8895" s="3"/>
      <c r="BF8895" s="3"/>
      <c r="BG8895" s="3"/>
      <c r="CK8895"/>
    </row>
    <row r="8896" spans="1:89" x14ac:dyDescent="0.25">
      <c r="A8896" s="2"/>
      <c r="B8896" s="5"/>
      <c r="C8896" s="5"/>
      <c r="D8896" s="5"/>
      <c r="E8896" s="5"/>
      <c r="F8896" s="5"/>
      <c r="G8896" s="5"/>
      <c r="H8896" s="5"/>
      <c r="I8896" s="3"/>
      <c r="J8896" s="5"/>
      <c r="K8896" s="5"/>
      <c r="L8896" s="5"/>
      <c r="M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3"/>
      <c r="AU8896" s="5"/>
      <c r="AV8896" s="3"/>
      <c r="AW8896" s="3"/>
      <c r="AX8896" s="3"/>
      <c r="AY8896" s="3"/>
      <c r="AZ8896" s="3"/>
      <c r="BA8896" s="3"/>
      <c r="BB8896" s="3"/>
      <c r="BC8896" s="3"/>
      <c r="BD8896" s="3"/>
      <c r="BE8896" s="3"/>
      <c r="BF8896" s="3"/>
      <c r="BG8896" s="3"/>
      <c r="CK8896"/>
    </row>
    <row r="8897" spans="1:89" x14ac:dyDescent="0.25">
      <c r="A8897" s="2"/>
      <c r="B8897" s="5"/>
      <c r="C8897" s="5"/>
      <c r="D8897" s="5"/>
      <c r="E8897" s="5"/>
      <c r="F8897" s="5"/>
      <c r="G8897" s="5"/>
      <c r="H8897" s="5"/>
      <c r="I8897" s="3"/>
      <c r="J8897" s="5"/>
      <c r="K8897" s="5"/>
      <c r="L8897" s="5"/>
      <c r="M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3"/>
      <c r="AU8897" s="5"/>
      <c r="AV8897" s="3"/>
      <c r="AW8897" s="3"/>
      <c r="AX8897" s="3"/>
      <c r="AY8897" s="3"/>
      <c r="AZ8897" s="3"/>
      <c r="BA8897" s="3"/>
      <c r="BB8897" s="3"/>
      <c r="BC8897" s="3"/>
      <c r="BD8897" s="3"/>
      <c r="BE8897" s="3"/>
      <c r="BF8897" s="3"/>
      <c r="BG8897" s="3"/>
      <c r="CK8897"/>
    </row>
    <row r="8898" spans="1:89" x14ac:dyDescent="0.25">
      <c r="A8898" s="2"/>
      <c r="B8898" s="5"/>
      <c r="C8898" s="5"/>
      <c r="D8898" s="5"/>
      <c r="E8898" s="5"/>
      <c r="F8898" s="5"/>
      <c r="G8898" s="5"/>
      <c r="H8898" s="5"/>
      <c r="I8898" s="3"/>
      <c r="J8898" s="5"/>
      <c r="K8898" s="3"/>
      <c r="L8898" s="5"/>
      <c r="M8898" s="5"/>
      <c r="AJ8898" s="3"/>
      <c r="AK8898" s="3"/>
      <c r="AL8898" s="3"/>
      <c r="AM8898" s="3"/>
      <c r="AN8898" s="5"/>
      <c r="AO8898" s="5"/>
      <c r="AP8898" s="5"/>
      <c r="AQ8898" s="5"/>
      <c r="AR8898" s="5"/>
      <c r="AS8898" s="5"/>
      <c r="AT8898" s="3"/>
      <c r="AU8898" s="5"/>
      <c r="AV8898" s="3"/>
      <c r="AW8898" s="3"/>
      <c r="AX8898" s="3"/>
      <c r="AY8898" s="3"/>
      <c r="AZ8898" s="3"/>
      <c r="BA8898" s="3"/>
      <c r="BB8898" s="3"/>
      <c r="BC8898" s="3"/>
      <c r="BD8898" s="3"/>
      <c r="BE8898" s="3"/>
      <c r="BF8898" s="3"/>
      <c r="BG8898" s="3"/>
      <c r="CK8898"/>
    </row>
    <row r="8899" spans="1:89" x14ac:dyDescent="0.25">
      <c r="A8899" s="2"/>
      <c r="B8899" s="5"/>
      <c r="C8899" s="5"/>
      <c r="D8899" s="5"/>
      <c r="E8899" s="5"/>
      <c r="F8899" s="5"/>
      <c r="G8899" s="5"/>
      <c r="H8899" s="5"/>
      <c r="I8899" s="3"/>
      <c r="J8899" s="5"/>
      <c r="K8899" s="5"/>
      <c r="L8899" s="5"/>
      <c r="M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3"/>
      <c r="AU8899" s="5"/>
      <c r="AV8899" s="3"/>
      <c r="AW8899" s="3"/>
      <c r="AX8899" s="3"/>
      <c r="AY8899" s="3"/>
      <c r="AZ8899" s="3"/>
      <c r="BA8899" s="3"/>
      <c r="BB8899" s="3"/>
      <c r="BC8899" s="3"/>
      <c r="BD8899" s="3"/>
      <c r="BE8899" s="3"/>
      <c r="BF8899" s="3"/>
      <c r="BG8899" s="3"/>
      <c r="CK8899"/>
    </row>
    <row r="8900" spans="1:89" x14ac:dyDescent="0.25">
      <c r="A8900" s="2"/>
      <c r="B8900" s="5"/>
      <c r="C8900" s="5"/>
      <c r="D8900" s="5"/>
      <c r="E8900" s="5"/>
      <c r="F8900" s="5"/>
      <c r="G8900" s="5"/>
      <c r="H8900" s="5"/>
      <c r="I8900" s="3"/>
      <c r="J8900" s="5"/>
      <c r="K8900" s="5"/>
      <c r="L8900" s="5"/>
      <c r="M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3"/>
      <c r="AU8900" s="5"/>
      <c r="AV8900" s="3"/>
      <c r="AW8900" s="3"/>
      <c r="AX8900" s="3"/>
      <c r="AY8900" s="3"/>
      <c r="AZ8900" s="3"/>
      <c r="BA8900" s="3"/>
      <c r="BB8900" s="3"/>
      <c r="BC8900" s="3"/>
      <c r="BD8900" s="3"/>
      <c r="BE8900" s="3"/>
      <c r="BF8900" s="3"/>
      <c r="BG8900" s="3"/>
      <c r="CK8900"/>
    </row>
    <row r="8901" spans="1:89" x14ac:dyDescent="0.25">
      <c r="A8901" s="2"/>
      <c r="B8901" s="5"/>
      <c r="C8901" s="5"/>
      <c r="D8901" s="5"/>
      <c r="E8901" s="5"/>
      <c r="F8901" s="5"/>
      <c r="G8901" s="5"/>
      <c r="H8901" s="5"/>
      <c r="I8901" s="3"/>
      <c r="J8901" s="5"/>
      <c r="K8901" s="5"/>
      <c r="L8901" s="5"/>
      <c r="M8901" s="5"/>
      <c r="AJ8901" s="3"/>
      <c r="AK8901" s="3"/>
      <c r="AL8901" s="3"/>
      <c r="AM8901" s="5"/>
      <c r="AN8901" s="5"/>
      <c r="AO8901" s="5"/>
      <c r="AP8901" s="5"/>
      <c r="AQ8901" s="5"/>
      <c r="AR8901" s="5"/>
      <c r="AS8901" s="5"/>
      <c r="AT8901" s="3"/>
      <c r="AU8901" s="5"/>
      <c r="AV8901" s="3"/>
      <c r="AW8901" s="3"/>
      <c r="AX8901" s="3"/>
      <c r="AY8901" s="3"/>
      <c r="AZ8901" s="3"/>
      <c r="BA8901" s="3"/>
      <c r="BB8901" s="3"/>
      <c r="BC8901" s="3"/>
      <c r="BD8901" s="3"/>
      <c r="BE8901" s="3"/>
      <c r="BF8901" s="3"/>
      <c r="BG8901" s="3"/>
      <c r="CK8901"/>
    </row>
    <row r="8902" spans="1:89" x14ac:dyDescent="0.25">
      <c r="A8902" s="2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AJ8902" s="3"/>
      <c r="AK8902" s="3"/>
      <c r="AL8902" s="3"/>
      <c r="AM8902" s="3"/>
      <c r="AN8902" s="5"/>
      <c r="AO8902" s="5"/>
      <c r="AP8902" s="5"/>
      <c r="AQ8902" s="5"/>
      <c r="AR8902" s="5"/>
      <c r="AS8902" s="5"/>
      <c r="AT8902" s="3"/>
      <c r="AU8902" s="5"/>
      <c r="AV8902" s="3"/>
      <c r="AW8902" s="3"/>
      <c r="AX8902" s="3"/>
      <c r="AY8902" s="3"/>
      <c r="AZ8902" s="3"/>
      <c r="BA8902" s="3"/>
      <c r="BB8902" s="3"/>
      <c r="BC8902" s="3"/>
      <c r="BD8902" s="3"/>
      <c r="BE8902" s="3"/>
      <c r="BF8902" s="3"/>
      <c r="BG8902" s="3"/>
      <c r="CK8902"/>
    </row>
    <row r="8903" spans="1:89" x14ac:dyDescent="0.25">
      <c r="A8903" s="2"/>
      <c r="B8903" s="5"/>
      <c r="C8903" s="5"/>
      <c r="D8903" s="5"/>
      <c r="E8903" s="5"/>
      <c r="F8903" s="5"/>
      <c r="G8903" s="5"/>
      <c r="H8903" s="5"/>
      <c r="I8903" s="3"/>
      <c r="J8903" s="5"/>
      <c r="K8903" s="5"/>
      <c r="L8903" s="5"/>
      <c r="M8903" s="5"/>
      <c r="AJ8903" s="3"/>
      <c r="AK8903" s="3"/>
      <c r="AL8903" s="3"/>
      <c r="AM8903" s="3"/>
      <c r="AN8903" s="5"/>
      <c r="AO8903" s="5"/>
      <c r="AP8903" s="5"/>
      <c r="AQ8903" s="5"/>
      <c r="AR8903" s="5"/>
      <c r="AS8903" s="5"/>
      <c r="AT8903" s="3"/>
      <c r="AU8903" s="5"/>
      <c r="AV8903" s="3"/>
      <c r="AW8903" s="3"/>
      <c r="AX8903" s="3"/>
      <c r="AY8903" s="3"/>
      <c r="AZ8903" s="3"/>
      <c r="BA8903" s="3"/>
      <c r="BB8903" s="3"/>
      <c r="BC8903" s="3"/>
      <c r="BD8903" s="3"/>
      <c r="BE8903" s="3"/>
      <c r="BF8903" s="3"/>
      <c r="BG8903" s="3"/>
      <c r="CK8903"/>
    </row>
    <row r="8904" spans="1:89" x14ac:dyDescent="0.25">
      <c r="A8904" s="2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3"/>
      <c r="AU8904" s="5"/>
      <c r="AV8904" s="3"/>
      <c r="AW8904" s="3"/>
      <c r="AX8904" s="3"/>
      <c r="AY8904" s="3"/>
      <c r="AZ8904" s="3"/>
      <c r="BA8904" s="3"/>
      <c r="BB8904" s="3"/>
      <c r="BC8904" s="3"/>
      <c r="BD8904" s="3"/>
      <c r="BE8904" s="3"/>
      <c r="BF8904" s="3"/>
      <c r="BG8904" s="3"/>
      <c r="CK8904"/>
    </row>
    <row r="8905" spans="1:89" x14ac:dyDescent="0.25">
      <c r="A8905" s="2"/>
      <c r="B8905" s="5"/>
      <c r="C8905" s="5"/>
      <c r="D8905" s="5"/>
      <c r="E8905" s="5"/>
      <c r="F8905" s="5"/>
      <c r="G8905" s="5"/>
      <c r="H8905" s="5"/>
      <c r="I8905" s="3"/>
      <c r="J8905" s="5"/>
      <c r="K8905" s="5"/>
      <c r="L8905" s="5"/>
      <c r="M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3"/>
      <c r="AU8905" s="5"/>
      <c r="AV8905" s="3"/>
      <c r="AW8905" s="3"/>
      <c r="AX8905" s="3"/>
      <c r="AY8905" s="3"/>
      <c r="AZ8905" s="3"/>
      <c r="BA8905" s="3"/>
      <c r="BB8905" s="3"/>
      <c r="BC8905" s="3"/>
      <c r="BD8905" s="3"/>
      <c r="BE8905" s="3"/>
      <c r="BF8905" s="3"/>
      <c r="BG8905" s="3"/>
      <c r="CK8905"/>
    </row>
    <row r="8906" spans="1:89" x14ac:dyDescent="0.25">
      <c r="A8906" s="2"/>
      <c r="B8906" s="5"/>
      <c r="C8906" s="5"/>
      <c r="D8906" s="5"/>
      <c r="E8906" s="5"/>
      <c r="F8906" s="5"/>
      <c r="G8906" s="5"/>
      <c r="H8906" s="5"/>
      <c r="I8906" s="3"/>
      <c r="J8906" s="5"/>
      <c r="K8906" s="5"/>
      <c r="L8906" s="5"/>
      <c r="M8906" s="5"/>
      <c r="AJ8906" s="3"/>
      <c r="AK8906" s="3"/>
      <c r="AL8906" s="3"/>
      <c r="AM8906" s="5"/>
      <c r="AN8906" s="5"/>
      <c r="AO8906" s="5"/>
      <c r="AP8906" s="5"/>
      <c r="AQ8906" s="5"/>
      <c r="AR8906" s="5"/>
      <c r="AS8906" s="5"/>
      <c r="AT8906" s="3"/>
      <c r="AU8906" s="5"/>
      <c r="AV8906" s="3"/>
      <c r="AW8906" s="3"/>
      <c r="AX8906" s="3"/>
      <c r="AY8906" s="3"/>
      <c r="AZ8906" s="3"/>
      <c r="BA8906" s="3"/>
      <c r="BB8906" s="3"/>
      <c r="BC8906" s="3"/>
      <c r="BD8906" s="3"/>
      <c r="BE8906" s="3"/>
      <c r="BF8906" s="3"/>
      <c r="BG8906" s="3"/>
      <c r="CK8906"/>
    </row>
    <row r="8907" spans="1:89" x14ac:dyDescent="0.25">
      <c r="A8907" s="2"/>
      <c r="B8907" s="5"/>
      <c r="C8907" s="5"/>
      <c r="D8907" s="5"/>
      <c r="E8907" s="5"/>
      <c r="F8907" s="5"/>
      <c r="G8907" s="5"/>
      <c r="H8907" s="5"/>
      <c r="I8907" s="3"/>
      <c r="J8907" s="5"/>
      <c r="K8907" s="3"/>
      <c r="L8907" s="5"/>
      <c r="M8907" s="5"/>
      <c r="AJ8907" s="3"/>
      <c r="AK8907" s="3"/>
      <c r="AL8907" s="3"/>
      <c r="AM8907" s="3"/>
      <c r="AN8907" s="5"/>
      <c r="AO8907" s="5"/>
      <c r="AP8907" s="5"/>
      <c r="AQ8907" s="5"/>
      <c r="AR8907" s="5"/>
      <c r="AS8907" s="5"/>
      <c r="AT8907" s="3"/>
      <c r="AU8907" s="5"/>
      <c r="AV8907" s="3"/>
      <c r="AW8907" s="3"/>
      <c r="AX8907" s="3"/>
      <c r="AY8907" s="3"/>
      <c r="AZ8907" s="3"/>
      <c r="BA8907" s="3"/>
      <c r="BB8907" s="3"/>
      <c r="BC8907" s="3"/>
      <c r="BD8907" s="3"/>
      <c r="BE8907" s="3"/>
      <c r="BF8907" s="3"/>
      <c r="BG8907" s="3"/>
      <c r="CK8907"/>
    </row>
    <row r="8908" spans="1:89" x14ac:dyDescent="0.25">
      <c r="A8908" s="2"/>
      <c r="B8908" s="5"/>
      <c r="C8908" s="5"/>
      <c r="D8908" s="5"/>
      <c r="E8908" s="5"/>
      <c r="F8908" s="5"/>
      <c r="G8908" s="5"/>
      <c r="H8908" s="5"/>
      <c r="I8908" s="3"/>
      <c r="J8908" s="5"/>
      <c r="K8908" s="5"/>
      <c r="L8908" s="5"/>
      <c r="M8908" s="5"/>
      <c r="AJ8908" s="3"/>
      <c r="AK8908" s="3"/>
      <c r="AL8908" s="3"/>
      <c r="AM8908" s="5"/>
      <c r="AN8908" s="5"/>
      <c r="AO8908" s="5"/>
      <c r="AP8908" s="5"/>
      <c r="AQ8908" s="5"/>
      <c r="AR8908" s="5"/>
      <c r="AS8908" s="5"/>
      <c r="AT8908" s="3"/>
      <c r="AU8908" s="5"/>
      <c r="AV8908" s="3"/>
      <c r="AW8908" s="3"/>
      <c r="AX8908" s="3"/>
      <c r="AY8908" s="3"/>
      <c r="AZ8908" s="3"/>
      <c r="BA8908" s="3"/>
      <c r="BB8908" s="3"/>
      <c r="BC8908" s="3"/>
      <c r="BD8908" s="3"/>
      <c r="BE8908" s="3"/>
      <c r="BF8908" s="3"/>
      <c r="BG8908" s="3"/>
      <c r="CK8908"/>
    </row>
    <row r="8909" spans="1:89" x14ac:dyDescent="0.25">
      <c r="A8909" s="2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3"/>
      <c r="AU8909" s="5"/>
      <c r="AV8909" s="3"/>
      <c r="AW8909" s="3"/>
      <c r="AX8909" s="3"/>
      <c r="AY8909" s="3"/>
      <c r="AZ8909" s="3"/>
      <c r="BA8909" s="3"/>
      <c r="BB8909" s="3"/>
      <c r="BC8909" s="3"/>
      <c r="BD8909" s="3"/>
      <c r="BE8909" s="3"/>
      <c r="BF8909" s="3"/>
      <c r="BG8909" s="3"/>
      <c r="CK8909"/>
    </row>
    <row r="8910" spans="1:89" x14ac:dyDescent="0.25">
      <c r="A8910" s="2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3"/>
      <c r="AT8910" s="3"/>
      <c r="AU8910" s="5"/>
      <c r="AV8910" s="3"/>
      <c r="AW8910" s="3"/>
      <c r="AX8910" s="3"/>
      <c r="AY8910" s="3"/>
      <c r="AZ8910" s="3"/>
      <c r="BA8910" s="3"/>
      <c r="BB8910" s="3"/>
      <c r="BC8910" s="3"/>
      <c r="BD8910" s="3"/>
      <c r="BE8910" s="3"/>
      <c r="BF8910" s="3"/>
      <c r="BG8910" s="3"/>
      <c r="CK8910"/>
    </row>
    <row r="8911" spans="1:89" x14ac:dyDescent="0.25">
      <c r="A8911" s="2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AJ8911" s="3"/>
      <c r="AK8911" s="3"/>
      <c r="AL8911" s="5"/>
      <c r="AM8911" s="5"/>
      <c r="AN8911" s="5"/>
      <c r="AO8911" s="5"/>
      <c r="AP8911" s="5"/>
      <c r="AQ8911" s="5"/>
      <c r="AR8911" s="5"/>
      <c r="AS8911" s="5"/>
      <c r="AT8911" s="3"/>
      <c r="AU8911" s="5"/>
      <c r="AV8911" s="3"/>
      <c r="AW8911" s="3"/>
      <c r="AX8911" s="3"/>
      <c r="AY8911" s="3"/>
      <c r="AZ8911" s="3"/>
      <c r="BA8911" s="3"/>
      <c r="BB8911" s="3"/>
      <c r="BC8911" s="3"/>
      <c r="BD8911" s="3"/>
      <c r="BE8911" s="3"/>
      <c r="BF8911" s="3"/>
      <c r="BG8911" s="3"/>
      <c r="CK8911"/>
    </row>
    <row r="8912" spans="1:89" x14ac:dyDescent="0.25">
      <c r="A8912" s="2"/>
      <c r="B8912" s="5"/>
      <c r="C8912" s="5"/>
      <c r="D8912" s="5"/>
      <c r="E8912" s="5"/>
      <c r="F8912" s="5"/>
      <c r="G8912" s="5"/>
      <c r="H8912" s="5"/>
      <c r="I8912" s="3"/>
      <c r="J8912" s="5"/>
      <c r="K8912" s="5"/>
      <c r="L8912" s="5"/>
      <c r="M8912" s="5"/>
      <c r="AJ8912" s="3"/>
      <c r="AK8912" s="3"/>
      <c r="AL8912" s="3"/>
      <c r="AM8912" s="5"/>
      <c r="AN8912" s="5"/>
      <c r="AO8912" s="5"/>
      <c r="AP8912" s="5"/>
      <c r="AQ8912" s="5"/>
      <c r="AR8912" s="5"/>
      <c r="AS8912" s="3"/>
      <c r="AT8912" s="3"/>
      <c r="AU8912" s="5"/>
      <c r="AV8912" s="3"/>
      <c r="AW8912" s="3"/>
      <c r="AX8912" s="3"/>
      <c r="AY8912" s="3"/>
      <c r="AZ8912" s="3"/>
      <c r="BA8912" s="3"/>
      <c r="BB8912" s="3"/>
      <c r="BC8912" s="3"/>
      <c r="BD8912" s="3"/>
      <c r="BE8912" s="3"/>
      <c r="BF8912" s="3"/>
      <c r="BG8912" s="3"/>
      <c r="CK8912"/>
    </row>
    <row r="8913" spans="1:89" x14ac:dyDescent="0.25">
      <c r="A8913" s="2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3"/>
      <c r="AU8913" s="5"/>
      <c r="AV8913" s="3"/>
      <c r="AW8913" s="3"/>
      <c r="AX8913" s="3"/>
      <c r="AY8913" s="3"/>
      <c r="AZ8913" s="3"/>
      <c r="BA8913" s="3"/>
      <c r="BB8913" s="3"/>
      <c r="BC8913" s="3"/>
      <c r="BD8913" s="3"/>
      <c r="BE8913" s="3"/>
      <c r="BF8913" s="3"/>
      <c r="BG8913" s="3"/>
      <c r="CK8913"/>
    </row>
    <row r="8914" spans="1:89" x14ac:dyDescent="0.25">
      <c r="A8914" s="2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3"/>
      <c r="AU8914" s="5"/>
      <c r="AV8914" s="3"/>
      <c r="AW8914" s="3"/>
      <c r="AX8914" s="3"/>
      <c r="AY8914" s="3"/>
      <c r="AZ8914" s="3"/>
      <c r="BA8914" s="3"/>
      <c r="BB8914" s="3"/>
      <c r="BC8914" s="3"/>
      <c r="BD8914" s="3"/>
      <c r="BE8914" s="3"/>
      <c r="BF8914" s="3"/>
      <c r="BG8914" s="3"/>
      <c r="CK8914"/>
    </row>
    <row r="8915" spans="1:89" x14ac:dyDescent="0.25">
      <c r="A8915" s="2"/>
      <c r="B8915" s="5"/>
      <c r="C8915" s="5"/>
      <c r="D8915" s="5"/>
      <c r="E8915" s="5"/>
      <c r="F8915" s="5"/>
      <c r="G8915" s="5"/>
      <c r="H8915" s="5"/>
      <c r="I8915" s="3"/>
      <c r="J8915" s="5"/>
      <c r="K8915" s="5"/>
      <c r="L8915" s="5"/>
      <c r="M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3"/>
      <c r="AU8915" s="5"/>
      <c r="AV8915" s="3"/>
      <c r="AW8915" s="3"/>
      <c r="AX8915" s="3"/>
      <c r="AY8915" s="3"/>
      <c r="AZ8915" s="3"/>
      <c r="BA8915" s="3"/>
      <c r="BB8915" s="3"/>
      <c r="BC8915" s="3"/>
      <c r="BD8915" s="3"/>
      <c r="BE8915" s="3"/>
      <c r="BF8915" s="3"/>
      <c r="BG8915" s="3"/>
      <c r="CK8915"/>
    </row>
    <row r="8916" spans="1:89" x14ac:dyDescent="0.25">
      <c r="A8916" s="2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3"/>
      <c r="AU8916" s="5"/>
      <c r="AV8916" s="3"/>
      <c r="AW8916" s="3"/>
      <c r="AX8916" s="3"/>
      <c r="AY8916" s="3"/>
      <c r="AZ8916" s="3"/>
      <c r="BA8916" s="3"/>
      <c r="BB8916" s="3"/>
      <c r="BC8916" s="3"/>
      <c r="BD8916" s="3"/>
      <c r="BE8916" s="3"/>
      <c r="BF8916" s="3"/>
      <c r="BG8916" s="3"/>
      <c r="CK8916"/>
    </row>
    <row r="8917" spans="1:89" x14ac:dyDescent="0.25">
      <c r="A8917" s="2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3"/>
      <c r="AU8917" s="5"/>
      <c r="AV8917" s="3"/>
      <c r="AW8917" s="3"/>
      <c r="AX8917" s="3"/>
      <c r="AY8917" s="3"/>
      <c r="AZ8917" s="3"/>
      <c r="BA8917" s="3"/>
      <c r="BB8917" s="3"/>
      <c r="BC8917" s="3"/>
      <c r="BD8917" s="3"/>
      <c r="BE8917" s="3"/>
      <c r="BF8917" s="3"/>
      <c r="BG8917" s="3"/>
      <c r="CK8917"/>
    </row>
    <row r="8918" spans="1:89" x14ac:dyDescent="0.25">
      <c r="A8918" s="2"/>
      <c r="B8918" s="5"/>
      <c r="C8918" s="5"/>
      <c r="D8918" s="5"/>
      <c r="E8918" s="5"/>
      <c r="F8918" s="5"/>
      <c r="G8918" s="5"/>
      <c r="H8918" s="5"/>
      <c r="I8918" s="5"/>
      <c r="J8918" s="5"/>
      <c r="K8918" s="3"/>
      <c r="L8918" s="5"/>
      <c r="M8918" s="5"/>
      <c r="AJ8918" s="3"/>
      <c r="AK8918" s="3"/>
      <c r="AL8918" s="3"/>
      <c r="AM8918" s="3"/>
      <c r="AN8918" s="5"/>
      <c r="AO8918" s="5"/>
      <c r="AP8918" s="5"/>
      <c r="AQ8918" s="5"/>
      <c r="AR8918" s="5"/>
      <c r="AS8918" s="5"/>
      <c r="AT8918" s="3"/>
      <c r="AU8918" s="5"/>
      <c r="AV8918" s="3"/>
      <c r="AW8918" s="3"/>
      <c r="AX8918" s="3"/>
      <c r="AY8918" s="3"/>
      <c r="AZ8918" s="3"/>
      <c r="BA8918" s="3"/>
      <c r="BB8918" s="3"/>
      <c r="BC8918" s="3"/>
      <c r="BD8918" s="3"/>
      <c r="BE8918" s="3"/>
      <c r="BF8918" s="3"/>
      <c r="BG8918" s="3"/>
      <c r="CK8918"/>
    </row>
    <row r="8919" spans="1:89" x14ac:dyDescent="0.25">
      <c r="A8919" s="2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3"/>
      <c r="AU8919" s="5"/>
      <c r="AV8919" s="3"/>
      <c r="AW8919" s="3"/>
      <c r="AX8919" s="3"/>
      <c r="AY8919" s="3"/>
      <c r="AZ8919" s="3"/>
      <c r="BA8919" s="3"/>
      <c r="BB8919" s="3"/>
      <c r="BC8919" s="3"/>
      <c r="BD8919" s="3"/>
      <c r="BE8919" s="3"/>
      <c r="BF8919" s="3"/>
      <c r="BG8919" s="3"/>
      <c r="CK8919"/>
    </row>
    <row r="8920" spans="1:89" x14ac:dyDescent="0.25">
      <c r="A8920" s="2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3"/>
      <c r="AU8920" s="5"/>
      <c r="AV8920" s="3"/>
      <c r="AW8920" s="3"/>
      <c r="AX8920" s="3"/>
      <c r="AY8920" s="3"/>
      <c r="AZ8920" s="3"/>
      <c r="BA8920" s="3"/>
      <c r="BB8920" s="3"/>
      <c r="BC8920" s="3"/>
      <c r="BD8920" s="3"/>
      <c r="BE8920" s="3"/>
      <c r="BF8920" s="3"/>
      <c r="BG8920" s="3"/>
      <c r="CK8920"/>
    </row>
    <row r="8921" spans="1:89" x14ac:dyDescent="0.25">
      <c r="A8921" s="2"/>
      <c r="B8921" s="5"/>
      <c r="C8921" s="5"/>
      <c r="D8921" s="5"/>
      <c r="E8921" s="5"/>
      <c r="F8921" s="5"/>
      <c r="G8921" s="5"/>
      <c r="H8921" s="5"/>
      <c r="I8921" s="3"/>
      <c r="J8921" s="5"/>
      <c r="K8921" s="5"/>
      <c r="L8921" s="5"/>
      <c r="M8921" s="5"/>
      <c r="AJ8921" s="3"/>
      <c r="AK8921" s="3"/>
      <c r="AL8921" s="3"/>
      <c r="AM8921" s="3"/>
      <c r="AN8921" s="5"/>
      <c r="AO8921" s="5"/>
      <c r="AP8921" s="5"/>
      <c r="AQ8921" s="5"/>
      <c r="AR8921" s="5"/>
      <c r="AS8921" s="5"/>
      <c r="AT8921" s="3"/>
      <c r="AU8921" s="5"/>
      <c r="AV8921" s="3"/>
      <c r="AW8921" s="3"/>
      <c r="AX8921" s="3"/>
      <c r="AY8921" s="3"/>
      <c r="AZ8921" s="3"/>
      <c r="BA8921" s="3"/>
      <c r="BB8921" s="3"/>
      <c r="BC8921" s="3"/>
      <c r="BD8921" s="3"/>
      <c r="BE8921" s="3"/>
      <c r="BF8921" s="3"/>
      <c r="BG8921" s="3"/>
      <c r="CK8921"/>
    </row>
    <row r="8922" spans="1:89" x14ac:dyDescent="0.25">
      <c r="A8922" s="2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AJ8922" s="3"/>
      <c r="AK8922" s="3"/>
      <c r="AL8922" s="3"/>
      <c r="AM8922" s="5"/>
      <c r="AN8922" s="5"/>
      <c r="AO8922" s="5"/>
      <c r="AP8922" s="5"/>
      <c r="AQ8922" s="5"/>
      <c r="AR8922" s="5"/>
      <c r="AS8922" s="5"/>
      <c r="AT8922" s="3"/>
      <c r="AU8922" s="5"/>
      <c r="AV8922" s="3"/>
      <c r="AW8922" s="3"/>
      <c r="AX8922" s="3"/>
      <c r="AY8922" s="3"/>
      <c r="AZ8922" s="3"/>
      <c r="BA8922" s="3"/>
      <c r="BB8922" s="3"/>
      <c r="BC8922" s="3"/>
      <c r="BD8922" s="3"/>
      <c r="BE8922" s="3"/>
      <c r="BF8922" s="3"/>
      <c r="BG8922" s="3"/>
      <c r="CK8922"/>
    </row>
    <row r="8923" spans="1:89" x14ac:dyDescent="0.25">
      <c r="A8923" s="2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AJ8923" s="5"/>
      <c r="AK8923" s="5"/>
      <c r="AL8923" s="5"/>
      <c r="AM8923" s="5"/>
      <c r="AN8923" s="5"/>
      <c r="AO8923" s="5"/>
      <c r="AP8923" s="5"/>
      <c r="AQ8923" s="3"/>
      <c r="AR8923" s="5"/>
      <c r="AS8923" s="5"/>
      <c r="AT8923" s="3"/>
      <c r="AU8923" s="5"/>
      <c r="AV8923" s="3"/>
      <c r="AW8923" s="3"/>
      <c r="AX8923" s="3"/>
      <c r="AY8923" s="3"/>
      <c r="AZ8923" s="3"/>
      <c r="BA8923" s="3"/>
      <c r="BB8923" s="3"/>
      <c r="BC8923" s="3"/>
      <c r="BD8923" s="3"/>
      <c r="BE8923" s="3"/>
      <c r="BF8923" s="3"/>
      <c r="BG8923" s="3"/>
      <c r="CK8923"/>
    </row>
    <row r="8924" spans="1:89" x14ac:dyDescent="0.25">
      <c r="A8924" s="2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AJ8924" s="3"/>
      <c r="AK8924" s="3"/>
      <c r="AL8924" s="3"/>
      <c r="AM8924" s="3"/>
      <c r="AN8924" s="5"/>
      <c r="AO8924" s="5"/>
      <c r="AP8924" s="5"/>
      <c r="AQ8924" s="3"/>
      <c r="AR8924" s="5"/>
      <c r="AS8924" s="5"/>
      <c r="AT8924" s="3"/>
      <c r="AU8924" s="5"/>
      <c r="AV8924" s="3"/>
      <c r="AW8924" s="3"/>
      <c r="AX8924" s="3"/>
      <c r="AY8924" s="3"/>
      <c r="AZ8924" s="3"/>
      <c r="BA8924" s="3"/>
      <c r="BB8924" s="3"/>
      <c r="BC8924" s="3"/>
      <c r="BD8924" s="3"/>
      <c r="BE8924" s="3"/>
      <c r="BF8924" s="3"/>
      <c r="BG8924" s="3"/>
      <c r="CK8924"/>
    </row>
    <row r="8925" spans="1:89" x14ac:dyDescent="0.25">
      <c r="A8925" s="2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AJ8925" s="3"/>
      <c r="AK8925" s="3"/>
      <c r="AL8925" s="3"/>
      <c r="AM8925" s="3"/>
      <c r="AN8925" s="5"/>
      <c r="AO8925" s="5"/>
      <c r="AP8925" s="5"/>
      <c r="AQ8925" s="3"/>
      <c r="AR8925" s="5"/>
      <c r="AS8925" s="5"/>
      <c r="AT8925" s="3"/>
      <c r="AU8925" s="5"/>
      <c r="AV8925" s="3"/>
      <c r="AW8925" s="3"/>
      <c r="AX8925" s="3"/>
      <c r="AY8925" s="3"/>
      <c r="AZ8925" s="3"/>
      <c r="BA8925" s="3"/>
      <c r="BB8925" s="3"/>
      <c r="BC8925" s="3"/>
      <c r="BD8925" s="3"/>
      <c r="BE8925" s="3"/>
      <c r="BF8925" s="3"/>
      <c r="BG8925" s="3"/>
      <c r="CK8925"/>
    </row>
    <row r="8926" spans="1:89" x14ac:dyDescent="0.25">
      <c r="A8926" s="2"/>
      <c r="B8926" s="5"/>
      <c r="C8926" s="5"/>
      <c r="D8926" s="5"/>
      <c r="E8926" s="5"/>
      <c r="F8926" s="5"/>
      <c r="G8926" s="5"/>
      <c r="H8926" s="5"/>
      <c r="I8926" s="3"/>
      <c r="J8926" s="5"/>
      <c r="K8926" s="5"/>
      <c r="L8926" s="5"/>
      <c r="M8926" s="5"/>
      <c r="AJ8926" s="3"/>
      <c r="AK8926" s="3"/>
      <c r="AL8926" s="3"/>
      <c r="AM8926" s="3"/>
      <c r="AN8926" s="5"/>
      <c r="AO8926" s="5"/>
      <c r="AP8926" s="5"/>
      <c r="AQ8926" s="5"/>
      <c r="AR8926" s="5"/>
      <c r="AS8926" s="5"/>
      <c r="AT8926" s="3"/>
      <c r="AU8926" s="5"/>
      <c r="AV8926" s="3"/>
      <c r="AW8926" s="3"/>
      <c r="AX8926" s="3"/>
      <c r="AY8926" s="3"/>
      <c r="AZ8926" s="3"/>
      <c r="BA8926" s="3"/>
      <c r="BB8926" s="3"/>
      <c r="BC8926" s="3"/>
      <c r="BD8926" s="3"/>
      <c r="BE8926" s="3"/>
      <c r="BF8926" s="3"/>
      <c r="BG8926" s="3"/>
      <c r="CK8926"/>
    </row>
    <row r="8927" spans="1:89" x14ac:dyDescent="0.25">
      <c r="A8927" s="2"/>
      <c r="B8927" s="5"/>
      <c r="C8927" s="5"/>
      <c r="D8927" s="5"/>
      <c r="E8927" s="5"/>
      <c r="F8927" s="5"/>
      <c r="G8927" s="5"/>
      <c r="H8927" s="5"/>
      <c r="I8927" s="3"/>
      <c r="J8927" s="5"/>
      <c r="K8927" s="3"/>
      <c r="L8927" s="5"/>
      <c r="M8927" s="5"/>
      <c r="AJ8927" s="3"/>
      <c r="AK8927" s="3"/>
      <c r="AL8927" s="3"/>
      <c r="AM8927" s="5"/>
      <c r="AN8927" s="5"/>
      <c r="AO8927" s="5"/>
      <c r="AP8927" s="5"/>
      <c r="AQ8927" s="5"/>
      <c r="AR8927" s="5"/>
      <c r="AS8927" s="5"/>
      <c r="AT8927" s="3"/>
      <c r="AU8927" s="5"/>
      <c r="AV8927" s="3"/>
      <c r="AW8927" s="3"/>
      <c r="AX8927" s="3"/>
      <c r="AY8927" s="3"/>
      <c r="AZ8927" s="3"/>
      <c r="BA8927" s="3"/>
      <c r="BB8927" s="3"/>
      <c r="BC8927" s="3"/>
      <c r="BD8927" s="3"/>
      <c r="BE8927" s="3"/>
      <c r="BF8927" s="3"/>
      <c r="BG8927" s="3"/>
      <c r="CK8927"/>
    </row>
    <row r="8928" spans="1:89" x14ac:dyDescent="0.25">
      <c r="A8928" s="2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AJ8928" s="5"/>
      <c r="AK8928" s="5"/>
      <c r="AL8928" s="5"/>
      <c r="AM8928" s="5"/>
      <c r="AN8928" s="5"/>
      <c r="AO8928" s="5"/>
      <c r="AP8928" s="5"/>
      <c r="AQ8928" s="3"/>
      <c r="AR8928" s="5"/>
      <c r="AS8928" s="3"/>
      <c r="AT8928" s="3"/>
      <c r="AU8928" s="5"/>
      <c r="AV8928" s="3"/>
      <c r="AW8928" s="3"/>
      <c r="AX8928" s="3"/>
      <c r="AY8928" s="3"/>
      <c r="AZ8928" s="3"/>
      <c r="BA8928" s="3"/>
      <c r="BB8928" s="3"/>
      <c r="BC8928" s="3"/>
      <c r="BD8928" s="3"/>
      <c r="BE8928" s="3"/>
      <c r="BF8928" s="3"/>
      <c r="BG8928" s="3"/>
      <c r="CK8928"/>
    </row>
    <row r="8929" spans="1:89" x14ac:dyDescent="0.25">
      <c r="A8929" s="2"/>
      <c r="B8929" s="5"/>
      <c r="C8929" s="5"/>
      <c r="D8929" s="5"/>
      <c r="E8929" s="5"/>
      <c r="F8929" s="5"/>
      <c r="G8929" s="5"/>
      <c r="H8929" s="5"/>
      <c r="I8929" s="3"/>
      <c r="J8929" s="5"/>
      <c r="K8929" s="5"/>
      <c r="L8929" s="5"/>
      <c r="M8929" s="5"/>
      <c r="AJ8929" s="3"/>
      <c r="AK8929" s="3"/>
      <c r="AL8929" s="3"/>
      <c r="AM8929" s="3"/>
      <c r="AN8929" s="5"/>
      <c r="AO8929" s="5"/>
      <c r="AP8929" s="5"/>
      <c r="AQ8929" s="3"/>
      <c r="AR8929" s="5"/>
      <c r="AS8929" s="5"/>
      <c r="AT8929" s="3"/>
      <c r="AU8929" s="5"/>
      <c r="AV8929" s="3"/>
      <c r="AW8929" s="3"/>
      <c r="AX8929" s="3"/>
      <c r="AY8929" s="3"/>
      <c r="AZ8929" s="3"/>
      <c r="BA8929" s="3"/>
      <c r="BB8929" s="3"/>
      <c r="BC8929" s="3"/>
      <c r="BD8929" s="3"/>
      <c r="BE8929" s="3"/>
      <c r="BF8929" s="3"/>
      <c r="BG8929" s="3"/>
      <c r="CK8929"/>
    </row>
    <row r="8930" spans="1:89" x14ac:dyDescent="0.25">
      <c r="A8930" s="2"/>
      <c r="B8930" s="5"/>
      <c r="C8930" s="5"/>
      <c r="D8930" s="5"/>
      <c r="E8930" s="5"/>
      <c r="F8930" s="5"/>
      <c r="G8930" s="5"/>
      <c r="H8930" s="5"/>
      <c r="I8930" s="3"/>
      <c r="J8930" s="5"/>
      <c r="K8930" s="5"/>
      <c r="L8930" s="3"/>
      <c r="M8930" s="5"/>
      <c r="AJ8930" s="3"/>
      <c r="AK8930" s="3"/>
      <c r="AL8930" s="3"/>
      <c r="AM8930" s="3"/>
      <c r="AN8930" s="5"/>
      <c r="AO8930" s="5"/>
      <c r="AP8930" s="5"/>
      <c r="AQ8930" s="3"/>
      <c r="AR8930" s="5"/>
      <c r="AS8930" s="3"/>
      <c r="AT8930" s="3"/>
      <c r="AU8930" s="5"/>
      <c r="AV8930" s="3"/>
      <c r="AW8930" s="3"/>
      <c r="AX8930" s="3"/>
      <c r="AY8930" s="3"/>
      <c r="AZ8930" s="3"/>
      <c r="BA8930" s="3"/>
      <c r="BB8930" s="3"/>
      <c r="BC8930" s="3"/>
      <c r="BD8930" s="3"/>
      <c r="BE8930" s="3"/>
      <c r="BF8930" s="3"/>
      <c r="BG8930" s="3"/>
      <c r="CK8930"/>
    </row>
    <row r="8931" spans="1:89" x14ac:dyDescent="0.25">
      <c r="A8931" s="2"/>
      <c r="B8931" s="5"/>
      <c r="C8931" s="5"/>
      <c r="D8931" s="5"/>
      <c r="E8931" s="5"/>
      <c r="F8931" s="5"/>
      <c r="G8931" s="5"/>
      <c r="H8931" s="5"/>
      <c r="I8931" s="3"/>
      <c r="J8931" s="5"/>
      <c r="K8931" s="5"/>
      <c r="L8931" s="5"/>
      <c r="M8931" s="5"/>
      <c r="AJ8931" s="3"/>
      <c r="AK8931" s="3"/>
      <c r="AL8931" s="3"/>
      <c r="AM8931" s="3"/>
      <c r="AN8931" s="5"/>
      <c r="AO8931" s="5"/>
      <c r="AP8931" s="5"/>
      <c r="AQ8931" s="5"/>
      <c r="AR8931" s="5"/>
      <c r="AS8931" s="5"/>
      <c r="AT8931" s="3"/>
      <c r="AU8931" s="5"/>
      <c r="AV8931" s="3"/>
      <c r="AW8931" s="3"/>
      <c r="AX8931" s="3"/>
      <c r="AY8931" s="3"/>
      <c r="AZ8931" s="3"/>
      <c r="BA8931" s="3"/>
      <c r="BB8931" s="3"/>
      <c r="BC8931" s="3"/>
      <c r="BD8931" s="3"/>
      <c r="BE8931" s="3"/>
      <c r="BF8931" s="3"/>
      <c r="BG8931" s="3"/>
      <c r="CK8931"/>
    </row>
    <row r="8932" spans="1:89" x14ac:dyDescent="0.25">
      <c r="A8932" s="2"/>
      <c r="B8932" s="5"/>
      <c r="C8932" s="5"/>
      <c r="D8932" s="5"/>
      <c r="E8932" s="5"/>
      <c r="F8932" s="5"/>
      <c r="G8932" s="5"/>
      <c r="H8932" s="5"/>
      <c r="I8932" s="3"/>
      <c r="J8932" s="5"/>
      <c r="K8932" s="5"/>
      <c r="L8932" s="3"/>
      <c r="M8932" s="5"/>
      <c r="AJ8932" s="3"/>
      <c r="AK8932" s="3"/>
      <c r="AL8932" s="3"/>
      <c r="AM8932" s="5"/>
      <c r="AN8932" s="5"/>
      <c r="AO8932" s="5"/>
      <c r="AP8932" s="5"/>
      <c r="AQ8932" s="5"/>
      <c r="AR8932" s="5"/>
      <c r="AS8932" s="5"/>
      <c r="AT8932" s="3"/>
      <c r="AU8932" s="5"/>
      <c r="AV8932" s="3"/>
      <c r="AW8932" s="3"/>
      <c r="AX8932" s="3"/>
      <c r="AY8932" s="3"/>
      <c r="AZ8932" s="3"/>
      <c r="BA8932" s="3"/>
      <c r="BB8932" s="3"/>
      <c r="BC8932" s="3"/>
      <c r="BD8932" s="3"/>
      <c r="BE8932" s="3"/>
      <c r="BF8932" s="3"/>
      <c r="BG8932" s="3"/>
      <c r="CK8932"/>
    </row>
    <row r="8933" spans="1:89" x14ac:dyDescent="0.25">
      <c r="A8933" s="2"/>
      <c r="B8933" s="5"/>
      <c r="C8933" s="5"/>
      <c r="D8933" s="5"/>
      <c r="E8933" s="5"/>
      <c r="F8933" s="5"/>
      <c r="G8933" s="5"/>
      <c r="H8933" s="5"/>
      <c r="I8933" s="3"/>
      <c r="J8933" s="5"/>
      <c r="K8933" s="5"/>
      <c r="L8933" s="5"/>
      <c r="M8933" s="5"/>
      <c r="AJ8933" s="5"/>
      <c r="AK8933" s="5"/>
      <c r="AL8933" s="5"/>
      <c r="AM8933" s="5"/>
      <c r="AN8933" s="5"/>
      <c r="AO8933" s="5"/>
      <c r="AP8933" s="5"/>
      <c r="AQ8933" s="3"/>
      <c r="AR8933" s="3"/>
      <c r="AS8933" s="3"/>
      <c r="AT8933" s="3"/>
      <c r="AU8933" s="5"/>
      <c r="AV8933" s="3"/>
      <c r="AW8933" s="3"/>
      <c r="AX8933" s="3"/>
      <c r="AY8933" s="3"/>
      <c r="AZ8933" s="3"/>
      <c r="BA8933" s="3"/>
      <c r="BB8933" s="3"/>
      <c r="BC8933" s="3"/>
      <c r="BD8933" s="3"/>
      <c r="BE8933" s="3"/>
      <c r="BF8933" s="3"/>
      <c r="BG8933" s="3"/>
      <c r="CK8933"/>
    </row>
    <row r="8934" spans="1:89" x14ac:dyDescent="0.25">
      <c r="A8934" s="2"/>
      <c r="B8934" s="5"/>
      <c r="C8934" s="5"/>
      <c r="D8934" s="5"/>
      <c r="E8934" s="5"/>
      <c r="F8934" s="5"/>
      <c r="G8934" s="5"/>
      <c r="H8934" s="5"/>
      <c r="I8934" s="3"/>
      <c r="J8934" s="5"/>
      <c r="K8934" s="5"/>
      <c r="L8934" s="5"/>
      <c r="M8934" s="5"/>
      <c r="AJ8934" s="5"/>
      <c r="AK8934" s="3"/>
      <c r="AL8934" s="3"/>
      <c r="AM8934" s="3"/>
      <c r="AN8934" s="5"/>
      <c r="AO8934" s="5"/>
      <c r="AP8934" s="5"/>
      <c r="AQ8934" s="5"/>
      <c r="AR8934" s="5"/>
      <c r="AS8934" s="5"/>
      <c r="AT8934" s="3"/>
      <c r="AU8934" s="5"/>
      <c r="AV8934" s="3"/>
      <c r="AW8934" s="3"/>
      <c r="AX8934" s="3"/>
      <c r="AY8934" s="3"/>
      <c r="AZ8934" s="3"/>
      <c r="BA8934" s="3"/>
      <c r="BB8934" s="3"/>
      <c r="BC8934" s="3"/>
      <c r="BD8934" s="3"/>
      <c r="BE8934" s="3"/>
      <c r="BF8934" s="3"/>
      <c r="BG8934" s="3"/>
      <c r="CK8934"/>
    </row>
    <row r="8935" spans="1:89" x14ac:dyDescent="0.25">
      <c r="A8935" s="2"/>
      <c r="B8935" s="5"/>
      <c r="C8935" s="5"/>
      <c r="D8935" s="5"/>
      <c r="E8935" s="5"/>
      <c r="F8935" s="5"/>
      <c r="G8935" s="5"/>
      <c r="H8935" s="5"/>
      <c r="I8935" s="3"/>
      <c r="J8935" s="5"/>
      <c r="K8935" s="5"/>
      <c r="L8935" s="5"/>
      <c r="M8935" s="5"/>
      <c r="AJ8935" s="3"/>
      <c r="AK8935" s="3"/>
      <c r="AL8935" s="3"/>
      <c r="AM8935" s="3"/>
      <c r="AN8935" s="5"/>
      <c r="AO8935" s="5"/>
      <c r="AP8935" s="5"/>
      <c r="AQ8935" s="3"/>
      <c r="AR8935" s="3"/>
      <c r="AS8935" s="3"/>
      <c r="AT8935" s="3"/>
      <c r="AU8935" s="5"/>
      <c r="AV8935" s="3"/>
      <c r="AW8935" s="3"/>
      <c r="AX8935" s="3"/>
      <c r="AY8935" s="3"/>
      <c r="AZ8935" s="3"/>
      <c r="BA8935" s="3"/>
      <c r="BB8935" s="3"/>
      <c r="BC8935" s="3"/>
      <c r="BD8935" s="3"/>
      <c r="BE8935" s="3"/>
      <c r="BF8935" s="3"/>
      <c r="BG8935" s="3"/>
      <c r="CK8935"/>
    </row>
    <row r="8936" spans="1:89" x14ac:dyDescent="0.25">
      <c r="A8936" s="2"/>
      <c r="B8936" s="5"/>
      <c r="C8936" s="5"/>
      <c r="D8936" s="5"/>
      <c r="E8936" s="5"/>
      <c r="F8936" s="5"/>
      <c r="G8936" s="5"/>
      <c r="H8936" s="5"/>
      <c r="I8936" s="3"/>
      <c r="J8936" s="5"/>
      <c r="K8936" s="5"/>
      <c r="L8936" s="5"/>
      <c r="M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3"/>
      <c r="AU8936" s="5"/>
      <c r="AV8936" s="3"/>
      <c r="AW8936" s="3"/>
      <c r="AX8936" s="3"/>
      <c r="AY8936" s="3"/>
      <c r="AZ8936" s="3"/>
      <c r="BA8936" s="3"/>
      <c r="BB8936" s="3"/>
      <c r="BC8936" s="3"/>
      <c r="BD8936" s="3"/>
      <c r="BE8936" s="3"/>
      <c r="BF8936" s="3"/>
      <c r="BG8936" s="3"/>
      <c r="CK8936"/>
    </row>
    <row r="8937" spans="1:89" x14ac:dyDescent="0.25">
      <c r="A8937" s="2"/>
      <c r="B8937" s="5"/>
      <c r="C8937" s="5"/>
      <c r="D8937" s="5"/>
      <c r="E8937" s="5"/>
      <c r="F8937" s="5"/>
      <c r="G8937" s="5"/>
      <c r="H8937" s="5"/>
      <c r="I8937" s="3"/>
      <c r="J8937" s="5"/>
      <c r="K8937" s="3"/>
      <c r="L8937" s="5"/>
      <c r="M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3"/>
      <c r="AU8937" s="5"/>
      <c r="AV8937" s="3"/>
      <c r="AW8937" s="3"/>
      <c r="AX8937" s="3"/>
      <c r="AY8937" s="3"/>
      <c r="AZ8937" s="3"/>
      <c r="BA8937" s="3"/>
      <c r="BB8937" s="3"/>
      <c r="BC8937" s="3"/>
      <c r="BD8937" s="3"/>
      <c r="BE8937" s="3"/>
      <c r="BF8937" s="3"/>
      <c r="BG8937" s="3"/>
      <c r="CK8937"/>
    </row>
    <row r="8938" spans="1:89" x14ac:dyDescent="0.25">
      <c r="A8938" s="2"/>
      <c r="B8938" s="5"/>
      <c r="C8938" s="5"/>
      <c r="D8938" s="5"/>
      <c r="E8938" s="5"/>
      <c r="F8938" s="5"/>
      <c r="G8938" s="5"/>
      <c r="H8938" s="5"/>
      <c r="I8938" s="3"/>
      <c r="J8938" s="5"/>
      <c r="K8938" s="5"/>
      <c r="L8938" s="5"/>
      <c r="M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3"/>
      <c r="AU8938" s="5"/>
      <c r="AV8938" s="3"/>
      <c r="AW8938" s="3"/>
      <c r="AX8938" s="3"/>
      <c r="AY8938" s="3"/>
      <c r="AZ8938" s="3"/>
      <c r="BA8938" s="3"/>
      <c r="BB8938" s="3"/>
      <c r="BC8938" s="3"/>
      <c r="BD8938" s="3"/>
      <c r="BE8938" s="3"/>
      <c r="BF8938" s="3"/>
      <c r="BG8938" s="3"/>
      <c r="CK8938"/>
    </row>
    <row r="8939" spans="1:89" x14ac:dyDescent="0.25">
      <c r="A8939" s="2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3"/>
      <c r="AU8939" s="5"/>
      <c r="AV8939" s="3"/>
      <c r="AW8939" s="3"/>
      <c r="AX8939" s="3"/>
      <c r="AY8939" s="3"/>
      <c r="AZ8939" s="3"/>
      <c r="BA8939" s="3"/>
      <c r="BB8939" s="3"/>
      <c r="BC8939" s="3"/>
      <c r="BD8939" s="3"/>
      <c r="BE8939" s="3"/>
      <c r="BF8939" s="3"/>
      <c r="BG8939" s="3"/>
      <c r="CK8939"/>
    </row>
    <row r="8940" spans="1:89" x14ac:dyDescent="0.25">
      <c r="A8940" s="2"/>
      <c r="B8940" s="5"/>
      <c r="C8940" s="5"/>
      <c r="D8940" s="5"/>
      <c r="E8940" s="5"/>
      <c r="F8940" s="5"/>
      <c r="G8940" s="5"/>
      <c r="H8940" s="5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3"/>
      <c r="AU8940" s="5"/>
      <c r="AV8940" s="3"/>
      <c r="AW8940" s="3"/>
      <c r="AX8940" s="3"/>
      <c r="AY8940" s="3"/>
      <c r="AZ8940" s="3"/>
      <c r="BA8940" s="3"/>
      <c r="BB8940" s="3"/>
      <c r="BC8940" s="3"/>
      <c r="BD8940" s="3"/>
      <c r="BE8940" s="3"/>
      <c r="BF8940" s="3"/>
      <c r="BG8940" s="3"/>
      <c r="CK8940"/>
    </row>
    <row r="8941" spans="1:89" x14ac:dyDescent="0.25">
      <c r="A8941" s="2"/>
      <c r="B8941" s="5"/>
      <c r="C8941" s="5"/>
      <c r="D8941" s="5"/>
      <c r="E8941" s="5"/>
      <c r="F8941" s="5"/>
      <c r="G8941" s="5"/>
      <c r="H8941" s="5"/>
      <c r="I8941" s="3"/>
      <c r="J8941" s="5"/>
      <c r="K8941" s="5"/>
      <c r="L8941" s="5"/>
      <c r="M8941" s="5"/>
      <c r="AJ8941" s="3"/>
      <c r="AK8941" s="3"/>
      <c r="AL8941" s="3"/>
      <c r="AM8941" s="3"/>
      <c r="AN8941" s="5"/>
      <c r="AO8941" s="5"/>
      <c r="AP8941" s="5"/>
      <c r="AQ8941" s="3"/>
      <c r="AR8941" s="5"/>
      <c r="AS8941" s="3"/>
      <c r="AT8941" s="3"/>
      <c r="AU8941" s="5"/>
      <c r="AV8941" s="3"/>
      <c r="AW8941" s="3"/>
      <c r="AX8941" s="3"/>
      <c r="AY8941" s="3"/>
      <c r="AZ8941" s="3"/>
      <c r="BA8941" s="3"/>
      <c r="BB8941" s="3"/>
      <c r="BC8941" s="3"/>
      <c r="BD8941" s="3"/>
      <c r="BE8941" s="3"/>
      <c r="BF8941" s="3"/>
      <c r="BG8941" s="3"/>
      <c r="CK8941"/>
    </row>
    <row r="8942" spans="1:89" x14ac:dyDescent="0.25">
      <c r="A8942" s="2"/>
      <c r="B8942" s="5"/>
      <c r="C8942" s="5"/>
      <c r="D8942" s="5"/>
      <c r="E8942" s="5"/>
      <c r="F8942" s="5"/>
      <c r="G8942" s="5"/>
      <c r="H8942" s="5"/>
      <c r="I8942" s="5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  <c r="AI8942" s="3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3"/>
      <c r="AU8942" s="5"/>
      <c r="AV8942" s="3"/>
      <c r="AW8942" s="3"/>
      <c r="AX8942" s="3"/>
      <c r="AY8942" s="3"/>
      <c r="AZ8942" s="3"/>
      <c r="BA8942" s="3"/>
      <c r="BB8942" s="3"/>
      <c r="BC8942" s="3"/>
      <c r="BD8942" s="3"/>
      <c r="BE8942" s="3"/>
      <c r="BF8942" s="3"/>
      <c r="BG8942" s="3"/>
      <c r="CK8942"/>
    </row>
    <row r="8943" spans="1:89" x14ac:dyDescent="0.25">
      <c r="A8943" s="2"/>
      <c r="B8943" s="5"/>
      <c r="C8943" s="5"/>
      <c r="D8943" s="5"/>
      <c r="E8943" s="5"/>
      <c r="F8943" s="5"/>
      <c r="G8943" s="5"/>
      <c r="H8943" s="5"/>
      <c r="I8943" s="5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3"/>
      <c r="AU8943" s="5"/>
      <c r="AV8943" s="3"/>
      <c r="AW8943" s="3"/>
      <c r="AX8943" s="3"/>
      <c r="AY8943" s="3"/>
      <c r="AZ8943" s="3"/>
      <c r="BA8943" s="3"/>
      <c r="BB8943" s="3"/>
      <c r="BC8943" s="3"/>
      <c r="BD8943" s="3"/>
      <c r="BE8943" s="3"/>
      <c r="BF8943" s="3"/>
      <c r="BG8943" s="3"/>
      <c r="CK8943"/>
    </row>
    <row r="8944" spans="1:89" x14ac:dyDescent="0.25">
      <c r="A8944" s="2"/>
      <c r="B8944" s="5"/>
      <c r="C8944" s="5"/>
      <c r="D8944" s="5"/>
      <c r="E8944" s="5"/>
      <c r="F8944" s="5"/>
      <c r="G8944" s="5"/>
      <c r="H8944" s="5"/>
      <c r="I8944" s="3"/>
      <c r="J8944" s="5"/>
      <c r="K8944" s="5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3"/>
      <c r="AK8944" s="3"/>
      <c r="AL8944" s="3"/>
      <c r="AM8944" s="3"/>
      <c r="AN8944" s="5"/>
      <c r="AO8944" s="5"/>
      <c r="AP8944" s="5"/>
      <c r="AQ8944" s="5"/>
      <c r="AR8944" s="5"/>
      <c r="AS8944" s="5"/>
      <c r="AT8944" s="3"/>
      <c r="AU8944" s="5"/>
      <c r="AV8944" s="3"/>
      <c r="AW8944" s="3"/>
      <c r="AX8944" s="3"/>
      <c r="AY8944" s="3"/>
      <c r="AZ8944" s="3"/>
      <c r="BA8944" s="3"/>
      <c r="BB8944" s="3"/>
      <c r="BC8944" s="3"/>
      <c r="BD8944" s="3"/>
      <c r="BE8944" s="3"/>
      <c r="BF8944" s="3"/>
      <c r="BG8944" s="3"/>
      <c r="CK8944"/>
    </row>
    <row r="8945" spans="1:89" x14ac:dyDescent="0.25">
      <c r="A8945" s="2"/>
      <c r="B8945" s="5"/>
      <c r="C8945" s="5"/>
      <c r="D8945" s="5"/>
      <c r="E8945" s="5"/>
      <c r="F8945" s="5"/>
      <c r="G8945" s="5"/>
      <c r="H8945" s="5"/>
      <c r="I8945" s="5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3"/>
      <c r="AK8945" s="3"/>
      <c r="AL8945" s="3"/>
      <c r="AM8945" s="5"/>
      <c r="AN8945" s="5"/>
      <c r="AO8945" s="5"/>
      <c r="AP8945" s="5"/>
      <c r="AQ8945" s="5"/>
      <c r="AR8945" s="5"/>
      <c r="AS8945" s="5"/>
      <c r="AT8945" s="3"/>
      <c r="AU8945" s="5"/>
      <c r="AV8945" s="3"/>
      <c r="AW8945" s="3"/>
      <c r="AX8945" s="3"/>
      <c r="AY8945" s="3"/>
      <c r="AZ8945" s="3"/>
      <c r="BA8945" s="3"/>
      <c r="BB8945" s="3"/>
      <c r="BC8945" s="3"/>
      <c r="BD8945" s="3"/>
      <c r="BE8945" s="3"/>
      <c r="BF8945" s="3"/>
      <c r="BG8945" s="3"/>
      <c r="CK8945"/>
    </row>
    <row r="8946" spans="1:89" x14ac:dyDescent="0.25">
      <c r="A8946" s="2"/>
      <c r="B8946" s="5"/>
      <c r="C8946" s="5"/>
      <c r="D8946" s="5"/>
      <c r="E8946" s="5"/>
      <c r="F8946" s="5"/>
      <c r="G8946" s="5"/>
      <c r="H8946" s="5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5"/>
      <c r="AK8946" s="5"/>
      <c r="AL8946" s="5"/>
      <c r="AM8946" s="5"/>
      <c r="AN8946" s="5"/>
      <c r="AO8946" s="5"/>
      <c r="AP8946" s="5"/>
      <c r="AQ8946" s="3"/>
      <c r="AR8946" s="5"/>
      <c r="AS8946" s="5"/>
      <c r="AT8946" s="3"/>
      <c r="AU8946" s="5"/>
      <c r="AV8946" s="3"/>
      <c r="AW8946" s="3"/>
      <c r="AX8946" s="3"/>
      <c r="AY8946" s="3"/>
      <c r="AZ8946" s="3"/>
      <c r="BA8946" s="3"/>
      <c r="BB8946" s="3"/>
      <c r="BC8946" s="3"/>
      <c r="BD8946" s="3"/>
      <c r="BE8946" s="3"/>
      <c r="BF8946" s="3"/>
      <c r="BG8946" s="3"/>
      <c r="CK8946"/>
    </row>
    <row r="8947" spans="1:89" x14ac:dyDescent="0.25">
      <c r="A8947" s="2"/>
      <c r="B8947" s="5"/>
      <c r="C8947" s="5"/>
      <c r="D8947" s="5"/>
      <c r="E8947" s="5"/>
      <c r="F8947" s="5"/>
      <c r="G8947" s="5"/>
      <c r="H8947" s="5"/>
      <c r="I8947" s="5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3"/>
      <c r="AK8947" s="3"/>
      <c r="AL8947" s="3"/>
      <c r="AM8947" s="3"/>
      <c r="AN8947" s="5"/>
      <c r="AO8947" s="5"/>
      <c r="AP8947" s="5"/>
      <c r="AQ8947" s="3"/>
      <c r="AR8947" s="5"/>
      <c r="AS8947" s="5"/>
      <c r="AT8947" s="3"/>
      <c r="AU8947" s="5"/>
      <c r="AV8947" s="3"/>
      <c r="AW8947" s="3"/>
      <c r="AX8947" s="3"/>
      <c r="AY8947" s="3"/>
      <c r="AZ8947" s="3"/>
      <c r="BA8947" s="3"/>
      <c r="BB8947" s="3"/>
      <c r="BC8947" s="3"/>
      <c r="BD8947" s="3"/>
      <c r="BE8947" s="3"/>
      <c r="BF8947" s="3"/>
      <c r="BG8947" s="3"/>
      <c r="CK8947"/>
    </row>
    <row r="8948" spans="1:89" x14ac:dyDescent="0.25">
      <c r="A8948" s="2"/>
      <c r="B8948" s="5"/>
      <c r="C8948" s="5"/>
      <c r="D8948" s="5"/>
      <c r="E8948" s="5"/>
      <c r="F8948" s="5"/>
      <c r="G8948" s="5"/>
      <c r="H8948" s="5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  <c r="AI8948" s="3"/>
      <c r="AJ8948" s="3"/>
      <c r="AK8948" s="3"/>
      <c r="AL8948" s="3"/>
      <c r="AM8948" s="3"/>
      <c r="AN8948" s="5"/>
      <c r="AO8948" s="5"/>
      <c r="AP8948" s="5"/>
      <c r="AQ8948" s="3"/>
      <c r="AR8948" s="5"/>
      <c r="AS8948" s="5"/>
      <c r="AT8948" s="3"/>
      <c r="AU8948" s="5"/>
      <c r="AV8948" s="3"/>
      <c r="AW8948" s="3"/>
      <c r="AX8948" s="3"/>
      <c r="AY8948" s="3"/>
      <c r="AZ8948" s="3"/>
      <c r="BA8948" s="3"/>
      <c r="BB8948" s="3"/>
      <c r="BC8948" s="3"/>
      <c r="BD8948" s="3"/>
      <c r="BE8948" s="3"/>
      <c r="BF8948" s="3"/>
      <c r="BG8948" s="3"/>
      <c r="CK8948"/>
    </row>
    <row r="8949" spans="1:89" x14ac:dyDescent="0.25">
      <c r="A8949" s="2"/>
      <c r="B8949" s="5"/>
      <c r="C8949" s="5"/>
      <c r="D8949" s="5"/>
      <c r="E8949" s="5"/>
      <c r="F8949" s="5"/>
      <c r="G8949" s="5"/>
      <c r="H8949" s="5"/>
      <c r="I8949" s="3"/>
      <c r="J8949" s="5"/>
      <c r="K8949" s="5"/>
      <c r="L8949" s="5"/>
      <c r="M8949" s="5"/>
      <c r="AJ8949" s="3"/>
      <c r="AK8949" s="3"/>
      <c r="AL8949" s="3"/>
      <c r="AM8949" s="3"/>
      <c r="AN8949" s="5"/>
      <c r="AO8949" s="5"/>
      <c r="AP8949" s="5"/>
      <c r="AQ8949" s="5"/>
      <c r="AR8949" s="5"/>
      <c r="AS8949" s="5"/>
      <c r="AT8949" s="3"/>
      <c r="AU8949" s="5"/>
      <c r="AV8949" s="3"/>
      <c r="AW8949" s="3"/>
      <c r="AX8949" s="3"/>
      <c r="AY8949" s="3"/>
      <c r="AZ8949" s="3"/>
      <c r="BA8949" s="3"/>
      <c r="BB8949" s="3"/>
      <c r="BC8949" s="3"/>
      <c r="BD8949" s="3"/>
      <c r="BE8949" s="3"/>
      <c r="BF8949" s="3"/>
      <c r="BG8949" s="3"/>
      <c r="CK8949"/>
    </row>
    <row r="8950" spans="1:89" x14ac:dyDescent="0.25">
      <c r="A8950" s="2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AJ8950" s="3"/>
      <c r="AK8950" s="3"/>
      <c r="AL8950" s="3"/>
      <c r="AM8950" s="5"/>
      <c r="AN8950" s="5"/>
      <c r="AO8950" s="5"/>
      <c r="AP8950" s="5"/>
      <c r="AQ8950" s="5"/>
      <c r="AR8950" s="5"/>
      <c r="AS8950" s="5"/>
      <c r="AT8950" s="3"/>
      <c r="AU8950" s="5"/>
      <c r="AV8950" s="3"/>
      <c r="AW8950" s="3"/>
      <c r="AX8950" s="3"/>
      <c r="AY8950" s="3"/>
      <c r="AZ8950" s="3"/>
      <c r="BA8950" s="3"/>
      <c r="BB8950" s="3"/>
      <c r="BC8950" s="3"/>
      <c r="BD8950" s="3"/>
      <c r="BE8950" s="3"/>
      <c r="BF8950" s="3"/>
      <c r="BG8950" s="3"/>
      <c r="CK8950"/>
    </row>
    <row r="8951" spans="1:89" x14ac:dyDescent="0.25">
      <c r="A8951" s="2"/>
      <c r="B8951" s="5"/>
      <c r="C8951" s="5"/>
      <c r="D8951" s="5"/>
      <c r="E8951" s="5"/>
      <c r="F8951" s="5"/>
      <c r="G8951" s="5"/>
      <c r="H8951" s="5"/>
      <c r="I8951" s="3"/>
      <c r="J8951" s="5"/>
      <c r="K8951" s="5"/>
      <c r="L8951" s="5"/>
      <c r="M8951" s="5"/>
      <c r="AJ8951" s="5"/>
      <c r="AK8951" s="5"/>
      <c r="AL8951" s="5"/>
      <c r="AM8951" s="5"/>
      <c r="AN8951" s="5"/>
      <c r="AO8951" s="5"/>
      <c r="AP8951" s="5"/>
      <c r="AQ8951" s="3"/>
      <c r="AR8951" s="5"/>
      <c r="AS8951" s="3"/>
      <c r="AT8951" s="3"/>
      <c r="AU8951" s="5"/>
      <c r="AV8951" s="3"/>
      <c r="AW8951" s="3"/>
      <c r="AX8951" s="3"/>
      <c r="AY8951" s="3"/>
      <c r="AZ8951" s="3"/>
      <c r="BA8951" s="3"/>
      <c r="BB8951" s="3"/>
      <c r="BC8951" s="3"/>
      <c r="BD8951" s="3"/>
      <c r="BE8951" s="3"/>
      <c r="BF8951" s="3"/>
      <c r="BG8951" s="3"/>
      <c r="CK8951"/>
    </row>
    <row r="8952" spans="1:89" x14ac:dyDescent="0.25">
      <c r="A8952" s="2"/>
      <c r="B8952" s="5"/>
      <c r="C8952" s="5"/>
      <c r="D8952" s="5"/>
      <c r="E8952" s="5"/>
      <c r="F8952" s="5"/>
      <c r="G8952" s="5"/>
      <c r="H8952" s="5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AK8952" s="3"/>
      <c r="AL8952" s="3"/>
      <c r="AM8952" s="3"/>
      <c r="AN8952" s="5"/>
      <c r="AO8952" s="5"/>
      <c r="AP8952" s="5"/>
      <c r="AQ8952" s="3"/>
      <c r="AR8952" s="5"/>
      <c r="AS8952" s="5"/>
      <c r="AT8952" s="3"/>
      <c r="AU8952" s="5"/>
      <c r="AV8952" s="3"/>
      <c r="AW8952" s="3"/>
      <c r="AX8952" s="3"/>
      <c r="AY8952" s="3"/>
      <c r="AZ8952" s="3"/>
      <c r="BA8952" s="3"/>
      <c r="BB8952" s="3"/>
      <c r="BC8952" s="3"/>
      <c r="BD8952" s="3"/>
      <c r="BE8952" s="3"/>
      <c r="BF8952" s="3"/>
      <c r="BG8952" s="3"/>
      <c r="CK8952"/>
    </row>
    <row r="8953" spans="1:89" x14ac:dyDescent="0.25">
      <c r="A8953" s="2"/>
      <c r="B8953" s="5"/>
      <c r="C8953" s="5"/>
      <c r="D8953" s="5"/>
      <c r="E8953" s="5"/>
      <c r="F8953" s="5"/>
      <c r="G8953" s="5"/>
      <c r="H8953" s="5"/>
      <c r="I8953" s="3"/>
      <c r="J8953" s="5"/>
      <c r="K8953" s="5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AK8953" s="3"/>
      <c r="AL8953" s="3"/>
      <c r="AM8953" s="3"/>
      <c r="AN8953" s="5"/>
      <c r="AO8953" s="5"/>
      <c r="AP8953" s="5"/>
      <c r="AQ8953" s="3"/>
      <c r="AR8953" s="5"/>
      <c r="AS8953" s="3"/>
      <c r="AT8953" s="3"/>
      <c r="AU8953" s="5"/>
      <c r="AV8953" s="3"/>
      <c r="AW8953" s="3"/>
      <c r="AX8953" s="3"/>
      <c r="AY8953" s="3"/>
      <c r="AZ8953" s="3"/>
      <c r="BA8953" s="3"/>
      <c r="BB8953" s="3"/>
      <c r="BC8953" s="3"/>
      <c r="BD8953" s="3"/>
      <c r="BE8953" s="3"/>
      <c r="BF8953" s="3"/>
      <c r="BG8953" s="3"/>
      <c r="CK8953"/>
    </row>
    <row r="8954" spans="1:89" x14ac:dyDescent="0.25">
      <c r="A8954" s="2"/>
      <c r="B8954" s="5"/>
      <c r="C8954" s="5"/>
      <c r="D8954" s="5"/>
      <c r="E8954" s="5"/>
      <c r="F8954" s="5"/>
      <c r="G8954" s="5"/>
      <c r="H8954" s="5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3"/>
      <c r="AK8954" s="3"/>
      <c r="AL8954" s="3"/>
      <c r="AM8954" s="3"/>
      <c r="AN8954" s="5"/>
      <c r="AO8954" s="5"/>
      <c r="AP8954" s="5"/>
      <c r="AQ8954" s="5"/>
      <c r="AR8954" s="5"/>
      <c r="AS8954" s="5"/>
      <c r="AT8954" s="3"/>
      <c r="AU8954" s="5"/>
      <c r="AV8954" s="3"/>
      <c r="AW8954" s="3"/>
      <c r="AX8954" s="3"/>
      <c r="AY8954" s="3"/>
      <c r="AZ8954" s="3"/>
      <c r="BA8954" s="3"/>
      <c r="BB8954" s="3"/>
      <c r="BC8954" s="3"/>
      <c r="BD8954" s="3"/>
      <c r="BE8954" s="3"/>
      <c r="BF8954" s="3"/>
      <c r="BG8954" s="3"/>
      <c r="CK8954"/>
    </row>
    <row r="8955" spans="1:89" x14ac:dyDescent="0.25">
      <c r="A8955" s="2"/>
      <c r="B8955" s="5"/>
      <c r="C8955" s="5"/>
      <c r="D8955" s="5"/>
      <c r="E8955" s="5"/>
      <c r="F8955" s="5"/>
      <c r="G8955" s="5"/>
      <c r="H8955" s="5"/>
      <c r="I8955" s="3"/>
      <c r="J8955" s="5"/>
      <c r="K8955" s="5"/>
      <c r="L8955" s="5"/>
      <c r="M8955" s="5"/>
      <c r="AJ8955" s="3"/>
      <c r="AK8955" s="3"/>
      <c r="AL8955" s="3"/>
      <c r="AM8955" s="5"/>
      <c r="AN8955" s="5"/>
      <c r="AO8955" s="5"/>
      <c r="AP8955" s="5"/>
      <c r="AQ8955" s="5"/>
      <c r="AR8955" s="5"/>
      <c r="AS8955" s="5"/>
      <c r="AT8955" s="3"/>
      <c r="AU8955" s="5"/>
      <c r="AV8955" s="3"/>
      <c r="AW8955" s="3"/>
      <c r="AX8955" s="3"/>
      <c r="AY8955" s="3"/>
      <c r="AZ8955" s="3"/>
      <c r="BA8955" s="3"/>
      <c r="BB8955" s="3"/>
      <c r="BC8955" s="3"/>
      <c r="BD8955" s="3"/>
      <c r="BE8955" s="3"/>
      <c r="BF8955" s="3"/>
      <c r="BG8955" s="3"/>
      <c r="CK8955"/>
    </row>
    <row r="8956" spans="1:89" x14ac:dyDescent="0.25">
      <c r="A8956" s="2"/>
      <c r="B8956" s="5"/>
      <c r="C8956" s="5"/>
      <c r="D8956" s="5"/>
      <c r="E8956" s="5"/>
      <c r="F8956" s="5"/>
      <c r="G8956" s="5"/>
      <c r="H8956" s="5"/>
      <c r="I8956" s="3"/>
      <c r="J8956" s="5"/>
      <c r="K8956" s="5"/>
      <c r="L8956" s="5"/>
      <c r="M8956" s="5"/>
      <c r="AJ8956" s="5"/>
      <c r="AK8956" s="5"/>
      <c r="AL8956" s="5"/>
      <c r="AM8956" s="5"/>
      <c r="AN8956" s="5"/>
      <c r="AO8956" s="5"/>
      <c r="AP8956" s="5"/>
      <c r="AQ8956" s="3"/>
      <c r="AR8956" s="3"/>
      <c r="AS8956" s="3"/>
      <c r="AT8956" s="3"/>
      <c r="AU8956" s="5"/>
      <c r="AV8956" s="3"/>
      <c r="AW8956" s="3"/>
      <c r="AX8956" s="3"/>
      <c r="AY8956" s="3"/>
      <c r="AZ8956" s="3"/>
      <c r="BA8956" s="3"/>
      <c r="BB8956" s="3"/>
      <c r="BC8956" s="3"/>
      <c r="BD8956" s="3"/>
      <c r="BE8956" s="3"/>
      <c r="BF8956" s="3"/>
      <c r="BG8956" s="3"/>
      <c r="CK8956"/>
    </row>
    <row r="8957" spans="1:89" x14ac:dyDescent="0.25">
      <c r="A8957" s="2"/>
      <c r="B8957" s="5"/>
      <c r="C8957" s="5"/>
      <c r="D8957" s="5"/>
      <c r="E8957" s="5"/>
      <c r="F8957" s="5"/>
      <c r="G8957" s="5"/>
      <c r="H8957" s="5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5"/>
      <c r="AK8957" s="3"/>
      <c r="AL8957" s="3"/>
      <c r="AM8957" s="3"/>
      <c r="AN8957" s="5"/>
      <c r="AO8957" s="5"/>
      <c r="AP8957" s="5"/>
      <c r="AQ8957" s="5"/>
      <c r="AR8957" s="5"/>
      <c r="AS8957" s="5"/>
      <c r="AT8957" s="3"/>
      <c r="AU8957" s="5"/>
      <c r="AV8957" s="3"/>
      <c r="AW8957" s="3"/>
      <c r="AX8957" s="3"/>
      <c r="AY8957" s="3"/>
      <c r="AZ8957" s="3"/>
      <c r="BA8957" s="3"/>
      <c r="BB8957" s="3"/>
      <c r="BC8957" s="3"/>
      <c r="BD8957" s="3"/>
      <c r="BE8957" s="3"/>
      <c r="BF8957" s="3"/>
      <c r="BG8957" s="3"/>
      <c r="CK8957"/>
    </row>
    <row r="8958" spans="1:89" x14ac:dyDescent="0.25">
      <c r="A8958" s="2"/>
      <c r="B8958" s="5"/>
      <c r="C8958" s="5"/>
      <c r="D8958" s="5"/>
      <c r="E8958" s="5"/>
      <c r="F8958" s="5"/>
      <c r="G8958" s="5"/>
      <c r="H8958" s="5"/>
      <c r="I8958" s="3"/>
      <c r="J8958" s="5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  <c r="AI8958" s="3"/>
      <c r="AJ8958" s="3"/>
      <c r="AK8958" s="3"/>
      <c r="AL8958" s="3"/>
      <c r="AM8958" s="3"/>
      <c r="AN8958" s="5"/>
      <c r="AO8958" s="5"/>
      <c r="AP8958" s="5"/>
      <c r="AQ8958" s="3"/>
      <c r="AR8958" s="3"/>
      <c r="AS8958" s="3"/>
      <c r="AT8958" s="3"/>
      <c r="AU8958" s="5"/>
      <c r="AV8958" s="3"/>
      <c r="AW8958" s="3"/>
      <c r="AX8958" s="3"/>
      <c r="AY8958" s="3"/>
      <c r="AZ8958" s="3"/>
      <c r="BA8958" s="3"/>
      <c r="BB8958" s="3"/>
      <c r="BC8958" s="3"/>
      <c r="BD8958" s="3"/>
      <c r="BE8958" s="3"/>
      <c r="BF8958" s="3"/>
      <c r="BG8958" s="3"/>
      <c r="CK8958"/>
    </row>
    <row r="8959" spans="1:89" x14ac:dyDescent="0.25">
      <c r="A8959" s="2"/>
      <c r="B8959" s="5"/>
      <c r="C8959" s="5"/>
      <c r="D8959" s="5"/>
      <c r="E8959" s="5"/>
      <c r="F8959" s="5"/>
      <c r="G8959" s="5"/>
      <c r="H8959" s="5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  <c r="AI8959" s="3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3"/>
      <c r="AU8959" s="5"/>
      <c r="AV8959" s="3"/>
      <c r="AW8959" s="3"/>
      <c r="AX8959" s="3"/>
      <c r="AY8959" s="3"/>
      <c r="AZ8959" s="3"/>
      <c r="BA8959" s="3"/>
      <c r="BB8959" s="3"/>
      <c r="BC8959" s="3"/>
      <c r="BD8959" s="3"/>
      <c r="BE8959" s="3"/>
      <c r="BF8959" s="3"/>
      <c r="BG8959" s="3"/>
      <c r="CK8959"/>
    </row>
    <row r="8960" spans="1:89" x14ac:dyDescent="0.25">
      <c r="A8960" s="2"/>
      <c r="B8960" s="5"/>
      <c r="C8960" s="5"/>
      <c r="D8960" s="5"/>
      <c r="E8960" s="5"/>
      <c r="F8960" s="5"/>
      <c r="G8960" s="5"/>
      <c r="H8960" s="5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  <c r="AI8960" s="3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3"/>
      <c r="AU8960" s="5"/>
      <c r="AV8960" s="3"/>
      <c r="AW8960" s="3"/>
      <c r="AX8960" s="3"/>
      <c r="AY8960" s="3"/>
      <c r="AZ8960" s="3"/>
      <c r="BA8960" s="3"/>
      <c r="BB8960" s="3"/>
      <c r="BC8960" s="3"/>
      <c r="BD8960" s="3"/>
      <c r="BE8960" s="3"/>
      <c r="BF8960" s="3"/>
      <c r="BG8960" s="3"/>
      <c r="CK8960"/>
    </row>
    <row r="8961" spans="1:89" x14ac:dyDescent="0.25">
      <c r="A8961" s="2"/>
      <c r="B8961" s="5"/>
      <c r="C8961" s="5"/>
      <c r="D8961" s="5"/>
      <c r="E8961" s="5"/>
      <c r="F8961" s="5"/>
      <c r="G8961" s="5"/>
      <c r="H8961" s="5"/>
      <c r="I8961" s="3"/>
      <c r="J8961" s="5"/>
      <c r="K8961" s="5"/>
      <c r="L8961" s="5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3"/>
      <c r="AU8961" s="5"/>
      <c r="AV8961" s="3"/>
      <c r="AW8961" s="3"/>
      <c r="AX8961" s="3"/>
      <c r="AY8961" s="3"/>
      <c r="AZ8961" s="3"/>
      <c r="BA8961" s="3"/>
      <c r="BB8961" s="3"/>
      <c r="BC8961" s="3"/>
      <c r="BD8961" s="3"/>
      <c r="BE8961" s="3"/>
      <c r="BF8961" s="3"/>
      <c r="BG8961" s="3"/>
      <c r="CK8961"/>
    </row>
    <row r="8962" spans="1:89" x14ac:dyDescent="0.25">
      <c r="A8962" s="2"/>
      <c r="B8962" s="5"/>
      <c r="C8962" s="5"/>
      <c r="D8962" s="5"/>
      <c r="E8962" s="5"/>
      <c r="F8962" s="5"/>
      <c r="G8962" s="5"/>
      <c r="H8962" s="5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3"/>
      <c r="AU8962" s="5"/>
      <c r="AV8962" s="3"/>
      <c r="AW8962" s="3"/>
      <c r="AX8962" s="3"/>
      <c r="AY8962" s="3"/>
      <c r="AZ8962" s="3"/>
      <c r="BA8962" s="3"/>
      <c r="BB8962" s="3"/>
      <c r="BC8962" s="3"/>
      <c r="BD8962" s="3"/>
      <c r="BE8962" s="3"/>
      <c r="BF8962" s="3"/>
      <c r="BG8962" s="3"/>
      <c r="CK8962"/>
    </row>
    <row r="8963" spans="1:89" x14ac:dyDescent="0.25">
      <c r="A8963" s="2"/>
      <c r="B8963" s="5"/>
      <c r="C8963" s="5"/>
      <c r="D8963" s="5"/>
      <c r="E8963" s="5"/>
      <c r="F8963" s="5"/>
      <c r="G8963" s="5"/>
      <c r="H8963" s="5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3"/>
      <c r="AU8963" s="5"/>
      <c r="AV8963" s="3"/>
      <c r="AW8963" s="3"/>
      <c r="AX8963" s="3"/>
      <c r="AY8963" s="3"/>
      <c r="AZ8963" s="3"/>
      <c r="BA8963" s="3"/>
      <c r="BB8963" s="3"/>
      <c r="BC8963" s="3"/>
      <c r="BD8963" s="3"/>
      <c r="BE8963" s="3"/>
      <c r="BF8963" s="3"/>
      <c r="BG8963" s="3"/>
      <c r="CK8963"/>
    </row>
    <row r="8964" spans="1:89" x14ac:dyDescent="0.25">
      <c r="A8964" s="2"/>
      <c r="B8964" s="5"/>
      <c r="C8964" s="5"/>
      <c r="D8964" s="5"/>
      <c r="E8964" s="5"/>
      <c r="F8964" s="5"/>
      <c r="G8964" s="5"/>
      <c r="H8964" s="5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  <c r="AI8964" s="3"/>
      <c r="AJ8964" s="3"/>
      <c r="AK8964" s="3"/>
      <c r="AL8964" s="3"/>
      <c r="AM8964" s="3"/>
      <c r="AN8964" s="5"/>
      <c r="AO8964" s="5"/>
      <c r="AP8964" s="5"/>
      <c r="AQ8964" s="3"/>
      <c r="AR8964" s="5"/>
      <c r="AS8964" s="3"/>
      <c r="AT8964" s="3"/>
      <c r="AU8964" s="5"/>
      <c r="AV8964" s="3"/>
      <c r="AW8964" s="3"/>
      <c r="AX8964" s="3"/>
      <c r="AY8964" s="3"/>
      <c r="AZ8964" s="3"/>
      <c r="BA8964" s="3"/>
      <c r="BB8964" s="3"/>
      <c r="BC8964" s="3"/>
      <c r="BD8964" s="3"/>
      <c r="BE8964" s="3"/>
      <c r="BF8964" s="3"/>
      <c r="BG8964" s="3"/>
      <c r="CK8964"/>
    </row>
    <row r="8965" spans="1:89" x14ac:dyDescent="0.25">
      <c r="A8965" s="2"/>
      <c r="B8965" s="5"/>
      <c r="C8965" s="5"/>
      <c r="D8965" s="5"/>
      <c r="E8965" s="5"/>
      <c r="F8965" s="5"/>
      <c r="G8965" s="5"/>
      <c r="H8965" s="5"/>
      <c r="I8965" s="5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  <c r="AI8965" s="3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3"/>
      <c r="AU8965" s="5"/>
      <c r="AV8965" s="3"/>
      <c r="AW8965" s="3"/>
      <c r="AX8965" s="3"/>
      <c r="AY8965" s="3"/>
      <c r="AZ8965" s="3"/>
      <c r="BA8965" s="3"/>
      <c r="BB8965" s="3"/>
      <c r="BC8965" s="3"/>
      <c r="BD8965" s="3"/>
      <c r="BE8965" s="3"/>
      <c r="BF8965" s="3"/>
      <c r="BG8965" s="3"/>
      <c r="CK8965"/>
    </row>
    <row r="8966" spans="1:89" x14ac:dyDescent="0.25">
      <c r="A8966" s="2"/>
      <c r="B8966" s="5"/>
      <c r="C8966" s="5"/>
      <c r="D8966" s="5"/>
      <c r="E8966" s="5"/>
      <c r="F8966" s="5"/>
      <c r="G8966" s="5"/>
      <c r="H8966" s="5"/>
      <c r="I8966" s="3"/>
      <c r="J8966" s="5"/>
      <c r="K8966" s="5"/>
      <c r="L8966" s="5"/>
      <c r="M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3"/>
      <c r="AU8966" s="5"/>
      <c r="AV8966" s="3"/>
      <c r="AW8966" s="3"/>
      <c r="AX8966" s="3"/>
      <c r="AY8966" s="3"/>
      <c r="AZ8966" s="3"/>
      <c r="BA8966" s="3"/>
      <c r="BB8966" s="3"/>
      <c r="BC8966" s="3"/>
      <c r="BD8966" s="3"/>
      <c r="BE8966" s="3"/>
      <c r="BF8966" s="3"/>
      <c r="BG8966" s="3"/>
      <c r="CK8966"/>
    </row>
    <row r="8967" spans="1:89" x14ac:dyDescent="0.25">
      <c r="A8967" s="2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3"/>
      <c r="AU8967" s="5"/>
      <c r="AV8967" s="3"/>
      <c r="AW8967" s="3"/>
      <c r="AX8967" s="3"/>
      <c r="AY8967" s="3"/>
      <c r="AZ8967" s="3"/>
      <c r="BA8967" s="3"/>
      <c r="BB8967" s="3"/>
      <c r="BC8967" s="3"/>
      <c r="BD8967" s="3"/>
      <c r="BE8967" s="3"/>
      <c r="BF8967" s="3"/>
      <c r="BG8967" s="3"/>
      <c r="CK8967"/>
    </row>
    <row r="8968" spans="1:89" x14ac:dyDescent="0.25">
      <c r="A8968" s="2"/>
      <c r="B8968" s="5"/>
      <c r="C8968" s="5"/>
      <c r="D8968" s="5"/>
      <c r="E8968" s="5"/>
      <c r="F8968" s="5"/>
      <c r="G8968" s="5"/>
      <c r="H8968" s="5"/>
      <c r="I8968" s="3"/>
      <c r="J8968" s="5"/>
      <c r="K8968" s="5"/>
      <c r="L8968" s="5"/>
      <c r="M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3"/>
      <c r="AU8968" s="5"/>
      <c r="AV8968" s="3"/>
      <c r="AW8968" s="3"/>
      <c r="AX8968" s="3"/>
      <c r="AY8968" s="3"/>
      <c r="AZ8968" s="3"/>
      <c r="BA8968" s="3"/>
      <c r="BB8968" s="3"/>
      <c r="BC8968" s="3"/>
      <c r="BD8968" s="3"/>
      <c r="BE8968" s="3"/>
      <c r="BF8968" s="3"/>
      <c r="BG8968" s="3"/>
      <c r="CK8968"/>
    </row>
    <row r="8969" spans="1:89" x14ac:dyDescent="0.25">
      <c r="A8969" s="2"/>
      <c r="B8969" s="5"/>
      <c r="C8969" s="5"/>
      <c r="D8969" s="5"/>
      <c r="E8969" s="5"/>
      <c r="F8969" s="5"/>
      <c r="G8969" s="5"/>
      <c r="H8969" s="5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3"/>
      <c r="AU8969" s="5"/>
      <c r="AV8969" s="3"/>
      <c r="AW8969" s="3"/>
      <c r="AX8969" s="3"/>
      <c r="AY8969" s="3"/>
      <c r="AZ8969" s="3"/>
      <c r="BA8969" s="3"/>
      <c r="BB8969" s="3"/>
      <c r="BC8969" s="3"/>
      <c r="BD8969" s="3"/>
      <c r="BE8969" s="3"/>
      <c r="BF8969" s="3"/>
      <c r="BG8969" s="3"/>
      <c r="CK8969"/>
    </row>
    <row r="8970" spans="1:89" x14ac:dyDescent="0.25">
      <c r="A8970" s="2"/>
      <c r="B8970" s="5"/>
      <c r="C8970" s="5"/>
      <c r="D8970" s="5"/>
      <c r="E8970" s="5"/>
      <c r="F8970" s="5"/>
      <c r="G8970" s="5"/>
      <c r="H8970" s="5"/>
      <c r="I8970" s="3"/>
      <c r="J8970" s="5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3"/>
      <c r="AU8970" s="5"/>
      <c r="AV8970" s="3"/>
      <c r="AW8970" s="3"/>
      <c r="AX8970" s="3"/>
      <c r="AY8970" s="3"/>
      <c r="AZ8970" s="3"/>
      <c r="BA8970" s="3"/>
      <c r="BB8970" s="3"/>
      <c r="BC8970" s="3"/>
      <c r="BD8970" s="3"/>
      <c r="BE8970" s="3"/>
      <c r="BF8970" s="3"/>
      <c r="BG8970" s="3"/>
      <c r="CK8970"/>
    </row>
    <row r="8971" spans="1:89" x14ac:dyDescent="0.25">
      <c r="A8971" s="2"/>
      <c r="B8971" s="5"/>
      <c r="C8971" s="5"/>
      <c r="D8971" s="5"/>
      <c r="E8971" s="5"/>
      <c r="F8971" s="5"/>
      <c r="G8971" s="5"/>
      <c r="H8971" s="5"/>
      <c r="I8971" s="5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3"/>
      <c r="AU8971" s="5"/>
      <c r="AV8971" s="3"/>
      <c r="AW8971" s="3"/>
      <c r="AX8971" s="3"/>
      <c r="AY8971" s="3"/>
      <c r="AZ8971" s="3"/>
      <c r="BA8971" s="3"/>
      <c r="BB8971" s="3"/>
      <c r="BC8971" s="3"/>
      <c r="BD8971" s="3"/>
      <c r="BE8971" s="3"/>
      <c r="BF8971" s="3"/>
      <c r="BG8971" s="3"/>
      <c r="CK8971"/>
    </row>
    <row r="8972" spans="1:89" x14ac:dyDescent="0.25">
      <c r="A8972" s="2"/>
      <c r="B8972" s="5"/>
      <c r="C8972" s="5"/>
      <c r="D8972" s="5"/>
      <c r="E8972" s="5"/>
      <c r="F8972" s="5"/>
      <c r="G8972" s="5"/>
      <c r="H8972" s="5"/>
      <c r="I8972" s="3"/>
      <c r="J8972" s="5"/>
      <c r="K8972" s="5"/>
      <c r="L8972" s="5"/>
      <c r="M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3"/>
      <c r="AU8972" s="5"/>
      <c r="AV8972" s="3"/>
      <c r="AW8972" s="3"/>
      <c r="AX8972" s="3"/>
      <c r="AY8972" s="3"/>
      <c r="AZ8972" s="3"/>
      <c r="BA8972" s="3"/>
      <c r="BB8972" s="3"/>
      <c r="BC8972" s="3"/>
      <c r="BD8972" s="3"/>
      <c r="BE8972" s="3"/>
      <c r="BF8972" s="3"/>
      <c r="BG8972" s="3"/>
      <c r="CK8972"/>
    </row>
    <row r="8973" spans="1:89" x14ac:dyDescent="0.25">
      <c r="A8973" s="2"/>
      <c r="B8973" s="5"/>
      <c r="C8973" s="5"/>
      <c r="D8973" s="5"/>
      <c r="E8973" s="5"/>
      <c r="F8973" s="5"/>
      <c r="G8973" s="5"/>
      <c r="H8973" s="5"/>
      <c r="I8973" s="3"/>
      <c r="J8973" s="5"/>
      <c r="K8973" s="5"/>
      <c r="L8973" s="5"/>
      <c r="M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3"/>
      <c r="AU8973" s="5"/>
      <c r="AV8973" s="3"/>
      <c r="AW8973" s="3"/>
      <c r="AX8973" s="3"/>
      <c r="AY8973" s="3"/>
      <c r="AZ8973" s="3"/>
      <c r="BA8973" s="3"/>
      <c r="BB8973" s="3"/>
      <c r="BC8973" s="3"/>
      <c r="BD8973" s="3"/>
      <c r="BE8973" s="3"/>
      <c r="BF8973" s="3"/>
      <c r="BG8973" s="3"/>
      <c r="CK8973"/>
    </row>
    <row r="8974" spans="1:89" x14ac:dyDescent="0.25">
      <c r="A8974" s="2"/>
      <c r="B8974" s="5"/>
      <c r="C8974" s="5"/>
      <c r="D8974" s="5"/>
      <c r="E8974" s="5"/>
      <c r="F8974" s="5"/>
      <c r="G8974" s="5"/>
      <c r="H8974" s="5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  <c r="AI8974" s="3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3"/>
      <c r="AU8974" s="5"/>
      <c r="AV8974" s="3"/>
      <c r="AW8974" s="3"/>
      <c r="AX8974" s="3"/>
      <c r="AY8974" s="3"/>
      <c r="AZ8974" s="3"/>
      <c r="BA8974" s="3"/>
      <c r="BB8974" s="3"/>
      <c r="BC8974" s="3"/>
      <c r="BD8974" s="3"/>
      <c r="BE8974" s="3"/>
      <c r="BF8974" s="3"/>
      <c r="BG8974" s="3"/>
      <c r="CK8974"/>
    </row>
    <row r="8975" spans="1:89" x14ac:dyDescent="0.25">
      <c r="A8975" s="2"/>
      <c r="B8975" s="5"/>
      <c r="C8975" s="5"/>
      <c r="D8975" s="5"/>
      <c r="E8975" s="5"/>
      <c r="F8975" s="5"/>
      <c r="G8975" s="5"/>
      <c r="H8975" s="5"/>
      <c r="I8975" s="3"/>
      <c r="J8975" s="5"/>
      <c r="K8975" s="3"/>
      <c r="L8975" s="3"/>
      <c r="M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3"/>
      <c r="AU8975" s="5"/>
      <c r="AV8975" s="3"/>
      <c r="AW8975" s="3"/>
      <c r="AX8975" s="3"/>
      <c r="AY8975" s="3"/>
      <c r="AZ8975" s="3"/>
      <c r="BA8975" s="3"/>
      <c r="BB8975" s="3"/>
      <c r="BC8975" s="3"/>
      <c r="BD8975" s="3"/>
      <c r="BE8975" s="3"/>
      <c r="BF8975" s="3"/>
      <c r="BG8975" s="3"/>
      <c r="CK8975"/>
    </row>
    <row r="8976" spans="1:89" x14ac:dyDescent="0.25">
      <c r="A8976" s="2"/>
      <c r="B8976" s="5"/>
      <c r="C8976" s="5"/>
      <c r="D8976" s="5"/>
      <c r="E8976" s="5"/>
      <c r="F8976" s="5"/>
      <c r="G8976" s="5"/>
      <c r="H8976" s="5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  <c r="AI8976" s="3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3"/>
      <c r="AU8976" s="5"/>
      <c r="AV8976" s="3"/>
      <c r="AW8976" s="3"/>
      <c r="AX8976" s="3"/>
      <c r="AY8976" s="3"/>
      <c r="AZ8976" s="3"/>
      <c r="BA8976" s="3"/>
      <c r="BB8976" s="3"/>
      <c r="BC8976" s="3"/>
      <c r="BD8976" s="3"/>
      <c r="BE8976" s="3"/>
      <c r="BF8976" s="3"/>
      <c r="BG8976" s="3"/>
      <c r="CK8976"/>
    </row>
    <row r="8977" spans="1:89" x14ac:dyDescent="0.25">
      <c r="A8977" s="2"/>
      <c r="B8977" s="5"/>
      <c r="C8977" s="5"/>
      <c r="D8977" s="5"/>
      <c r="E8977" s="5"/>
      <c r="F8977" s="5"/>
      <c r="G8977" s="5"/>
      <c r="H8977" s="5"/>
      <c r="I8977" s="5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  <c r="AI8977" s="3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3"/>
      <c r="AU8977" s="5"/>
      <c r="AV8977" s="3"/>
      <c r="AW8977" s="3"/>
      <c r="AX8977" s="3"/>
      <c r="AY8977" s="3"/>
      <c r="AZ8977" s="3"/>
      <c r="BA8977" s="3"/>
      <c r="BB8977" s="3"/>
      <c r="BC8977" s="3"/>
      <c r="BD8977" s="3"/>
      <c r="BE8977" s="3"/>
      <c r="BF8977" s="3"/>
      <c r="BG8977" s="3"/>
      <c r="CK8977"/>
    </row>
    <row r="8978" spans="1:89" x14ac:dyDescent="0.25">
      <c r="A8978" s="2"/>
      <c r="B8978" s="5"/>
      <c r="C8978" s="5"/>
      <c r="D8978" s="5"/>
      <c r="E8978" s="5"/>
      <c r="F8978" s="5"/>
      <c r="G8978" s="5"/>
      <c r="H8978" s="5"/>
      <c r="I8978" s="3"/>
      <c r="J8978" s="5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3"/>
      <c r="AU8978" s="5"/>
      <c r="AV8978" s="3"/>
      <c r="AW8978" s="3"/>
      <c r="AX8978" s="3"/>
      <c r="AY8978" s="3"/>
      <c r="AZ8978" s="3"/>
      <c r="BA8978" s="3"/>
      <c r="BB8978" s="3"/>
      <c r="BC8978" s="3"/>
      <c r="BD8978" s="3"/>
      <c r="BE8978" s="3"/>
      <c r="BF8978" s="3"/>
      <c r="BG8978" s="3"/>
      <c r="CK8978"/>
    </row>
    <row r="8979" spans="1:89" x14ac:dyDescent="0.25">
      <c r="A8979" s="2"/>
      <c r="B8979" s="5"/>
      <c r="C8979" s="5"/>
      <c r="D8979" s="5"/>
      <c r="E8979" s="5"/>
      <c r="F8979" s="5"/>
      <c r="G8979" s="5"/>
      <c r="H8979" s="5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  <c r="AI8979" s="3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3"/>
      <c r="AU8979" s="5"/>
      <c r="AV8979" s="3"/>
      <c r="AW8979" s="3"/>
      <c r="AX8979" s="3"/>
      <c r="AY8979" s="3"/>
      <c r="AZ8979" s="3"/>
      <c r="BA8979" s="3"/>
      <c r="BB8979" s="3"/>
      <c r="BC8979" s="3"/>
      <c r="BD8979" s="3"/>
      <c r="BE8979" s="3"/>
      <c r="BF8979" s="3"/>
      <c r="BG8979" s="3"/>
      <c r="CK8979"/>
    </row>
    <row r="8980" spans="1:89" x14ac:dyDescent="0.25">
      <c r="A8980" s="2"/>
      <c r="B8980" s="5"/>
      <c r="C8980" s="5"/>
      <c r="D8980" s="5"/>
      <c r="E8980" s="5"/>
      <c r="F8980" s="5"/>
      <c r="G8980" s="5"/>
      <c r="H8980" s="5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  <c r="AI8980" s="3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3"/>
      <c r="AU8980" s="5"/>
      <c r="AV8980" s="3"/>
      <c r="AW8980" s="3"/>
      <c r="AX8980" s="3"/>
      <c r="AY8980" s="3"/>
      <c r="AZ8980" s="3"/>
      <c r="BA8980" s="3"/>
      <c r="BB8980" s="3"/>
      <c r="BC8980" s="3"/>
      <c r="BD8980" s="3"/>
      <c r="BE8980" s="3"/>
      <c r="BF8980" s="3"/>
      <c r="BG8980" s="3"/>
      <c r="CK8980"/>
    </row>
    <row r="8981" spans="1:89" x14ac:dyDescent="0.25">
      <c r="A8981" s="2"/>
      <c r="B8981" s="5"/>
      <c r="C8981" s="5"/>
      <c r="D8981" s="5"/>
      <c r="E8981" s="5"/>
      <c r="F8981" s="5"/>
      <c r="G8981" s="5"/>
      <c r="H8981" s="5"/>
      <c r="I8981" s="5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  <c r="AI8981" s="3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3"/>
      <c r="AU8981" s="5"/>
      <c r="AV8981" s="3"/>
      <c r="AW8981" s="3"/>
      <c r="AX8981" s="3"/>
      <c r="AY8981" s="3"/>
      <c r="AZ8981" s="3"/>
      <c r="BA8981" s="3"/>
      <c r="BB8981" s="3"/>
      <c r="BC8981" s="3"/>
      <c r="BD8981" s="3"/>
      <c r="BE8981" s="3"/>
      <c r="BF8981" s="3"/>
      <c r="BG8981" s="3"/>
      <c r="CK8981"/>
    </row>
    <row r="8982" spans="1:89" x14ac:dyDescent="0.25">
      <c r="A8982" s="2"/>
      <c r="B8982" s="5"/>
      <c r="C8982" s="5"/>
      <c r="D8982" s="5"/>
      <c r="E8982" s="5"/>
      <c r="F8982" s="5"/>
      <c r="G8982" s="5"/>
      <c r="H8982" s="5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  <c r="AI8982" s="3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3"/>
      <c r="AU8982" s="5"/>
      <c r="AV8982" s="3"/>
      <c r="AW8982" s="3"/>
      <c r="AX8982" s="3"/>
      <c r="AY8982" s="3"/>
      <c r="AZ8982" s="3"/>
      <c r="BA8982" s="3"/>
      <c r="BB8982" s="3"/>
      <c r="BC8982" s="3"/>
      <c r="BD8982" s="3"/>
      <c r="BE8982" s="3"/>
      <c r="BF8982" s="3"/>
      <c r="BG8982" s="3"/>
      <c r="CK8982"/>
    </row>
    <row r="8983" spans="1:89" x14ac:dyDescent="0.25">
      <c r="A8983" s="2"/>
      <c r="B8983" s="5"/>
      <c r="C8983" s="5"/>
      <c r="D8983" s="5"/>
      <c r="E8983" s="5"/>
      <c r="F8983" s="5"/>
      <c r="G8983" s="5"/>
      <c r="H8983" s="5"/>
      <c r="I8983" s="3"/>
      <c r="J8983" s="5"/>
      <c r="K8983" s="5"/>
      <c r="L8983" s="5"/>
      <c r="M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3"/>
      <c r="AU8983" s="5"/>
      <c r="AV8983" s="3"/>
      <c r="AW8983" s="3"/>
      <c r="AX8983" s="3"/>
      <c r="AY8983" s="3"/>
      <c r="AZ8983" s="3"/>
      <c r="BA8983" s="3"/>
      <c r="BB8983" s="3"/>
      <c r="BC8983" s="3"/>
      <c r="BD8983" s="3"/>
      <c r="BE8983" s="3"/>
      <c r="BF8983" s="3"/>
      <c r="BG8983" s="3"/>
      <c r="CK8983"/>
    </row>
    <row r="8984" spans="1:89" x14ac:dyDescent="0.25">
      <c r="A8984" s="2"/>
      <c r="B8984" s="5"/>
      <c r="C8984" s="5"/>
      <c r="D8984" s="5"/>
      <c r="E8984" s="5"/>
      <c r="F8984" s="5"/>
      <c r="G8984" s="5"/>
      <c r="H8984" s="5"/>
      <c r="I8984" s="3"/>
      <c r="J8984" s="5"/>
      <c r="K8984" s="5"/>
      <c r="L8984" s="5"/>
      <c r="M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3"/>
      <c r="AU8984" s="5"/>
      <c r="AV8984" s="3"/>
      <c r="AW8984" s="3"/>
      <c r="AX8984" s="3"/>
      <c r="AY8984" s="3"/>
      <c r="AZ8984" s="3"/>
      <c r="BA8984" s="3"/>
      <c r="BB8984" s="3"/>
      <c r="BC8984" s="3"/>
      <c r="BD8984" s="3"/>
      <c r="BE8984" s="3"/>
      <c r="BF8984" s="3"/>
      <c r="BG8984" s="3"/>
      <c r="CK8984"/>
    </row>
    <row r="8985" spans="1:89" x14ac:dyDescent="0.25">
      <c r="A8985" s="2"/>
      <c r="B8985" s="5"/>
      <c r="C8985" s="5"/>
      <c r="D8985" s="5"/>
      <c r="E8985" s="5"/>
      <c r="F8985" s="5"/>
      <c r="G8985" s="5"/>
      <c r="H8985" s="5"/>
      <c r="I8985" s="3"/>
      <c r="J8985" s="5"/>
      <c r="K8985" s="5"/>
      <c r="L8985" s="5"/>
      <c r="M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3"/>
      <c r="AU8985" s="5"/>
      <c r="AV8985" s="3"/>
      <c r="AW8985" s="3"/>
      <c r="AX8985" s="3"/>
      <c r="AY8985" s="3"/>
      <c r="AZ8985" s="3"/>
      <c r="BA8985" s="3"/>
      <c r="BB8985" s="3"/>
      <c r="BC8985" s="3"/>
      <c r="BD8985" s="3"/>
      <c r="BE8985" s="3"/>
      <c r="BF8985" s="3"/>
      <c r="BG8985" s="3"/>
      <c r="CK8985"/>
    </row>
    <row r="8986" spans="1:89" x14ac:dyDescent="0.25">
      <c r="A8986" s="2"/>
      <c r="B8986" s="5"/>
      <c r="C8986" s="5"/>
      <c r="D8986" s="5"/>
      <c r="E8986" s="5"/>
      <c r="F8986" s="5"/>
      <c r="G8986" s="5"/>
      <c r="H8986" s="5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  <c r="AI8986" s="3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3"/>
      <c r="AU8986" s="5"/>
      <c r="AV8986" s="3"/>
      <c r="AW8986" s="3"/>
      <c r="AX8986" s="3"/>
      <c r="AY8986" s="3"/>
      <c r="AZ8986" s="3"/>
      <c r="BA8986" s="3"/>
      <c r="BB8986" s="3"/>
      <c r="BC8986" s="3"/>
      <c r="BD8986" s="3"/>
      <c r="BE8986" s="3"/>
      <c r="BF8986" s="3"/>
      <c r="BG8986" s="3"/>
      <c r="CK8986"/>
    </row>
    <row r="8987" spans="1:89" x14ac:dyDescent="0.25">
      <c r="A8987" s="2"/>
      <c r="B8987" s="5"/>
      <c r="C8987" s="5"/>
      <c r="D8987" s="5"/>
      <c r="E8987" s="5"/>
      <c r="F8987" s="5"/>
      <c r="G8987" s="5"/>
      <c r="H8987" s="5"/>
      <c r="I8987" s="3"/>
      <c r="J8987" s="5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  <c r="AI8987" s="3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3"/>
      <c r="AU8987" s="5"/>
      <c r="AV8987" s="3"/>
      <c r="AW8987" s="3"/>
      <c r="AX8987" s="3"/>
      <c r="AY8987" s="3"/>
      <c r="AZ8987" s="3"/>
      <c r="BA8987" s="3"/>
      <c r="BB8987" s="3"/>
      <c r="BC8987" s="3"/>
      <c r="BD8987" s="3"/>
      <c r="BE8987" s="3"/>
      <c r="BF8987" s="3"/>
      <c r="BG8987" s="3"/>
      <c r="CK8987"/>
    </row>
    <row r="8988" spans="1:89" x14ac:dyDescent="0.25">
      <c r="A8988" s="2"/>
      <c r="B8988" s="5"/>
      <c r="C8988" s="5"/>
      <c r="D8988" s="5"/>
      <c r="E8988" s="5"/>
      <c r="F8988" s="5"/>
      <c r="G8988" s="5"/>
      <c r="H8988" s="5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  <c r="AI8988" s="3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3"/>
      <c r="AU8988" s="5"/>
      <c r="AV8988" s="3"/>
      <c r="AW8988" s="3"/>
      <c r="AX8988" s="3"/>
      <c r="AY8988" s="3"/>
      <c r="AZ8988" s="3"/>
      <c r="BA8988" s="3"/>
      <c r="BB8988" s="3"/>
      <c r="BC8988" s="3"/>
      <c r="BD8988" s="3"/>
      <c r="BE8988" s="3"/>
      <c r="BF8988" s="3"/>
      <c r="BG8988" s="3"/>
      <c r="CK8988"/>
    </row>
    <row r="8989" spans="1:89" x14ac:dyDescent="0.25">
      <c r="A8989" s="2"/>
      <c r="B8989" s="5"/>
      <c r="C8989" s="5"/>
      <c r="D8989" s="5"/>
      <c r="E8989" s="5"/>
      <c r="F8989" s="5"/>
      <c r="G8989" s="5"/>
      <c r="H8989" s="5"/>
      <c r="I8989" s="3"/>
      <c r="J8989" s="5"/>
      <c r="K8989" s="5"/>
      <c r="L8989" s="5"/>
      <c r="M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3"/>
      <c r="AU8989" s="5"/>
      <c r="AV8989" s="3"/>
      <c r="AW8989" s="3"/>
      <c r="AX8989" s="3"/>
      <c r="AY8989" s="3"/>
      <c r="AZ8989" s="3"/>
      <c r="BA8989" s="3"/>
      <c r="BB8989" s="3"/>
      <c r="BC8989" s="3"/>
      <c r="BD8989" s="3"/>
      <c r="BE8989" s="3"/>
      <c r="BF8989" s="3"/>
      <c r="BG8989" s="3"/>
      <c r="CK8989"/>
    </row>
    <row r="8990" spans="1:89" x14ac:dyDescent="0.25">
      <c r="A8990" s="2"/>
      <c r="B8990" s="5"/>
      <c r="C8990" s="5"/>
      <c r="D8990" s="5"/>
      <c r="E8990" s="5"/>
      <c r="F8990" s="5"/>
      <c r="G8990" s="5"/>
      <c r="H8990" s="5"/>
      <c r="I8990" s="3"/>
      <c r="J8990" s="5"/>
      <c r="K8990" s="5"/>
      <c r="L8990" s="5"/>
      <c r="M8990" s="5"/>
      <c r="AJ8990" s="3"/>
      <c r="AK8990" s="3"/>
      <c r="AL8990" s="3"/>
      <c r="AM8990" s="3"/>
      <c r="AN8990" s="5"/>
      <c r="AO8990" s="5"/>
      <c r="AP8990" s="5"/>
      <c r="AQ8990" s="5"/>
      <c r="AR8990" s="5"/>
      <c r="AS8990" s="5"/>
      <c r="AT8990" s="3"/>
      <c r="AU8990" s="5"/>
      <c r="AV8990" s="3"/>
      <c r="AW8990" s="3"/>
      <c r="AX8990" s="3"/>
      <c r="AY8990" s="3"/>
      <c r="AZ8990" s="3"/>
      <c r="BA8990" s="3"/>
      <c r="BB8990" s="3"/>
      <c r="BC8990" s="3"/>
      <c r="BD8990" s="3"/>
      <c r="BE8990" s="3"/>
      <c r="BF8990" s="3"/>
      <c r="BG8990" s="3"/>
      <c r="CK8990"/>
    </row>
    <row r="8991" spans="1:89" x14ac:dyDescent="0.25">
      <c r="A8991" s="2"/>
      <c r="B8991" s="5"/>
      <c r="C8991" s="5"/>
      <c r="D8991" s="5"/>
      <c r="E8991" s="5"/>
      <c r="F8991" s="5"/>
      <c r="G8991" s="5"/>
      <c r="H8991" s="5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  <c r="AI8991" s="3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3"/>
      <c r="AU8991" s="5"/>
      <c r="AV8991" s="3"/>
      <c r="AW8991" s="3"/>
      <c r="AX8991" s="3"/>
      <c r="AY8991" s="3"/>
      <c r="AZ8991" s="3"/>
      <c r="BA8991" s="3"/>
      <c r="BB8991" s="3"/>
      <c r="BC8991" s="3"/>
      <c r="BD8991" s="3"/>
      <c r="BE8991" s="3"/>
      <c r="BF8991" s="3"/>
      <c r="BG8991" s="3"/>
      <c r="CK8991"/>
    </row>
    <row r="8992" spans="1:89" x14ac:dyDescent="0.25">
      <c r="A8992" s="2"/>
      <c r="B8992" s="5"/>
      <c r="C8992" s="5"/>
      <c r="D8992" s="5"/>
      <c r="E8992" s="5"/>
      <c r="F8992" s="5"/>
      <c r="G8992" s="5"/>
      <c r="H8992" s="5"/>
      <c r="I8992" s="5"/>
      <c r="J8992" s="5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  <c r="AI8992" s="3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3"/>
      <c r="AU8992" s="5"/>
      <c r="AV8992" s="3"/>
      <c r="AW8992" s="3"/>
      <c r="AX8992" s="3"/>
      <c r="AY8992" s="3"/>
      <c r="AZ8992" s="3"/>
      <c r="BA8992" s="3"/>
      <c r="BB8992" s="3"/>
      <c r="BC8992" s="3"/>
      <c r="BD8992" s="3"/>
      <c r="BE8992" s="3"/>
      <c r="BF8992" s="3"/>
      <c r="BG8992" s="3"/>
      <c r="CK8992"/>
    </row>
    <row r="8993" spans="1:89" x14ac:dyDescent="0.25">
      <c r="A8993" s="2"/>
      <c r="B8993" s="5"/>
      <c r="C8993" s="5"/>
      <c r="D8993" s="5"/>
      <c r="E8993" s="5"/>
      <c r="F8993" s="5"/>
      <c r="G8993" s="5"/>
      <c r="H8993" s="5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  <c r="AI8993" s="3"/>
      <c r="AJ8993" s="3"/>
      <c r="AK8993" s="3"/>
      <c r="AL8993" s="3"/>
      <c r="AM8993" s="5"/>
      <c r="AN8993" s="5"/>
      <c r="AO8993" s="5"/>
      <c r="AP8993" s="5"/>
      <c r="AQ8993" s="5"/>
      <c r="AR8993" s="5"/>
      <c r="AS8993" s="5"/>
      <c r="AT8993" s="3"/>
      <c r="AU8993" s="5"/>
      <c r="AV8993" s="3"/>
      <c r="AW8993" s="3"/>
      <c r="AX8993" s="3"/>
      <c r="AY8993" s="3"/>
      <c r="AZ8993" s="3"/>
      <c r="BA8993" s="3"/>
      <c r="BB8993" s="3"/>
      <c r="BC8993" s="3"/>
      <c r="BD8993" s="3"/>
      <c r="BE8993" s="3"/>
      <c r="BF8993" s="3"/>
      <c r="BG8993" s="3"/>
      <c r="CK8993"/>
    </row>
    <row r="8994" spans="1:89" x14ac:dyDescent="0.25">
      <c r="A8994" s="2"/>
      <c r="B8994" s="5"/>
      <c r="C8994" s="5"/>
      <c r="D8994" s="5"/>
      <c r="E8994" s="5"/>
      <c r="F8994" s="5"/>
      <c r="G8994" s="5"/>
      <c r="H8994" s="5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  <c r="AI8994" s="3"/>
      <c r="AJ8994" s="3"/>
      <c r="AK8994" s="3"/>
      <c r="AL8994" s="3"/>
      <c r="AM8994" s="3"/>
      <c r="AN8994" s="5"/>
      <c r="AO8994" s="5"/>
      <c r="AP8994" s="5"/>
      <c r="AQ8994" s="5"/>
      <c r="AR8994" s="5"/>
      <c r="AS8994" s="5"/>
      <c r="AT8994" s="3"/>
      <c r="AU8994" s="5"/>
      <c r="AV8994" s="3"/>
      <c r="AW8994" s="3"/>
      <c r="AX8994" s="3"/>
      <c r="AY8994" s="3"/>
      <c r="AZ8994" s="3"/>
      <c r="BA8994" s="3"/>
      <c r="BB8994" s="3"/>
      <c r="BC8994" s="3"/>
      <c r="BD8994" s="3"/>
      <c r="BE8994" s="3"/>
      <c r="BF8994" s="3"/>
      <c r="BG8994" s="3"/>
      <c r="CK8994"/>
    </row>
    <row r="8995" spans="1:89" x14ac:dyDescent="0.25">
      <c r="A8995" s="2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  <c r="AI8995" s="3"/>
      <c r="AJ8995" s="3"/>
      <c r="AK8995" s="3"/>
      <c r="AL8995" s="3"/>
      <c r="AM8995" s="3"/>
      <c r="AN8995" s="5"/>
      <c r="AO8995" s="5"/>
      <c r="AP8995" s="5"/>
      <c r="AQ8995" s="5"/>
      <c r="AR8995" s="5"/>
      <c r="AS8995" s="5"/>
      <c r="AT8995" s="3"/>
      <c r="AU8995" s="5"/>
      <c r="AV8995" s="3"/>
      <c r="AW8995" s="3"/>
      <c r="AX8995" s="3"/>
      <c r="AY8995" s="3"/>
      <c r="AZ8995" s="3"/>
      <c r="BA8995" s="3"/>
      <c r="BB8995" s="3"/>
      <c r="BC8995" s="3"/>
      <c r="BD8995" s="3"/>
      <c r="BE8995" s="3"/>
      <c r="BF8995" s="3"/>
      <c r="BG8995" s="3"/>
      <c r="CK8995"/>
    </row>
    <row r="8996" spans="1:89" x14ac:dyDescent="0.25">
      <c r="A8996" s="2"/>
      <c r="B8996" s="5"/>
      <c r="C8996" s="5"/>
      <c r="D8996" s="5"/>
      <c r="E8996" s="5"/>
      <c r="F8996" s="5"/>
      <c r="G8996" s="5"/>
      <c r="H8996" s="5"/>
      <c r="I8996" s="5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  <c r="AI8996" s="3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3"/>
      <c r="AU8996" s="5"/>
      <c r="AV8996" s="3"/>
      <c r="AW8996" s="3"/>
      <c r="AX8996" s="3"/>
      <c r="AY8996" s="3"/>
      <c r="AZ8996" s="3"/>
      <c r="BA8996" s="3"/>
      <c r="BB8996" s="3"/>
      <c r="BC8996" s="3"/>
      <c r="BD8996" s="3"/>
      <c r="BE8996" s="3"/>
      <c r="BF8996" s="3"/>
      <c r="BG8996" s="3"/>
      <c r="CK8996"/>
    </row>
    <row r="8997" spans="1:89" x14ac:dyDescent="0.25">
      <c r="A8997" s="2"/>
      <c r="B8997" s="5"/>
      <c r="C8997" s="5"/>
      <c r="D8997" s="5"/>
      <c r="E8997" s="5"/>
      <c r="F8997" s="5"/>
      <c r="G8997" s="5"/>
      <c r="H8997" s="5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3"/>
      <c r="AU8997" s="5"/>
      <c r="AV8997" s="3"/>
      <c r="AW8997" s="3"/>
      <c r="AX8997" s="3"/>
      <c r="AY8997" s="3"/>
      <c r="AZ8997" s="3"/>
      <c r="BA8997" s="3"/>
      <c r="BB8997" s="3"/>
      <c r="BC8997" s="3"/>
      <c r="BD8997" s="3"/>
      <c r="BE8997" s="3"/>
      <c r="BF8997" s="3"/>
      <c r="BG8997" s="3"/>
      <c r="CK8997"/>
    </row>
    <row r="8998" spans="1:89" x14ac:dyDescent="0.25">
      <c r="A8998" s="2"/>
      <c r="B8998" s="5"/>
      <c r="C8998" s="5"/>
      <c r="D8998" s="5"/>
      <c r="E8998" s="5"/>
      <c r="F8998" s="5"/>
      <c r="G8998" s="5"/>
      <c r="H8998" s="5"/>
      <c r="I8998" s="5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3"/>
      <c r="AK8998" s="3"/>
      <c r="AL8998" s="3"/>
      <c r="AM8998" s="5"/>
      <c r="AN8998" s="5"/>
      <c r="AO8998" s="5"/>
      <c r="AP8998" s="5"/>
      <c r="AQ8998" s="5"/>
      <c r="AR8998" s="5"/>
      <c r="AS8998" s="5"/>
      <c r="AT8998" s="3"/>
      <c r="AU8998" s="5"/>
      <c r="AV8998" s="3"/>
      <c r="AW8998" s="3"/>
      <c r="AX8998" s="3"/>
      <c r="AY8998" s="3"/>
      <c r="AZ8998" s="3"/>
      <c r="BA8998" s="3"/>
      <c r="BB8998" s="3"/>
      <c r="BC8998" s="3"/>
      <c r="BD8998" s="3"/>
      <c r="BE8998" s="3"/>
      <c r="BF8998" s="3"/>
      <c r="BG8998" s="3"/>
      <c r="CK8998"/>
    </row>
    <row r="8999" spans="1:89" x14ac:dyDescent="0.25">
      <c r="A8999" s="2"/>
      <c r="B8999" s="5"/>
      <c r="C8999" s="5"/>
      <c r="D8999" s="5"/>
      <c r="E8999" s="5"/>
      <c r="F8999" s="5"/>
      <c r="G8999" s="5"/>
      <c r="H8999" s="5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  <c r="AI8999" s="3"/>
      <c r="AJ8999" s="3"/>
      <c r="AK8999" s="3"/>
      <c r="AL8999" s="3"/>
      <c r="AM8999" s="3"/>
      <c r="AN8999" s="5"/>
      <c r="AO8999" s="5"/>
      <c r="AP8999" s="5"/>
      <c r="AQ8999" s="5"/>
      <c r="AR8999" s="5"/>
      <c r="AS8999" s="5"/>
      <c r="AT8999" s="3"/>
      <c r="AU8999" s="5"/>
      <c r="AV8999" s="3"/>
      <c r="AW8999" s="3"/>
      <c r="AX8999" s="3"/>
      <c r="AY8999" s="3"/>
      <c r="AZ8999" s="3"/>
      <c r="BA8999" s="3"/>
      <c r="BB8999" s="3"/>
      <c r="BC8999" s="3"/>
      <c r="BD8999" s="3"/>
      <c r="BE8999" s="3"/>
      <c r="BF8999" s="3"/>
      <c r="BG8999" s="3"/>
      <c r="CK8999"/>
    </row>
    <row r="9000" spans="1:89" x14ac:dyDescent="0.25">
      <c r="A9000" s="2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AJ9000" s="3"/>
      <c r="AK9000" s="3"/>
      <c r="AL9000" s="3"/>
      <c r="AM9000" s="5"/>
      <c r="AN9000" s="5"/>
      <c r="AO9000" s="5"/>
      <c r="AP9000" s="5"/>
      <c r="AQ9000" s="5"/>
      <c r="AR9000" s="5"/>
      <c r="AS9000" s="5"/>
      <c r="AT9000" s="3"/>
      <c r="AU9000" s="5"/>
      <c r="AV9000" s="3"/>
      <c r="AW9000" s="3"/>
      <c r="AX9000" s="3"/>
      <c r="AY9000" s="3"/>
      <c r="AZ9000" s="3"/>
      <c r="BA9000" s="3"/>
      <c r="BB9000" s="3"/>
      <c r="BC9000" s="3"/>
      <c r="BD9000" s="3"/>
      <c r="BE9000" s="3"/>
      <c r="BF9000" s="3"/>
      <c r="BG9000" s="3"/>
      <c r="CK9000"/>
    </row>
    <row r="9001" spans="1:89" x14ac:dyDescent="0.25">
      <c r="A9001" s="2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3"/>
      <c r="AU9001" s="5"/>
      <c r="AV9001" s="3"/>
      <c r="AW9001" s="3"/>
      <c r="AX9001" s="3"/>
      <c r="AY9001" s="3"/>
      <c r="AZ9001" s="3"/>
      <c r="BA9001" s="3"/>
      <c r="BB9001" s="3"/>
      <c r="BC9001" s="3"/>
      <c r="BD9001" s="3"/>
      <c r="BE9001" s="3"/>
      <c r="BF9001" s="3"/>
      <c r="BG9001" s="3"/>
      <c r="CK9001"/>
    </row>
    <row r="9002" spans="1:89" x14ac:dyDescent="0.25">
      <c r="A9002" s="2"/>
      <c r="B9002" s="5"/>
      <c r="C9002" s="5"/>
      <c r="D9002" s="5"/>
      <c r="E9002" s="5"/>
      <c r="F9002" s="5"/>
      <c r="G9002" s="5"/>
      <c r="H9002" s="5"/>
      <c r="I9002" s="3"/>
      <c r="J9002" s="5"/>
      <c r="K9002" s="5"/>
      <c r="L9002" s="5"/>
      <c r="M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3"/>
      <c r="AU9002" s="5"/>
      <c r="AV9002" s="3"/>
      <c r="AW9002" s="3"/>
      <c r="AX9002" s="3"/>
      <c r="AY9002" s="3"/>
      <c r="AZ9002" s="3"/>
      <c r="BA9002" s="3"/>
      <c r="BB9002" s="3"/>
      <c r="BC9002" s="3"/>
      <c r="BD9002" s="3"/>
      <c r="BE9002" s="3"/>
      <c r="BF9002" s="3"/>
      <c r="BG9002" s="3"/>
      <c r="CK9002"/>
    </row>
    <row r="9003" spans="1:89" x14ac:dyDescent="0.25">
      <c r="A9003" s="2"/>
      <c r="B9003" s="5"/>
      <c r="C9003" s="5"/>
      <c r="D9003" s="5"/>
      <c r="E9003" s="5"/>
      <c r="F9003" s="5"/>
      <c r="G9003" s="5"/>
      <c r="H9003" s="5"/>
      <c r="I9003" s="5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5"/>
      <c r="AK9003" s="3"/>
      <c r="AL9003" s="5"/>
      <c r="AM9003" s="5"/>
      <c r="AN9003" s="5"/>
      <c r="AO9003" s="5"/>
      <c r="AP9003" s="5"/>
      <c r="AQ9003" s="5"/>
      <c r="AR9003" s="5"/>
      <c r="AS9003" s="5"/>
      <c r="AT9003" s="3"/>
      <c r="AU9003" s="5"/>
      <c r="AV9003" s="3"/>
      <c r="AW9003" s="3"/>
      <c r="AX9003" s="3"/>
      <c r="AY9003" s="3"/>
      <c r="AZ9003" s="3"/>
      <c r="BA9003" s="3"/>
      <c r="BB9003" s="3"/>
      <c r="BC9003" s="3"/>
      <c r="BD9003" s="3"/>
      <c r="BE9003" s="3"/>
      <c r="BF9003" s="3"/>
      <c r="BG9003" s="3"/>
      <c r="CK9003"/>
    </row>
    <row r="9004" spans="1:89" x14ac:dyDescent="0.25">
      <c r="A9004" s="2"/>
      <c r="B9004" s="5"/>
      <c r="C9004" s="5"/>
      <c r="D9004" s="5"/>
      <c r="E9004" s="5"/>
      <c r="F9004" s="5"/>
      <c r="G9004" s="5"/>
      <c r="H9004" s="5"/>
      <c r="I9004" s="3"/>
      <c r="J9004" s="5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  <c r="AI9004" s="3"/>
      <c r="AJ9004" s="3"/>
      <c r="AK9004" s="3"/>
      <c r="AL9004" s="3"/>
      <c r="AM9004" s="5"/>
      <c r="AN9004" s="5"/>
      <c r="AO9004" s="5"/>
      <c r="AP9004" s="5"/>
      <c r="AQ9004" s="5"/>
      <c r="AR9004" s="5"/>
      <c r="AS9004" s="5"/>
      <c r="AT9004" s="3"/>
      <c r="AU9004" s="5"/>
      <c r="AV9004" s="3"/>
      <c r="AW9004" s="3"/>
      <c r="AX9004" s="3"/>
      <c r="AY9004" s="3"/>
      <c r="AZ9004" s="3"/>
      <c r="BA9004" s="3"/>
      <c r="BB9004" s="3"/>
      <c r="BC9004" s="3"/>
      <c r="BD9004" s="3"/>
      <c r="BE9004" s="3"/>
      <c r="BF9004" s="3"/>
      <c r="BG9004" s="3"/>
      <c r="CK9004"/>
    </row>
    <row r="9005" spans="1:89" x14ac:dyDescent="0.25">
      <c r="A9005" s="2"/>
      <c r="B9005" s="5"/>
      <c r="C9005" s="5"/>
      <c r="D9005" s="5"/>
      <c r="E9005" s="5"/>
      <c r="F9005" s="5"/>
      <c r="G9005" s="5"/>
      <c r="H9005" s="5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  <c r="AI9005" s="3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3"/>
      <c r="AU9005" s="5"/>
      <c r="AV9005" s="3"/>
      <c r="AW9005" s="3"/>
      <c r="AX9005" s="3"/>
      <c r="AY9005" s="3"/>
      <c r="AZ9005" s="3"/>
      <c r="BA9005" s="3"/>
      <c r="BB9005" s="3"/>
      <c r="BC9005" s="3"/>
      <c r="BD9005" s="3"/>
      <c r="BE9005" s="3"/>
      <c r="BF9005" s="3"/>
      <c r="BG9005" s="3"/>
      <c r="CK9005"/>
    </row>
    <row r="9006" spans="1:89" x14ac:dyDescent="0.25">
      <c r="A9006" s="2"/>
      <c r="B9006" s="5"/>
      <c r="C9006" s="5"/>
      <c r="D9006" s="5"/>
      <c r="E9006" s="5"/>
      <c r="F9006" s="5"/>
      <c r="G9006" s="5"/>
      <c r="H9006" s="5"/>
      <c r="I9006" s="3"/>
      <c r="J9006" s="5"/>
      <c r="K9006" s="5"/>
      <c r="L9006" s="5"/>
      <c r="M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3"/>
      <c r="AU9006" s="5"/>
      <c r="AV9006" s="3"/>
      <c r="AW9006" s="3"/>
      <c r="AX9006" s="3"/>
      <c r="AY9006" s="3"/>
      <c r="AZ9006" s="3"/>
      <c r="BA9006" s="3"/>
      <c r="BB9006" s="3"/>
      <c r="BC9006" s="3"/>
      <c r="BD9006" s="3"/>
      <c r="BE9006" s="3"/>
      <c r="BF9006" s="3"/>
      <c r="BG9006" s="3"/>
      <c r="CK9006"/>
    </row>
    <row r="9007" spans="1:89" x14ac:dyDescent="0.25">
      <c r="A9007" s="2"/>
      <c r="B9007" s="5"/>
      <c r="C9007" s="5"/>
      <c r="D9007" s="5"/>
      <c r="E9007" s="5"/>
      <c r="F9007" s="5"/>
      <c r="G9007" s="5"/>
      <c r="H9007" s="5"/>
      <c r="I9007" s="3"/>
      <c r="J9007" s="5"/>
      <c r="K9007" s="5"/>
      <c r="L9007" s="5"/>
      <c r="M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3"/>
      <c r="AU9007" s="5"/>
      <c r="AV9007" s="3"/>
      <c r="AW9007" s="3"/>
      <c r="AX9007" s="3"/>
      <c r="AY9007" s="3"/>
      <c r="AZ9007" s="3"/>
      <c r="BA9007" s="3"/>
      <c r="BB9007" s="3"/>
      <c r="BC9007" s="3"/>
      <c r="BD9007" s="3"/>
      <c r="BE9007" s="3"/>
      <c r="BF9007" s="3"/>
      <c r="BG9007" s="3"/>
      <c r="CK9007"/>
    </row>
    <row r="9008" spans="1:89" x14ac:dyDescent="0.25">
      <c r="A9008" s="2"/>
      <c r="B9008" s="5"/>
      <c r="C9008" s="5"/>
      <c r="D9008" s="5"/>
      <c r="E9008" s="5"/>
      <c r="F9008" s="5"/>
      <c r="G9008" s="5"/>
      <c r="H9008" s="5"/>
      <c r="I9008" s="3"/>
      <c r="J9008" s="5"/>
      <c r="K9008" s="5"/>
      <c r="L9008" s="5"/>
      <c r="M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3"/>
      <c r="AU9008" s="5"/>
      <c r="AV9008" s="3"/>
      <c r="AW9008" s="3"/>
      <c r="AX9008" s="3"/>
      <c r="AY9008" s="3"/>
      <c r="AZ9008" s="3"/>
      <c r="BA9008" s="3"/>
      <c r="BB9008" s="3"/>
      <c r="BC9008" s="3"/>
      <c r="BD9008" s="3"/>
      <c r="BE9008" s="3"/>
      <c r="BF9008" s="3"/>
      <c r="BG9008" s="3"/>
      <c r="CK9008"/>
    </row>
    <row r="9009" spans="1:89" x14ac:dyDescent="0.25">
      <c r="A9009" s="2"/>
      <c r="B9009" s="5"/>
      <c r="C9009" s="5"/>
      <c r="D9009" s="5"/>
      <c r="E9009" s="5"/>
      <c r="F9009" s="5"/>
      <c r="G9009" s="5"/>
      <c r="H9009" s="5"/>
      <c r="I9009" s="3"/>
      <c r="J9009" s="5"/>
      <c r="K9009" s="5"/>
      <c r="L9009" s="5"/>
      <c r="M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3"/>
      <c r="AU9009" s="5"/>
      <c r="AV9009" s="3"/>
      <c r="AW9009" s="3"/>
      <c r="AX9009" s="3"/>
      <c r="AY9009" s="3"/>
      <c r="AZ9009" s="3"/>
      <c r="BA9009" s="3"/>
      <c r="BB9009" s="3"/>
      <c r="BC9009" s="3"/>
      <c r="BD9009" s="3"/>
      <c r="BE9009" s="3"/>
      <c r="BF9009" s="3"/>
      <c r="BG9009" s="3"/>
      <c r="CK9009"/>
    </row>
    <row r="9010" spans="1:89" x14ac:dyDescent="0.25">
      <c r="A9010" s="2"/>
      <c r="B9010" s="5"/>
      <c r="C9010" s="5"/>
      <c r="D9010" s="5"/>
      <c r="E9010" s="5"/>
      <c r="F9010" s="5"/>
      <c r="G9010" s="5"/>
      <c r="H9010" s="5"/>
      <c r="I9010" s="3"/>
      <c r="J9010" s="5"/>
      <c r="K9010" s="5"/>
      <c r="L9010" s="5"/>
      <c r="M9010" s="5"/>
      <c r="AJ9010" s="3"/>
      <c r="AK9010" s="3"/>
      <c r="AL9010" s="3"/>
      <c r="AM9010" s="3"/>
      <c r="AN9010" s="5"/>
      <c r="AO9010" s="5"/>
      <c r="AP9010" s="5"/>
      <c r="AQ9010" s="5"/>
      <c r="AR9010" s="5"/>
      <c r="AS9010" s="5"/>
      <c r="AT9010" s="3"/>
      <c r="AU9010" s="5"/>
      <c r="AV9010" s="3"/>
      <c r="AW9010" s="3"/>
      <c r="AX9010" s="3"/>
      <c r="AY9010" s="3"/>
      <c r="AZ9010" s="3"/>
      <c r="BA9010" s="3"/>
      <c r="BB9010" s="3"/>
      <c r="BC9010" s="3"/>
      <c r="BD9010" s="3"/>
      <c r="BE9010" s="3"/>
      <c r="BF9010" s="3"/>
      <c r="BG9010" s="3"/>
      <c r="CK9010"/>
    </row>
    <row r="9011" spans="1:89" x14ac:dyDescent="0.25">
      <c r="A9011" s="2"/>
      <c r="B9011" s="5"/>
      <c r="C9011" s="5"/>
      <c r="D9011" s="5"/>
      <c r="E9011" s="5"/>
      <c r="F9011" s="5"/>
      <c r="G9011" s="5"/>
      <c r="H9011" s="5"/>
      <c r="I9011" s="3"/>
      <c r="J9011" s="5"/>
      <c r="K9011" s="3"/>
      <c r="L9011" s="3"/>
      <c r="M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3"/>
      <c r="AU9011" s="5"/>
      <c r="AV9011" s="3"/>
      <c r="AW9011" s="3"/>
      <c r="AX9011" s="3"/>
      <c r="AY9011" s="3"/>
      <c r="AZ9011" s="3"/>
      <c r="BA9011" s="3"/>
      <c r="BB9011" s="3"/>
      <c r="BC9011" s="3"/>
      <c r="BD9011" s="3"/>
      <c r="BE9011" s="3"/>
      <c r="BF9011" s="3"/>
      <c r="BG9011" s="3"/>
      <c r="CK9011"/>
    </row>
    <row r="9012" spans="1:89" x14ac:dyDescent="0.25">
      <c r="A9012" s="2"/>
      <c r="B9012" s="5"/>
      <c r="C9012" s="5"/>
      <c r="D9012" s="5"/>
      <c r="E9012" s="5"/>
      <c r="F9012" s="5"/>
      <c r="G9012" s="5"/>
      <c r="H9012" s="5"/>
      <c r="I9012" s="3"/>
      <c r="J9012" s="5"/>
      <c r="K9012" s="3"/>
      <c r="L9012" s="5"/>
      <c r="M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3"/>
      <c r="AU9012" s="5"/>
      <c r="AV9012" s="3"/>
      <c r="AW9012" s="3"/>
      <c r="AX9012" s="3"/>
      <c r="AY9012" s="3"/>
      <c r="AZ9012" s="3"/>
      <c r="BA9012" s="3"/>
      <c r="BB9012" s="3"/>
      <c r="BC9012" s="3"/>
      <c r="BD9012" s="3"/>
      <c r="BE9012" s="3"/>
      <c r="BF9012" s="3"/>
      <c r="BG9012" s="3"/>
      <c r="CK9012"/>
    </row>
    <row r="9013" spans="1:89" x14ac:dyDescent="0.25">
      <c r="A9013" s="2"/>
      <c r="B9013" s="5"/>
      <c r="C9013" s="5"/>
      <c r="D9013" s="5"/>
      <c r="E9013" s="5"/>
      <c r="F9013" s="5"/>
      <c r="G9013" s="5"/>
      <c r="H9013" s="5"/>
      <c r="I9013" s="3"/>
      <c r="J9013" s="5"/>
      <c r="K9013" s="3"/>
      <c r="L9013" s="3"/>
      <c r="M9013" s="5"/>
      <c r="AJ9013" s="3"/>
      <c r="AK9013" s="3"/>
      <c r="AL9013" s="3"/>
      <c r="AM9013" s="3"/>
      <c r="AN9013" s="5"/>
      <c r="AO9013" s="5"/>
      <c r="AP9013" s="5"/>
      <c r="AQ9013" s="5"/>
      <c r="AR9013" s="5"/>
      <c r="AS9013" s="5"/>
      <c r="AT9013" s="3"/>
      <c r="AU9013" s="5"/>
      <c r="AV9013" s="3"/>
      <c r="AW9013" s="3"/>
      <c r="AX9013" s="3"/>
      <c r="AY9013" s="3"/>
      <c r="AZ9013" s="3"/>
      <c r="BA9013" s="3"/>
      <c r="BB9013" s="3"/>
      <c r="BC9013" s="3"/>
      <c r="BD9013" s="3"/>
      <c r="BE9013" s="3"/>
      <c r="BF9013" s="3"/>
      <c r="BG9013" s="3"/>
      <c r="CK9013"/>
    </row>
    <row r="9014" spans="1:89" x14ac:dyDescent="0.25">
      <c r="A9014" s="2"/>
      <c r="B9014" s="5"/>
      <c r="C9014" s="5"/>
      <c r="D9014" s="5"/>
      <c r="E9014" s="5"/>
      <c r="F9014" s="5"/>
      <c r="G9014" s="5"/>
      <c r="H9014" s="5"/>
      <c r="I9014" s="3"/>
      <c r="J9014" s="5"/>
      <c r="K9014" s="3"/>
      <c r="L9014" s="3"/>
      <c r="M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3"/>
      <c r="AU9014" s="5"/>
      <c r="AV9014" s="3"/>
      <c r="AW9014" s="3"/>
      <c r="AX9014" s="3"/>
      <c r="AY9014" s="3"/>
      <c r="AZ9014" s="3"/>
      <c r="BA9014" s="3"/>
      <c r="BB9014" s="3"/>
      <c r="BC9014" s="3"/>
      <c r="BD9014" s="3"/>
      <c r="BE9014" s="3"/>
      <c r="BF9014" s="3"/>
      <c r="BG9014" s="3"/>
      <c r="CK9014"/>
    </row>
    <row r="9015" spans="1:89" x14ac:dyDescent="0.25">
      <c r="A9015" s="2"/>
      <c r="B9015" s="5"/>
      <c r="C9015" s="5"/>
      <c r="D9015" s="5"/>
      <c r="E9015" s="5"/>
      <c r="F9015" s="5"/>
      <c r="G9015" s="5"/>
      <c r="H9015" s="5"/>
      <c r="I9015" s="3"/>
      <c r="J9015" s="5"/>
      <c r="K9015" s="3"/>
      <c r="L9015" s="3"/>
      <c r="M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3"/>
      <c r="AU9015" s="5"/>
      <c r="AV9015" s="3"/>
      <c r="AW9015" s="3"/>
      <c r="AX9015" s="3"/>
      <c r="AY9015" s="3"/>
      <c r="AZ9015" s="3"/>
      <c r="BA9015" s="3"/>
      <c r="BB9015" s="3"/>
      <c r="BC9015" s="3"/>
      <c r="BD9015" s="3"/>
      <c r="BE9015" s="3"/>
      <c r="BF9015" s="3"/>
      <c r="BG9015" s="3"/>
      <c r="CK9015"/>
    </row>
    <row r="9016" spans="1:89" x14ac:dyDescent="0.25">
      <c r="A9016" s="2"/>
      <c r="B9016" s="5"/>
      <c r="C9016" s="5"/>
      <c r="D9016" s="5"/>
      <c r="E9016" s="5"/>
      <c r="F9016" s="5"/>
      <c r="G9016" s="5"/>
      <c r="H9016" s="5"/>
      <c r="I9016" s="3"/>
      <c r="J9016" s="5"/>
      <c r="K9016" s="3"/>
      <c r="L9016" s="3"/>
      <c r="M9016" s="5"/>
      <c r="AJ9016" s="3"/>
      <c r="AK9016" s="3"/>
      <c r="AL9016" s="3"/>
      <c r="AM9016" s="5"/>
      <c r="AN9016" s="5"/>
      <c r="AO9016" s="5"/>
      <c r="AP9016" s="5"/>
      <c r="AQ9016" s="5"/>
      <c r="AR9016" s="5"/>
      <c r="AS9016" s="5"/>
      <c r="AT9016" s="3"/>
      <c r="AU9016" s="5"/>
      <c r="AV9016" s="3"/>
      <c r="AW9016" s="3"/>
      <c r="AX9016" s="3"/>
      <c r="AY9016" s="3"/>
      <c r="AZ9016" s="3"/>
      <c r="BA9016" s="3"/>
      <c r="BB9016" s="3"/>
      <c r="BC9016" s="3"/>
      <c r="BD9016" s="3"/>
      <c r="BE9016" s="3"/>
      <c r="BF9016" s="3"/>
      <c r="BG9016" s="3"/>
      <c r="CK9016"/>
    </row>
    <row r="9017" spans="1:89" x14ac:dyDescent="0.25">
      <c r="A9017" s="2"/>
      <c r="B9017" s="5"/>
      <c r="C9017" s="5"/>
      <c r="D9017" s="5"/>
      <c r="E9017" s="5"/>
      <c r="F9017" s="5"/>
      <c r="G9017" s="5"/>
      <c r="H9017" s="5"/>
      <c r="I9017" s="3"/>
      <c r="J9017" s="5"/>
      <c r="K9017" s="5"/>
      <c r="L9017" s="5"/>
      <c r="M9017" s="5"/>
      <c r="AJ9017" s="3"/>
      <c r="AK9017" s="3"/>
      <c r="AL9017" s="3"/>
      <c r="AM9017" s="3"/>
      <c r="AN9017" s="5"/>
      <c r="AO9017" s="5"/>
      <c r="AP9017" s="5"/>
      <c r="AQ9017" s="5"/>
      <c r="AR9017" s="5"/>
      <c r="AS9017" s="5"/>
      <c r="AT9017" s="3"/>
      <c r="AU9017" s="5"/>
      <c r="AV9017" s="3"/>
      <c r="AW9017" s="3"/>
      <c r="AX9017" s="3"/>
      <c r="AY9017" s="3"/>
      <c r="AZ9017" s="3"/>
      <c r="BA9017" s="3"/>
      <c r="BB9017" s="3"/>
      <c r="BC9017" s="3"/>
      <c r="BD9017" s="3"/>
      <c r="BE9017" s="3"/>
      <c r="BF9017" s="3"/>
      <c r="BG9017" s="3"/>
      <c r="CK9017"/>
    </row>
    <row r="9018" spans="1:89" x14ac:dyDescent="0.25">
      <c r="A9018" s="2"/>
      <c r="B9018" s="5"/>
      <c r="C9018" s="5"/>
      <c r="D9018" s="5"/>
      <c r="E9018" s="5"/>
      <c r="F9018" s="5"/>
      <c r="G9018" s="5"/>
      <c r="H9018" s="5"/>
      <c r="I9018" s="3"/>
      <c r="J9018" s="5"/>
      <c r="K9018" s="5"/>
      <c r="L9018" s="5"/>
      <c r="M9018" s="5"/>
      <c r="AJ9018" s="3"/>
      <c r="AK9018" s="3"/>
      <c r="AL9018" s="3"/>
      <c r="AM9018" s="3"/>
      <c r="AN9018" s="5"/>
      <c r="AO9018" s="5"/>
      <c r="AP9018" s="5"/>
      <c r="AQ9018" s="5"/>
      <c r="AR9018" s="5"/>
      <c r="AS9018" s="5"/>
      <c r="AT9018" s="3"/>
      <c r="AU9018" s="5"/>
      <c r="AV9018" s="3"/>
      <c r="AW9018" s="3"/>
      <c r="AX9018" s="3"/>
      <c r="AY9018" s="3"/>
      <c r="AZ9018" s="3"/>
      <c r="BA9018" s="3"/>
      <c r="BB9018" s="3"/>
      <c r="BC9018" s="3"/>
      <c r="BD9018" s="3"/>
      <c r="BE9018" s="3"/>
      <c r="BF9018" s="3"/>
      <c r="BG9018" s="3"/>
      <c r="CK9018"/>
    </row>
    <row r="9019" spans="1:89" x14ac:dyDescent="0.25">
      <c r="A9019" s="2"/>
      <c r="B9019" s="5"/>
      <c r="C9019" s="5"/>
      <c r="D9019" s="5"/>
      <c r="E9019" s="5"/>
      <c r="F9019" s="5"/>
      <c r="G9019" s="5"/>
      <c r="H9019" s="5"/>
      <c r="I9019" s="3"/>
      <c r="J9019" s="5"/>
      <c r="K9019" s="5"/>
      <c r="L9019" s="5"/>
      <c r="M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3"/>
      <c r="AU9019" s="5"/>
      <c r="AV9019" s="3"/>
      <c r="AW9019" s="3"/>
      <c r="AX9019" s="3"/>
      <c r="AY9019" s="3"/>
      <c r="AZ9019" s="3"/>
      <c r="BA9019" s="3"/>
      <c r="BB9019" s="3"/>
      <c r="BC9019" s="3"/>
      <c r="BD9019" s="3"/>
      <c r="BE9019" s="3"/>
      <c r="BF9019" s="3"/>
      <c r="BG9019" s="3"/>
      <c r="CK9019"/>
    </row>
    <row r="9020" spans="1:89" x14ac:dyDescent="0.25">
      <c r="A9020" s="2"/>
      <c r="B9020" s="5"/>
      <c r="C9020" s="5"/>
      <c r="D9020" s="5"/>
      <c r="E9020" s="5"/>
      <c r="F9020" s="5"/>
      <c r="G9020" s="5"/>
      <c r="H9020" s="5"/>
      <c r="I9020" s="3"/>
      <c r="J9020" s="5"/>
      <c r="K9020" s="3"/>
      <c r="L9020" s="3"/>
      <c r="M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3"/>
      <c r="AU9020" s="5"/>
      <c r="AV9020" s="3"/>
      <c r="AW9020" s="3"/>
      <c r="AX9020" s="3"/>
      <c r="AY9020" s="3"/>
      <c r="AZ9020" s="3"/>
      <c r="BA9020" s="3"/>
      <c r="BB9020" s="3"/>
      <c r="BC9020" s="3"/>
      <c r="BD9020" s="3"/>
      <c r="BE9020" s="3"/>
      <c r="BF9020" s="3"/>
      <c r="BG9020" s="3"/>
      <c r="CK9020"/>
    </row>
    <row r="9021" spans="1:89" x14ac:dyDescent="0.25">
      <c r="A9021" s="2"/>
      <c r="B9021" s="5"/>
      <c r="C9021" s="5"/>
      <c r="D9021" s="5"/>
      <c r="E9021" s="5"/>
      <c r="F9021" s="5"/>
      <c r="G9021" s="5"/>
      <c r="H9021" s="5"/>
      <c r="I9021" s="3"/>
      <c r="J9021" s="5"/>
      <c r="K9021" s="3"/>
      <c r="L9021" s="5"/>
      <c r="M9021" s="5"/>
      <c r="AJ9021" s="3"/>
      <c r="AK9021" s="3"/>
      <c r="AL9021" s="3"/>
      <c r="AM9021" s="5"/>
      <c r="AN9021" s="5"/>
      <c r="AO9021" s="5"/>
      <c r="AP9021" s="5"/>
      <c r="AQ9021" s="5"/>
      <c r="AR9021" s="5"/>
      <c r="AS9021" s="5"/>
      <c r="AT9021" s="3"/>
      <c r="AU9021" s="5"/>
      <c r="AV9021" s="3"/>
      <c r="AW9021" s="3"/>
      <c r="AX9021" s="3"/>
      <c r="AY9021" s="3"/>
      <c r="AZ9021" s="3"/>
      <c r="BA9021" s="3"/>
      <c r="BB9021" s="3"/>
      <c r="BC9021" s="3"/>
      <c r="BD9021" s="3"/>
      <c r="BE9021" s="3"/>
      <c r="BF9021" s="3"/>
      <c r="BG9021" s="3"/>
      <c r="CK9021"/>
    </row>
    <row r="9022" spans="1:89" x14ac:dyDescent="0.25">
      <c r="A9022" s="2"/>
      <c r="B9022" s="5"/>
      <c r="C9022" s="5"/>
      <c r="D9022" s="5"/>
      <c r="E9022" s="5"/>
      <c r="F9022" s="5"/>
      <c r="G9022" s="5"/>
      <c r="H9022" s="5"/>
      <c r="I9022" s="3"/>
      <c r="J9022" s="5"/>
      <c r="K9022" s="3"/>
      <c r="L9022" s="3"/>
      <c r="M9022" s="5"/>
      <c r="AJ9022" s="3"/>
      <c r="AK9022" s="3"/>
      <c r="AL9022" s="3"/>
      <c r="AM9022" s="3"/>
      <c r="AN9022" s="5"/>
      <c r="AO9022" s="5"/>
      <c r="AP9022" s="5"/>
      <c r="AQ9022" s="5"/>
      <c r="AR9022" s="5"/>
      <c r="AS9022" s="5"/>
      <c r="AT9022" s="3"/>
      <c r="AU9022" s="5"/>
      <c r="AV9022" s="3"/>
      <c r="AW9022" s="3"/>
      <c r="AX9022" s="3"/>
      <c r="AY9022" s="3"/>
      <c r="AZ9022" s="3"/>
      <c r="BA9022" s="3"/>
      <c r="BB9022" s="3"/>
      <c r="BC9022" s="3"/>
      <c r="BD9022" s="3"/>
      <c r="BE9022" s="3"/>
      <c r="BF9022" s="3"/>
      <c r="BG9022" s="3"/>
      <c r="CK9022"/>
    </row>
    <row r="9023" spans="1:89" x14ac:dyDescent="0.25">
      <c r="A9023" s="2"/>
      <c r="B9023" s="5"/>
      <c r="C9023" s="5"/>
      <c r="D9023" s="5"/>
      <c r="E9023" s="5"/>
      <c r="F9023" s="5"/>
      <c r="G9023" s="5"/>
      <c r="H9023" s="5"/>
      <c r="I9023" s="3"/>
      <c r="J9023" s="5"/>
      <c r="K9023" s="5"/>
      <c r="L9023" s="5"/>
      <c r="M9023" s="5"/>
      <c r="AJ9023" s="3"/>
      <c r="AK9023" s="3"/>
      <c r="AL9023" s="3"/>
      <c r="AM9023" s="5"/>
      <c r="AN9023" s="5"/>
      <c r="AO9023" s="5"/>
      <c r="AP9023" s="5"/>
      <c r="AQ9023" s="5"/>
      <c r="AR9023" s="5"/>
      <c r="AS9023" s="5"/>
      <c r="AT9023" s="3"/>
      <c r="AU9023" s="5"/>
      <c r="AV9023" s="3"/>
      <c r="AW9023" s="3"/>
      <c r="AX9023" s="3"/>
      <c r="AY9023" s="3"/>
      <c r="AZ9023" s="3"/>
      <c r="BA9023" s="3"/>
      <c r="BB9023" s="3"/>
      <c r="BC9023" s="3"/>
      <c r="BD9023" s="3"/>
      <c r="BE9023" s="3"/>
      <c r="BF9023" s="3"/>
      <c r="BG9023" s="3"/>
      <c r="CK9023"/>
    </row>
    <row r="9024" spans="1:89" x14ac:dyDescent="0.25">
      <c r="A9024" s="2"/>
      <c r="B9024" s="5"/>
      <c r="C9024" s="5"/>
      <c r="D9024" s="5"/>
      <c r="E9024" s="5"/>
      <c r="F9024" s="5"/>
      <c r="G9024" s="5"/>
      <c r="H9024" s="5"/>
      <c r="I9024" s="3"/>
      <c r="J9024" s="5"/>
      <c r="K9024" s="5"/>
      <c r="L9024" s="5"/>
      <c r="M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3"/>
      <c r="AU9024" s="5"/>
      <c r="AV9024" s="3"/>
      <c r="AW9024" s="3"/>
      <c r="AX9024" s="3"/>
      <c r="AY9024" s="3"/>
      <c r="AZ9024" s="3"/>
      <c r="BA9024" s="3"/>
      <c r="BB9024" s="3"/>
      <c r="BC9024" s="3"/>
      <c r="BD9024" s="3"/>
      <c r="BE9024" s="3"/>
      <c r="BF9024" s="3"/>
      <c r="BG9024" s="3"/>
      <c r="CK9024"/>
    </row>
    <row r="9025" spans="1:89" x14ac:dyDescent="0.25">
      <c r="A9025" s="2"/>
      <c r="B9025" s="5"/>
      <c r="C9025" s="5"/>
      <c r="D9025" s="5"/>
      <c r="E9025" s="5"/>
      <c r="F9025" s="5"/>
      <c r="G9025" s="5"/>
      <c r="H9025" s="5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  <c r="AI9025" s="3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3"/>
      <c r="AU9025" s="5"/>
      <c r="AV9025" s="3"/>
      <c r="AW9025" s="3"/>
      <c r="AX9025" s="3"/>
      <c r="AY9025" s="3"/>
      <c r="AZ9025" s="3"/>
      <c r="BA9025" s="3"/>
      <c r="BB9025" s="3"/>
      <c r="BC9025" s="3"/>
      <c r="BD9025" s="3"/>
      <c r="BE9025" s="3"/>
      <c r="BF9025" s="3"/>
      <c r="BG9025" s="3"/>
      <c r="CK9025"/>
    </row>
    <row r="9026" spans="1:89" x14ac:dyDescent="0.25">
      <c r="A9026" s="2"/>
      <c r="B9026" s="5"/>
      <c r="C9026" s="5"/>
      <c r="D9026" s="5"/>
      <c r="E9026" s="5"/>
      <c r="F9026" s="5"/>
      <c r="G9026" s="5"/>
      <c r="H9026" s="5"/>
      <c r="I9026" s="3"/>
      <c r="J9026" s="5"/>
      <c r="K9026" s="5"/>
      <c r="L9026" s="5"/>
      <c r="M9026" s="5"/>
      <c r="AJ9026" s="5"/>
      <c r="AK9026" s="3"/>
      <c r="AL9026" s="5"/>
      <c r="AM9026" s="5"/>
      <c r="AN9026" s="5"/>
      <c r="AO9026" s="5"/>
      <c r="AP9026" s="5"/>
      <c r="AQ9026" s="5"/>
      <c r="AR9026" s="5"/>
      <c r="AS9026" s="5"/>
      <c r="AT9026" s="3"/>
      <c r="AU9026" s="5"/>
      <c r="AV9026" s="3"/>
      <c r="AW9026" s="3"/>
      <c r="AX9026" s="3"/>
      <c r="AY9026" s="3"/>
      <c r="AZ9026" s="3"/>
      <c r="BA9026" s="3"/>
      <c r="BB9026" s="3"/>
      <c r="BC9026" s="3"/>
      <c r="BD9026" s="3"/>
      <c r="BE9026" s="3"/>
      <c r="BF9026" s="3"/>
      <c r="BG9026" s="3"/>
      <c r="CK9026"/>
    </row>
    <row r="9027" spans="1:89" x14ac:dyDescent="0.25">
      <c r="A9027" s="2"/>
      <c r="B9027" s="5"/>
      <c r="C9027" s="5"/>
      <c r="D9027" s="5"/>
      <c r="E9027" s="5"/>
      <c r="F9027" s="5"/>
      <c r="G9027" s="5"/>
      <c r="H9027" s="5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  <c r="AI9027" s="3"/>
      <c r="AJ9027" s="3"/>
      <c r="AK9027" s="3"/>
      <c r="AL9027" s="3"/>
      <c r="AM9027" s="5"/>
      <c r="AN9027" s="5"/>
      <c r="AO9027" s="5"/>
      <c r="AP9027" s="5"/>
      <c r="AQ9027" s="5"/>
      <c r="AR9027" s="5"/>
      <c r="AS9027" s="5"/>
      <c r="AT9027" s="3"/>
      <c r="AU9027" s="5"/>
      <c r="AV9027" s="3"/>
      <c r="AW9027" s="3"/>
      <c r="AX9027" s="3"/>
      <c r="AY9027" s="3"/>
      <c r="AZ9027" s="3"/>
      <c r="BA9027" s="3"/>
      <c r="BB9027" s="3"/>
      <c r="BC9027" s="3"/>
      <c r="BD9027" s="3"/>
      <c r="BE9027" s="3"/>
      <c r="BF9027" s="3"/>
      <c r="BG9027" s="3"/>
      <c r="CK9027"/>
    </row>
    <row r="9028" spans="1:89" x14ac:dyDescent="0.25">
      <c r="A9028" s="2"/>
      <c r="B9028" s="5"/>
      <c r="C9028" s="5"/>
      <c r="D9028" s="5"/>
      <c r="E9028" s="5"/>
      <c r="F9028" s="5"/>
      <c r="G9028" s="5"/>
      <c r="H9028" s="5"/>
      <c r="I9028" s="5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  <c r="AI9028" s="3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3"/>
      <c r="AU9028" s="5"/>
      <c r="AV9028" s="3"/>
      <c r="AW9028" s="3"/>
      <c r="AX9028" s="3"/>
      <c r="AY9028" s="3"/>
      <c r="AZ9028" s="3"/>
      <c r="BA9028" s="3"/>
      <c r="BB9028" s="3"/>
      <c r="BC9028" s="3"/>
      <c r="BD9028" s="3"/>
      <c r="BE9028" s="3"/>
      <c r="BF9028" s="3"/>
      <c r="BG9028" s="3"/>
      <c r="CK9028"/>
    </row>
    <row r="9029" spans="1:89" x14ac:dyDescent="0.25">
      <c r="A9029" s="2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  <c r="AI9029" s="3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3"/>
      <c r="AU9029" s="5"/>
      <c r="AV9029" s="3"/>
      <c r="AW9029" s="3"/>
      <c r="AX9029" s="3"/>
      <c r="AY9029" s="3"/>
      <c r="AZ9029" s="3"/>
      <c r="BA9029" s="3"/>
      <c r="BB9029" s="3"/>
      <c r="BC9029" s="3"/>
      <c r="BD9029" s="3"/>
      <c r="BE9029" s="3"/>
      <c r="BF9029" s="3"/>
      <c r="BG9029" s="3"/>
      <c r="CK9029"/>
    </row>
    <row r="9030" spans="1:89" x14ac:dyDescent="0.25">
      <c r="A9030" s="2"/>
      <c r="B9030" s="5"/>
      <c r="C9030" s="5"/>
      <c r="D9030" s="5"/>
      <c r="E9030" s="5"/>
      <c r="F9030" s="5"/>
      <c r="G9030" s="5"/>
      <c r="H9030" s="5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3"/>
      <c r="AU9030" s="5"/>
      <c r="AV9030" s="3"/>
      <c r="AW9030" s="3"/>
      <c r="AX9030" s="3"/>
      <c r="AY9030" s="3"/>
      <c r="AZ9030" s="3"/>
      <c r="BA9030" s="3"/>
      <c r="BB9030" s="3"/>
      <c r="BC9030" s="3"/>
      <c r="BD9030" s="3"/>
      <c r="BE9030" s="3"/>
      <c r="BF9030" s="3"/>
      <c r="BG9030" s="3"/>
      <c r="CK9030"/>
    </row>
    <row r="9031" spans="1:89" x14ac:dyDescent="0.25">
      <c r="A9031" s="2"/>
      <c r="B9031" s="5"/>
      <c r="C9031" s="5"/>
      <c r="D9031" s="5"/>
      <c r="E9031" s="5"/>
      <c r="F9031" s="5"/>
      <c r="G9031" s="5"/>
      <c r="H9031" s="5"/>
      <c r="I9031" s="5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3"/>
      <c r="AU9031" s="5"/>
      <c r="AV9031" s="3"/>
      <c r="AW9031" s="3"/>
      <c r="AX9031" s="3"/>
      <c r="AY9031" s="3"/>
      <c r="AZ9031" s="3"/>
      <c r="BA9031" s="3"/>
      <c r="BB9031" s="3"/>
      <c r="BC9031" s="3"/>
      <c r="BD9031" s="3"/>
      <c r="BE9031" s="3"/>
      <c r="BF9031" s="3"/>
      <c r="BG9031" s="3"/>
      <c r="CK9031"/>
    </row>
    <row r="9032" spans="1:89" x14ac:dyDescent="0.25">
      <c r="A9032" s="2"/>
      <c r="B9032" s="5"/>
      <c r="C9032" s="5"/>
      <c r="D9032" s="5"/>
      <c r="E9032" s="5"/>
      <c r="F9032" s="5"/>
      <c r="G9032" s="5"/>
      <c r="H9032" s="5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3"/>
      <c r="AU9032" s="5"/>
      <c r="AV9032" s="3"/>
      <c r="AW9032" s="3"/>
      <c r="AX9032" s="3"/>
      <c r="AY9032" s="3"/>
      <c r="AZ9032" s="3"/>
      <c r="BA9032" s="3"/>
      <c r="BB9032" s="3"/>
      <c r="BC9032" s="3"/>
      <c r="BD9032" s="3"/>
      <c r="BE9032" s="3"/>
      <c r="BF9032" s="3"/>
      <c r="BG9032" s="3"/>
      <c r="CK9032"/>
    </row>
    <row r="9033" spans="1:89" x14ac:dyDescent="0.25">
      <c r="A9033" s="2"/>
      <c r="B9033" s="5"/>
      <c r="C9033" s="5"/>
      <c r="D9033" s="5"/>
      <c r="E9033" s="5"/>
      <c r="F9033" s="5"/>
      <c r="G9033" s="5"/>
      <c r="H9033" s="5"/>
      <c r="I9033" s="5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  <c r="AI9033" s="3"/>
      <c r="AJ9033" s="3"/>
      <c r="AK9033" s="3"/>
      <c r="AL9033" s="3"/>
      <c r="AM9033" s="3"/>
      <c r="AN9033" s="5"/>
      <c r="AO9033" s="5"/>
      <c r="AP9033" s="5"/>
      <c r="AQ9033" s="5"/>
      <c r="AR9033" s="5"/>
      <c r="AS9033" s="5"/>
      <c r="AT9033" s="3"/>
      <c r="AU9033" s="5"/>
      <c r="AV9033" s="3"/>
      <c r="AW9033" s="3"/>
      <c r="AX9033" s="3"/>
      <c r="AY9033" s="3"/>
      <c r="AZ9033" s="3"/>
      <c r="BA9033" s="3"/>
      <c r="BB9033" s="3"/>
      <c r="BC9033" s="3"/>
      <c r="BD9033" s="3"/>
      <c r="BE9033" s="3"/>
      <c r="BF9033" s="3"/>
      <c r="BG9033" s="3"/>
      <c r="CK9033"/>
    </row>
    <row r="9034" spans="1:89" x14ac:dyDescent="0.25">
      <c r="A9034" s="2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3"/>
      <c r="AU9034" s="5"/>
      <c r="AV9034" s="3"/>
      <c r="AW9034" s="3"/>
      <c r="AX9034" s="3"/>
      <c r="AY9034" s="3"/>
      <c r="AZ9034" s="3"/>
      <c r="BA9034" s="3"/>
      <c r="BB9034" s="3"/>
      <c r="BC9034" s="3"/>
      <c r="BD9034" s="3"/>
      <c r="BE9034" s="3"/>
      <c r="BF9034" s="3"/>
      <c r="BG9034" s="3"/>
      <c r="CK9034"/>
    </row>
    <row r="9035" spans="1:89" x14ac:dyDescent="0.25">
      <c r="A9035" s="2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3"/>
      <c r="AU9035" s="5"/>
      <c r="AV9035" s="3"/>
      <c r="AW9035" s="3"/>
      <c r="AX9035" s="3"/>
      <c r="AY9035" s="3"/>
      <c r="AZ9035" s="3"/>
      <c r="BA9035" s="3"/>
      <c r="BB9035" s="3"/>
      <c r="BC9035" s="3"/>
      <c r="BD9035" s="3"/>
      <c r="BE9035" s="3"/>
      <c r="BF9035" s="3"/>
      <c r="BG9035" s="3"/>
      <c r="CK9035"/>
    </row>
    <row r="9036" spans="1:89" x14ac:dyDescent="0.25">
      <c r="A9036" s="2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3"/>
      <c r="AU9036" s="5"/>
      <c r="AV9036" s="3"/>
      <c r="AW9036" s="3"/>
      <c r="AX9036" s="3"/>
      <c r="AY9036" s="3"/>
      <c r="AZ9036" s="3"/>
      <c r="BA9036" s="3"/>
      <c r="BB9036" s="3"/>
      <c r="BC9036" s="3"/>
      <c r="BD9036" s="3"/>
      <c r="BE9036" s="3"/>
      <c r="BF9036" s="3"/>
      <c r="BG9036" s="3"/>
      <c r="CK9036"/>
    </row>
    <row r="9037" spans="1:89" x14ac:dyDescent="0.25">
      <c r="A9037" s="2"/>
      <c r="B9037" s="5"/>
      <c r="C9037" s="5"/>
      <c r="D9037" s="5"/>
      <c r="E9037" s="5"/>
      <c r="F9037" s="5"/>
      <c r="G9037" s="5"/>
      <c r="H9037" s="5"/>
      <c r="I9037" s="5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  <c r="AI9037" s="3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3"/>
      <c r="AU9037" s="5"/>
      <c r="AV9037" s="3"/>
      <c r="AW9037" s="3"/>
      <c r="AX9037" s="3"/>
      <c r="AY9037" s="3"/>
      <c r="AZ9037" s="3"/>
      <c r="BA9037" s="3"/>
      <c r="BB9037" s="3"/>
      <c r="BC9037" s="3"/>
      <c r="BD9037" s="3"/>
      <c r="BE9037" s="3"/>
      <c r="BF9037" s="3"/>
      <c r="BG9037" s="3"/>
      <c r="CK9037"/>
    </row>
    <row r="9038" spans="1:89" x14ac:dyDescent="0.25">
      <c r="A9038" s="2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  <c r="AI9038" s="3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3"/>
      <c r="AU9038" s="5"/>
      <c r="AV9038" s="3"/>
      <c r="AW9038" s="3"/>
      <c r="AX9038" s="3"/>
      <c r="AY9038" s="3"/>
      <c r="AZ9038" s="3"/>
      <c r="BA9038" s="3"/>
      <c r="BB9038" s="3"/>
      <c r="BC9038" s="3"/>
      <c r="BD9038" s="3"/>
      <c r="BE9038" s="3"/>
      <c r="BF9038" s="3"/>
      <c r="BG9038" s="3"/>
      <c r="CK9038"/>
    </row>
    <row r="9039" spans="1:89" x14ac:dyDescent="0.25">
      <c r="A9039" s="2"/>
      <c r="B9039" s="5"/>
      <c r="C9039" s="5"/>
      <c r="D9039" s="5"/>
      <c r="E9039" s="5"/>
      <c r="F9039" s="5"/>
      <c r="G9039" s="5"/>
      <c r="H9039" s="5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  <c r="AI9039" s="3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3"/>
      <c r="AU9039" s="5"/>
      <c r="AV9039" s="3"/>
      <c r="AW9039" s="3"/>
      <c r="AX9039" s="3"/>
      <c r="AY9039" s="3"/>
      <c r="AZ9039" s="3"/>
      <c r="BA9039" s="3"/>
      <c r="BB9039" s="3"/>
      <c r="BC9039" s="3"/>
      <c r="BD9039" s="3"/>
      <c r="BE9039" s="3"/>
      <c r="BF9039" s="3"/>
      <c r="BG9039" s="3"/>
      <c r="CK9039"/>
    </row>
    <row r="9040" spans="1:89" x14ac:dyDescent="0.25">
      <c r="A9040" s="2"/>
      <c r="B9040" s="5"/>
      <c r="C9040" s="5"/>
      <c r="D9040" s="5"/>
      <c r="E9040" s="5"/>
      <c r="F9040" s="5"/>
      <c r="G9040" s="5"/>
      <c r="H9040" s="5"/>
      <c r="I9040" s="3"/>
      <c r="J9040" s="5"/>
      <c r="K9040" s="5"/>
      <c r="L9040" s="5"/>
      <c r="M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3"/>
      <c r="AU9040" s="5"/>
      <c r="AV9040" s="3"/>
      <c r="AW9040" s="3"/>
      <c r="AX9040" s="3"/>
      <c r="AY9040" s="3"/>
      <c r="AZ9040" s="3"/>
      <c r="BA9040" s="3"/>
      <c r="BB9040" s="3"/>
      <c r="BC9040" s="3"/>
      <c r="BD9040" s="3"/>
      <c r="BE9040" s="3"/>
      <c r="BF9040" s="3"/>
      <c r="BG9040" s="3"/>
      <c r="CK9040"/>
    </row>
    <row r="9041" spans="1:89" x14ac:dyDescent="0.25">
      <c r="A9041" s="2"/>
      <c r="B9041" s="5"/>
      <c r="C9041" s="5"/>
      <c r="D9041" s="5"/>
      <c r="E9041" s="5"/>
      <c r="F9041" s="5"/>
      <c r="G9041" s="5"/>
      <c r="H9041" s="5"/>
      <c r="I9041" s="3"/>
      <c r="J9041" s="5"/>
      <c r="K9041" s="5"/>
      <c r="L9041" s="5"/>
      <c r="M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3"/>
      <c r="AU9041" s="5"/>
      <c r="AV9041" s="3"/>
      <c r="AW9041" s="3"/>
      <c r="AX9041" s="3"/>
      <c r="AY9041" s="3"/>
      <c r="AZ9041" s="3"/>
      <c r="BA9041" s="3"/>
      <c r="BB9041" s="3"/>
      <c r="BC9041" s="3"/>
      <c r="BD9041" s="3"/>
      <c r="BE9041" s="3"/>
      <c r="BF9041" s="3"/>
      <c r="BG9041" s="3"/>
      <c r="CK9041"/>
    </row>
    <row r="9042" spans="1:89" x14ac:dyDescent="0.25">
      <c r="A9042" s="2"/>
      <c r="B9042" s="5"/>
      <c r="C9042" s="5"/>
      <c r="D9042" s="5"/>
      <c r="E9042" s="5"/>
      <c r="F9042" s="5"/>
      <c r="G9042" s="5"/>
      <c r="H9042" s="5"/>
      <c r="I9042" s="3"/>
      <c r="J9042" s="5"/>
      <c r="K9042" s="5"/>
      <c r="L9042" s="5"/>
      <c r="M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3"/>
      <c r="AU9042" s="5"/>
      <c r="AV9042" s="3"/>
      <c r="AW9042" s="3"/>
      <c r="AX9042" s="3"/>
      <c r="AY9042" s="3"/>
      <c r="AZ9042" s="3"/>
      <c r="BA9042" s="3"/>
      <c r="BB9042" s="3"/>
      <c r="BC9042" s="3"/>
      <c r="BD9042" s="3"/>
      <c r="BE9042" s="3"/>
      <c r="BF9042" s="3"/>
      <c r="BG9042" s="3"/>
      <c r="CK9042"/>
    </row>
    <row r="9043" spans="1:89" x14ac:dyDescent="0.25">
      <c r="A9043" s="2"/>
      <c r="B9043" s="5"/>
      <c r="C9043" s="5"/>
      <c r="D9043" s="5"/>
      <c r="E9043" s="5"/>
      <c r="F9043" s="5"/>
      <c r="G9043" s="5"/>
      <c r="H9043" s="5"/>
      <c r="I9043" s="3"/>
      <c r="J9043" s="5"/>
      <c r="K9043" s="5"/>
      <c r="L9043" s="5"/>
      <c r="M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3"/>
      <c r="AU9043" s="5"/>
      <c r="AV9043" s="3"/>
      <c r="AW9043" s="3"/>
      <c r="AX9043" s="3"/>
      <c r="AY9043" s="3"/>
      <c r="AZ9043" s="3"/>
      <c r="BA9043" s="3"/>
      <c r="BB9043" s="3"/>
      <c r="BC9043" s="3"/>
      <c r="BD9043" s="3"/>
      <c r="BE9043" s="3"/>
      <c r="BF9043" s="3"/>
      <c r="BG9043" s="3"/>
      <c r="CK9043"/>
    </row>
    <row r="9044" spans="1:89" x14ac:dyDescent="0.25">
      <c r="A9044" s="2"/>
      <c r="B9044" s="5"/>
      <c r="C9044" s="5"/>
      <c r="D9044" s="5"/>
      <c r="E9044" s="5"/>
      <c r="F9044" s="5"/>
      <c r="G9044" s="5"/>
      <c r="H9044" s="5"/>
      <c r="I9044" s="3"/>
      <c r="J9044" s="5"/>
      <c r="K9044" s="5"/>
      <c r="L9044" s="5"/>
      <c r="M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3"/>
      <c r="AU9044" s="5"/>
      <c r="AV9044" s="3"/>
      <c r="AW9044" s="3"/>
      <c r="AX9044" s="3"/>
      <c r="AY9044" s="3"/>
      <c r="AZ9044" s="3"/>
      <c r="BA9044" s="3"/>
      <c r="BB9044" s="3"/>
      <c r="BC9044" s="3"/>
      <c r="BD9044" s="3"/>
      <c r="BE9044" s="3"/>
      <c r="BF9044" s="3"/>
      <c r="BG9044" s="3"/>
      <c r="CK9044"/>
    </row>
    <row r="9045" spans="1:89" x14ac:dyDescent="0.25">
      <c r="A9045" s="2"/>
      <c r="B9045" s="5"/>
      <c r="C9045" s="5"/>
      <c r="D9045" s="5"/>
      <c r="E9045" s="5"/>
      <c r="F9045" s="5"/>
      <c r="G9045" s="5"/>
      <c r="H9045" s="5"/>
      <c r="I9045" s="3"/>
      <c r="J9045" s="5"/>
      <c r="K9045" s="5"/>
      <c r="L9045" s="5"/>
      <c r="M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3"/>
      <c r="AU9045" s="5"/>
      <c r="AV9045" s="3"/>
      <c r="AW9045" s="3"/>
      <c r="AX9045" s="3"/>
      <c r="AY9045" s="3"/>
      <c r="AZ9045" s="3"/>
      <c r="BA9045" s="3"/>
      <c r="BB9045" s="3"/>
      <c r="BC9045" s="3"/>
      <c r="BD9045" s="3"/>
      <c r="BE9045" s="3"/>
      <c r="BF9045" s="3"/>
      <c r="BG9045" s="3"/>
      <c r="CK9045"/>
    </row>
    <row r="9046" spans="1:89" x14ac:dyDescent="0.25">
      <c r="A9046" s="2"/>
      <c r="B9046" s="5"/>
      <c r="C9046" s="5"/>
      <c r="D9046" s="5"/>
      <c r="E9046" s="5"/>
      <c r="F9046" s="5"/>
      <c r="G9046" s="5"/>
      <c r="H9046" s="5"/>
      <c r="I9046" s="3"/>
      <c r="J9046" s="5"/>
      <c r="K9046" s="5"/>
      <c r="L9046" s="5"/>
      <c r="M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3"/>
      <c r="AU9046" s="5"/>
      <c r="AV9046" s="3"/>
      <c r="AW9046" s="3"/>
      <c r="AX9046" s="3"/>
      <c r="AY9046" s="3"/>
      <c r="AZ9046" s="3"/>
      <c r="BA9046" s="3"/>
      <c r="BB9046" s="3"/>
      <c r="BC9046" s="3"/>
      <c r="BD9046" s="3"/>
      <c r="BE9046" s="3"/>
      <c r="BF9046" s="3"/>
      <c r="BG9046" s="3"/>
      <c r="CK9046"/>
    </row>
    <row r="9047" spans="1:89" x14ac:dyDescent="0.25">
      <c r="A9047" s="2"/>
      <c r="B9047" s="5"/>
      <c r="C9047" s="5"/>
      <c r="D9047" s="5"/>
      <c r="E9047" s="5"/>
      <c r="F9047" s="5"/>
      <c r="G9047" s="5"/>
      <c r="H9047" s="5"/>
      <c r="I9047" s="3"/>
      <c r="J9047" s="5"/>
      <c r="K9047" s="5"/>
      <c r="L9047" s="5"/>
      <c r="M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3"/>
      <c r="AU9047" s="5"/>
      <c r="AV9047" s="3"/>
      <c r="AW9047" s="3"/>
      <c r="AX9047" s="3"/>
      <c r="AY9047" s="3"/>
      <c r="AZ9047" s="3"/>
      <c r="BA9047" s="3"/>
      <c r="BB9047" s="3"/>
      <c r="BC9047" s="3"/>
      <c r="BD9047" s="3"/>
      <c r="BE9047" s="3"/>
      <c r="BF9047" s="3"/>
      <c r="BG9047" s="3"/>
      <c r="CK9047"/>
    </row>
    <row r="9048" spans="1:89" x14ac:dyDescent="0.25">
      <c r="A9048" s="2"/>
      <c r="B9048" s="5"/>
      <c r="C9048" s="5"/>
      <c r="D9048" s="5"/>
      <c r="E9048" s="5"/>
      <c r="F9048" s="5"/>
      <c r="G9048" s="5"/>
      <c r="H9048" s="5"/>
      <c r="I9048" s="3"/>
      <c r="J9048" s="5"/>
      <c r="K9048" s="5"/>
      <c r="L9048" s="5"/>
      <c r="M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3"/>
      <c r="AU9048" s="5"/>
      <c r="AV9048" s="3"/>
      <c r="AW9048" s="3"/>
      <c r="AX9048" s="3"/>
      <c r="AY9048" s="3"/>
      <c r="AZ9048" s="3"/>
      <c r="BA9048" s="3"/>
      <c r="BB9048" s="3"/>
      <c r="BC9048" s="3"/>
      <c r="BD9048" s="3"/>
      <c r="BE9048" s="3"/>
      <c r="BF9048" s="3"/>
      <c r="BG9048" s="3"/>
      <c r="CK9048"/>
    </row>
    <row r="9049" spans="1:89" x14ac:dyDescent="0.25">
      <c r="A9049" s="2"/>
      <c r="B9049" s="5"/>
      <c r="C9049" s="5"/>
      <c r="D9049" s="5"/>
      <c r="E9049" s="5"/>
      <c r="F9049" s="5"/>
      <c r="G9049" s="5"/>
      <c r="H9049" s="5"/>
      <c r="I9049" s="3"/>
      <c r="J9049" s="5"/>
      <c r="K9049" s="5"/>
      <c r="L9049" s="5"/>
      <c r="M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3"/>
      <c r="AU9049" s="5"/>
      <c r="AV9049" s="3"/>
      <c r="AW9049" s="3"/>
      <c r="AX9049" s="3"/>
      <c r="AY9049" s="3"/>
      <c r="AZ9049" s="3"/>
      <c r="BA9049" s="3"/>
      <c r="BB9049" s="3"/>
      <c r="BC9049" s="3"/>
      <c r="BD9049" s="3"/>
      <c r="BE9049" s="3"/>
      <c r="BF9049" s="3"/>
      <c r="BG9049" s="3"/>
      <c r="CK9049"/>
    </row>
    <row r="9050" spans="1:89" x14ac:dyDescent="0.25">
      <c r="A9050" s="2"/>
      <c r="B9050" s="5"/>
      <c r="C9050" s="5"/>
      <c r="D9050" s="5"/>
      <c r="E9050" s="5"/>
      <c r="F9050" s="5"/>
      <c r="G9050" s="5"/>
      <c r="H9050" s="5"/>
      <c r="I9050" s="3"/>
      <c r="J9050" s="5"/>
      <c r="K9050" s="5"/>
      <c r="L9050" s="5"/>
      <c r="M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3"/>
      <c r="AU9050" s="5"/>
      <c r="AV9050" s="3"/>
      <c r="AW9050" s="3"/>
      <c r="AX9050" s="3"/>
      <c r="AY9050" s="3"/>
      <c r="AZ9050" s="3"/>
      <c r="BA9050" s="3"/>
      <c r="BB9050" s="3"/>
      <c r="BC9050" s="3"/>
      <c r="BD9050" s="3"/>
      <c r="BE9050" s="3"/>
      <c r="BF9050" s="3"/>
      <c r="BG9050" s="3"/>
      <c r="CK9050"/>
    </row>
    <row r="9051" spans="1:89" x14ac:dyDescent="0.25">
      <c r="A9051" s="2"/>
      <c r="B9051" s="5"/>
      <c r="C9051" s="5"/>
      <c r="D9051" s="5"/>
      <c r="E9051" s="5"/>
      <c r="F9051" s="5"/>
      <c r="G9051" s="5"/>
      <c r="H9051" s="5"/>
      <c r="I9051" s="3"/>
      <c r="J9051" s="5"/>
      <c r="K9051" s="5"/>
      <c r="L9051" s="5"/>
      <c r="M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3"/>
      <c r="AU9051" s="5"/>
      <c r="AV9051" s="3"/>
      <c r="AW9051" s="3"/>
      <c r="AX9051" s="3"/>
      <c r="AY9051" s="3"/>
      <c r="AZ9051" s="3"/>
      <c r="BA9051" s="3"/>
      <c r="BB9051" s="3"/>
      <c r="BC9051" s="3"/>
      <c r="BD9051" s="3"/>
      <c r="BE9051" s="3"/>
      <c r="BF9051" s="3"/>
      <c r="BG9051" s="3"/>
      <c r="CK9051"/>
    </row>
    <row r="9052" spans="1:89" x14ac:dyDescent="0.25">
      <c r="A9052" s="2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3"/>
      <c r="AU9052" s="5"/>
      <c r="AV9052" s="3"/>
      <c r="AW9052" s="3"/>
      <c r="AX9052" s="3"/>
      <c r="AY9052" s="3"/>
      <c r="AZ9052" s="3"/>
      <c r="BA9052" s="3"/>
      <c r="BB9052" s="3"/>
      <c r="BC9052" s="3"/>
      <c r="BD9052" s="3"/>
      <c r="BE9052" s="3"/>
      <c r="BF9052" s="3"/>
      <c r="BG9052" s="3"/>
      <c r="CK9052"/>
    </row>
    <row r="9053" spans="1:89" x14ac:dyDescent="0.25">
      <c r="A9053" s="2"/>
      <c r="B9053" s="5"/>
      <c r="C9053" s="5"/>
      <c r="D9053" s="5"/>
      <c r="E9053" s="5"/>
      <c r="F9053" s="5"/>
      <c r="G9053" s="5"/>
      <c r="H9053" s="5"/>
      <c r="I9053" s="3"/>
      <c r="J9053" s="5"/>
      <c r="K9053" s="5"/>
      <c r="L9053" s="5"/>
      <c r="M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3"/>
      <c r="AU9053" s="5"/>
      <c r="AV9053" s="3"/>
      <c r="AW9053" s="3"/>
      <c r="AX9053" s="3"/>
      <c r="AY9053" s="3"/>
      <c r="AZ9053" s="3"/>
      <c r="BA9053" s="3"/>
      <c r="BB9053" s="3"/>
      <c r="BC9053" s="3"/>
      <c r="BD9053" s="3"/>
      <c r="BE9053" s="3"/>
      <c r="BF9053" s="3"/>
      <c r="BG9053" s="3"/>
      <c r="CK9053"/>
    </row>
    <row r="9054" spans="1:89" x14ac:dyDescent="0.25">
      <c r="A9054" s="2"/>
      <c r="B9054" s="5"/>
      <c r="C9054" s="5"/>
      <c r="D9054" s="5"/>
      <c r="E9054" s="5"/>
      <c r="F9054" s="5"/>
      <c r="G9054" s="5"/>
      <c r="H9054" s="5"/>
      <c r="I9054" s="3"/>
      <c r="J9054" s="5"/>
      <c r="K9054" s="5"/>
      <c r="L9054" s="5"/>
      <c r="M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3"/>
      <c r="AU9054" s="5"/>
      <c r="AV9054" s="3"/>
      <c r="AW9054" s="3"/>
      <c r="AX9054" s="3"/>
      <c r="AY9054" s="3"/>
      <c r="AZ9054" s="3"/>
      <c r="BA9054" s="3"/>
      <c r="BB9054" s="3"/>
      <c r="BC9054" s="3"/>
      <c r="BD9054" s="3"/>
      <c r="BE9054" s="3"/>
      <c r="BF9054" s="3"/>
      <c r="BG9054" s="3"/>
      <c r="CK9054"/>
    </row>
    <row r="9055" spans="1:89" x14ac:dyDescent="0.25">
      <c r="A9055" s="2"/>
      <c r="B9055" s="5"/>
      <c r="C9055" s="5"/>
      <c r="D9055" s="5"/>
      <c r="E9055" s="5"/>
      <c r="F9055" s="5"/>
      <c r="G9055" s="5"/>
      <c r="H9055" s="5"/>
      <c r="I9055" s="3"/>
      <c r="J9055" s="5"/>
      <c r="K9055" s="5"/>
      <c r="L9055" s="5"/>
      <c r="M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3"/>
      <c r="AU9055" s="5"/>
      <c r="AV9055" s="3"/>
      <c r="AW9055" s="3"/>
      <c r="AX9055" s="3"/>
      <c r="AY9055" s="3"/>
      <c r="AZ9055" s="3"/>
      <c r="BA9055" s="3"/>
      <c r="BB9055" s="3"/>
      <c r="BC9055" s="3"/>
      <c r="BD9055" s="3"/>
      <c r="BE9055" s="3"/>
      <c r="BF9055" s="3"/>
      <c r="BG9055" s="3"/>
      <c r="CK9055"/>
    </row>
    <row r="9056" spans="1:89" x14ac:dyDescent="0.25">
      <c r="A9056" s="2"/>
      <c r="B9056" s="5"/>
      <c r="C9056" s="5"/>
      <c r="D9056" s="5"/>
      <c r="E9056" s="5"/>
      <c r="F9056" s="5"/>
      <c r="G9056" s="5"/>
      <c r="H9056" s="5"/>
      <c r="I9056" s="3"/>
      <c r="J9056" s="5"/>
      <c r="K9056" s="5"/>
      <c r="L9056" s="5"/>
      <c r="M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3"/>
      <c r="AU9056" s="5"/>
      <c r="AV9056" s="3"/>
      <c r="AW9056" s="3"/>
      <c r="AX9056" s="3"/>
      <c r="AY9056" s="3"/>
      <c r="AZ9056" s="3"/>
      <c r="BA9056" s="3"/>
      <c r="BB9056" s="3"/>
      <c r="BC9056" s="3"/>
      <c r="BD9056" s="3"/>
      <c r="BE9056" s="3"/>
      <c r="BF9056" s="3"/>
      <c r="BG9056" s="3"/>
      <c r="CK9056"/>
    </row>
    <row r="9057" spans="1:89" x14ac:dyDescent="0.25">
      <c r="A9057" s="2"/>
      <c r="B9057" s="5"/>
      <c r="C9057" s="5"/>
      <c r="D9057" s="5"/>
      <c r="E9057" s="5"/>
      <c r="F9057" s="5"/>
      <c r="G9057" s="5"/>
      <c r="H9057" s="5"/>
      <c r="I9057" s="3"/>
      <c r="J9057" s="5"/>
      <c r="K9057" s="5"/>
      <c r="L9057" s="5"/>
      <c r="M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3"/>
      <c r="AU9057" s="5"/>
      <c r="AV9057" s="3"/>
      <c r="AW9057" s="3"/>
      <c r="AX9057" s="3"/>
      <c r="AY9057" s="3"/>
      <c r="AZ9057" s="3"/>
      <c r="BA9057" s="3"/>
      <c r="BB9057" s="3"/>
      <c r="BC9057" s="3"/>
      <c r="BD9057" s="3"/>
      <c r="BE9057" s="3"/>
      <c r="BF9057" s="3"/>
      <c r="BG9057" s="3"/>
      <c r="CK9057"/>
    </row>
    <row r="9058" spans="1:89" x14ac:dyDescent="0.25">
      <c r="A9058" s="2"/>
      <c r="B9058" s="5"/>
      <c r="C9058" s="5"/>
      <c r="D9058" s="5"/>
      <c r="E9058" s="5"/>
      <c r="F9058" s="5"/>
      <c r="G9058" s="5"/>
      <c r="H9058" s="5"/>
      <c r="I9058" s="3"/>
      <c r="J9058" s="5"/>
      <c r="K9058" s="5"/>
      <c r="L9058" s="5"/>
      <c r="M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3"/>
      <c r="AU9058" s="5"/>
      <c r="AV9058" s="3"/>
      <c r="AW9058" s="3"/>
      <c r="AX9058" s="3"/>
      <c r="AY9058" s="3"/>
      <c r="AZ9058" s="3"/>
      <c r="BA9058" s="3"/>
      <c r="BB9058" s="3"/>
      <c r="BC9058" s="3"/>
      <c r="BD9058" s="3"/>
      <c r="BE9058" s="3"/>
      <c r="BF9058" s="3"/>
      <c r="BG9058" s="3"/>
      <c r="CK9058"/>
    </row>
    <row r="9059" spans="1:89" x14ac:dyDescent="0.25">
      <c r="A9059" s="2"/>
      <c r="B9059" s="5"/>
      <c r="C9059" s="5"/>
      <c r="D9059" s="5"/>
      <c r="E9059" s="5"/>
      <c r="F9059" s="5"/>
      <c r="G9059" s="5"/>
      <c r="H9059" s="5"/>
      <c r="I9059" s="3"/>
      <c r="J9059" s="5"/>
      <c r="K9059" s="5"/>
      <c r="L9059" s="5"/>
      <c r="M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3"/>
      <c r="AU9059" s="5"/>
      <c r="AV9059" s="3"/>
      <c r="AW9059" s="3"/>
      <c r="AX9059" s="3"/>
      <c r="AY9059" s="3"/>
      <c r="AZ9059" s="3"/>
      <c r="BA9059" s="3"/>
      <c r="BB9059" s="3"/>
      <c r="BC9059" s="3"/>
      <c r="BD9059" s="3"/>
      <c r="BE9059" s="3"/>
      <c r="BF9059" s="3"/>
      <c r="BG9059" s="3"/>
      <c r="CK9059"/>
    </row>
    <row r="9060" spans="1:89" x14ac:dyDescent="0.25">
      <c r="A9060" s="2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3"/>
      <c r="AU9060" s="5"/>
      <c r="AV9060" s="3"/>
      <c r="AW9060" s="3"/>
      <c r="AX9060" s="3"/>
      <c r="AY9060" s="3"/>
      <c r="AZ9060" s="3"/>
      <c r="BA9060" s="3"/>
      <c r="BB9060" s="3"/>
      <c r="BC9060" s="3"/>
      <c r="BD9060" s="3"/>
      <c r="BE9060" s="3"/>
      <c r="BF9060" s="3"/>
      <c r="BG9060" s="3"/>
      <c r="CK9060"/>
    </row>
    <row r="9061" spans="1:89" x14ac:dyDescent="0.25">
      <c r="A9061" s="2"/>
      <c r="B9061" s="5"/>
      <c r="C9061" s="5"/>
      <c r="D9061" s="5"/>
      <c r="E9061" s="5"/>
      <c r="F9061" s="5"/>
      <c r="G9061" s="5"/>
      <c r="H9061" s="5"/>
      <c r="I9061" s="3"/>
      <c r="J9061" s="5"/>
      <c r="K9061" s="5"/>
      <c r="L9061" s="5"/>
      <c r="M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3"/>
      <c r="AU9061" s="5"/>
      <c r="AV9061" s="3"/>
      <c r="AW9061" s="3"/>
      <c r="AX9061" s="3"/>
      <c r="AY9061" s="3"/>
      <c r="AZ9061" s="3"/>
      <c r="BA9061" s="3"/>
      <c r="BB9061" s="3"/>
      <c r="BC9061" s="3"/>
      <c r="BD9061" s="3"/>
      <c r="BE9061" s="3"/>
      <c r="BF9061" s="3"/>
      <c r="BG9061" s="3"/>
      <c r="CK9061"/>
    </row>
    <row r="9062" spans="1:89" x14ac:dyDescent="0.25">
      <c r="A9062" s="2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3"/>
      <c r="AU9062" s="5"/>
      <c r="AV9062" s="3"/>
      <c r="AW9062" s="3"/>
      <c r="AX9062" s="3"/>
      <c r="AY9062" s="3"/>
      <c r="AZ9062" s="3"/>
      <c r="BA9062" s="3"/>
      <c r="BB9062" s="3"/>
      <c r="BC9062" s="3"/>
      <c r="BD9062" s="3"/>
      <c r="BE9062" s="3"/>
      <c r="BF9062" s="3"/>
      <c r="BG9062" s="3"/>
      <c r="CK9062"/>
    </row>
    <row r="9063" spans="1:89" x14ac:dyDescent="0.25">
      <c r="A9063" s="2"/>
      <c r="B9063" s="5"/>
      <c r="C9063" s="5"/>
      <c r="D9063" s="5"/>
      <c r="E9063" s="5"/>
      <c r="F9063" s="5"/>
      <c r="G9063" s="5"/>
      <c r="H9063" s="5"/>
      <c r="I9063" s="3"/>
      <c r="J9063" s="5"/>
      <c r="K9063" s="5"/>
      <c r="L9063" s="5"/>
      <c r="M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3"/>
      <c r="AU9063" s="5"/>
      <c r="AV9063" s="3"/>
      <c r="AW9063" s="3"/>
      <c r="AX9063" s="3"/>
      <c r="AY9063" s="3"/>
      <c r="AZ9063" s="3"/>
      <c r="BA9063" s="3"/>
      <c r="BB9063" s="3"/>
      <c r="BC9063" s="3"/>
      <c r="BD9063" s="3"/>
      <c r="BE9063" s="3"/>
      <c r="BF9063" s="3"/>
      <c r="BG9063" s="3"/>
      <c r="CK9063"/>
    </row>
    <row r="9064" spans="1:89" x14ac:dyDescent="0.25">
      <c r="A9064" s="2"/>
      <c r="B9064" s="5"/>
      <c r="C9064" s="5"/>
      <c r="D9064" s="5"/>
      <c r="E9064" s="5"/>
      <c r="F9064" s="5"/>
      <c r="G9064" s="5"/>
      <c r="H9064" s="5"/>
      <c r="I9064" s="3"/>
      <c r="J9064" s="5"/>
      <c r="K9064" s="5"/>
      <c r="L9064" s="5"/>
      <c r="M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3"/>
      <c r="AU9064" s="5"/>
      <c r="AV9064" s="3"/>
      <c r="AW9064" s="3"/>
      <c r="AX9064" s="3"/>
      <c r="AY9064" s="3"/>
      <c r="AZ9064" s="3"/>
      <c r="BA9064" s="3"/>
      <c r="BB9064" s="3"/>
      <c r="BC9064" s="3"/>
      <c r="BD9064" s="3"/>
      <c r="BE9064" s="3"/>
      <c r="BF9064" s="3"/>
      <c r="BG9064" s="3"/>
      <c r="CK9064"/>
    </row>
    <row r="9065" spans="1:89" x14ac:dyDescent="0.25">
      <c r="A9065" s="2"/>
      <c r="B9065" s="5"/>
      <c r="C9065" s="5"/>
      <c r="D9065" s="5"/>
      <c r="E9065" s="5"/>
      <c r="F9065" s="5"/>
      <c r="G9065" s="5"/>
      <c r="H9065" s="5"/>
      <c r="I9065" s="3"/>
      <c r="J9065" s="5"/>
      <c r="K9065" s="5"/>
      <c r="L9065" s="5"/>
      <c r="M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3"/>
      <c r="AU9065" s="5"/>
      <c r="AV9065" s="3"/>
      <c r="AW9065" s="3"/>
      <c r="AX9065" s="3"/>
      <c r="AY9065" s="3"/>
      <c r="AZ9065" s="3"/>
      <c r="BA9065" s="3"/>
      <c r="BB9065" s="3"/>
      <c r="BC9065" s="3"/>
      <c r="BD9065" s="3"/>
      <c r="BE9065" s="3"/>
      <c r="BF9065" s="3"/>
      <c r="BG9065" s="3"/>
      <c r="CK9065"/>
    </row>
    <row r="9066" spans="1:89" x14ac:dyDescent="0.25">
      <c r="A9066" s="2"/>
      <c r="B9066" s="5"/>
      <c r="C9066" s="5"/>
      <c r="D9066" s="5"/>
      <c r="E9066" s="5"/>
      <c r="F9066" s="5"/>
      <c r="G9066" s="5"/>
      <c r="H9066" s="5"/>
      <c r="I9066" s="3"/>
      <c r="J9066" s="5"/>
      <c r="K9066" s="5"/>
      <c r="L9066" s="5"/>
      <c r="M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3"/>
      <c r="AU9066" s="5"/>
      <c r="AV9066" s="3"/>
      <c r="AW9066" s="3"/>
      <c r="AX9066" s="3"/>
      <c r="AY9066" s="3"/>
      <c r="AZ9066" s="3"/>
      <c r="BA9066" s="3"/>
      <c r="BB9066" s="3"/>
      <c r="BC9066" s="3"/>
      <c r="BD9066" s="3"/>
      <c r="BE9066" s="3"/>
      <c r="BF9066" s="3"/>
      <c r="BG9066" s="3"/>
      <c r="CK9066"/>
    </row>
    <row r="9067" spans="1:89" x14ac:dyDescent="0.25">
      <c r="A9067" s="2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3"/>
      <c r="AU9067" s="5"/>
      <c r="AV9067" s="3"/>
      <c r="AW9067" s="3"/>
      <c r="AX9067" s="3"/>
      <c r="AY9067" s="3"/>
      <c r="AZ9067" s="3"/>
      <c r="BA9067" s="3"/>
      <c r="BB9067" s="3"/>
      <c r="BC9067" s="3"/>
      <c r="BD9067" s="3"/>
      <c r="BE9067" s="3"/>
      <c r="BF9067" s="3"/>
      <c r="BG9067" s="3"/>
      <c r="CK9067"/>
    </row>
    <row r="9068" spans="1:89" x14ac:dyDescent="0.25">
      <c r="A9068" s="2"/>
      <c r="B9068" s="5"/>
      <c r="C9068" s="5"/>
      <c r="D9068" s="5"/>
      <c r="E9068" s="5"/>
      <c r="F9068" s="5"/>
      <c r="G9068" s="5"/>
      <c r="H9068" s="5"/>
      <c r="I9068" s="3"/>
      <c r="J9068" s="5"/>
      <c r="K9068" s="5"/>
      <c r="L9068" s="5"/>
      <c r="M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3"/>
      <c r="AU9068" s="5"/>
      <c r="AV9068" s="3"/>
      <c r="AW9068" s="3"/>
      <c r="AX9068" s="3"/>
      <c r="AY9068" s="3"/>
      <c r="AZ9068" s="3"/>
      <c r="BA9068" s="3"/>
      <c r="BB9068" s="3"/>
      <c r="BC9068" s="3"/>
      <c r="BD9068" s="3"/>
      <c r="BE9068" s="3"/>
      <c r="BF9068" s="3"/>
      <c r="BG9068" s="3"/>
      <c r="CK9068"/>
    </row>
    <row r="9069" spans="1:89" x14ac:dyDescent="0.25">
      <c r="A9069" s="2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3"/>
      <c r="AU9069" s="5"/>
      <c r="AV9069" s="3"/>
      <c r="AW9069" s="3"/>
      <c r="AX9069" s="3"/>
      <c r="AY9069" s="3"/>
      <c r="AZ9069" s="3"/>
      <c r="BA9069" s="3"/>
      <c r="BB9069" s="3"/>
      <c r="BC9069" s="3"/>
      <c r="BD9069" s="3"/>
      <c r="BE9069" s="3"/>
      <c r="BF9069" s="3"/>
      <c r="BG9069" s="3"/>
      <c r="CK9069"/>
    </row>
    <row r="9070" spans="1:89" x14ac:dyDescent="0.25">
      <c r="A9070" s="2"/>
      <c r="B9070" s="5"/>
      <c r="C9070" s="5"/>
      <c r="D9070" s="5"/>
      <c r="E9070" s="5"/>
      <c r="F9070" s="5"/>
      <c r="G9070" s="5"/>
      <c r="H9070" s="5"/>
      <c r="I9070" s="3"/>
      <c r="J9070" s="5"/>
      <c r="K9070" s="5"/>
      <c r="L9070" s="5"/>
      <c r="M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3"/>
      <c r="AU9070" s="5"/>
      <c r="AV9070" s="3"/>
      <c r="AW9070" s="3"/>
      <c r="AX9070" s="3"/>
      <c r="AY9070" s="3"/>
      <c r="AZ9070" s="3"/>
      <c r="BA9070" s="3"/>
      <c r="BB9070" s="3"/>
      <c r="BC9070" s="3"/>
      <c r="BD9070" s="3"/>
      <c r="BE9070" s="3"/>
      <c r="BF9070" s="3"/>
      <c r="BG9070" s="3"/>
      <c r="CK9070"/>
    </row>
    <row r="9071" spans="1:89" x14ac:dyDescent="0.25">
      <c r="A9071" s="2"/>
      <c r="B9071" s="5"/>
      <c r="C9071" s="5"/>
      <c r="D9071" s="5"/>
      <c r="E9071" s="5"/>
      <c r="F9071" s="5"/>
      <c r="G9071" s="5"/>
      <c r="H9071" s="5"/>
      <c r="I9071" s="3"/>
      <c r="J9071" s="5"/>
      <c r="K9071" s="5"/>
      <c r="L9071" s="5"/>
      <c r="M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3"/>
      <c r="AU9071" s="5"/>
      <c r="AV9071" s="3"/>
      <c r="AW9071" s="3"/>
      <c r="AX9071" s="3"/>
      <c r="AY9071" s="3"/>
      <c r="AZ9071" s="3"/>
      <c r="BA9071" s="3"/>
      <c r="BB9071" s="3"/>
      <c r="BC9071" s="3"/>
      <c r="BD9071" s="3"/>
      <c r="BE9071" s="3"/>
      <c r="BF9071" s="3"/>
      <c r="BG9071" s="3"/>
      <c r="CK9071"/>
    </row>
    <row r="9072" spans="1:89" x14ac:dyDescent="0.25">
      <c r="A9072" s="2"/>
      <c r="B9072" s="5"/>
      <c r="C9072" s="5"/>
      <c r="D9072" s="5"/>
      <c r="E9072" s="5"/>
      <c r="F9072" s="5"/>
      <c r="G9072" s="5"/>
      <c r="H9072" s="5"/>
      <c r="I9072" s="3"/>
      <c r="J9072" s="5"/>
      <c r="K9072" s="5"/>
      <c r="L9072" s="5"/>
      <c r="M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3"/>
      <c r="AU9072" s="5"/>
      <c r="AV9072" s="3"/>
      <c r="AW9072" s="3"/>
      <c r="AX9072" s="3"/>
      <c r="AY9072" s="3"/>
      <c r="AZ9072" s="3"/>
      <c r="BA9072" s="3"/>
      <c r="BB9072" s="3"/>
      <c r="BC9072" s="3"/>
      <c r="BD9072" s="3"/>
      <c r="BE9072" s="3"/>
      <c r="BF9072" s="3"/>
      <c r="BG9072" s="3"/>
      <c r="CK9072"/>
    </row>
    <row r="9073" spans="1:89" x14ac:dyDescent="0.25">
      <c r="A9073" s="2"/>
      <c r="B9073" s="5"/>
      <c r="C9073" s="5"/>
      <c r="D9073" s="5"/>
      <c r="E9073" s="5"/>
      <c r="F9073" s="5"/>
      <c r="G9073" s="5"/>
      <c r="H9073" s="5"/>
      <c r="I9073" s="3"/>
      <c r="J9073" s="5"/>
      <c r="K9073" s="5"/>
      <c r="L9073" s="5"/>
      <c r="M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3"/>
      <c r="AU9073" s="5"/>
      <c r="AV9073" s="3"/>
      <c r="AW9073" s="3"/>
      <c r="AX9073" s="3"/>
      <c r="AY9073" s="3"/>
      <c r="AZ9073" s="3"/>
      <c r="BA9073" s="3"/>
      <c r="BB9073" s="3"/>
      <c r="BC9073" s="3"/>
      <c r="BD9073" s="3"/>
      <c r="BE9073" s="3"/>
      <c r="BF9073" s="3"/>
      <c r="BG9073" s="3"/>
      <c r="CK9073"/>
    </row>
    <row r="9074" spans="1:89" x14ac:dyDescent="0.25">
      <c r="A9074" s="2"/>
      <c r="B9074" s="5"/>
      <c r="C9074" s="5"/>
      <c r="D9074" s="5"/>
      <c r="E9074" s="5"/>
      <c r="F9074" s="5"/>
      <c r="G9074" s="5"/>
      <c r="H9074" s="5"/>
      <c r="I9074" s="3"/>
      <c r="J9074" s="5"/>
      <c r="K9074" s="5"/>
      <c r="L9074" s="5"/>
      <c r="M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3"/>
      <c r="AU9074" s="5"/>
      <c r="AV9074" s="3"/>
      <c r="AW9074" s="3"/>
      <c r="AX9074" s="3"/>
      <c r="AY9074" s="3"/>
      <c r="AZ9074" s="3"/>
      <c r="BA9074" s="3"/>
      <c r="BB9074" s="3"/>
      <c r="BC9074" s="3"/>
      <c r="BD9074" s="3"/>
      <c r="BE9074" s="3"/>
      <c r="BF9074" s="3"/>
      <c r="BG9074" s="3"/>
      <c r="CK9074"/>
    </row>
    <row r="9075" spans="1:89" x14ac:dyDescent="0.25">
      <c r="A9075" s="2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3"/>
      <c r="AU9075" s="5"/>
      <c r="AV9075" s="3"/>
      <c r="AW9075" s="3"/>
      <c r="AX9075" s="3"/>
      <c r="AY9075" s="3"/>
      <c r="AZ9075" s="3"/>
      <c r="BA9075" s="3"/>
      <c r="BB9075" s="3"/>
      <c r="BC9075" s="3"/>
      <c r="BD9075" s="3"/>
      <c r="BE9075" s="3"/>
      <c r="BF9075" s="3"/>
      <c r="BG9075" s="3"/>
      <c r="CK9075"/>
    </row>
    <row r="9076" spans="1:89" x14ac:dyDescent="0.25">
      <c r="A9076" s="2"/>
      <c r="B9076" s="5"/>
      <c r="C9076" s="5"/>
      <c r="D9076" s="5"/>
      <c r="E9076" s="5"/>
      <c r="F9076" s="5"/>
      <c r="G9076" s="5"/>
      <c r="H9076" s="5"/>
      <c r="I9076" s="3"/>
      <c r="J9076" s="5"/>
      <c r="K9076" s="5"/>
      <c r="L9076" s="5"/>
      <c r="M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3"/>
      <c r="AU9076" s="5"/>
      <c r="AV9076" s="3"/>
      <c r="AW9076" s="3"/>
      <c r="AX9076" s="3"/>
      <c r="AY9076" s="3"/>
      <c r="AZ9076" s="3"/>
      <c r="BA9076" s="3"/>
      <c r="BB9076" s="3"/>
      <c r="BC9076" s="3"/>
      <c r="BD9076" s="3"/>
      <c r="BE9076" s="3"/>
      <c r="BF9076" s="3"/>
      <c r="BG9076" s="3"/>
      <c r="CK9076"/>
    </row>
    <row r="9077" spans="1:89" x14ac:dyDescent="0.25">
      <c r="A9077" s="2"/>
      <c r="B9077" s="5"/>
      <c r="C9077" s="5"/>
      <c r="D9077" s="5"/>
      <c r="E9077" s="5"/>
      <c r="F9077" s="5"/>
      <c r="G9077" s="5"/>
      <c r="H9077" s="5"/>
      <c r="I9077" s="3"/>
      <c r="J9077" s="5"/>
      <c r="K9077" s="5"/>
      <c r="L9077" s="5"/>
      <c r="M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3"/>
      <c r="AU9077" s="5"/>
      <c r="AV9077" s="3"/>
      <c r="AW9077" s="3"/>
      <c r="AX9077" s="3"/>
      <c r="AY9077" s="3"/>
      <c r="AZ9077" s="3"/>
      <c r="BA9077" s="3"/>
      <c r="BB9077" s="3"/>
      <c r="BC9077" s="3"/>
      <c r="BD9077" s="3"/>
      <c r="BE9077" s="3"/>
      <c r="BF9077" s="3"/>
      <c r="BG9077" s="3"/>
      <c r="CK9077"/>
    </row>
    <row r="9078" spans="1:89" x14ac:dyDescent="0.25">
      <c r="A9078" s="2"/>
      <c r="B9078" s="5"/>
      <c r="C9078" s="5"/>
      <c r="D9078" s="5"/>
      <c r="E9078" s="5"/>
      <c r="F9078" s="5"/>
      <c r="G9078" s="5"/>
      <c r="H9078" s="5"/>
      <c r="I9078" s="3"/>
      <c r="J9078" s="5"/>
      <c r="K9078" s="5"/>
      <c r="L9078" s="5"/>
      <c r="M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3"/>
      <c r="AU9078" s="5"/>
      <c r="AV9078" s="3"/>
      <c r="AW9078" s="3"/>
      <c r="AX9078" s="3"/>
      <c r="AY9078" s="3"/>
      <c r="AZ9078" s="3"/>
      <c r="BA9078" s="3"/>
      <c r="BB9078" s="3"/>
      <c r="BC9078" s="3"/>
      <c r="BD9078" s="3"/>
      <c r="BE9078" s="3"/>
      <c r="BF9078" s="3"/>
      <c r="BG9078" s="3"/>
      <c r="CK9078"/>
    </row>
    <row r="9079" spans="1:89" x14ac:dyDescent="0.25">
      <c r="A9079" s="2"/>
      <c r="B9079" s="5"/>
      <c r="C9079" s="5"/>
      <c r="D9079" s="5"/>
      <c r="E9079" s="5"/>
      <c r="F9079" s="5"/>
      <c r="G9079" s="5"/>
      <c r="H9079" s="5"/>
      <c r="I9079" s="3"/>
      <c r="J9079" s="5"/>
      <c r="K9079" s="5"/>
      <c r="L9079" s="5"/>
      <c r="M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3"/>
      <c r="AU9079" s="5"/>
      <c r="AV9079" s="3"/>
      <c r="AW9079" s="3"/>
      <c r="AX9079" s="3"/>
      <c r="AY9079" s="3"/>
      <c r="AZ9079" s="3"/>
      <c r="BA9079" s="3"/>
      <c r="BB9079" s="3"/>
      <c r="BC9079" s="3"/>
      <c r="BD9079" s="3"/>
      <c r="BE9079" s="3"/>
      <c r="BF9079" s="3"/>
      <c r="BG9079" s="3"/>
      <c r="CK9079"/>
    </row>
    <row r="9080" spans="1:89" x14ac:dyDescent="0.25">
      <c r="A9080" s="2"/>
      <c r="B9080" s="5"/>
      <c r="C9080" s="5"/>
      <c r="D9080" s="5"/>
      <c r="E9080" s="5"/>
      <c r="F9080" s="5"/>
      <c r="G9080" s="5"/>
      <c r="H9080" s="5"/>
      <c r="I9080" s="3"/>
      <c r="J9080" s="5"/>
      <c r="K9080" s="5"/>
      <c r="L9080" s="5"/>
      <c r="M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3"/>
      <c r="AU9080" s="5"/>
      <c r="AV9080" s="3"/>
      <c r="AW9080" s="3"/>
      <c r="AX9080" s="3"/>
      <c r="AY9080" s="3"/>
      <c r="AZ9080" s="3"/>
      <c r="BA9080" s="3"/>
      <c r="BB9080" s="3"/>
      <c r="BC9080" s="3"/>
      <c r="BD9080" s="3"/>
      <c r="BE9080" s="3"/>
      <c r="BF9080" s="3"/>
      <c r="BG9080" s="3"/>
      <c r="CK9080"/>
    </row>
    <row r="9081" spans="1:89" x14ac:dyDescent="0.25">
      <c r="A9081" s="2"/>
      <c r="B9081" s="5"/>
      <c r="C9081" s="5"/>
      <c r="D9081" s="5"/>
      <c r="E9081" s="5"/>
      <c r="F9081" s="5"/>
      <c r="G9081" s="5"/>
      <c r="H9081" s="5"/>
      <c r="I9081" s="3"/>
      <c r="J9081" s="5"/>
      <c r="K9081" s="5"/>
      <c r="L9081" s="5"/>
      <c r="M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3"/>
      <c r="AU9081" s="5"/>
      <c r="AV9081" s="3"/>
      <c r="AW9081" s="3"/>
      <c r="AX9081" s="3"/>
      <c r="AY9081" s="3"/>
      <c r="AZ9081" s="3"/>
      <c r="BA9081" s="3"/>
      <c r="BB9081" s="3"/>
      <c r="BC9081" s="3"/>
      <c r="BD9081" s="3"/>
      <c r="BE9081" s="3"/>
      <c r="BF9081" s="3"/>
      <c r="BG9081" s="3"/>
      <c r="CK9081"/>
    </row>
    <row r="9082" spans="1:89" x14ac:dyDescent="0.25">
      <c r="A9082" s="2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3"/>
      <c r="AU9082" s="5"/>
      <c r="AV9082" s="3"/>
      <c r="AW9082" s="3"/>
      <c r="AX9082" s="3"/>
      <c r="AY9082" s="3"/>
      <c r="AZ9082" s="3"/>
      <c r="BA9082" s="3"/>
      <c r="BB9082" s="3"/>
      <c r="BC9082" s="3"/>
      <c r="BD9082" s="3"/>
      <c r="BE9082" s="3"/>
      <c r="BF9082" s="3"/>
      <c r="BG9082" s="3"/>
      <c r="CK9082"/>
    </row>
    <row r="9083" spans="1:89" x14ac:dyDescent="0.25">
      <c r="A9083" s="2"/>
      <c r="B9083" s="5"/>
      <c r="C9083" s="5"/>
      <c r="D9083" s="5"/>
      <c r="E9083" s="5"/>
      <c r="F9083" s="5"/>
      <c r="G9083" s="5"/>
      <c r="H9083" s="5"/>
      <c r="I9083" s="3"/>
      <c r="J9083" s="5"/>
      <c r="K9083" s="5"/>
      <c r="L9083" s="5"/>
      <c r="M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3"/>
      <c r="AU9083" s="5"/>
      <c r="AV9083" s="3"/>
      <c r="AW9083" s="3"/>
      <c r="AX9083" s="3"/>
      <c r="AY9083" s="3"/>
      <c r="AZ9083" s="3"/>
      <c r="BA9083" s="3"/>
      <c r="BB9083" s="3"/>
      <c r="BC9083" s="3"/>
      <c r="BD9083" s="3"/>
      <c r="BE9083" s="3"/>
      <c r="BF9083" s="3"/>
      <c r="BG9083" s="3"/>
      <c r="CK9083"/>
    </row>
    <row r="9084" spans="1:89" x14ac:dyDescent="0.25">
      <c r="A9084" s="2"/>
      <c r="B9084" s="5"/>
      <c r="C9084" s="5"/>
      <c r="D9084" s="5"/>
      <c r="E9084" s="5"/>
      <c r="F9084" s="5"/>
      <c r="G9084" s="5"/>
      <c r="H9084" s="5"/>
      <c r="I9084" s="3"/>
      <c r="J9084" s="5"/>
      <c r="K9084" s="5"/>
      <c r="L9084" s="5"/>
      <c r="M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3"/>
      <c r="AU9084" s="5"/>
      <c r="AV9084" s="3"/>
      <c r="AW9084" s="3"/>
      <c r="AX9084" s="3"/>
      <c r="AY9084" s="3"/>
      <c r="AZ9084" s="3"/>
      <c r="BA9084" s="3"/>
      <c r="BB9084" s="3"/>
      <c r="BC9084" s="3"/>
      <c r="BD9084" s="3"/>
      <c r="BE9084" s="3"/>
      <c r="BF9084" s="3"/>
      <c r="BG9084" s="3"/>
      <c r="CK9084"/>
    </row>
    <row r="9085" spans="1:89" x14ac:dyDescent="0.25">
      <c r="A9085" s="2"/>
      <c r="B9085" s="5"/>
      <c r="C9085" s="5"/>
      <c r="D9085" s="5"/>
      <c r="E9085" s="5"/>
      <c r="F9085" s="5"/>
      <c r="G9085" s="5"/>
      <c r="H9085" s="5"/>
      <c r="I9085" s="3"/>
      <c r="J9085" s="5"/>
      <c r="K9085" s="5"/>
      <c r="L9085" s="5"/>
      <c r="M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3"/>
      <c r="AU9085" s="5"/>
      <c r="AV9085" s="3"/>
      <c r="AW9085" s="3"/>
      <c r="AX9085" s="3"/>
      <c r="AY9085" s="3"/>
      <c r="AZ9085" s="3"/>
      <c r="BA9085" s="3"/>
      <c r="BB9085" s="3"/>
      <c r="BC9085" s="3"/>
      <c r="BD9085" s="3"/>
      <c r="BE9085" s="3"/>
      <c r="BF9085" s="3"/>
      <c r="BG9085" s="3"/>
      <c r="CK9085"/>
    </row>
    <row r="9086" spans="1:89" x14ac:dyDescent="0.25">
      <c r="A9086" s="2"/>
      <c r="B9086" s="5"/>
      <c r="C9086" s="5"/>
      <c r="D9086" s="5"/>
      <c r="E9086" s="5"/>
      <c r="F9086" s="5"/>
      <c r="G9086" s="5"/>
      <c r="H9086" s="5"/>
      <c r="I9086" s="3"/>
      <c r="J9086" s="5"/>
      <c r="K9086" s="5"/>
      <c r="L9086" s="5"/>
      <c r="M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3"/>
      <c r="AU9086" s="5"/>
      <c r="AV9086" s="3"/>
      <c r="AW9086" s="3"/>
      <c r="AX9086" s="3"/>
      <c r="AY9086" s="3"/>
      <c r="AZ9086" s="3"/>
      <c r="BA9086" s="3"/>
      <c r="BB9086" s="3"/>
      <c r="BC9086" s="3"/>
      <c r="BD9086" s="3"/>
      <c r="BE9086" s="3"/>
      <c r="BF9086" s="3"/>
      <c r="BG9086" s="3"/>
      <c r="CK9086"/>
    </row>
    <row r="9087" spans="1:89" x14ac:dyDescent="0.25">
      <c r="A9087" s="2"/>
      <c r="B9087" s="5"/>
      <c r="C9087" s="5"/>
      <c r="D9087" s="5"/>
      <c r="E9087" s="5"/>
      <c r="F9087" s="5"/>
      <c r="G9087" s="5"/>
      <c r="H9087" s="5"/>
      <c r="I9087" s="3"/>
      <c r="J9087" s="5"/>
      <c r="K9087" s="5"/>
      <c r="L9087" s="5"/>
      <c r="M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3"/>
      <c r="AU9087" s="5"/>
      <c r="AV9087" s="3"/>
      <c r="AW9087" s="3"/>
      <c r="AX9087" s="3"/>
      <c r="AY9087" s="3"/>
      <c r="AZ9087" s="3"/>
      <c r="BA9087" s="3"/>
      <c r="BB9087" s="3"/>
      <c r="BC9087" s="3"/>
      <c r="BD9087" s="3"/>
      <c r="BE9087" s="3"/>
      <c r="BF9087" s="3"/>
      <c r="BG9087" s="3"/>
      <c r="CK9087"/>
    </row>
    <row r="9088" spans="1:89" x14ac:dyDescent="0.25">
      <c r="A9088" s="2"/>
      <c r="B9088" s="5"/>
      <c r="C9088" s="5"/>
      <c r="D9088" s="5"/>
      <c r="E9088" s="5"/>
      <c r="F9088" s="5"/>
      <c r="G9088" s="5"/>
      <c r="H9088" s="5"/>
      <c r="I9088" s="3"/>
      <c r="J9088" s="5"/>
      <c r="K9088" s="5"/>
      <c r="L9088" s="5"/>
      <c r="M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3"/>
      <c r="AU9088" s="5"/>
      <c r="AV9088" s="3"/>
      <c r="AW9088" s="3"/>
      <c r="AX9088" s="3"/>
      <c r="AY9088" s="3"/>
      <c r="AZ9088" s="3"/>
      <c r="BA9088" s="3"/>
      <c r="BB9088" s="3"/>
      <c r="BC9088" s="3"/>
      <c r="BD9088" s="3"/>
      <c r="BE9088" s="3"/>
      <c r="BF9088" s="3"/>
      <c r="BG9088" s="3"/>
      <c r="CK9088"/>
    </row>
    <row r="9089" spans="1:89" x14ac:dyDescent="0.25">
      <c r="A9089" s="2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3"/>
      <c r="AU9089" s="5"/>
      <c r="AV9089" s="3"/>
      <c r="AW9089" s="3"/>
      <c r="AX9089" s="3"/>
      <c r="AY9089" s="3"/>
      <c r="AZ9089" s="3"/>
      <c r="BA9089" s="3"/>
      <c r="BB9089" s="3"/>
      <c r="BC9089" s="3"/>
      <c r="BD9089" s="3"/>
      <c r="BE9089" s="3"/>
      <c r="BF9089" s="3"/>
      <c r="BG9089" s="3"/>
      <c r="CK9089"/>
    </row>
    <row r="9090" spans="1:89" x14ac:dyDescent="0.25">
      <c r="A9090" s="2"/>
      <c r="B9090" s="5"/>
      <c r="C9090" s="5"/>
      <c r="D9090" s="5"/>
      <c r="E9090" s="5"/>
      <c r="F9090" s="5"/>
      <c r="G9090" s="5"/>
      <c r="H9090" s="5"/>
      <c r="I9090" s="3"/>
      <c r="J9090" s="5"/>
      <c r="K9090" s="5"/>
      <c r="L9090" s="5"/>
      <c r="M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3"/>
      <c r="AU9090" s="5"/>
      <c r="AV9090" s="3"/>
      <c r="AW9090" s="3"/>
      <c r="AX9090" s="3"/>
      <c r="AY9090" s="3"/>
      <c r="AZ9090" s="3"/>
      <c r="BA9090" s="3"/>
      <c r="BB9090" s="3"/>
      <c r="BC9090" s="3"/>
      <c r="BD9090" s="3"/>
      <c r="BE9090" s="3"/>
      <c r="BF9090" s="3"/>
      <c r="BG9090" s="3"/>
      <c r="CK9090"/>
    </row>
    <row r="9091" spans="1:89" x14ac:dyDescent="0.25">
      <c r="A9091" s="2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3"/>
      <c r="AU9091" s="5"/>
      <c r="AV9091" s="3"/>
      <c r="AW9091" s="3"/>
      <c r="AX9091" s="3"/>
      <c r="AY9091" s="3"/>
      <c r="AZ9091" s="3"/>
      <c r="BA9091" s="3"/>
      <c r="BB9091" s="3"/>
      <c r="BC9091" s="3"/>
      <c r="BD9091" s="3"/>
      <c r="BE9091" s="3"/>
      <c r="BF9091" s="3"/>
      <c r="BG9091" s="3"/>
      <c r="CK9091"/>
    </row>
    <row r="9092" spans="1:89" x14ac:dyDescent="0.25">
      <c r="A9092" s="2"/>
      <c r="B9092" s="5"/>
      <c r="C9092" s="5"/>
      <c r="D9092" s="5"/>
      <c r="E9092" s="5"/>
      <c r="F9092" s="5"/>
      <c r="G9092" s="5"/>
      <c r="H9092" s="5"/>
      <c r="I9092" s="3"/>
      <c r="J9092" s="5"/>
      <c r="K9092" s="5"/>
      <c r="L9092" s="5"/>
      <c r="M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3"/>
      <c r="AU9092" s="5"/>
      <c r="AV9092" s="3"/>
      <c r="AW9092" s="3"/>
      <c r="AX9092" s="3"/>
      <c r="AY9092" s="3"/>
      <c r="AZ9092" s="3"/>
      <c r="BA9092" s="3"/>
      <c r="BB9092" s="3"/>
      <c r="BC9092" s="3"/>
      <c r="BD9092" s="3"/>
      <c r="BE9092" s="3"/>
      <c r="BF9092" s="3"/>
      <c r="BG9092" s="3"/>
      <c r="CK9092"/>
    </row>
    <row r="9093" spans="1:89" x14ac:dyDescent="0.25">
      <c r="A9093" s="2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3"/>
      <c r="AU9093" s="5"/>
      <c r="AV9093" s="3"/>
      <c r="AW9093" s="3"/>
      <c r="AX9093" s="3"/>
      <c r="AY9093" s="3"/>
      <c r="AZ9093" s="3"/>
      <c r="BA9093" s="3"/>
      <c r="BB9093" s="3"/>
      <c r="BC9093" s="3"/>
      <c r="BD9093" s="3"/>
      <c r="BE9093" s="3"/>
      <c r="BF9093" s="3"/>
      <c r="BG9093" s="3"/>
      <c r="CK9093"/>
    </row>
    <row r="9094" spans="1:89" x14ac:dyDescent="0.25">
      <c r="A9094" s="2"/>
      <c r="B9094" s="5"/>
      <c r="C9094" s="5"/>
      <c r="D9094" s="5"/>
      <c r="E9094" s="5"/>
      <c r="F9094" s="5"/>
      <c r="G9094" s="5"/>
      <c r="H9094" s="5"/>
      <c r="I9094" s="3"/>
      <c r="J9094" s="5"/>
      <c r="K9094" s="5"/>
      <c r="L9094" s="5"/>
      <c r="M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3"/>
      <c r="AU9094" s="5"/>
      <c r="AV9094" s="3"/>
      <c r="AW9094" s="3"/>
      <c r="AX9094" s="3"/>
      <c r="AY9094" s="3"/>
      <c r="AZ9094" s="3"/>
      <c r="BA9094" s="3"/>
      <c r="BB9094" s="3"/>
      <c r="BC9094" s="3"/>
      <c r="BD9094" s="3"/>
      <c r="BE9094" s="3"/>
      <c r="BF9094" s="3"/>
      <c r="BG9094" s="3"/>
      <c r="CK9094"/>
    </row>
    <row r="9095" spans="1:89" x14ac:dyDescent="0.25">
      <c r="A9095" s="2"/>
      <c r="B9095" s="5"/>
      <c r="C9095" s="5"/>
      <c r="D9095" s="5"/>
      <c r="E9095" s="5"/>
      <c r="F9095" s="5"/>
      <c r="G9095" s="5"/>
      <c r="H9095" s="5"/>
      <c r="I9095" s="3"/>
      <c r="J9095" s="5"/>
      <c r="K9095" s="5"/>
      <c r="L9095" s="5"/>
      <c r="M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3"/>
      <c r="AU9095" s="5"/>
      <c r="AV9095" s="3"/>
      <c r="AW9095" s="3"/>
      <c r="AX9095" s="3"/>
      <c r="AY9095" s="3"/>
      <c r="AZ9095" s="3"/>
      <c r="BA9095" s="3"/>
      <c r="BB9095" s="3"/>
      <c r="BC9095" s="3"/>
      <c r="BD9095" s="3"/>
      <c r="BE9095" s="3"/>
      <c r="BF9095" s="3"/>
      <c r="BG9095" s="3"/>
      <c r="CK9095"/>
    </row>
    <row r="9096" spans="1:89" x14ac:dyDescent="0.25">
      <c r="A9096" s="2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3"/>
      <c r="AU9096" s="5"/>
      <c r="AV9096" s="3"/>
      <c r="AW9096" s="3"/>
      <c r="AX9096" s="3"/>
      <c r="AY9096" s="3"/>
      <c r="AZ9096" s="3"/>
      <c r="BA9096" s="3"/>
      <c r="BB9096" s="3"/>
      <c r="BC9096" s="3"/>
      <c r="BD9096" s="3"/>
      <c r="BE9096" s="3"/>
      <c r="BF9096" s="3"/>
      <c r="BG9096" s="3"/>
      <c r="CK9096"/>
    </row>
    <row r="9097" spans="1:89" x14ac:dyDescent="0.25">
      <c r="A9097" s="2"/>
      <c r="B9097" s="5"/>
      <c r="C9097" s="5"/>
      <c r="D9097" s="5"/>
      <c r="E9097" s="5"/>
      <c r="F9097" s="5"/>
      <c r="G9097" s="5"/>
      <c r="H9097" s="5"/>
      <c r="I9097" s="3"/>
      <c r="J9097" s="5"/>
      <c r="K9097" s="5"/>
      <c r="L9097" s="5"/>
      <c r="M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3"/>
      <c r="AU9097" s="5"/>
      <c r="AV9097" s="3"/>
      <c r="AW9097" s="3"/>
      <c r="AX9097" s="3"/>
      <c r="AY9097" s="3"/>
      <c r="AZ9097" s="3"/>
      <c r="BA9097" s="3"/>
      <c r="BB9097" s="3"/>
      <c r="BC9097" s="3"/>
      <c r="BD9097" s="3"/>
      <c r="BE9097" s="3"/>
      <c r="BF9097" s="3"/>
      <c r="BG9097" s="3"/>
      <c r="CK9097"/>
    </row>
    <row r="9098" spans="1:89" x14ac:dyDescent="0.25">
      <c r="A9098" s="2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3"/>
      <c r="AU9098" s="5"/>
      <c r="AV9098" s="3"/>
      <c r="AW9098" s="3"/>
      <c r="AX9098" s="3"/>
      <c r="AY9098" s="3"/>
      <c r="AZ9098" s="3"/>
      <c r="BA9098" s="3"/>
      <c r="BB9098" s="3"/>
      <c r="BC9098" s="3"/>
      <c r="BD9098" s="3"/>
      <c r="BE9098" s="3"/>
      <c r="BF9098" s="3"/>
      <c r="BG9098" s="3"/>
      <c r="CK9098"/>
    </row>
    <row r="9099" spans="1:89" x14ac:dyDescent="0.25">
      <c r="A9099" s="2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3"/>
      <c r="AU9099" s="5"/>
      <c r="AV9099" s="3"/>
      <c r="AW9099" s="3"/>
      <c r="AX9099" s="3"/>
      <c r="AY9099" s="3"/>
      <c r="AZ9099" s="3"/>
      <c r="BA9099" s="3"/>
      <c r="BB9099" s="3"/>
      <c r="BC9099" s="3"/>
      <c r="BD9099" s="3"/>
      <c r="BE9099" s="3"/>
      <c r="BF9099" s="3"/>
      <c r="BG9099" s="3"/>
      <c r="CK9099"/>
    </row>
    <row r="9100" spans="1:89" x14ac:dyDescent="0.25">
      <c r="A9100" s="2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3"/>
      <c r="AU9100" s="5"/>
      <c r="AV9100" s="3"/>
      <c r="AW9100" s="3"/>
      <c r="AX9100" s="3"/>
      <c r="AY9100" s="3"/>
      <c r="AZ9100" s="3"/>
      <c r="BA9100" s="3"/>
      <c r="BB9100" s="3"/>
      <c r="BC9100" s="3"/>
      <c r="BD9100" s="3"/>
      <c r="BE9100" s="3"/>
      <c r="BF9100" s="3"/>
      <c r="BG9100" s="3"/>
      <c r="CK9100"/>
    </row>
    <row r="9101" spans="1:89" x14ac:dyDescent="0.25">
      <c r="A9101" s="2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3"/>
      <c r="AU9101" s="5"/>
      <c r="AV9101" s="3"/>
      <c r="AW9101" s="3"/>
      <c r="AX9101" s="3"/>
      <c r="AY9101" s="3"/>
      <c r="AZ9101" s="3"/>
      <c r="BA9101" s="3"/>
      <c r="BB9101" s="3"/>
      <c r="BC9101" s="3"/>
      <c r="BD9101" s="3"/>
      <c r="BE9101" s="3"/>
      <c r="BF9101" s="3"/>
      <c r="BG9101" s="3"/>
      <c r="CK9101"/>
    </row>
    <row r="9102" spans="1:89" x14ac:dyDescent="0.25">
      <c r="A9102" s="2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3"/>
      <c r="AU9102" s="5"/>
      <c r="AV9102" s="3"/>
      <c r="AW9102" s="3"/>
      <c r="AX9102" s="3"/>
      <c r="AY9102" s="3"/>
      <c r="AZ9102" s="3"/>
      <c r="BA9102" s="3"/>
      <c r="BB9102" s="3"/>
      <c r="BC9102" s="3"/>
      <c r="BD9102" s="3"/>
      <c r="BE9102" s="3"/>
      <c r="BF9102" s="3"/>
      <c r="BG9102" s="3"/>
      <c r="CK9102"/>
    </row>
    <row r="9103" spans="1:89" x14ac:dyDescent="0.25">
      <c r="A9103" s="2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3"/>
      <c r="AU9103" s="5"/>
      <c r="AV9103" s="3"/>
      <c r="AW9103" s="3"/>
      <c r="AX9103" s="3"/>
      <c r="AY9103" s="3"/>
      <c r="AZ9103" s="3"/>
      <c r="BA9103" s="3"/>
      <c r="BB9103" s="3"/>
      <c r="BC9103" s="3"/>
      <c r="BD9103" s="3"/>
      <c r="BE9103" s="3"/>
      <c r="BF9103" s="3"/>
      <c r="BG9103" s="3"/>
      <c r="CK9103"/>
    </row>
    <row r="9104" spans="1:89" x14ac:dyDescent="0.25">
      <c r="A9104" s="2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3"/>
      <c r="AU9104" s="5"/>
      <c r="AV9104" s="3"/>
      <c r="AW9104" s="3"/>
      <c r="AX9104" s="3"/>
      <c r="AY9104" s="3"/>
      <c r="AZ9104" s="3"/>
      <c r="BA9104" s="3"/>
      <c r="BB9104" s="3"/>
      <c r="BC9104" s="3"/>
      <c r="BD9104" s="3"/>
      <c r="BE9104" s="3"/>
      <c r="BF9104" s="3"/>
      <c r="BG9104" s="3"/>
      <c r="CK9104"/>
    </row>
    <row r="9105" spans="1:89" x14ac:dyDescent="0.25">
      <c r="A9105" s="2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3"/>
      <c r="AU9105" s="5"/>
      <c r="AV9105" s="3"/>
      <c r="AW9105" s="3"/>
      <c r="AX9105" s="3"/>
      <c r="AY9105" s="3"/>
      <c r="AZ9105" s="3"/>
      <c r="BA9105" s="3"/>
      <c r="BB9105" s="3"/>
      <c r="BC9105" s="3"/>
      <c r="BD9105" s="3"/>
      <c r="BE9105" s="3"/>
      <c r="BF9105" s="3"/>
      <c r="BG9105" s="3"/>
      <c r="CK9105"/>
    </row>
    <row r="9106" spans="1:89" x14ac:dyDescent="0.25">
      <c r="A9106" s="2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3"/>
      <c r="AU9106" s="5"/>
      <c r="AV9106" s="3"/>
      <c r="AW9106" s="3"/>
      <c r="AX9106" s="3"/>
      <c r="AY9106" s="3"/>
      <c r="AZ9106" s="3"/>
      <c r="BA9106" s="3"/>
      <c r="BB9106" s="3"/>
      <c r="BC9106" s="3"/>
      <c r="BD9106" s="3"/>
      <c r="BE9106" s="3"/>
      <c r="BF9106" s="3"/>
      <c r="BG9106" s="3"/>
      <c r="CK9106"/>
    </row>
    <row r="9107" spans="1:89" x14ac:dyDescent="0.25">
      <c r="A9107" s="2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3"/>
      <c r="AU9107" s="5"/>
      <c r="AV9107" s="3"/>
      <c r="AW9107" s="3"/>
      <c r="AX9107" s="3"/>
      <c r="AY9107" s="3"/>
      <c r="AZ9107" s="3"/>
      <c r="BA9107" s="3"/>
      <c r="BB9107" s="3"/>
      <c r="BC9107" s="3"/>
      <c r="BD9107" s="3"/>
      <c r="BE9107" s="3"/>
      <c r="BF9107" s="3"/>
      <c r="BG9107" s="3"/>
      <c r="CK9107"/>
    </row>
    <row r="9108" spans="1:89" x14ac:dyDescent="0.25">
      <c r="A9108" s="2"/>
      <c r="B9108" s="5"/>
      <c r="C9108" s="5"/>
      <c r="D9108" s="5"/>
      <c r="E9108" s="5"/>
      <c r="F9108" s="5"/>
      <c r="G9108" s="5"/>
      <c r="H9108" s="5"/>
      <c r="I9108" s="3"/>
      <c r="J9108" s="5"/>
      <c r="K9108" s="5"/>
      <c r="L9108" s="5"/>
      <c r="M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3"/>
      <c r="AU9108" s="5"/>
      <c r="AV9108" s="3"/>
      <c r="AW9108" s="3"/>
      <c r="AX9108" s="3"/>
      <c r="AY9108" s="3"/>
      <c r="AZ9108" s="3"/>
      <c r="BA9108" s="3"/>
      <c r="BB9108" s="3"/>
      <c r="BC9108" s="3"/>
      <c r="BD9108" s="3"/>
      <c r="BE9108" s="3"/>
      <c r="BF9108" s="3"/>
      <c r="BG9108" s="3"/>
      <c r="CK9108"/>
    </row>
    <row r="9109" spans="1:89" x14ac:dyDescent="0.25">
      <c r="A9109" s="2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3"/>
      <c r="AU9109" s="5"/>
      <c r="AV9109" s="3"/>
      <c r="AW9109" s="3"/>
      <c r="AX9109" s="3"/>
      <c r="AY9109" s="3"/>
      <c r="AZ9109" s="3"/>
      <c r="BA9109" s="3"/>
      <c r="BB9109" s="3"/>
      <c r="BC9109" s="3"/>
      <c r="BD9109" s="3"/>
      <c r="BE9109" s="3"/>
      <c r="BF9109" s="3"/>
      <c r="BG9109" s="3"/>
      <c r="CK9109"/>
    </row>
    <row r="9110" spans="1:89" x14ac:dyDescent="0.25">
      <c r="A9110" s="2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3"/>
      <c r="AU9110" s="5"/>
      <c r="AV9110" s="3"/>
      <c r="AW9110" s="3"/>
      <c r="AX9110" s="3"/>
      <c r="AY9110" s="3"/>
      <c r="AZ9110" s="3"/>
      <c r="BA9110" s="3"/>
      <c r="BB9110" s="3"/>
      <c r="BC9110" s="3"/>
      <c r="BD9110" s="3"/>
      <c r="BE9110" s="3"/>
      <c r="BF9110" s="3"/>
      <c r="BG9110" s="3"/>
      <c r="CK9110"/>
    </row>
    <row r="9111" spans="1:89" x14ac:dyDescent="0.25">
      <c r="A9111" s="2"/>
      <c r="B9111" s="5"/>
      <c r="C9111" s="5"/>
      <c r="D9111" s="5"/>
      <c r="E9111" s="5"/>
      <c r="F9111" s="5"/>
      <c r="G9111" s="5"/>
      <c r="H9111" s="5"/>
      <c r="I9111" s="3"/>
      <c r="J9111" s="5"/>
      <c r="K9111" s="5"/>
      <c r="L9111" s="5"/>
      <c r="M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3"/>
      <c r="AU9111" s="5"/>
      <c r="AV9111" s="3"/>
      <c r="AW9111" s="3"/>
      <c r="AX9111" s="3"/>
      <c r="AY9111" s="3"/>
      <c r="AZ9111" s="3"/>
      <c r="BA9111" s="3"/>
      <c r="BB9111" s="3"/>
      <c r="BC9111" s="3"/>
      <c r="BD9111" s="3"/>
      <c r="BE9111" s="3"/>
      <c r="BF9111" s="3"/>
      <c r="BG9111" s="3"/>
      <c r="CK9111"/>
    </row>
    <row r="9112" spans="1:89" x14ac:dyDescent="0.25">
      <c r="A9112" s="2"/>
      <c r="B9112" s="5"/>
      <c r="C9112" s="5"/>
      <c r="D9112" s="5"/>
      <c r="E9112" s="5"/>
      <c r="F9112" s="5"/>
      <c r="G9112" s="5"/>
      <c r="H9112" s="5"/>
      <c r="I9112" s="3"/>
      <c r="J9112" s="5"/>
      <c r="K9112" s="5"/>
      <c r="L9112" s="5"/>
      <c r="M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3"/>
      <c r="AU9112" s="5"/>
      <c r="AV9112" s="3"/>
      <c r="AW9112" s="3"/>
      <c r="AX9112" s="3"/>
      <c r="AY9112" s="3"/>
      <c r="AZ9112" s="3"/>
      <c r="BA9112" s="3"/>
      <c r="BB9112" s="3"/>
      <c r="BC9112" s="3"/>
      <c r="BD9112" s="3"/>
      <c r="BE9112" s="3"/>
      <c r="BF9112" s="3"/>
      <c r="BG9112" s="3"/>
      <c r="CK9112"/>
    </row>
    <row r="9113" spans="1:89" x14ac:dyDescent="0.25">
      <c r="A9113" s="2"/>
      <c r="B9113" s="5"/>
      <c r="C9113" s="5"/>
      <c r="D9113" s="5"/>
      <c r="E9113" s="5"/>
      <c r="F9113" s="5"/>
      <c r="G9113" s="5"/>
      <c r="H9113" s="5"/>
      <c r="I9113" s="3"/>
      <c r="J9113" s="5"/>
      <c r="K9113" s="5"/>
      <c r="L9113" s="5"/>
      <c r="M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3"/>
      <c r="AU9113" s="5"/>
      <c r="AV9113" s="3"/>
      <c r="AW9113" s="3"/>
      <c r="AX9113" s="3"/>
      <c r="AY9113" s="3"/>
      <c r="AZ9113" s="3"/>
      <c r="BA9113" s="3"/>
      <c r="BB9113" s="3"/>
      <c r="BC9113" s="3"/>
      <c r="BD9113" s="3"/>
      <c r="BE9113" s="3"/>
      <c r="BF9113" s="3"/>
      <c r="BG9113" s="3"/>
      <c r="CK9113"/>
    </row>
    <row r="9114" spans="1:89" x14ac:dyDescent="0.25">
      <c r="A9114" s="2"/>
      <c r="B9114" s="5"/>
      <c r="C9114" s="5"/>
      <c r="D9114" s="5"/>
      <c r="E9114" s="5"/>
      <c r="F9114" s="5"/>
      <c r="G9114" s="5"/>
      <c r="H9114" s="5"/>
      <c r="I9114" s="3"/>
      <c r="J9114" s="5"/>
      <c r="K9114" s="5"/>
      <c r="L9114" s="5"/>
      <c r="M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3"/>
      <c r="AU9114" s="5"/>
      <c r="AV9114" s="3"/>
      <c r="AW9114" s="3"/>
      <c r="AX9114" s="3"/>
      <c r="AY9114" s="3"/>
      <c r="AZ9114" s="3"/>
      <c r="BA9114" s="3"/>
      <c r="BB9114" s="3"/>
      <c r="BC9114" s="3"/>
      <c r="BD9114" s="3"/>
      <c r="BE9114" s="3"/>
      <c r="BF9114" s="3"/>
      <c r="BG9114" s="3"/>
      <c r="CK9114"/>
    </row>
    <row r="9115" spans="1:89" x14ac:dyDescent="0.25">
      <c r="A9115" s="2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3"/>
      <c r="AU9115" s="5"/>
      <c r="AV9115" s="3"/>
      <c r="AW9115" s="3"/>
      <c r="AX9115" s="3"/>
      <c r="AY9115" s="3"/>
      <c r="AZ9115" s="3"/>
      <c r="BA9115" s="3"/>
      <c r="BB9115" s="3"/>
      <c r="BC9115" s="3"/>
      <c r="BD9115" s="3"/>
      <c r="BE9115" s="3"/>
      <c r="BF9115" s="3"/>
      <c r="BG9115" s="3"/>
      <c r="CK9115"/>
    </row>
    <row r="9116" spans="1:89" x14ac:dyDescent="0.25">
      <c r="A9116" s="2"/>
      <c r="B9116" s="5"/>
      <c r="C9116" s="5"/>
      <c r="D9116" s="5"/>
      <c r="E9116" s="5"/>
      <c r="F9116" s="5"/>
      <c r="G9116" s="5"/>
      <c r="H9116" s="5"/>
      <c r="I9116" s="3"/>
      <c r="J9116" s="5"/>
      <c r="K9116" s="5"/>
      <c r="L9116" s="5"/>
      <c r="M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3"/>
      <c r="AU9116" s="5"/>
      <c r="AV9116" s="3"/>
      <c r="AW9116" s="3"/>
      <c r="AX9116" s="3"/>
      <c r="AY9116" s="3"/>
      <c r="AZ9116" s="3"/>
      <c r="BA9116" s="3"/>
      <c r="BB9116" s="3"/>
      <c r="BC9116" s="3"/>
      <c r="BD9116" s="3"/>
      <c r="BE9116" s="3"/>
      <c r="BF9116" s="3"/>
      <c r="BG9116" s="3"/>
      <c r="CK9116"/>
    </row>
    <row r="9117" spans="1:89" x14ac:dyDescent="0.25">
      <c r="A9117" s="2"/>
      <c r="B9117" s="5"/>
      <c r="C9117" s="5"/>
      <c r="D9117" s="5"/>
      <c r="E9117" s="5"/>
      <c r="F9117" s="5"/>
      <c r="G9117" s="5"/>
      <c r="H9117" s="5"/>
      <c r="I9117" s="3"/>
      <c r="J9117" s="5"/>
      <c r="K9117" s="5"/>
      <c r="L9117" s="5"/>
      <c r="M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3"/>
      <c r="AU9117" s="5"/>
      <c r="AV9117" s="3"/>
      <c r="AW9117" s="3"/>
      <c r="AX9117" s="3"/>
      <c r="AY9117" s="3"/>
      <c r="AZ9117" s="3"/>
      <c r="BA9117" s="3"/>
      <c r="BB9117" s="3"/>
      <c r="BC9117" s="3"/>
      <c r="BD9117" s="3"/>
      <c r="BE9117" s="3"/>
      <c r="BF9117" s="3"/>
      <c r="BG9117" s="3"/>
      <c r="CK9117"/>
    </row>
    <row r="9118" spans="1:89" x14ac:dyDescent="0.25">
      <c r="A9118" s="2"/>
      <c r="B9118" s="5"/>
      <c r="C9118" s="5"/>
      <c r="D9118" s="5"/>
      <c r="E9118" s="5"/>
      <c r="F9118" s="5"/>
      <c r="G9118" s="5"/>
      <c r="H9118" s="5"/>
      <c r="I9118" s="3"/>
      <c r="J9118" s="5"/>
      <c r="K9118" s="5"/>
      <c r="L9118" s="5"/>
      <c r="M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3"/>
      <c r="AU9118" s="5"/>
      <c r="AV9118" s="3"/>
      <c r="AW9118" s="3"/>
      <c r="AX9118" s="3"/>
      <c r="AY9118" s="3"/>
      <c r="AZ9118" s="3"/>
      <c r="BA9118" s="3"/>
      <c r="BB9118" s="3"/>
      <c r="BC9118" s="3"/>
      <c r="BD9118" s="3"/>
      <c r="BE9118" s="3"/>
      <c r="BF9118" s="3"/>
      <c r="BG9118" s="3"/>
      <c r="CK9118"/>
    </row>
    <row r="9119" spans="1:89" x14ac:dyDescent="0.25">
      <c r="A9119" s="2"/>
      <c r="B9119" s="5"/>
      <c r="C9119" s="5"/>
      <c r="D9119" s="5"/>
      <c r="E9119" s="5"/>
      <c r="F9119" s="5"/>
      <c r="G9119" s="5"/>
      <c r="H9119" s="5"/>
      <c r="I9119" s="3"/>
      <c r="J9119" s="5"/>
      <c r="K9119" s="5"/>
      <c r="L9119" s="5"/>
      <c r="M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3"/>
      <c r="AU9119" s="5"/>
      <c r="AV9119" s="3"/>
      <c r="AW9119" s="3"/>
      <c r="AX9119" s="3"/>
      <c r="AY9119" s="3"/>
      <c r="AZ9119" s="3"/>
      <c r="BA9119" s="3"/>
      <c r="BB9119" s="3"/>
      <c r="BC9119" s="3"/>
      <c r="BD9119" s="3"/>
      <c r="BE9119" s="3"/>
      <c r="BF9119" s="3"/>
      <c r="BG9119" s="3"/>
      <c r="CK9119"/>
    </row>
    <row r="9120" spans="1:89" x14ac:dyDescent="0.25">
      <c r="A9120" s="2"/>
      <c r="B9120" s="5"/>
      <c r="C9120" s="5"/>
      <c r="D9120" s="5"/>
      <c r="E9120" s="5"/>
      <c r="F9120" s="5"/>
      <c r="G9120" s="5"/>
      <c r="H9120" s="5"/>
      <c r="I9120" s="3"/>
      <c r="J9120" s="5"/>
      <c r="K9120" s="5"/>
      <c r="L9120" s="5"/>
      <c r="M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3"/>
      <c r="AU9120" s="5"/>
      <c r="AV9120" s="3"/>
      <c r="AW9120" s="3"/>
      <c r="AX9120" s="3"/>
      <c r="AY9120" s="3"/>
      <c r="AZ9120" s="3"/>
      <c r="BA9120" s="3"/>
      <c r="BB9120" s="3"/>
      <c r="BC9120" s="3"/>
      <c r="BD9120" s="3"/>
      <c r="BE9120" s="3"/>
      <c r="BF9120" s="3"/>
      <c r="BG9120" s="3"/>
      <c r="CK9120"/>
    </row>
    <row r="9121" spans="1:89" x14ac:dyDescent="0.25">
      <c r="A9121" s="2"/>
      <c r="B9121" s="5"/>
      <c r="C9121" s="5"/>
      <c r="D9121" s="5"/>
      <c r="E9121" s="5"/>
      <c r="F9121" s="5"/>
      <c r="G9121" s="5"/>
      <c r="H9121" s="5"/>
      <c r="I9121" s="3"/>
      <c r="J9121" s="5"/>
      <c r="K9121" s="5"/>
      <c r="L9121" s="5"/>
      <c r="M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3"/>
      <c r="AU9121" s="5"/>
      <c r="AV9121" s="3"/>
      <c r="AW9121" s="3"/>
      <c r="AX9121" s="3"/>
      <c r="AY9121" s="3"/>
      <c r="AZ9121" s="3"/>
      <c r="BA9121" s="3"/>
      <c r="BB9121" s="3"/>
      <c r="BC9121" s="3"/>
      <c r="BD9121" s="3"/>
      <c r="BE9121" s="3"/>
      <c r="BF9121" s="3"/>
      <c r="BG9121" s="3"/>
      <c r="CK9121"/>
    </row>
    <row r="9122" spans="1:89" x14ac:dyDescent="0.25">
      <c r="A9122" s="2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3"/>
      <c r="AU9122" s="5"/>
      <c r="AV9122" s="3"/>
      <c r="AW9122" s="3"/>
      <c r="AX9122" s="3"/>
      <c r="AY9122" s="3"/>
      <c r="AZ9122" s="3"/>
      <c r="BA9122" s="3"/>
      <c r="BB9122" s="3"/>
      <c r="BC9122" s="3"/>
      <c r="BD9122" s="3"/>
      <c r="BE9122" s="3"/>
      <c r="BF9122" s="3"/>
      <c r="BG9122" s="3"/>
      <c r="CK9122"/>
    </row>
    <row r="9123" spans="1:89" x14ac:dyDescent="0.25">
      <c r="A9123" s="2"/>
      <c r="B9123" s="5"/>
      <c r="C9123" s="5"/>
      <c r="D9123" s="5"/>
      <c r="E9123" s="5"/>
      <c r="F9123" s="5"/>
      <c r="G9123" s="5"/>
      <c r="H9123" s="5"/>
      <c r="I9123" s="3"/>
      <c r="J9123" s="5"/>
      <c r="K9123" s="5"/>
      <c r="L9123" s="5"/>
      <c r="M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3"/>
      <c r="AU9123" s="5"/>
      <c r="AV9123" s="3"/>
      <c r="AW9123" s="3"/>
      <c r="AX9123" s="3"/>
      <c r="AY9123" s="3"/>
      <c r="AZ9123" s="3"/>
      <c r="BA9123" s="3"/>
      <c r="BB9123" s="3"/>
      <c r="BC9123" s="3"/>
      <c r="BD9123" s="3"/>
      <c r="BE9123" s="3"/>
      <c r="BF9123" s="3"/>
      <c r="BG9123" s="3"/>
      <c r="CK9123"/>
    </row>
    <row r="9124" spans="1:89" x14ac:dyDescent="0.25">
      <c r="A9124" s="2"/>
      <c r="B9124" s="5"/>
      <c r="C9124" s="5"/>
      <c r="D9124" s="5"/>
      <c r="E9124" s="5"/>
      <c r="F9124" s="5"/>
      <c r="G9124" s="5"/>
      <c r="H9124" s="5"/>
      <c r="I9124" s="3"/>
      <c r="J9124" s="5"/>
      <c r="K9124" s="5"/>
      <c r="L9124" s="5"/>
      <c r="M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3"/>
      <c r="AU9124" s="5"/>
      <c r="AV9124" s="3"/>
      <c r="AW9124" s="3"/>
      <c r="AX9124" s="3"/>
      <c r="AY9124" s="3"/>
      <c r="AZ9124" s="3"/>
      <c r="BA9124" s="3"/>
      <c r="BB9124" s="3"/>
      <c r="BC9124" s="3"/>
      <c r="BD9124" s="3"/>
      <c r="BE9124" s="3"/>
      <c r="BF9124" s="3"/>
      <c r="BG9124" s="3"/>
      <c r="CK9124"/>
    </row>
    <row r="9125" spans="1:89" x14ac:dyDescent="0.25">
      <c r="A9125" s="2"/>
      <c r="B9125" s="5"/>
      <c r="C9125" s="5"/>
      <c r="D9125" s="5"/>
      <c r="E9125" s="5"/>
      <c r="F9125" s="5"/>
      <c r="G9125" s="5"/>
      <c r="H9125" s="5"/>
      <c r="I9125" s="3"/>
      <c r="J9125" s="5"/>
      <c r="K9125" s="5"/>
      <c r="L9125" s="5"/>
      <c r="M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3"/>
      <c r="AU9125" s="5"/>
      <c r="AV9125" s="3"/>
      <c r="AW9125" s="3"/>
      <c r="AX9125" s="3"/>
      <c r="AY9125" s="3"/>
      <c r="AZ9125" s="3"/>
      <c r="BA9125" s="3"/>
      <c r="BB9125" s="3"/>
      <c r="BC9125" s="3"/>
      <c r="BD9125" s="3"/>
      <c r="BE9125" s="3"/>
      <c r="BF9125" s="3"/>
      <c r="BG9125" s="3"/>
      <c r="CK9125"/>
    </row>
    <row r="9126" spans="1:89" x14ac:dyDescent="0.25">
      <c r="A9126" s="2"/>
      <c r="B9126" s="5"/>
      <c r="C9126" s="5"/>
      <c r="D9126" s="5"/>
      <c r="E9126" s="5"/>
      <c r="F9126" s="5"/>
      <c r="G9126" s="5"/>
      <c r="H9126" s="5"/>
      <c r="I9126" s="3"/>
      <c r="J9126" s="5"/>
      <c r="K9126" s="5"/>
      <c r="L9126" s="5"/>
      <c r="M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3"/>
      <c r="AU9126" s="5"/>
      <c r="AV9126" s="3"/>
      <c r="AW9126" s="3"/>
      <c r="AX9126" s="3"/>
      <c r="AY9126" s="3"/>
      <c r="AZ9126" s="3"/>
      <c r="BA9126" s="3"/>
      <c r="BB9126" s="3"/>
      <c r="BC9126" s="3"/>
      <c r="BD9126" s="3"/>
      <c r="BE9126" s="3"/>
      <c r="BF9126" s="3"/>
      <c r="BG9126" s="3"/>
      <c r="CK9126"/>
    </row>
    <row r="9127" spans="1:89" x14ac:dyDescent="0.25">
      <c r="A9127" s="2"/>
      <c r="B9127" s="5"/>
      <c r="C9127" s="5"/>
      <c r="D9127" s="5"/>
      <c r="E9127" s="5"/>
      <c r="F9127" s="5"/>
      <c r="G9127" s="5"/>
      <c r="H9127" s="5"/>
      <c r="I9127" s="3"/>
      <c r="J9127" s="5"/>
      <c r="K9127" s="5"/>
      <c r="L9127" s="5"/>
      <c r="M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3"/>
      <c r="AU9127" s="5"/>
      <c r="AV9127" s="3"/>
      <c r="AW9127" s="3"/>
      <c r="AX9127" s="3"/>
      <c r="AY9127" s="3"/>
      <c r="AZ9127" s="3"/>
      <c r="BA9127" s="3"/>
      <c r="BB9127" s="3"/>
      <c r="BC9127" s="3"/>
      <c r="BD9127" s="3"/>
      <c r="BE9127" s="3"/>
      <c r="BF9127" s="3"/>
      <c r="BG9127" s="3"/>
      <c r="CK9127"/>
    </row>
    <row r="9128" spans="1:89" x14ac:dyDescent="0.25">
      <c r="A9128" s="2"/>
      <c r="B9128" s="5"/>
      <c r="C9128" s="5"/>
      <c r="D9128" s="5"/>
      <c r="E9128" s="5"/>
      <c r="F9128" s="5"/>
      <c r="G9128" s="5"/>
      <c r="H9128" s="5"/>
      <c r="I9128" s="3"/>
      <c r="J9128" s="5"/>
      <c r="K9128" s="5"/>
      <c r="L9128" s="5"/>
      <c r="M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3"/>
      <c r="AU9128" s="5"/>
      <c r="AV9128" s="3"/>
      <c r="AW9128" s="3"/>
      <c r="AX9128" s="3"/>
      <c r="AY9128" s="3"/>
      <c r="AZ9128" s="3"/>
      <c r="BA9128" s="3"/>
      <c r="BB9128" s="3"/>
      <c r="BC9128" s="3"/>
      <c r="BD9128" s="3"/>
      <c r="BE9128" s="3"/>
      <c r="BF9128" s="3"/>
      <c r="BG9128" s="3"/>
      <c r="CK9128"/>
    </row>
    <row r="9129" spans="1:89" x14ac:dyDescent="0.25">
      <c r="A9129" s="2"/>
      <c r="B9129" s="5"/>
      <c r="C9129" s="5"/>
      <c r="D9129" s="5"/>
      <c r="E9129" s="5"/>
      <c r="F9129" s="5"/>
      <c r="G9129" s="5"/>
      <c r="H9129" s="5"/>
      <c r="I9129" s="3"/>
      <c r="J9129" s="5"/>
      <c r="K9129" s="5"/>
      <c r="L9129" s="5"/>
      <c r="M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3"/>
      <c r="AU9129" s="5"/>
      <c r="AV9129" s="3"/>
      <c r="AW9129" s="3"/>
      <c r="AX9129" s="3"/>
      <c r="AY9129" s="3"/>
      <c r="AZ9129" s="3"/>
      <c r="BA9129" s="3"/>
      <c r="BB9129" s="3"/>
      <c r="BC9129" s="3"/>
      <c r="BD9129" s="3"/>
      <c r="BE9129" s="3"/>
      <c r="BF9129" s="3"/>
      <c r="BG9129" s="3"/>
      <c r="CK9129"/>
    </row>
    <row r="9130" spans="1:89" x14ac:dyDescent="0.25">
      <c r="A9130" s="2"/>
      <c r="B9130" s="5"/>
      <c r="C9130" s="5"/>
      <c r="D9130" s="5"/>
      <c r="E9130" s="5"/>
      <c r="F9130" s="5"/>
      <c r="G9130" s="5"/>
      <c r="H9130" s="5"/>
      <c r="I9130" s="3"/>
      <c r="J9130" s="5"/>
      <c r="K9130" s="5"/>
      <c r="L9130" s="5"/>
      <c r="M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3"/>
      <c r="AU9130" s="5"/>
      <c r="AV9130" s="3"/>
      <c r="AW9130" s="3"/>
      <c r="AX9130" s="3"/>
      <c r="AY9130" s="3"/>
      <c r="AZ9130" s="3"/>
      <c r="BA9130" s="3"/>
      <c r="BB9130" s="3"/>
      <c r="BC9130" s="3"/>
      <c r="BD9130" s="3"/>
      <c r="BE9130" s="3"/>
      <c r="BF9130" s="3"/>
      <c r="BG9130" s="3"/>
      <c r="CK9130"/>
    </row>
    <row r="9131" spans="1:89" x14ac:dyDescent="0.25">
      <c r="A9131" s="2"/>
      <c r="B9131" s="5"/>
      <c r="C9131" s="5"/>
      <c r="D9131" s="5"/>
      <c r="E9131" s="5"/>
      <c r="F9131" s="5"/>
      <c r="G9131" s="5"/>
      <c r="H9131" s="5"/>
      <c r="I9131" s="3"/>
      <c r="J9131" s="5"/>
      <c r="K9131" s="5"/>
      <c r="L9131" s="5"/>
      <c r="M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3"/>
      <c r="AU9131" s="5"/>
      <c r="AV9131" s="3"/>
      <c r="AW9131" s="3"/>
      <c r="AX9131" s="3"/>
      <c r="AY9131" s="3"/>
      <c r="AZ9131" s="3"/>
      <c r="BA9131" s="3"/>
      <c r="BB9131" s="3"/>
      <c r="BC9131" s="3"/>
      <c r="BD9131" s="3"/>
      <c r="BE9131" s="3"/>
      <c r="BF9131" s="3"/>
      <c r="BG9131" s="3"/>
      <c r="CK9131"/>
    </row>
    <row r="9132" spans="1:89" x14ac:dyDescent="0.25">
      <c r="A9132" s="2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3"/>
      <c r="AU9132" s="5"/>
      <c r="AV9132" s="3"/>
      <c r="AW9132" s="3"/>
      <c r="AX9132" s="3"/>
      <c r="AY9132" s="3"/>
      <c r="AZ9132" s="3"/>
      <c r="BA9132" s="3"/>
      <c r="BB9132" s="3"/>
      <c r="BC9132" s="3"/>
      <c r="BD9132" s="3"/>
      <c r="BE9132" s="3"/>
      <c r="BF9132" s="3"/>
      <c r="BG9132" s="3"/>
      <c r="CK9132"/>
    </row>
    <row r="9133" spans="1:89" x14ac:dyDescent="0.25">
      <c r="A9133" s="2"/>
      <c r="B9133" s="5"/>
      <c r="C9133" s="5"/>
      <c r="D9133" s="5"/>
      <c r="E9133" s="5"/>
      <c r="F9133" s="5"/>
      <c r="G9133" s="5"/>
      <c r="H9133" s="5"/>
      <c r="I9133" s="3"/>
      <c r="J9133" s="5"/>
      <c r="K9133" s="5"/>
      <c r="L9133" s="5"/>
      <c r="M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3"/>
      <c r="AU9133" s="5"/>
      <c r="AV9133" s="3"/>
      <c r="AW9133" s="3"/>
      <c r="AX9133" s="3"/>
      <c r="AY9133" s="3"/>
      <c r="AZ9133" s="3"/>
      <c r="BA9133" s="3"/>
      <c r="BB9133" s="3"/>
      <c r="BC9133" s="3"/>
      <c r="BD9133" s="3"/>
      <c r="BE9133" s="3"/>
      <c r="BF9133" s="3"/>
      <c r="BG9133" s="3"/>
      <c r="CK9133"/>
    </row>
    <row r="9134" spans="1:89" x14ac:dyDescent="0.25">
      <c r="A9134" s="2"/>
      <c r="B9134" s="5"/>
      <c r="C9134" s="5"/>
      <c r="D9134" s="5"/>
      <c r="E9134" s="5"/>
      <c r="F9134" s="5"/>
      <c r="G9134" s="5"/>
      <c r="H9134" s="5"/>
      <c r="I9134" s="3"/>
      <c r="J9134" s="5"/>
      <c r="K9134" s="5"/>
      <c r="L9134" s="5"/>
      <c r="M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3"/>
      <c r="AU9134" s="5"/>
      <c r="AV9134" s="3"/>
      <c r="AW9134" s="3"/>
      <c r="AX9134" s="3"/>
      <c r="AY9134" s="3"/>
      <c r="AZ9134" s="3"/>
      <c r="BA9134" s="3"/>
      <c r="BB9134" s="3"/>
      <c r="BC9134" s="3"/>
      <c r="BD9134" s="3"/>
      <c r="BE9134" s="3"/>
      <c r="BF9134" s="3"/>
      <c r="BG9134" s="3"/>
      <c r="CK9134"/>
    </row>
    <row r="9135" spans="1:89" x14ac:dyDescent="0.25">
      <c r="A9135" s="2"/>
      <c r="B9135" s="5"/>
      <c r="C9135" s="5"/>
      <c r="D9135" s="5"/>
      <c r="E9135" s="5"/>
      <c r="F9135" s="5"/>
      <c r="G9135" s="5"/>
      <c r="H9135" s="5"/>
      <c r="I9135" s="3"/>
      <c r="J9135" s="5"/>
      <c r="K9135" s="5"/>
      <c r="L9135" s="5"/>
      <c r="M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3"/>
      <c r="AU9135" s="5"/>
      <c r="AV9135" s="3"/>
      <c r="AW9135" s="3"/>
      <c r="AX9135" s="3"/>
      <c r="AY9135" s="3"/>
      <c r="AZ9135" s="3"/>
      <c r="BA9135" s="3"/>
      <c r="BB9135" s="3"/>
      <c r="BC9135" s="3"/>
      <c r="BD9135" s="3"/>
      <c r="BE9135" s="3"/>
      <c r="BF9135" s="3"/>
      <c r="BG9135" s="3"/>
      <c r="CK9135"/>
    </row>
    <row r="9136" spans="1:89" x14ac:dyDescent="0.25">
      <c r="A9136" s="2"/>
      <c r="B9136" s="5"/>
      <c r="C9136" s="5"/>
      <c r="D9136" s="5"/>
      <c r="E9136" s="5"/>
      <c r="F9136" s="5"/>
      <c r="G9136" s="5"/>
      <c r="H9136" s="5"/>
      <c r="I9136" s="3"/>
      <c r="J9136" s="5"/>
      <c r="K9136" s="5"/>
      <c r="L9136" s="5"/>
      <c r="M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3"/>
      <c r="AU9136" s="5"/>
      <c r="AV9136" s="3"/>
      <c r="AW9136" s="3"/>
      <c r="AX9136" s="3"/>
      <c r="AY9136" s="3"/>
      <c r="AZ9136" s="3"/>
      <c r="BA9136" s="3"/>
      <c r="BB9136" s="3"/>
      <c r="BC9136" s="3"/>
      <c r="BD9136" s="3"/>
      <c r="BE9136" s="3"/>
      <c r="BF9136" s="3"/>
      <c r="BG9136" s="3"/>
      <c r="CK9136"/>
    </row>
    <row r="9137" spans="1:89" x14ac:dyDescent="0.25">
      <c r="A9137" s="2"/>
      <c r="B9137" s="5"/>
      <c r="C9137" s="5"/>
      <c r="D9137" s="5"/>
      <c r="E9137" s="5"/>
      <c r="F9137" s="5"/>
      <c r="G9137" s="5"/>
      <c r="H9137" s="5"/>
      <c r="I9137" s="3"/>
      <c r="J9137" s="5"/>
      <c r="K9137" s="5"/>
      <c r="L9137" s="5"/>
      <c r="M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3"/>
      <c r="AU9137" s="5"/>
      <c r="AV9137" s="3"/>
      <c r="AW9137" s="3"/>
      <c r="AX9137" s="3"/>
      <c r="AY9137" s="3"/>
      <c r="AZ9137" s="3"/>
      <c r="BA9137" s="3"/>
      <c r="BB9137" s="3"/>
      <c r="BC9137" s="3"/>
      <c r="BD9137" s="3"/>
      <c r="BE9137" s="3"/>
      <c r="BF9137" s="3"/>
      <c r="BG9137" s="3"/>
      <c r="CK9137"/>
    </row>
    <row r="9138" spans="1:89" x14ac:dyDescent="0.25">
      <c r="A9138" s="2"/>
      <c r="B9138" s="5"/>
      <c r="C9138" s="5"/>
      <c r="D9138" s="5"/>
      <c r="E9138" s="5"/>
      <c r="F9138" s="5"/>
      <c r="G9138" s="5"/>
      <c r="H9138" s="5"/>
      <c r="I9138" s="3"/>
      <c r="J9138" s="5"/>
      <c r="K9138" s="5"/>
      <c r="L9138" s="5"/>
      <c r="M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3"/>
      <c r="AU9138" s="5"/>
      <c r="AV9138" s="3"/>
      <c r="AW9138" s="3"/>
      <c r="AX9138" s="3"/>
      <c r="AY9138" s="3"/>
      <c r="AZ9138" s="3"/>
      <c r="BA9138" s="3"/>
      <c r="BB9138" s="3"/>
      <c r="BC9138" s="3"/>
      <c r="BD9138" s="3"/>
      <c r="BE9138" s="3"/>
      <c r="BF9138" s="3"/>
      <c r="BG9138" s="3"/>
      <c r="CK9138"/>
    </row>
    <row r="9139" spans="1:89" x14ac:dyDescent="0.25">
      <c r="A9139" s="2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3"/>
      <c r="AU9139" s="5"/>
      <c r="AV9139" s="3"/>
      <c r="AW9139" s="3"/>
      <c r="AX9139" s="3"/>
      <c r="AY9139" s="3"/>
      <c r="AZ9139" s="3"/>
      <c r="BA9139" s="3"/>
      <c r="BB9139" s="3"/>
      <c r="BC9139" s="3"/>
      <c r="BD9139" s="3"/>
      <c r="BE9139" s="3"/>
      <c r="BF9139" s="3"/>
      <c r="BG9139" s="3"/>
      <c r="CK9139"/>
    </row>
    <row r="9140" spans="1:89" x14ac:dyDescent="0.25">
      <c r="A9140" s="2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3"/>
      <c r="AU9140" s="5"/>
      <c r="AV9140" s="3"/>
      <c r="AW9140" s="3"/>
      <c r="AX9140" s="3"/>
      <c r="AY9140" s="3"/>
      <c r="AZ9140" s="3"/>
      <c r="BA9140" s="3"/>
      <c r="BB9140" s="3"/>
      <c r="BC9140" s="3"/>
      <c r="BD9140" s="3"/>
      <c r="BE9140" s="3"/>
      <c r="BF9140" s="3"/>
      <c r="BG9140" s="3"/>
      <c r="CK9140"/>
    </row>
    <row r="9141" spans="1:89" x14ac:dyDescent="0.25">
      <c r="A9141" s="2"/>
      <c r="B9141" s="5"/>
      <c r="C9141" s="5"/>
      <c r="D9141" s="5"/>
      <c r="E9141" s="5"/>
      <c r="F9141" s="5"/>
      <c r="G9141" s="5"/>
      <c r="H9141" s="5"/>
      <c r="I9141" s="3"/>
      <c r="J9141" s="5"/>
      <c r="K9141" s="5"/>
      <c r="L9141" s="5"/>
      <c r="M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3"/>
      <c r="AU9141" s="5"/>
      <c r="AV9141" s="3"/>
      <c r="AW9141" s="3"/>
      <c r="AX9141" s="3"/>
      <c r="AY9141" s="3"/>
      <c r="AZ9141" s="3"/>
      <c r="BA9141" s="3"/>
      <c r="BB9141" s="3"/>
      <c r="BC9141" s="3"/>
      <c r="BD9141" s="3"/>
      <c r="BE9141" s="3"/>
      <c r="BF9141" s="3"/>
      <c r="BG9141" s="3"/>
      <c r="CK9141"/>
    </row>
    <row r="9142" spans="1:89" x14ac:dyDescent="0.25">
      <c r="A9142" s="2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3"/>
      <c r="AU9142" s="5"/>
      <c r="AV9142" s="3"/>
      <c r="AW9142" s="3"/>
      <c r="AX9142" s="3"/>
      <c r="AY9142" s="3"/>
      <c r="AZ9142" s="3"/>
      <c r="BA9142" s="3"/>
      <c r="BB9142" s="3"/>
      <c r="BC9142" s="3"/>
      <c r="BD9142" s="3"/>
      <c r="BE9142" s="3"/>
      <c r="BF9142" s="3"/>
      <c r="BG9142" s="3"/>
      <c r="CK9142"/>
    </row>
    <row r="9143" spans="1:89" x14ac:dyDescent="0.25">
      <c r="A9143" s="2"/>
      <c r="B9143" s="5"/>
      <c r="C9143" s="5"/>
      <c r="D9143" s="5"/>
      <c r="E9143" s="5"/>
      <c r="F9143" s="5"/>
      <c r="G9143" s="5"/>
      <c r="H9143" s="5"/>
      <c r="I9143" s="3"/>
      <c r="J9143" s="5"/>
      <c r="K9143" s="5"/>
      <c r="L9143" s="5"/>
      <c r="M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3"/>
      <c r="AU9143" s="5"/>
      <c r="AV9143" s="3"/>
      <c r="AW9143" s="3"/>
      <c r="AX9143" s="3"/>
      <c r="AY9143" s="3"/>
      <c r="AZ9143" s="3"/>
      <c r="BA9143" s="3"/>
      <c r="BB9143" s="3"/>
      <c r="BC9143" s="3"/>
      <c r="BD9143" s="3"/>
      <c r="BE9143" s="3"/>
      <c r="BF9143" s="3"/>
      <c r="BG9143" s="3"/>
      <c r="CK9143"/>
    </row>
    <row r="9144" spans="1:89" x14ac:dyDescent="0.25">
      <c r="A9144" s="2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3"/>
      <c r="AU9144" s="5"/>
      <c r="AV9144" s="3"/>
      <c r="AW9144" s="3"/>
      <c r="AX9144" s="3"/>
      <c r="AY9144" s="3"/>
      <c r="AZ9144" s="3"/>
      <c r="BA9144" s="3"/>
      <c r="BB9144" s="3"/>
      <c r="BC9144" s="3"/>
      <c r="BD9144" s="3"/>
      <c r="BE9144" s="3"/>
      <c r="BF9144" s="3"/>
      <c r="BG9144" s="3"/>
      <c r="CK9144"/>
    </row>
    <row r="9145" spans="1:89" x14ac:dyDescent="0.25">
      <c r="A9145" s="2"/>
      <c r="B9145" s="5"/>
      <c r="C9145" s="5"/>
      <c r="D9145" s="5"/>
      <c r="E9145" s="5"/>
      <c r="F9145" s="5"/>
      <c r="G9145" s="5"/>
      <c r="H9145" s="5"/>
      <c r="I9145" s="3"/>
      <c r="J9145" s="5"/>
      <c r="K9145" s="5"/>
      <c r="L9145" s="5"/>
      <c r="M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3"/>
      <c r="AU9145" s="5"/>
      <c r="AV9145" s="3"/>
      <c r="AW9145" s="3"/>
      <c r="AX9145" s="3"/>
      <c r="AY9145" s="3"/>
      <c r="AZ9145" s="3"/>
      <c r="BA9145" s="3"/>
      <c r="BB9145" s="3"/>
      <c r="BC9145" s="3"/>
      <c r="BD9145" s="3"/>
      <c r="BE9145" s="3"/>
      <c r="BF9145" s="3"/>
      <c r="BG9145" s="3"/>
      <c r="CK9145"/>
    </row>
    <row r="9146" spans="1:89" x14ac:dyDescent="0.25">
      <c r="A9146" s="2"/>
      <c r="B9146" s="5"/>
      <c r="C9146" s="5"/>
      <c r="D9146" s="5"/>
      <c r="E9146" s="5"/>
      <c r="F9146" s="5"/>
      <c r="G9146" s="5"/>
      <c r="H9146" s="5"/>
      <c r="I9146" s="3"/>
      <c r="J9146" s="5"/>
      <c r="K9146" s="5"/>
      <c r="L9146" s="5"/>
      <c r="M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3"/>
      <c r="AU9146" s="5"/>
      <c r="AV9146" s="3"/>
      <c r="AW9146" s="3"/>
      <c r="AX9146" s="3"/>
      <c r="AY9146" s="3"/>
      <c r="AZ9146" s="3"/>
      <c r="BA9146" s="3"/>
      <c r="BB9146" s="3"/>
      <c r="BC9146" s="3"/>
      <c r="BD9146" s="3"/>
      <c r="BE9146" s="3"/>
      <c r="BF9146" s="3"/>
      <c r="BG9146" s="3"/>
      <c r="CK9146"/>
    </row>
    <row r="9147" spans="1:89" x14ac:dyDescent="0.25">
      <c r="A9147" s="2"/>
      <c r="B9147" s="5"/>
      <c r="C9147" s="5"/>
      <c r="D9147" s="5"/>
      <c r="E9147" s="5"/>
      <c r="F9147" s="5"/>
      <c r="G9147" s="5"/>
      <c r="H9147" s="5"/>
      <c r="I9147" s="3"/>
      <c r="J9147" s="5"/>
      <c r="K9147" s="5"/>
      <c r="L9147" s="5"/>
      <c r="M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3"/>
      <c r="AU9147" s="5"/>
      <c r="AV9147" s="3"/>
      <c r="AW9147" s="3"/>
      <c r="AX9147" s="3"/>
      <c r="AY9147" s="3"/>
      <c r="AZ9147" s="3"/>
      <c r="BA9147" s="3"/>
      <c r="BB9147" s="3"/>
      <c r="BC9147" s="3"/>
      <c r="BD9147" s="3"/>
      <c r="BE9147" s="3"/>
      <c r="BF9147" s="3"/>
      <c r="BG9147" s="3"/>
      <c r="CK9147"/>
    </row>
    <row r="9148" spans="1:89" x14ac:dyDescent="0.25">
      <c r="A9148" s="2"/>
      <c r="B9148" s="5"/>
      <c r="C9148" s="5"/>
      <c r="D9148" s="5"/>
      <c r="E9148" s="5"/>
      <c r="F9148" s="5"/>
      <c r="G9148" s="5"/>
      <c r="H9148" s="5"/>
      <c r="I9148" s="3"/>
      <c r="J9148" s="5"/>
      <c r="K9148" s="5"/>
      <c r="L9148" s="5"/>
      <c r="M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3"/>
      <c r="AU9148" s="5"/>
      <c r="AV9148" s="3"/>
      <c r="AW9148" s="3"/>
      <c r="AX9148" s="3"/>
      <c r="AY9148" s="3"/>
      <c r="AZ9148" s="3"/>
      <c r="BA9148" s="3"/>
      <c r="BB9148" s="3"/>
      <c r="BC9148" s="3"/>
      <c r="BD9148" s="3"/>
      <c r="BE9148" s="3"/>
      <c r="BF9148" s="3"/>
      <c r="BG9148" s="3"/>
      <c r="CK9148"/>
    </row>
    <row r="9149" spans="1:89" x14ac:dyDescent="0.25">
      <c r="A9149" s="2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3"/>
      <c r="AU9149" s="5"/>
      <c r="AV9149" s="3"/>
      <c r="AW9149" s="3"/>
      <c r="AX9149" s="3"/>
      <c r="AY9149" s="3"/>
      <c r="AZ9149" s="3"/>
      <c r="BA9149" s="3"/>
      <c r="BB9149" s="3"/>
      <c r="BC9149" s="3"/>
      <c r="BD9149" s="3"/>
      <c r="BE9149" s="3"/>
      <c r="BF9149" s="3"/>
      <c r="BG9149" s="3"/>
      <c r="CK9149"/>
    </row>
    <row r="9150" spans="1:89" x14ac:dyDescent="0.25">
      <c r="A9150" s="2"/>
      <c r="B9150" s="5"/>
      <c r="C9150" s="5"/>
      <c r="D9150" s="5"/>
      <c r="E9150" s="5"/>
      <c r="F9150" s="5"/>
      <c r="G9150" s="5"/>
      <c r="H9150" s="5"/>
      <c r="I9150" s="3"/>
      <c r="J9150" s="5"/>
      <c r="K9150" s="5"/>
      <c r="L9150" s="5"/>
      <c r="M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3"/>
      <c r="AU9150" s="5"/>
      <c r="AV9150" s="3"/>
      <c r="AW9150" s="3"/>
      <c r="AX9150" s="3"/>
      <c r="AY9150" s="3"/>
      <c r="AZ9150" s="3"/>
      <c r="BA9150" s="3"/>
      <c r="BB9150" s="3"/>
      <c r="BC9150" s="3"/>
      <c r="BD9150" s="3"/>
      <c r="BE9150" s="3"/>
      <c r="BF9150" s="3"/>
      <c r="BG9150" s="3"/>
      <c r="CK9150"/>
    </row>
    <row r="9151" spans="1:89" x14ac:dyDescent="0.25">
      <c r="A9151" s="2"/>
      <c r="B9151" s="5"/>
      <c r="C9151" s="5"/>
      <c r="D9151" s="5"/>
      <c r="E9151" s="5"/>
      <c r="F9151" s="5"/>
      <c r="G9151" s="5"/>
      <c r="H9151" s="5"/>
      <c r="I9151" s="3"/>
      <c r="J9151" s="5"/>
      <c r="K9151" s="5"/>
      <c r="L9151" s="5"/>
      <c r="M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3"/>
      <c r="AU9151" s="5"/>
      <c r="AV9151" s="3"/>
      <c r="AW9151" s="3"/>
      <c r="AX9151" s="3"/>
      <c r="AY9151" s="3"/>
      <c r="AZ9151" s="3"/>
      <c r="BA9151" s="3"/>
      <c r="BB9151" s="3"/>
      <c r="BC9151" s="3"/>
      <c r="BD9151" s="3"/>
      <c r="BE9151" s="3"/>
      <c r="BF9151" s="3"/>
      <c r="BG9151" s="3"/>
      <c r="CK9151"/>
    </row>
    <row r="9152" spans="1:89" x14ac:dyDescent="0.25">
      <c r="A9152" s="2"/>
      <c r="B9152" s="5"/>
      <c r="C9152" s="5"/>
      <c r="D9152" s="5"/>
      <c r="E9152" s="5"/>
      <c r="F9152" s="5"/>
      <c r="G9152" s="5"/>
      <c r="H9152" s="5"/>
      <c r="I9152" s="3"/>
      <c r="J9152" s="5"/>
      <c r="K9152" s="5"/>
      <c r="L9152" s="5"/>
      <c r="M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3"/>
      <c r="AU9152" s="5"/>
      <c r="AV9152" s="3"/>
      <c r="AW9152" s="3"/>
      <c r="AX9152" s="3"/>
      <c r="AY9152" s="3"/>
      <c r="AZ9152" s="3"/>
      <c r="BA9152" s="3"/>
      <c r="BB9152" s="3"/>
      <c r="BC9152" s="3"/>
      <c r="BD9152" s="3"/>
      <c r="BE9152" s="3"/>
      <c r="BF9152" s="3"/>
      <c r="BG9152" s="3"/>
      <c r="CK9152"/>
    </row>
    <row r="9153" spans="1:89" x14ac:dyDescent="0.25">
      <c r="A9153" s="2"/>
      <c r="B9153" s="5"/>
      <c r="C9153" s="5"/>
      <c r="D9153" s="5"/>
      <c r="E9153" s="5"/>
      <c r="F9153" s="5"/>
      <c r="G9153" s="5"/>
      <c r="H9153" s="5"/>
      <c r="I9153" s="3"/>
      <c r="J9153" s="5"/>
      <c r="K9153" s="5"/>
      <c r="L9153" s="5"/>
      <c r="M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3"/>
      <c r="AU9153" s="5"/>
      <c r="AV9153" s="3"/>
      <c r="AW9153" s="3"/>
      <c r="AX9153" s="3"/>
      <c r="AY9153" s="3"/>
      <c r="AZ9153" s="3"/>
      <c r="BA9153" s="3"/>
      <c r="BB9153" s="3"/>
      <c r="BC9153" s="3"/>
      <c r="BD9153" s="3"/>
      <c r="BE9153" s="3"/>
      <c r="BF9153" s="3"/>
      <c r="BG9153" s="3"/>
      <c r="CK9153"/>
    </row>
    <row r="9154" spans="1:89" x14ac:dyDescent="0.25">
      <c r="A9154" s="2"/>
      <c r="B9154" s="5"/>
      <c r="C9154" s="5"/>
      <c r="D9154" s="5"/>
      <c r="E9154" s="5"/>
      <c r="F9154" s="5"/>
      <c r="G9154" s="5"/>
      <c r="H9154" s="5"/>
      <c r="I9154" s="3"/>
      <c r="J9154" s="5"/>
      <c r="K9154" s="5"/>
      <c r="L9154" s="5"/>
      <c r="M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3"/>
      <c r="AU9154" s="5"/>
      <c r="AV9154" s="3"/>
      <c r="AW9154" s="3"/>
      <c r="AX9154" s="3"/>
      <c r="AY9154" s="3"/>
      <c r="AZ9154" s="3"/>
      <c r="BA9154" s="3"/>
      <c r="BB9154" s="3"/>
      <c r="BC9154" s="3"/>
      <c r="BD9154" s="3"/>
      <c r="BE9154" s="3"/>
      <c r="BF9154" s="3"/>
      <c r="BG9154" s="3"/>
      <c r="CK9154"/>
    </row>
    <row r="9155" spans="1:89" x14ac:dyDescent="0.25">
      <c r="A9155" s="2"/>
      <c r="B9155" s="5"/>
      <c r="C9155" s="5"/>
      <c r="D9155" s="5"/>
      <c r="E9155" s="5"/>
      <c r="F9155" s="5"/>
      <c r="G9155" s="5"/>
      <c r="H9155" s="5"/>
      <c r="I9155" s="3"/>
      <c r="J9155" s="5"/>
      <c r="K9155" s="5"/>
      <c r="L9155" s="5"/>
      <c r="M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3"/>
      <c r="AU9155" s="5"/>
      <c r="AV9155" s="3"/>
      <c r="AW9155" s="3"/>
      <c r="AX9155" s="3"/>
      <c r="AY9155" s="3"/>
      <c r="AZ9155" s="3"/>
      <c r="BA9155" s="3"/>
      <c r="BB9155" s="3"/>
      <c r="BC9155" s="3"/>
      <c r="BD9155" s="3"/>
      <c r="BE9155" s="3"/>
      <c r="BF9155" s="3"/>
      <c r="BG9155" s="3"/>
      <c r="CK9155"/>
    </row>
    <row r="9156" spans="1:89" x14ac:dyDescent="0.25">
      <c r="A9156" s="2"/>
      <c r="B9156" s="5"/>
      <c r="C9156" s="5"/>
      <c r="D9156" s="5"/>
      <c r="E9156" s="5"/>
      <c r="F9156" s="5"/>
      <c r="G9156" s="5"/>
      <c r="H9156" s="5"/>
      <c r="I9156" s="3"/>
      <c r="J9156" s="5"/>
      <c r="K9156" s="5"/>
      <c r="L9156" s="5"/>
      <c r="M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3"/>
      <c r="AU9156" s="5"/>
      <c r="AV9156" s="3"/>
      <c r="AW9156" s="3"/>
      <c r="AX9156" s="3"/>
      <c r="AY9156" s="3"/>
      <c r="AZ9156" s="3"/>
      <c r="BA9156" s="3"/>
      <c r="BB9156" s="3"/>
      <c r="BC9156" s="3"/>
      <c r="BD9156" s="3"/>
      <c r="BE9156" s="3"/>
      <c r="BF9156" s="3"/>
      <c r="BG9156" s="3"/>
      <c r="CK9156"/>
    </row>
    <row r="9157" spans="1:89" x14ac:dyDescent="0.25">
      <c r="A9157" s="2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3"/>
      <c r="AU9157" s="5"/>
      <c r="AV9157" s="3"/>
      <c r="AW9157" s="3"/>
      <c r="AX9157" s="3"/>
      <c r="AY9157" s="3"/>
      <c r="AZ9157" s="3"/>
      <c r="BA9157" s="3"/>
      <c r="BB9157" s="3"/>
      <c r="BC9157" s="3"/>
      <c r="BD9157" s="3"/>
      <c r="BE9157" s="3"/>
      <c r="BF9157" s="3"/>
      <c r="BG9157" s="3"/>
      <c r="CK9157"/>
    </row>
    <row r="9158" spans="1:89" x14ac:dyDescent="0.25">
      <c r="A9158" s="2"/>
      <c r="B9158" s="5"/>
      <c r="C9158" s="5"/>
      <c r="D9158" s="5"/>
      <c r="E9158" s="5"/>
      <c r="F9158" s="5"/>
      <c r="G9158" s="5"/>
      <c r="H9158" s="5"/>
      <c r="I9158" s="3"/>
      <c r="J9158" s="5"/>
      <c r="K9158" s="5"/>
      <c r="L9158" s="5"/>
      <c r="M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3"/>
      <c r="AU9158" s="5"/>
      <c r="AV9158" s="3"/>
      <c r="AW9158" s="3"/>
      <c r="AX9158" s="3"/>
      <c r="AY9158" s="3"/>
      <c r="AZ9158" s="3"/>
      <c r="BA9158" s="3"/>
      <c r="BB9158" s="3"/>
      <c r="BC9158" s="3"/>
      <c r="BD9158" s="3"/>
      <c r="BE9158" s="3"/>
      <c r="BF9158" s="3"/>
      <c r="BG9158" s="3"/>
      <c r="CK9158"/>
    </row>
    <row r="9159" spans="1:89" x14ac:dyDescent="0.25">
      <c r="A9159" s="2"/>
      <c r="B9159" s="5"/>
      <c r="C9159" s="5"/>
      <c r="D9159" s="5"/>
      <c r="E9159" s="5"/>
      <c r="F9159" s="5"/>
      <c r="G9159" s="5"/>
      <c r="H9159" s="5"/>
      <c r="I9159" s="3"/>
      <c r="J9159" s="5"/>
      <c r="K9159" s="5"/>
      <c r="L9159" s="5"/>
      <c r="M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3"/>
      <c r="AU9159" s="5"/>
      <c r="AV9159" s="3"/>
      <c r="AW9159" s="3"/>
      <c r="AX9159" s="3"/>
      <c r="AY9159" s="3"/>
      <c r="AZ9159" s="3"/>
      <c r="BA9159" s="3"/>
      <c r="BB9159" s="3"/>
      <c r="BC9159" s="3"/>
      <c r="BD9159" s="3"/>
      <c r="BE9159" s="3"/>
      <c r="BF9159" s="3"/>
      <c r="BG9159" s="3"/>
      <c r="CK9159"/>
    </row>
    <row r="9160" spans="1:89" x14ac:dyDescent="0.25">
      <c r="A9160" s="2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3"/>
      <c r="AU9160" s="5"/>
      <c r="AV9160" s="3"/>
      <c r="AW9160" s="3"/>
      <c r="AX9160" s="3"/>
      <c r="AY9160" s="3"/>
      <c r="AZ9160" s="3"/>
      <c r="BA9160" s="3"/>
      <c r="BB9160" s="3"/>
      <c r="BC9160" s="3"/>
      <c r="BD9160" s="3"/>
      <c r="BE9160" s="3"/>
      <c r="BF9160" s="3"/>
      <c r="BG9160" s="3"/>
      <c r="CK9160"/>
    </row>
    <row r="9161" spans="1:89" x14ac:dyDescent="0.25">
      <c r="A9161" s="2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3"/>
      <c r="AU9161" s="5"/>
      <c r="AV9161" s="3"/>
      <c r="AW9161" s="3"/>
      <c r="AX9161" s="3"/>
      <c r="AY9161" s="3"/>
      <c r="AZ9161" s="3"/>
      <c r="BA9161" s="3"/>
      <c r="BB9161" s="3"/>
      <c r="BC9161" s="3"/>
      <c r="BD9161" s="3"/>
      <c r="BE9161" s="3"/>
      <c r="BF9161" s="3"/>
      <c r="BG9161" s="3"/>
      <c r="CK9161"/>
    </row>
    <row r="9162" spans="1:89" x14ac:dyDescent="0.25">
      <c r="A9162" s="2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3"/>
      <c r="AU9162" s="5"/>
      <c r="AV9162" s="3"/>
      <c r="AW9162" s="3"/>
      <c r="AX9162" s="3"/>
      <c r="AY9162" s="3"/>
      <c r="AZ9162" s="3"/>
      <c r="BA9162" s="3"/>
      <c r="BB9162" s="3"/>
      <c r="BC9162" s="3"/>
      <c r="BD9162" s="3"/>
      <c r="BE9162" s="3"/>
      <c r="BF9162" s="3"/>
      <c r="BG9162" s="3"/>
      <c r="CK9162"/>
    </row>
    <row r="9163" spans="1:89" x14ac:dyDescent="0.25">
      <c r="A9163" s="2"/>
      <c r="B9163" s="5"/>
      <c r="C9163" s="5"/>
      <c r="D9163" s="5"/>
      <c r="E9163" s="5"/>
      <c r="F9163" s="5"/>
      <c r="G9163" s="5"/>
      <c r="H9163" s="5"/>
      <c r="I9163" s="3"/>
      <c r="J9163" s="5"/>
      <c r="K9163" s="5"/>
      <c r="L9163" s="5"/>
      <c r="M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3"/>
      <c r="AU9163" s="5"/>
      <c r="AV9163" s="3"/>
      <c r="AW9163" s="3"/>
      <c r="AX9163" s="3"/>
      <c r="AY9163" s="3"/>
      <c r="AZ9163" s="3"/>
      <c r="BA9163" s="3"/>
      <c r="BB9163" s="3"/>
      <c r="BC9163" s="3"/>
      <c r="BD9163" s="3"/>
      <c r="BE9163" s="3"/>
      <c r="BF9163" s="3"/>
      <c r="BG9163" s="3"/>
      <c r="CK9163"/>
    </row>
    <row r="9164" spans="1:89" x14ac:dyDescent="0.25">
      <c r="A9164" s="2"/>
      <c r="B9164" s="5"/>
      <c r="C9164" s="5"/>
      <c r="D9164" s="5"/>
      <c r="E9164" s="5"/>
      <c r="F9164" s="5"/>
      <c r="G9164" s="5"/>
      <c r="H9164" s="5"/>
      <c r="I9164" s="3"/>
      <c r="J9164" s="5"/>
      <c r="K9164" s="5"/>
      <c r="L9164" s="5"/>
      <c r="M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3"/>
      <c r="AU9164" s="5"/>
      <c r="AV9164" s="3"/>
      <c r="AW9164" s="3"/>
      <c r="AX9164" s="3"/>
      <c r="AY9164" s="3"/>
      <c r="AZ9164" s="3"/>
      <c r="BA9164" s="3"/>
      <c r="BB9164" s="3"/>
      <c r="BC9164" s="3"/>
      <c r="BD9164" s="3"/>
      <c r="BE9164" s="3"/>
      <c r="BF9164" s="3"/>
      <c r="BG9164" s="3"/>
      <c r="CK9164"/>
    </row>
    <row r="9165" spans="1:89" x14ac:dyDescent="0.25">
      <c r="A9165" s="2"/>
      <c r="B9165" s="5"/>
      <c r="C9165" s="5"/>
      <c r="D9165" s="5"/>
      <c r="E9165" s="5"/>
      <c r="F9165" s="5"/>
      <c r="G9165" s="5"/>
      <c r="H9165" s="5"/>
      <c r="I9165" s="3"/>
      <c r="J9165" s="5"/>
      <c r="K9165" s="5"/>
      <c r="L9165" s="5"/>
      <c r="M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3"/>
      <c r="AU9165" s="5"/>
      <c r="AV9165" s="3"/>
      <c r="AW9165" s="3"/>
      <c r="AX9165" s="3"/>
      <c r="AY9165" s="3"/>
      <c r="AZ9165" s="3"/>
      <c r="BA9165" s="3"/>
      <c r="BB9165" s="3"/>
      <c r="BC9165" s="3"/>
      <c r="BD9165" s="3"/>
      <c r="BE9165" s="3"/>
      <c r="BF9165" s="3"/>
      <c r="BG9165" s="3"/>
      <c r="CK9165"/>
    </row>
    <row r="9166" spans="1:89" x14ac:dyDescent="0.25">
      <c r="A9166" s="2"/>
      <c r="B9166" s="5"/>
      <c r="C9166" s="5"/>
      <c r="D9166" s="5"/>
      <c r="E9166" s="5"/>
      <c r="F9166" s="5"/>
      <c r="G9166" s="5"/>
      <c r="H9166" s="5"/>
      <c r="I9166" s="3"/>
      <c r="J9166" s="5"/>
      <c r="K9166" s="5"/>
      <c r="L9166" s="5"/>
      <c r="M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3"/>
      <c r="AU9166" s="5"/>
      <c r="AV9166" s="3"/>
      <c r="AW9166" s="3"/>
      <c r="AX9166" s="3"/>
      <c r="AY9166" s="3"/>
      <c r="AZ9166" s="3"/>
      <c r="BA9166" s="3"/>
      <c r="BB9166" s="3"/>
      <c r="BC9166" s="3"/>
      <c r="BD9166" s="3"/>
      <c r="BE9166" s="3"/>
      <c r="BF9166" s="3"/>
      <c r="BG9166" s="3"/>
      <c r="CK9166"/>
    </row>
    <row r="9167" spans="1:89" x14ac:dyDescent="0.25">
      <c r="A9167" s="2"/>
      <c r="B9167" s="5"/>
      <c r="C9167" s="5"/>
      <c r="D9167" s="5"/>
      <c r="E9167" s="5"/>
      <c r="F9167" s="5"/>
      <c r="G9167" s="5"/>
      <c r="H9167" s="5"/>
      <c r="I9167" s="3"/>
      <c r="J9167" s="5"/>
      <c r="K9167" s="5"/>
      <c r="L9167" s="5"/>
      <c r="M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3"/>
      <c r="AU9167" s="5"/>
      <c r="AV9167" s="3"/>
      <c r="AW9167" s="3"/>
      <c r="AX9167" s="3"/>
      <c r="AY9167" s="3"/>
      <c r="AZ9167" s="3"/>
      <c r="BA9167" s="3"/>
      <c r="BB9167" s="3"/>
      <c r="BC9167" s="3"/>
      <c r="BD9167" s="3"/>
      <c r="BE9167" s="3"/>
      <c r="BF9167" s="3"/>
      <c r="BG9167" s="3"/>
      <c r="CK9167"/>
    </row>
    <row r="9168" spans="1:89" x14ac:dyDescent="0.25">
      <c r="A9168" s="2"/>
      <c r="B9168" s="5"/>
      <c r="C9168" s="5"/>
      <c r="D9168" s="5"/>
      <c r="E9168" s="5"/>
      <c r="F9168" s="5"/>
      <c r="G9168" s="5"/>
      <c r="H9168" s="5"/>
      <c r="I9168" s="3"/>
      <c r="J9168" s="5"/>
      <c r="K9168" s="5"/>
      <c r="L9168" s="5"/>
      <c r="M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3"/>
      <c r="AU9168" s="5"/>
      <c r="AV9168" s="3"/>
      <c r="AW9168" s="3"/>
      <c r="AX9168" s="3"/>
      <c r="AY9168" s="3"/>
      <c r="AZ9168" s="3"/>
      <c r="BA9168" s="3"/>
      <c r="BB9168" s="3"/>
      <c r="BC9168" s="3"/>
      <c r="BD9168" s="3"/>
      <c r="BE9168" s="3"/>
      <c r="BF9168" s="3"/>
      <c r="BG9168" s="3"/>
      <c r="CK9168"/>
    </row>
    <row r="9169" spans="1:89" x14ac:dyDescent="0.25">
      <c r="A9169" s="2"/>
      <c r="B9169" s="5"/>
      <c r="C9169" s="5"/>
      <c r="D9169" s="5"/>
      <c r="E9169" s="5"/>
      <c r="F9169" s="5"/>
      <c r="G9169" s="5"/>
      <c r="H9169" s="5"/>
      <c r="I9169" s="3"/>
      <c r="J9169" s="5"/>
      <c r="K9169" s="5"/>
      <c r="L9169" s="5"/>
      <c r="M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3"/>
      <c r="AU9169" s="5"/>
      <c r="AV9169" s="3"/>
      <c r="AW9169" s="3"/>
      <c r="AX9169" s="3"/>
      <c r="AY9169" s="3"/>
      <c r="AZ9169" s="3"/>
      <c r="BA9169" s="3"/>
      <c r="BB9169" s="3"/>
      <c r="BC9169" s="3"/>
      <c r="BD9169" s="3"/>
      <c r="BE9169" s="3"/>
      <c r="BF9169" s="3"/>
      <c r="BG9169" s="3"/>
      <c r="CK9169"/>
    </row>
    <row r="9170" spans="1:89" x14ac:dyDescent="0.25">
      <c r="A9170" s="2"/>
      <c r="B9170" s="5"/>
      <c r="C9170" s="5"/>
      <c r="D9170" s="5"/>
      <c r="E9170" s="5"/>
      <c r="F9170" s="5"/>
      <c r="G9170" s="5"/>
      <c r="H9170" s="5"/>
      <c r="I9170" s="3"/>
      <c r="J9170" s="5"/>
      <c r="K9170" s="5"/>
      <c r="L9170" s="5"/>
      <c r="M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3"/>
      <c r="AU9170" s="5"/>
      <c r="AV9170" s="3"/>
      <c r="AW9170" s="3"/>
      <c r="AX9170" s="3"/>
      <c r="AY9170" s="3"/>
      <c r="AZ9170" s="3"/>
      <c r="BA9170" s="3"/>
      <c r="BB9170" s="3"/>
      <c r="BC9170" s="3"/>
      <c r="BD9170" s="3"/>
      <c r="BE9170" s="3"/>
      <c r="BF9170" s="3"/>
      <c r="BG9170" s="3"/>
      <c r="CK9170"/>
    </row>
    <row r="9171" spans="1:89" x14ac:dyDescent="0.25">
      <c r="A9171" s="2"/>
      <c r="B9171" s="5"/>
      <c r="C9171" s="5"/>
      <c r="D9171" s="5"/>
      <c r="E9171" s="5"/>
      <c r="F9171" s="5"/>
      <c r="G9171" s="5"/>
      <c r="H9171" s="5"/>
      <c r="I9171" s="3"/>
      <c r="J9171" s="5"/>
      <c r="K9171" s="5"/>
      <c r="L9171" s="5"/>
      <c r="M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3"/>
      <c r="AU9171" s="5"/>
      <c r="AV9171" s="3"/>
      <c r="AW9171" s="3"/>
      <c r="AX9171" s="3"/>
      <c r="AY9171" s="3"/>
      <c r="AZ9171" s="3"/>
      <c r="BA9171" s="3"/>
      <c r="BB9171" s="3"/>
      <c r="BC9171" s="3"/>
      <c r="BD9171" s="3"/>
      <c r="BE9171" s="3"/>
      <c r="BF9171" s="3"/>
      <c r="BG9171" s="3"/>
      <c r="CK9171"/>
    </row>
    <row r="9172" spans="1:89" x14ac:dyDescent="0.25">
      <c r="A9172" s="2"/>
      <c r="B9172" s="5"/>
      <c r="C9172" s="5"/>
      <c r="D9172" s="5"/>
      <c r="E9172" s="5"/>
      <c r="F9172" s="5"/>
      <c r="G9172" s="5"/>
      <c r="H9172" s="5"/>
      <c r="I9172" s="3"/>
      <c r="J9172" s="5"/>
      <c r="K9172" s="5"/>
      <c r="L9172" s="5"/>
      <c r="M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3"/>
      <c r="AU9172" s="5"/>
      <c r="AV9172" s="3"/>
      <c r="AW9172" s="3"/>
      <c r="AX9172" s="3"/>
      <c r="AY9172" s="3"/>
      <c r="AZ9172" s="3"/>
      <c r="BA9172" s="3"/>
      <c r="BB9172" s="3"/>
      <c r="BC9172" s="3"/>
      <c r="BD9172" s="3"/>
      <c r="BE9172" s="3"/>
      <c r="BF9172" s="3"/>
      <c r="BG9172" s="3"/>
      <c r="CK9172"/>
    </row>
    <row r="9173" spans="1:89" x14ac:dyDescent="0.25">
      <c r="A9173" s="2"/>
      <c r="B9173" s="5"/>
      <c r="C9173" s="5"/>
      <c r="D9173" s="5"/>
      <c r="E9173" s="5"/>
      <c r="F9173" s="5"/>
      <c r="G9173" s="5"/>
      <c r="H9173" s="5"/>
      <c r="I9173" s="3"/>
      <c r="J9173" s="5"/>
      <c r="K9173" s="5"/>
      <c r="L9173" s="5"/>
      <c r="M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3"/>
      <c r="AU9173" s="5"/>
      <c r="AV9173" s="3"/>
      <c r="AW9173" s="3"/>
      <c r="AX9173" s="3"/>
      <c r="AY9173" s="3"/>
      <c r="AZ9173" s="3"/>
      <c r="BA9173" s="3"/>
      <c r="BB9173" s="3"/>
      <c r="BC9173" s="3"/>
      <c r="BD9173" s="3"/>
      <c r="BE9173" s="3"/>
      <c r="BF9173" s="3"/>
      <c r="BG9173" s="3"/>
      <c r="CK9173"/>
    </row>
    <row r="9174" spans="1:89" x14ac:dyDescent="0.25">
      <c r="A9174" s="2"/>
      <c r="B9174" s="5"/>
      <c r="C9174" s="5"/>
      <c r="D9174" s="5"/>
      <c r="E9174" s="5"/>
      <c r="F9174" s="5"/>
      <c r="G9174" s="5"/>
      <c r="H9174" s="5"/>
      <c r="I9174" s="3"/>
      <c r="J9174" s="5"/>
      <c r="K9174" s="5"/>
      <c r="L9174" s="5"/>
      <c r="M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3"/>
      <c r="AU9174" s="5"/>
      <c r="AV9174" s="3"/>
      <c r="AW9174" s="3"/>
      <c r="AX9174" s="3"/>
      <c r="AY9174" s="3"/>
      <c r="AZ9174" s="3"/>
      <c r="BA9174" s="3"/>
      <c r="BB9174" s="3"/>
      <c r="BC9174" s="3"/>
      <c r="BD9174" s="3"/>
      <c r="BE9174" s="3"/>
      <c r="BF9174" s="3"/>
      <c r="BG9174" s="3"/>
      <c r="CK9174"/>
    </row>
    <row r="9175" spans="1:89" x14ac:dyDescent="0.25">
      <c r="A9175" s="2"/>
      <c r="B9175" s="5"/>
      <c r="C9175" s="5"/>
      <c r="D9175" s="5"/>
      <c r="E9175" s="5"/>
      <c r="F9175" s="5"/>
      <c r="G9175" s="5"/>
      <c r="H9175" s="5"/>
      <c r="I9175" s="3"/>
      <c r="J9175" s="5"/>
      <c r="K9175" s="5"/>
      <c r="L9175" s="5"/>
      <c r="M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3"/>
      <c r="AU9175" s="5"/>
      <c r="AV9175" s="3"/>
      <c r="AW9175" s="3"/>
      <c r="AX9175" s="3"/>
      <c r="AY9175" s="3"/>
      <c r="AZ9175" s="3"/>
      <c r="BA9175" s="3"/>
      <c r="BB9175" s="3"/>
      <c r="BC9175" s="3"/>
      <c r="BD9175" s="3"/>
      <c r="BE9175" s="3"/>
      <c r="BF9175" s="3"/>
      <c r="BG9175" s="3"/>
      <c r="CK9175"/>
    </row>
    <row r="9176" spans="1:89" x14ac:dyDescent="0.25">
      <c r="A9176" s="2"/>
      <c r="B9176" s="5"/>
      <c r="C9176" s="5"/>
      <c r="D9176" s="5"/>
      <c r="E9176" s="5"/>
      <c r="F9176" s="5"/>
      <c r="G9176" s="5"/>
      <c r="H9176" s="5"/>
      <c r="I9176" s="3"/>
      <c r="J9176" s="5"/>
      <c r="K9176" s="5"/>
      <c r="L9176" s="5"/>
      <c r="M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3"/>
      <c r="AU9176" s="5"/>
      <c r="AV9176" s="3"/>
      <c r="AW9176" s="3"/>
      <c r="AX9176" s="3"/>
      <c r="AY9176" s="3"/>
      <c r="AZ9176" s="3"/>
      <c r="BA9176" s="3"/>
      <c r="BB9176" s="3"/>
      <c r="BC9176" s="3"/>
      <c r="BD9176" s="3"/>
      <c r="BE9176" s="3"/>
      <c r="BF9176" s="3"/>
      <c r="BG9176" s="3"/>
      <c r="CK9176"/>
    </row>
    <row r="9177" spans="1:89" x14ac:dyDescent="0.25">
      <c r="A9177" s="2"/>
      <c r="B9177" s="5"/>
      <c r="C9177" s="5"/>
      <c r="D9177" s="5"/>
      <c r="E9177" s="5"/>
      <c r="F9177" s="5"/>
      <c r="G9177" s="5"/>
      <c r="H9177" s="5"/>
      <c r="I9177" s="3"/>
      <c r="J9177" s="5"/>
      <c r="K9177" s="5"/>
      <c r="L9177" s="5"/>
      <c r="M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3"/>
      <c r="AU9177" s="5"/>
      <c r="AV9177" s="3"/>
      <c r="AW9177" s="3"/>
      <c r="AX9177" s="3"/>
      <c r="AY9177" s="3"/>
      <c r="AZ9177" s="3"/>
      <c r="BA9177" s="3"/>
      <c r="BB9177" s="3"/>
      <c r="BC9177" s="3"/>
      <c r="BD9177" s="3"/>
      <c r="BE9177" s="3"/>
      <c r="BF9177" s="3"/>
      <c r="BG9177" s="3"/>
      <c r="CK9177"/>
    </row>
    <row r="9178" spans="1:89" x14ac:dyDescent="0.25">
      <c r="A9178" s="2"/>
      <c r="B9178" s="5"/>
      <c r="C9178" s="5"/>
      <c r="D9178" s="5"/>
      <c r="E9178" s="5"/>
      <c r="F9178" s="5"/>
      <c r="G9178" s="5"/>
      <c r="H9178" s="5"/>
      <c r="I9178" s="3"/>
      <c r="J9178" s="5"/>
      <c r="K9178" s="5"/>
      <c r="L9178" s="5"/>
      <c r="M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3"/>
      <c r="AU9178" s="5"/>
      <c r="AV9178" s="3"/>
      <c r="AW9178" s="3"/>
      <c r="AX9178" s="3"/>
      <c r="AY9178" s="3"/>
      <c r="AZ9178" s="3"/>
      <c r="BA9178" s="3"/>
      <c r="BB9178" s="3"/>
      <c r="BC9178" s="3"/>
      <c r="BD9178" s="3"/>
      <c r="BE9178" s="3"/>
      <c r="BF9178" s="3"/>
      <c r="BG9178" s="3"/>
      <c r="CK9178"/>
    </row>
    <row r="9179" spans="1:89" x14ac:dyDescent="0.25">
      <c r="A9179" s="2"/>
      <c r="B9179" s="5"/>
      <c r="C9179" s="5"/>
      <c r="D9179" s="5"/>
      <c r="E9179" s="5"/>
      <c r="F9179" s="5"/>
      <c r="G9179" s="5"/>
      <c r="H9179" s="5"/>
      <c r="I9179" s="3"/>
      <c r="J9179" s="5"/>
      <c r="K9179" s="5"/>
      <c r="L9179" s="5"/>
      <c r="M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3"/>
      <c r="AU9179" s="5"/>
      <c r="AV9179" s="3"/>
      <c r="AW9179" s="3"/>
      <c r="AX9179" s="3"/>
      <c r="AY9179" s="3"/>
      <c r="AZ9179" s="3"/>
      <c r="BA9179" s="3"/>
      <c r="BB9179" s="3"/>
      <c r="BC9179" s="3"/>
      <c r="BD9179" s="3"/>
      <c r="BE9179" s="3"/>
      <c r="BF9179" s="3"/>
      <c r="BG9179" s="3"/>
      <c r="CK9179"/>
    </row>
    <row r="9180" spans="1:89" x14ac:dyDescent="0.25">
      <c r="A9180" s="2"/>
      <c r="B9180" s="5"/>
      <c r="C9180" s="5"/>
      <c r="D9180" s="5"/>
      <c r="E9180" s="5"/>
      <c r="F9180" s="5"/>
      <c r="G9180" s="5"/>
      <c r="H9180" s="5"/>
      <c r="I9180" s="3"/>
      <c r="J9180" s="5"/>
      <c r="K9180" s="5"/>
      <c r="L9180" s="5"/>
      <c r="M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3"/>
      <c r="AU9180" s="5"/>
      <c r="AV9180" s="3"/>
      <c r="AW9180" s="3"/>
      <c r="AX9180" s="3"/>
      <c r="AY9180" s="3"/>
      <c r="AZ9180" s="3"/>
      <c r="BA9180" s="3"/>
      <c r="BB9180" s="3"/>
      <c r="BC9180" s="3"/>
      <c r="BD9180" s="3"/>
      <c r="BE9180" s="3"/>
      <c r="BF9180" s="3"/>
      <c r="BG9180" s="3"/>
      <c r="CK9180"/>
    </row>
    <row r="9181" spans="1:89" x14ac:dyDescent="0.25">
      <c r="A9181" s="2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3"/>
      <c r="AU9181" s="5"/>
      <c r="AV9181" s="3"/>
      <c r="AW9181" s="3"/>
      <c r="AX9181" s="3"/>
      <c r="AY9181" s="3"/>
      <c r="AZ9181" s="3"/>
      <c r="BA9181" s="3"/>
      <c r="BB9181" s="3"/>
      <c r="BC9181" s="3"/>
      <c r="BD9181" s="3"/>
      <c r="BE9181" s="3"/>
      <c r="BF9181" s="3"/>
      <c r="BG9181" s="3"/>
      <c r="CK9181"/>
    </row>
    <row r="9182" spans="1:89" x14ac:dyDescent="0.25">
      <c r="A9182" s="2"/>
      <c r="B9182" s="5"/>
      <c r="C9182" s="5"/>
      <c r="D9182" s="5"/>
      <c r="E9182" s="5"/>
      <c r="F9182" s="5"/>
      <c r="G9182" s="5"/>
      <c r="H9182" s="5"/>
      <c r="I9182" s="3"/>
      <c r="J9182" s="5"/>
      <c r="K9182" s="5"/>
      <c r="L9182" s="5"/>
      <c r="M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3"/>
      <c r="AU9182" s="5"/>
      <c r="AV9182" s="3"/>
      <c r="AW9182" s="3"/>
      <c r="AX9182" s="3"/>
      <c r="AY9182" s="3"/>
      <c r="AZ9182" s="3"/>
      <c r="BA9182" s="3"/>
      <c r="BB9182" s="3"/>
      <c r="BC9182" s="3"/>
      <c r="BD9182" s="3"/>
      <c r="BE9182" s="3"/>
      <c r="BF9182" s="3"/>
      <c r="BG9182" s="3"/>
      <c r="CK9182"/>
    </row>
    <row r="9183" spans="1:89" x14ac:dyDescent="0.25">
      <c r="A9183" s="2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3"/>
      <c r="AU9183" s="5"/>
      <c r="AV9183" s="3"/>
      <c r="AW9183" s="3"/>
      <c r="AX9183" s="3"/>
      <c r="AY9183" s="3"/>
      <c r="AZ9183" s="3"/>
      <c r="BA9183" s="3"/>
      <c r="BB9183" s="3"/>
      <c r="BC9183" s="3"/>
      <c r="BD9183" s="3"/>
      <c r="BE9183" s="3"/>
      <c r="BF9183" s="3"/>
      <c r="BG9183" s="3"/>
      <c r="CK9183"/>
    </row>
    <row r="9184" spans="1:89" x14ac:dyDescent="0.25">
      <c r="A9184" s="2"/>
      <c r="B9184" s="5"/>
      <c r="C9184" s="5"/>
      <c r="D9184" s="5"/>
      <c r="E9184" s="5"/>
      <c r="F9184" s="5"/>
      <c r="G9184" s="5"/>
      <c r="H9184" s="5"/>
      <c r="I9184" s="3"/>
      <c r="J9184" s="5"/>
      <c r="K9184" s="5"/>
      <c r="L9184" s="5"/>
      <c r="M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3"/>
      <c r="AU9184" s="5"/>
      <c r="AV9184" s="3"/>
      <c r="AW9184" s="3"/>
      <c r="AX9184" s="3"/>
      <c r="AY9184" s="3"/>
      <c r="AZ9184" s="3"/>
      <c r="BA9184" s="3"/>
      <c r="BB9184" s="3"/>
      <c r="BC9184" s="3"/>
      <c r="BD9184" s="3"/>
      <c r="BE9184" s="3"/>
      <c r="BF9184" s="3"/>
      <c r="BG9184" s="3"/>
      <c r="CK9184"/>
    </row>
    <row r="9185" spans="1:89" x14ac:dyDescent="0.25">
      <c r="A9185" s="2"/>
      <c r="B9185" s="5"/>
      <c r="C9185" s="5"/>
      <c r="D9185" s="5"/>
      <c r="E9185" s="5"/>
      <c r="F9185" s="5"/>
      <c r="G9185" s="5"/>
      <c r="H9185" s="5"/>
      <c r="I9185" s="3"/>
      <c r="J9185" s="5"/>
      <c r="K9185" s="5"/>
      <c r="L9185" s="5"/>
      <c r="M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3"/>
      <c r="AU9185" s="5"/>
      <c r="AV9185" s="3"/>
      <c r="AW9185" s="3"/>
      <c r="AX9185" s="3"/>
      <c r="AY9185" s="3"/>
      <c r="AZ9185" s="3"/>
      <c r="BA9185" s="3"/>
      <c r="BB9185" s="3"/>
      <c r="BC9185" s="3"/>
      <c r="BD9185" s="3"/>
      <c r="BE9185" s="3"/>
      <c r="BF9185" s="3"/>
      <c r="BG9185" s="3"/>
      <c r="CK9185"/>
    </row>
    <row r="9186" spans="1:89" x14ac:dyDescent="0.25">
      <c r="A9186" s="2"/>
      <c r="B9186" s="5"/>
      <c r="C9186" s="5"/>
      <c r="D9186" s="5"/>
      <c r="E9186" s="5"/>
      <c r="F9186" s="5"/>
      <c r="G9186" s="5"/>
      <c r="H9186" s="5"/>
      <c r="I9186" s="3"/>
      <c r="J9186" s="5"/>
      <c r="K9186" s="5"/>
      <c r="L9186" s="5"/>
      <c r="M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3"/>
      <c r="AU9186" s="5"/>
      <c r="AV9186" s="3"/>
      <c r="AW9186" s="3"/>
      <c r="AX9186" s="3"/>
      <c r="AY9186" s="3"/>
      <c r="AZ9186" s="3"/>
      <c r="BA9186" s="3"/>
      <c r="BB9186" s="3"/>
      <c r="BC9186" s="3"/>
      <c r="BD9186" s="3"/>
      <c r="BE9186" s="3"/>
      <c r="BF9186" s="3"/>
      <c r="BG9186" s="3"/>
      <c r="CK9186"/>
    </row>
    <row r="9187" spans="1:89" x14ac:dyDescent="0.25">
      <c r="A9187" s="2"/>
      <c r="B9187" s="5"/>
      <c r="C9187" s="5"/>
      <c r="D9187" s="5"/>
      <c r="E9187" s="5"/>
      <c r="F9187" s="5"/>
      <c r="G9187" s="5"/>
      <c r="H9187" s="5"/>
      <c r="I9187" s="3"/>
      <c r="J9187" s="5"/>
      <c r="K9187" s="5"/>
      <c r="L9187" s="5"/>
      <c r="M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3"/>
      <c r="AU9187" s="5"/>
      <c r="AV9187" s="3"/>
      <c r="AW9187" s="3"/>
      <c r="AX9187" s="3"/>
      <c r="AY9187" s="3"/>
      <c r="AZ9187" s="3"/>
      <c r="BA9187" s="3"/>
      <c r="BB9187" s="3"/>
      <c r="BC9187" s="3"/>
      <c r="BD9187" s="3"/>
      <c r="BE9187" s="3"/>
      <c r="BF9187" s="3"/>
      <c r="BG9187" s="3"/>
      <c r="CK9187"/>
    </row>
    <row r="9188" spans="1:89" x14ac:dyDescent="0.25">
      <c r="A9188" s="2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3"/>
      <c r="AU9188" s="5"/>
      <c r="AV9188" s="3"/>
      <c r="AW9188" s="3"/>
      <c r="AX9188" s="3"/>
      <c r="AY9188" s="3"/>
      <c r="AZ9188" s="3"/>
      <c r="BA9188" s="3"/>
      <c r="BB9188" s="3"/>
      <c r="BC9188" s="3"/>
      <c r="BD9188" s="3"/>
      <c r="BE9188" s="3"/>
      <c r="BF9188" s="3"/>
      <c r="BG9188" s="3"/>
      <c r="CK9188"/>
    </row>
    <row r="9189" spans="1:89" x14ac:dyDescent="0.25">
      <c r="A9189" s="2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3"/>
      <c r="AU9189" s="5"/>
      <c r="AV9189" s="3"/>
      <c r="AW9189" s="3"/>
      <c r="AX9189" s="3"/>
      <c r="AY9189" s="3"/>
      <c r="AZ9189" s="3"/>
      <c r="BA9189" s="3"/>
      <c r="BB9189" s="3"/>
      <c r="BC9189" s="3"/>
      <c r="BD9189" s="3"/>
      <c r="BE9189" s="3"/>
      <c r="BF9189" s="3"/>
      <c r="BG9189" s="3"/>
      <c r="CK9189"/>
    </row>
    <row r="9190" spans="1:89" x14ac:dyDescent="0.25">
      <c r="A9190" s="2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3"/>
      <c r="AU9190" s="5"/>
      <c r="AV9190" s="3"/>
      <c r="AW9190" s="3"/>
      <c r="AX9190" s="3"/>
      <c r="AY9190" s="3"/>
      <c r="AZ9190" s="3"/>
      <c r="BA9190" s="3"/>
      <c r="BB9190" s="3"/>
      <c r="BC9190" s="3"/>
      <c r="BD9190" s="3"/>
      <c r="BE9190" s="3"/>
      <c r="BF9190" s="3"/>
      <c r="BG9190" s="3"/>
      <c r="CK9190"/>
    </row>
    <row r="9191" spans="1:89" x14ac:dyDescent="0.25">
      <c r="A9191" s="2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3"/>
      <c r="AU9191" s="5"/>
      <c r="AV9191" s="3"/>
      <c r="AW9191" s="3"/>
      <c r="AX9191" s="3"/>
      <c r="AY9191" s="3"/>
      <c r="AZ9191" s="3"/>
      <c r="BA9191" s="3"/>
      <c r="BB9191" s="3"/>
      <c r="BC9191" s="3"/>
      <c r="BD9191" s="3"/>
      <c r="BE9191" s="3"/>
      <c r="BF9191" s="3"/>
      <c r="BG9191" s="3"/>
      <c r="CK9191"/>
    </row>
    <row r="9192" spans="1:89" x14ac:dyDescent="0.25">
      <c r="A9192" s="2"/>
      <c r="B9192" s="5"/>
      <c r="C9192" s="5"/>
      <c r="D9192" s="5"/>
      <c r="E9192" s="5"/>
      <c r="F9192" s="5"/>
      <c r="G9192" s="5"/>
      <c r="H9192" s="5"/>
      <c r="I9192" s="3"/>
      <c r="J9192" s="5"/>
      <c r="K9192" s="5"/>
      <c r="L9192" s="5"/>
      <c r="M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3"/>
      <c r="AU9192" s="5"/>
      <c r="AV9192" s="3"/>
      <c r="AW9192" s="3"/>
      <c r="AX9192" s="3"/>
      <c r="AY9192" s="3"/>
      <c r="AZ9192" s="3"/>
      <c r="BA9192" s="3"/>
      <c r="BB9192" s="3"/>
      <c r="BC9192" s="3"/>
      <c r="BD9192" s="3"/>
      <c r="BE9192" s="3"/>
      <c r="BF9192" s="3"/>
      <c r="BG9192" s="3"/>
      <c r="CK9192"/>
    </row>
    <row r="9193" spans="1:89" x14ac:dyDescent="0.25">
      <c r="A9193" s="2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3"/>
      <c r="AU9193" s="5"/>
      <c r="AV9193" s="3"/>
      <c r="AW9193" s="3"/>
      <c r="AX9193" s="3"/>
      <c r="AY9193" s="3"/>
      <c r="AZ9193" s="3"/>
      <c r="BA9193" s="3"/>
      <c r="BB9193" s="3"/>
      <c r="BC9193" s="3"/>
      <c r="BD9193" s="3"/>
      <c r="BE9193" s="3"/>
      <c r="BF9193" s="3"/>
      <c r="BG9193" s="3"/>
      <c r="CK9193"/>
    </row>
    <row r="9194" spans="1:89" x14ac:dyDescent="0.25">
      <c r="A9194" s="2"/>
      <c r="B9194" s="5"/>
      <c r="C9194" s="5"/>
      <c r="D9194" s="5"/>
      <c r="E9194" s="5"/>
      <c r="F9194" s="5"/>
      <c r="G9194" s="5"/>
      <c r="H9194" s="5"/>
      <c r="I9194" s="3"/>
      <c r="J9194" s="5"/>
      <c r="K9194" s="5"/>
      <c r="L9194" s="5"/>
      <c r="M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3"/>
      <c r="AU9194" s="5"/>
      <c r="AV9194" s="3"/>
      <c r="AW9194" s="3"/>
      <c r="AX9194" s="3"/>
      <c r="AY9194" s="3"/>
      <c r="AZ9194" s="3"/>
      <c r="BA9194" s="3"/>
      <c r="BB9194" s="3"/>
      <c r="BC9194" s="3"/>
      <c r="BD9194" s="3"/>
      <c r="BE9194" s="3"/>
      <c r="BF9194" s="3"/>
      <c r="BG9194" s="3"/>
      <c r="CK9194"/>
    </row>
    <row r="9195" spans="1:89" x14ac:dyDescent="0.25">
      <c r="A9195" s="2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3"/>
      <c r="AU9195" s="5"/>
      <c r="AV9195" s="3"/>
      <c r="AW9195" s="3"/>
      <c r="AX9195" s="3"/>
      <c r="AY9195" s="3"/>
      <c r="AZ9195" s="3"/>
      <c r="BA9195" s="3"/>
      <c r="BB9195" s="3"/>
      <c r="BC9195" s="3"/>
      <c r="BD9195" s="3"/>
      <c r="BE9195" s="3"/>
      <c r="BF9195" s="3"/>
      <c r="BG9195" s="3"/>
      <c r="CK9195"/>
    </row>
    <row r="9196" spans="1:89" x14ac:dyDescent="0.25">
      <c r="A9196" s="2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3"/>
      <c r="AU9196" s="5"/>
      <c r="AV9196" s="3"/>
      <c r="AW9196" s="3"/>
      <c r="AX9196" s="3"/>
      <c r="AY9196" s="3"/>
      <c r="AZ9196" s="3"/>
      <c r="BA9196" s="3"/>
      <c r="BB9196" s="3"/>
      <c r="BC9196" s="3"/>
      <c r="BD9196" s="3"/>
      <c r="BE9196" s="3"/>
      <c r="BF9196" s="3"/>
      <c r="BG9196" s="3"/>
      <c r="CK9196"/>
    </row>
    <row r="9197" spans="1:89" x14ac:dyDescent="0.25">
      <c r="A9197" s="2"/>
      <c r="B9197" s="5"/>
      <c r="C9197" s="5"/>
      <c r="D9197" s="5"/>
      <c r="E9197" s="5"/>
      <c r="F9197" s="5"/>
      <c r="G9197" s="5"/>
      <c r="H9197" s="5"/>
      <c r="I9197" s="3"/>
      <c r="J9197" s="5"/>
      <c r="K9197" s="5"/>
      <c r="L9197" s="5"/>
      <c r="M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3"/>
      <c r="AU9197" s="5"/>
      <c r="AV9197" s="3"/>
      <c r="AW9197" s="3"/>
      <c r="AX9197" s="3"/>
      <c r="AY9197" s="3"/>
      <c r="AZ9197" s="3"/>
      <c r="BA9197" s="3"/>
      <c r="BB9197" s="3"/>
      <c r="BC9197" s="3"/>
      <c r="BD9197" s="3"/>
      <c r="BE9197" s="3"/>
      <c r="BF9197" s="3"/>
      <c r="BG9197" s="3"/>
      <c r="CK9197"/>
    </row>
    <row r="9198" spans="1:89" x14ac:dyDescent="0.25">
      <c r="A9198" s="2"/>
      <c r="B9198" s="5"/>
      <c r="C9198" s="5"/>
      <c r="D9198" s="5"/>
      <c r="E9198" s="5"/>
      <c r="F9198" s="5"/>
      <c r="G9198" s="5"/>
      <c r="H9198" s="5"/>
      <c r="I9198" s="3"/>
      <c r="J9198" s="5"/>
      <c r="K9198" s="5"/>
      <c r="L9198" s="5"/>
      <c r="M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3"/>
      <c r="AU9198" s="5"/>
      <c r="AV9198" s="3"/>
      <c r="AW9198" s="3"/>
      <c r="AX9198" s="3"/>
      <c r="AY9198" s="3"/>
      <c r="AZ9198" s="3"/>
      <c r="BA9198" s="3"/>
      <c r="BB9198" s="3"/>
      <c r="BC9198" s="3"/>
      <c r="BD9198" s="3"/>
      <c r="BE9198" s="3"/>
      <c r="BF9198" s="3"/>
      <c r="BG9198" s="3"/>
      <c r="CK9198"/>
    </row>
    <row r="9199" spans="1:89" x14ac:dyDescent="0.25">
      <c r="A9199" s="2"/>
      <c r="B9199" s="5"/>
      <c r="C9199" s="5"/>
      <c r="D9199" s="5"/>
      <c r="E9199" s="5"/>
      <c r="F9199" s="5"/>
      <c r="G9199" s="5"/>
      <c r="H9199" s="5"/>
      <c r="I9199" s="3"/>
      <c r="J9199" s="5"/>
      <c r="K9199" s="5"/>
      <c r="L9199" s="5"/>
      <c r="M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3"/>
      <c r="AU9199" s="5"/>
      <c r="AV9199" s="3"/>
      <c r="AW9199" s="3"/>
      <c r="AX9199" s="3"/>
      <c r="AY9199" s="3"/>
      <c r="AZ9199" s="3"/>
      <c r="BA9199" s="3"/>
      <c r="BB9199" s="3"/>
      <c r="BC9199" s="3"/>
      <c r="BD9199" s="3"/>
      <c r="BE9199" s="3"/>
      <c r="BF9199" s="3"/>
      <c r="BG9199" s="3"/>
      <c r="CK9199"/>
    </row>
    <row r="9200" spans="1:89" x14ac:dyDescent="0.25">
      <c r="A9200" s="2"/>
      <c r="B9200" s="5"/>
      <c r="C9200" s="5"/>
      <c r="D9200" s="5"/>
      <c r="E9200" s="5"/>
      <c r="F9200" s="5"/>
      <c r="G9200" s="5"/>
      <c r="H9200" s="5"/>
      <c r="I9200" s="3"/>
      <c r="J9200" s="5"/>
      <c r="K9200" s="5"/>
      <c r="L9200" s="5"/>
      <c r="M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3"/>
      <c r="AU9200" s="5"/>
      <c r="AV9200" s="3"/>
      <c r="AW9200" s="3"/>
      <c r="AX9200" s="3"/>
      <c r="AY9200" s="3"/>
      <c r="AZ9200" s="3"/>
      <c r="BA9200" s="3"/>
      <c r="BB9200" s="3"/>
      <c r="BC9200" s="3"/>
      <c r="BD9200" s="3"/>
      <c r="BE9200" s="3"/>
      <c r="BF9200" s="3"/>
      <c r="BG9200" s="3"/>
      <c r="CK9200"/>
    </row>
    <row r="9201" spans="1:89" x14ac:dyDescent="0.25">
      <c r="A9201" s="2"/>
      <c r="B9201" s="5"/>
      <c r="C9201" s="5"/>
      <c r="D9201" s="5"/>
      <c r="E9201" s="5"/>
      <c r="F9201" s="5"/>
      <c r="G9201" s="5"/>
      <c r="H9201" s="5"/>
      <c r="I9201" s="3"/>
      <c r="J9201" s="5"/>
      <c r="K9201" s="5"/>
      <c r="L9201" s="5"/>
      <c r="M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3"/>
      <c r="AU9201" s="5"/>
      <c r="AV9201" s="3"/>
      <c r="AW9201" s="3"/>
      <c r="AX9201" s="3"/>
      <c r="AY9201" s="3"/>
      <c r="AZ9201" s="3"/>
      <c r="BA9201" s="3"/>
      <c r="BB9201" s="3"/>
      <c r="BC9201" s="3"/>
      <c r="BD9201" s="3"/>
      <c r="BE9201" s="3"/>
      <c r="BF9201" s="3"/>
      <c r="BG9201" s="3"/>
      <c r="CK9201"/>
    </row>
    <row r="9202" spans="1:89" x14ac:dyDescent="0.25">
      <c r="A9202" s="2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3"/>
      <c r="AU9202" s="5"/>
      <c r="AV9202" s="3"/>
      <c r="AW9202" s="3"/>
      <c r="AX9202" s="3"/>
      <c r="AY9202" s="3"/>
      <c r="AZ9202" s="3"/>
      <c r="BA9202" s="3"/>
      <c r="BB9202" s="3"/>
      <c r="BC9202" s="3"/>
      <c r="BD9202" s="3"/>
      <c r="BE9202" s="3"/>
      <c r="BF9202" s="3"/>
      <c r="BG9202" s="3"/>
      <c r="CK9202"/>
    </row>
    <row r="9203" spans="1:89" x14ac:dyDescent="0.25">
      <c r="A9203" s="2"/>
      <c r="B9203" s="5"/>
      <c r="C9203" s="5"/>
      <c r="D9203" s="5"/>
      <c r="E9203" s="5"/>
      <c r="F9203" s="5"/>
      <c r="G9203" s="5"/>
      <c r="H9203" s="5"/>
      <c r="I9203" s="3"/>
      <c r="J9203" s="5"/>
      <c r="K9203" s="5"/>
      <c r="L9203" s="5"/>
      <c r="M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3"/>
      <c r="AU9203" s="5"/>
      <c r="AV9203" s="3"/>
      <c r="AW9203" s="3"/>
      <c r="AX9203" s="3"/>
      <c r="AY9203" s="3"/>
      <c r="AZ9203" s="3"/>
      <c r="BA9203" s="3"/>
      <c r="BB9203" s="3"/>
      <c r="BC9203" s="3"/>
      <c r="BD9203" s="3"/>
      <c r="BE9203" s="3"/>
      <c r="BF9203" s="3"/>
      <c r="BG9203" s="3"/>
      <c r="CK9203"/>
    </row>
    <row r="9204" spans="1:89" x14ac:dyDescent="0.25">
      <c r="A9204" s="2"/>
      <c r="B9204" s="5"/>
      <c r="C9204" s="5"/>
      <c r="D9204" s="5"/>
      <c r="E9204" s="5"/>
      <c r="F9204" s="5"/>
      <c r="G9204" s="5"/>
      <c r="H9204" s="5"/>
      <c r="I9204" s="3"/>
      <c r="J9204" s="5"/>
      <c r="K9204" s="5"/>
      <c r="L9204" s="5"/>
      <c r="M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3"/>
      <c r="AU9204" s="5"/>
      <c r="AV9204" s="3"/>
      <c r="AW9204" s="3"/>
      <c r="AX9204" s="3"/>
      <c r="AY9204" s="3"/>
      <c r="AZ9204" s="3"/>
      <c r="BA9204" s="3"/>
      <c r="BB9204" s="3"/>
      <c r="BC9204" s="3"/>
      <c r="BD9204" s="3"/>
      <c r="BE9204" s="3"/>
      <c r="BF9204" s="3"/>
      <c r="BG9204" s="3"/>
      <c r="CK9204"/>
    </row>
    <row r="9205" spans="1:89" x14ac:dyDescent="0.25">
      <c r="A9205" s="2"/>
      <c r="B9205" s="5"/>
      <c r="C9205" s="5"/>
      <c r="D9205" s="5"/>
      <c r="E9205" s="5"/>
      <c r="F9205" s="5"/>
      <c r="G9205" s="5"/>
      <c r="H9205" s="5"/>
      <c r="I9205" s="3"/>
      <c r="J9205" s="5"/>
      <c r="K9205" s="5"/>
      <c r="L9205" s="5"/>
      <c r="M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3"/>
      <c r="AU9205" s="5"/>
      <c r="AV9205" s="3"/>
      <c r="AW9205" s="3"/>
      <c r="AX9205" s="3"/>
      <c r="AY9205" s="3"/>
      <c r="AZ9205" s="3"/>
      <c r="BA9205" s="3"/>
      <c r="BB9205" s="3"/>
      <c r="BC9205" s="3"/>
      <c r="BD9205" s="3"/>
      <c r="BE9205" s="3"/>
      <c r="BF9205" s="3"/>
      <c r="BG9205" s="3"/>
      <c r="CK9205"/>
    </row>
    <row r="9206" spans="1:89" x14ac:dyDescent="0.25">
      <c r="A9206" s="2"/>
      <c r="B9206" s="5"/>
      <c r="C9206" s="5"/>
      <c r="D9206" s="5"/>
      <c r="E9206" s="5"/>
      <c r="F9206" s="5"/>
      <c r="G9206" s="5"/>
      <c r="H9206" s="5"/>
      <c r="I9206" s="3"/>
      <c r="J9206" s="5"/>
      <c r="K9206" s="5"/>
      <c r="L9206" s="5"/>
      <c r="M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3"/>
      <c r="AU9206" s="5"/>
      <c r="AV9206" s="3"/>
      <c r="AW9206" s="3"/>
      <c r="AX9206" s="3"/>
      <c r="AY9206" s="3"/>
      <c r="AZ9206" s="3"/>
      <c r="BA9206" s="3"/>
      <c r="BB9206" s="3"/>
      <c r="BC9206" s="3"/>
      <c r="BD9206" s="3"/>
      <c r="BE9206" s="3"/>
      <c r="BF9206" s="3"/>
      <c r="BG9206" s="3"/>
      <c r="CK9206"/>
    </row>
    <row r="9207" spans="1:89" x14ac:dyDescent="0.25">
      <c r="A9207" s="2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3"/>
      <c r="AU9207" s="5"/>
      <c r="AV9207" s="3"/>
      <c r="AW9207" s="3"/>
      <c r="AX9207" s="3"/>
      <c r="AY9207" s="3"/>
      <c r="AZ9207" s="3"/>
      <c r="BA9207" s="3"/>
      <c r="BB9207" s="3"/>
      <c r="BC9207" s="3"/>
      <c r="BD9207" s="3"/>
      <c r="BE9207" s="3"/>
      <c r="BF9207" s="3"/>
      <c r="BG9207" s="3"/>
      <c r="CK9207"/>
    </row>
    <row r="9208" spans="1:89" x14ac:dyDescent="0.25">
      <c r="A9208" s="2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3"/>
      <c r="AU9208" s="5"/>
      <c r="AV9208" s="3"/>
      <c r="AW9208" s="3"/>
      <c r="AX9208" s="3"/>
      <c r="AY9208" s="3"/>
      <c r="AZ9208" s="3"/>
      <c r="BA9208" s="3"/>
      <c r="BB9208" s="3"/>
      <c r="BC9208" s="3"/>
      <c r="BD9208" s="3"/>
      <c r="BE9208" s="3"/>
      <c r="BF9208" s="3"/>
      <c r="BG9208" s="3"/>
      <c r="CK9208"/>
    </row>
    <row r="9209" spans="1:89" x14ac:dyDescent="0.25">
      <c r="A9209" s="2"/>
      <c r="B9209" s="5"/>
      <c r="C9209" s="5"/>
      <c r="D9209" s="5"/>
      <c r="E9209" s="5"/>
      <c r="F9209" s="5"/>
      <c r="G9209" s="5"/>
      <c r="H9209" s="5"/>
      <c r="I9209" s="3"/>
      <c r="J9209" s="5"/>
      <c r="K9209" s="5"/>
      <c r="L9209" s="5"/>
      <c r="M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3"/>
      <c r="AU9209" s="5"/>
      <c r="AV9209" s="3"/>
      <c r="AW9209" s="3"/>
      <c r="AX9209" s="3"/>
      <c r="AY9209" s="3"/>
      <c r="AZ9209" s="3"/>
      <c r="BA9209" s="3"/>
      <c r="BB9209" s="3"/>
      <c r="BC9209" s="3"/>
      <c r="BD9209" s="3"/>
      <c r="BE9209" s="3"/>
      <c r="BF9209" s="3"/>
      <c r="BG9209" s="3"/>
      <c r="CK9209"/>
    </row>
    <row r="9210" spans="1:89" x14ac:dyDescent="0.25">
      <c r="A9210" s="2"/>
      <c r="B9210" s="5"/>
      <c r="C9210" s="5"/>
      <c r="D9210" s="5"/>
      <c r="E9210" s="5"/>
      <c r="F9210" s="5"/>
      <c r="G9210" s="5"/>
      <c r="H9210" s="5"/>
      <c r="I9210" s="3"/>
      <c r="J9210" s="5"/>
      <c r="K9210" s="5"/>
      <c r="L9210" s="5"/>
      <c r="M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3"/>
      <c r="AU9210" s="5"/>
      <c r="AV9210" s="3"/>
      <c r="AW9210" s="3"/>
      <c r="AX9210" s="3"/>
      <c r="AY9210" s="3"/>
      <c r="AZ9210" s="3"/>
      <c r="BA9210" s="3"/>
      <c r="BB9210" s="3"/>
      <c r="BC9210" s="3"/>
      <c r="BD9210" s="3"/>
      <c r="BE9210" s="3"/>
      <c r="BF9210" s="3"/>
      <c r="BG9210" s="3"/>
      <c r="CK9210"/>
    </row>
    <row r="9211" spans="1:89" x14ac:dyDescent="0.25">
      <c r="A9211" s="2"/>
      <c r="B9211" s="5"/>
      <c r="C9211" s="5"/>
      <c r="D9211" s="5"/>
      <c r="E9211" s="5"/>
      <c r="F9211" s="5"/>
      <c r="G9211" s="5"/>
      <c r="H9211" s="5"/>
      <c r="I9211" s="3"/>
      <c r="J9211" s="5"/>
      <c r="K9211" s="5"/>
      <c r="L9211" s="5"/>
      <c r="M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3"/>
      <c r="AU9211" s="5"/>
      <c r="AV9211" s="3"/>
      <c r="AW9211" s="3"/>
      <c r="AX9211" s="3"/>
      <c r="AY9211" s="3"/>
      <c r="AZ9211" s="3"/>
      <c r="BA9211" s="3"/>
      <c r="BB9211" s="3"/>
      <c r="BC9211" s="3"/>
      <c r="BD9211" s="3"/>
      <c r="BE9211" s="3"/>
      <c r="BF9211" s="3"/>
      <c r="BG9211" s="3"/>
      <c r="CK9211"/>
    </row>
    <row r="9212" spans="1:89" x14ac:dyDescent="0.25">
      <c r="A9212" s="2"/>
      <c r="B9212" s="5"/>
      <c r="C9212" s="5"/>
      <c r="D9212" s="5"/>
      <c r="E9212" s="5"/>
      <c r="F9212" s="5"/>
      <c r="G9212" s="5"/>
      <c r="H9212" s="5"/>
      <c r="I9212" s="3"/>
      <c r="J9212" s="5"/>
      <c r="K9212" s="5"/>
      <c r="L9212" s="5"/>
      <c r="M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3"/>
      <c r="AU9212" s="5"/>
      <c r="AV9212" s="3"/>
      <c r="AW9212" s="3"/>
      <c r="AX9212" s="3"/>
      <c r="AY9212" s="3"/>
      <c r="AZ9212" s="3"/>
      <c r="BA9212" s="3"/>
      <c r="BB9212" s="3"/>
      <c r="BC9212" s="3"/>
      <c r="BD9212" s="3"/>
      <c r="BE9212" s="3"/>
      <c r="BF9212" s="3"/>
      <c r="BG9212" s="3"/>
      <c r="CK9212"/>
    </row>
    <row r="9213" spans="1:89" x14ac:dyDescent="0.25">
      <c r="A9213" s="2"/>
      <c r="B9213" s="5"/>
      <c r="C9213" s="5"/>
      <c r="D9213" s="5"/>
      <c r="E9213" s="5"/>
      <c r="F9213" s="5"/>
      <c r="G9213" s="5"/>
      <c r="H9213" s="5"/>
      <c r="I9213" s="3"/>
      <c r="J9213" s="5"/>
      <c r="K9213" s="5"/>
      <c r="L9213" s="5"/>
      <c r="M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3"/>
      <c r="AU9213" s="5"/>
      <c r="AV9213" s="3"/>
      <c r="AW9213" s="3"/>
      <c r="AX9213" s="3"/>
      <c r="AY9213" s="3"/>
      <c r="AZ9213" s="3"/>
      <c r="BA9213" s="3"/>
      <c r="BB9213" s="3"/>
      <c r="BC9213" s="3"/>
      <c r="BD9213" s="3"/>
      <c r="BE9213" s="3"/>
      <c r="BF9213" s="3"/>
      <c r="BG9213" s="3"/>
      <c r="CK9213"/>
    </row>
    <row r="9214" spans="1:89" x14ac:dyDescent="0.25">
      <c r="A9214" s="2"/>
      <c r="B9214" s="5"/>
      <c r="C9214" s="5"/>
      <c r="D9214" s="5"/>
      <c r="E9214" s="5"/>
      <c r="F9214" s="5"/>
      <c r="G9214" s="5"/>
      <c r="H9214" s="5"/>
      <c r="I9214" s="3"/>
      <c r="J9214" s="5"/>
      <c r="K9214" s="5"/>
      <c r="L9214" s="5"/>
      <c r="M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3"/>
      <c r="AU9214" s="5"/>
      <c r="AV9214" s="3"/>
      <c r="AW9214" s="3"/>
      <c r="AX9214" s="3"/>
      <c r="AY9214" s="3"/>
      <c r="AZ9214" s="3"/>
      <c r="BA9214" s="3"/>
      <c r="BB9214" s="3"/>
      <c r="BC9214" s="3"/>
      <c r="BD9214" s="3"/>
      <c r="BE9214" s="3"/>
      <c r="BF9214" s="3"/>
      <c r="BG9214" s="3"/>
      <c r="CK9214"/>
    </row>
    <row r="9215" spans="1:89" x14ac:dyDescent="0.25">
      <c r="A9215" s="2"/>
      <c r="B9215" s="5"/>
      <c r="C9215" s="5"/>
      <c r="D9215" s="5"/>
      <c r="E9215" s="5"/>
      <c r="F9215" s="5"/>
      <c r="G9215" s="5"/>
      <c r="H9215" s="5"/>
      <c r="I9215" s="3"/>
      <c r="J9215" s="5"/>
      <c r="K9215" s="5"/>
      <c r="L9215" s="5"/>
      <c r="M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3"/>
      <c r="AU9215" s="5"/>
      <c r="AV9215" s="3"/>
      <c r="AW9215" s="3"/>
      <c r="AX9215" s="3"/>
      <c r="AY9215" s="3"/>
      <c r="AZ9215" s="3"/>
      <c r="BA9215" s="3"/>
      <c r="BB9215" s="3"/>
      <c r="BC9215" s="3"/>
      <c r="BD9215" s="3"/>
      <c r="BE9215" s="3"/>
      <c r="BF9215" s="3"/>
      <c r="BG9215" s="3"/>
      <c r="CK9215"/>
    </row>
    <row r="9216" spans="1:89" x14ac:dyDescent="0.25">
      <c r="A9216" s="2"/>
      <c r="B9216" s="5"/>
      <c r="C9216" s="5"/>
      <c r="D9216" s="5"/>
      <c r="E9216" s="5"/>
      <c r="F9216" s="5"/>
      <c r="G9216" s="5"/>
      <c r="H9216" s="5"/>
      <c r="I9216" s="3"/>
      <c r="J9216" s="5"/>
      <c r="K9216" s="5"/>
      <c r="L9216" s="5"/>
      <c r="M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3"/>
      <c r="AT9216" s="3"/>
      <c r="AU9216" s="5"/>
      <c r="AV9216" s="3"/>
      <c r="AW9216" s="3"/>
      <c r="AX9216" s="3"/>
      <c r="AY9216" s="3"/>
      <c r="AZ9216" s="3"/>
      <c r="BA9216" s="3"/>
      <c r="BB9216" s="3"/>
      <c r="BC9216" s="3"/>
      <c r="BD9216" s="3"/>
      <c r="BE9216" s="3"/>
      <c r="BF9216" s="3"/>
      <c r="BG9216" s="3"/>
      <c r="CK9216"/>
    </row>
    <row r="9217" spans="1:89" x14ac:dyDescent="0.25">
      <c r="A9217" s="2"/>
      <c r="B9217" s="5"/>
      <c r="C9217" s="5"/>
      <c r="D9217" s="5"/>
      <c r="E9217" s="5"/>
      <c r="F9217" s="5"/>
      <c r="G9217" s="5"/>
      <c r="H9217" s="5"/>
      <c r="I9217" s="3"/>
      <c r="J9217" s="5"/>
      <c r="K9217" s="5"/>
      <c r="L9217" s="5"/>
      <c r="M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3"/>
      <c r="AU9217" s="5"/>
      <c r="AV9217" s="3"/>
      <c r="AW9217" s="3"/>
      <c r="AX9217" s="3"/>
      <c r="AY9217" s="3"/>
      <c r="AZ9217" s="3"/>
      <c r="BA9217" s="3"/>
      <c r="BB9217" s="3"/>
      <c r="BC9217" s="3"/>
      <c r="BD9217" s="3"/>
      <c r="BE9217" s="3"/>
      <c r="BF9217" s="3"/>
      <c r="BG9217" s="3"/>
      <c r="CK9217"/>
    </row>
    <row r="9218" spans="1:89" x14ac:dyDescent="0.25">
      <c r="A9218" s="2"/>
      <c r="B9218" s="5"/>
      <c r="C9218" s="5"/>
      <c r="D9218" s="5"/>
      <c r="E9218" s="5"/>
      <c r="F9218" s="5"/>
      <c r="G9218" s="5"/>
      <c r="H9218" s="5"/>
      <c r="I9218" s="3"/>
      <c r="J9218" s="5"/>
      <c r="K9218" s="5"/>
      <c r="L9218" s="5"/>
      <c r="M9218" s="5"/>
      <c r="AJ9218" s="5"/>
      <c r="AK9218" s="3"/>
      <c r="AL9218" s="5"/>
      <c r="AM9218" s="5"/>
      <c r="AN9218" s="5"/>
      <c r="AO9218" s="5"/>
      <c r="AP9218" s="5"/>
      <c r="AQ9218" s="5"/>
      <c r="AR9218" s="5"/>
      <c r="AS9218" s="3"/>
      <c r="AT9218" s="3"/>
      <c r="AU9218" s="3"/>
      <c r="AV9218" s="3"/>
      <c r="AW9218" s="3"/>
      <c r="AX9218" s="3"/>
      <c r="AY9218" s="3"/>
      <c r="AZ9218" s="3"/>
      <c r="BA9218" s="3"/>
      <c r="BB9218" s="3"/>
      <c r="BC9218" s="3"/>
      <c r="BD9218" s="3"/>
      <c r="BE9218" s="3"/>
      <c r="BF9218" s="3"/>
      <c r="BG9218" s="3"/>
      <c r="CK9218"/>
    </row>
    <row r="9219" spans="1:89" x14ac:dyDescent="0.25">
      <c r="A9219" s="2"/>
      <c r="B9219" s="5"/>
      <c r="C9219" s="5"/>
      <c r="D9219" s="5"/>
      <c r="E9219" s="5"/>
      <c r="F9219" s="5"/>
      <c r="G9219" s="5"/>
      <c r="H9219" s="5"/>
      <c r="I9219" s="3"/>
      <c r="J9219" s="5"/>
      <c r="K9219" s="5"/>
      <c r="L9219" s="5"/>
      <c r="M9219" s="5"/>
      <c r="AJ9219" s="5"/>
      <c r="AK9219" s="3"/>
      <c r="AL9219" s="5"/>
      <c r="AM9219" s="5"/>
      <c r="AN9219" s="5"/>
      <c r="AO9219" s="5"/>
      <c r="AP9219" s="5"/>
      <c r="AQ9219" s="5"/>
      <c r="AR9219" s="5"/>
      <c r="AS9219" s="3"/>
      <c r="AT9219" s="3"/>
      <c r="AU9219" s="3"/>
      <c r="AV9219" s="3"/>
      <c r="AW9219" s="3"/>
      <c r="AX9219" s="3"/>
      <c r="AY9219" s="3"/>
      <c r="AZ9219" s="3"/>
      <c r="BA9219" s="3"/>
      <c r="BB9219" s="3"/>
      <c r="BC9219" s="3"/>
      <c r="BD9219" s="3"/>
      <c r="BE9219" s="3"/>
      <c r="BF9219" s="3"/>
      <c r="BG9219" s="3"/>
      <c r="CK9219"/>
    </row>
    <row r="9220" spans="1:89" x14ac:dyDescent="0.25">
      <c r="A9220" s="2"/>
      <c r="B9220" s="5"/>
      <c r="C9220" s="5"/>
      <c r="D9220" s="5"/>
      <c r="E9220" s="5"/>
      <c r="F9220" s="5"/>
      <c r="G9220" s="5"/>
      <c r="H9220" s="5"/>
      <c r="I9220" s="3"/>
      <c r="J9220" s="5"/>
      <c r="K9220" s="5"/>
      <c r="L9220" s="5"/>
      <c r="M9220" s="5"/>
      <c r="AJ9220" s="5"/>
      <c r="AK9220" s="3"/>
      <c r="AL9220" s="5"/>
      <c r="AM9220" s="5"/>
      <c r="AN9220" s="5"/>
      <c r="AO9220" s="5"/>
      <c r="AP9220" s="5"/>
      <c r="AQ9220" s="5"/>
      <c r="AR9220" s="5"/>
      <c r="AS9220" s="3"/>
      <c r="AT9220" s="3"/>
      <c r="AU9220" s="3"/>
      <c r="AV9220" s="3"/>
      <c r="AW9220" s="3"/>
      <c r="AX9220" s="3"/>
      <c r="AY9220" s="3"/>
      <c r="AZ9220" s="3"/>
      <c r="BA9220" s="3"/>
      <c r="BB9220" s="3"/>
      <c r="BC9220" s="3"/>
      <c r="BD9220" s="3"/>
      <c r="BE9220" s="3"/>
      <c r="BF9220" s="3"/>
      <c r="BG9220" s="3"/>
      <c r="CK9220"/>
    </row>
    <row r="9221" spans="1:89" x14ac:dyDescent="0.25">
      <c r="A9221" s="2"/>
      <c r="B9221" s="5"/>
      <c r="C9221" s="5"/>
      <c r="D9221" s="5"/>
      <c r="E9221" s="5"/>
      <c r="F9221" s="5"/>
      <c r="G9221" s="5"/>
      <c r="H9221" s="5"/>
      <c r="I9221" s="3"/>
      <c r="J9221" s="5"/>
      <c r="K9221" s="5"/>
      <c r="L9221" s="5"/>
      <c r="M9221" s="5"/>
      <c r="AJ9221" s="3"/>
      <c r="AK9221" s="5"/>
      <c r="AL9221" s="5"/>
      <c r="AM9221" s="5"/>
      <c r="AN9221" s="5"/>
      <c r="AO9221" s="5"/>
      <c r="AP9221" s="5"/>
      <c r="AQ9221" s="5"/>
      <c r="AR9221" s="5"/>
      <c r="AS9221" s="3"/>
      <c r="AT9221" s="3"/>
      <c r="AU9221" s="5"/>
      <c r="AV9221" s="3"/>
      <c r="AW9221" s="3"/>
      <c r="AX9221" s="3"/>
      <c r="AY9221" s="3"/>
      <c r="AZ9221" s="3"/>
      <c r="BA9221" s="3"/>
      <c r="BB9221" s="3"/>
      <c r="BC9221" s="3"/>
      <c r="BD9221" s="3"/>
      <c r="BE9221" s="3"/>
      <c r="BF9221" s="3"/>
      <c r="BG9221" s="3"/>
      <c r="CK9221"/>
    </row>
    <row r="9222" spans="1:89" x14ac:dyDescent="0.25">
      <c r="A9222" s="2"/>
      <c r="B9222" s="5"/>
      <c r="C9222" s="5"/>
      <c r="D9222" s="5"/>
      <c r="E9222" s="5"/>
      <c r="F9222" s="5"/>
      <c r="G9222" s="5"/>
      <c r="H9222" s="5"/>
      <c r="I9222" s="3"/>
      <c r="J9222" s="5"/>
      <c r="K9222" s="5"/>
      <c r="L9222" s="5"/>
      <c r="M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3"/>
      <c r="AU9222" s="5"/>
      <c r="AV9222" s="3"/>
      <c r="AW9222" s="3"/>
      <c r="AX9222" s="3"/>
      <c r="AY9222" s="3"/>
      <c r="AZ9222" s="3"/>
      <c r="BA9222" s="3"/>
      <c r="BB9222" s="3"/>
      <c r="BC9222" s="3"/>
      <c r="BD9222" s="3"/>
      <c r="BE9222" s="3"/>
      <c r="BF9222" s="3"/>
      <c r="BG9222" s="3"/>
      <c r="CK9222"/>
    </row>
    <row r="9223" spans="1:89" x14ac:dyDescent="0.25">
      <c r="A9223" s="2"/>
      <c r="B9223" s="5"/>
      <c r="C9223" s="5"/>
      <c r="D9223" s="5"/>
      <c r="E9223" s="5"/>
      <c r="F9223" s="5"/>
      <c r="G9223" s="5"/>
      <c r="H9223" s="5"/>
      <c r="I9223" s="3"/>
      <c r="J9223" s="5"/>
      <c r="K9223" s="5"/>
      <c r="L9223" s="5"/>
      <c r="M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3"/>
      <c r="AU9223" s="5"/>
      <c r="AV9223" s="3"/>
      <c r="AW9223" s="3"/>
      <c r="AX9223" s="3"/>
      <c r="AY9223" s="3"/>
      <c r="AZ9223" s="3"/>
      <c r="BA9223" s="3"/>
      <c r="BB9223" s="3"/>
      <c r="BC9223" s="3"/>
      <c r="BD9223" s="3"/>
      <c r="BE9223" s="3"/>
      <c r="BF9223" s="3"/>
      <c r="BG9223" s="3"/>
      <c r="CK9223"/>
    </row>
    <row r="9224" spans="1:89" x14ac:dyDescent="0.25">
      <c r="A9224" s="2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3"/>
      <c r="AU9224" s="5"/>
      <c r="AV9224" s="3"/>
      <c r="AW9224" s="3"/>
      <c r="AX9224" s="3"/>
      <c r="AY9224" s="3"/>
      <c r="AZ9224" s="3"/>
      <c r="BA9224" s="3"/>
      <c r="BB9224" s="3"/>
      <c r="BC9224" s="3"/>
      <c r="BD9224" s="3"/>
      <c r="BE9224" s="3"/>
      <c r="BF9224" s="3"/>
      <c r="BG9224" s="3"/>
      <c r="CK9224"/>
    </row>
    <row r="9225" spans="1:89" x14ac:dyDescent="0.25">
      <c r="A9225" s="2"/>
      <c r="B9225" s="5"/>
      <c r="C9225" s="5"/>
      <c r="D9225" s="5"/>
      <c r="E9225" s="5"/>
      <c r="F9225" s="5"/>
      <c r="G9225" s="5"/>
      <c r="H9225" s="5"/>
      <c r="I9225" s="3"/>
      <c r="J9225" s="5"/>
      <c r="K9225" s="5"/>
      <c r="L9225" s="5"/>
      <c r="M9225" s="5"/>
      <c r="AJ9225" s="3"/>
      <c r="AK9225" s="5"/>
      <c r="AL9225" s="5"/>
      <c r="AM9225" s="5"/>
      <c r="AN9225" s="5"/>
      <c r="AO9225" s="5"/>
      <c r="AP9225" s="5"/>
      <c r="AQ9225" s="5"/>
      <c r="AR9225" s="5"/>
      <c r="AS9225" s="3"/>
      <c r="AT9225" s="3"/>
      <c r="AU9225" s="5"/>
      <c r="AV9225" s="3"/>
      <c r="AW9225" s="3"/>
      <c r="AX9225" s="3"/>
      <c r="AY9225" s="3"/>
      <c r="AZ9225" s="3"/>
      <c r="BA9225" s="3"/>
      <c r="BB9225" s="3"/>
      <c r="BC9225" s="3"/>
      <c r="BD9225" s="3"/>
      <c r="BE9225" s="3"/>
      <c r="BF9225" s="3"/>
      <c r="BG9225" s="3"/>
      <c r="CK9225"/>
    </row>
    <row r="9226" spans="1:89" x14ac:dyDescent="0.25">
      <c r="A9226" s="2"/>
      <c r="B9226" s="5"/>
      <c r="C9226" s="5"/>
      <c r="D9226" s="5"/>
      <c r="E9226" s="5"/>
      <c r="F9226" s="5"/>
      <c r="G9226" s="5"/>
      <c r="H9226" s="5"/>
      <c r="I9226" s="3"/>
      <c r="J9226" s="5"/>
      <c r="K9226" s="5"/>
      <c r="L9226" s="5"/>
      <c r="M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3"/>
      <c r="AU9226" s="5"/>
      <c r="AV9226" s="3"/>
      <c r="AW9226" s="3"/>
      <c r="AX9226" s="3"/>
      <c r="AY9226" s="3"/>
      <c r="AZ9226" s="3"/>
      <c r="BA9226" s="3"/>
      <c r="BB9226" s="3"/>
      <c r="BC9226" s="3"/>
      <c r="BD9226" s="3"/>
      <c r="BE9226" s="3"/>
      <c r="BF9226" s="3"/>
      <c r="BG9226" s="3"/>
      <c r="CK9226"/>
    </row>
    <row r="9227" spans="1:89" x14ac:dyDescent="0.25">
      <c r="A9227" s="2"/>
      <c r="B9227" s="5"/>
      <c r="C9227" s="5"/>
      <c r="D9227" s="5"/>
      <c r="E9227" s="5"/>
      <c r="F9227" s="5"/>
      <c r="G9227" s="5"/>
      <c r="H9227" s="5"/>
      <c r="I9227" s="3"/>
      <c r="J9227" s="5"/>
      <c r="K9227" s="5"/>
      <c r="L9227" s="5"/>
      <c r="M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3"/>
      <c r="AU9227" s="5"/>
      <c r="AV9227" s="3"/>
      <c r="AW9227" s="3"/>
      <c r="AX9227" s="3"/>
      <c r="AY9227" s="3"/>
      <c r="AZ9227" s="3"/>
      <c r="BA9227" s="3"/>
      <c r="BB9227" s="3"/>
      <c r="BC9227" s="3"/>
      <c r="BD9227" s="3"/>
      <c r="BE9227" s="3"/>
      <c r="BF9227" s="3"/>
      <c r="BG9227" s="3"/>
      <c r="CK9227"/>
    </row>
    <row r="9228" spans="1:89" x14ac:dyDescent="0.25">
      <c r="A9228" s="2"/>
      <c r="B9228" s="5"/>
      <c r="C9228" s="5"/>
      <c r="D9228" s="5"/>
      <c r="E9228" s="5"/>
      <c r="F9228" s="5"/>
      <c r="G9228" s="5"/>
      <c r="H9228" s="5"/>
      <c r="I9228" s="3"/>
      <c r="J9228" s="5"/>
      <c r="K9228" s="5"/>
      <c r="L9228" s="5"/>
      <c r="M9228" s="5"/>
      <c r="AJ9228" s="5"/>
      <c r="AK9228" s="3"/>
      <c r="AL9228" s="5"/>
      <c r="AM9228" s="5"/>
      <c r="AN9228" s="5"/>
      <c r="AO9228" s="5"/>
      <c r="AP9228" s="5"/>
      <c r="AQ9228" s="5"/>
      <c r="AR9228" s="5"/>
      <c r="AS9228" s="3"/>
      <c r="AT9228" s="3"/>
      <c r="AU9228" s="3"/>
      <c r="AV9228" s="3"/>
      <c r="AW9228" s="3"/>
      <c r="AX9228" s="3"/>
      <c r="AY9228" s="3"/>
      <c r="AZ9228" s="3"/>
      <c r="BA9228" s="3"/>
      <c r="BB9228" s="3"/>
      <c r="BC9228" s="3"/>
      <c r="BD9228" s="3"/>
      <c r="BE9228" s="3"/>
      <c r="BF9228" s="3"/>
      <c r="BG9228" s="3"/>
      <c r="CK9228"/>
    </row>
    <row r="9229" spans="1:89" x14ac:dyDescent="0.25">
      <c r="A9229" s="2"/>
      <c r="B9229" s="5"/>
      <c r="C9229" s="5"/>
      <c r="D9229" s="5"/>
      <c r="E9229" s="5"/>
      <c r="F9229" s="5"/>
      <c r="G9229" s="5"/>
      <c r="H9229" s="5"/>
      <c r="I9229" s="3"/>
      <c r="J9229" s="5"/>
      <c r="K9229" s="5"/>
      <c r="L9229" s="5"/>
      <c r="M9229" s="5"/>
      <c r="AJ9229" s="5"/>
      <c r="AK9229" s="3"/>
      <c r="AL9229" s="5"/>
      <c r="AM9229" s="5"/>
      <c r="AN9229" s="5"/>
      <c r="AO9229" s="5"/>
      <c r="AP9229" s="5"/>
      <c r="AQ9229" s="5"/>
      <c r="AR9229" s="5"/>
      <c r="AS9229" s="3"/>
      <c r="AT9229" s="3"/>
      <c r="AU9229" s="3"/>
      <c r="AV9229" s="3"/>
      <c r="AW9229" s="3"/>
      <c r="AX9229" s="3"/>
      <c r="AY9229" s="3"/>
      <c r="AZ9229" s="3"/>
      <c r="BA9229" s="3"/>
      <c r="BB9229" s="3"/>
      <c r="BC9229" s="3"/>
      <c r="BD9229" s="3"/>
      <c r="BE9229" s="3"/>
      <c r="BF9229" s="3"/>
      <c r="BG9229" s="3"/>
      <c r="CK9229"/>
    </row>
    <row r="9230" spans="1:89" x14ac:dyDescent="0.25">
      <c r="A9230" s="2"/>
      <c r="B9230" s="5"/>
      <c r="C9230" s="5"/>
      <c r="D9230" s="5"/>
      <c r="E9230" s="5"/>
      <c r="F9230" s="5"/>
      <c r="G9230" s="5"/>
      <c r="H9230" s="5"/>
      <c r="I9230" s="3"/>
      <c r="J9230" s="5"/>
      <c r="K9230" s="5"/>
      <c r="L9230" s="5"/>
      <c r="M9230" s="5"/>
      <c r="AJ9230" s="5"/>
      <c r="AK9230" s="3"/>
      <c r="AL9230" s="5"/>
      <c r="AM9230" s="5"/>
      <c r="AN9230" s="5"/>
      <c r="AO9230" s="5"/>
      <c r="AP9230" s="5"/>
      <c r="AQ9230" s="5"/>
      <c r="AR9230" s="5"/>
      <c r="AS9230" s="3"/>
      <c r="AT9230" s="3"/>
      <c r="AU9230" s="3"/>
      <c r="AV9230" s="3"/>
      <c r="AW9230" s="3"/>
      <c r="AX9230" s="3"/>
      <c r="AY9230" s="3"/>
      <c r="AZ9230" s="3"/>
      <c r="BA9230" s="3"/>
      <c r="BB9230" s="3"/>
      <c r="BC9230" s="3"/>
      <c r="BD9230" s="3"/>
      <c r="BE9230" s="3"/>
      <c r="BF9230" s="3"/>
      <c r="BG9230" s="3"/>
      <c r="CK9230"/>
    </row>
    <row r="9231" spans="1:89" x14ac:dyDescent="0.25">
      <c r="A9231" s="2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3"/>
      <c r="AU9231" s="5"/>
      <c r="AV9231" s="3"/>
      <c r="AW9231" s="3"/>
      <c r="AX9231" s="3"/>
      <c r="AY9231" s="3"/>
      <c r="AZ9231" s="3"/>
      <c r="BA9231" s="3"/>
      <c r="BB9231" s="3"/>
      <c r="BC9231" s="3"/>
      <c r="BD9231" s="3"/>
      <c r="BE9231" s="3"/>
      <c r="BF9231" s="3"/>
      <c r="BG9231" s="3"/>
      <c r="CK9231"/>
    </row>
    <row r="9232" spans="1:89" x14ac:dyDescent="0.25">
      <c r="A9232" s="2"/>
      <c r="B9232" s="5"/>
      <c r="C9232" s="5"/>
      <c r="D9232" s="5"/>
      <c r="E9232" s="5"/>
      <c r="F9232" s="5"/>
      <c r="G9232" s="5"/>
      <c r="H9232" s="5"/>
      <c r="I9232" s="3"/>
      <c r="J9232" s="5"/>
      <c r="K9232" s="5"/>
      <c r="L9232" s="5"/>
      <c r="M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3"/>
      <c r="AU9232" s="5"/>
      <c r="AV9232" s="3"/>
      <c r="AW9232" s="3"/>
      <c r="AX9232" s="3"/>
      <c r="AY9232" s="3"/>
      <c r="AZ9232" s="3"/>
      <c r="BA9232" s="3"/>
      <c r="BB9232" s="3"/>
      <c r="BC9232" s="3"/>
      <c r="BD9232" s="3"/>
      <c r="BE9232" s="3"/>
      <c r="BF9232" s="3"/>
      <c r="BG9232" s="3"/>
      <c r="CK9232"/>
    </row>
    <row r="9233" spans="1:89" x14ac:dyDescent="0.25">
      <c r="A9233" s="2"/>
      <c r="B9233" s="5"/>
      <c r="C9233" s="5"/>
      <c r="D9233" s="5"/>
      <c r="E9233" s="5"/>
      <c r="F9233" s="5"/>
      <c r="G9233" s="5"/>
      <c r="H9233" s="5"/>
      <c r="I9233" s="3"/>
      <c r="J9233" s="5"/>
      <c r="K9233" s="5"/>
      <c r="L9233" s="5"/>
      <c r="M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3"/>
      <c r="AU9233" s="5"/>
      <c r="AV9233" s="3"/>
      <c r="AW9233" s="3"/>
      <c r="AX9233" s="3"/>
      <c r="AY9233" s="3"/>
      <c r="AZ9233" s="3"/>
      <c r="BA9233" s="3"/>
      <c r="BB9233" s="3"/>
      <c r="BC9233" s="3"/>
      <c r="BD9233" s="3"/>
      <c r="BE9233" s="3"/>
      <c r="BF9233" s="3"/>
      <c r="BG9233" s="3"/>
      <c r="CK9233"/>
    </row>
    <row r="9234" spans="1:89" x14ac:dyDescent="0.25">
      <c r="A9234" s="2"/>
      <c r="B9234" s="5"/>
      <c r="C9234" s="5"/>
      <c r="D9234" s="5"/>
      <c r="E9234" s="5"/>
      <c r="F9234" s="5"/>
      <c r="G9234" s="5"/>
      <c r="H9234" s="5"/>
      <c r="I9234" s="3"/>
      <c r="J9234" s="5"/>
      <c r="K9234" s="5"/>
      <c r="L9234" s="5"/>
      <c r="M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3"/>
      <c r="AU9234" s="5"/>
      <c r="AV9234" s="3"/>
      <c r="AW9234" s="3"/>
      <c r="AX9234" s="3"/>
      <c r="AY9234" s="3"/>
      <c r="AZ9234" s="3"/>
      <c r="BA9234" s="3"/>
      <c r="BB9234" s="3"/>
      <c r="BC9234" s="3"/>
      <c r="BD9234" s="3"/>
      <c r="BE9234" s="3"/>
      <c r="BF9234" s="3"/>
      <c r="BG9234" s="3"/>
      <c r="CK9234"/>
    </row>
    <row r="9235" spans="1:89" x14ac:dyDescent="0.25">
      <c r="A9235" s="2"/>
      <c r="B9235" s="5"/>
      <c r="C9235" s="5"/>
      <c r="D9235" s="5"/>
      <c r="E9235" s="5"/>
      <c r="F9235" s="5"/>
      <c r="G9235" s="5"/>
      <c r="H9235" s="5"/>
      <c r="I9235" s="3"/>
      <c r="J9235" s="5"/>
      <c r="K9235" s="5"/>
      <c r="L9235" s="5"/>
      <c r="M9235" s="5"/>
      <c r="AJ9235" s="3"/>
      <c r="AK9235" s="5"/>
      <c r="AL9235" s="5"/>
      <c r="AM9235" s="5"/>
      <c r="AN9235" s="5"/>
      <c r="AO9235" s="5"/>
      <c r="AP9235" s="5"/>
      <c r="AQ9235" s="5"/>
      <c r="AR9235" s="5"/>
      <c r="AS9235" s="3"/>
      <c r="AT9235" s="3"/>
      <c r="AU9235" s="5"/>
      <c r="AV9235" s="3"/>
      <c r="AW9235" s="3"/>
      <c r="AX9235" s="3"/>
      <c r="AY9235" s="3"/>
      <c r="AZ9235" s="3"/>
      <c r="BA9235" s="3"/>
      <c r="BB9235" s="3"/>
      <c r="BC9235" s="3"/>
      <c r="BD9235" s="3"/>
      <c r="BE9235" s="3"/>
      <c r="BF9235" s="3"/>
      <c r="BG9235" s="3"/>
      <c r="CK9235"/>
    </row>
    <row r="9236" spans="1:89" x14ac:dyDescent="0.25">
      <c r="A9236" s="2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3"/>
      <c r="AT9236" s="3"/>
      <c r="AU9236" s="5"/>
      <c r="AV9236" s="3"/>
      <c r="AW9236" s="3"/>
      <c r="AX9236" s="3"/>
      <c r="AY9236" s="3"/>
      <c r="AZ9236" s="3"/>
      <c r="BA9236" s="3"/>
      <c r="BB9236" s="3"/>
      <c r="BC9236" s="3"/>
      <c r="BD9236" s="3"/>
      <c r="BE9236" s="3"/>
      <c r="BF9236" s="3"/>
      <c r="BG9236" s="3"/>
      <c r="CK9236"/>
    </row>
    <row r="9237" spans="1:89" x14ac:dyDescent="0.25">
      <c r="A9237" s="2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3"/>
      <c r="AU9237" s="5"/>
      <c r="AV9237" s="3"/>
      <c r="AW9237" s="3"/>
      <c r="AX9237" s="3"/>
      <c r="AY9237" s="3"/>
      <c r="AZ9237" s="3"/>
      <c r="BA9237" s="3"/>
      <c r="BB9237" s="3"/>
      <c r="BC9237" s="3"/>
      <c r="BD9237" s="3"/>
      <c r="BE9237" s="3"/>
      <c r="BF9237" s="3"/>
      <c r="BG9237" s="3"/>
      <c r="CK9237"/>
    </row>
    <row r="9238" spans="1:89" x14ac:dyDescent="0.25">
      <c r="A9238" s="2"/>
      <c r="B9238" s="5"/>
      <c r="C9238" s="5"/>
      <c r="D9238" s="5"/>
      <c r="E9238" s="5"/>
      <c r="F9238" s="5"/>
      <c r="G9238" s="5"/>
      <c r="H9238" s="5"/>
      <c r="I9238" s="3"/>
      <c r="J9238" s="5"/>
      <c r="K9238" s="5"/>
      <c r="L9238" s="5"/>
      <c r="M9238" s="5"/>
      <c r="AJ9238" s="5"/>
      <c r="AK9238" s="3"/>
      <c r="AL9238" s="5"/>
      <c r="AM9238" s="5"/>
      <c r="AN9238" s="5"/>
      <c r="AO9238" s="5"/>
      <c r="AP9238" s="5"/>
      <c r="AQ9238" s="5"/>
      <c r="AR9238" s="5"/>
      <c r="AS9238" s="3"/>
      <c r="AT9238" s="3"/>
      <c r="AU9238" s="3"/>
      <c r="AV9238" s="3"/>
      <c r="AW9238" s="3"/>
      <c r="AX9238" s="3"/>
      <c r="AY9238" s="3"/>
      <c r="AZ9238" s="3"/>
      <c r="BA9238" s="3"/>
      <c r="BB9238" s="3"/>
      <c r="BC9238" s="3"/>
      <c r="BD9238" s="3"/>
      <c r="BE9238" s="3"/>
      <c r="BF9238" s="3"/>
      <c r="BG9238" s="3"/>
      <c r="CK9238"/>
    </row>
    <row r="9239" spans="1:89" x14ac:dyDescent="0.25">
      <c r="A9239" s="2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AJ9239" s="5"/>
      <c r="AK9239" s="3"/>
      <c r="AL9239" s="5"/>
      <c r="AM9239" s="5"/>
      <c r="AN9239" s="5"/>
      <c r="AO9239" s="5"/>
      <c r="AP9239" s="5"/>
      <c r="AQ9239" s="5"/>
      <c r="AR9239" s="5"/>
      <c r="AS9239" s="3"/>
      <c r="AT9239" s="3"/>
      <c r="AU9239" s="3"/>
      <c r="AV9239" s="3"/>
      <c r="AW9239" s="3"/>
      <c r="AX9239" s="3"/>
      <c r="AY9239" s="3"/>
      <c r="AZ9239" s="3"/>
      <c r="BA9239" s="3"/>
      <c r="BB9239" s="3"/>
      <c r="BC9239" s="3"/>
      <c r="BD9239" s="3"/>
      <c r="BE9239" s="3"/>
      <c r="BF9239" s="3"/>
      <c r="BG9239" s="3"/>
      <c r="CK9239"/>
    </row>
    <row r="9240" spans="1:89" x14ac:dyDescent="0.25">
      <c r="A9240" s="2"/>
      <c r="B9240" s="5"/>
      <c r="C9240" s="5"/>
      <c r="D9240" s="5"/>
      <c r="E9240" s="5"/>
      <c r="F9240" s="5"/>
      <c r="G9240" s="5"/>
      <c r="H9240" s="5"/>
      <c r="I9240" s="3"/>
      <c r="J9240" s="5"/>
      <c r="K9240" s="5"/>
      <c r="L9240" s="5"/>
      <c r="M9240" s="5"/>
      <c r="AJ9240" s="5"/>
      <c r="AK9240" s="3"/>
      <c r="AL9240" s="5"/>
      <c r="AM9240" s="5"/>
      <c r="AN9240" s="5"/>
      <c r="AO9240" s="5"/>
      <c r="AP9240" s="5"/>
      <c r="AQ9240" s="5"/>
      <c r="AR9240" s="5"/>
      <c r="AS9240" s="3"/>
      <c r="AT9240" s="3"/>
      <c r="AU9240" s="3"/>
      <c r="AV9240" s="3"/>
      <c r="AW9240" s="3"/>
      <c r="AX9240" s="3"/>
      <c r="AY9240" s="3"/>
      <c r="AZ9240" s="3"/>
      <c r="BA9240" s="3"/>
      <c r="BB9240" s="3"/>
      <c r="BC9240" s="3"/>
      <c r="BD9240" s="3"/>
      <c r="BE9240" s="3"/>
      <c r="BF9240" s="3"/>
      <c r="BG9240" s="3"/>
      <c r="CK9240"/>
    </row>
    <row r="9241" spans="1:89" x14ac:dyDescent="0.25">
      <c r="A9241" s="2"/>
      <c r="B9241" s="5"/>
      <c r="C9241" s="5"/>
      <c r="D9241" s="5"/>
      <c r="E9241" s="5"/>
      <c r="F9241" s="5"/>
      <c r="G9241" s="5"/>
      <c r="H9241" s="5"/>
      <c r="I9241" s="3"/>
      <c r="J9241" s="5"/>
      <c r="K9241" s="5"/>
      <c r="L9241" s="5"/>
      <c r="M9241" s="5"/>
      <c r="AJ9241" s="3"/>
      <c r="AK9241" s="5"/>
      <c r="AL9241" s="5"/>
      <c r="AM9241" s="5"/>
      <c r="AN9241" s="5"/>
      <c r="AO9241" s="5"/>
      <c r="AP9241" s="5"/>
      <c r="AQ9241" s="5"/>
      <c r="AR9241" s="5"/>
      <c r="AS9241" s="3"/>
      <c r="AT9241" s="3"/>
      <c r="AU9241" s="5"/>
      <c r="AV9241" s="3"/>
      <c r="AW9241" s="3"/>
      <c r="AX9241" s="3"/>
      <c r="AY9241" s="3"/>
      <c r="AZ9241" s="3"/>
      <c r="BA9241" s="3"/>
      <c r="BB9241" s="3"/>
      <c r="BC9241" s="3"/>
      <c r="BD9241" s="3"/>
      <c r="BE9241" s="3"/>
      <c r="BF9241" s="3"/>
      <c r="BG9241" s="3"/>
      <c r="CK9241"/>
    </row>
    <row r="9242" spans="1:89" x14ac:dyDescent="0.25">
      <c r="A9242" s="2"/>
      <c r="B9242" s="5"/>
      <c r="C9242" s="5"/>
      <c r="D9242" s="5"/>
      <c r="E9242" s="5"/>
      <c r="F9242" s="5"/>
      <c r="G9242" s="5"/>
      <c r="H9242" s="5"/>
      <c r="I9242" s="3"/>
      <c r="J9242" s="5"/>
      <c r="K9242" s="5"/>
      <c r="L9242" s="5"/>
      <c r="M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3"/>
      <c r="AU9242" s="5"/>
      <c r="AV9242" s="3"/>
      <c r="AW9242" s="3"/>
      <c r="AX9242" s="3"/>
      <c r="AY9242" s="3"/>
      <c r="AZ9242" s="3"/>
      <c r="BA9242" s="3"/>
      <c r="BB9242" s="3"/>
      <c r="BC9242" s="3"/>
      <c r="BD9242" s="3"/>
      <c r="BE9242" s="3"/>
      <c r="BF9242" s="3"/>
      <c r="BG9242" s="3"/>
      <c r="CK9242"/>
    </row>
    <row r="9243" spans="1:89" x14ac:dyDescent="0.25">
      <c r="A9243" s="2"/>
      <c r="B9243" s="5"/>
      <c r="C9243" s="5"/>
      <c r="D9243" s="5"/>
      <c r="E9243" s="5"/>
      <c r="F9243" s="5"/>
      <c r="G9243" s="5"/>
      <c r="H9243" s="5"/>
      <c r="I9243" s="3"/>
      <c r="J9243" s="5"/>
      <c r="K9243" s="5"/>
      <c r="L9243" s="5"/>
      <c r="M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3"/>
      <c r="AU9243" s="5"/>
      <c r="AV9243" s="3"/>
      <c r="AW9243" s="3"/>
      <c r="AX9243" s="3"/>
      <c r="AY9243" s="3"/>
      <c r="AZ9243" s="3"/>
      <c r="BA9243" s="3"/>
      <c r="BB9243" s="3"/>
      <c r="BC9243" s="3"/>
      <c r="BD9243" s="3"/>
      <c r="BE9243" s="3"/>
      <c r="BF9243" s="3"/>
      <c r="BG9243" s="3"/>
      <c r="CK9243"/>
    </row>
    <row r="9244" spans="1:89" x14ac:dyDescent="0.25">
      <c r="A9244" s="2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3"/>
      <c r="AU9244" s="5"/>
      <c r="AV9244" s="3"/>
      <c r="AW9244" s="3"/>
      <c r="AX9244" s="3"/>
      <c r="AY9244" s="3"/>
      <c r="AZ9244" s="3"/>
      <c r="BA9244" s="3"/>
      <c r="BB9244" s="3"/>
      <c r="BC9244" s="3"/>
      <c r="BD9244" s="3"/>
      <c r="BE9244" s="3"/>
      <c r="BF9244" s="3"/>
      <c r="BG9244" s="3"/>
      <c r="CK9244"/>
    </row>
    <row r="9245" spans="1:89" x14ac:dyDescent="0.25">
      <c r="A9245" s="2"/>
      <c r="B9245" s="5"/>
      <c r="C9245" s="5"/>
      <c r="D9245" s="5"/>
      <c r="E9245" s="5"/>
      <c r="F9245" s="5"/>
      <c r="G9245" s="5"/>
      <c r="H9245" s="5"/>
      <c r="I9245" s="3"/>
      <c r="J9245" s="5"/>
      <c r="K9245" s="5"/>
      <c r="L9245" s="5"/>
      <c r="M9245" s="5"/>
      <c r="AJ9245" s="3"/>
      <c r="AK9245" s="5"/>
      <c r="AL9245" s="5"/>
      <c r="AM9245" s="5"/>
      <c r="AN9245" s="5"/>
      <c r="AO9245" s="5"/>
      <c r="AP9245" s="5"/>
      <c r="AQ9245" s="5"/>
      <c r="AR9245" s="5"/>
      <c r="AS9245" s="3"/>
      <c r="AT9245" s="3"/>
      <c r="AU9245" s="5"/>
      <c r="AV9245" s="3"/>
      <c r="AW9245" s="3"/>
      <c r="AX9245" s="3"/>
      <c r="AY9245" s="3"/>
      <c r="AZ9245" s="3"/>
      <c r="BA9245" s="3"/>
      <c r="BB9245" s="3"/>
      <c r="BC9245" s="3"/>
      <c r="BD9245" s="3"/>
      <c r="BE9245" s="3"/>
      <c r="BF9245" s="3"/>
      <c r="BG9245" s="3"/>
      <c r="CK9245"/>
    </row>
    <row r="9246" spans="1:89" x14ac:dyDescent="0.25">
      <c r="A9246" s="2"/>
      <c r="B9246" s="5"/>
      <c r="C9246" s="5"/>
      <c r="D9246" s="5"/>
      <c r="E9246" s="5"/>
      <c r="F9246" s="5"/>
      <c r="G9246" s="5"/>
      <c r="H9246" s="5"/>
      <c r="I9246" s="3"/>
      <c r="J9246" s="5"/>
      <c r="K9246" s="5"/>
      <c r="L9246" s="5"/>
      <c r="M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3"/>
      <c r="AU9246" s="5"/>
      <c r="AV9246" s="3"/>
      <c r="AW9246" s="3"/>
      <c r="AX9246" s="3"/>
      <c r="AY9246" s="3"/>
      <c r="AZ9246" s="3"/>
      <c r="BA9246" s="3"/>
      <c r="BB9246" s="3"/>
      <c r="BC9246" s="3"/>
      <c r="BD9246" s="3"/>
      <c r="BE9246" s="3"/>
      <c r="BF9246" s="3"/>
      <c r="BG9246" s="3"/>
      <c r="CK9246"/>
    </row>
    <row r="9247" spans="1:89" x14ac:dyDescent="0.25">
      <c r="A9247" s="2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3"/>
      <c r="AU9247" s="5"/>
      <c r="AV9247" s="3"/>
      <c r="AW9247" s="3"/>
      <c r="AX9247" s="3"/>
      <c r="AY9247" s="3"/>
      <c r="AZ9247" s="3"/>
      <c r="BA9247" s="3"/>
      <c r="BB9247" s="3"/>
      <c r="BC9247" s="3"/>
      <c r="BD9247" s="3"/>
      <c r="BE9247" s="3"/>
      <c r="BF9247" s="3"/>
      <c r="BG9247" s="3"/>
      <c r="CK9247"/>
    </row>
    <row r="9248" spans="1:89" x14ac:dyDescent="0.25">
      <c r="A9248" s="2"/>
      <c r="B9248" s="5"/>
      <c r="C9248" s="5"/>
      <c r="D9248" s="5"/>
      <c r="E9248" s="5"/>
      <c r="F9248" s="5"/>
      <c r="G9248" s="5"/>
      <c r="H9248" s="5"/>
      <c r="I9248" s="3"/>
      <c r="J9248" s="5"/>
      <c r="K9248" s="5"/>
      <c r="L9248" s="5"/>
      <c r="M9248" s="5"/>
      <c r="AJ9248" s="5"/>
      <c r="AK9248" s="3"/>
      <c r="AL9248" s="5"/>
      <c r="AM9248" s="5"/>
      <c r="AN9248" s="5"/>
      <c r="AO9248" s="5"/>
      <c r="AP9248" s="5"/>
      <c r="AQ9248" s="5"/>
      <c r="AR9248" s="5"/>
      <c r="AS9248" s="3"/>
      <c r="AT9248" s="3"/>
      <c r="AU9248" s="3"/>
      <c r="AV9248" s="3"/>
      <c r="AW9248" s="3"/>
      <c r="AX9248" s="3"/>
      <c r="AY9248" s="3"/>
      <c r="AZ9248" s="3"/>
      <c r="BA9248" s="3"/>
      <c r="BB9248" s="3"/>
      <c r="BC9248" s="3"/>
      <c r="BD9248" s="3"/>
      <c r="BE9248" s="3"/>
      <c r="BF9248" s="3"/>
      <c r="BG9248" s="3"/>
      <c r="CK9248"/>
    </row>
    <row r="9249" spans="1:89" x14ac:dyDescent="0.25">
      <c r="A9249" s="2"/>
      <c r="B9249" s="5"/>
      <c r="C9249" s="5"/>
      <c r="D9249" s="5"/>
      <c r="E9249" s="5"/>
      <c r="F9249" s="5"/>
      <c r="G9249" s="5"/>
      <c r="H9249" s="5"/>
      <c r="I9249" s="3"/>
      <c r="J9249" s="5"/>
      <c r="K9249" s="5"/>
      <c r="L9249" s="5"/>
      <c r="M9249" s="5"/>
      <c r="AJ9249" s="5"/>
      <c r="AK9249" s="3"/>
      <c r="AL9249" s="5"/>
      <c r="AM9249" s="5"/>
      <c r="AN9249" s="5"/>
      <c r="AO9249" s="5"/>
      <c r="AP9249" s="5"/>
      <c r="AQ9249" s="5"/>
      <c r="AR9249" s="5"/>
      <c r="AS9249" s="3"/>
      <c r="AT9249" s="3"/>
      <c r="AU9249" s="3"/>
      <c r="AV9249" s="3"/>
      <c r="AW9249" s="3"/>
      <c r="AX9249" s="3"/>
      <c r="AY9249" s="3"/>
      <c r="AZ9249" s="3"/>
      <c r="BA9249" s="3"/>
      <c r="BB9249" s="3"/>
      <c r="BC9249" s="3"/>
      <c r="BD9249" s="3"/>
      <c r="BE9249" s="3"/>
      <c r="BF9249" s="3"/>
      <c r="BG9249" s="3"/>
      <c r="CK9249"/>
    </row>
    <row r="9250" spans="1:89" x14ac:dyDescent="0.25">
      <c r="A9250" s="2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AJ9250" s="5"/>
      <c r="AK9250" s="3"/>
      <c r="AL9250" s="5"/>
      <c r="AM9250" s="5"/>
      <c r="AN9250" s="5"/>
      <c r="AO9250" s="5"/>
      <c r="AP9250" s="5"/>
      <c r="AQ9250" s="5"/>
      <c r="AR9250" s="5"/>
      <c r="AS9250" s="3"/>
      <c r="AT9250" s="3"/>
      <c r="AU9250" s="3"/>
      <c r="AV9250" s="3"/>
      <c r="AW9250" s="3"/>
      <c r="AX9250" s="3"/>
      <c r="AY9250" s="3"/>
      <c r="AZ9250" s="3"/>
      <c r="BA9250" s="3"/>
      <c r="BB9250" s="3"/>
      <c r="BC9250" s="3"/>
      <c r="BD9250" s="3"/>
      <c r="BE9250" s="3"/>
      <c r="BF9250" s="3"/>
      <c r="BG9250" s="3"/>
      <c r="CK9250"/>
    </row>
    <row r="9251" spans="1:89" x14ac:dyDescent="0.25">
      <c r="A9251" s="2"/>
      <c r="B9251" s="5"/>
      <c r="C9251" s="5"/>
      <c r="D9251" s="5"/>
      <c r="E9251" s="5"/>
      <c r="F9251" s="5"/>
      <c r="G9251" s="5"/>
      <c r="H9251" s="5"/>
      <c r="I9251" s="3"/>
      <c r="J9251" s="5"/>
      <c r="K9251" s="5"/>
      <c r="L9251" s="5"/>
      <c r="M9251" s="5"/>
      <c r="AJ9251" s="3"/>
      <c r="AK9251" s="5"/>
      <c r="AL9251" s="5"/>
      <c r="AM9251" s="5"/>
      <c r="AN9251" s="5"/>
      <c r="AO9251" s="5"/>
      <c r="AP9251" s="5"/>
      <c r="AQ9251" s="5"/>
      <c r="AR9251" s="5"/>
      <c r="AS9251" s="3"/>
      <c r="AT9251" s="3"/>
      <c r="AU9251" s="5"/>
      <c r="AV9251" s="3"/>
      <c r="AW9251" s="3"/>
      <c r="AX9251" s="3"/>
      <c r="AY9251" s="3"/>
      <c r="AZ9251" s="3"/>
      <c r="BA9251" s="3"/>
      <c r="BB9251" s="3"/>
      <c r="BC9251" s="3"/>
      <c r="BD9251" s="3"/>
      <c r="BE9251" s="3"/>
      <c r="BF9251" s="3"/>
      <c r="BG9251" s="3"/>
      <c r="CK9251"/>
    </row>
    <row r="9252" spans="1:89" x14ac:dyDescent="0.25">
      <c r="A9252" s="2"/>
      <c r="B9252" s="5"/>
      <c r="C9252" s="5"/>
      <c r="D9252" s="5"/>
      <c r="E9252" s="5"/>
      <c r="F9252" s="5"/>
      <c r="G9252" s="5"/>
      <c r="H9252" s="5"/>
      <c r="I9252" s="3"/>
      <c r="J9252" s="5"/>
      <c r="K9252" s="5"/>
      <c r="L9252" s="5"/>
      <c r="M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3"/>
      <c r="AU9252" s="5"/>
      <c r="AV9252" s="3"/>
      <c r="AW9252" s="3"/>
      <c r="AX9252" s="3"/>
      <c r="AY9252" s="3"/>
      <c r="AZ9252" s="3"/>
      <c r="BA9252" s="3"/>
      <c r="BB9252" s="3"/>
      <c r="BC9252" s="3"/>
      <c r="BD9252" s="3"/>
      <c r="BE9252" s="3"/>
      <c r="BF9252" s="3"/>
      <c r="BG9252" s="3"/>
      <c r="CK9252"/>
    </row>
    <row r="9253" spans="1:89" x14ac:dyDescent="0.25">
      <c r="A9253" s="2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3"/>
      <c r="AU9253" s="5"/>
      <c r="AV9253" s="3"/>
      <c r="AW9253" s="3"/>
      <c r="AX9253" s="3"/>
      <c r="AY9253" s="3"/>
      <c r="AZ9253" s="3"/>
      <c r="BA9253" s="3"/>
      <c r="BB9253" s="3"/>
      <c r="BC9253" s="3"/>
      <c r="BD9253" s="3"/>
      <c r="BE9253" s="3"/>
      <c r="BF9253" s="3"/>
      <c r="BG9253" s="3"/>
      <c r="CK9253"/>
    </row>
    <row r="9254" spans="1:89" x14ac:dyDescent="0.25">
      <c r="A9254" s="2"/>
      <c r="B9254" s="5"/>
      <c r="C9254" s="5"/>
      <c r="D9254" s="5"/>
      <c r="E9254" s="5"/>
      <c r="F9254" s="5"/>
      <c r="G9254" s="5"/>
      <c r="H9254" s="5"/>
      <c r="I9254" s="3"/>
      <c r="J9254" s="5"/>
      <c r="K9254" s="5"/>
      <c r="L9254" s="5"/>
      <c r="M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3"/>
      <c r="AU9254" s="5"/>
      <c r="AV9254" s="3"/>
      <c r="AW9254" s="3"/>
      <c r="AX9254" s="3"/>
      <c r="AY9254" s="3"/>
      <c r="AZ9254" s="3"/>
      <c r="BA9254" s="3"/>
      <c r="BB9254" s="3"/>
      <c r="BC9254" s="3"/>
      <c r="BD9254" s="3"/>
      <c r="BE9254" s="3"/>
      <c r="BF9254" s="3"/>
      <c r="BG9254" s="3"/>
      <c r="CK9254"/>
    </row>
    <row r="9255" spans="1:89" x14ac:dyDescent="0.25">
      <c r="A9255" s="2"/>
      <c r="B9255" s="5"/>
      <c r="C9255" s="5"/>
      <c r="D9255" s="5"/>
      <c r="E9255" s="5"/>
      <c r="F9255" s="5"/>
      <c r="G9255" s="5"/>
      <c r="H9255" s="5"/>
      <c r="I9255" s="3"/>
      <c r="J9255" s="5"/>
      <c r="K9255" s="5"/>
      <c r="L9255" s="5"/>
      <c r="M9255" s="5"/>
      <c r="AJ9255" s="3"/>
      <c r="AK9255" s="5"/>
      <c r="AL9255" s="5"/>
      <c r="AM9255" s="5"/>
      <c r="AN9255" s="5"/>
      <c r="AO9255" s="5"/>
      <c r="AP9255" s="5"/>
      <c r="AQ9255" s="5"/>
      <c r="AR9255" s="5"/>
      <c r="AS9255" s="3"/>
      <c r="AT9255" s="3"/>
      <c r="AU9255" s="5"/>
      <c r="AV9255" s="3"/>
      <c r="AW9255" s="3"/>
      <c r="AX9255" s="3"/>
      <c r="AY9255" s="3"/>
      <c r="AZ9255" s="3"/>
      <c r="BA9255" s="3"/>
      <c r="BB9255" s="3"/>
      <c r="BC9255" s="3"/>
      <c r="BD9255" s="3"/>
      <c r="BE9255" s="3"/>
      <c r="BF9255" s="3"/>
      <c r="BG9255" s="3"/>
      <c r="CK9255"/>
    </row>
    <row r="9256" spans="1:89" x14ac:dyDescent="0.25">
      <c r="A9256" s="2"/>
      <c r="B9256" s="5"/>
      <c r="C9256" s="5"/>
      <c r="D9256" s="5"/>
      <c r="E9256" s="5"/>
      <c r="F9256" s="5"/>
      <c r="G9256" s="5"/>
      <c r="H9256" s="5"/>
      <c r="I9256" s="3"/>
      <c r="J9256" s="5"/>
      <c r="K9256" s="5"/>
      <c r="L9256" s="5"/>
      <c r="M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3"/>
      <c r="AU9256" s="5"/>
      <c r="AV9256" s="3"/>
      <c r="AW9256" s="3"/>
      <c r="AX9256" s="3"/>
      <c r="AY9256" s="3"/>
      <c r="AZ9256" s="3"/>
      <c r="BA9256" s="3"/>
      <c r="BB9256" s="3"/>
      <c r="BC9256" s="3"/>
      <c r="BD9256" s="3"/>
      <c r="BE9256" s="3"/>
      <c r="BF9256" s="3"/>
      <c r="BG9256" s="3"/>
      <c r="CK9256"/>
    </row>
    <row r="9257" spans="1:89" x14ac:dyDescent="0.25">
      <c r="A9257" s="2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3"/>
      <c r="AU9257" s="5"/>
      <c r="AV9257" s="3"/>
      <c r="AW9257" s="3"/>
      <c r="AX9257" s="3"/>
      <c r="AY9257" s="3"/>
      <c r="AZ9257" s="3"/>
      <c r="BA9257" s="3"/>
      <c r="BB9257" s="3"/>
      <c r="BC9257" s="3"/>
      <c r="BD9257" s="3"/>
      <c r="BE9257" s="3"/>
      <c r="BF9257" s="3"/>
      <c r="BG9257" s="3"/>
      <c r="CK9257"/>
    </row>
    <row r="9258" spans="1:89" x14ac:dyDescent="0.25">
      <c r="A9258" s="2"/>
      <c r="B9258" s="5"/>
      <c r="C9258" s="5"/>
      <c r="D9258" s="5"/>
      <c r="E9258" s="5"/>
      <c r="F9258" s="5"/>
      <c r="G9258" s="5"/>
      <c r="H9258" s="5"/>
      <c r="I9258" s="3"/>
      <c r="J9258" s="5"/>
      <c r="K9258" s="5"/>
      <c r="L9258" s="5"/>
      <c r="M9258" s="5"/>
      <c r="AJ9258" s="3"/>
      <c r="AK9258" s="3"/>
      <c r="AL9258" s="3"/>
      <c r="AM9258" s="3"/>
      <c r="AN9258" s="3"/>
      <c r="AO9258" s="5"/>
      <c r="AP9258" s="5"/>
      <c r="AQ9258" s="5"/>
      <c r="AR9258" s="5"/>
      <c r="AS9258" s="5"/>
      <c r="AT9258" s="3"/>
      <c r="AU9258" s="5"/>
      <c r="AV9258" s="3"/>
      <c r="AW9258" s="3"/>
      <c r="AX9258" s="3"/>
      <c r="AY9258" s="3"/>
      <c r="AZ9258" s="3"/>
      <c r="BA9258" s="3"/>
      <c r="BB9258" s="3"/>
      <c r="BC9258" s="3"/>
      <c r="BD9258" s="3"/>
      <c r="BE9258" s="3"/>
      <c r="BF9258" s="3"/>
      <c r="BG9258" s="3"/>
      <c r="CK9258"/>
    </row>
    <row r="9259" spans="1:89" x14ac:dyDescent="0.25">
      <c r="A9259" s="2"/>
      <c r="B9259" s="5"/>
      <c r="C9259" s="5"/>
      <c r="D9259" s="5"/>
      <c r="E9259" s="5"/>
      <c r="F9259" s="5"/>
      <c r="G9259" s="5"/>
      <c r="H9259" s="5"/>
      <c r="I9259" s="3"/>
      <c r="J9259" s="5"/>
      <c r="K9259" s="5"/>
      <c r="L9259" s="5"/>
      <c r="M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3"/>
      <c r="AU9259" s="5"/>
      <c r="AV9259" s="3"/>
      <c r="AW9259" s="3"/>
      <c r="AX9259" s="3"/>
      <c r="AY9259" s="3"/>
      <c r="AZ9259" s="3"/>
      <c r="BA9259" s="3"/>
      <c r="BB9259" s="3"/>
      <c r="BC9259" s="3"/>
      <c r="BD9259" s="3"/>
      <c r="BE9259" s="3"/>
      <c r="BF9259" s="3"/>
      <c r="BG9259" s="3"/>
      <c r="CK9259"/>
    </row>
    <row r="9260" spans="1:89" x14ac:dyDescent="0.25">
      <c r="A9260" s="2"/>
      <c r="B9260" s="5"/>
      <c r="C9260" s="5"/>
      <c r="D9260" s="5"/>
      <c r="E9260" s="5"/>
      <c r="F9260" s="5"/>
      <c r="G9260" s="5"/>
      <c r="H9260" s="5"/>
      <c r="I9260" s="3"/>
      <c r="J9260" s="5"/>
      <c r="K9260" s="5"/>
      <c r="L9260" s="5"/>
      <c r="M9260" s="5"/>
      <c r="AJ9260" s="3"/>
      <c r="AK9260" s="3"/>
      <c r="AL9260" s="3"/>
      <c r="AM9260" s="3"/>
      <c r="AN9260" s="3"/>
      <c r="AO9260" s="5"/>
      <c r="AP9260" s="5"/>
      <c r="AQ9260" s="5"/>
      <c r="AR9260" s="5"/>
      <c r="AS9260" s="5"/>
      <c r="AT9260" s="3"/>
      <c r="AU9260" s="5"/>
      <c r="AV9260" s="3"/>
      <c r="AW9260" s="3"/>
      <c r="AX9260" s="3"/>
      <c r="AY9260" s="3"/>
      <c r="AZ9260" s="3"/>
      <c r="BA9260" s="3"/>
      <c r="BB9260" s="3"/>
      <c r="BC9260" s="3"/>
      <c r="BD9260" s="3"/>
      <c r="BE9260" s="3"/>
      <c r="BF9260" s="3"/>
      <c r="BG9260" s="3"/>
      <c r="CK9260"/>
    </row>
    <row r="9261" spans="1:89" x14ac:dyDescent="0.25">
      <c r="A9261" s="2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AJ9261" s="3"/>
      <c r="AK9261" s="3"/>
      <c r="AL9261" s="3"/>
      <c r="AM9261" s="3"/>
      <c r="AN9261" s="3"/>
      <c r="AO9261" s="5"/>
      <c r="AP9261" s="5"/>
      <c r="AQ9261" s="5"/>
      <c r="AR9261" s="5"/>
      <c r="AS9261" s="5"/>
      <c r="AT9261" s="3"/>
      <c r="AU9261" s="5"/>
      <c r="AV9261" s="3"/>
      <c r="AW9261" s="3"/>
      <c r="AX9261" s="3"/>
      <c r="AY9261" s="3"/>
      <c r="AZ9261" s="3"/>
      <c r="BA9261" s="3"/>
      <c r="BB9261" s="3"/>
      <c r="BC9261" s="3"/>
      <c r="BD9261" s="3"/>
      <c r="BE9261" s="3"/>
      <c r="BF9261" s="3"/>
      <c r="BG9261" s="3"/>
      <c r="CK9261"/>
    </row>
    <row r="9262" spans="1:89" x14ac:dyDescent="0.25">
      <c r="A9262" s="2"/>
      <c r="B9262" s="5"/>
      <c r="C9262" s="5"/>
      <c r="D9262" s="5"/>
      <c r="E9262" s="5"/>
      <c r="F9262" s="5"/>
      <c r="G9262" s="5"/>
      <c r="H9262" s="5"/>
      <c r="I9262" s="3"/>
      <c r="J9262" s="5"/>
      <c r="K9262" s="5"/>
      <c r="L9262" s="5"/>
      <c r="M9262" s="5"/>
      <c r="AJ9262" s="5"/>
      <c r="AK9262" s="5"/>
      <c r="AL9262" s="3"/>
      <c r="AM9262" s="3"/>
      <c r="AN9262" s="5"/>
      <c r="AO9262" s="5"/>
      <c r="AP9262" s="5"/>
      <c r="AQ9262" s="5"/>
      <c r="AR9262" s="5"/>
      <c r="AS9262" s="5"/>
      <c r="AT9262" s="3"/>
      <c r="AU9262" s="5"/>
      <c r="AV9262" s="3"/>
      <c r="AW9262" s="3"/>
      <c r="AX9262" s="3"/>
      <c r="AY9262" s="3"/>
      <c r="AZ9262" s="3"/>
      <c r="BA9262" s="3"/>
      <c r="BB9262" s="3"/>
      <c r="BC9262" s="3"/>
      <c r="BD9262" s="3"/>
      <c r="BE9262" s="3"/>
      <c r="BF9262" s="3"/>
      <c r="BG9262" s="3"/>
      <c r="CK9262"/>
    </row>
    <row r="9263" spans="1:89" x14ac:dyDescent="0.25">
      <c r="A9263" s="2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AJ9263" s="3"/>
      <c r="AK9263" s="3"/>
      <c r="AL9263" s="3"/>
      <c r="AM9263" s="3"/>
      <c r="AN9263" s="3"/>
      <c r="AO9263" s="5"/>
      <c r="AP9263" s="5"/>
      <c r="AQ9263" s="5"/>
      <c r="AR9263" s="5"/>
      <c r="AS9263" s="5"/>
      <c r="AT9263" s="3"/>
      <c r="AU9263" s="5"/>
      <c r="AV9263" s="3"/>
      <c r="AW9263" s="3"/>
      <c r="AX9263" s="3"/>
      <c r="AY9263" s="3"/>
      <c r="AZ9263" s="3"/>
      <c r="BA9263" s="3"/>
      <c r="BB9263" s="3"/>
      <c r="BC9263" s="3"/>
      <c r="BD9263" s="3"/>
      <c r="BE9263" s="3"/>
      <c r="BF9263" s="3"/>
      <c r="BG9263" s="3"/>
      <c r="CK9263"/>
    </row>
    <row r="9264" spans="1:89" x14ac:dyDescent="0.25">
      <c r="A9264" s="2"/>
      <c r="B9264" s="5"/>
      <c r="C9264" s="5"/>
      <c r="D9264" s="5"/>
      <c r="E9264" s="5"/>
      <c r="F9264" s="5"/>
      <c r="G9264" s="5"/>
      <c r="H9264" s="5"/>
      <c r="I9264" s="3"/>
      <c r="J9264" s="5"/>
      <c r="K9264" s="5"/>
      <c r="L9264" s="5"/>
      <c r="M9264" s="5"/>
      <c r="AJ9264" s="3"/>
      <c r="AK9264" s="3"/>
      <c r="AL9264" s="3"/>
      <c r="AM9264" s="3"/>
      <c r="AN9264" s="3"/>
      <c r="AO9264" s="5"/>
      <c r="AP9264" s="5"/>
      <c r="AQ9264" s="5"/>
      <c r="AR9264" s="5"/>
      <c r="AS9264" s="5"/>
      <c r="AT9264" s="3"/>
      <c r="AU9264" s="5"/>
      <c r="AV9264" s="3"/>
      <c r="AW9264" s="3"/>
      <c r="AX9264" s="3"/>
      <c r="AY9264" s="3"/>
      <c r="AZ9264" s="3"/>
      <c r="BA9264" s="3"/>
      <c r="BB9264" s="3"/>
      <c r="BC9264" s="3"/>
      <c r="BD9264" s="3"/>
      <c r="BE9264" s="3"/>
      <c r="BF9264" s="3"/>
      <c r="BG9264" s="3"/>
      <c r="CK9264"/>
    </row>
    <row r="9265" spans="1:89" x14ac:dyDescent="0.25">
      <c r="A9265" s="2"/>
      <c r="B9265" s="5"/>
      <c r="C9265" s="5"/>
      <c r="D9265" s="5"/>
      <c r="E9265" s="5"/>
      <c r="F9265" s="5"/>
      <c r="G9265" s="5"/>
      <c r="H9265" s="5"/>
      <c r="I9265" s="3"/>
      <c r="J9265" s="5"/>
      <c r="K9265" s="5"/>
      <c r="L9265" s="5"/>
      <c r="M9265" s="5"/>
      <c r="AJ9265" s="3"/>
      <c r="AK9265" s="3"/>
      <c r="AL9265" s="3"/>
      <c r="AM9265" s="3"/>
      <c r="AN9265" s="3"/>
      <c r="AO9265" s="5"/>
      <c r="AP9265" s="5"/>
      <c r="AQ9265" s="5"/>
      <c r="AR9265" s="5"/>
      <c r="AS9265" s="5"/>
      <c r="AT9265" s="3"/>
      <c r="AU9265" s="5"/>
      <c r="AV9265" s="3"/>
      <c r="AW9265" s="3"/>
      <c r="AX9265" s="3"/>
      <c r="AY9265" s="3"/>
      <c r="AZ9265" s="3"/>
      <c r="BA9265" s="3"/>
      <c r="BB9265" s="3"/>
      <c r="BC9265" s="3"/>
      <c r="BD9265" s="3"/>
      <c r="BE9265" s="3"/>
      <c r="BF9265" s="3"/>
      <c r="BG9265" s="3"/>
      <c r="CK9265"/>
    </row>
    <row r="9266" spans="1:89" x14ac:dyDescent="0.25">
      <c r="A9266" s="2"/>
      <c r="B9266" s="5"/>
      <c r="C9266" s="5"/>
      <c r="D9266" s="5"/>
      <c r="E9266" s="5"/>
      <c r="F9266" s="5"/>
      <c r="G9266" s="5"/>
      <c r="H9266" s="5"/>
      <c r="I9266" s="3"/>
      <c r="J9266" s="5"/>
      <c r="K9266" s="5"/>
      <c r="L9266" s="5"/>
      <c r="M9266" s="5"/>
      <c r="AJ9266" s="3"/>
      <c r="AK9266" s="3"/>
      <c r="AL9266" s="3"/>
      <c r="AM9266" s="3"/>
      <c r="AN9266" s="3"/>
      <c r="AO9266" s="5"/>
      <c r="AP9266" s="5"/>
      <c r="AQ9266" s="5"/>
      <c r="AR9266" s="5"/>
      <c r="AS9266" s="5"/>
      <c r="AT9266" s="3"/>
      <c r="AU9266" s="5"/>
      <c r="AV9266" s="3"/>
      <c r="AW9266" s="3"/>
      <c r="AX9266" s="3"/>
      <c r="AY9266" s="3"/>
      <c r="AZ9266" s="3"/>
      <c r="BA9266" s="3"/>
      <c r="BB9266" s="3"/>
      <c r="BC9266" s="3"/>
      <c r="BD9266" s="3"/>
      <c r="BE9266" s="3"/>
      <c r="BF9266" s="3"/>
      <c r="BG9266" s="3"/>
      <c r="CK9266"/>
    </row>
    <row r="9267" spans="1:89" x14ac:dyDescent="0.25">
      <c r="A9267" s="2"/>
      <c r="B9267" s="5"/>
      <c r="C9267" s="5"/>
      <c r="D9267" s="5"/>
      <c r="E9267" s="5"/>
      <c r="F9267" s="5"/>
      <c r="G9267" s="5"/>
      <c r="H9267" s="5"/>
      <c r="I9267" s="3"/>
      <c r="J9267" s="5"/>
      <c r="K9267" s="5"/>
      <c r="L9267" s="5"/>
      <c r="M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3"/>
      <c r="AU9267" s="5"/>
      <c r="AV9267" s="3"/>
      <c r="AW9267" s="3"/>
      <c r="AX9267" s="3"/>
      <c r="AY9267" s="3"/>
      <c r="AZ9267" s="3"/>
      <c r="BA9267" s="3"/>
      <c r="BB9267" s="3"/>
      <c r="BC9267" s="3"/>
      <c r="BD9267" s="3"/>
      <c r="BE9267" s="3"/>
      <c r="BF9267" s="3"/>
      <c r="BG9267" s="3"/>
      <c r="CK9267"/>
    </row>
    <row r="9268" spans="1:89" x14ac:dyDescent="0.25">
      <c r="A9268" s="2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3"/>
      <c r="AU9268" s="5"/>
      <c r="AV9268" s="3"/>
      <c r="AW9268" s="3"/>
      <c r="AX9268" s="3"/>
      <c r="AY9268" s="3"/>
      <c r="AZ9268" s="3"/>
      <c r="BA9268" s="3"/>
      <c r="BB9268" s="3"/>
      <c r="BC9268" s="3"/>
      <c r="BD9268" s="3"/>
      <c r="BE9268" s="3"/>
      <c r="BF9268" s="3"/>
      <c r="BG9268" s="3"/>
      <c r="CK9268"/>
    </row>
    <row r="9269" spans="1:89" x14ac:dyDescent="0.25">
      <c r="A9269" s="2"/>
      <c r="B9269" s="5"/>
      <c r="C9269" s="5"/>
      <c r="D9269" s="5"/>
      <c r="E9269" s="5"/>
      <c r="F9269" s="5"/>
      <c r="G9269" s="5"/>
      <c r="H9269" s="5"/>
      <c r="I9269" s="3"/>
      <c r="J9269" s="5"/>
      <c r="K9269" s="5"/>
      <c r="L9269" s="5"/>
      <c r="M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3"/>
      <c r="AU9269" s="5"/>
      <c r="AV9269" s="3"/>
      <c r="AW9269" s="3"/>
      <c r="AX9269" s="3"/>
      <c r="AY9269" s="3"/>
      <c r="AZ9269" s="3"/>
      <c r="BA9269" s="3"/>
      <c r="BB9269" s="3"/>
      <c r="BC9269" s="3"/>
      <c r="BD9269" s="3"/>
      <c r="BE9269" s="3"/>
      <c r="BF9269" s="3"/>
      <c r="BG9269" s="3"/>
      <c r="CK9269"/>
    </row>
    <row r="9270" spans="1:89" x14ac:dyDescent="0.25">
      <c r="A9270" s="2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AJ9270" s="3"/>
      <c r="AK9270" s="3"/>
      <c r="AL9270" s="3"/>
      <c r="AM9270" s="3"/>
      <c r="AN9270" s="3"/>
      <c r="AO9270" s="5"/>
      <c r="AP9270" s="5"/>
      <c r="AQ9270" s="5"/>
      <c r="AR9270" s="5"/>
      <c r="AS9270" s="5"/>
      <c r="AT9270" s="3"/>
      <c r="AU9270" s="5"/>
      <c r="AV9270" s="3"/>
      <c r="AW9270" s="3"/>
      <c r="AX9270" s="3"/>
      <c r="AY9270" s="3"/>
      <c r="AZ9270" s="3"/>
      <c r="BA9270" s="3"/>
      <c r="BB9270" s="3"/>
      <c r="BC9270" s="3"/>
      <c r="BD9270" s="3"/>
      <c r="BE9270" s="3"/>
      <c r="BF9270" s="3"/>
      <c r="BG9270" s="3"/>
      <c r="CK9270"/>
    </row>
    <row r="9271" spans="1:89" x14ac:dyDescent="0.25">
      <c r="A9271" s="2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AJ9271" s="5"/>
      <c r="AK9271" s="5"/>
      <c r="AL9271" s="3"/>
      <c r="AM9271" s="3"/>
      <c r="AN9271" s="5"/>
      <c r="AO9271" s="5"/>
      <c r="AP9271" s="5"/>
      <c r="AQ9271" s="5"/>
      <c r="AR9271" s="5"/>
      <c r="AS9271" s="5"/>
      <c r="AT9271" s="3"/>
      <c r="AU9271" s="5"/>
      <c r="AV9271" s="3"/>
      <c r="AW9271" s="3"/>
      <c r="AX9271" s="3"/>
      <c r="AY9271" s="3"/>
      <c r="AZ9271" s="3"/>
      <c r="BA9271" s="3"/>
      <c r="BB9271" s="3"/>
      <c r="BC9271" s="3"/>
      <c r="BD9271" s="3"/>
      <c r="BE9271" s="3"/>
      <c r="BF9271" s="3"/>
      <c r="BG9271" s="3"/>
      <c r="CK9271"/>
    </row>
    <row r="9272" spans="1:89" x14ac:dyDescent="0.25">
      <c r="A9272" s="2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AJ9272" s="3"/>
      <c r="AK9272" s="3"/>
      <c r="AL9272" s="3"/>
      <c r="AM9272" s="3"/>
      <c r="AN9272" s="3"/>
      <c r="AO9272" s="5"/>
      <c r="AP9272" s="5"/>
      <c r="AQ9272" s="5"/>
      <c r="AR9272" s="5"/>
      <c r="AS9272" s="5"/>
      <c r="AT9272" s="3"/>
      <c r="AU9272" s="5"/>
      <c r="AV9272" s="3"/>
      <c r="AW9272" s="3"/>
      <c r="AX9272" s="3"/>
      <c r="AY9272" s="3"/>
      <c r="AZ9272" s="3"/>
      <c r="BA9272" s="3"/>
      <c r="BB9272" s="3"/>
      <c r="BC9272" s="3"/>
      <c r="BD9272" s="3"/>
      <c r="BE9272" s="3"/>
      <c r="BF9272" s="3"/>
      <c r="BG9272" s="3"/>
      <c r="CK9272"/>
    </row>
    <row r="9273" spans="1:89" x14ac:dyDescent="0.25">
      <c r="A9273" s="2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3"/>
      <c r="AU9273" s="5"/>
      <c r="AV9273" s="3"/>
      <c r="AW9273" s="3"/>
      <c r="AX9273" s="3"/>
      <c r="AY9273" s="3"/>
      <c r="AZ9273" s="3"/>
      <c r="BA9273" s="3"/>
      <c r="BB9273" s="3"/>
      <c r="BC9273" s="3"/>
      <c r="BD9273" s="3"/>
      <c r="BE9273" s="3"/>
      <c r="BF9273" s="3"/>
      <c r="BG9273" s="3"/>
      <c r="CK9273"/>
    </row>
    <row r="9274" spans="1:89" x14ac:dyDescent="0.25">
      <c r="A9274" s="2"/>
      <c r="B9274" s="5"/>
      <c r="C9274" s="5"/>
      <c r="D9274" s="5"/>
      <c r="E9274" s="5"/>
      <c r="F9274" s="5"/>
      <c r="G9274" s="5"/>
      <c r="H9274" s="5"/>
      <c r="I9274" s="3"/>
      <c r="J9274" s="5"/>
      <c r="K9274" s="5"/>
      <c r="L9274" s="5"/>
      <c r="M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3"/>
      <c r="AU9274" s="5"/>
      <c r="AV9274" s="3"/>
      <c r="AW9274" s="3"/>
      <c r="AX9274" s="3"/>
      <c r="AY9274" s="3"/>
      <c r="AZ9274" s="3"/>
      <c r="BA9274" s="3"/>
      <c r="BB9274" s="3"/>
      <c r="BC9274" s="3"/>
      <c r="BD9274" s="3"/>
      <c r="BE9274" s="3"/>
      <c r="BF9274" s="3"/>
      <c r="BG9274" s="3"/>
      <c r="CK9274"/>
    </row>
    <row r="9275" spans="1:89" x14ac:dyDescent="0.25">
      <c r="A9275" s="2"/>
      <c r="B9275" s="5"/>
      <c r="C9275" s="5"/>
      <c r="D9275" s="5"/>
      <c r="E9275" s="5"/>
      <c r="F9275" s="5"/>
      <c r="G9275" s="5"/>
      <c r="H9275" s="5"/>
      <c r="I9275" s="3"/>
      <c r="J9275" s="5"/>
      <c r="K9275" s="5"/>
      <c r="L9275" s="5"/>
      <c r="M9275" s="5"/>
      <c r="AJ9275" s="3"/>
      <c r="AK9275" s="3"/>
      <c r="AL9275" s="3"/>
      <c r="AM9275" s="3"/>
      <c r="AN9275" s="3"/>
      <c r="AO9275" s="5"/>
      <c r="AP9275" s="5"/>
      <c r="AQ9275" s="5"/>
      <c r="AR9275" s="5"/>
      <c r="AS9275" s="5"/>
      <c r="AT9275" s="3"/>
      <c r="AU9275" s="5"/>
      <c r="AV9275" s="3"/>
      <c r="AW9275" s="3"/>
      <c r="AX9275" s="3"/>
      <c r="AY9275" s="3"/>
      <c r="AZ9275" s="3"/>
      <c r="BA9275" s="3"/>
      <c r="BB9275" s="3"/>
      <c r="BC9275" s="3"/>
      <c r="BD9275" s="3"/>
      <c r="BE9275" s="3"/>
      <c r="BF9275" s="3"/>
      <c r="BG9275" s="3"/>
      <c r="CK9275"/>
    </row>
    <row r="9276" spans="1:89" x14ac:dyDescent="0.25">
      <c r="A9276" s="2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AJ9276" s="3"/>
      <c r="AK9276" s="3"/>
      <c r="AL9276" s="3"/>
      <c r="AM9276" s="3"/>
      <c r="AN9276" s="5"/>
      <c r="AO9276" s="5"/>
      <c r="AP9276" s="5"/>
      <c r="AQ9276" s="5"/>
      <c r="AR9276" s="5"/>
      <c r="AS9276" s="5"/>
      <c r="AT9276" s="3"/>
      <c r="AU9276" s="5"/>
      <c r="AV9276" s="3"/>
      <c r="AW9276" s="3"/>
      <c r="AX9276" s="3"/>
      <c r="AY9276" s="3"/>
      <c r="AZ9276" s="3"/>
      <c r="BA9276" s="3"/>
      <c r="BB9276" s="3"/>
      <c r="BC9276" s="3"/>
      <c r="BD9276" s="3"/>
      <c r="BE9276" s="3"/>
      <c r="BF9276" s="3"/>
      <c r="BG9276" s="3"/>
      <c r="CK9276"/>
    </row>
    <row r="9277" spans="1:89" x14ac:dyDescent="0.25">
      <c r="A9277" s="2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AJ9277" s="3"/>
      <c r="AK9277" s="3"/>
      <c r="AL9277" s="3"/>
      <c r="AM9277" s="3"/>
      <c r="AN9277" s="3"/>
      <c r="AO9277" s="5"/>
      <c r="AP9277" s="5"/>
      <c r="AQ9277" s="5"/>
      <c r="AR9277" s="5"/>
      <c r="AS9277" s="5"/>
      <c r="AT9277" s="3"/>
      <c r="AU9277" s="5"/>
      <c r="AV9277" s="3"/>
      <c r="AW9277" s="3"/>
      <c r="AX9277" s="3"/>
      <c r="AY9277" s="3"/>
      <c r="AZ9277" s="3"/>
      <c r="BA9277" s="3"/>
      <c r="BB9277" s="3"/>
      <c r="BC9277" s="3"/>
      <c r="BD9277" s="3"/>
      <c r="BE9277" s="3"/>
      <c r="BF9277" s="3"/>
      <c r="BG9277" s="3"/>
      <c r="CK9277"/>
    </row>
    <row r="9278" spans="1:89" x14ac:dyDescent="0.25">
      <c r="A9278" s="2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AJ9278" s="3"/>
      <c r="AK9278" s="3"/>
      <c r="AL9278" s="3"/>
      <c r="AM9278" s="3"/>
      <c r="AN9278" s="5"/>
      <c r="AO9278" s="5"/>
      <c r="AP9278" s="5"/>
      <c r="AQ9278" s="5"/>
      <c r="AR9278" s="5"/>
      <c r="AS9278" s="5"/>
      <c r="AT9278" s="3"/>
      <c r="AU9278" s="3"/>
      <c r="AV9278" s="3"/>
      <c r="AW9278" s="3"/>
      <c r="AX9278" s="3"/>
      <c r="AY9278" s="3"/>
      <c r="AZ9278" s="3"/>
      <c r="BA9278" s="3"/>
      <c r="BB9278" s="3"/>
      <c r="BC9278" s="3"/>
      <c r="BD9278" s="3"/>
      <c r="BE9278" s="3"/>
      <c r="BF9278" s="3"/>
      <c r="BG9278" s="3"/>
      <c r="CK9278"/>
    </row>
    <row r="9279" spans="1:89" x14ac:dyDescent="0.25">
      <c r="A9279" s="2"/>
      <c r="B9279" s="5"/>
      <c r="C9279" s="5"/>
      <c r="D9279" s="5"/>
      <c r="E9279" s="5"/>
      <c r="F9279" s="5"/>
      <c r="G9279" s="5"/>
      <c r="H9279" s="5"/>
      <c r="I9279" s="3"/>
      <c r="J9279" s="5"/>
      <c r="K9279" s="5"/>
      <c r="L9279" s="5"/>
      <c r="M9279" s="5"/>
      <c r="AJ9279" s="5"/>
      <c r="AK9279" s="3"/>
      <c r="AL9279" s="3"/>
      <c r="AM9279" s="3"/>
      <c r="AN9279" s="5"/>
      <c r="AO9279" s="5"/>
      <c r="AP9279" s="5"/>
      <c r="AQ9279" s="5"/>
      <c r="AR9279" s="5"/>
      <c r="AS9279" s="5"/>
      <c r="AT9279" s="3"/>
      <c r="AU9279" s="5"/>
      <c r="AV9279" s="3"/>
      <c r="AW9279" s="3"/>
      <c r="AX9279" s="3"/>
      <c r="AY9279" s="3"/>
      <c r="AZ9279" s="3"/>
      <c r="BA9279" s="3"/>
      <c r="BB9279" s="3"/>
      <c r="BC9279" s="3"/>
      <c r="BD9279" s="3"/>
      <c r="BE9279" s="3"/>
      <c r="BF9279" s="3"/>
      <c r="BG9279" s="3"/>
      <c r="CK9279"/>
    </row>
    <row r="9280" spans="1:89" x14ac:dyDescent="0.25">
      <c r="A9280" s="2"/>
      <c r="B9280" s="5"/>
      <c r="C9280" s="5"/>
      <c r="D9280" s="5"/>
      <c r="E9280" s="5"/>
      <c r="F9280" s="5"/>
      <c r="G9280" s="5"/>
      <c r="H9280" s="5"/>
      <c r="I9280" s="3"/>
      <c r="J9280" s="5"/>
      <c r="K9280" s="5"/>
      <c r="L9280" s="5"/>
      <c r="M9280" s="5"/>
      <c r="AJ9280" s="3"/>
      <c r="AK9280" s="3"/>
      <c r="AL9280" s="3"/>
      <c r="AM9280" s="3"/>
      <c r="AN9280" s="5"/>
      <c r="AO9280" s="5"/>
      <c r="AP9280" s="5"/>
      <c r="AQ9280" s="5"/>
      <c r="AR9280" s="5"/>
      <c r="AS9280" s="5"/>
      <c r="AT9280" s="3"/>
      <c r="AU9280" s="3"/>
      <c r="AV9280" s="3"/>
      <c r="AW9280" s="3"/>
      <c r="AX9280" s="3"/>
      <c r="AY9280" s="3"/>
      <c r="AZ9280" s="3"/>
      <c r="BA9280" s="3"/>
      <c r="BB9280" s="3"/>
      <c r="BC9280" s="3"/>
      <c r="BD9280" s="3"/>
      <c r="BE9280" s="3"/>
      <c r="BF9280" s="3"/>
      <c r="BG9280" s="3"/>
      <c r="CK9280"/>
    </row>
    <row r="9281" spans="1:89" x14ac:dyDescent="0.25">
      <c r="A9281" s="2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AJ9281" s="3"/>
      <c r="AK9281" s="3"/>
      <c r="AL9281" s="3"/>
      <c r="AM9281" s="3"/>
      <c r="AN9281" s="3"/>
      <c r="AO9281" s="5"/>
      <c r="AP9281" s="5"/>
      <c r="AQ9281" s="5"/>
      <c r="AR9281" s="5"/>
      <c r="AS9281" s="5"/>
      <c r="AT9281" s="3"/>
      <c r="AU9281" s="3"/>
      <c r="AV9281" s="3"/>
      <c r="AW9281" s="3"/>
      <c r="AX9281" s="3"/>
      <c r="AY9281" s="3"/>
      <c r="AZ9281" s="3"/>
      <c r="BA9281" s="3"/>
      <c r="BB9281" s="3"/>
      <c r="BC9281" s="3"/>
      <c r="BD9281" s="3"/>
      <c r="BE9281" s="3"/>
      <c r="BF9281" s="3"/>
      <c r="BG9281" s="3"/>
      <c r="CK9281"/>
    </row>
    <row r="9282" spans="1:89" x14ac:dyDescent="0.25">
      <c r="A9282" s="2"/>
      <c r="B9282" s="5"/>
      <c r="C9282" s="5"/>
      <c r="D9282" s="5"/>
      <c r="E9282" s="5"/>
      <c r="F9282" s="5"/>
      <c r="G9282" s="5"/>
      <c r="H9282" s="5"/>
      <c r="I9282" s="3"/>
      <c r="J9282" s="5"/>
      <c r="K9282" s="5"/>
      <c r="L9282" s="5"/>
      <c r="M9282" s="5"/>
      <c r="AJ9282" s="3"/>
      <c r="AK9282" s="3"/>
      <c r="AL9282" s="3"/>
      <c r="AM9282" s="3"/>
      <c r="AN9282" s="3"/>
      <c r="AO9282" s="5"/>
      <c r="AP9282" s="5"/>
      <c r="AQ9282" s="5"/>
      <c r="AR9282" s="5"/>
      <c r="AS9282" s="5"/>
      <c r="AT9282" s="3"/>
      <c r="AU9282" s="3"/>
      <c r="AV9282" s="3"/>
      <c r="AW9282" s="3"/>
      <c r="AX9282" s="3"/>
      <c r="AY9282" s="3"/>
      <c r="AZ9282" s="3"/>
      <c r="BA9282" s="3"/>
      <c r="BB9282" s="3"/>
      <c r="BC9282" s="3"/>
      <c r="BD9282" s="3"/>
      <c r="BE9282" s="3"/>
      <c r="BF9282" s="3"/>
      <c r="BG9282" s="3"/>
      <c r="CK9282"/>
    </row>
    <row r="9283" spans="1:89" x14ac:dyDescent="0.25">
      <c r="A9283" s="2"/>
      <c r="B9283" s="5"/>
      <c r="C9283" s="5"/>
      <c r="D9283" s="5"/>
      <c r="E9283" s="5"/>
      <c r="F9283" s="5"/>
      <c r="G9283" s="5"/>
      <c r="H9283" s="5"/>
      <c r="I9283" s="3"/>
      <c r="J9283" s="5"/>
      <c r="K9283" s="5"/>
      <c r="L9283" s="5"/>
      <c r="M9283" s="5"/>
      <c r="AJ9283" s="3"/>
      <c r="AK9283" s="3"/>
      <c r="AL9283" s="3"/>
      <c r="AM9283" s="3"/>
      <c r="AN9283" s="5"/>
      <c r="AO9283" s="5"/>
      <c r="AP9283" s="5"/>
      <c r="AQ9283" s="5"/>
      <c r="AR9283" s="5"/>
      <c r="AS9283" s="5"/>
      <c r="AT9283" s="3"/>
      <c r="AU9283" s="3"/>
      <c r="AV9283" s="3"/>
      <c r="AW9283" s="3"/>
      <c r="AX9283" s="3"/>
      <c r="AY9283" s="3"/>
      <c r="AZ9283" s="3"/>
      <c r="BA9283" s="3"/>
      <c r="BB9283" s="3"/>
      <c r="BC9283" s="3"/>
      <c r="BD9283" s="3"/>
      <c r="BE9283" s="3"/>
      <c r="BF9283" s="3"/>
      <c r="BG9283" s="3"/>
      <c r="CK9283"/>
    </row>
    <row r="9284" spans="1:89" x14ac:dyDescent="0.25">
      <c r="A9284" s="2"/>
      <c r="B9284" s="5"/>
      <c r="C9284" s="5"/>
      <c r="D9284" s="5"/>
      <c r="E9284" s="5"/>
      <c r="F9284" s="5"/>
      <c r="G9284" s="5"/>
      <c r="H9284" s="5"/>
      <c r="I9284" s="3"/>
      <c r="J9284" s="5"/>
      <c r="K9284" s="5"/>
      <c r="L9284" s="5"/>
      <c r="M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3"/>
      <c r="AU9284" s="5"/>
      <c r="AV9284" s="3"/>
      <c r="AW9284" s="3"/>
      <c r="AX9284" s="3"/>
      <c r="AY9284" s="3"/>
      <c r="AZ9284" s="3"/>
      <c r="BA9284" s="3"/>
      <c r="BB9284" s="3"/>
      <c r="BC9284" s="3"/>
      <c r="BD9284" s="3"/>
      <c r="BE9284" s="3"/>
      <c r="BF9284" s="3"/>
      <c r="BG9284" s="3"/>
      <c r="CK9284"/>
    </row>
    <row r="9285" spans="1:89" x14ac:dyDescent="0.25">
      <c r="A9285" s="2"/>
      <c r="B9285" s="5"/>
      <c r="C9285" s="5"/>
      <c r="D9285" s="5"/>
      <c r="E9285" s="5"/>
      <c r="F9285" s="5"/>
      <c r="G9285" s="5"/>
      <c r="H9285" s="5"/>
      <c r="I9285" s="3"/>
      <c r="J9285" s="5"/>
      <c r="K9285" s="5"/>
      <c r="L9285" s="5"/>
      <c r="M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3"/>
      <c r="AU9285" s="5"/>
      <c r="AV9285" s="3"/>
      <c r="AW9285" s="3"/>
      <c r="AX9285" s="3"/>
      <c r="AY9285" s="3"/>
      <c r="AZ9285" s="3"/>
      <c r="BA9285" s="3"/>
      <c r="BB9285" s="3"/>
      <c r="BC9285" s="3"/>
      <c r="BD9285" s="3"/>
      <c r="BE9285" s="3"/>
      <c r="BF9285" s="3"/>
      <c r="BG9285" s="3"/>
      <c r="CK9285"/>
    </row>
    <row r="9286" spans="1:89" x14ac:dyDescent="0.25">
      <c r="A9286" s="2"/>
      <c r="B9286" s="5"/>
      <c r="C9286" s="5"/>
      <c r="D9286" s="5"/>
      <c r="E9286" s="5"/>
      <c r="F9286" s="5"/>
      <c r="G9286" s="5"/>
      <c r="H9286" s="5"/>
      <c r="I9286" s="3"/>
      <c r="J9286" s="5"/>
      <c r="K9286" s="5"/>
      <c r="L9286" s="5"/>
      <c r="M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3"/>
      <c r="AU9286" s="5"/>
      <c r="AV9286" s="3"/>
      <c r="AW9286" s="3"/>
      <c r="AX9286" s="3"/>
      <c r="AY9286" s="3"/>
      <c r="AZ9286" s="3"/>
      <c r="BA9286" s="3"/>
      <c r="BB9286" s="3"/>
      <c r="BC9286" s="3"/>
      <c r="BD9286" s="3"/>
      <c r="BE9286" s="3"/>
      <c r="BF9286" s="3"/>
      <c r="BG9286" s="3"/>
      <c r="CK9286"/>
    </row>
    <row r="9287" spans="1:89" x14ac:dyDescent="0.25">
      <c r="A9287" s="2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AJ9287" s="3"/>
      <c r="AK9287" s="3"/>
      <c r="AL9287" s="3"/>
      <c r="AM9287" s="3"/>
      <c r="AN9287" s="3"/>
      <c r="AO9287" s="5"/>
      <c r="AP9287" s="5"/>
      <c r="AQ9287" s="5"/>
      <c r="AR9287" s="5"/>
      <c r="AS9287" s="5"/>
      <c r="AT9287" s="3"/>
      <c r="AU9287" s="3"/>
      <c r="AV9287" s="3"/>
      <c r="AW9287" s="3"/>
      <c r="AX9287" s="3"/>
      <c r="AY9287" s="3"/>
      <c r="AZ9287" s="3"/>
      <c r="BA9287" s="3"/>
      <c r="BB9287" s="3"/>
      <c r="BC9287" s="3"/>
      <c r="BD9287" s="3"/>
      <c r="BE9287" s="3"/>
      <c r="BF9287" s="3"/>
      <c r="BG9287" s="3"/>
      <c r="CK9287"/>
    </row>
    <row r="9288" spans="1:89" x14ac:dyDescent="0.25">
      <c r="A9288" s="2"/>
      <c r="B9288" s="5"/>
      <c r="C9288" s="5"/>
      <c r="D9288" s="5"/>
      <c r="E9288" s="5"/>
      <c r="F9288" s="5"/>
      <c r="G9288" s="5"/>
      <c r="H9288" s="5"/>
      <c r="I9288" s="3"/>
      <c r="J9288" s="5"/>
      <c r="K9288" s="5"/>
      <c r="L9288" s="5"/>
      <c r="M9288" s="5"/>
      <c r="AJ9288" s="3"/>
      <c r="AK9288" s="3"/>
      <c r="AL9288" s="3"/>
      <c r="AM9288" s="3"/>
      <c r="AN9288" s="5"/>
      <c r="AO9288" s="5"/>
      <c r="AP9288" s="5"/>
      <c r="AQ9288" s="5"/>
      <c r="AR9288" s="5"/>
      <c r="AS9288" s="5"/>
      <c r="AT9288" s="3"/>
      <c r="AU9288" s="5"/>
      <c r="AV9288" s="3"/>
      <c r="AW9288" s="3"/>
      <c r="AX9288" s="3"/>
      <c r="AY9288" s="3"/>
      <c r="AZ9288" s="3"/>
      <c r="BA9288" s="3"/>
      <c r="BB9288" s="3"/>
      <c r="BC9288" s="3"/>
      <c r="BD9288" s="3"/>
      <c r="BE9288" s="3"/>
      <c r="BF9288" s="3"/>
      <c r="BG9288" s="3"/>
      <c r="CK9288"/>
    </row>
    <row r="9289" spans="1:89" x14ac:dyDescent="0.25">
      <c r="A9289" s="2"/>
      <c r="B9289" s="5"/>
      <c r="C9289" s="5"/>
      <c r="D9289" s="5"/>
      <c r="E9289" s="5"/>
      <c r="F9289" s="5"/>
      <c r="G9289" s="5"/>
      <c r="H9289" s="5"/>
      <c r="I9289" s="3"/>
      <c r="J9289" s="5"/>
      <c r="K9289" s="5"/>
      <c r="L9289" s="5"/>
      <c r="M9289" s="5"/>
      <c r="AJ9289" s="3"/>
      <c r="AK9289" s="3"/>
      <c r="AL9289" s="3"/>
      <c r="AM9289" s="3"/>
      <c r="AN9289" s="3"/>
      <c r="AO9289" s="5"/>
      <c r="AP9289" s="5"/>
      <c r="AQ9289" s="5"/>
      <c r="AR9289" s="5"/>
      <c r="AS9289" s="5"/>
      <c r="AT9289" s="3"/>
      <c r="AU9289" s="3"/>
      <c r="AV9289" s="3"/>
      <c r="AW9289" s="3"/>
      <c r="AX9289" s="3"/>
      <c r="AY9289" s="3"/>
      <c r="AZ9289" s="3"/>
      <c r="BA9289" s="3"/>
      <c r="BB9289" s="3"/>
      <c r="BC9289" s="3"/>
      <c r="BD9289" s="3"/>
      <c r="BE9289" s="3"/>
      <c r="BF9289" s="3"/>
      <c r="BG9289" s="3"/>
      <c r="CK9289"/>
    </row>
    <row r="9290" spans="1:89" x14ac:dyDescent="0.25">
      <c r="A9290" s="2"/>
      <c r="B9290" s="5"/>
      <c r="C9290" s="5"/>
      <c r="D9290" s="5"/>
      <c r="E9290" s="5"/>
      <c r="F9290" s="5"/>
      <c r="G9290" s="5"/>
      <c r="H9290" s="5"/>
      <c r="I9290" s="3"/>
      <c r="J9290" s="5"/>
      <c r="K9290" s="5"/>
      <c r="L9290" s="5"/>
      <c r="M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3"/>
      <c r="AU9290" s="5"/>
      <c r="AV9290" s="3"/>
      <c r="AW9290" s="3"/>
      <c r="AX9290" s="3"/>
      <c r="AY9290" s="3"/>
      <c r="AZ9290" s="3"/>
      <c r="BA9290" s="3"/>
      <c r="BB9290" s="3"/>
      <c r="BC9290" s="3"/>
      <c r="BD9290" s="3"/>
      <c r="BE9290" s="3"/>
      <c r="BF9290" s="3"/>
      <c r="BG9290" s="3"/>
      <c r="CK9290"/>
    </row>
    <row r="9291" spans="1:89" x14ac:dyDescent="0.25">
      <c r="A9291" s="2"/>
      <c r="B9291" s="5"/>
      <c r="C9291" s="5"/>
      <c r="D9291" s="5"/>
      <c r="E9291" s="5"/>
      <c r="F9291" s="5"/>
      <c r="G9291" s="5"/>
      <c r="H9291" s="5"/>
      <c r="I9291" s="3"/>
      <c r="J9291" s="5"/>
      <c r="K9291" s="5"/>
      <c r="L9291" s="5"/>
      <c r="M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3"/>
      <c r="AU9291" s="5"/>
      <c r="AV9291" s="3"/>
      <c r="AW9291" s="3"/>
      <c r="AX9291" s="3"/>
      <c r="AY9291" s="3"/>
      <c r="AZ9291" s="3"/>
      <c r="BA9291" s="3"/>
      <c r="BB9291" s="3"/>
      <c r="BC9291" s="3"/>
      <c r="BD9291" s="3"/>
      <c r="BE9291" s="3"/>
      <c r="BF9291" s="3"/>
      <c r="BG9291" s="3"/>
      <c r="CK9291"/>
    </row>
    <row r="9292" spans="1:89" x14ac:dyDescent="0.25">
      <c r="A9292" s="2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AJ9292" s="3"/>
      <c r="AK9292" s="3"/>
      <c r="AL9292" s="3"/>
      <c r="AM9292" s="3"/>
      <c r="AN9292" s="3"/>
      <c r="AO9292" s="5"/>
      <c r="AP9292" s="5"/>
      <c r="AQ9292" s="5"/>
      <c r="AR9292" s="5"/>
      <c r="AS9292" s="5"/>
      <c r="AT9292" s="3"/>
      <c r="AU9292" s="5"/>
      <c r="AV9292" s="3"/>
      <c r="AW9292" s="3"/>
      <c r="AX9292" s="3"/>
      <c r="AY9292" s="3"/>
      <c r="AZ9292" s="3"/>
      <c r="BA9292" s="3"/>
      <c r="BB9292" s="3"/>
      <c r="BC9292" s="3"/>
      <c r="BD9292" s="3"/>
      <c r="BE9292" s="3"/>
      <c r="BF9292" s="3"/>
      <c r="BG9292" s="3"/>
      <c r="CK9292"/>
    </row>
    <row r="9293" spans="1:89" x14ac:dyDescent="0.25">
      <c r="A9293" s="2"/>
      <c r="B9293" s="5"/>
      <c r="C9293" s="5"/>
      <c r="D9293" s="5"/>
      <c r="E9293" s="5"/>
      <c r="F9293" s="5"/>
      <c r="G9293" s="5"/>
      <c r="H9293" s="5"/>
      <c r="I9293" s="3"/>
      <c r="J9293" s="5"/>
      <c r="K9293" s="5"/>
      <c r="L9293" s="5"/>
      <c r="M9293" s="5"/>
      <c r="AJ9293" s="5"/>
      <c r="AK9293" s="3"/>
      <c r="AL9293" s="3"/>
      <c r="AM9293" s="5"/>
      <c r="AN9293" s="5"/>
      <c r="AO9293" s="5"/>
      <c r="AP9293" s="5"/>
      <c r="AQ9293" s="5"/>
      <c r="AR9293" s="5"/>
      <c r="AS9293" s="5"/>
      <c r="AT9293" s="3"/>
      <c r="AU9293" s="5"/>
      <c r="AV9293" s="3"/>
      <c r="AW9293" s="3"/>
      <c r="AX9293" s="3"/>
      <c r="AY9293" s="3"/>
      <c r="AZ9293" s="3"/>
      <c r="BA9293" s="3"/>
      <c r="BB9293" s="3"/>
      <c r="BC9293" s="3"/>
      <c r="BD9293" s="3"/>
      <c r="BE9293" s="3"/>
      <c r="BF9293" s="3"/>
      <c r="BG9293" s="3"/>
      <c r="CK9293"/>
    </row>
    <row r="9294" spans="1:89" x14ac:dyDescent="0.25">
      <c r="A9294" s="2"/>
      <c r="B9294" s="5"/>
      <c r="C9294" s="5"/>
      <c r="D9294" s="5"/>
      <c r="E9294" s="5"/>
      <c r="F9294" s="5"/>
      <c r="G9294" s="5"/>
      <c r="H9294" s="5"/>
      <c r="I9294" s="3"/>
      <c r="J9294" s="5"/>
      <c r="K9294" s="5"/>
      <c r="L9294" s="5"/>
      <c r="M9294" s="5"/>
      <c r="AJ9294" s="3"/>
      <c r="AK9294" s="3"/>
      <c r="AL9294" s="3"/>
      <c r="AM9294" s="3"/>
      <c r="AN9294" s="3"/>
      <c r="AO9294" s="5"/>
      <c r="AP9294" s="5"/>
      <c r="AQ9294" s="5"/>
      <c r="AR9294" s="5"/>
      <c r="AS9294" s="5"/>
      <c r="AT9294" s="3"/>
      <c r="AU9294" s="5"/>
      <c r="AV9294" s="3"/>
      <c r="AW9294" s="3"/>
      <c r="AX9294" s="3"/>
      <c r="AY9294" s="3"/>
      <c r="AZ9294" s="3"/>
      <c r="BA9294" s="3"/>
      <c r="BB9294" s="3"/>
      <c r="BC9294" s="3"/>
      <c r="BD9294" s="3"/>
      <c r="BE9294" s="3"/>
      <c r="BF9294" s="3"/>
      <c r="BG9294" s="3"/>
      <c r="CK9294"/>
    </row>
    <row r="9295" spans="1:89" x14ac:dyDescent="0.25">
      <c r="A9295" s="2"/>
      <c r="B9295" s="5"/>
      <c r="C9295" s="5"/>
      <c r="D9295" s="5"/>
      <c r="E9295" s="5"/>
      <c r="F9295" s="5"/>
      <c r="G9295" s="5"/>
      <c r="H9295" s="5"/>
      <c r="I9295" s="3"/>
      <c r="J9295" s="5"/>
      <c r="K9295" s="5"/>
      <c r="L9295" s="5"/>
      <c r="M9295" s="5"/>
      <c r="AJ9295" s="3"/>
      <c r="AK9295" s="3"/>
      <c r="AL9295" s="3"/>
      <c r="AM9295" s="3"/>
      <c r="AN9295" s="5"/>
      <c r="AO9295" s="5"/>
      <c r="AP9295" s="5"/>
      <c r="AQ9295" s="5"/>
      <c r="AR9295" s="5"/>
      <c r="AS9295" s="5"/>
      <c r="AT9295" s="3"/>
      <c r="AU9295" s="5"/>
      <c r="AV9295" s="3"/>
      <c r="AW9295" s="3"/>
      <c r="AX9295" s="3"/>
      <c r="AY9295" s="3"/>
      <c r="AZ9295" s="3"/>
      <c r="BA9295" s="3"/>
      <c r="BB9295" s="3"/>
      <c r="BC9295" s="3"/>
      <c r="BD9295" s="3"/>
      <c r="BE9295" s="3"/>
      <c r="BF9295" s="3"/>
      <c r="BG9295" s="3"/>
      <c r="CK9295"/>
    </row>
    <row r="9296" spans="1:89" x14ac:dyDescent="0.25">
      <c r="A9296" s="2"/>
      <c r="B9296" s="5"/>
      <c r="C9296" s="5"/>
      <c r="D9296" s="5"/>
      <c r="E9296" s="5"/>
      <c r="F9296" s="5"/>
      <c r="G9296" s="5"/>
      <c r="H9296" s="5"/>
      <c r="I9296" s="3"/>
      <c r="J9296" s="5"/>
      <c r="K9296" s="5"/>
      <c r="L9296" s="5"/>
      <c r="M9296" s="5"/>
      <c r="AJ9296" s="3"/>
      <c r="AK9296" s="3"/>
      <c r="AL9296" s="3"/>
      <c r="AM9296" s="3"/>
      <c r="AN9296" s="5"/>
      <c r="AO9296" s="5"/>
      <c r="AP9296" s="5"/>
      <c r="AQ9296" s="5"/>
      <c r="AR9296" s="5"/>
      <c r="AS9296" s="5"/>
      <c r="AT9296" s="3"/>
      <c r="AU9296" s="5"/>
      <c r="AV9296" s="3"/>
      <c r="AW9296" s="3"/>
      <c r="AX9296" s="3"/>
      <c r="AY9296" s="3"/>
      <c r="AZ9296" s="3"/>
      <c r="BA9296" s="3"/>
      <c r="BB9296" s="3"/>
      <c r="BC9296" s="3"/>
      <c r="BD9296" s="3"/>
      <c r="BE9296" s="3"/>
      <c r="BF9296" s="3"/>
      <c r="BG9296" s="3"/>
      <c r="CK9296"/>
    </row>
    <row r="9297" spans="1:89" x14ac:dyDescent="0.25">
      <c r="A9297" s="2"/>
      <c r="B9297" s="5"/>
      <c r="C9297" s="5"/>
      <c r="D9297" s="5"/>
      <c r="E9297" s="5"/>
      <c r="F9297" s="5"/>
      <c r="G9297" s="5"/>
      <c r="H9297" s="5"/>
      <c r="I9297" s="3"/>
      <c r="J9297" s="5"/>
      <c r="K9297" s="5"/>
      <c r="L9297" s="5"/>
      <c r="M9297" s="5"/>
      <c r="AJ9297" s="3"/>
      <c r="AK9297" s="3"/>
      <c r="AL9297" s="3"/>
      <c r="AM9297" s="3"/>
      <c r="AN9297" s="5"/>
      <c r="AO9297" s="5"/>
      <c r="AP9297" s="5"/>
      <c r="AQ9297" s="5"/>
      <c r="AR9297" s="5"/>
      <c r="AS9297" s="5"/>
      <c r="AT9297" s="3"/>
      <c r="AU9297" s="5"/>
      <c r="AV9297" s="3"/>
      <c r="AW9297" s="3"/>
      <c r="AX9297" s="3"/>
      <c r="AY9297" s="3"/>
      <c r="AZ9297" s="3"/>
      <c r="BA9297" s="3"/>
      <c r="BB9297" s="3"/>
      <c r="BC9297" s="3"/>
      <c r="BD9297" s="3"/>
      <c r="BE9297" s="3"/>
      <c r="BF9297" s="3"/>
      <c r="BG9297" s="3"/>
      <c r="CK9297"/>
    </row>
    <row r="9298" spans="1:89" x14ac:dyDescent="0.25">
      <c r="A9298" s="2"/>
      <c r="B9298" s="5"/>
      <c r="C9298" s="5"/>
      <c r="D9298" s="5"/>
      <c r="E9298" s="5"/>
      <c r="F9298" s="5"/>
      <c r="G9298" s="5"/>
      <c r="H9298" s="5"/>
      <c r="I9298" s="3"/>
      <c r="J9298" s="5"/>
      <c r="K9298" s="5"/>
      <c r="L9298" s="5"/>
      <c r="M9298" s="5"/>
      <c r="AJ9298" s="3"/>
      <c r="AK9298" s="3"/>
      <c r="AL9298" s="3"/>
      <c r="AM9298" s="3"/>
      <c r="AN9298" s="3"/>
      <c r="AO9298" s="5"/>
      <c r="AP9298" s="5"/>
      <c r="AQ9298" s="5"/>
      <c r="AR9298" s="5"/>
      <c r="AS9298" s="5"/>
      <c r="AT9298" s="3"/>
      <c r="AU9298" s="5"/>
      <c r="AV9298" s="3"/>
      <c r="AW9298" s="3"/>
      <c r="AX9298" s="3"/>
      <c r="AY9298" s="3"/>
      <c r="AZ9298" s="3"/>
      <c r="BA9298" s="3"/>
      <c r="BB9298" s="3"/>
      <c r="BC9298" s="3"/>
      <c r="BD9298" s="3"/>
      <c r="BE9298" s="3"/>
      <c r="BF9298" s="3"/>
      <c r="BG9298" s="3"/>
      <c r="CK9298"/>
    </row>
    <row r="9299" spans="1:89" x14ac:dyDescent="0.25">
      <c r="A9299" s="2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AJ9299" s="3"/>
      <c r="AK9299" s="3"/>
      <c r="AL9299" s="3"/>
      <c r="AM9299" s="3"/>
      <c r="AN9299" s="3"/>
      <c r="AO9299" s="5"/>
      <c r="AP9299" s="5"/>
      <c r="AQ9299" s="5"/>
      <c r="AR9299" s="5"/>
      <c r="AS9299" s="5"/>
      <c r="AT9299" s="3"/>
      <c r="AU9299" s="5"/>
      <c r="AV9299" s="3"/>
      <c r="AW9299" s="3"/>
      <c r="AX9299" s="3"/>
      <c r="AY9299" s="3"/>
      <c r="AZ9299" s="3"/>
      <c r="BA9299" s="3"/>
      <c r="BB9299" s="3"/>
      <c r="BC9299" s="3"/>
      <c r="BD9299" s="3"/>
      <c r="BE9299" s="3"/>
      <c r="BF9299" s="3"/>
      <c r="BG9299" s="3"/>
      <c r="CK9299"/>
    </row>
    <row r="9300" spans="1:89" x14ac:dyDescent="0.25">
      <c r="A9300" s="2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AJ9300" s="3"/>
      <c r="AK9300" s="3"/>
      <c r="AL9300" s="3"/>
      <c r="AM9300" s="3"/>
      <c r="AN9300" s="5"/>
      <c r="AO9300" s="5"/>
      <c r="AP9300" s="5"/>
      <c r="AQ9300" s="5"/>
      <c r="AR9300" s="5"/>
      <c r="AS9300" s="5"/>
      <c r="AT9300" s="3"/>
      <c r="AU9300" s="5"/>
      <c r="AV9300" s="3"/>
      <c r="AW9300" s="3"/>
      <c r="AX9300" s="3"/>
      <c r="AY9300" s="3"/>
      <c r="AZ9300" s="3"/>
      <c r="BA9300" s="3"/>
      <c r="BB9300" s="3"/>
      <c r="BC9300" s="3"/>
      <c r="BD9300" s="3"/>
      <c r="BE9300" s="3"/>
      <c r="BF9300" s="3"/>
      <c r="BG9300" s="3"/>
      <c r="CK9300"/>
    </row>
    <row r="9301" spans="1:89" x14ac:dyDescent="0.25">
      <c r="A9301" s="2"/>
      <c r="B9301" s="5"/>
      <c r="C9301" s="5"/>
      <c r="D9301" s="5"/>
      <c r="E9301" s="5"/>
      <c r="F9301" s="5"/>
      <c r="G9301" s="5"/>
      <c r="H9301" s="5"/>
      <c r="I9301" s="3"/>
      <c r="J9301" s="5"/>
      <c r="K9301" s="5"/>
      <c r="L9301" s="5"/>
      <c r="M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3"/>
      <c r="AU9301" s="5"/>
      <c r="AV9301" s="3"/>
      <c r="AW9301" s="3"/>
      <c r="AX9301" s="3"/>
      <c r="AY9301" s="3"/>
      <c r="AZ9301" s="3"/>
      <c r="BA9301" s="3"/>
      <c r="BB9301" s="3"/>
      <c r="BC9301" s="3"/>
      <c r="BD9301" s="3"/>
      <c r="BE9301" s="3"/>
      <c r="BF9301" s="3"/>
      <c r="BG9301" s="3"/>
      <c r="CK9301"/>
    </row>
    <row r="9302" spans="1:89" x14ac:dyDescent="0.25">
      <c r="A9302" s="2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3"/>
      <c r="AU9302" s="5"/>
      <c r="AV9302" s="3"/>
      <c r="AW9302" s="3"/>
      <c r="AX9302" s="3"/>
      <c r="AY9302" s="3"/>
      <c r="AZ9302" s="3"/>
      <c r="BA9302" s="3"/>
      <c r="BB9302" s="3"/>
      <c r="BC9302" s="3"/>
      <c r="BD9302" s="3"/>
      <c r="BE9302" s="3"/>
      <c r="BF9302" s="3"/>
      <c r="BG9302" s="3"/>
      <c r="CK9302"/>
    </row>
    <row r="9303" spans="1:89" x14ac:dyDescent="0.25">
      <c r="A9303" s="2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AJ9303" s="3"/>
      <c r="AK9303" s="3"/>
      <c r="AL9303" s="3"/>
      <c r="AM9303" s="3"/>
      <c r="AN9303" s="5"/>
      <c r="AO9303" s="5"/>
      <c r="AP9303" s="5"/>
      <c r="AQ9303" s="5"/>
      <c r="AR9303" s="5"/>
      <c r="AS9303" s="5"/>
      <c r="AT9303" s="3"/>
      <c r="AU9303" s="5"/>
      <c r="AV9303" s="3"/>
      <c r="AW9303" s="3"/>
      <c r="AX9303" s="3"/>
      <c r="AY9303" s="3"/>
      <c r="AZ9303" s="3"/>
      <c r="BA9303" s="3"/>
      <c r="BB9303" s="3"/>
      <c r="BC9303" s="3"/>
      <c r="BD9303" s="3"/>
      <c r="BE9303" s="3"/>
      <c r="BF9303" s="3"/>
      <c r="BG9303" s="3"/>
      <c r="CK9303"/>
    </row>
    <row r="9304" spans="1:89" x14ac:dyDescent="0.25">
      <c r="A9304" s="2"/>
      <c r="B9304" s="5"/>
      <c r="C9304" s="5"/>
      <c r="D9304" s="5"/>
      <c r="E9304" s="5"/>
      <c r="F9304" s="5"/>
      <c r="G9304" s="5"/>
      <c r="H9304" s="5"/>
      <c r="I9304" s="3"/>
      <c r="J9304" s="5"/>
      <c r="K9304" s="5"/>
      <c r="L9304" s="5"/>
      <c r="M9304" s="5"/>
      <c r="AJ9304" s="3"/>
      <c r="AK9304" s="3"/>
      <c r="AL9304" s="3"/>
      <c r="AM9304" s="3"/>
      <c r="AN9304" s="3"/>
      <c r="AO9304" s="5"/>
      <c r="AP9304" s="5"/>
      <c r="AQ9304" s="5"/>
      <c r="AR9304" s="5"/>
      <c r="AS9304" s="5"/>
      <c r="AT9304" s="3"/>
      <c r="AU9304" s="5"/>
      <c r="AV9304" s="3"/>
      <c r="AW9304" s="3"/>
      <c r="AX9304" s="3"/>
      <c r="AY9304" s="3"/>
      <c r="AZ9304" s="3"/>
      <c r="BA9304" s="3"/>
      <c r="BB9304" s="3"/>
      <c r="BC9304" s="3"/>
      <c r="BD9304" s="3"/>
      <c r="BE9304" s="3"/>
      <c r="BF9304" s="3"/>
      <c r="BG9304" s="3"/>
      <c r="CK9304"/>
    </row>
    <row r="9305" spans="1:89" x14ac:dyDescent="0.25">
      <c r="A9305" s="2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AJ9305" s="3"/>
      <c r="AK9305" s="3"/>
      <c r="AL9305" s="3"/>
      <c r="AM9305" s="3"/>
      <c r="AN9305" s="5"/>
      <c r="AO9305" s="5"/>
      <c r="AP9305" s="5"/>
      <c r="AQ9305" s="3"/>
      <c r="AR9305" s="5"/>
      <c r="AS9305" s="5"/>
      <c r="AT9305" s="3"/>
      <c r="AU9305" s="5"/>
      <c r="AV9305" s="3"/>
      <c r="AW9305" s="3"/>
      <c r="AX9305" s="3"/>
      <c r="AY9305" s="3"/>
      <c r="AZ9305" s="3"/>
      <c r="BA9305" s="3"/>
      <c r="BB9305" s="3"/>
      <c r="BC9305" s="3"/>
      <c r="BD9305" s="3"/>
      <c r="BE9305" s="3"/>
      <c r="BF9305" s="3"/>
      <c r="BG9305" s="3"/>
      <c r="CK9305"/>
    </row>
    <row r="9306" spans="1:89" x14ac:dyDescent="0.25">
      <c r="A9306" s="2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AJ9306" s="3"/>
      <c r="AK9306" s="3"/>
      <c r="AL9306" s="3"/>
      <c r="AM9306" s="3"/>
      <c r="AN9306" s="3"/>
      <c r="AO9306" s="5"/>
      <c r="AP9306" s="5"/>
      <c r="AQ9306" s="3"/>
      <c r="AR9306" s="5"/>
      <c r="AS9306" s="5"/>
      <c r="AT9306" s="3"/>
      <c r="AU9306" s="5"/>
      <c r="AV9306" s="3"/>
      <c r="AW9306" s="3"/>
      <c r="AX9306" s="3"/>
      <c r="AY9306" s="3"/>
      <c r="AZ9306" s="3"/>
      <c r="BA9306" s="3"/>
      <c r="BB9306" s="3"/>
      <c r="BC9306" s="3"/>
      <c r="BD9306" s="3"/>
      <c r="BE9306" s="3"/>
      <c r="BF9306" s="3"/>
      <c r="BG9306" s="3"/>
      <c r="CK9306"/>
    </row>
    <row r="9307" spans="1:89" x14ac:dyDescent="0.25">
      <c r="A9307" s="2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AJ9307" s="3"/>
      <c r="AK9307" s="3"/>
      <c r="AL9307" s="3"/>
      <c r="AM9307" s="3"/>
      <c r="AN9307" s="5"/>
      <c r="AO9307" s="5"/>
      <c r="AP9307" s="5"/>
      <c r="AQ9307" s="3"/>
      <c r="AR9307" s="5"/>
      <c r="AS9307" s="5"/>
      <c r="AT9307" s="3"/>
      <c r="AU9307" s="5"/>
      <c r="AV9307" s="3"/>
      <c r="AW9307" s="3"/>
      <c r="AX9307" s="3"/>
      <c r="AY9307" s="3"/>
      <c r="AZ9307" s="3"/>
      <c r="BA9307" s="3"/>
      <c r="BB9307" s="3"/>
      <c r="BC9307" s="3"/>
      <c r="BD9307" s="3"/>
      <c r="BE9307" s="3"/>
      <c r="BF9307" s="3"/>
      <c r="BG9307" s="3"/>
      <c r="CK9307"/>
    </row>
    <row r="9308" spans="1:89" x14ac:dyDescent="0.25">
      <c r="A9308" s="2"/>
      <c r="B9308" s="5"/>
      <c r="C9308" s="5"/>
      <c r="D9308" s="5"/>
      <c r="E9308" s="5"/>
      <c r="F9308" s="5"/>
      <c r="G9308" s="5"/>
      <c r="H9308" s="5"/>
      <c r="I9308" s="3"/>
      <c r="J9308" s="5"/>
      <c r="K9308" s="5"/>
      <c r="L9308" s="5"/>
      <c r="M9308" s="5"/>
      <c r="AJ9308" s="3"/>
      <c r="AK9308" s="3"/>
      <c r="AL9308" s="3"/>
      <c r="AM9308" s="3"/>
      <c r="AN9308" s="5"/>
      <c r="AO9308" s="5"/>
      <c r="AP9308" s="5"/>
      <c r="AQ9308" s="5"/>
      <c r="AR9308" s="5"/>
      <c r="AS9308" s="5"/>
      <c r="AT9308" s="3"/>
      <c r="AU9308" s="5"/>
      <c r="AV9308" s="3"/>
      <c r="AW9308" s="3"/>
      <c r="AX9308" s="3"/>
      <c r="AY9308" s="3"/>
      <c r="AZ9308" s="3"/>
      <c r="BA9308" s="3"/>
      <c r="BB9308" s="3"/>
      <c r="BC9308" s="3"/>
      <c r="BD9308" s="3"/>
      <c r="BE9308" s="3"/>
      <c r="BF9308" s="3"/>
      <c r="BG9308" s="3"/>
      <c r="CK9308"/>
    </row>
    <row r="9309" spans="1:89" x14ac:dyDescent="0.25">
      <c r="A9309" s="2"/>
      <c r="B9309" s="5"/>
      <c r="C9309" s="5"/>
      <c r="D9309" s="5"/>
      <c r="E9309" s="5"/>
      <c r="F9309" s="5"/>
      <c r="G9309" s="5"/>
      <c r="H9309" s="5"/>
      <c r="I9309" s="3"/>
      <c r="J9309" s="5"/>
      <c r="K9309" s="5"/>
      <c r="L9309" s="5"/>
      <c r="M9309" s="5"/>
      <c r="AJ9309" s="3"/>
      <c r="AK9309" s="3"/>
      <c r="AL9309" s="3"/>
      <c r="AM9309" s="3"/>
      <c r="AN9309" s="3"/>
      <c r="AO9309" s="5"/>
      <c r="AP9309" s="5"/>
      <c r="AQ9309" s="5"/>
      <c r="AR9309" s="3"/>
      <c r="AS9309" s="5"/>
      <c r="AT9309" s="3"/>
      <c r="AU9309" s="5"/>
      <c r="AV9309" s="3"/>
      <c r="AW9309" s="3"/>
      <c r="AX9309" s="3"/>
      <c r="AY9309" s="3"/>
      <c r="AZ9309" s="3"/>
      <c r="BA9309" s="3"/>
      <c r="BB9309" s="3"/>
      <c r="BC9309" s="3"/>
      <c r="BD9309" s="3"/>
      <c r="BE9309" s="3"/>
      <c r="BF9309" s="3"/>
      <c r="BG9309" s="3"/>
      <c r="CK9309"/>
    </row>
    <row r="9310" spans="1:89" x14ac:dyDescent="0.25">
      <c r="A9310" s="2"/>
      <c r="B9310" s="5"/>
      <c r="C9310" s="5"/>
      <c r="D9310" s="5"/>
      <c r="E9310" s="5"/>
      <c r="F9310" s="5"/>
      <c r="G9310" s="5"/>
      <c r="H9310" s="5"/>
      <c r="I9310" s="3"/>
      <c r="J9310" s="5"/>
      <c r="K9310" s="5"/>
      <c r="L9310" s="5"/>
      <c r="M9310" s="5"/>
      <c r="AJ9310" s="3"/>
      <c r="AK9310" s="3"/>
      <c r="AL9310" s="3"/>
      <c r="AM9310" s="3"/>
      <c r="AN9310" s="3"/>
      <c r="AO9310" s="5"/>
      <c r="AP9310" s="5"/>
      <c r="AQ9310" s="3"/>
      <c r="AR9310" s="3"/>
      <c r="AS9310" s="3"/>
      <c r="AT9310" s="3"/>
      <c r="AU9310" s="5"/>
      <c r="AV9310" s="3"/>
      <c r="AW9310" s="3"/>
      <c r="AX9310" s="3"/>
      <c r="AY9310" s="3"/>
      <c r="AZ9310" s="3"/>
      <c r="BA9310" s="3"/>
      <c r="BB9310" s="3"/>
      <c r="BC9310" s="3"/>
      <c r="BD9310" s="3"/>
      <c r="BE9310" s="3"/>
      <c r="BF9310" s="3"/>
      <c r="BG9310" s="3"/>
      <c r="CK9310"/>
    </row>
    <row r="9311" spans="1:89" x14ac:dyDescent="0.25">
      <c r="A9311" s="2"/>
      <c r="B9311" s="5"/>
      <c r="C9311" s="5"/>
      <c r="D9311" s="5"/>
      <c r="E9311" s="5"/>
      <c r="F9311" s="5"/>
      <c r="G9311" s="5"/>
      <c r="H9311" s="5"/>
      <c r="I9311" s="3"/>
      <c r="J9311" s="5"/>
      <c r="K9311" s="5"/>
      <c r="L9311" s="5"/>
      <c r="M9311" s="5"/>
      <c r="AJ9311" s="3"/>
      <c r="AK9311" s="3"/>
      <c r="AL9311" s="3"/>
      <c r="AM9311" s="3"/>
      <c r="AN9311" s="3"/>
      <c r="AO9311" s="5"/>
      <c r="AP9311" s="5"/>
      <c r="AQ9311" s="3"/>
      <c r="AR9311" s="3"/>
      <c r="AS9311" s="5"/>
      <c r="AT9311" s="3"/>
      <c r="AU9311" s="5"/>
      <c r="AV9311" s="3"/>
      <c r="AW9311" s="3"/>
      <c r="AX9311" s="3"/>
      <c r="AY9311" s="3"/>
      <c r="AZ9311" s="3"/>
      <c r="BA9311" s="3"/>
      <c r="BB9311" s="3"/>
      <c r="BC9311" s="3"/>
      <c r="BD9311" s="3"/>
      <c r="BE9311" s="3"/>
      <c r="BF9311" s="3"/>
      <c r="BG9311" s="3"/>
      <c r="CK9311"/>
    </row>
    <row r="9312" spans="1:89" x14ac:dyDescent="0.25">
      <c r="A9312" s="2"/>
      <c r="B9312" s="5"/>
      <c r="C9312" s="5"/>
      <c r="D9312" s="5"/>
      <c r="E9312" s="5"/>
      <c r="F9312" s="5"/>
      <c r="G9312" s="5"/>
      <c r="H9312" s="5"/>
      <c r="I9312" s="3"/>
      <c r="J9312" s="5"/>
      <c r="K9312" s="5"/>
      <c r="L9312" s="5"/>
      <c r="M9312" s="5"/>
      <c r="AJ9312" s="3"/>
      <c r="AK9312" s="3"/>
      <c r="AL9312" s="3"/>
      <c r="AM9312" s="3"/>
      <c r="AN9312" s="3"/>
      <c r="AO9312" s="5"/>
      <c r="AP9312" s="5"/>
      <c r="AQ9312" s="3"/>
      <c r="AR9312" s="3"/>
      <c r="AS9312" s="3"/>
      <c r="AT9312" s="3"/>
      <c r="AU9312" s="5"/>
      <c r="AV9312" s="3"/>
      <c r="AW9312" s="3"/>
      <c r="AX9312" s="3"/>
      <c r="AY9312" s="3"/>
      <c r="AZ9312" s="3"/>
      <c r="BA9312" s="3"/>
      <c r="BB9312" s="3"/>
      <c r="BC9312" s="3"/>
      <c r="BD9312" s="3"/>
      <c r="BE9312" s="3"/>
      <c r="BF9312" s="3"/>
      <c r="BG9312" s="3"/>
      <c r="CK9312"/>
    </row>
    <row r="9313" spans="1:89" x14ac:dyDescent="0.25">
      <c r="A9313" s="2"/>
      <c r="B9313" s="5"/>
      <c r="C9313" s="5"/>
      <c r="D9313" s="5"/>
      <c r="E9313" s="5"/>
      <c r="F9313" s="5"/>
      <c r="G9313" s="5"/>
      <c r="H9313" s="5"/>
      <c r="I9313" s="3"/>
      <c r="J9313" s="5"/>
      <c r="K9313" s="5"/>
      <c r="L9313" s="5"/>
      <c r="M9313" s="5"/>
      <c r="AJ9313" s="3"/>
      <c r="AK9313" s="3"/>
      <c r="AL9313" s="3"/>
      <c r="AM9313" s="3"/>
      <c r="AN9313" s="3"/>
      <c r="AO9313" s="5"/>
      <c r="AP9313" s="5"/>
      <c r="AQ9313" s="5"/>
      <c r="AR9313" s="5"/>
      <c r="AS9313" s="5"/>
      <c r="AT9313" s="3"/>
      <c r="AU9313" s="5"/>
      <c r="AV9313" s="3"/>
      <c r="AW9313" s="3"/>
      <c r="AX9313" s="3"/>
      <c r="AY9313" s="3"/>
      <c r="AZ9313" s="3"/>
      <c r="BA9313" s="3"/>
      <c r="BB9313" s="3"/>
      <c r="BC9313" s="3"/>
      <c r="BD9313" s="3"/>
      <c r="BE9313" s="3"/>
      <c r="BF9313" s="3"/>
      <c r="BG9313" s="3"/>
      <c r="CK9313"/>
    </row>
    <row r="9314" spans="1:89" x14ac:dyDescent="0.25">
      <c r="A9314" s="2"/>
      <c r="B9314" s="5"/>
      <c r="C9314" s="5"/>
      <c r="D9314" s="5"/>
      <c r="E9314" s="5"/>
      <c r="F9314" s="5"/>
      <c r="G9314" s="5"/>
      <c r="H9314" s="5"/>
      <c r="I9314" s="3"/>
      <c r="J9314" s="5"/>
      <c r="K9314" s="5"/>
      <c r="L9314" s="5"/>
      <c r="M9314" s="5"/>
      <c r="AJ9314" s="3"/>
      <c r="AK9314" s="3"/>
      <c r="AL9314" s="3"/>
      <c r="AM9314" s="3"/>
      <c r="AN9314" s="3"/>
      <c r="AO9314" s="5"/>
      <c r="AP9314" s="5"/>
      <c r="AQ9314" s="5"/>
      <c r="AR9314" s="3"/>
      <c r="AS9314" s="3"/>
      <c r="AT9314" s="3"/>
      <c r="AU9314" s="5"/>
      <c r="AV9314" s="3"/>
      <c r="AW9314" s="3"/>
      <c r="AX9314" s="3"/>
      <c r="AY9314" s="3"/>
      <c r="AZ9314" s="3"/>
      <c r="BA9314" s="3"/>
      <c r="BB9314" s="3"/>
      <c r="BC9314" s="3"/>
      <c r="BD9314" s="3"/>
      <c r="BE9314" s="3"/>
      <c r="BF9314" s="3"/>
      <c r="BG9314" s="3"/>
      <c r="CK9314"/>
    </row>
    <row r="9315" spans="1:89" x14ac:dyDescent="0.25">
      <c r="A9315" s="2"/>
      <c r="B9315" s="5"/>
      <c r="C9315" s="5"/>
      <c r="D9315" s="5"/>
      <c r="E9315" s="5"/>
      <c r="F9315" s="5"/>
      <c r="G9315" s="5"/>
      <c r="H9315" s="5"/>
      <c r="I9315" s="3"/>
      <c r="J9315" s="5"/>
      <c r="K9315" s="5"/>
      <c r="L9315" s="5"/>
      <c r="M9315" s="5"/>
      <c r="AJ9315" s="3"/>
      <c r="AK9315" s="3"/>
      <c r="AL9315" s="3"/>
      <c r="AM9315" s="3"/>
      <c r="AN9315" s="3"/>
      <c r="AO9315" s="5"/>
      <c r="AP9315" s="5"/>
      <c r="AQ9315" s="3"/>
      <c r="AR9315" s="3"/>
      <c r="AS9315" s="3"/>
      <c r="AT9315" s="3"/>
      <c r="AU9315" s="5"/>
      <c r="AV9315" s="3"/>
      <c r="AW9315" s="3"/>
      <c r="AX9315" s="3"/>
      <c r="AY9315" s="3"/>
      <c r="AZ9315" s="3"/>
      <c r="BA9315" s="3"/>
      <c r="BB9315" s="3"/>
      <c r="BC9315" s="3"/>
      <c r="BD9315" s="3"/>
      <c r="BE9315" s="3"/>
      <c r="BF9315" s="3"/>
      <c r="BG9315" s="3"/>
      <c r="CK9315"/>
    </row>
    <row r="9316" spans="1:89" x14ac:dyDescent="0.25">
      <c r="A9316" s="2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AJ9316" s="3"/>
      <c r="AK9316" s="3"/>
      <c r="AL9316" s="3"/>
      <c r="AM9316" s="3"/>
      <c r="AN9316" s="3"/>
      <c r="AO9316" s="5"/>
      <c r="AP9316" s="5"/>
      <c r="AQ9316" s="5"/>
      <c r="AR9316" s="3"/>
      <c r="AS9316" s="3"/>
      <c r="AT9316" s="3"/>
      <c r="AU9316" s="5"/>
      <c r="AV9316" s="3"/>
      <c r="AW9316" s="3"/>
      <c r="AX9316" s="3"/>
      <c r="AY9316" s="3"/>
      <c r="AZ9316" s="3"/>
      <c r="BA9316" s="3"/>
      <c r="BB9316" s="3"/>
      <c r="BC9316" s="3"/>
      <c r="BD9316" s="3"/>
      <c r="BE9316" s="3"/>
      <c r="BF9316" s="3"/>
      <c r="BG9316" s="3"/>
      <c r="CK9316"/>
    </row>
    <row r="9317" spans="1:89" x14ac:dyDescent="0.25">
      <c r="A9317" s="2"/>
      <c r="B9317" s="5"/>
      <c r="C9317" s="5"/>
      <c r="D9317" s="5"/>
      <c r="E9317" s="5"/>
      <c r="F9317" s="5"/>
      <c r="G9317" s="5"/>
      <c r="H9317" s="5"/>
      <c r="I9317" s="3"/>
      <c r="J9317" s="5"/>
      <c r="K9317" s="5"/>
      <c r="L9317" s="5"/>
      <c r="M9317" s="5"/>
      <c r="AJ9317" s="3"/>
      <c r="AK9317" s="3"/>
      <c r="AL9317" s="3"/>
      <c r="AM9317" s="3"/>
      <c r="AN9317" s="3"/>
      <c r="AO9317" s="5"/>
      <c r="AP9317" s="5"/>
      <c r="AQ9317" s="3"/>
      <c r="AR9317" s="3"/>
      <c r="AS9317" s="3"/>
      <c r="AT9317" s="3"/>
      <c r="AU9317" s="5"/>
      <c r="AV9317" s="3"/>
      <c r="AW9317" s="3"/>
      <c r="AX9317" s="3"/>
      <c r="AY9317" s="3"/>
      <c r="AZ9317" s="3"/>
      <c r="BA9317" s="3"/>
      <c r="BB9317" s="3"/>
      <c r="BC9317" s="3"/>
      <c r="BD9317" s="3"/>
      <c r="BE9317" s="3"/>
      <c r="BF9317" s="3"/>
      <c r="BG9317" s="3"/>
      <c r="CK9317"/>
    </row>
    <row r="9318" spans="1:89" x14ac:dyDescent="0.25">
      <c r="A9318" s="2"/>
      <c r="B9318" s="5"/>
      <c r="C9318" s="5"/>
      <c r="D9318" s="5"/>
      <c r="E9318" s="5"/>
      <c r="F9318" s="5"/>
      <c r="G9318" s="5"/>
      <c r="H9318" s="5"/>
      <c r="I9318" s="3"/>
      <c r="J9318" s="5"/>
      <c r="K9318" s="5"/>
      <c r="L9318" s="5"/>
      <c r="M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3"/>
      <c r="AU9318" s="5"/>
      <c r="AV9318" s="3"/>
      <c r="AW9318" s="3"/>
      <c r="AX9318" s="3"/>
      <c r="AY9318" s="3"/>
      <c r="AZ9318" s="3"/>
      <c r="BA9318" s="3"/>
      <c r="BB9318" s="3"/>
      <c r="BC9318" s="3"/>
      <c r="BD9318" s="3"/>
      <c r="BE9318" s="3"/>
      <c r="BF9318" s="3"/>
      <c r="BG9318" s="3"/>
      <c r="CK9318"/>
    </row>
    <row r="9319" spans="1:89" x14ac:dyDescent="0.25">
      <c r="A9319" s="2"/>
      <c r="B9319" s="5"/>
      <c r="C9319" s="5"/>
      <c r="D9319" s="5"/>
      <c r="E9319" s="5"/>
      <c r="F9319" s="5"/>
      <c r="G9319" s="5"/>
      <c r="H9319" s="5"/>
      <c r="I9319" s="3"/>
      <c r="J9319" s="5"/>
      <c r="K9319" s="5"/>
      <c r="L9319" s="5"/>
      <c r="M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3"/>
      <c r="AU9319" s="5"/>
      <c r="AV9319" s="3"/>
      <c r="AW9319" s="3"/>
      <c r="AX9319" s="3"/>
      <c r="AY9319" s="3"/>
      <c r="AZ9319" s="3"/>
      <c r="BA9319" s="3"/>
      <c r="BB9319" s="3"/>
      <c r="BC9319" s="3"/>
      <c r="BD9319" s="3"/>
      <c r="BE9319" s="3"/>
      <c r="BF9319" s="3"/>
      <c r="BG9319" s="3"/>
      <c r="CK9319"/>
    </row>
    <row r="9320" spans="1:89" x14ac:dyDescent="0.25">
      <c r="A9320" s="2"/>
      <c r="B9320" s="5"/>
      <c r="C9320" s="5"/>
      <c r="D9320" s="5"/>
      <c r="E9320" s="5"/>
      <c r="F9320" s="5"/>
      <c r="G9320" s="5"/>
      <c r="H9320" s="5"/>
      <c r="I9320" s="3"/>
      <c r="J9320" s="5"/>
      <c r="K9320" s="5"/>
      <c r="L9320" s="5"/>
      <c r="M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3"/>
      <c r="AU9320" s="5"/>
      <c r="AV9320" s="3"/>
      <c r="AW9320" s="3"/>
      <c r="AX9320" s="3"/>
      <c r="AY9320" s="3"/>
      <c r="AZ9320" s="3"/>
      <c r="BA9320" s="3"/>
      <c r="BB9320" s="3"/>
      <c r="BC9320" s="3"/>
      <c r="BD9320" s="3"/>
      <c r="BE9320" s="3"/>
      <c r="BF9320" s="3"/>
      <c r="BG9320" s="3"/>
      <c r="CK9320"/>
    </row>
    <row r="9321" spans="1:89" x14ac:dyDescent="0.25">
      <c r="A9321" s="2"/>
      <c r="B9321" s="5"/>
      <c r="C9321" s="5"/>
      <c r="D9321" s="5"/>
      <c r="E9321" s="5"/>
      <c r="F9321" s="5"/>
      <c r="G9321" s="5"/>
      <c r="H9321" s="5"/>
      <c r="I9321" s="3"/>
      <c r="J9321" s="5"/>
      <c r="K9321" s="5"/>
      <c r="L9321" s="5"/>
      <c r="M9321" s="5"/>
      <c r="AJ9321" s="3"/>
      <c r="AK9321" s="3"/>
      <c r="AL9321" s="3"/>
      <c r="AM9321" s="3"/>
      <c r="AN9321" s="3"/>
      <c r="AO9321" s="5"/>
      <c r="AP9321" s="5"/>
      <c r="AQ9321" s="5"/>
      <c r="AR9321" s="3"/>
      <c r="AS9321" s="3"/>
      <c r="AT9321" s="3"/>
      <c r="AU9321" s="5"/>
      <c r="AV9321" s="3"/>
      <c r="AW9321" s="3"/>
      <c r="AX9321" s="3"/>
      <c r="AY9321" s="3"/>
      <c r="AZ9321" s="3"/>
      <c r="BA9321" s="3"/>
      <c r="BB9321" s="3"/>
      <c r="BC9321" s="3"/>
      <c r="BD9321" s="3"/>
      <c r="BE9321" s="3"/>
      <c r="BF9321" s="3"/>
      <c r="BG9321" s="3"/>
      <c r="CK9321"/>
    </row>
    <row r="9322" spans="1:89" x14ac:dyDescent="0.25">
      <c r="A9322" s="2"/>
      <c r="B9322" s="5"/>
      <c r="C9322" s="5"/>
      <c r="D9322" s="5"/>
      <c r="E9322" s="5"/>
      <c r="F9322" s="5"/>
      <c r="G9322" s="5"/>
      <c r="H9322" s="5"/>
      <c r="I9322" s="3"/>
      <c r="J9322" s="5"/>
      <c r="K9322" s="5"/>
      <c r="L9322" s="5"/>
      <c r="M9322" s="5"/>
      <c r="AJ9322" s="3"/>
      <c r="AK9322" s="3"/>
      <c r="AL9322" s="3"/>
      <c r="AM9322" s="3"/>
      <c r="AN9322" s="3"/>
      <c r="AO9322" s="5"/>
      <c r="AP9322" s="5"/>
      <c r="AQ9322" s="5"/>
      <c r="AR9322" s="3"/>
      <c r="AS9322" s="5"/>
      <c r="AT9322" s="3"/>
      <c r="AU9322" s="5"/>
      <c r="AV9322" s="3"/>
      <c r="AW9322" s="3"/>
      <c r="AX9322" s="3"/>
      <c r="AY9322" s="3"/>
      <c r="AZ9322" s="3"/>
      <c r="BA9322" s="3"/>
      <c r="BB9322" s="3"/>
      <c r="BC9322" s="3"/>
      <c r="BD9322" s="3"/>
      <c r="BE9322" s="3"/>
      <c r="BF9322" s="3"/>
      <c r="BG9322" s="3"/>
      <c r="CK9322"/>
    </row>
    <row r="9323" spans="1:89" x14ac:dyDescent="0.25">
      <c r="A9323" s="2"/>
      <c r="B9323" s="5"/>
      <c r="C9323" s="5"/>
      <c r="D9323" s="5"/>
      <c r="E9323" s="5"/>
      <c r="F9323" s="5"/>
      <c r="G9323" s="5"/>
      <c r="H9323" s="5"/>
      <c r="I9323" s="3"/>
      <c r="J9323" s="5"/>
      <c r="K9323" s="5"/>
      <c r="L9323" s="5"/>
      <c r="M9323" s="5"/>
      <c r="AJ9323" s="3"/>
      <c r="AK9323" s="3"/>
      <c r="AL9323" s="3"/>
      <c r="AM9323" s="3"/>
      <c r="AN9323" s="3"/>
      <c r="AO9323" s="5"/>
      <c r="AP9323" s="5"/>
      <c r="AQ9323" s="3"/>
      <c r="AR9323" s="3"/>
      <c r="AS9323" s="3"/>
      <c r="AT9323" s="3"/>
      <c r="AU9323" s="5"/>
      <c r="AV9323" s="3"/>
      <c r="AW9323" s="3"/>
      <c r="AX9323" s="3"/>
      <c r="AY9323" s="3"/>
      <c r="AZ9323" s="3"/>
      <c r="BA9323" s="3"/>
      <c r="BB9323" s="3"/>
      <c r="BC9323" s="3"/>
      <c r="BD9323" s="3"/>
      <c r="BE9323" s="3"/>
      <c r="BF9323" s="3"/>
      <c r="BG9323" s="3"/>
      <c r="CK9323"/>
    </row>
    <row r="9324" spans="1:89" x14ac:dyDescent="0.25">
      <c r="A9324" s="2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3"/>
      <c r="AU9324" s="5"/>
      <c r="AV9324" s="3"/>
      <c r="AW9324" s="3"/>
      <c r="AX9324" s="3"/>
      <c r="AY9324" s="3"/>
      <c r="AZ9324" s="3"/>
      <c r="BA9324" s="3"/>
      <c r="BB9324" s="3"/>
      <c r="BC9324" s="3"/>
      <c r="BD9324" s="3"/>
      <c r="BE9324" s="3"/>
      <c r="BF9324" s="3"/>
      <c r="BG9324" s="3"/>
      <c r="CK9324"/>
    </row>
    <row r="9325" spans="1:89" x14ac:dyDescent="0.25">
      <c r="A9325" s="2"/>
      <c r="B9325" s="5"/>
      <c r="C9325" s="5"/>
      <c r="D9325" s="5"/>
      <c r="E9325" s="5"/>
      <c r="F9325" s="5"/>
      <c r="G9325" s="5"/>
      <c r="H9325" s="5"/>
      <c r="I9325" s="3"/>
      <c r="J9325" s="5"/>
      <c r="K9325" s="5"/>
      <c r="L9325" s="5"/>
      <c r="M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3"/>
      <c r="AU9325" s="5"/>
      <c r="AV9325" s="3"/>
      <c r="AW9325" s="3"/>
      <c r="AX9325" s="3"/>
      <c r="AY9325" s="3"/>
      <c r="AZ9325" s="3"/>
      <c r="BA9325" s="3"/>
      <c r="BB9325" s="3"/>
      <c r="BC9325" s="3"/>
      <c r="BD9325" s="3"/>
      <c r="BE9325" s="3"/>
      <c r="BF9325" s="3"/>
      <c r="BG9325" s="3"/>
      <c r="CK9325"/>
    </row>
    <row r="9326" spans="1:89" x14ac:dyDescent="0.25">
      <c r="A9326" s="2"/>
      <c r="B9326" s="5"/>
      <c r="C9326" s="5"/>
      <c r="D9326" s="5"/>
      <c r="E9326" s="5"/>
      <c r="F9326" s="5"/>
      <c r="G9326" s="5"/>
      <c r="H9326" s="5"/>
      <c r="I9326" s="3"/>
      <c r="J9326" s="5"/>
      <c r="K9326" s="5"/>
      <c r="L9326" s="5"/>
      <c r="M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3"/>
      <c r="AU9326" s="5"/>
      <c r="AV9326" s="3"/>
      <c r="AW9326" s="3"/>
      <c r="AX9326" s="3"/>
      <c r="AY9326" s="3"/>
      <c r="AZ9326" s="3"/>
      <c r="BA9326" s="3"/>
      <c r="BB9326" s="3"/>
      <c r="BC9326" s="3"/>
      <c r="BD9326" s="3"/>
      <c r="BE9326" s="3"/>
      <c r="BF9326" s="3"/>
      <c r="BG9326" s="3"/>
      <c r="CK9326"/>
    </row>
    <row r="9327" spans="1:89" x14ac:dyDescent="0.25">
      <c r="A9327" s="2"/>
      <c r="B9327" s="5"/>
      <c r="C9327" s="5"/>
      <c r="D9327" s="5"/>
      <c r="E9327" s="5"/>
      <c r="F9327" s="5"/>
      <c r="G9327" s="5"/>
      <c r="H9327" s="5"/>
      <c r="I9327" s="3"/>
      <c r="J9327" s="5"/>
      <c r="K9327" s="5"/>
      <c r="L9327" s="5"/>
      <c r="M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3"/>
      <c r="AU9327" s="5"/>
      <c r="AV9327" s="3"/>
      <c r="AW9327" s="3"/>
      <c r="AX9327" s="3"/>
      <c r="AY9327" s="3"/>
      <c r="AZ9327" s="3"/>
      <c r="BA9327" s="3"/>
      <c r="BB9327" s="3"/>
      <c r="BC9327" s="3"/>
      <c r="BD9327" s="3"/>
      <c r="BE9327" s="3"/>
      <c r="BF9327" s="3"/>
      <c r="BG9327" s="3"/>
      <c r="CK9327"/>
    </row>
    <row r="9328" spans="1:89" x14ac:dyDescent="0.25">
      <c r="A9328" s="2"/>
      <c r="B9328" s="5"/>
      <c r="C9328" s="5"/>
      <c r="D9328" s="5"/>
      <c r="E9328" s="5"/>
      <c r="F9328" s="5"/>
      <c r="G9328" s="5"/>
      <c r="H9328" s="5"/>
      <c r="I9328" s="3"/>
      <c r="J9328" s="5"/>
      <c r="K9328" s="5"/>
      <c r="L9328" s="5"/>
      <c r="M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3"/>
      <c r="AU9328" s="5"/>
      <c r="AV9328" s="3"/>
      <c r="AW9328" s="3"/>
      <c r="AX9328" s="3"/>
      <c r="AY9328" s="3"/>
      <c r="AZ9328" s="3"/>
      <c r="BA9328" s="3"/>
      <c r="BB9328" s="3"/>
      <c r="BC9328" s="3"/>
      <c r="BD9328" s="3"/>
      <c r="BE9328" s="3"/>
      <c r="BF9328" s="3"/>
      <c r="BG9328" s="3"/>
      <c r="CK9328"/>
    </row>
    <row r="9329" spans="1:89" x14ac:dyDescent="0.25">
      <c r="A9329" s="2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3"/>
      <c r="AU9329" s="5"/>
      <c r="AV9329" s="3"/>
      <c r="AW9329" s="3"/>
      <c r="AX9329" s="3"/>
      <c r="AY9329" s="3"/>
      <c r="AZ9329" s="3"/>
      <c r="BA9329" s="3"/>
      <c r="BB9329" s="3"/>
      <c r="BC9329" s="3"/>
      <c r="BD9329" s="3"/>
      <c r="BE9329" s="3"/>
      <c r="BF9329" s="3"/>
      <c r="BG9329" s="3"/>
      <c r="CK9329"/>
    </row>
    <row r="9330" spans="1:89" x14ac:dyDescent="0.25">
      <c r="A9330" s="2"/>
      <c r="B9330" s="5"/>
      <c r="C9330" s="5"/>
      <c r="D9330" s="5"/>
      <c r="E9330" s="5"/>
      <c r="F9330" s="5"/>
      <c r="G9330" s="5"/>
      <c r="H9330" s="5"/>
      <c r="I9330" s="3"/>
      <c r="J9330" s="5"/>
      <c r="K9330" s="5"/>
      <c r="L9330" s="5"/>
      <c r="M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3"/>
      <c r="AU9330" s="5"/>
      <c r="AV9330" s="3"/>
      <c r="AW9330" s="3"/>
      <c r="AX9330" s="3"/>
      <c r="AY9330" s="3"/>
      <c r="AZ9330" s="3"/>
      <c r="BA9330" s="3"/>
      <c r="BB9330" s="3"/>
      <c r="BC9330" s="3"/>
      <c r="BD9330" s="3"/>
      <c r="BE9330" s="3"/>
      <c r="BF9330" s="3"/>
      <c r="BG9330" s="3"/>
      <c r="CK9330"/>
    </row>
    <row r="9331" spans="1:89" x14ac:dyDescent="0.25">
      <c r="A9331" s="2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3"/>
      <c r="AU9331" s="5"/>
      <c r="AV9331" s="3"/>
      <c r="AW9331" s="3"/>
      <c r="AX9331" s="3"/>
      <c r="AY9331" s="3"/>
      <c r="AZ9331" s="3"/>
      <c r="BA9331" s="3"/>
      <c r="BB9331" s="3"/>
      <c r="BC9331" s="3"/>
      <c r="BD9331" s="3"/>
      <c r="BE9331" s="3"/>
      <c r="BF9331" s="3"/>
      <c r="BG9331" s="3"/>
      <c r="CK9331"/>
    </row>
    <row r="9332" spans="1:89" x14ac:dyDescent="0.25">
      <c r="A9332" s="2"/>
      <c r="B9332" s="5"/>
      <c r="C9332" s="5"/>
      <c r="D9332" s="5"/>
      <c r="E9332" s="5"/>
      <c r="F9332" s="5"/>
      <c r="G9332" s="5"/>
      <c r="H9332" s="5"/>
      <c r="I9332" s="3"/>
      <c r="J9332" s="5"/>
      <c r="K9332" s="5"/>
      <c r="L9332" s="5"/>
      <c r="M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3"/>
      <c r="AU9332" s="5"/>
      <c r="AV9332" s="3"/>
      <c r="AW9332" s="3"/>
      <c r="AX9332" s="3"/>
      <c r="AY9332" s="3"/>
      <c r="AZ9332" s="3"/>
      <c r="BA9332" s="3"/>
      <c r="BB9332" s="3"/>
      <c r="BC9332" s="3"/>
      <c r="BD9332" s="3"/>
      <c r="BE9332" s="3"/>
      <c r="BF9332" s="3"/>
      <c r="BG9332" s="3"/>
      <c r="CK9332"/>
    </row>
    <row r="9333" spans="1:89" x14ac:dyDescent="0.25">
      <c r="A9333" s="2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3"/>
      <c r="AU9333" s="5"/>
      <c r="AV9333" s="3"/>
      <c r="AW9333" s="3"/>
      <c r="AX9333" s="3"/>
      <c r="AY9333" s="3"/>
      <c r="AZ9333" s="3"/>
      <c r="BA9333" s="3"/>
      <c r="BB9333" s="3"/>
      <c r="BC9333" s="3"/>
      <c r="BD9333" s="3"/>
      <c r="BE9333" s="3"/>
      <c r="BF9333" s="3"/>
      <c r="BG9333" s="3"/>
      <c r="CK9333"/>
    </row>
    <row r="9334" spans="1:89" x14ac:dyDescent="0.25">
      <c r="A9334" s="2"/>
      <c r="B9334" s="5"/>
      <c r="C9334" s="5"/>
      <c r="D9334" s="5"/>
      <c r="E9334" s="5"/>
      <c r="F9334" s="5"/>
      <c r="G9334" s="5"/>
      <c r="H9334" s="5"/>
      <c r="I9334" s="3"/>
      <c r="J9334" s="5"/>
      <c r="K9334" s="5"/>
      <c r="L9334" s="5"/>
      <c r="M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3"/>
      <c r="AU9334" s="5"/>
      <c r="AV9334" s="3"/>
      <c r="AW9334" s="3"/>
      <c r="AX9334" s="3"/>
      <c r="AY9334" s="3"/>
      <c r="AZ9334" s="3"/>
      <c r="BA9334" s="3"/>
      <c r="BB9334" s="3"/>
      <c r="BC9334" s="3"/>
      <c r="BD9334" s="3"/>
      <c r="BE9334" s="3"/>
      <c r="BF9334" s="3"/>
      <c r="BG9334" s="3"/>
      <c r="CK9334"/>
    </row>
    <row r="9335" spans="1:89" x14ac:dyDescent="0.25">
      <c r="A9335" s="2"/>
      <c r="B9335" s="5"/>
      <c r="C9335" s="5"/>
      <c r="D9335" s="5"/>
      <c r="E9335" s="5"/>
      <c r="F9335" s="5"/>
      <c r="G9335" s="5"/>
      <c r="H9335" s="5"/>
      <c r="I9335" s="3"/>
      <c r="J9335" s="5"/>
      <c r="K9335" s="5"/>
      <c r="L9335" s="5"/>
      <c r="M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3"/>
      <c r="AU9335" s="5"/>
      <c r="AV9335" s="3"/>
      <c r="AW9335" s="3"/>
      <c r="AX9335" s="3"/>
      <c r="AY9335" s="3"/>
      <c r="AZ9335" s="3"/>
      <c r="BA9335" s="3"/>
      <c r="BB9335" s="3"/>
      <c r="BC9335" s="3"/>
      <c r="BD9335" s="3"/>
      <c r="BE9335" s="3"/>
      <c r="BF9335" s="3"/>
      <c r="BG9335" s="3"/>
      <c r="CK9335"/>
    </row>
    <row r="9336" spans="1:89" x14ac:dyDescent="0.25">
      <c r="A9336" s="2"/>
      <c r="B9336" s="5"/>
      <c r="C9336" s="5"/>
      <c r="D9336" s="5"/>
      <c r="E9336" s="5"/>
      <c r="F9336" s="5"/>
      <c r="G9336" s="5"/>
      <c r="H9336" s="5"/>
      <c r="I9336" s="3"/>
      <c r="J9336" s="5"/>
      <c r="K9336" s="5"/>
      <c r="L9336" s="5"/>
      <c r="M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3"/>
      <c r="AU9336" s="5"/>
      <c r="AV9336" s="3"/>
      <c r="AW9336" s="3"/>
      <c r="AX9336" s="3"/>
      <c r="AY9336" s="3"/>
      <c r="AZ9336" s="3"/>
      <c r="BA9336" s="3"/>
      <c r="BB9336" s="3"/>
      <c r="BC9336" s="3"/>
      <c r="BD9336" s="3"/>
      <c r="BE9336" s="3"/>
      <c r="BF9336" s="3"/>
      <c r="BG9336" s="3"/>
      <c r="CK9336"/>
    </row>
    <row r="9337" spans="1:89" x14ac:dyDescent="0.25">
      <c r="A9337" s="2"/>
      <c r="B9337" s="5"/>
      <c r="C9337" s="5"/>
      <c r="D9337" s="5"/>
      <c r="E9337" s="5"/>
      <c r="F9337" s="5"/>
      <c r="G9337" s="5"/>
      <c r="H9337" s="5"/>
      <c r="I9337" s="3"/>
      <c r="J9337" s="5"/>
      <c r="K9337" s="5"/>
      <c r="L9337" s="5"/>
      <c r="M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3"/>
      <c r="AU9337" s="5"/>
      <c r="AV9337" s="3"/>
      <c r="AW9337" s="3"/>
      <c r="AX9337" s="3"/>
      <c r="AY9337" s="3"/>
      <c r="AZ9337" s="3"/>
      <c r="BA9337" s="3"/>
      <c r="BB9337" s="3"/>
      <c r="BC9337" s="3"/>
      <c r="BD9337" s="3"/>
      <c r="BE9337" s="3"/>
      <c r="BF9337" s="3"/>
      <c r="BG9337" s="3"/>
      <c r="CK9337"/>
    </row>
    <row r="9338" spans="1:89" x14ac:dyDescent="0.25">
      <c r="A9338" s="2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3"/>
      <c r="AU9338" s="5"/>
      <c r="AV9338" s="3"/>
      <c r="AW9338" s="3"/>
      <c r="AX9338" s="3"/>
      <c r="AY9338" s="3"/>
      <c r="AZ9338" s="3"/>
      <c r="BA9338" s="3"/>
      <c r="BB9338" s="3"/>
      <c r="BC9338" s="3"/>
      <c r="BD9338" s="3"/>
      <c r="BE9338" s="3"/>
      <c r="BF9338" s="3"/>
      <c r="BG9338" s="3"/>
      <c r="CK9338"/>
    </row>
    <row r="9339" spans="1:89" x14ac:dyDescent="0.25">
      <c r="A9339" s="2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3"/>
      <c r="AU9339" s="5"/>
      <c r="AV9339" s="3"/>
      <c r="AW9339" s="3"/>
      <c r="AX9339" s="3"/>
      <c r="AY9339" s="3"/>
      <c r="AZ9339" s="3"/>
      <c r="BA9339" s="3"/>
      <c r="BB9339" s="3"/>
      <c r="BC9339" s="3"/>
      <c r="BD9339" s="3"/>
      <c r="BE9339" s="3"/>
      <c r="BF9339" s="3"/>
      <c r="BG9339" s="3"/>
      <c r="CK9339"/>
    </row>
    <row r="9340" spans="1:89" x14ac:dyDescent="0.25">
      <c r="A9340" s="2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3"/>
      <c r="AU9340" s="5"/>
      <c r="AV9340" s="3"/>
      <c r="AW9340" s="3"/>
      <c r="AX9340" s="3"/>
      <c r="AY9340" s="3"/>
      <c r="AZ9340" s="3"/>
      <c r="BA9340" s="3"/>
      <c r="BB9340" s="3"/>
      <c r="BC9340" s="3"/>
      <c r="BD9340" s="3"/>
      <c r="BE9340" s="3"/>
      <c r="BF9340" s="3"/>
      <c r="BG9340" s="3"/>
      <c r="CK9340"/>
    </row>
    <row r="9341" spans="1:89" x14ac:dyDescent="0.25">
      <c r="A9341" s="2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3"/>
      <c r="AU9341" s="5"/>
      <c r="AV9341" s="3"/>
      <c r="AW9341" s="3"/>
      <c r="AX9341" s="3"/>
      <c r="AY9341" s="3"/>
      <c r="AZ9341" s="3"/>
      <c r="BA9341" s="3"/>
      <c r="BB9341" s="3"/>
      <c r="BC9341" s="3"/>
      <c r="BD9341" s="3"/>
      <c r="BE9341" s="3"/>
      <c r="BF9341" s="3"/>
      <c r="BG9341" s="3"/>
      <c r="CK9341"/>
    </row>
    <row r="9342" spans="1:89" x14ac:dyDescent="0.25">
      <c r="A9342" s="2"/>
      <c r="B9342" s="5"/>
      <c r="C9342" s="5"/>
      <c r="D9342" s="5"/>
      <c r="E9342" s="5"/>
      <c r="F9342" s="5"/>
      <c r="G9342" s="5"/>
      <c r="H9342" s="5"/>
      <c r="I9342" s="3"/>
      <c r="J9342" s="5"/>
      <c r="K9342" s="5"/>
      <c r="L9342" s="5"/>
      <c r="M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3"/>
      <c r="AU9342" s="5"/>
      <c r="AV9342" s="3"/>
      <c r="AW9342" s="3"/>
      <c r="AX9342" s="3"/>
      <c r="AY9342" s="3"/>
      <c r="AZ9342" s="3"/>
      <c r="BA9342" s="3"/>
      <c r="BB9342" s="3"/>
      <c r="BC9342" s="3"/>
      <c r="BD9342" s="3"/>
      <c r="BE9342" s="3"/>
      <c r="BF9342" s="3"/>
      <c r="BG9342" s="3"/>
      <c r="CK9342"/>
    </row>
    <row r="9343" spans="1:89" x14ac:dyDescent="0.25">
      <c r="A9343" s="2"/>
      <c r="B9343" s="5"/>
      <c r="C9343" s="5"/>
      <c r="D9343" s="5"/>
      <c r="E9343" s="5"/>
      <c r="F9343" s="5"/>
      <c r="G9343" s="5"/>
      <c r="H9343" s="5"/>
      <c r="I9343" s="3"/>
      <c r="J9343" s="5"/>
      <c r="K9343" s="5"/>
      <c r="L9343" s="5"/>
      <c r="M9343" s="5"/>
      <c r="AJ9343" s="3"/>
      <c r="AK9343" s="3"/>
      <c r="AL9343" s="3"/>
      <c r="AM9343" s="3"/>
      <c r="AN9343" s="3"/>
      <c r="AO9343" s="5"/>
      <c r="AP9343" s="5"/>
      <c r="AQ9343" s="5"/>
      <c r="AR9343" s="5"/>
      <c r="AS9343" s="5"/>
      <c r="AT9343" s="3"/>
      <c r="AU9343" s="5"/>
      <c r="AV9343" s="3"/>
      <c r="AW9343" s="3"/>
      <c r="AX9343" s="3"/>
      <c r="AY9343" s="3"/>
      <c r="AZ9343" s="3"/>
      <c r="BA9343" s="3"/>
      <c r="BB9343" s="3"/>
      <c r="BC9343" s="3"/>
      <c r="BD9343" s="3"/>
      <c r="BE9343" s="3"/>
      <c r="BF9343" s="3"/>
      <c r="BG9343" s="3"/>
      <c r="CK9343"/>
    </row>
    <row r="9344" spans="1:89" x14ac:dyDescent="0.25">
      <c r="A9344" s="2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3"/>
      <c r="AU9344" s="5"/>
      <c r="AV9344" s="3"/>
      <c r="AW9344" s="3"/>
      <c r="AX9344" s="3"/>
      <c r="AY9344" s="3"/>
      <c r="AZ9344" s="3"/>
      <c r="BA9344" s="3"/>
      <c r="BB9344" s="3"/>
      <c r="BC9344" s="3"/>
      <c r="BD9344" s="3"/>
      <c r="BE9344" s="3"/>
      <c r="BF9344" s="3"/>
      <c r="BG9344" s="3"/>
      <c r="CK9344"/>
    </row>
    <row r="9345" spans="1:89" x14ac:dyDescent="0.25">
      <c r="A9345" s="2"/>
      <c r="B9345" s="5"/>
      <c r="C9345" s="5"/>
      <c r="D9345" s="5"/>
      <c r="E9345" s="5"/>
      <c r="F9345" s="5"/>
      <c r="G9345" s="5"/>
      <c r="H9345" s="5"/>
      <c r="I9345" s="3"/>
      <c r="J9345" s="5"/>
      <c r="K9345" s="5"/>
      <c r="L9345" s="5"/>
      <c r="M9345" s="5"/>
      <c r="AJ9345" s="3"/>
      <c r="AK9345" s="3"/>
      <c r="AL9345" s="3"/>
      <c r="AM9345" s="3"/>
      <c r="AN9345" s="3"/>
      <c r="AO9345" s="5"/>
      <c r="AP9345" s="5"/>
      <c r="AQ9345" s="5"/>
      <c r="AR9345" s="5"/>
      <c r="AS9345" s="5"/>
      <c r="AT9345" s="3"/>
      <c r="AU9345" s="5"/>
      <c r="AV9345" s="3"/>
      <c r="AW9345" s="3"/>
      <c r="AX9345" s="3"/>
      <c r="AY9345" s="3"/>
      <c r="AZ9345" s="3"/>
      <c r="BA9345" s="3"/>
      <c r="BB9345" s="3"/>
      <c r="BC9345" s="3"/>
      <c r="BD9345" s="3"/>
      <c r="BE9345" s="3"/>
      <c r="BF9345" s="3"/>
      <c r="BG9345" s="3"/>
      <c r="CK9345"/>
    </row>
    <row r="9346" spans="1:89" x14ac:dyDescent="0.25">
      <c r="A9346" s="2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AJ9346" s="3"/>
      <c r="AK9346" s="3"/>
      <c r="AL9346" s="3"/>
      <c r="AM9346" s="3"/>
      <c r="AN9346" s="3"/>
      <c r="AO9346" s="5"/>
      <c r="AP9346" s="5"/>
      <c r="AQ9346" s="5"/>
      <c r="AR9346" s="5"/>
      <c r="AS9346" s="5"/>
      <c r="AT9346" s="3"/>
      <c r="AU9346" s="5"/>
      <c r="AV9346" s="3"/>
      <c r="AW9346" s="3"/>
      <c r="AX9346" s="3"/>
      <c r="AY9346" s="3"/>
      <c r="AZ9346" s="3"/>
      <c r="BA9346" s="3"/>
      <c r="BB9346" s="3"/>
      <c r="BC9346" s="3"/>
      <c r="BD9346" s="3"/>
      <c r="BE9346" s="3"/>
      <c r="BF9346" s="3"/>
      <c r="BG9346" s="3"/>
      <c r="CK9346"/>
    </row>
    <row r="9347" spans="1:89" x14ac:dyDescent="0.25">
      <c r="A9347" s="2"/>
      <c r="B9347" s="5"/>
      <c r="C9347" s="5"/>
      <c r="D9347" s="5"/>
      <c r="E9347" s="5"/>
      <c r="F9347" s="5"/>
      <c r="G9347" s="5"/>
      <c r="H9347" s="5"/>
      <c r="I9347" s="3"/>
      <c r="J9347" s="5"/>
      <c r="K9347" s="5"/>
      <c r="L9347" s="5"/>
      <c r="M9347" s="5"/>
      <c r="AJ9347" s="5"/>
      <c r="AK9347" s="5"/>
      <c r="AL9347" s="3"/>
      <c r="AM9347" s="3"/>
      <c r="AN9347" s="5"/>
      <c r="AO9347" s="5"/>
      <c r="AP9347" s="5"/>
      <c r="AQ9347" s="5"/>
      <c r="AR9347" s="5"/>
      <c r="AS9347" s="5"/>
      <c r="AT9347" s="3"/>
      <c r="AU9347" s="5"/>
      <c r="AV9347" s="3"/>
      <c r="AW9347" s="3"/>
      <c r="AX9347" s="3"/>
      <c r="AY9347" s="3"/>
      <c r="AZ9347" s="3"/>
      <c r="BA9347" s="3"/>
      <c r="BB9347" s="3"/>
      <c r="BC9347" s="3"/>
      <c r="BD9347" s="3"/>
      <c r="BE9347" s="3"/>
      <c r="BF9347" s="3"/>
      <c r="BG9347" s="3"/>
      <c r="CK9347"/>
    </row>
    <row r="9348" spans="1:89" x14ac:dyDescent="0.25">
      <c r="A9348" s="2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AJ9348" s="3"/>
      <c r="AK9348" s="3"/>
      <c r="AL9348" s="3"/>
      <c r="AM9348" s="3"/>
      <c r="AN9348" s="3"/>
      <c r="AO9348" s="5"/>
      <c r="AP9348" s="5"/>
      <c r="AQ9348" s="5"/>
      <c r="AR9348" s="5"/>
      <c r="AS9348" s="5"/>
      <c r="AT9348" s="3"/>
      <c r="AU9348" s="5"/>
      <c r="AV9348" s="3"/>
      <c r="AW9348" s="3"/>
      <c r="AX9348" s="3"/>
      <c r="AY9348" s="3"/>
      <c r="AZ9348" s="3"/>
      <c r="BA9348" s="3"/>
      <c r="BB9348" s="3"/>
      <c r="BC9348" s="3"/>
      <c r="BD9348" s="3"/>
      <c r="BE9348" s="3"/>
      <c r="BF9348" s="3"/>
      <c r="BG9348" s="3"/>
      <c r="CK9348"/>
    </row>
    <row r="9349" spans="1:89" x14ac:dyDescent="0.25">
      <c r="A9349" s="2"/>
      <c r="B9349" s="5"/>
      <c r="C9349" s="5"/>
      <c r="D9349" s="5"/>
      <c r="E9349" s="5"/>
      <c r="F9349" s="5"/>
      <c r="G9349" s="5"/>
      <c r="H9349" s="5"/>
      <c r="I9349" s="3"/>
      <c r="J9349" s="5"/>
      <c r="K9349" s="5"/>
      <c r="L9349" s="5"/>
      <c r="M9349" s="5"/>
      <c r="AJ9349" s="3"/>
      <c r="AK9349" s="3"/>
      <c r="AL9349" s="3"/>
      <c r="AM9349" s="3"/>
      <c r="AN9349" s="3"/>
      <c r="AO9349" s="5"/>
      <c r="AP9349" s="5"/>
      <c r="AQ9349" s="5"/>
      <c r="AR9349" s="5"/>
      <c r="AS9349" s="5"/>
      <c r="AT9349" s="3"/>
      <c r="AU9349" s="5"/>
      <c r="AV9349" s="3"/>
      <c r="AW9349" s="3"/>
      <c r="AX9349" s="3"/>
      <c r="AY9349" s="3"/>
      <c r="AZ9349" s="3"/>
      <c r="BA9349" s="3"/>
      <c r="BB9349" s="3"/>
      <c r="BC9349" s="3"/>
      <c r="BD9349" s="3"/>
      <c r="BE9349" s="3"/>
      <c r="BF9349" s="3"/>
      <c r="BG9349" s="3"/>
      <c r="CK9349"/>
    </row>
    <row r="9350" spans="1:89" x14ac:dyDescent="0.25">
      <c r="A9350" s="2"/>
      <c r="B9350" s="5"/>
      <c r="C9350" s="5"/>
      <c r="D9350" s="5"/>
      <c r="E9350" s="5"/>
      <c r="F9350" s="5"/>
      <c r="G9350" s="5"/>
      <c r="H9350" s="5"/>
      <c r="I9350" s="3"/>
      <c r="J9350" s="5"/>
      <c r="K9350" s="5"/>
      <c r="L9350" s="5"/>
      <c r="M9350" s="5"/>
      <c r="AJ9350" s="3"/>
      <c r="AK9350" s="3"/>
      <c r="AL9350" s="3"/>
      <c r="AM9350" s="3"/>
      <c r="AN9350" s="3"/>
      <c r="AO9350" s="5"/>
      <c r="AP9350" s="5"/>
      <c r="AQ9350" s="5"/>
      <c r="AR9350" s="5"/>
      <c r="AS9350" s="5"/>
      <c r="AT9350" s="3"/>
      <c r="AU9350" s="5"/>
      <c r="AV9350" s="3"/>
      <c r="AW9350" s="3"/>
      <c r="AX9350" s="3"/>
      <c r="AY9350" s="3"/>
      <c r="AZ9350" s="3"/>
      <c r="BA9350" s="3"/>
      <c r="BB9350" s="3"/>
      <c r="BC9350" s="3"/>
      <c r="BD9350" s="3"/>
      <c r="BE9350" s="3"/>
      <c r="BF9350" s="3"/>
      <c r="BG9350" s="3"/>
      <c r="CK9350"/>
    </row>
    <row r="9351" spans="1:89" x14ac:dyDescent="0.25">
      <c r="A9351" s="2"/>
      <c r="B9351" s="5"/>
      <c r="C9351" s="5"/>
      <c r="D9351" s="5"/>
      <c r="E9351" s="5"/>
      <c r="F9351" s="5"/>
      <c r="G9351" s="5"/>
      <c r="H9351" s="5"/>
      <c r="I9351" s="3"/>
      <c r="J9351" s="5"/>
      <c r="K9351" s="5"/>
      <c r="L9351" s="5"/>
      <c r="M9351" s="5"/>
      <c r="AJ9351" s="3"/>
      <c r="AK9351" s="3"/>
      <c r="AL9351" s="3"/>
      <c r="AM9351" s="3"/>
      <c r="AN9351" s="3"/>
      <c r="AO9351" s="5"/>
      <c r="AP9351" s="5"/>
      <c r="AQ9351" s="5"/>
      <c r="AR9351" s="5"/>
      <c r="AS9351" s="5"/>
      <c r="AT9351" s="3"/>
      <c r="AU9351" s="5"/>
      <c r="AV9351" s="3"/>
      <c r="AW9351" s="3"/>
      <c r="AX9351" s="3"/>
      <c r="AY9351" s="3"/>
      <c r="AZ9351" s="3"/>
      <c r="BA9351" s="3"/>
      <c r="BB9351" s="3"/>
      <c r="BC9351" s="3"/>
      <c r="BD9351" s="3"/>
      <c r="BE9351" s="3"/>
      <c r="BF9351" s="3"/>
      <c r="BG9351" s="3"/>
      <c r="CK9351"/>
    </row>
    <row r="9352" spans="1:89" x14ac:dyDescent="0.25">
      <c r="A9352" s="2"/>
      <c r="B9352" s="5"/>
      <c r="C9352" s="5"/>
      <c r="D9352" s="5"/>
      <c r="E9352" s="5"/>
      <c r="F9352" s="5"/>
      <c r="G9352" s="5"/>
      <c r="H9352" s="5"/>
      <c r="I9352" s="3"/>
      <c r="J9352" s="5"/>
      <c r="K9352" s="5"/>
      <c r="L9352" s="5"/>
      <c r="M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3"/>
      <c r="AU9352" s="5"/>
      <c r="AV9352" s="3"/>
      <c r="AW9352" s="3"/>
      <c r="AX9352" s="3"/>
      <c r="AY9352" s="3"/>
      <c r="AZ9352" s="3"/>
      <c r="BA9352" s="3"/>
      <c r="BB9352" s="3"/>
      <c r="BC9352" s="3"/>
      <c r="BD9352" s="3"/>
      <c r="BE9352" s="3"/>
      <c r="BF9352" s="3"/>
      <c r="BG9352" s="3"/>
      <c r="CK9352"/>
    </row>
    <row r="9353" spans="1:89" x14ac:dyDescent="0.25">
      <c r="A9353" s="2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3"/>
      <c r="AU9353" s="5"/>
      <c r="AV9353" s="3"/>
      <c r="AW9353" s="3"/>
      <c r="AX9353" s="3"/>
      <c r="AY9353" s="3"/>
      <c r="AZ9353" s="3"/>
      <c r="BA9353" s="3"/>
      <c r="BB9353" s="3"/>
      <c r="BC9353" s="3"/>
      <c r="BD9353" s="3"/>
      <c r="BE9353" s="3"/>
      <c r="BF9353" s="3"/>
      <c r="BG9353" s="3"/>
      <c r="CK9353"/>
    </row>
    <row r="9354" spans="1:89" x14ac:dyDescent="0.25">
      <c r="A9354" s="2"/>
      <c r="B9354" s="5"/>
      <c r="C9354" s="5"/>
      <c r="D9354" s="5"/>
      <c r="E9354" s="5"/>
      <c r="F9354" s="5"/>
      <c r="G9354" s="5"/>
      <c r="H9354" s="5"/>
      <c r="I9354" s="3"/>
      <c r="J9354" s="5"/>
      <c r="K9354" s="5"/>
      <c r="L9354" s="5"/>
      <c r="M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3"/>
      <c r="AU9354" s="5"/>
      <c r="AV9354" s="3"/>
      <c r="AW9354" s="3"/>
      <c r="AX9354" s="3"/>
      <c r="AY9354" s="3"/>
      <c r="AZ9354" s="3"/>
      <c r="BA9354" s="3"/>
      <c r="BB9354" s="3"/>
      <c r="BC9354" s="3"/>
      <c r="BD9354" s="3"/>
      <c r="BE9354" s="3"/>
      <c r="BF9354" s="3"/>
      <c r="BG9354" s="3"/>
      <c r="CK9354"/>
    </row>
    <row r="9355" spans="1:89" x14ac:dyDescent="0.25">
      <c r="A9355" s="2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AJ9355" s="3"/>
      <c r="AK9355" s="3"/>
      <c r="AL9355" s="3"/>
      <c r="AM9355" s="3"/>
      <c r="AN9355" s="3"/>
      <c r="AO9355" s="5"/>
      <c r="AP9355" s="5"/>
      <c r="AQ9355" s="5"/>
      <c r="AR9355" s="5"/>
      <c r="AS9355" s="5"/>
      <c r="AT9355" s="3"/>
      <c r="AU9355" s="5"/>
      <c r="AV9355" s="3"/>
      <c r="AW9355" s="3"/>
      <c r="AX9355" s="3"/>
      <c r="AY9355" s="3"/>
      <c r="AZ9355" s="3"/>
      <c r="BA9355" s="3"/>
      <c r="BB9355" s="3"/>
      <c r="BC9355" s="3"/>
      <c r="BD9355" s="3"/>
      <c r="BE9355" s="3"/>
      <c r="BF9355" s="3"/>
      <c r="BG9355" s="3"/>
      <c r="CK9355"/>
    </row>
    <row r="9356" spans="1:89" x14ac:dyDescent="0.25">
      <c r="A9356" s="2"/>
      <c r="B9356" s="5"/>
      <c r="C9356" s="5"/>
      <c r="D9356" s="5"/>
      <c r="E9356" s="5"/>
      <c r="F9356" s="5"/>
      <c r="G9356" s="5"/>
      <c r="H9356" s="5"/>
      <c r="I9356" s="3"/>
      <c r="J9356" s="5"/>
      <c r="K9356" s="5"/>
      <c r="L9356" s="5"/>
      <c r="M9356" s="5"/>
      <c r="AJ9356" s="5"/>
      <c r="AK9356" s="5"/>
      <c r="AL9356" s="3"/>
      <c r="AM9356" s="3"/>
      <c r="AN9356" s="5"/>
      <c r="AO9356" s="5"/>
      <c r="AP9356" s="5"/>
      <c r="AQ9356" s="5"/>
      <c r="AR9356" s="5"/>
      <c r="AS9356" s="5"/>
      <c r="AT9356" s="3"/>
      <c r="AU9356" s="5"/>
      <c r="AV9356" s="3"/>
      <c r="AW9356" s="3"/>
      <c r="AX9356" s="3"/>
      <c r="AY9356" s="3"/>
      <c r="AZ9356" s="3"/>
      <c r="BA9356" s="3"/>
      <c r="BB9356" s="3"/>
      <c r="BC9356" s="3"/>
      <c r="BD9356" s="3"/>
      <c r="BE9356" s="3"/>
      <c r="BF9356" s="3"/>
      <c r="BG9356" s="3"/>
      <c r="CK9356"/>
    </row>
    <row r="9357" spans="1:89" x14ac:dyDescent="0.25">
      <c r="A9357" s="2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AJ9357" s="3"/>
      <c r="AK9357" s="3"/>
      <c r="AL9357" s="3"/>
      <c r="AM9357" s="3"/>
      <c r="AN9357" s="3"/>
      <c r="AO9357" s="5"/>
      <c r="AP9357" s="5"/>
      <c r="AQ9357" s="5"/>
      <c r="AR9357" s="5"/>
      <c r="AS9357" s="5"/>
      <c r="AT9357" s="3"/>
      <c r="AU9357" s="5"/>
      <c r="AV9357" s="3"/>
      <c r="AW9357" s="3"/>
      <c r="AX9357" s="3"/>
      <c r="AY9357" s="3"/>
      <c r="AZ9357" s="3"/>
      <c r="BA9357" s="3"/>
      <c r="BB9357" s="3"/>
      <c r="BC9357" s="3"/>
      <c r="BD9357" s="3"/>
      <c r="BE9357" s="3"/>
      <c r="BF9357" s="3"/>
      <c r="BG9357" s="3"/>
      <c r="CK9357"/>
    </row>
    <row r="9358" spans="1:89" x14ac:dyDescent="0.25">
      <c r="A9358" s="2"/>
      <c r="B9358" s="5"/>
      <c r="C9358" s="5"/>
      <c r="D9358" s="5"/>
      <c r="E9358" s="5"/>
      <c r="F9358" s="5"/>
      <c r="G9358" s="5"/>
      <c r="H9358" s="5"/>
      <c r="I9358" s="3"/>
      <c r="J9358" s="5"/>
      <c r="K9358" s="5"/>
      <c r="L9358" s="5"/>
      <c r="M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3"/>
      <c r="AU9358" s="5"/>
      <c r="AV9358" s="3"/>
      <c r="AW9358" s="3"/>
      <c r="AX9358" s="3"/>
      <c r="AY9358" s="3"/>
      <c r="AZ9358" s="3"/>
      <c r="BA9358" s="3"/>
      <c r="BB9358" s="3"/>
      <c r="BC9358" s="3"/>
      <c r="BD9358" s="3"/>
      <c r="BE9358" s="3"/>
      <c r="BF9358" s="3"/>
      <c r="BG9358" s="3"/>
      <c r="CK9358"/>
    </row>
    <row r="9359" spans="1:89" x14ac:dyDescent="0.25">
      <c r="A9359" s="2"/>
      <c r="B9359" s="5"/>
      <c r="C9359" s="5"/>
      <c r="D9359" s="5"/>
      <c r="E9359" s="5"/>
      <c r="F9359" s="5"/>
      <c r="G9359" s="5"/>
      <c r="H9359" s="5"/>
      <c r="I9359" s="3"/>
      <c r="J9359" s="5"/>
      <c r="K9359" s="5"/>
      <c r="L9359" s="5"/>
      <c r="M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3"/>
      <c r="AU9359" s="5"/>
      <c r="AV9359" s="3"/>
      <c r="AW9359" s="3"/>
      <c r="AX9359" s="3"/>
      <c r="AY9359" s="3"/>
      <c r="AZ9359" s="3"/>
      <c r="BA9359" s="3"/>
      <c r="BB9359" s="3"/>
      <c r="BC9359" s="3"/>
      <c r="BD9359" s="3"/>
      <c r="BE9359" s="3"/>
      <c r="BF9359" s="3"/>
      <c r="BG9359" s="3"/>
      <c r="CK9359"/>
    </row>
    <row r="9360" spans="1:89" x14ac:dyDescent="0.25">
      <c r="A9360" s="2"/>
      <c r="B9360" s="5"/>
      <c r="C9360" s="5"/>
      <c r="D9360" s="5"/>
      <c r="E9360" s="5"/>
      <c r="F9360" s="5"/>
      <c r="G9360" s="5"/>
      <c r="H9360" s="5"/>
      <c r="I9360" s="3"/>
      <c r="J9360" s="5"/>
      <c r="K9360" s="5"/>
      <c r="L9360" s="5"/>
      <c r="M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3"/>
      <c r="AU9360" s="5"/>
      <c r="AV9360" s="3"/>
      <c r="AW9360" s="3"/>
      <c r="AX9360" s="3"/>
      <c r="AY9360" s="3"/>
      <c r="AZ9360" s="3"/>
      <c r="BA9360" s="3"/>
      <c r="BB9360" s="3"/>
      <c r="BC9360" s="3"/>
      <c r="BD9360" s="3"/>
      <c r="BE9360" s="3"/>
      <c r="BF9360" s="3"/>
      <c r="BG9360" s="3"/>
      <c r="CK9360"/>
    </row>
    <row r="9361" spans="1:89" x14ac:dyDescent="0.25">
      <c r="A9361" s="2"/>
      <c r="B9361" s="5"/>
      <c r="C9361" s="5"/>
      <c r="D9361" s="5"/>
      <c r="E9361" s="5"/>
      <c r="F9361" s="5"/>
      <c r="G9361" s="5"/>
      <c r="H9361" s="5"/>
      <c r="I9361" s="3"/>
      <c r="J9361" s="5"/>
      <c r="K9361" s="5"/>
      <c r="L9361" s="5"/>
      <c r="M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3"/>
      <c r="AU9361" s="5"/>
      <c r="AV9361" s="3"/>
      <c r="AW9361" s="3"/>
      <c r="AX9361" s="3"/>
      <c r="AY9361" s="3"/>
      <c r="AZ9361" s="3"/>
      <c r="BA9361" s="3"/>
      <c r="BB9361" s="3"/>
      <c r="BC9361" s="3"/>
      <c r="BD9361" s="3"/>
      <c r="BE9361" s="3"/>
      <c r="BF9361" s="3"/>
      <c r="BG9361" s="3"/>
      <c r="CK9361"/>
    </row>
    <row r="9362" spans="1:89" x14ac:dyDescent="0.25">
      <c r="A9362" s="2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3"/>
      <c r="AU9362" s="5"/>
      <c r="AV9362" s="3"/>
      <c r="AW9362" s="3"/>
      <c r="AX9362" s="3"/>
      <c r="AY9362" s="3"/>
      <c r="AZ9362" s="3"/>
      <c r="BA9362" s="3"/>
      <c r="BB9362" s="3"/>
      <c r="BC9362" s="3"/>
      <c r="BD9362" s="3"/>
      <c r="BE9362" s="3"/>
      <c r="BF9362" s="3"/>
      <c r="BG9362" s="3"/>
      <c r="CK9362"/>
    </row>
    <row r="9363" spans="1:89" x14ac:dyDescent="0.25">
      <c r="A9363" s="2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3"/>
      <c r="AU9363" s="5"/>
      <c r="AV9363" s="3"/>
      <c r="AW9363" s="3"/>
      <c r="AX9363" s="3"/>
      <c r="AY9363" s="3"/>
      <c r="AZ9363" s="3"/>
      <c r="BA9363" s="3"/>
      <c r="BB9363" s="3"/>
      <c r="BC9363" s="3"/>
      <c r="BD9363" s="3"/>
      <c r="BE9363" s="3"/>
      <c r="BF9363" s="3"/>
      <c r="BG9363" s="3"/>
      <c r="CK9363"/>
    </row>
    <row r="9364" spans="1:89" x14ac:dyDescent="0.25">
      <c r="A9364" s="2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3"/>
      <c r="AU9364" s="5"/>
      <c r="AV9364" s="3"/>
      <c r="AW9364" s="3"/>
      <c r="AX9364" s="3"/>
      <c r="AY9364" s="3"/>
      <c r="AZ9364" s="3"/>
      <c r="BA9364" s="3"/>
      <c r="BB9364" s="3"/>
      <c r="BC9364" s="3"/>
      <c r="BD9364" s="3"/>
      <c r="BE9364" s="3"/>
      <c r="BF9364" s="3"/>
      <c r="BG9364" s="3"/>
      <c r="CK9364"/>
    </row>
    <row r="9365" spans="1:89" x14ac:dyDescent="0.25">
      <c r="A9365" s="2"/>
      <c r="B9365" s="5"/>
      <c r="C9365" s="5"/>
      <c r="D9365" s="5"/>
      <c r="E9365" s="5"/>
      <c r="F9365" s="5"/>
      <c r="G9365" s="5"/>
      <c r="H9365" s="5"/>
      <c r="I9365" s="3"/>
      <c r="J9365" s="5"/>
      <c r="K9365" s="5"/>
      <c r="L9365" s="5"/>
      <c r="M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3"/>
      <c r="AU9365" s="5"/>
      <c r="AV9365" s="3"/>
      <c r="AW9365" s="3"/>
      <c r="AX9365" s="3"/>
      <c r="AY9365" s="3"/>
      <c r="AZ9365" s="3"/>
      <c r="BA9365" s="3"/>
      <c r="BB9365" s="3"/>
      <c r="BC9365" s="3"/>
      <c r="BD9365" s="3"/>
      <c r="BE9365" s="3"/>
      <c r="BF9365" s="3"/>
      <c r="BG9365" s="3"/>
      <c r="CK9365"/>
    </row>
    <row r="9366" spans="1:89" x14ac:dyDescent="0.25">
      <c r="A9366" s="2"/>
      <c r="B9366" s="5"/>
      <c r="C9366" s="5"/>
      <c r="D9366" s="5"/>
      <c r="E9366" s="5"/>
      <c r="F9366" s="5"/>
      <c r="G9366" s="5"/>
      <c r="H9366" s="5"/>
      <c r="I9366" s="3"/>
      <c r="J9366" s="5"/>
      <c r="K9366" s="5"/>
      <c r="L9366" s="5"/>
      <c r="M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3"/>
      <c r="AU9366" s="5"/>
      <c r="AV9366" s="3"/>
      <c r="AW9366" s="3"/>
      <c r="AX9366" s="3"/>
      <c r="AY9366" s="3"/>
      <c r="AZ9366" s="3"/>
      <c r="BA9366" s="3"/>
      <c r="BB9366" s="3"/>
      <c r="BC9366" s="3"/>
      <c r="BD9366" s="3"/>
      <c r="BE9366" s="3"/>
      <c r="BF9366" s="3"/>
      <c r="BG9366" s="3"/>
      <c r="CK9366"/>
    </row>
    <row r="9367" spans="1:89" x14ac:dyDescent="0.25">
      <c r="A9367" s="2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3"/>
      <c r="AU9367" s="5"/>
      <c r="AV9367" s="3"/>
      <c r="AW9367" s="3"/>
      <c r="AX9367" s="3"/>
      <c r="AY9367" s="3"/>
      <c r="AZ9367" s="3"/>
      <c r="BA9367" s="3"/>
      <c r="BB9367" s="3"/>
      <c r="BC9367" s="3"/>
      <c r="BD9367" s="3"/>
      <c r="BE9367" s="3"/>
      <c r="BF9367" s="3"/>
      <c r="BG9367" s="3"/>
      <c r="CK9367"/>
    </row>
    <row r="9368" spans="1:89" x14ac:dyDescent="0.25">
      <c r="A9368" s="2"/>
      <c r="B9368" s="5"/>
      <c r="C9368" s="5"/>
      <c r="D9368" s="5"/>
      <c r="E9368" s="5"/>
      <c r="F9368" s="5"/>
      <c r="G9368" s="5"/>
      <c r="H9368" s="5"/>
      <c r="I9368" s="3"/>
      <c r="J9368" s="5"/>
      <c r="K9368" s="5"/>
      <c r="L9368" s="5"/>
      <c r="M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3"/>
      <c r="AU9368" s="5"/>
      <c r="AV9368" s="3"/>
      <c r="AW9368" s="3"/>
      <c r="AX9368" s="3"/>
      <c r="AY9368" s="3"/>
      <c r="AZ9368" s="3"/>
      <c r="BA9368" s="3"/>
      <c r="BB9368" s="3"/>
      <c r="BC9368" s="3"/>
      <c r="BD9368" s="3"/>
      <c r="BE9368" s="3"/>
      <c r="BF9368" s="3"/>
      <c r="BG9368" s="3"/>
      <c r="CK9368"/>
    </row>
    <row r="9369" spans="1:89" x14ac:dyDescent="0.25">
      <c r="A9369" s="2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3"/>
      <c r="AU9369" s="5"/>
      <c r="AV9369" s="3"/>
      <c r="AW9369" s="3"/>
      <c r="AX9369" s="3"/>
      <c r="AY9369" s="3"/>
      <c r="AZ9369" s="3"/>
      <c r="BA9369" s="3"/>
      <c r="BB9369" s="3"/>
      <c r="BC9369" s="3"/>
      <c r="BD9369" s="3"/>
      <c r="BE9369" s="3"/>
      <c r="BF9369" s="3"/>
      <c r="BG9369" s="3"/>
      <c r="CK9369"/>
    </row>
    <row r="9370" spans="1:89" x14ac:dyDescent="0.25">
      <c r="A9370" s="2"/>
      <c r="B9370" s="5"/>
      <c r="C9370" s="5"/>
      <c r="D9370" s="5"/>
      <c r="E9370" s="5"/>
      <c r="F9370" s="5"/>
      <c r="G9370" s="5"/>
      <c r="H9370" s="5"/>
      <c r="I9370" s="3"/>
      <c r="J9370" s="5"/>
      <c r="K9370" s="5"/>
      <c r="L9370" s="5"/>
      <c r="M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3"/>
      <c r="AU9370" s="5"/>
      <c r="AV9370" s="3"/>
      <c r="AW9370" s="3"/>
      <c r="AX9370" s="3"/>
      <c r="AY9370" s="3"/>
      <c r="AZ9370" s="3"/>
      <c r="BA9370" s="3"/>
      <c r="BB9370" s="3"/>
      <c r="BC9370" s="3"/>
      <c r="BD9370" s="3"/>
      <c r="BE9370" s="3"/>
      <c r="BF9370" s="3"/>
      <c r="BG9370" s="3"/>
      <c r="CK9370"/>
    </row>
    <row r="9371" spans="1:89" x14ac:dyDescent="0.25">
      <c r="A9371" s="2"/>
      <c r="B9371" s="5"/>
      <c r="C9371" s="5"/>
      <c r="D9371" s="5"/>
      <c r="E9371" s="5"/>
      <c r="F9371" s="5"/>
      <c r="G9371" s="5"/>
      <c r="H9371" s="5"/>
      <c r="I9371" s="3"/>
      <c r="J9371" s="5"/>
      <c r="K9371" s="5"/>
      <c r="L9371" s="5"/>
      <c r="M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3"/>
      <c r="AU9371" s="5"/>
      <c r="AV9371" s="3"/>
      <c r="AW9371" s="3"/>
      <c r="AX9371" s="3"/>
      <c r="AY9371" s="3"/>
      <c r="AZ9371" s="3"/>
      <c r="BA9371" s="3"/>
      <c r="BB9371" s="3"/>
      <c r="BC9371" s="3"/>
      <c r="BD9371" s="3"/>
      <c r="BE9371" s="3"/>
      <c r="BF9371" s="3"/>
      <c r="BG9371" s="3"/>
      <c r="CK9371"/>
    </row>
    <row r="9372" spans="1:89" x14ac:dyDescent="0.25">
      <c r="A9372" s="2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AJ9372" s="3"/>
      <c r="AK9372" s="3"/>
      <c r="AL9372" s="3"/>
      <c r="AM9372" s="3"/>
      <c r="AN9372" s="5"/>
      <c r="AO9372" s="5"/>
      <c r="AP9372" s="5"/>
      <c r="AQ9372" s="5"/>
      <c r="AR9372" s="5"/>
      <c r="AS9372" s="5"/>
      <c r="AT9372" s="3"/>
      <c r="AU9372" s="5"/>
      <c r="AV9372" s="3"/>
      <c r="AW9372" s="3"/>
      <c r="AX9372" s="3"/>
      <c r="AY9372" s="3"/>
      <c r="AZ9372" s="3"/>
      <c r="BA9372" s="3"/>
      <c r="BB9372" s="3"/>
      <c r="BC9372" s="3"/>
      <c r="BD9372" s="3"/>
      <c r="BE9372" s="3"/>
      <c r="BF9372" s="3"/>
      <c r="BG9372" s="3"/>
      <c r="CK9372"/>
    </row>
    <row r="9373" spans="1:89" x14ac:dyDescent="0.25">
      <c r="A9373" s="2"/>
      <c r="B9373" s="5"/>
      <c r="C9373" s="5"/>
      <c r="D9373" s="5"/>
      <c r="E9373" s="5"/>
      <c r="F9373" s="5"/>
      <c r="G9373" s="5"/>
      <c r="H9373" s="5"/>
      <c r="I9373" s="3"/>
      <c r="J9373" s="5"/>
      <c r="K9373" s="5"/>
      <c r="L9373" s="5"/>
      <c r="M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3"/>
      <c r="AU9373" s="5"/>
      <c r="AV9373" s="3"/>
      <c r="AW9373" s="3"/>
      <c r="AX9373" s="3"/>
      <c r="AY9373" s="3"/>
      <c r="AZ9373" s="3"/>
      <c r="BA9373" s="3"/>
      <c r="BB9373" s="3"/>
      <c r="BC9373" s="3"/>
      <c r="BD9373" s="3"/>
      <c r="BE9373" s="3"/>
      <c r="BF9373" s="3"/>
      <c r="BG9373" s="3"/>
      <c r="CK9373"/>
    </row>
    <row r="9374" spans="1:89" x14ac:dyDescent="0.25">
      <c r="A9374" s="2"/>
      <c r="B9374" s="5"/>
      <c r="C9374" s="5"/>
      <c r="D9374" s="5"/>
      <c r="E9374" s="5"/>
      <c r="F9374" s="5"/>
      <c r="G9374" s="5"/>
      <c r="H9374" s="5"/>
      <c r="I9374" s="3"/>
      <c r="J9374" s="5"/>
      <c r="K9374" s="5"/>
      <c r="L9374" s="5"/>
      <c r="M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3"/>
      <c r="AU9374" s="5"/>
      <c r="AV9374" s="3"/>
      <c r="AW9374" s="3"/>
      <c r="AX9374" s="3"/>
      <c r="AY9374" s="3"/>
      <c r="AZ9374" s="3"/>
      <c r="BA9374" s="3"/>
      <c r="BB9374" s="3"/>
      <c r="BC9374" s="3"/>
      <c r="BD9374" s="3"/>
      <c r="BE9374" s="3"/>
      <c r="BF9374" s="3"/>
      <c r="BG9374" s="3"/>
      <c r="CK9374"/>
    </row>
    <row r="9375" spans="1:89" x14ac:dyDescent="0.25">
      <c r="A9375" s="2"/>
      <c r="B9375" s="5"/>
      <c r="C9375" s="5"/>
      <c r="D9375" s="5"/>
      <c r="E9375" s="5"/>
      <c r="F9375" s="5"/>
      <c r="G9375" s="5"/>
      <c r="H9375" s="5"/>
      <c r="I9375" s="3"/>
      <c r="J9375" s="5"/>
      <c r="K9375" s="5"/>
      <c r="L9375" s="5"/>
      <c r="M9375" s="5"/>
      <c r="AJ9375" s="3"/>
      <c r="AK9375" s="3"/>
      <c r="AL9375" s="3"/>
      <c r="AM9375" s="5"/>
      <c r="AN9375" s="5"/>
      <c r="AO9375" s="5"/>
      <c r="AP9375" s="5"/>
      <c r="AQ9375" s="5"/>
      <c r="AR9375" s="5"/>
      <c r="AS9375" s="5"/>
      <c r="AT9375" s="3"/>
      <c r="AU9375" s="5"/>
      <c r="AV9375" s="3"/>
      <c r="AW9375" s="3"/>
      <c r="AX9375" s="3"/>
      <c r="AY9375" s="3"/>
      <c r="AZ9375" s="3"/>
      <c r="BA9375" s="3"/>
      <c r="BB9375" s="3"/>
      <c r="BC9375" s="3"/>
      <c r="BD9375" s="3"/>
      <c r="BE9375" s="3"/>
      <c r="BF9375" s="3"/>
      <c r="BG9375" s="3"/>
      <c r="CK9375"/>
    </row>
    <row r="9376" spans="1:89" x14ac:dyDescent="0.25">
      <c r="A9376" s="2"/>
      <c r="B9376" s="5"/>
      <c r="C9376" s="5"/>
      <c r="D9376" s="5"/>
      <c r="E9376" s="5"/>
      <c r="F9376" s="5"/>
      <c r="G9376" s="5"/>
      <c r="H9376" s="5"/>
      <c r="I9376" s="3"/>
      <c r="J9376" s="5"/>
      <c r="K9376" s="5"/>
      <c r="L9376" s="5"/>
      <c r="M9376" s="5"/>
      <c r="AJ9376" s="3"/>
      <c r="AK9376" s="3"/>
      <c r="AL9376" s="3"/>
      <c r="AM9376" s="3"/>
      <c r="AN9376" s="5"/>
      <c r="AO9376" s="5"/>
      <c r="AP9376" s="5"/>
      <c r="AQ9376" s="5"/>
      <c r="AR9376" s="5"/>
      <c r="AS9376" s="5"/>
      <c r="AT9376" s="3"/>
      <c r="AU9376" s="5"/>
      <c r="AV9376" s="3"/>
      <c r="AW9376" s="3"/>
      <c r="AX9376" s="3"/>
      <c r="AY9376" s="3"/>
      <c r="AZ9376" s="3"/>
      <c r="BA9376" s="3"/>
      <c r="BB9376" s="3"/>
      <c r="BC9376" s="3"/>
      <c r="BD9376" s="3"/>
      <c r="BE9376" s="3"/>
      <c r="BF9376" s="3"/>
      <c r="BG9376" s="3"/>
      <c r="CK9376"/>
    </row>
    <row r="9377" spans="1:89" x14ac:dyDescent="0.25">
      <c r="A9377" s="2"/>
      <c r="B9377" s="5"/>
      <c r="C9377" s="5"/>
      <c r="D9377" s="5"/>
      <c r="E9377" s="5"/>
      <c r="F9377" s="5"/>
      <c r="G9377" s="5"/>
      <c r="H9377" s="5"/>
      <c r="I9377" s="3"/>
      <c r="J9377" s="5"/>
      <c r="K9377" s="5"/>
      <c r="L9377" s="5"/>
      <c r="M9377" s="5"/>
      <c r="AJ9377" s="3"/>
      <c r="AK9377" s="3"/>
      <c r="AL9377" s="3"/>
      <c r="AM9377" s="3"/>
      <c r="AN9377" s="5"/>
      <c r="AO9377" s="5"/>
      <c r="AP9377" s="5"/>
      <c r="AQ9377" s="5"/>
      <c r="AR9377" s="5"/>
      <c r="AS9377" s="5"/>
      <c r="AT9377" s="3"/>
      <c r="AU9377" s="5"/>
      <c r="AV9377" s="3"/>
      <c r="AW9377" s="3"/>
      <c r="AX9377" s="3"/>
      <c r="AY9377" s="3"/>
      <c r="AZ9377" s="3"/>
      <c r="BA9377" s="3"/>
      <c r="BB9377" s="3"/>
      <c r="BC9377" s="3"/>
      <c r="BD9377" s="3"/>
      <c r="BE9377" s="3"/>
      <c r="BF9377" s="3"/>
      <c r="BG9377" s="3"/>
      <c r="CK9377"/>
    </row>
    <row r="9378" spans="1:89" x14ac:dyDescent="0.25">
      <c r="A9378" s="2"/>
      <c r="B9378" s="5"/>
      <c r="C9378" s="5"/>
      <c r="D9378" s="5"/>
      <c r="E9378" s="5"/>
      <c r="F9378" s="5"/>
      <c r="G9378" s="5"/>
      <c r="H9378" s="5"/>
      <c r="I9378" s="3"/>
      <c r="J9378" s="5"/>
      <c r="K9378" s="5"/>
      <c r="L9378" s="5"/>
      <c r="M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3"/>
      <c r="AU9378" s="5"/>
      <c r="AV9378" s="3"/>
      <c r="AW9378" s="3"/>
      <c r="AX9378" s="3"/>
      <c r="AY9378" s="3"/>
      <c r="AZ9378" s="3"/>
      <c r="BA9378" s="3"/>
      <c r="BB9378" s="3"/>
      <c r="BC9378" s="3"/>
      <c r="BD9378" s="3"/>
      <c r="BE9378" s="3"/>
      <c r="BF9378" s="3"/>
      <c r="BG9378" s="3"/>
      <c r="CK9378"/>
    </row>
    <row r="9379" spans="1:89" x14ac:dyDescent="0.25">
      <c r="A9379" s="2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3"/>
      <c r="AU9379" s="5"/>
      <c r="AV9379" s="3"/>
      <c r="AW9379" s="3"/>
      <c r="AX9379" s="3"/>
      <c r="AY9379" s="3"/>
      <c r="AZ9379" s="3"/>
      <c r="BA9379" s="3"/>
      <c r="BB9379" s="3"/>
      <c r="BC9379" s="3"/>
      <c r="BD9379" s="3"/>
      <c r="BE9379" s="3"/>
      <c r="BF9379" s="3"/>
      <c r="BG9379" s="3"/>
      <c r="CK9379"/>
    </row>
    <row r="9380" spans="1:89" x14ac:dyDescent="0.25">
      <c r="A9380" s="2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AJ9380" s="3"/>
      <c r="AK9380" s="3"/>
      <c r="AL9380" s="3"/>
      <c r="AM9380" s="5"/>
      <c r="AN9380" s="5"/>
      <c r="AO9380" s="5"/>
      <c r="AP9380" s="5"/>
      <c r="AQ9380" s="5"/>
      <c r="AR9380" s="5"/>
      <c r="AS9380" s="5"/>
      <c r="AT9380" s="3"/>
      <c r="AU9380" s="5"/>
      <c r="AV9380" s="3"/>
      <c r="AW9380" s="3"/>
      <c r="AX9380" s="3"/>
      <c r="AY9380" s="3"/>
      <c r="AZ9380" s="3"/>
      <c r="BA9380" s="3"/>
      <c r="BB9380" s="3"/>
      <c r="BC9380" s="3"/>
      <c r="BD9380" s="3"/>
      <c r="BE9380" s="3"/>
      <c r="BF9380" s="3"/>
      <c r="BG9380" s="3"/>
      <c r="CK9380"/>
    </row>
    <row r="9381" spans="1:89" x14ac:dyDescent="0.25">
      <c r="A9381" s="2"/>
      <c r="B9381" s="5"/>
      <c r="C9381" s="5"/>
      <c r="D9381" s="5"/>
      <c r="E9381" s="5"/>
      <c r="F9381" s="5"/>
      <c r="G9381" s="5"/>
      <c r="H9381" s="5"/>
      <c r="I9381" s="3"/>
      <c r="J9381" s="5"/>
      <c r="K9381" s="5"/>
      <c r="L9381" s="5"/>
      <c r="M9381" s="5"/>
      <c r="AJ9381" s="3"/>
      <c r="AK9381" s="3"/>
      <c r="AL9381" s="3"/>
      <c r="AM9381" s="3"/>
      <c r="AN9381" s="5"/>
      <c r="AO9381" s="5"/>
      <c r="AP9381" s="5"/>
      <c r="AQ9381" s="5"/>
      <c r="AR9381" s="5"/>
      <c r="AS9381" s="5"/>
      <c r="AT9381" s="3"/>
      <c r="AU9381" s="5"/>
      <c r="AV9381" s="3"/>
      <c r="AW9381" s="3"/>
      <c r="AX9381" s="3"/>
      <c r="AY9381" s="3"/>
      <c r="AZ9381" s="3"/>
      <c r="BA9381" s="3"/>
      <c r="BB9381" s="3"/>
      <c r="BC9381" s="3"/>
      <c r="BD9381" s="3"/>
      <c r="BE9381" s="3"/>
      <c r="BF9381" s="3"/>
      <c r="BG9381" s="3"/>
      <c r="CK9381"/>
    </row>
    <row r="9382" spans="1:89" x14ac:dyDescent="0.25">
      <c r="A9382" s="2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AJ9382" s="3"/>
      <c r="AK9382" s="3"/>
      <c r="AL9382" s="3"/>
      <c r="AM9382" s="5"/>
      <c r="AN9382" s="5"/>
      <c r="AO9382" s="5"/>
      <c r="AP9382" s="5"/>
      <c r="AQ9382" s="5"/>
      <c r="AR9382" s="5"/>
      <c r="AS9382" s="5"/>
      <c r="AT9382" s="3"/>
      <c r="AU9382" s="5"/>
      <c r="AV9382" s="3"/>
      <c r="AW9382" s="3"/>
      <c r="AX9382" s="3"/>
      <c r="AY9382" s="3"/>
      <c r="AZ9382" s="3"/>
      <c r="BA9382" s="3"/>
      <c r="BB9382" s="3"/>
      <c r="BC9382" s="3"/>
      <c r="BD9382" s="3"/>
      <c r="BE9382" s="3"/>
      <c r="BF9382" s="3"/>
      <c r="BG9382" s="3"/>
      <c r="CK9382"/>
    </row>
    <row r="9383" spans="1:89" x14ac:dyDescent="0.25">
      <c r="A9383" s="2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3"/>
      <c r="AU9383" s="5"/>
      <c r="AV9383" s="3"/>
      <c r="AW9383" s="3"/>
      <c r="AX9383" s="3"/>
      <c r="AY9383" s="3"/>
      <c r="AZ9383" s="3"/>
      <c r="BA9383" s="3"/>
      <c r="BB9383" s="3"/>
      <c r="BC9383" s="3"/>
      <c r="BD9383" s="3"/>
      <c r="BE9383" s="3"/>
      <c r="BF9383" s="3"/>
      <c r="BG9383" s="3"/>
      <c r="CK9383"/>
    </row>
    <row r="9384" spans="1:89" x14ac:dyDescent="0.25">
      <c r="A9384" s="2"/>
      <c r="B9384" s="5"/>
      <c r="C9384" s="5"/>
      <c r="D9384" s="5"/>
      <c r="E9384" s="5"/>
      <c r="F9384" s="5"/>
      <c r="G9384" s="5"/>
      <c r="H9384" s="5"/>
      <c r="I9384" s="3"/>
      <c r="J9384" s="5"/>
      <c r="K9384" s="5"/>
      <c r="L9384" s="5"/>
      <c r="M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3"/>
      <c r="AU9384" s="5"/>
      <c r="AV9384" s="3"/>
      <c r="AW9384" s="3"/>
      <c r="AX9384" s="3"/>
      <c r="AY9384" s="3"/>
      <c r="AZ9384" s="3"/>
      <c r="BA9384" s="3"/>
      <c r="BB9384" s="3"/>
      <c r="BC9384" s="3"/>
      <c r="BD9384" s="3"/>
      <c r="BE9384" s="3"/>
      <c r="BF9384" s="3"/>
      <c r="BG9384" s="3"/>
      <c r="CK9384"/>
    </row>
    <row r="9385" spans="1:89" x14ac:dyDescent="0.25">
      <c r="A9385" s="2"/>
      <c r="B9385" s="5"/>
      <c r="C9385" s="5"/>
      <c r="D9385" s="5"/>
      <c r="E9385" s="5"/>
      <c r="F9385" s="5"/>
      <c r="G9385" s="5"/>
      <c r="H9385" s="5"/>
      <c r="I9385" s="3"/>
      <c r="J9385" s="5"/>
      <c r="K9385" s="5"/>
      <c r="L9385" s="5"/>
      <c r="M9385" s="5"/>
      <c r="AJ9385" s="3"/>
      <c r="AK9385" s="3"/>
      <c r="AL9385" s="3"/>
      <c r="AM9385" s="5"/>
      <c r="AN9385" s="5"/>
      <c r="AO9385" s="5"/>
      <c r="AP9385" s="5"/>
      <c r="AQ9385" s="5"/>
      <c r="AR9385" s="5"/>
      <c r="AS9385" s="5"/>
      <c r="AT9385" s="3"/>
      <c r="AU9385" s="5"/>
      <c r="AV9385" s="3"/>
      <c r="AW9385" s="3"/>
      <c r="AX9385" s="3"/>
      <c r="AY9385" s="3"/>
      <c r="AZ9385" s="3"/>
      <c r="BA9385" s="3"/>
      <c r="BB9385" s="3"/>
      <c r="BC9385" s="3"/>
      <c r="BD9385" s="3"/>
      <c r="BE9385" s="3"/>
      <c r="BF9385" s="3"/>
      <c r="BG9385" s="3"/>
      <c r="CK9385"/>
    </row>
    <row r="9386" spans="1:89" x14ac:dyDescent="0.25">
      <c r="A9386" s="2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AJ9386" s="3"/>
      <c r="AK9386" s="3"/>
      <c r="AL9386" s="3"/>
      <c r="AM9386" s="5"/>
      <c r="AN9386" s="5"/>
      <c r="AO9386" s="5"/>
      <c r="AP9386" s="5"/>
      <c r="AQ9386" s="5"/>
      <c r="AR9386" s="5"/>
      <c r="AS9386" s="5"/>
      <c r="AT9386" s="3"/>
      <c r="AU9386" s="5"/>
      <c r="AV9386" s="3"/>
      <c r="AW9386" s="3"/>
      <c r="AX9386" s="3"/>
      <c r="AY9386" s="3"/>
      <c r="AZ9386" s="3"/>
      <c r="BA9386" s="3"/>
      <c r="BB9386" s="3"/>
      <c r="BC9386" s="3"/>
      <c r="BD9386" s="3"/>
      <c r="BE9386" s="3"/>
      <c r="BF9386" s="3"/>
      <c r="BG9386" s="3"/>
      <c r="CK9386"/>
    </row>
    <row r="9387" spans="1:89" x14ac:dyDescent="0.25">
      <c r="A9387" s="2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3"/>
      <c r="AU9387" s="5"/>
      <c r="AV9387" s="3"/>
      <c r="AW9387" s="3"/>
      <c r="AX9387" s="3"/>
      <c r="AY9387" s="3"/>
      <c r="AZ9387" s="3"/>
      <c r="BA9387" s="3"/>
      <c r="BB9387" s="3"/>
      <c r="BC9387" s="3"/>
      <c r="BD9387" s="3"/>
      <c r="BE9387" s="3"/>
      <c r="BF9387" s="3"/>
      <c r="BG9387" s="3"/>
      <c r="CK9387"/>
    </row>
    <row r="9388" spans="1:89" x14ac:dyDescent="0.25">
      <c r="A9388" s="2"/>
      <c r="B9388" s="5"/>
      <c r="C9388" s="5"/>
      <c r="D9388" s="5"/>
      <c r="E9388" s="5"/>
      <c r="F9388" s="5"/>
      <c r="G9388" s="5"/>
      <c r="H9388" s="5"/>
      <c r="I9388" s="3"/>
      <c r="J9388" s="5"/>
      <c r="K9388" s="5"/>
      <c r="L9388" s="5"/>
      <c r="M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3"/>
      <c r="AU9388" s="5"/>
      <c r="AV9388" s="3"/>
      <c r="AW9388" s="3"/>
      <c r="AX9388" s="3"/>
      <c r="AY9388" s="3"/>
      <c r="AZ9388" s="3"/>
      <c r="BA9388" s="3"/>
      <c r="BB9388" s="3"/>
      <c r="BC9388" s="3"/>
      <c r="BD9388" s="3"/>
      <c r="BE9388" s="3"/>
      <c r="BF9388" s="3"/>
      <c r="BG9388" s="3"/>
      <c r="CK9388"/>
    </row>
    <row r="9389" spans="1:89" x14ac:dyDescent="0.25">
      <c r="A9389" s="2"/>
      <c r="B9389" s="5"/>
      <c r="C9389" s="5"/>
      <c r="D9389" s="5"/>
      <c r="E9389" s="5"/>
      <c r="F9389" s="5"/>
      <c r="G9389" s="5"/>
      <c r="H9389" s="5"/>
      <c r="I9389" s="3"/>
      <c r="J9389" s="5"/>
      <c r="K9389" s="5"/>
      <c r="L9389" s="5"/>
      <c r="M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3"/>
      <c r="AU9389" s="5"/>
      <c r="AV9389" s="3"/>
      <c r="AW9389" s="3"/>
      <c r="AX9389" s="3"/>
      <c r="AY9389" s="3"/>
      <c r="AZ9389" s="3"/>
      <c r="BA9389" s="3"/>
      <c r="BB9389" s="3"/>
      <c r="BC9389" s="3"/>
      <c r="BD9389" s="3"/>
      <c r="BE9389" s="3"/>
      <c r="BF9389" s="3"/>
      <c r="BG9389" s="3"/>
      <c r="CK9389"/>
    </row>
    <row r="9390" spans="1:89" x14ac:dyDescent="0.25">
      <c r="A9390" s="2"/>
      <c r="B9390" s="5"/>
      <c r="C9390" s="5"/>
      <c r="D9390" s="5"/>
      <c r="E9390" s="5"/>
      <c r="F9390" s="5"/>
      <c r="G9390" s="5"/>
      <c r="H9390" s="5"/>
      <c r="I9390" s="3"/>
      <c r="J9390" s="5"/>
      <c r="K9390" s="5"/>
      <c r="L9390" s="5"/>
      <c r="M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3"/>
      <c r="AU9390" s="5"/>
      <c r="AV9390" s="3"/>
      <c r="AW9390" s="3"/>
      <c r="AX9390" s="3"/>
      <c r="AY9390" s="3"/>
      <c r="AZ9390" s="3"/>
      <c r="BA9390" s="3"/>
      <c r="BB9390" s="3"/>
      <c r="BC9390" s="3"/>
      <c r="BD9390" s="3"/>
      <c r="BE9390" s="3"/>
      <c r="BF9390" s="3"/>
      <c r="BG9390" s="3"/>
      <c r="CK9390"/>
    </row>
    <row r="9391" spans="1:89" x14ac:dyDescent="0.25">
      <c r="A9391" s="2"/>
      <c r="B9391" s="5"/>
      <c r="C9391" s="5"/>
      <c r="D9391" s="5"/>
      <c r="E9391" s="5"/>
      <c r="F9391" s="5"/>
      <c r="G9391" s="5"/>
      <c r="H9391" s="5"/>
      <c r="I9391" s="3"/>
      <c r="J9391" s="5"/>
      <c r="K9391" s="5"/>
      <c r="L9391" s="5"/>
      <c r="M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3"/>
      <c r="AU9391" s="5"/>
      <c r="AV9391" s="3"/>
      <c r="AW9391" s="3"/>
      <c r="AX9391" s="3"/>
      <c r="AY9391" s="3"/>
      <c r="AZ9391" s="3"/>
      <c r="BA9391" s="3"/>
      <c r="BB9391" s="3"/>
      <c r="BC9391" s="3"/>
      <c r="BD9391" s="3"/>
      <c r="BE9391" s="3"/>
      <c r="BF9391" s="3"/>
      <c r="BG9391" s="3"/>
      <c r="CK9391"/>
    </row>
    <row r="9392" spans="1:89" x14ac:dyDescent="0.25">
      <c r="A9392" s="2"/>
      <c r="B9392" s="5"/>
      <c r="C9392" s="5"/>
      <c r="D9392" s="5"/>
      <c r="E9392" s="5"/>
      <c r="F9392" s="5"/>
      <c r="G9392" s="5"/>
      <c r="H9392" s="5"/>
      <c r="I9392" s="3"/>
      <c r="J9392" s="5"/>
      <c r="K9392" s="5"/>
      <c r="L9392" s="5"/>
      <c r="M9392" s="5"/>
      <c r="AJ9392" s="3"/>
      <c r="AK9392" s="3"/>
      <c r="AL9392" s="3"/>
      <c r="AM9392" s="3"/>
      <c r="AN9392" s="5"/>
      <c r="AO9392" s="5"/>
      <c r="AP9392" s="5"/>
      <c r="AQ9392" s="5"/>
      <c r="AR9392" s="5"/>
      <c r="AS9392" s="5"/>
      <c r="AT9392" s="3"/>
      <c r="AU9392" s="5"/>
      <c r="AV9392" s="3"/>
      <c r="AW9392" s="3"/>
      <c r="AX9392" s="3"/>
      <c r="AY9392" s="3"/>
      <c r="AZ9392" s="3"/>
      <c r="BA9392" s="3"/>
      <c r="BB9392" s="3"/>
      <c r="BC9392" s="3"/>
      <c r="BD9392" s="3"/>
      <c r="BE9392" s="3"/>
      <c r="BF9392" s="3"/>
      <c r="BG9392" s="3"/>
      <c r="CK9392"/>
    </row>
    <row r="9393" spans="1:89" x14ac:dyDescent="0.25">
      <c r="A9393" s="2"/>
      <c r="B9393" s="5"/>
      <c r="C9393" s="5"/>
      <c r="D9393" s="5"/>
      <c r="E9393" s="5"/>
      <c r="F9393" s="5"/>
      <c r="G9393" s="5"/>
      <c r="H9393" s="5"/>
      <c r="I9393" s="3"/>
      <c r="J9393" s="5"/>
      <c r="K9393" s="5"/>
      <c r="L9393" s="5"/>
      <c r="M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3"/>
      <c r="AU9393" s="5"/>
      <c r="AV9393" s="3"/>
      <c r="AW9393" s="3"/>
      <c r="AX9393" s="3"/>
      <c r="AY9393" s="3"/>
      <c r="AZ9393" s="3"/>
      <c r="BA9393" s="3"/>
      <c r="BB9393" s="3"/>
      <c r="BC9393" s="3"/>
      <c r="BD9393" s="3"/>
      <c r="BE9393" s="3"/>
      <c r="BF9393" s="3"/>
      <c r="BG9393" s="3"/>
      <c r="CK9393"/>
    </row>
    <row r="9394" spans="1:89" x14ac:dyDescent="0.25">
      <c r="A9394" s="2"/>
      <c r="B9394" s="5"/>
      <c r="C9394" s="5"/>
      <c r="D9394" s="5"/>
      <c r="E9394" s="5"/>
      <c r="F9394" s="5"/>
      <c r="G9394" s="5"/>
      <c r="H9394" s="5"/>
      <c r="I9394" s="3"/>
      <c r="J9394" s="5"/>
      <c r="K9394" s="5"/>
      <c r="L9394" s="5"/>
      <c r="M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3"/>
      <c r="AU9394" s="5"/>
      <c r="AV9394" s="3"/>
      <c r="AW9394" s="3"/>
      <c r="AX9394" s="3"/>
      <c r="AY9394" s="3"/>
      <c r="AZ9394" s="3"/>
      <c r="BA9394" s="3"/>
      <c r="BB9394" s="3"/>
      <c r="BC9394" s="3"/>
      <c r="BD9394" s="3"/>
      <c r="BE9394" s="3"/>
      <c r="BF9394" s="3"/>
      <c r="BG9394" s="3"/>
      <c r="CK9394"/>
    </row>
    <row r="9395" spans="1:89" x14ac:dyDescent="0.25">
      <c r="A9395" s="2"/>
      <c r="B9395" s="5"/>
      <c r="C9395" s="5"/>
      <c r="D9395" s="5"/>
      <c r="E9395" s="5"/>
      <c r="F9395" s="5"/>
      <c r="G9395" s="5"/>
      <c r="H9395" s="5"/>
      <c r="I9395" s="3"/>
      <c r="J9395" s="5"/>
      <c r="K9395" s="5"/>
      <c r="L9395" s="5"/>
      <c r="M9395" s="5"/>
      <c r="AJ9395" s="3"/>
      <c r="AK9395" s="3"/>
      <c r="AL9395" s="3"/>
      <c r="AM9395" s="3"/>
      <c r="AN9395" s="5"/>
      <c r="AO9395" s="5"/>
      <c r="AP9395" s="5"/>
      <c r="AQ9395" s="5"/>
      <c r="AR9395" s="5"/>
      <c r="AS9395" s="5"/>
      <c r="AT9395" s="3"/>
      <c r="AU9395" s="5"/>
      <c r="AV9395" s="3"/>
      <c r="AW9395" s="3"/>
      <c r="AX9395" s="3"/>
      <c r="AY9395" s="3"/>
      <c r="AZ9395" s="3"/>
      <c r="BA9395" s="3"/>
      <c r="BB9395" s="3"/>
      <c r="BC9395" s="3"/>
      <c r="BD9395" s="3"/>
      <c r="BE9395" s="3"/>
      <c r="BF9395" s="3"/>
      <c r="BG9395" s="3"/>
      <c r="CK9395"/>
    </row>
    <row r="9396" spans="1:89" x14ac:dyDescent="0.25">
      <c r="A9396" s="2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3"/>
      <c r="AU9396" s="5"/>
      <c r="AV9396" s="3"/>
      <c r="AW9396" s="3"/>
      <c r="AX9396" s="3"/>
      <c r="AY9396" s="3"/>
      <c r="AZ9396" s="3"/>
      <c r="BA9396" s="3"/>
      <c r="BB9396" s="3"/>
      <c r="BC9396" s="3"/>
      <c r="BD9396" s="3"/>
      <c r="BE9396" s="3"/>
      <c r="BF9396" s="3"/>
      <c r="BG9396" s="3"/>
      <c r="CK9396"/>
    </row>
    <row r="9397" spans="1:89" x14ac:dyDescent="0.25">
      <c r="A9397" s="2"/>
      <c r="B9397" s="5"/>
      <c r="C9397" s="5"/>
      <c r="D9397" s="5"/>
      <c r="E9397" s="5"/>
      <c r="F9397" s="5"/>
      <c r="G9397" s="5"/>
      <c r="H9397" s="5"/>
      <c r="I9397" s="3"/>
      <c r="J9397" s="5"/>
      <c r="K9397" s="5"/>
      <c r="L9397" s="5"/>
      <c r="M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3"/>
      <c r="AU9397" s="5"/>
      <c r="AV9397" s="3"/>
      <c r="AW9397" s="3"/>
      <c r="AX9397" s="3"/>
      <c r="AY9397" s="3"/>
      <c r="AZ9397" s="3"/>
      <c r="BA9397" s="3"/>
      <c r="BB9397" s="3"/>
      <c r="BC9397" s="3"/>
      <c r="BD9397" s="3"/>
      <c r="BE9397" s="3"/>
      <c r="BF9397" s="3"/>
      <c r="BG9397" s="3"/>
      <c r="CK9397"/>
    </row>
    <row r="9398" spans="1:89" x14ac:dyDescent="0.25">
      <c r="A9398" s="2"/>
      <c r="B9398" s="5"/>
      <c r="C9398" s="5"/>
      <c r="D9398" s="5"/>
      <c r="E9398" s="5"/>
      <c r="F9398" s="5"/>
      <c r="G9398" s="5"/>
      <c r="H9398" s="5"/>
      <c r="I9398" s="3"/>
      <c r="J9398" s="5"/>
      <c r="K9398" s="5"/>
      <c r="L9398" s="5"/>
      <c r="M9398" s="5"/>
      <c r="AJ9398" s="3"/>
      <c r="AK9398" s="3"/>
      <c r="AL9398" s="3"/>
      <c r="AM9398" s="5"/>
      <c r="AN9398" s="5"/>
      <c r="AO9398" s="5"/>
      <c r="AP9398" s="5"/>
      <c r="AQ9398" s="5"/>
      <c r="AR9398" s="5"/>
      <c r="AS9398" s="5"/>
      <c r="AT9398" s="3"/>
      <c r="AU9398" s="5"/>
      <c r="AV9398" s="3"/>
      <c r="AW9398" s="3"/>
      <c r="AX9398" s="3"/>
      <c r="AY9398" s="3"/>
      <c r="AZ9398" s="3"/>
      <c r="BA9398" s="3"/>
      <c r="BB9398" s="3"/>
      <c r="BC9398" s="3"/>
      <c r="BD9398" s="3"/>
      <c r="BE9398" s="3"/>
      <c r="BF9398" s="3"/>
      <c r="BG9398" s="3"/>
      <c r="CK9398"/>
    </row>
    <row r="9399" spans="1:89" x14ac:dyDescent="0.25">
      <c r="A9399" s="2"/>
      <c r="B9399" s="5"/>
      <c r="C9399" s="5"/>
      <c r="D9399" s="5"/>
      <c r="E9399" s="5"/>
      <c r="F9399" s="5"/>
      <c r="G9399" s="5"/>
      <c r="H9399" s="5"/>
      <c r="I9399" s="3"/>
      <c r="J9399" s="5"/>
      <c r="K9399" s="5"/>
      <c r="L9399" s="5"/>
      <c r="M9399" s="5"/>
      <c r="AJ9399" s="3"/>
      <c r="AK9399" s="3"/>
      <c r="AL9399" s="3"/>
      <c r="AM9399" s="3"/>
      <c r="AN9399" s="5"/>
      <c r="AO9399" s="5"/>
      <c r="AP9399" s="5"/>
      <c r="AQ9399" s="5"/>
      <c r="AR9399" s="5"/>
      <c r="AS9399" s="5"/>
      <c r="AT9399" s="3"/>
      <c r="AU9399" s="5"/>
      <c r="AV9399" s="3"/>
      <c r="AW9399" s="3"/>
      <c r="AX9399" s="3"/>
      <c r="AY9399" s="3"/>
      <c r="AZ9399" s="3"/>
      <c r="BA9399" s="3"/>
      <c r="BB9399" s="3"/>
      <c r="BC9399" s="3"/>
      <c r="BD9399" s="3"/>
      <c r="BE9399" s="3"/>
      <c r="BF9399" s="3"/>
      <c r="BG9399" s="3"/>
      <c r="CK9399"/>
    </row>
    <row r="9400" spans="1:89" x14ac:dyDescent="0.25">
      <c r="A9400" s="2"/>
      <c r="B9400" s="5"/>
      <c r="C9400" s="5"/>
      <c r="D9400" s="5"/>
      <c r="E9400" s="5"/>
      <c r="F9400" s="5"/>
      <c r="G9400" s="5"/>
      <c r="H9400" s="5"/>
      <c r="I9400" s="3"/>
      <c r="J9400" s="5"/>
      <c r="K9400" s="5"/>
      <c r="L9400" s="5"/>
      <c r="M9400" s="5"/>
      <c r="AJ9400" s="3"/>
      <c r="AK9400" s="3"/>
      <c r="AL9400" s="3"/>
      <c r="AM9400" s="3"/>
      <c r="AN9400" s="5"/>
      <c r="AO9400" s="5"/>
      <c r="AP9400" s="5"/>
      <c r="AQ9400" s="5"/>
      <c r="AR9400" s="5"/>
      <c r="AS9400" s="5"/>
      <c r="AT9400" s="3"/>
      <c r="AU9400" s="5"/>
      <c r="AV9400" s="3"/>
      <c r="AW9400" s="3"/>
      <c r="AX9400" s="3"/>
      <c r="AY9400" s="3"/>
      <c r="AZ9400" s="3"/>
      <c r="BA9400" s="3"/>
      <c r="BB9400" s="3"/>
      <c r="BC9400" s="3"/>
      <c r="BD9400" s="3"/>
      <c r="BE9400" s="3"/>
      <c r="BF9400" s="3"/>
      <c r="BG9400" s="3"/>
      <c r="CK9400"/>
    </row>
    <row r="9401" spans="1:89" x14ac:dyDescent="0.25">
      <c r="A9401" s="2"/>
      <c r="B9401" s="5"/>
      <c r="C9401" s="5"/>
      <c r="D9401" s="5"/>
      <c r="E9401" s="5"/>
      <c r="F9401" s="5"/>
      <c r="G9401" s="5"/>
      <c r="H9401" s="5"/>
      <c r="I9401" s="3"/>
      <c r="J9401" s="5"/>
      <c r="K9401" s="5"/>
      <c r="L9401" s="5"/>
      <c r="M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3"/>
      <c r="AU9401" s="5"/>
      <c r="AV9401" s="3"/>
      <c r="AW9401" s="3"/>
      <c r="AX9401" s="3"/>
      <c r="AY9401" s="3"/>
      <c r="AZ9401" s="3"/>
      <c r="BA9401" s="3"/>
      <c r="BB9401" s="3"/>
      <c r="BC9401" s="3"/>
      <c r="BD9401" s="3"/>
      <c r="BE9401" s="3"/>
      <c r="BF9401" s="3"/>
      <c r="BG9401" s="3"/>
      <c r="CK9401"/>
    </row>
    <row r="9402" spans="1:89" x14ac:dyDescent="0.25">
      <c r="A9402" s="2"/>
      <c r="B9402" s="5"/>
      <c r="C9402" s="5"/>
      <c r="D9402" s="5"/>
      <c r="E9402" s="5"/>
      <c r="F9402" s="5"/>
      <c r="G9402" s="5"/>
      <c r="H9402" s="5"/>
      <c r="I9402" s="3"/>
      <c r="J9402" s="5"/>
      <c r="K9402" s="5"/>
      <c r="L9402" s="5"/>
      <c r="M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3"/>
      <c r="AU9402" s="5"/>
      <c r="AV9402" s="3"/>
      <c r="AW9402" s="3"/>
      <c r="AX9402" s="3"/>
      <c r="AY9402" s="3"/>
      <c r="AZ9402" s="3"/>
      <c r="BA9402" s="3"/>
      <c r="BB9402" s="3"/>
      <c r="BC9402" s="3"/>
      <c r="BD9402" s="3"/>
      <c r="BE9402" s="3"/>
      <c r="BF9402" s="3"/>
      <c r="BG9402" s="3"/>
      <c r="CK9402"/>
    </row>
    <row r="9403" spans="1:89" x14ac:dyDescent="0.25">
      <c r="A9403" s="2"/>
      <c r="B9403" s="5"/>
      <c r="C9403" s="5"/>
      <c r="D9403" s="5"/>
      <c r="E9403" s="5"/>
      <c r="F9403" s="5"/>
      <c r="G9403" s="5"/>
      <c r="H9403" s="5"/>
      <c r="I9403" s="3"/>
      <c r="J9403" s="5"/>
      <c r="K9403" s="5"/>
      <c r="L9403" s="5"/>
      <c r="M9403" s="5"/>
      <c r="AJ9403" s="3"/>
      <c r="AK9403" s="3"/>
      <c r="AL9403" s="3"/>
      <c r="AM9403" s="5"/>
      <c r="AN9403" s="5"/>
      <c r="AO9403" s="5"/>
      <c r="AP9403" s="5"/>
      <c r="AQ9403" s="5"/>
      <c r="AR9403" s="5"/>
      <c r="AS9403" s="5"/>
      <c r="AT9403" s="3"/>
      <c r="AU9403" s="5"/>
      <c r="AV9403" s="3"/>
      <c r="AW9403" s="3"/>
      <c r="AX9403" s="3"/>
      <c r="AY9403" s="3"/>
      <c r="AZ9403" s="3"/>
      <c r="BA9403" s="3"/>
      <c r="BB9403" s="3"/>
      <c r="BC9403" s="3"/>
      <c r="BD9403" s="3"/>
      <c r="BE9403" s="3"/>
      <c r="BF9403" s="3"/>
      <c r="BG9403" s="3"/>
      <c r="CK9403"/>
    </row>
    <row r="9404" spans="1:89" x14ac:dyDescent="0.25">
      <c r="A9404" s="2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AJ9404" s="3"/>
      <c r="AK9404" s="3"/>
      <c r="AL9404" s="3"/>
      <c r="AM9404" s="3"/>
      <c r="AN9404" s="5"/>
      <c r="AO9404" s="5"/>
      <c r="AP9404" s="5"/>
      <c r="AQ9404" s="5"/>
      <c r="AR9404" s="5"/>
      <c r="AS9404" s="5"/>
      <c r="AT9404" s="3"/>
      <c r="AU9404" s="5"/>
      <c r="AV9404" s="3"/>
      <c r="AW9404" s="3"/>
      <c r="AX9404" s="3"/>
      <c r="AY9404" s="3"/>
      <c r="AZ9404" s="3"/>
      <c r="BA9404" s="3"/>
      <c r="BB9404" s="3"/>
      <c r="BC9404" s="3"/>
      <c r="BD9404" s="3"/>
      <c r="BE9404" s="3"/>
      <c r="BF9404" s="3"/>
      <c r="BG9404" s="3"/>
      <c r="CK9404"/>
    </row>
    <row r="9405" spans="1:89" x14ac:dyDescent="0.25">
      <c r="A9405" s="2"/>
      <c r="B9405" s="5"/>
      <c r="C9405" s="5"/>
      <c r="D9405" s="5"/>
      <c r="E9405" s="5"/>
      <c r="F9405" s="5"/>
      <c r="G9405" s="5"/>
      <c r="H9405" s="5"/>
      <c r="I9405" s="3"/>
      <c r="J9405" s="5"/>
      <c r="K9405" s="5"/>
      <c r="L9405" s="5"/>
      <c r="M9405" s="5"/>
      <c r="AJ9405" s="3"/>
      <c r="AK9405" s="3"/>
      <c r="AL9405" s="3"/>
      <c r="AM9405" s="5"/>
      <c r="AN9405" s="5"/>
      <c r="AO9405" s="5"/>
      <c r="AP9405" s="5"/>
      <c r="AQ9405" s="5"/>
      <c r="AR9405" s="5"/>
      <c r="AS9405" s="5"/>
      <c r="AT9405" s="3"/>
      <c r="AU9405" s="5"/>
      <c r="AV9405" s="3"/>
      <c r="AW9405" s="3"/>
      <c r="AX9405" s="3"/>
      <c r="AY9405" s="3"/>
      <c r="AZ9405" s="3"/>
      <c r="BA9405" s="3"/>
      <c r="BB9405" s="3"/>
      <c r="BC9405" s="3"/>
      <c r="BD9405" s="3"/>
      <c r="BE9405" s="3"/>
      <c r="BF9405" s="3"/>
      <c r="BG9405" s="3"/>
      <c r="CK9405"/>
    </row>
    <row r="9406" spans="1:89" x14ac:dyDescent="0.25">
      <c r="A9406" s="2"/>
      <c r="B9406" s="5"/>
      <c r="C9406" s="5"/>
      <c r="D9406" s="5"/>
      <c r="E9406" s="5"/>
      <c r="F9406" s="5"/>
      <c r="G9406" s="5"/>
      <c r="H9406" s="5"/>
      <c r="I9406" s="3"/>
      <c r="J9406" s="5"/>
      <c r="K9406" s="5"/>
      <c r="L9406" s="5"/>
      <c r="M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3"/>
      <c r="AU9406" s="5"/>
      <c r="AV9406" s="3"/>
      <c r="AW9406" s="3"/>
      <c r="AX9406" s="3"/>
      <c r="AY9406" s="3"/>
      <c r="AZ9406" s="3"/>
      <c r="BA9406" s="3"/>
      <c r="BB9406" s="3"/>
      <c r="BC9406" s="3"/>
      <c r="BD9406" s="3"/>
      <c r="BE9406" s="3"/>
      <c r="BF9406" s="3"/>
      <c r="BG9406" s="3"/>
      <c r="CK9406"/>
    </row>
    <row r="9407" spans="1:89" x14ac:dyDescent="0.25">
      <c r="A9407" s="2"/>
      <c r="B9407" s="5"/>
      <c r="C9407" s="5"/>
      <c r="D9407" s="5"/>
      <c r="E9407" s="5"/>
      <c r="F9407" s="5"/>
      <c r="G9407" s="5"/>
      <c r="H9407" s="5"/>
      <c r="I9407" s="3"/>
      <c r="J9407" s="5"/>
      <c r="K9407" s="5"/>
      <c r="L9407" s="5"/>
      <c r="M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3"/>
      <c r="AU9407" s="5"/>
      <c r="AV9407" s="3"/>
      <c r="AW9407" s="3"/>
      <c r="AX9407" s="3"/>
      <c r="AY9407" s="3"/>
      <c r="AZ9407" s="3"/>
      <c r="BA9407" s="3"/>
      <c r="BB9407" s="3"/>
      <c r="BC9407" s="3"/>
      <c r="BD9407" s="3"/>
      <c r="BE9407" s="3"/>
      <c r="BF9407" s="3"/>
      <c r="BG9407" s="3"/>
      <c r="CK9407"/>
    </row>
    <row r="9408" spans="1:89" x14ac:dyDescent="0.25">
      <c r="A9408" s="2"/>
      <c r="B9408" s="5"/>
      <c r="C9408" s="5"/>
      <c r="D9408" s="5"/>
      <c r="E9408" s="5"/>
      <c r="F9408" s="5"/>
      <c r="G9408" s="5"/>
      <c r="H9408" s="5"/>
      <c r="I9408" s="3"/>
      <c r="J9408" s="5"/>
      <c r="K9408" s="5"/>
      <c r="L9408" s="5"/>
      <c r="M9408" s="5"/>
      <c r="AJ9408" s="3"/>
      <c r="AK9408" s="3"/>
      <c r="AL9408" s="3"/>
      <c r="AM9408" s="5"/>
      <c r="AN9408" s="5"/>
      <c r="AO9408" s="5"/>
      <c r="AP9408" s="5"/>
      <c r="AQ9408" s="5"/>
      <c r="AR9408" s="5"/>
      <c r="AS9408" s="5"/>
      <c r="AT9408" s="3"/>
      <c r="AU9408" s="5"/>
      <c r="AV9408" s="3"/>
      <c r="AW9408" s="3"/>
      <c r="AX9408" s="3"/>
      <c r="AY9408" s="3"/>
      <c r="AZ9408" s="3"/>
      <c r="BA9408" s="3"/>
      <c r="BB9408" s="3"/>
      <c r="BC9408" s="3"/>
      <c r="BD9408" s="3"/>
      <c r="BE9408" s="3"/>
      <c r="BF9408" s="3"/>
      <c r="BG9408" s="3"/>
      <c r="CK9408"/>
    </row>
    <row r="9409" spans="1:89" x14ac:dyDescent="0.25">
      <c r="A9409" s="2"/>
      <c r="B9409" s="5"/>
      <c r="C9409" s="5"/>
      <c r="D9409" s="5"/>
      <c r="E9409" s="5"/>
      <c r="F9409" s="5"/>
      <c r="G9409" s="5"/>
      <c r="H9409" s="5"/>
      <c r="I9409" s="3"/>
      <c r="J9409" s="5"/>
      <c r="K9409" s="5"/>
      <c r="L9409" s="5"/>
      <c r="M9409" s="5"/>
      <c r="AJ9409" s="3"/>
      <c r="AK9409" s="3"/>
      <c r="AL9409" s="3"/>
      <c r="AM9409" s="5"/>
      <c r="AN9409" s="5"/>
      <c r="AO9409" s="5"/>
      <c r="AP9409" s="5"/>
      <c r="AQ9409" s="5"/>
      <c r="AR9409" s="5"/>
      <c r="AS9409" s="5"/>
      <c r="AT9409" s="3"/>
      <c r="AU9409" s="5"/>
      <c r="AV9409" s="3"/>
      <c r="AW9409" s="3"/>
      <c r="AX9409" s="3"/>
      <c r="AY9409" s="3"/>
      <c r="AZ9409" s="3"/>
      <c r="BA9409" s="3"/>
      <c r="BB9409" s="3"/>
      <c r="BC9409" s="3"/>
      <c r="BD9409" s="3"/>
      <c r="BE9409" s="3"/>
      <c r="BF9409" s="3"/>
      <c r="BG9409" s="3"/>
      <c r="CK9409"/>
    </row>
    <row r="9410" spans="1:89" x14ac:dyDescent="0.25">
      <c r="A9410" s="2"/>
      <c r="B9410" s="5"/>
      <c r="C9410" s="5"/>
      <c r="D9410" s="5"/>
      <c r="E9410" s="5"/>
      <c r="F9410" s="5"/>
      <c r="G9410" s="5"/>
      <c r="H9410" s="5"/>
      <c r="I9410" s="3"/>
      <c r="J9410" s="5"/>
      <c r="K9410" s="5"/>
      <c r="L9410" s="5"/>
      <c r="M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3"/>
      <c r="AU9410" s="5"/>
      <c r="AV9410" s="3"/>
      <c r="AW9410" s="3"/>
      <c r="AX9410" s="3"/>
      <c r="AY9410" s="3"/>
      <c r="AZ9410" s="3"/>
      <c r="BA9410" s="3"/>
      <c r="BB9410" s="3"/>
      <c r="BC9410" s="3"/>
      <c r="BD9410" s="3"/>
      <c r="BE9410" s="3"/>
      <c r="BF9410" s="3"/>
      <c r="BG9410" s="3"/>
      <c r="CK9410"/>
    </row>
    <row r="9411" spans="1:89" x14ac:dyDescent="0.25">
      <c r="A9411" s="2"/>
      <c r="B9411" s="5"/>
      <c r="C9411" s="5"/>
      <c r="D9411" s="5"/>
      <c r="E9411" s="5"/>
      <c r="F9411" s="5"/>
      <c r="G9411" s="5"/>
      <c r="H9411" s="5"/>
      <c r="I9411" s="3"/>
      <c r="J9411" s="5"/>
      <c r="K9411" s="5"/>
      <c r="L9411" s="5"/>
      <c r="M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3"/>
      <c r="AU9411" s="5"/>
      <c r="AV9411" s="3"/>
      <c r="AW9411" s="3"/>
      <c r="AX9411" s="3"/>
      <c r="AY9411" s="3"/>
      <c r="AZ9411" s="3"/>
      <c r="BA9411" s="3"/>
      <c r="BB9411" s="3"/>
      <c r="BC9411" s="3"/>
      <c r="BD9411" s="3"/>
      <c r="BE9411" s="3"/>
      <c r="BF9411" s="3"/>
      <c r="BG9411" s="3"/>
      <c r="CK9411"/>
    </row>
    <row r="9412" spans="1:89" x14ac:dyDescent="0.25">
      <c r="A9412" s="2"/>
      <c r="B9412" s="5"/>
      <c r="C9412" s="5"/>
      <c r="D9412" s="5"/>
      <c r="E9412" s="5"/>
      <c r="F9412" s="5"/>
      <c r="G9412" s="5"/>
      <c r="H9412" s="5"/>
      <c r="I9412" s="3"/>
      <c r="J9412" s="5"/>
      <c r="K9412" s="5"/>
      <c r="L9412" s="5"/>
      <c r="M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3"/>
      <c r="AU9412" s="5"/>
      <c r="AV9412" s="3"/>
      <c r="AW9412" s="3"/>
      <c r="AX9412" s="3"/>
      <c r="AY9412" s="3"/>
      <c r="AZ9412" s="3"/>
      <c r="BA9412" s="3"/>
      <c r="BB9412" s="3"/>
      <c r="BC9412" s="3"/>
      <c r="BD9412" s="3"/>
      <c r="BE9412" s="3"/>
      <c r="BF9412" s="3"/>
      <c r="BG9412" s="3"/>
      <c r="CK9412"/>
    </row>
    <row r="9413" spans="1:89" x14ac:dyDescent="0.25">
      <c r="A9413" s="2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3"/>
      <c r="AU9413" s="5"/>
      <c r="AV9413" s="3"/>
      <c r="AW9413" s="3"/>
      <c r="AX9413" s="3"/>
      <c r="AY9413" s="3"/>
      <c r="AZ9413" s="3"/>
      <c r="BA9413" s="3"/>
      <c r="BB9413" s="3"/>
      <c r="BC9413" s="3"/>
      <c r="BD9413" s="3"/>
      <c r="BE9413" s="3"/>
      <c r="BF9413" s="3"/>
      <c r="BG9413" s="3"/>
      <c r="CK9413"/>
    </row>
    <row r="9414" spans="1:89" x14ac:dyDescent="0.25">
      <c r="A9414" s="2"/>
      <c r="B9414" s="5"/>
      <c r="C9414" s="5"/>
      <c r="D9414" s="5"/>
      <c r="E9414" s="5"/>
      <c r="F9414" s="5"/>
      <c r="G9414" s="5"/>
      <c r="H9414" s="5"/>
      <c r="I9414" s="3"/>
      <c r="J9414" s="5"/>
      <c r="K9414" s="5"/>
      <c r="L9414" s="5"/>
      <c r="M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3"/>
      <c r="AU9414" s="5"/>
      <c r="AV9414" s="3"/>
      <c r="AW9414" s="3"/>
      <c r="AX9414" s="3"/>
      <c r="AY9414" s="3"/>
      <c r="AZ9414" s="3"/>
      <c r="BA9414" s="3"/>
      <c r="BB9414" s="3"/>
      <c r="BC9414" s="3"/>
      <c r="BD9414" s="3"/>
      <c r="BE9414" s="3"/>
      <c r="BF9414" s="3"/>
      <c r="BG9414" s="3"/>
      <c r="CK9414"/>
    </row>
    <row r="9415" spans="1:89" x14ac:dyDescent="0.25">
      <c r="A9415" s="2"/>
      <c r="B9415" s="5"/>
      <c r="C9415" s="5"/>
      <c r="D9415" s="5"/>
      <c r="E9415" s="5"/>
      <c r="F9415" s="5"/>
      <c r="G9415" s="5"/>
      <c r="H9415" s="5"/>
      <c r="I9415" s="3"/>
      <c r="J9415" s="5"/>
      <c r="K9415" s="5"/>
      <c r="L9415" s="5"/>
      <c r="M9415" s="5"/>
      <c r="AJ9415" s="3"/>
      <c r="AK9415" s="3"/>
      <c r="AL9415" s="3"/>
      <c r="AM9415" s="3"/>
      <c r="AN9415" s="5"/>
      <c r="AO9415" s="5"/>
      <c r="AP9415" s="5"/>
      <c r="AQ9415" s="5"/>
      <c r="AR9415" s="5"/>
      <c r="AS9415" s="5"/>
      <c r="AT9415" s="3"/>
      <c r="AU9415" s="5"/>
      <c r="AV9415" s="3"/>
      <c r="AW9415" s="3"/>
      <c r="AX9415" s="3"/>
      <c r="AY9415" s="3"/>
      <c r="AZ9415" s="3"/>
      <c r="BA9415" s="3"/>
      <c r="BB9415" s="3"/>
      <c r="BC9415" s="3"/>
      <c r="BD9415" s="3"/>
      <c r="BE9415" s="3"/>
      <c r="BF9415" s="3"/>
      <c r="BG9415" s="3"/>
      <c r="CK9415"/>
    </row>
    <row r="9416" spans="1:89" x14ac:dyDescent="0.25">
      <c r="A9416" s="2"/>
      <c r="B9416" s="5"/>
      <c r="C9416" s="5"/>
      <c r="D9416" s="5"/>
      <c r="E9416" s="5"/>
      <c r="F9416" s="5"/>
      <c r="G9416" s="5"/>
      <c r="H9416" s="5"/>
      <c r="I9416" s="3"/>
      <c r="J9416" s="5"/>
      <c r="K9416" s="5"/>
      <c r="L9416" s="5"/>
      <c r="M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3"/>
      <c r="AU9416" s="5"/>
      <c r="AV9416" s="3"/>
      <c r="AW9416" s="3"/>
      <c r="AX9416" s="3"/>
      <c r="AY9416" s="3"/>
      <c r="AZ9416" s="3"/>
      <c r="BA9416" s="3"/>
      <c r="BB9416" s="3"/>
      <c r="BC9416" s="3"/>
      <c r="BD9416" s="3"/>
      <c r="BE9416" s="3"/>
      <c r="BF9416" s="3"/>
      <c r="BG9416" s="3"/>
      <c r="CK9416"/>
    </row>
    <row r="9417" spans="1:89" x14ac:dyDescent="0.25">
      <c r="A9417" s="2"/>
      <c r="B9417" s="5"/>
      <c r="C9417" s="5"/>
      <c r="D9417" s="5"/>
      <c r="E9417" s="5"/>
      <c r="F9417" s="5"/>
      <c r="G9417" s="5"/>
      <c r="H9417" s="5"/>
      <c r="I9417" s="3"/>
      <c r="J9417" s="5"/>
      <c r="K9417" s="5"/>
      <c r="L9417" s="5"/>
      <c r="M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3"/>
      <c r="AU9417" s="5"/>
      <c r="AV9417" s="3"/>
      <c r="AW9417" s="3"/>
      <c r="AX9417" s="3"/>
      <c r="AY9417" s="3"/>
      <c r="AZ9417" s="3"/>
      <c r="BA9417" s="3"/>
      <c r="BB9417" s="3"/>
      <c r="BC9417" s="3"/>
      <c r="BD9417" s="3"/>
      <c r="BE9417" s="3"/>
      <c r="BF9417" s="3"/>
      <c r="BG9417" s="3"/>
      <c r="CK9417"/>
    </row>
    <row r="9418" spans="1:89" x14ac:dyDescent="0.25">
      <c r="A9418" s="2"/>
      <c r="B9418" s="5"/>
      <c r="C9418" s="5"/>
      <c r="D9418" s="5"/>
      <c r="E9418" s="5"/>
      <c r="F9418" s="5"/>
      <c r="G9418" s="5"/>
      <c r="H9418" s="5"/>
      <c r="I9418" s="3"/>
      <c r="J9418" s="5"/>
      <c r="K9418" s="5"/>
      <c r="L9418" s="5"/>
      <c r="M9418" s="5"/>
      <c r="AJ9418" s="3"/>
      <c r="AK9418" s="3"/>
      <c r="AL9418" s="3"/>
      <c r="AM9418" s="3"/>
      <c r="AN9418" s="5"/>
      <c r="AO9418" s="5"/>
      <c r="AP9418" s="5"/>
      <c r="AQ9418" s="5"/>
      <c r="AR9418" s="5"/>
      <c r="AS9418" s="5"/>
      <c r="AT9418" s="3"/>
      <c r="AU9418" s="5"/>
      <c r="AV9418" s="3"/>
      <c r="AW9418" s="3"/>
      <c r="AX9418" s="3"/>
      <c r="AY9418" s="3"/>
      <c r="AZ9418" s="3"/>
      <c r="BA9418" s="3"/>
      <c r="BB9418" s="3"/>
      <c r="BC9418" s="3"/>
      <c r="BD9418" s="3"/>
      <c r="BE9418" s="3"/>
      <c r="BF9418" s="3"/>
      <c r="BG9418" s="3"/>
      <c r="CK9418"/>
    </row>
    <row r="9419" spans="1:89" x14ac:dyDescent="0.25">
      <c r="A9419" s="2"/>
      <c r="B9419" s="5"/>
      <c r="C9419" s="5"/>
      <c r="D9419" s="5"/>
      <c r="E9419" s="5"/>
      <c r="F9419" s="5"/>
      <c r="G9419" s="5"/>
      <c r="H9419" s="5"/>
      <c r="I9419" s="3"/>
      <c r="J9419" s="5"/>
      <c r="K9419" s="5"/>
      <c r="L9419" s="5"/>
      <c r="M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3"/>
      <c r="AU9419" s="5"/>
      <c r="AV9419" s="3"/>
      <c r="AW9419" s="3"/>
      <c r="AX9419" s="3"/>
      <c r="AY9419" s="3"/>
      <c r="AZ9419" s="3"/>
      <c r="BA9419" s="3"/>
      <c r="BB9419" s="3"/>
      <c r="BC9419" s="3"/>
      <c r="BD9419" s="3"/>
      <c r="BE9419" s="3"/>
      <c r="BF9419" s="3"/>
      <c r="BG9419" s="3"/>
      <c r="CK9419"/>
    </row>
    <row r="9420" spans="1:89" x14ac:dyDescent="0.25">
      <c r="A9420" s="2"/>
      <c r="B9420" s="5"/>
      <c r="C9420" s="5"/>
      <c r="D9420" s="5"/>
      <c r="E9420" s="5"/>
      <c r="F9420" s="5"/>
      <c r="G9420" s="5"/>
      <c r="H9420" s="5"/>
      <c r="I9420" s="3"/>
      <c r="J9420" s="5"/>
      <c r="K9420" s="5"/>
      <c r="L9420" s="5"/>
      <c r="M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3"/>
      <c r="AU9420" s="5"/>
      <c r="AV9420" s="3"/>
      <c r="AW9420" s="3"/>
      <c r="AX9420" s="3"/>
      <c r="AY9420" s="3"/>
      <c r="AZ9420" s="3"/>
      <c r="BA9420" s="3"/>
      <c r="BB9420" s="3"/>
      <c r="BC9420" s="3"/>
      <c r="BD9420" s="3"/>
      <c r="BE9420" s="3"/>
      <c r="BF9420" s="3"/>
      <c r="BG9420" s="3"/>
      <c r="CK9420"/>
    </row>
    <row r="9421" spans="1:89" x14ac:dyDescent="0.25">
      <c r="A9421" s="2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AJ9421" s="3"/>
      <c r="AK9421" s="3"/>
      <c r="AL9421" s="3"/>
      <c r="AM9421" s="5"/>
      <c r="AN9421" s="5"/>
      <c r="AO9421" s="5"/>
      <c r="AP9421" s="5"/>
      <c r="AQ9421" s="5"/>
      <c r="AR9421" s="5"/>
      <c r="AS9421" s="5"/>
      <c r="AT9421" s="3"/>
      <c r="AU9421" s="5"/>
      <c r="AV9421" s="3"/>
      <c r="AW9421" s="3"/>
      <c r="AX9421" s="3"/>
      <c r="AY9421" s="3"/>
      <c r="AZ9421" s="3"/>
      <c r="BA9421" s="3"/>
      <c r="BB9421" s="3"/>
      <c r="BC9421" s="3"/>
      <c r="BD9421" s="3"/>
      <c r="BE9421" s="3"/>
      <c r="BF9421" s="3"/>
      <c r="BG9421" s="3"/>
      <c r="CK9421"/>
    </row>
    <row r="9422" spans="1:89" x14ac:dyDescent="0.25">
      <c r="A9422" s="2"/>
      <c r="B9422" s="5"/>
      <c r="C9422" s="5"/>
      <c r="D9422" s="5"/>
      <c r="E9422" s="5"/>
      <c r="F9422" s="5"/>
      <c r="G9422" s="5"/>
      <c r="H9422" s="5"/>
      <c r="I9422" s="3"/>
      <c r="J9422" s="5"/>
      <c r="K9422" s="5"/>
      <c r="L9422" s="5"/>
      <c r="M9422" s="5"/>
      <c r="AJ9422" s="3"/>
      <c r="AK9422" s="3"/>
      <c r="AL9422" s="3"/>
      <c r="AM9422" s="3"/>
      <c r="AN9422" s="5"/>
      <c r="AO9422" s="5"/>
      <c r="AP9422" s="5"/>
      <c r="AQ9422" s="5"/>
      <c r="AR9422" s="5"/>
      <c r="AS9422" s="5"/>
      <c r="AT9422" s="3"/>
      <c r="AU9422" s="5"/>
      <c r="AV9422" s="3"/>
      <c r="AW9422" s="3"/>
      <c r="AX9422" s="3"/>
      <c r="AY9422" s="3"/>
      <c r="AZ9422" s="3"/>
      <c r="BA9422" s="3"/>
      <c r="BB9422" s="3"/>
      <c r="BC9422" s="3"/>
      <c r="BD9422" s="3"/>
      <c r="BE9422" s="3"/>
      <c r="BF9422" s="3"/>
      <c r="BG9422" s="3"/>
      <c r="CK9422"/>
    </row>
    <row r="9423" spans="1:89" x14ac:dyDescent="0.25">
      <c r="A9423" s="2"/>
      <c r="B9423" s="5"/>
      <c r="C9423" s="5"/>
      <c r="D9423" s="5"/>
      <c r="E9423" s="5"/>
      <c r="F9423" s="5"/>
      <c r="G9423" s="5"/>
      <c r="H9423" s="5"/>
      <c r="I9423" s="3"/>
      <c r="J9423" s="5"/>
      <c r="K9423" s="5"/>
      <c r="L9423" s="5"/>
      <c r="M9423" s="5"/>
      <c r="AJ9423" s="3"/>
      <c r="AK9423" s="3"/>
      <c r="AL9423" s="3"/>
      <c r="AM9423" s="3"/>
      <c r="AN9423" s="5"/>
      <c r="AO9423" s="5"/>
      <c r="AP9423" s="5"/>
      <c r="AQ9423" s="5"/>
      <c r="AR9423" s="5"/>
      <c r="AS9423" s="5"/>
      <c r="AT9423" s="3"/>
      <c r="AU9423" s="5"/>
      <c r="AV9423" s="3"/>
      <c r="AW9423" s="3"/>
      <c r="AX9423" s="3"/>
      <c r="AY9423" s="3"/>
      <c r="AZ9423" s="3"/>
      <c r="BA9423" s="3"/>
      <c r="BB9423" s="3"/>
      <c r="BC9423" s="3"/>
      <c r="BD9423" s="3"/>
      <c r="BE9423" s="3"/>
      <c r="BF9423" s="3"/>
      <c r="BG9423" s="3"/>
      <c r="CK9423"/>
    </row>
    <row r="9424" spans="1:89" x14ac:dyDescent="0.25">
      <c r="A9424" s="2"/>
      <c r="B9424" s="5"/>
      <c r="C9424" s="5"/>
      <c r="D9424" s="5"/>
      <c r="E9424" s="5"/>
      <c r="F9424" s="5"/>
      <c r="G9424" s="5"/>
      <c r="H9424" s="5"/>
      <c r="I9424" s="3"/>
      <c r="J9424" s="5"/>
      <c r="K9424" s="5"/>
      <c r="L9424" s="5"/>
      <c r="M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3"/>
      <c r="AU9424" s="5"/>
      <c r="AV9424" s="3"/>
      <c r="AW9424" s="3"/>
      <c r="AX9424" s="3"/>
      <c r="AY9424" s="3"/>
      <c r="AZ9424" s="3"/>
      <c r="BA9424" s="3"/>
      <c r="BB9424" s="3"/>
      <c r="BC9424" s="3"/>
      <c r="BD9424" s="3"/>
      <c r="BE9424" s="3"/>
      <c r="BF9424" s="3"/>
      <c r="BG9424" s="3"/>
      <c r="CK9424"/>
    </row>
    <row r="9425" spans="1:89" x14ac:dyDescent="0.25">
      <c r="A9425" s="2"/>
      <c r="B9425" s="5"/>
      <c r="C9425" s="5"/>
      <c r="D9425" s="5"/>
      <c r="E9425" s="5"/>
      <c r="F9425" s="5"/>
      <c r="G9425" s="5"/>
      <c r="H9425" s="5"/>
      <c r="I9425" s="3"/>
      <c r="J9425" s="5"/>
      <c r="K9425" s="5"/>
      <c r="L9425" s="5"/>
      <c r="M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3"/>
      <c r="AU9425" s="5"/>
      <c r="AV9425" s="3"/>
      <c r="AW9425" s="3"/>
      <c r="AX9425" s="3"/>
      <c r="AY9425" s="3"/>
      <c r="AZ9425" s="3"/>
      <c r="BA9425" s="3"/>
      <c r="BB9425" s="3"/>
      <c r="BC9425" s="3"/>
      <c r="BD9425" s="3"/>
      <c r="BE9425" s="3"/>
      <c r="BF9425" s="3"/>
      <c r="BG9425" s="3"/>
      <c r="CK9425"/>
    </row>
    <row r="9426" spans="1:89" x14ac:dyDescent="0.25">
      <c r="A9426" s="2"/>
      <c r="B9426" s="5"/>
      <c r="C9426" s="5"/>
      <c r="D9426" s="5"/>
      <c r="E9426" s="5"/>
      <c r="F9426" s="5"/>
      <c r="G9426" s="5"/>
      <c r="H9426" s="5"/>
      <c r="I9426" s="3"/>
      <c r="J9426" s="5"/>
      <c r="K9426" s="5"/>
      <c r="L9426" s="5"/>
      <c r="M9426" s="5"/>
      <c r="AJ9426" s="3"/>
      <c r="AK9426" s="3"/>
      <c r="AL9426" s="3"/>
      <c r="AM9426" s="5"/>
      <c r="AN9426" s="5"/>
      <c r="AO9426" s="5"/>
      <c r="AP9426" s="5"/>
      <c r="AQ9426" s="5"/>
      <c r="AR9426" s="5"/>
      <c r="AS9426" s="5"/>
      <c r="AT9426" s="3"/>
      <c r="AU9426" s="5"/>
      <c r="AV9426" s="3"/>
      <c r="AW9426" s="3"/>
      <c r="AX9426" s="3"/>
      <c r="AY9426" s="3"/>
      <c r="AZ9426" s="3"/>
      <c r="BA9426" s="3"/>
      <c r="BB9426" s="3"/>
      <c r="BC9426" s="3"/>
      <c r="BD9426" s="3"/>
      <c r="BE9426" s="3"/>
      <c r="BF9426" s="3"/>
      <c r="BG9426" s="3"/>
      <c r="CK9426"/>
    </row>
    <row r="9427" spans="1:89" x14ac:dyDescent="0.25">
      <c r="A9427" s="2"/>
      <c r="B9427" s="5"/>
      <c r="C9427" s="5"/>
      <c r="D9427" s="5"/>
      <c r="E9427" s="5"/>
      <c r="F9427" s="5"/>
      <c r="G9427" s="5"/>
      <c r="H9427" s="5"/>
      <c r="I9427" s="3"/>
      <c r="J9427" s="5"/>
      <c r="K9427" s="5"/>
      <c r="L9427" s="5"/>
      <c r="M9427" s="5"/>
      <c r="AJ9427" s="3"/>
      <c r="AK9427" s="3"/>
      <c r="AL9427" s="3"/>
      <c r="AM9427" s="3"/>
      <c r="AN9427" s="5"/>
      <c r="AO9427" s="5"/>
      <c r="AP9427" s="5"/>
      <c r="AQ9427" s="5"/>
      <c r="AR9427" s="5"/>
      <c r="AS9427" s="5"/>
      <c r="AT9427" s="3"/>
      <c r="AU9427" s="5"/>
      <c r="AV9427" s="3"/>
      <c r="AW9427" s="3"/>
      <c r="AX9427" s="3"/>
      <c r="AY9427" s="3"/>
      <c r="AZ9427" s="3"/>
      <c r="BA9427" s="3"/>
      <c r="BB9427" s="3"/>
      <c r="BC9427" s="3"/>
      <c r="BD9427" s="3"/>
      <c r="BE9427" s="3"/>
      <c r="BF9427" s="3"/>
      <c r="BG9427" s="3"/>
      <c r="CK9427"/>
    </row>
    <row r="9428" spans="1:89" x14ac:dyDescent="0.25">
      <c r="A9428" s="2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AJ9428" s="3"/>
      <c r="AK9428" s="3"/>
      <c r="AL9428" s="3"/>
      <c r="AM9428" s="5"/>
      <c r="AN9428" s="5"/>
      <c r="AO9428" s="5"/>
      <c r="AP9428" s="5"/>
      <c r="AQ9428" s="5"/>
      <c r="AR9428" s="5"/>
      <c r="AS9428" s="5"/>
      <c r="AT9428" s="3"/>
      <c r="AU9428" s="5"/>
      <c r="AV9428" s="3"/>
      <c r="AW9428" s="3"/>
      <c r="AX9428" s="3"/>
      <c r="AY9428" s="3"/>
      <c r="AZ9428" s="3"/>
      <c r="BA9428" s="3"/>
      <c r="BB9428" s="3"/>
      <c r="BC9428" s="3"/>
      <c r="BD9428" s="3"/>
      <c r="BE9428" s="3"/>
      <c r="BF9428" s="3"/>
      <c r="BG9428" s="3"/>
      <c r="CK9428"/>
    </row>
    <row r="9429" spans="1:89" x14ac:dyDescent="0.25">
      <c r="A9429" s="2"/>
      <c r="B9429" s="5"/>
      <c r="C9429" s="5"/>
      <c r="D9429" s="5"/>
      <c r="E9429" s="5"/>
      <c r="F9429" s="5"/>
      <c r="G9429" s="5"/>
      <c r="H9429" s="5"/>
      <c r="I9429" s="3"/>
      <c r="J9429" s="5"/>
      <c r="K9429" s="5"/>
      <c r="L9429" s="5"/>
      <c r="M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3"/>
      <c r="AU9429" s="5"/>
      <c r="AV9429" s="3"/>
      <c r="AW9429" s="3"/>
      <c r="AX9429" s="3"/>
      <c r="AY9429" s="3"/>
      <c r="AZ9429" s="3"/>
      <c r="BA9429" s="3"/>
      <c r="BB9429" s="3"/>
      <c r="BC9429" s="3"/>
      <c r="BD9429" s="3"/>
      <c r="BE9429" s="3"/>
      <c r="BF9429" s="3"/>
      <c r="BG9429" s="3"/>
      <c r="CK9429"/>
    </row>
    <row r="9430" spans="1:89" x14ac:dyDescent="0.25">
      <c r="A9430" s="2"/>
      <c r="B9430" s="5"/>
      <c r="C9430" s="5"/>
      <c r="D9430" s="5"/>
      <c r="E9430" s="5"/>
      <c r="F9430" s="5"/>
      <c r="G9430" s="5"/>
      <c r="H9430" s="5"/>
      <c r="I9430" s="3"/>
      <c r="J9430" s="5"/>
      <c r="K9430" s="5"/>
      <c r="L9430" s="5"/>
      <c r="M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3"/>
      <c r="AU9430" s="5"/>
      <c r="AV9430" s="3"/>
      <c r="AW9430" s="3"/>
      <c r="AX9430" s="3"/>
      <c r="AY9430" s="3"/>
      <c r="AZ9430" s="3"/>
      <c r="BA9430" s="3"/>
      <c r="BB9430" s="3"/>
      <c r="BC9430" s="3"/>
      <c r="BD9430" s="3"/>
      <c r="BE9430" s="3"/>
      <c r="BF9430" s="3"/>
      <c r="BG9430" s="3"/>
      <c r="CK9430"/>
    </row>
    <row r="9431" spans="1:89" x14ac:dyDescent="0.25">
      <c r="A9431" s="2"/>
      <c r="B9431" s="5"/>
      <c r="C9431" s="5"/>
      <c r="D9431" s="5"/>
      <c r="E9431" s="5"/>
      <c r="F9431" s="5"/>
      <c r="G9431" s="5"/>
      <c r="H9431" s="5"/>
      <c r="I9431" s="3"/>
      <c r="J9431" s="5"/>
      <c r="K9431" s="5"/>
      <c r="L9431" s="5"/>
      <c r="M9431" s="5"/>
      <c r="AJ9431" s="3"/>
      <c r="AK9431" s="3"/>
      <c r="AL9431" s="5"/>
      <c r="AM9431" s="5"/>
      <c r="AN9431" s="5"/>
      <c r="AO9431" s="5"/>
      <c r="AP9431" s="5"/>
      <c r="AQ9431" s="5"/>
      <c r="AR9431" s="5"/>
      <c r="AS9431" s="5"/>
      <c r="AT9431" s="3"/>
      <c r="AU9431" s="5"/>
      <c r="AV9431" s="3"/>
      <c r="AW9431" s="3"/>
      <c r="AX9431" s="3"/>
      <c r="AY9431" s="3"/>
      <c r="AZ9431" s="3"/>
      <c r="BA9431" s="3"/>
      <c r="BB9431" s="3"/>
      <c r="BC9431" s="3"/>
      <c r="BD9431" s="3"/>
      <c r="BE9431" s="3"/>
      <c r="BF9431" s="3"/>
      <c r="BG9431" s="3"/>
      <c r="CK9431"/>
    </row>
    <row r="9432" spans="1:89" x14ac:dyDescent="0.25">
      <c r="A9432" s="2"/>
      <c r="B9432" s="5"/>
      <c r="C9432" s="5"/>
      <c r="D9432" s="5"/>
      <c r="E9432" s="5"/>
      <c r="F9432" s="5"/>
      <c r="G9432" s="5"/>
      <c r="H9432" s="5"/>
      <c r="I9432" s="3"/>
      <c r="J9432" s="5"/>
      <c r="K9432" s="5"/>
      <c r="L9432" s="5"/>
      <c r="M9432" s="5"/>
      <c r="AJ9432" s="3"/>
      <c r="AK9432" s="3"/>
      <c r="AL9432" s="3"/>
      <c r="AM9432" s="5"/>
      <c r="AN9432" s="5"/>
      <c r="AO9432" s="5"/>
      <c r="AP9432" s="5"/>
      <c r="AQ9432" s="5"/>
      <c r="AR9432" s="5"/>
      <c r="AS9432" s="5"/>
      <c r="AT9432" s="3"/>
      <c r="AU9432" s="5"/>
      <c r="AV9432" s="3"/>
      <c r="AW9432" s="3"/>
      <c r="AX9432" s="3"/>
      <c r="AY9432" s="3"/>
      <c r="AZ9432" s="3"/>
      <c r="BA9432" s="3"/>
      <c r="BB9432" s="3"/>
      <c r="BC9432" s="3"/>
      <c r="BD9432" s="3"/>
      <c r="BE9432" s="3"/>
      <c r="BF9432" s="3"/>
      <c r="BG9432" s="3"/>
      <c r="CK9432"/>
    </row>
    <row r="9433" spans="1:89" x14ac:dyDescent="0.25">
      <c r="A9433" s="2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3"/>
      <c r="AU9433" s="5"/>
      <c r="AV9433" s="3"/>
      <c r="AW9433" s="3"/>
      <c r="AX9433" s="3"/>
      <c r="AY9433" s="3"/>
      <c r="AZ9433" s="3"/>
      <c r="BA9433" s="3"/>
      <c r="BB9433" s="3"/>
      <c r="BC9433" s="3"/>
      <c r="BD9433" s="3"/>
      <c r="BE9433" s="3"/>
      <c r="BF9433" s="3"/>
      <c r="BG9433" s="3"/>
      <c r="CK9433"/>
    </row>
    <row r="9434" spans="1:89" x14ac:dyDescent="0.25">
      <c r="A9434" s="2"/>
      <c r="B9434" s="5"/>
      <c r="C9434" s="5"/>
      <c r="D9434" s="5"/>
      <c r="E9434" s="5"/>
      <c r="F9434" s="5"/>
      <c r="G9434" s="5"/>
      <c r="H9434" s="5"/>
      <c r="I9434" s="3"/>
      <c r="J9434" s="5"/>
      <c r="K9434" s="5"/>
      <c r="L9434" s="5"/>
      <c r="M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3"/>
      <c r="AU9434" s="5"/>
      <c r="AV9434" s="3"/>
      <c r="AW9434" s="3"/>
      <c r="AX9434" s="3"/>
      <c r="AY9434" s="3"/>
      <c r="AZ9434" s="3"/>
      <c r="BA9434" s="3"/>
      <c r="BB9434" s="3"/>
      <c r="BC9434" s="3"/>
      <c r="BD9434" s="3"/>
      <c r="BE9434" s="3"/>
      <c r="BF9434" s="3"/>
      <c r="BG9434" s="3"/>
      <c r="CK9434"/>
    </row>
    <row r="9435" spans="1:89" x14ac:dyDescent="0.25">
      <c r="A9435" s="2"/>
      <c r="B9435" s="5"/>
      <c r="C9435" s="5"/>
      <c r="D9435" s="5"/>
      <c r="E9435" s="5"/>
      <c r="F9435" s="5"/>
      <c r="G9435" s="5"/>
      <c r="H9435" s="5"/>
      <c r="I9435" s="3"/>
      <c r="J9435" s="5"/>
      <c r="K9435" s="5"/>
      <c r="L9435" s="5"/>
      <c r="M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3"/>
      <c r="AU9435" s="5"/>
      <c r="AV9435" s="3"/>
      <c r="AW9435" s="3"/>
      <c r="AX9435" s="3"/>
      <c r="AY9435" s="3"/>
      <c r="AZ9435" s="3"/>
      <c r="BA9435" s="3"/>
      <c r="BB9435" s="3"/>
      <c r="BC9435" s="3"/>
      <c r="BD9435" s="3"/>
      <c r="BE9435" s="3"/>
      <c r="BF9435" s="3"/>
      <c r="BG9435" s="3"/>
      <c r="CK9435"/>
    </row>
    <row r="9436" spans="1:89" x14ac:dyDescent="0.25">
      <c r="A9436" s="2"/>
      <c r="B9436" s="5"/>
      <c r="C9436" s="5"/>
      <c r="D9436" s="5"/>
      <c r="E9436" s="5"/>
      <c r="F9436" s="5"/>
      <c r="G9436" s="5"/>
      <c r="H9436" s="5"/>
      <c r="I9436" s="3"/>
      <c r="J9436" s="5"/>
      <c r="K9436" s="5"/>
      <c r="L9436" s="5"/>
      <c r="M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3"/>
      <c r="AU9436" s="5"/>
      <c r="AV9436" s="3"/>
      <c r="AW9436" s="3"/>
      <c r="AX9436" s="3"/>
      <c r="AY9436" s="3"/>
      <c r="AZ9436" s="3"/>
      <c r="BA9436" s="3"/>
      <c r="BB9436" s="3"/>
      <c r="BC9436" s="3"/>
      <c r="BD9436" s="3"/>
      <c r="BE9436" s="3"/>
      <c r="BF9436" s="3"/>
      <c r="BG9436" s="3"/>
      <c r="CK9436"/>
    </row>
    <row r="9437" spans="1:89" x14ac:dyDescent="0.25">
      <c r="A9437" s="2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3"/>
      <c r="AU9437" s="5"/>
      <c r="AV9437" s="3"/>
      <c r="AW9437" s="3"/>
      <c r="AX9437" s="3"/>
      <c r="AY9437" s="3"/>
      <c r="AZ9437" s="3"/>
      <c r="BA9437" s="3"/>
      <c r="BB9437" s="3"/>
      <c r="BC9437" s="3"/>
      <c r="BD9437" s="3"/>
      <c r="BE9437" s="3"/>
      <c r="BF9437" s="3"/>
      <c r="BG9437" s="3"/>
      <c r="CK9437"/>
    </row>
    <row r="9438" spans="1:89" x14ac:dyDescent="0.25">
      <c r="A9438" s="2"/>
      <c r="B9438" s="5"/>
      <c r="C9438" s="5"/>
      <c r="D9438" s="5"/>
      <c r="E9438" s="5"/>
      <c r="F9438" s="5"/>
      <c r="G9438" s="5"/>
      <c r="H9438" s="5"/>
      <c r="I9438" s="3"/>
      <c r="J9438" s="5"/>
      <c r="K9438" s="5"/>
      <c r="L9438" s="5"/>
      <c r="M9438" s="5"/>
      <c r="AJ9438" s="3"/>
      <c r="AK9438" s="3"/>
      <c r="AL9438" s="3"/>
      <c r="AM9438" s="3"/>
      <c r="AN9438" s="5"/>
      <c r="AO9438" s="5"/>
      <c r="AP9438" s="5"/>
      <c r="AQ9438" s="5"/>
      <c r="AR9438" s="5"/>
      <c r="AS9438" s="5"/>
      <c r="AT9438" s="3"/>
      <c r="AU9438" s="5"/>
      <c r="AV9438" s="3"/>
      <c r="AW9438" s="3"/>
      <c r="AX9438" s="3"/>
      <c r="AY9438" s="3"/>
      <c r="AZ9438" s="3"/>
      <c r="BA9438" s="3"/>
      <c r="BB9438" s="3"/>
      <c r="BC9438" s="3"/>
      <c r="BD9438" s="3"/>
      <c r="BE9438" s="3"/>
      <c r="BF9438" s="3"/>
      <c r="BG9438" s="3"/>
      <c r="CK9438"/>
    </row>
    <row r="9439" spans="1:89" x14ac:dyDescent="0.25">
      <c r="A9439" s="2"/>
      <c r="B9439" s="5"/>
      <c r="C9439" s="5"/>
      <c r="D9439" s="5"/>
      <c r="E9439" s="5"/>
      <c r="F9439" s="5"/>
      <c r="G9439" s="5"/>
      <c r="H9439" s="5"/>
      <c r="I9439" s="3"/>
      <c r="J9439" s="5"/>
      <c r="K9439" s="5"/>
      <c r="L9439" s="5"/>
      <c r="M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3"/>
      <c r="AU9439" s="5"/>
      <c r="AV9439" s="3"/>
      <c r="AW9439" s="3"/>
      <c r="AX9439" s="3"/>
      <c r="AY9439" s="3"/>
      <c r="AZ9439" s="3"/>
      <c r="BA9439" s="3"/>
      <c r="BB9439" s="3"/>
      <c r="BC9439" s="3"/>
      <c r="BD9439" s="3"/>
      <c r="BE9439" s="3"/>
      <c r="BF9439" s="3"/>
      <c r="BG9439" s="3"/>
      <c r="CK9439"/>
    </row>
    <row r="9440" spans="1:89" x14ac:dyDescent="0.25">
      <c r="A9440" s="2"/>
      <c r="B9440" s="5"/>
      <c r="C9440" s="5"/>
      <c r="D9440" s="5"/>
      <c r="E9440" s="5"/>
      <c r="F9440" s="5"/>
      <c r="G9440" s="5"/>
      <c r="H9440" s="5"/>
      <c r="I9440" s="3"/>
      <c r="J9440" s="5"/>
      <c r="K9440" s="5"/>
      <c r="L9440" s="5"/>
      <c r="M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3"/>
      <c r="AU9440" s="5"/>
      <c r="AV9440" s="3"/>
      <c r="AW9440" s="3"/>
      <c r="AX9440" s="3"/>
      <c r="AY9440" s="3"/>
      <c r="AZ9440" s="3"/>
      <c r="BA9440" s="3"/>
      <c r="BB9440" s="3"/>
      <c r="BC9440" s="3"/>
      <c r="BD9440" s="3"/>
      <c r="BE9440" s="3"/>
      <c r="BF9440" s="3"/>
      <c r="BG9440" s="3"/>
      <c r="CK9440"/>
    </row>
    <row r="9441" spans="1:89" x14ac:dyDescent="0.25">
      <c r="A9441" s="2"/>
      <c r="B9441" s="5"/>
      <c r="C9441" s="5"/>
      <c r="D9441" s="5"/>
      <c r="E9441" s="5"/>
      <c r="F9441" s="5"/>
      <c r="G9441" s="5"/>
      <c r="H9441" s="5"/>
      <c r="I9441" s="3"/>
      <c r="J9441" s="5"/>
      <c r="K9441" s="5"/>
      <c r="L9441" s="5"/>
      <c r="M9441" s="5"/>
      <c r="AJ9441" s="3"/>
      <c r="AK9441" s="3"/>
      <c r="AL9441" s="3"/>
      <c r="AM9441" s="3"/>
      <c r="AN9441" s="5"/>
      <c r="AO9441" s="5"/>
      <c r="AP9441" s="5"/>
      <c r="AQ9441" s="5"/>
      <c r="AR9441" s="5"/>
      <c r="AS9441" s="5"/>
      <c r="AT9441" s="3"/>
      <c r="AU9441" s="5"/>
      <c r="AV9441" s="3"/>
      <c r="AW9441" s="3"/>
      <c r="AX9441" s="3"/>
      <c r="AY9441" s="3"/>
      <c r="AZ9441" s="3"/>
      <c r="BA9441" s="3"/>
      <c r="BB9441" s="3"/>
      <c r="BC9441" s="3"/>
      <c r="BD9441" s="3"/>
      <c r="BE9441" s="3"/>
      <c r="BF9441" s="3"/>
      <c r="BG9441" s="3"/>
      <c r="CK9441"/>
    </row>
    <row r="9442" spans="1:89" x14ac:dyDescent="0.25">
      <c r="A9442" s="2"/>
      <c r="B9442" s="5"/>
      <c r="C9442" s="5"/>
      <c r="D9442" s="5"/>
      <c r="E9442" s="5"/>
      <c r="F9442" s="5"/>
      <c r="G9442" s="5"/>
      <c r="H9442" s="5"/>
      <c r="I9442" s="3"/>
      <c r="J9442" s="5"/>
      <c r="K9442" s="5"/>
      <c r="L9442" s="5"/>
      <c r="M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3"/>
      <c r="AU9442" s="5"/>
      <c r="AV9442" s="3"/>
      <c r="AW9442" s="3"/>
      <c r="AX9442" s="3"/>
      <c r="AY9442" s="3"/>
      <c r="AZ9442" s="3"/>
      <c r="BA9442" s="3"/>
      <c r="BB9442" s="3"/>
      <c r="BC9442" s="3"/>
      <c r="BD9442" s="3"/>
      <c r="BE9442" s="3"/>
      <c r="BF9442" s="3"/>
      <c r="BG9442" s="3"/>
      <c r="CK9442"/>
    </row>
    <row r="9443" spans="1:89" x14ac:dyDescent="0.25">
      <c r="A9443" s="2"/>
      <c r="B9443" s="5"/>
      <c r="C9443" s="5"/>
      <c r="D9443" s="5"/>
      <c r="E9443" s="5"/>
      <c r="F9443" s="5"/>
      <c r="G9443" s="5"/>
      <c r="H9443" s="5"/>
      <c r="I9443" s="3"/>
      <c r="J9443" s="5"/>
      <c r="K9443" s="5"/>
      <c r="L9443" s="5"/>
      <c r="M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3"/>
      <c r="AU9443" s="5"/>
      <c r="AV9443" s="3"/>
      <c r="AW9443" s="3"/>
      <c r="AX9443" s="3"/>
      <c r="AY9443" s="3"/>
      <c r="AZ9443" s="3"/>
      <c r="BA9443" s="3"/>
      <c r="BB9443" s="3"/>
      <c r="BC9443" s="3"/>
      <c r="BD9443" s="3"/>
      <c r="BE9443" s="3"/>
      <c r="BF9443" s="3"/>
      <c r="BG9443" s="3"/>
      <c r="CK9443"/>
    </row>
    <row r="9444" spans="1:89" x14ac:dyDescent="0.25">
      <c r="A9444" s="2"/>
      <c r="B9444" s="5"/>
      <c r="C9444" s="5"/>
      <c r="D9444" s="5"/>
      <c r="E9444" s="5"/>
      <c r="F9444" s="5"/>
      <c r="G9444" s="5"/>
      <c r="H9444" s="5"/>
      <c r="I9444" s="3"/>
      <c r="J9444" s="5"/>
      <c r="K9444" s="5"/>
      <c r="L9444" s="5"/>
      <c r="M9444" s="5"/>
      <c r="AJ9444" s="3"/>
      <c r="AK9444" s="3"/>
      <c r="AL9444" s="3"/>
      <c r="AM9444" s="5"/>
      <c r="AN9444" s="5"/>
      <c r="AO9444" s="5"/>
      <c r="AP9444" s="5"/>
      <c r="AQ9444" s="5"/>
      <c r="AR9444" s="5"/>
      <c r="AS9444" s="5"/>
      <c r="AT9444" s="3"/>
      <c r="AU9444" s="5"/>
      <c r="AV9444" s="3"/>
      <c r="AW9444" s="3"/>
      <c r="AX9444" s="3"/>
      <c r="AY9444" s="3"/>
      <c r="AZ9444" s="3"/>
      <c r="BA9444" s="3"/>
      <c r="BB9444" s="3"/>
      <c r="BC9444" s="3"/>
      <c r="BD9444" s="3"/>
      <c r="BE9444" s="3"/>
      <c r="BF9444" s="3"/>
      <c r="BG9444" s="3"/>
      <c r="CK9444"/>
    </row>
    <row r="9445" spans="1:89" x14ac:dyDescent="0.25">
      <c r="A9445" s="2"/>
      <c r="B9445" s="5"/>
      <c r="C9445" s="5"/>
      <c r="D9445" s="5"/>
      <c r="E9445" s="5"/>
      <c r="F9445" s="5"/>
      <c r="G9445" s="5"/>
      <c r="H9445" s="5"/>
      <c r="I9445" s="3"/>
      <c r="J9445" s="5"/>
      <c r="K9445" s="5"/>
      <c r="L9445" s="5"/>
      <c r="M9445" s="5"/>
      <c r="AJ9445" s="3"/>
      <c r="AK9445" s="3"/>
      <c r="AL9445" s="3"/>
      <c r="AM9445" s="3"/>
      <c r="AN9445" s="5"/>
      <c r="AO9445" s="5"/>
      <c r="AP9445" s="5"/>
      <c r="AQ9445" s="5"/>
      <c r="AR9445" s="5"/>
      <c r="AS9445" s="5"/>
      <c r="AT9445" s="3"/>
      <c r="AU9445" s="5"/>
      <c r="AV9445" s="3"/>
      <c r="AW9445" s="3"/>
      <c r="AX9445" s="3"/>
      <c r="AY9445" s="3"/>
      <c r="AZ9445" s="3"/>
      <c r="BA9445" s="3"/>
      <c r="BB9445" s="3"/>
      <c r="BC9445" s="3"/>
      <c r="BD9445" s="3"/>
      <c r="BE9445" s="3"/>
      <c r="BF9445" s="3"/>
      <c r="BG9445" s="3"/>
      <c r="CK9445"/>
    </row>
    <row r="9446" spans="1:89" x14ac:dyDescent="0.25">
      <c r="A9446" s="2"/>
      <c r="B9446" s="5"/>
      <c r="C9446" s="5"/>
      <c r="D9446" s="5"/>
      <c r="E9446" s="5"/>
      <c r="F9446" s="5"/>
      <c r="G9446" s="5"/>
      <c r="H9446" s="5"/>
      <c r="I9446" s="3"/>
      <c r="J9446" s="5"/>
      <c r="K9446" s="5"/>
      <c r="L9446" s="5"/>
      <c r="M9446" s="5"/>
      <c r="AJ9446" s="3"/>
      <c r="AK9446" s="3"/>
      <c r="AL9446" s="3"/>
      <c r="AM9446" s="3"/>
      <c r="AN9446" s="5"/>
      <c r="AO9446" s="5"/>
      <c r="AP9446" s="5"/>
      <c r="AQ9446" s="5"/>
      <c r="AR9446" s="5"/>
      <c r="AS9446" s="5"/>
      <c r="AT9446" s="3"/>
      <c r="AU9446" s="5"/>
      <c r="AV9446" s="3"/>
      <c r="AW9446" s="3"/>
      <c r="AX9446" s="3"/>
      <c r="AY9446" s="3"/>
      <c r="AZ9446" s="3"/>
      <c r="BA9446" s="3"/>
      <c r="BB9446" s="3"/>
      <c r="BC9446" s="3"/>
      <c r="BD9446" s="3"/>
      <c r="BE9446" s="3"/>
      <c r="BF9446" s="3"/>
      <c r="BG9446" s="3"/>
      <c r="CK9446"/>
    </row>
    <row r="9447" spans="1:89" x14ac:dyDescent="0.25">
      <c r="A9447" s="2"/>
      <c r="B9447" s="5"/>
      <c r="C9447" s="5"/>
      <c r="D9447" s="5"/>
      <c r="E9447" s="5"/>
      <c r="F9447" s="5"/>
      <c r="G9447" s="5"/>
      <c r="H9447" s="5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  <c r="AI9447" s="3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3"/>
      <c r="AU9447" s="5"/>
      <c r="AV9447" s="3"/>
      <c r="AW9447" s="3"/>
      <c r="AX9447" s="3"/>
      <c r="AY9447" s="3"/>
      <c r="AZ9447" s="3"/>
      <c r="BA9447" s="3"/>
      <c r="BB9447" s="3"/>
      <c r="BC9447" s="3"/>
      <c r="BD9447" s="3"/>
      <c r="BE9447" s="3"/>
      <c r="BF9447" s="3"/>
      <c r="BG9447" s="3"/>
      <c r="CK9447"/>
    </row>
    <row r="9448" spans="1:89" x14ac:dyDescent="0.25">
      <c r="A9448" s="2"/>
      <c r="B9448" s="5"/>
      <c r="C9448" s="5"/>
      <c r="D9448" s="5"/>
      <c r="E9448" s="5"/>
      <c r="F9448" s="5"/>
      <c r="G9448" s="5"/>
      <c r="H9448" s="5"/>
      <c r="I9448" s="3"/>
      <c r="J9448" s="5"/>
      <c r="K9448" s="5"/>
      <c r="L9448" s="5"/>
      <c r="M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3"/>
      <c r="AU9448" s="5"/>
      <c r="AV9448" s="3"/>
      <c r="AW9448" s="3"/>
      <c r="AX9448" s="3"/>
      <c r="AY9448" s="3"/>
      <c r="AZ9448" s="3"/>
      <c r="BA9448" s="3"/>
      <c r="BB9448" s="3"/>
      <c r="BC9448" s="3"/>
      <c r="BD9448" s="3"/>
      <c r="BE9448" s="3"/>
      <c r="BF9448" s="3"/>
      <c r="BG9448" s="3"/>
      <c r="CK9448"/>
    </row>
    <row r="9449" spans="1:89" x14ac:dyDescent="0.25">
      <c r="A9449" s="2"/>
      <c r="B9449" s="5"/>
      <c r="C9449" s="5"/>
      <c r="D9449" s="5"/>
      <c r="E9449" s="5"/>
      <c r="F9449" s="5"/>
      <c r="G9449" s="5"/>
      <c r="H9449" s="5"/>
      <c r="I9449" s="3"/>
      <c r="J9449" s="5"/>
      <c r="K9449" s="5"/>
      <c r="L9449" s="5"/>
      <c r="M9449" s="5"/>
      <c r="AJ9449" s="3"/>
      <c r="AK9449" s="3"/>
      <c r="AL9449" s="3"/>
      <c r="AM9449" s="5"/>
      <c r="AN9449" s="5"/>
      <c r="AO9449" s="5"/>
      <c r="AP9449" s="5"/>
      <c r="AQ9449" s="5"/>
      <c r="AR9449" s="5"/>
      <c r="AS9449" s="5"/>
      <c r="AT9449" s="3"/>
      <c r="AU9449" s="5"/>
      <c r="AV9449" s="3"/>
      <c r="AW9449" s="3"/>
      <c r="AX9449" s="3"/>
      <c r="AY9449" s="3"/>
      <c r="AZ9449" s="3"/>
      <c r="BA9449" s="3"/>
      <c r="BB9449" s="3"/>
      <c r="BC9449" s="3"/>
      <c r="BD9449" s="3"/>
      <c r="BE9449" s="3"/>
      <c r="BF9449" s="3"/>
      <c r="BG9449" s="3"/>
      <c r="CK9449"/>
    </row>
    <row r="9450" spans="1:89" x14ac:dyDescent="0.25">
      <c r="A9450" s="2"/>
      <c r="B9450" s="5"/>
      <c r="C9450" s="5"/>
      <c r="D9450" s="5"/>
      <c r="E9450" s="5"/>
      <c r="F9450" s="5"/>
      <c r="G9450" s="5"/>
      <c r="H9450" s="5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  <c r="AI9450" s="3"/>
      <c r="AJ9450" s="3"/>
      <c r="AK9450" s="3"/>
      <c r="AL9450" s="3"/>
      <c r="AM9450" s="3"/>
      <c r="AN9450" s="5"/>
      <c r="AO9450" s="5"/>
      <c r="AP9450" s="5"/>
      <c r="AQ9450" s="5"/>
      <c r="AR9450" s="5"/>
      <c r="AS9450" s="5"/>
      <c r="AT9450" s="3"/>
      <c r="AU9450" s="5"/>
      <c r="AV9450" s="3"/>
      <c r="AW9450" s="3"/>
      <c r="AX9450" s="3"/>
      <c r="AY9450" s="3"/>
      <c r="AZ9450" s="3"/>
      <c r="BA9450" s="3"/>
      <c r="BB9450" s="3"/>
      <c r="BC9450" s="3"/>
      <c r="BD9450" s="3"/>
      <c r="BE9450" s="3"/>
      <c r="BF9450" s="3"/>
      <c r="BG9450" s="3"/>
      <c r="CK9450"/>
    </row>
    <row r="9451" spans="1:89" x14ac:dyDescent="0.25">
      <c r="A9451" s="2"/>
      <c r="B9451" s="5"/>
      <c r="C9451" s="5"/>
      <c r="D9451" s="5"/>
      <c r="E9451" s="5"/>
      <c r="F9451" s="5"/>
      <c r="G9451" s="5"/>
      <c r="H9451" s="5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  <c r="AI9451" s="3"/>
      <c r="AJ9451" s="3"/>
      <c r="AK9451" s="3"/>
      <c r="AL9451" s="3"/>
      <c r="AM9451" s="5"/>
      <c r="AN9451" s="5"/>
      <c r="AO9451" s="5"/>
      <c r="AP9451" s="5"/>
      <c r="AQ9451" s="5"/>
      <c r="AR9451" s="5"/>
      <c r="AS9451" s="5"/>
      <c r="AT9451" s="3"/>
      <c r="AU9451" s="5"/>
      <c r="AV9451" s="3"/>
      <c r="AW9451" s="3"/>
      <c r="AX9451" s="3"/>
      <c r="AY9451" s="3"/>
      <c r="AZ9451" s="3"/>
      <c r="BA9451" s="3"/>
      <c r="BB9451" s="3"/>
      <c r="BC9451" s="3"/>
      <c r="BD9451" s="3"/>
      <c r="BE9451" s="3"/>
      <c r="BF9451" s="3"/>
      <c r="BG9451" s="3"/>
      <c r="CK9451"/>
    </row>
    <row r="9452" spans="1:89" x14ac:dyDescent="0.25">
      <c r="A9452" s="2"/>
      <c r="B9452" s="5"/>
      <c r="C9452" s="5"/>
      <c r="D9452" s="5"/>
      <c r="E9452" s="5"/>
      <c r="F9452" s="5"/>
      <c r="G9452" s="5"/>
      <c r="H9452" s="5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  <c r="AI9452" s="3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3"/>
      <c r="AU9452" s="5"/>
      <c r="AV9452" s="3"/>
      <c r="AW9452" s="3"/>
      <c r="AX9452" s="3"/>
      <c r="AY9452" s="3"/>
      <c r="AZ9452" s="3"/>
      <c r="BA9452" s="3"/>
      <c r="BB9452" s="3"/>
      <c r="BC9452" s="3"/>
      <c r="BD9452" s="3"/>
      <c r="BE9452" s="3"/>
      <c r="BF9452" s="3"/>
      <c r="BG9452" s="3"/>
      <c r="CK9452"/>
    </row>
    <row r="9453" spans="1:89" x14ac:dyDescent="0.25">
      <c r="A9453" s="2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3"/>
      <c r="AT9453" s="3"/>
      <c r="AU9453" s="5"/>
      <c r="AV9453" s="3"/>
      <c r="AW9453" s="3"/>
      <c r="AX9453" s="3"/>
      <c r="AY9453" s="3"/>
      <c r="AZ9453" s="3"/>
      <c r="BA9453" s="3"/>
      <c r="BB9453" s="3"/>
      <c r="BC9453" s="3"/>
      <c r="BD9453" s="3"/>
      <c r="BE9453" s="3"/>
      <c r="BF9453" s="3"/>
      <c r="BG9453" s="3"/>
      <c r="CK9453"/>
    </row>
    <row r="9454" spans="1:89" x14ac:dyDescent="0.25">
      <c r="A9454" s="2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AJ9454" s="3"/>
      <c r="AK9454" s="3"/>
      <c r="AL9454" s="5"/>
      <c r="AM9454" s="5"/>
      <c r="AN9454" s="5"/>
      <c r="AO9454" s="5"/>
      <c r="AP9454" s="5"/>
      <c r="AQ9454" s="5"/>
      <c r="AR9454" s="5"/>
      <c r="AS9454" s="5"/>
      <c r="AT9454" s="3"/>
      <c r="AU9454" s="5"/>
      <c r="AV9454" s="3"/>
      <c r="AW9454" s="3"/>
      <c r="AX9454" s="3"/>
      <c r="AY9454" s="3"/>
      <c r="AZ9454" s="3"/>
      <c r="BA9454" s="3"/>
      <c r="BB9454" s="3"/>
      <c r="BC9454" s="3"/>
      <c r="BD9454" s="3"/>
      <c r="BE9454" s="3"/>
      <c r="BF9454" s="3"/>
      <c r="BG9454" s="3"/>
      <c r="CK9454"/>
    </row>
    <row r="9455" spans="1:89" x14ac:dyDescent="0.25">
      <c r="A9455" s="2"/>
      <c r="B9455" s="5"/>
      <c r="C9455" s="5"/>
      <c r="D9455" s="5"/>
      <c r="E9455" s="5"/>
      <c r="F9455" s="5"/>
      <c r="G9455" s="5"/>
      <c r="H9455" s="5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  <c r="AI9455" s="3"/>
      <c r="AJ9455" s="3"/>
      <c r="AK9455" s="3"/>
      <c r="AL9455" s="3"/>
      <c r="AM9455" s="5"/>
      <c r="AN9455" s="5"/>
      <c r="AO9455" s="5"/>
      <c r="AP9455" s="5"/>
      <c r="AQ9455" s="5"/>
      <c r="AR9455" s="5"/>
      <c r="AS9455" s="3"/>
      <c r="AT9455" s="3"/>
      <c r="AU9455" s="5"/>
      <c r="AV9455" s="3"/>
      <c r="AW9455" s="3"/>
      <c r="AX9455" s="3"/>
      <c r="AY9455" s="3"/>
      <c r="AZ9455" s="3"/>
      <c r="BA9455" s="3"/>
      <c r="BB9455" s="3"/>
      <c r="BC9455" s="3"/>
      <c r="BD9455" s="3"/>
      <c r="BE9455" s="3"/>
      <c r="BF9455" s="3"/>
      <c r="BG9455" s="3"/>
      <c r="CK9455"/>
    </row>
    <row r="9456" spans="1:89" x14ac:dyDescent="0.25">
      <c r="A9456" s="2"/>
      <c r="B9456" s="5"/>
      <c r="C9456" s="5"/>
      <c r="D9456" s="5"/>
      <c r="E9456" s="5"/>
      <c r="F9456" s="5"/>
      <c r="G9456" s="5"/>
      <c r="H9456" s="5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  <c r="AI9456" s="3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3"/>
      <c r="AU9456" s="5"/>
      <c r="AV9456" s="3"/>
      <c r="AW9456" s="3"/>
      <c r="AX9456" s="3"/>
      <c r="AY9456" s="3"/>
      <c r="AZ9456" s="3"/>
      <c r="BA9456" s="3"/>
      <c r="BB9456" s="3"/>
      <c r="BC9456" s="3"/>
      <c r="BD9456" s="3"/>
      <c r="BE9456" s="3"/>
      <c r="BF9456" s="3"/>
      <c r="BG9456" s="3"/>
      <c r="CK9456"/>
    </row>
    <row r="9457" spans="1:89" x14ac:dyDescent="0.25">
      <c r="A9457" s="2"/>
      <c r="B9457" s="5"/>
      <c r="C9457" s="5"/>
      <c r="D9457" s="5"/>
      <c r="E9457" s="5"/>
      <c r="F9457" s="5"/>
      <c r="G9457" s="5"/>
      <c r="H9457" s="5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  <c r="AI9457" s="3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3"/>
      <c r="AU9457" s="5"/>
      <c r="AV9457" s="3"/>
      <c r="AW9457" s="3"/>
      <c r="AX9457" s="3"/>
      <c r="AY9457" s="3"/>
      <c r="AZ9457" s="3"/>
      <c r="BA9457" s="3"/>
      <c r="BB9457" s="3"/>
      <c r="BC9457" s="3"/>
      <c r="BD9457" s="3"/>
      <c r="BE9457" s="3"/>
      <c r="BF9457" s="3"/>
      <c r="BG9457" s="3"/>
      <c r="CK9457"/>
    </row>
    <row r="9458" spans="1:89" x14ac:dyDescent="0.25">
      <c r="A9458" s="2"/>
      <c r="B9458" s="5"/>
      <c r="C9458" s="5"/>
      <c r="D9458" s="5"/>
      <c r="E9458" s="5"/>
      <c r="F9458" s="5"/>
      <c r="G9458" s="5"/>
      <c r="H9458" s="5"/>
      <c r="I9458" s="3"/>
      <c r="J9458" s="5"/>
      <c r="K9458" s="5"/>
      <c r="L9458" s="5"/>
      <c r="M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3"/>
      <c r="AU9458" s="5"/>
      <c r="AV9458" s="3"/>
      <c r="AW9458" s="3"/>
      <c r="AX9458" s="3"/>
      <c r="AY9458" s="3"/>
      <c r="AZ9458" s="3"/>
      <c r="BA9458" s="3"/>
      <c r="BB9458" s="3"/>
      <c r="BC9458" s="3"/>
      <c r="BD9458" s="3"/>
      <c r="BE9458" s="3"/>
      <c r="BF9458" s="3"/>
      <c r="BG9458" s="3"/>
      <c r="CK9458"/>
    </row>
    <row r="9459" spans="1:89" x14ac:dyDescent="0.25">
      <c r="A9459" s="2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3"/>
      <c r="AU9459" s="5"/>
      <c r="AV9459" s="3"/>
      <c r="AW9459" s="3"/>
      <c r="AX9459" s="3"/>
      <c r="AY9459" s="3"/>
      <c r="AZ9459" s="3"/>
      <c r="BA9459" s="3"/>
      <c r="BB9459" s="3"/>
      <c r="BC9459" s="3"/>
      <c r="BD9459" s="3"/>
      <c r="BE9459" s="3"/>
      <c r="BF9459" s="3"/>
      <c r="BG9459" s="3"/>
      <c r="CK9459"/>
    </row>
    <row r="9460" spans="1:89" x14ac:dyDescent="0.25">
      <c r="A9460" s="2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3"/>
      <c r="AU9460" s="5"/>
      <c r="AV9460" s="3"/>
      <c r="AW9460" s="3"/>
      <c r="AX9460" s="3"/>
      <c r="AY9460" s="3"/>
      <c r="AZ9460" s="3"/>
      <c r="BA9460" s="3"/>
      <c r="BB9460" s="3"/>
      <c r="BC9460" s="3"/>
      <c r="BD9460" s="3"/>
      <c r="BE9460" s="3"/>
      <c r="BF9460" s="3"/>
      <c r="BG9460" s="3"/>
      <c r="CK9460"/>
    </row>
    <row r="9461" spans="1:89" x14ac:dyDescent="0.25">
      <c r="A9461" s="2"/>
      <c r="B9461" s="5"/>
      <c r="C9461" s="5"/>
      <c r="D9461" s="5"/>
      <c r="E9461" s="5"/>
      <c r="F9461" s="5"/>
      <c r="G9461" s="5"/>
      <c r="H9461" s="5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  <c r="AI9461" s="3"/>
      <c r="AJ9461" s="3"/>
      <c r="AK9461" s="3"/>
      <c r="AL9461" s="3"/>
      <c r="AM9461" s="3"/>
      <c r="AN9461" s="5"/>
      <c r="AO9461" s="5"/>
      <c r="AP9461" s="5"/>
      <c r="AQ9461" s="5"/>
      <c r="AR9461" s="5"/>
      <c r="AS9461" s="5"/>
      <c r="AT9461" s="3"/>
      <c r="AU9461" s="5"/>
      <c r="AV9461" s="3"/>
      <c r="AW9461" s="3"/>
      <c r="AX9461" s="3"/>
      <c r="AY9461" s="3"/>
      <c r="AZ9461" s="3"/>
      <c r="BA9461" s="3"/>
      <c r="BB9461" s="3"/>
      <c r="BC9461" s="3"/>
      <c r="BD9461" s="3"/>
      <c r="BE9461" s="3"/>
      <c r="BF9461" s="3"/>
      <c r="BG9461" s="3"/>
      <c r="CK9461"/>
    </row>
    <row r="9462" spans="1:89" x14ac:dyDescent="0.25">
      <c r="A9462" s="2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3"/>
      <c r="AU9462" s="5"/>
      <c r="AV9462" s="3"/>
      <c r="AW9462" s="3"/>
      <c r="AX9462" s="3"/>
      <c r="AY9462" s="3"/>
      <c r="AZ9462" s="3"/>
      <c r="BA9462" s="3"/>
      <c r="BB9462" s="3"/>
      <c r="BC9462" s="3"/>
      <c r="BD9462" s="3"/>
      <c r="BE9462" s="3"/>
      <c r="BF9462" s="3"/>
      <c r="BG9462" s="3"/>
      <c r="CK9462"/>
    </row>
    <row r="9463" spans="1:89" x14ac:dyDescent="0.25">
      <c r="A9463" s="2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3"/>
      <c r="AU9463" s="5"/>
      <c r="AV9463" s="3"/>
      <c r="AW9463" s="3"/>
      <c r="AX9463" s="3"/>
      <c r="AY9463" s="3"/>
      <c r="AZ9463" s="3"/>
      <c r="BA9463" s="3"/>
      <c r="BB9463" s="3"/>
      <c r="BC9463" s="3"/>
      <c r="BD9463" s="3"/>
      <c r="BE9463" s="3"/>
      <c r="BF9463" s="3"/>
      <c r="BG9463" s="3"/>
      <c r="CK9463"/>
    </row>
    <row r="9464" spans="1:89" x14ac:dyDescent="0.25">
      <c r="A9464" s="2"/>
      <c r="B9464" s="5"/>
      <c r="C9464" s="5"/>
      <c r="D9464" s="5"/>
      <c r="E9464" s="5"/>
      <c r="F9464" s="5"/>
      <c r="G9464" s="5"/>
      <c r="H9464" s="5"/>
      <c r="I9464" s="3"/>
      <c r="J9464" s="5"/>
      <c r="K9464" s="5"/>
      <c r="L9464" s="5"/>
      <c r="M9464" s="5"/>
      <c r="AJ9464" s="3"/>
      <c r="AK9464" s="3"/>
      <c r="AL9464" s="3"/>
      <c r="AM9464" s="3"/>
      <c r="AN9464" s="5"/>
      <c r="AO9464" s="5"/>
      <c r="AP9464" s="5"/>
      <c r="AQ9464" s="5"/>
      <c r="AR9464" s="5"/>
      <c r="AS9464" s="5"/>
      <c r="AT9464" s="3"/>
      <c r="AU9464" s="5"/>
      <c r="AV9464" s="3"/>
      <c r="AW9464" s="3"/>
      <c r="AX9464" s="3"/>
      <c r="AY9464" s="3"/>
      <c r="AZ9464" s="3"/>
      <c r="BA9464" s="3"/>
      <c r="BB9464" s="3"/>
      <c r="BC9464" s="3"/>
      <c r="BD9464" s="3"/>
      <c r="BE9464" s="3"/>
      <c r="BF9464" s="3"/>
      <c r="BG9464" s="3"/>
      <c r="CK9464"/>
    </row>
    <row r="9465" spans="1:89" x14ac:dyDescent="0.25">
      <c r="A9465" s="2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AJ9465" s="3"/>
      <c r="AK9465" s="3"/>
      <c r="AL9465" s="3"/>
      <c r="AM9465" s="5"/>
      <c r="AN9465" s="5"/>
      <c r="AO9465" s="5"/>
      <c r="AP9465" s="5"/>
      <c r="AQ9465" s="5"/>
      <c r="AR9465" s="5"/>
      <c r="AS9465" s="5"/>
      <c r="AT9465" s="3"/>
      <c r="AU9465" s="5"/>
      <c r="AV9465" s="3"/>
      <c r="AW9465" s="3"/>
      <c r="AX9465" s="3"/>
      <c r="AY9465" s="3"/>
      <c r="AZ9465" s="3"/>
      <c r="BA9465" s="3"/>
      <c r="BB9465" s="3"/>
      <c r="BC9465" s="3"/>
      <c r="BD9465" s="3"/>
      <c r="BE9465" s="3"/>
      <c r="BF9465" s="3"/>
      <c r="BG9465" s="3"/>
      <c r="CK9465"/>
    </row>
    <row r="9466" spans="1:89" x14ac:dyDescent="0.25">
      <c r="A9466" s="2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AJ9466" s="5"/>
      <c r="AK9466" s="5"/>
      <c r="AL9466" s="5"/>
      <c r="AM9466" s="5"/>
      <c r="AN9466" s="5"/>
      <c r="AO9466" s="5"/>
      <c r="AP9466" s="5"/>
      <c r="AQ9466" s="3"/>
      <c r="AR9466" s="5"/>
      <c r="AS9466" s="5"/>
      <c r="AT9466" s="3"/>
      <c r="AU9466" s="5"/>
      <c r="AV9466" s="3"/>
      <c r="AW9466" s="3"/>
      <c r="AX9466" s="3"/>
      <c r="AY9466" s="3"/>
      <c r="AZ9466" s="3"/>
      <c r="BA9466" s="3"/>
      <c r="BB9466" s="3"/>
      <c r="BC9466" s="3"/>
      <c r="BD9466" s="3"/>
      <c r="BE9466" s="3"/>
      <c r="BF9466" s="3"/>
      <c r="BG9466" s="3"/>
      <c r="CK9466"/>
    </row>
    <row r="9467" spans="1:89" x14ac:dyDescent="0.25">
      <c r="A9467" s="2"/>
      <c r="B9467" s="5"/>
      <c r="C9467" s="5"/>
      <c r="D9467" s="5"/>
      <c r="E9467" s="5"/>
      <c r="F9467" s="5"/>
      <c r="G9467" s="5"/>
      <c r="H9467" s="5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  <c r="AI9467" s="3"/>
      <c r="AJ9467" s="3"/>
      <c r="AK9467" s="3"/>
      <c r="AL9467" s="3"/>
      <c r="AM9467" s="3"/>
      <c r="AN9467" s="5"/>
      <c r="AO9467" s="5"/>
      <c r="AP9467" s="5"/>
      <c r="AQ9467" s="3"/>
      <c r="AR9467" s="5"/>
      <c r="AS9467" s="5"/>
      <c r="AT9467" s="3"/>
      <c r="AU9467" s="5"/>
      <c r="AV9467" s="3"/>
      <c r="AW9467" s="3"/>
      <c r="AX9467" s="3"/>
      <c r="AY9467" s="3"/>
      <c r="AZ9467" s="3"/>
      <c r="BA9467" s="3"/>
      <c r="BB9467" s="3"/>
      <c r="BC9467" s="3"/>
      <c r="BD9467" s="3"/>
      <c r="BE9467" s="3"/>
      <c r="BF9467" s="3"/>
      <c r="BG9467" s="3"/>
      <c r="CK9467"/>
    </row>
    <row r="9468" spans="1:89" x14ac:dyDescent="0.25">
      <c r="A9468" s="2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AJ9468" s="3"/>
      <c r="AK9468" s="3"/>
      <c r="AL9468" s="3"/>
      <c r="AM9468" s="3"/>
      <c r="AN9468" s="5"/>
      <c r="AO9468" s="5"/>
      <c r="AP9468" s="5"/>
      <c r="AQ9468" s="3"/>
      <c r="AR9468" s="5"/>
      <c r="AS9468" s="5"/>
      <c r="AT9468" s="3"/>
      <c r="AU9468" s="5"/>
      <c r="AV9468" s="3"/>
      <c r="AW9468" s="3"/>
      <c r="AX9468" s="3"/>
      <c r="AY9468" s="3"/>
      <c r="AZ9468" s="3"/>
      <c r="BA9468" s="3"/>
      <c r="BB9468" s="3"/>
      <c r="BC9468" s="3"/>
      <c r="BD9468" s="3"/>
      <c r="BE9468" s="3"/>
      <c r="BF9468" s="3"/>
      <c r="BG9468" s="3"/>
      <c r="CK9468"/>
    </row>
    <row r="9469" spans="1:89" x14ac:dyDescent="0.25">
      <c r="A9469" s="2"/>
      <c r="B9469" s="5"/>
      <c r="C9469" s="5"/>
      <c r="D9469" s="5"/>
      <c r="E9469" s="5"/>
      <c r="F9469" s="5"/>
      <c r="G9469" s="5"/>
      <c r="H9469" s="5"/>
      <c r="I9469" s="3"/>
      <c r="J9469" s="5"/>
      <c r="K9469" s="5"/>
      <c r="L9469" s="5"/>
      <c r="M9469" s="5"/>
      <c r="AJ9469" s="3"/>
      <c r="AK9469" s="3"/>
      <c r="AL9469" s="3"/>
      <c r="AM9469" s="3"/>
      <c r="AN9469" s="5"/>
      <c r="AO9469" s="5"/>
      <c r="AP9469" s="5"/>
      <c r="AQ9469" s="5"/>
      <c r="AR9469" s="5"/>
      <c r="AS9469" s="5"/>
      <c r="AT9469" s="3"/>
      <c r="AU9469" s="5"/>
      <c r="AV9469" s="3"/>
      <c r="AW9469" s="3"/>
      <c r="AX9469" s="3"/>
      <c r="AY9469" s="3"/>
      <c r="AZ9469" s="3"/>
      <c r="BA9469" s="3"/>
      <c r="BB9469" s="3"/>
      <c r="BC9469" s="3"/>
      <c r="BD9469" s="3"/>
      <c r="BE9469" s="3"/>
      <c r="BF9469" s="3"/>
      <c r="BG9469" s="3"/>
      <c r="CK9469"/>
    </row>
    <row r="9470" spans="1:89" x14ac:dyDescent="0.25">
      <c r="A9470" s="2"/>
      <c r="B9470" s="5"/>
      <c r="C9470" s="5"/>
      <c r="D9470" s="5"/>
      <c r="E9470" s="5"/>
      <c r="F9470" s="5"/>
      <c r="G9470" s="5"/>
      <c r="H9470" s="5"/>
      <c r="I9470" s="3"/>
      <c r="J9470" s="5"/>
      <c r="K9470" s="5"/>
      <c r="L9470" s="5"/>
      <c r="M9470" s="5"/>
      <c r="AJ9470" s="3"/>
      <c r="AK9470" s="3"/>
      <c r="AL9470" s="3"/>
      <c r="AM9470" s="5"/>
      <c r="AN9470" s="5"/>
      <c r="AO9470" s="5"/>
      <c r="AP9470" s="5"/>
      <c r="AQ9470" s="5"/>
      <c r="AR9470" s="5"/>
      <c r="AS9470" s="5"/>
      <c r="AT9470" s="3"/>
      <c r="AU9470" s="5"/>
      <c r="AV9470" s="3"/>
      <c r="AW9470" s="3"/>
      <c r="AX9470" s="3"/>
      <c r="AY9470" s="3"/>
      <c r="AZ9470" s="3"/>
      <c r="BA9470" s="3"/>
      <c r="BB9470" s="3"/>
      <c r="BC9470" s="3"/>
      <c r="BD9470" s="3"/>
      <c r="BE9470" s="3"/>
      <c r="BF9470" s="3"/>
      <c r="BG9470" s="3"/>
      <c r="CK9470"/>
    </row>
    <row r="9471" spans="1:89" x14ac:dyDescent="0.25">
      <c r="A9471" s="2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AJ9471" s="5"/>
      <c r="AK9471" s="5"/>
      <c r="AL9471" s="5"/>
      <c r="AM9471" s="5"/>
      <c r="AN9471" s="5"/>
      <c r="AO9471" s="5"/>
      <c r="AP9471" s="5"/>
      <c r="AQ9471" s="3"/>
      <c r="AR9471" s="5"/>
      <c r="AS9471" s="3"/>
      <c r="AT9471" s="3"/>
      <c r="AU9471" s="5"/>
      <c r="AV9471" s="3"/>
      <c r="AW9471" s="3"/>
      <c r="AX9471" s="3"/>
      <c r="AY9471" s="3"/>
      <c r="AZ9471" s="3"/>
      <c r="BA9471" s="3"/>
      <c r="BB9471" s="3"/>
      <c r="BC9471" s="3"/>
      <c r="BD9471" s="3"/>
      <c r="BE9471" s="3"/>
      <c r="BF9471" s="3"/>
      <c r="BG9471" s="3"/>
      <c r="CK9471"/>
    </row>
    <row r="9472" spans="1:89" x14ac:dyDescent="0.25">
      <c r="A9472" s="2"/>
      <c r="B9472" s="5"/>
      <c r="C9472" s="5"/>
      <c r="D9472" s="5"/>
      <c r="E9472" s="5"/>
      <c r="F9472" s="5"/>
      <c r="G9472" s="5"/>
      <c r="H9472" s="5"/>
      <c r="I9472" s="3"/>
      <c r="J9472" s="5"/>
      <c r="K9472" s="5"/>
      <c r="L9472" s="5"/>
      <c r="M9472" s="5"/>
      <c r="AJ9472" s="3"/>
      <c r="AK9472" s="3"/>
      <c r="AL9472" s="3"/>
      <c r="AM9472" s="3"/>
      <c r="AN9472" s="5"/>
      <c r="AO9472" s="5"/>
      <c r="AP9472" s="5"/>
      <c r="AQ9472" s="3"/>
      <c r="AR9472" s="5"/>
      <c r="AS9472" s="5"/>
      <c r="AT9472" s="3"/>
      <c r="AU9472" s="5"/>
      <c r="AV9472" s="3"/>
      <c r="AW9472" s="3"/>
      <c r="AX9472" s="3"/>
      <c r="AY9472" s="3"/>
      <c r="AZ9472" s="3"/>
      <c r="BA9472" s="3"/>
      <c r="BB9472" s="3"/>
      <c r="BC9472" s="3"/>
      <c r="BD9472" s="3"/>
      <c r="BE9472" s="3"/>
      <c r="BF9472" s="3"/>
      <c r="BG9472" s="3"/>
      <c r="CK9472"/>
    </row>
    <row r="9473" spans="1:89" x14ac:dyDescent="0.25">
      <c r="A9473" s="2"/>
      <c r="B9473" s="5"/>
      <c r="C9473" s="5"/>
      <c r="D9473" s="5"/>
      <c r="E9473" s="5"/>
      <c r="F9473" s="5"/>
      <c r="G9473" s="5"/>
      <c r="H9473" s="5"/>
      <c r="I9473" s="3"/>
      <c r="J9473" s="5"/>
      <c r="K9473" s="5"/>
      <c r="L9473" s="5"/>
      <c r="M9473" s="5"/>
      <c r="AJ9473" s="3"/>
      <c r="AK9473" s="3"/>
      <c r="AL9473" s="3"/>
      <c r="AM9473" s="3"/>
      <c r="AN9473" s="5"/>
      <c r="AO9473" s="5"/>
      <c r="AP9473" s="5"/>
      <c r="AQ9473" s="3"/>
      <c r="AR9473" s="5"/>
      <c r="AS9473" s="3"/>
      <c r="AT9473" s="3"/>
      <c r="AU9473" s="5"/>
      <c r="AV9473" s="3"/>
      <c r="AW9473" s="3"/>
      <c r="AX9473" s="3"/>
      <c r="AY9473" s="3"/>
      <c r="AZ9473" s="3"/>
      <c r="BA9473" s="3"/>
      <c r="BB9473" s="3"/>
      <c r="BC9473" s="3"/>
      <c r="BD9473" s="3"/>
      <c r="BE9473" s="3"/>
      <c r="BF9473" s="3"/>
      <c r="BG9473" s="3"/>
      <c r="CK9473"/>
    </row>
    <row r="9474" spans="1:89" x14ac:dyDescent="0.25">
      <c r="A9474" s="2"/>
      <c r="B9474" s="5"/>
      <c r="C9474" s="5"/>
      <c r="D9474" s="5"/>
      <c r="E9474" s="5"/>
      <c r="F9474" s="5"/>
      <c r="G9474" s="5"/>
      <c r="H9474" s="5"/>
      <c r="I9474" s="3"/>
      <c r="J9474" s="5"/>
      <c r="K9474" s="5"/>
      <c r="L9474" s="5"/>
      <c r="M9474" s="5"/>
      <c r="AJ9474" s="3"/>
      <c r="AK9474" s="3"/>
      <c r="AL9474" s="3"/>
      <c r="AM9474" s="3"/>
      <c r="AN9474" s="5"/>
      <c r="AO9474" s="5"/>
      <c r="AP9474" s="5"/>
      <c r="AQ9474" s="5"/>
      <c r="AR9474" s="5"/>
      <c r="AS9474" s="5"/>
      <c r="AT9474" s="3"/>
      <c r="AU9474" s="5"/>
      <c r="AV9474" s="3"/>
      <c r="AW9474" s="3"/>
      <c r="AX9474" s="3"/>
      <c r="AY9474" s="3"/>
      <c r="AZ9474" s="3"/>
      <c r="BA9474" s="3"/>
      <c r="BB9474" s="3"/>
      <c r="BC9474" s="3"/>
      <c r="BD9474" s="3"/>
      <c r="BE9474" s="3"/>
      <c r="BF9474" s="3"/>
      <c r="BG9474" s="3"/>
      <c r="CK9474"/>
    </row>
    <row r="9475" spans="1:89" x14ac:dyDescent="0.25">
      <c r="A9475" s="2"/>
      <c r="B9475" s="5"/>
      <c r="C9475" s="5"/>
      <c r="D9475" s="5"/>
      <c r="E9475" s="5"/>
      <c r="F9475" s="5"/>
      <c r="G9475" s="5"/>
      <c r="H9475" s="5"/>
      <c r="I9475" s="3"/>
      <c r="J9475" s="5"/>
      <c r="K9475" s="5"/>
      <c r="L9475" s="5"/>
      <c r="M9475" s="5"/>
      <c r="AJ9475" s="3"/>
      <c r="AK9475" s="3"/>
      <c r="AL9475" s="3"/>
      <c r="AM9475" s="5"/>
      <c r="AN9475" s="5"/>
      <c r="AO9475" s="5"/>
      <c r="AP9475" s="5"/>
      <c r="AQ9475" s="5"/>
      <c r="AR9475" s="5"/>
      <c r="AS9475" s="5"/>
      <c r="AT9475" s="3"/>
      <c r="AU9475" s="5"/>
      <c r="AV9475" s="3"/>
      <c r="AW9475" s="3"/>
      <c r="AX9475" s="3"/>
      <c r="AY9475" s="3"/>
      <c r="AZ9475" s="3"/>
      <c r="BA9475" s="3"/>
      <c r="BB9475" s="3"/>
      <c r="BC9475" s="3"/>
      <c r="BD9475" s="3"/>
      <c r="BE9475" s="3"/>
      <c r="BF9475" s="3"/>
      <c r="BG9475" s="3"/>
      <c r="CK9475"/>
    </row>
    <row r="9476" spans="1:89" x14ac:dyDescent="0.25">
      <c r="A9476" s="2"/>
      <c r="B9476" s="5"/>
      <c r="C9476" s="5"/>
      <c r="D9476" s="5"/>
      <c r="E9476" s="5"/>
      <c r="F9476" s="5"/>
      <c r="G9476" s="5"/>
      <c r="H9476" s="5"/>
      <c r="I9476" s="3"/>
      <c r="J9476" s="5"/>
      <c r="K9476" s="5"/>
      <c r="L9476" s="5"/>
      <c r="M9476" s="5"/>
      <c r="AJ9476" s="5"/>
      <c r="AK9476" s="5"/>
      <c r="AL9476" s="5"/>
      <c r="AM9476" s="5"/>
      <c r="AN9476" s="5"/>
      <c r="AO9476" s="5"/>
      <c r="AP9476" s="5"/>
      <c r="AQ9476" s="3"/>
      <c r="AR9476" s="3"/>
      <c r="AS9476" s="3"/>
      <c r="AT9476" s="3"/>
      <c r="AU9476" s="5"/>
      <c r="AV9476" s="3"/>
      <c r="AW9476" s="3"/>
      <c r="AX9476" s="3"/>
      <c r="AY9476" s="3"/>
      <c r="AZ9476" s="3"/>
      <c r="BA9476" s="3"/>
      <c r="BB9476" s="3"/>
      <c r="BC9476" s="3"/>
      <c r="BD9476" s="3"/>
      <c r="BE9476" s="3"/>
      <c r="BF9476" s="3"/>
      <c r="BG9476" s="3"/>
      <c r="CK9476"/>
    </row>
    <row r="9477" spans="1:89" x14ac:dyDescent="0.25">
      <c r="A9477" s="2"/>
      <c r="B9477" s="5"/>
      <c r="C9477" s="5"/>
      <c r="D9477" s="5"/>
      <c r="E9477" s="5"/>
      <c r="F9477" s="5"/>
      <c r="G9477" s="5"/>
      <c r="H9477" s="5"/>
      <c r="I9477" s="3"/>
      <c r="J9477" s="5"/>
      <c r="K9477" s="5"/>
      <c r="L9477" s="5"/>
      <c r="M9477" s="5"/>
      <c r="AJ9477" s="5"/>
      <c r="AK9477" s="3"/>
      <c r="AL9477" s="3"/>
      <c r="AM9477" s="3"/>
      <c r="AN9477" s="5"/>
      <c r="AO9477" s="5"/>
      <c r="AP9477" s="5"/>
      <c r="AQ9477" s="5"/>
      <c r="AR9477" s="5"/>
      <c r="AS9477" s="5"/>
      <c r="AT9477" s="3"/>
      <c r="AU9477" s="5"/>
      <c r="AV9477" s="3"/>
      <c r="AW9477" s="3"/>
      <c r="AX9477" s="3"/>
      <c r="AY9477" s="3"/>
      <c r="AZ9477" s="3"/>
      <c r="BA9477" s="3"/>
      <c r="BB9477" s="3"/>
      <c r="BC9477" s="3"/>
      <c r="BD9477" s="3"/>
      <c r="BE9477" s="3"/>
      <c r="BF9477" s="3"/>
      <c r="BG9477" s="3"/>
      <c r="CK9477"/>
    </row>
    <row r="9478" spans="1:89" x14ac:dyDescent="0.25">
      <c r="A9478" s="2"/>
      <c r="B9478" s="5"/>
      <c r="C9478" s="5"/>
      <c r="D9478" s="5"/>
      <c r="E9478" s="5"/>
      <c r="F9478" s="5"/>
      <c r="G9478" s="5"/>
      <c r="H9478" s="5"/>
      <c r="I9478" s="3"/>
      <c r="J9478" s="5"/>
      <c r="K9478" s="5"/>
      <c r="L9478" s="5"/>
      <c r="M9478" s="5"/>
      <c r="AJ9478" s="3"/>
      <c r="AK9478" s="3"/>
      <c r="AL9478" s="3"/>
      <c r="AM9478" s="3"/>
      <c r="AN9478" s="5"/>
      <c r="AO9478" s="5"/>
      <c r="AP9478" s="5"/>
      <c r="AQ9478" s="3"/>
      <c r="AR9478" s="3"/>
      <c r="AS9478" s="3"/>
      <c r="AT9478" s="3"/>
      <c r="AU9478" s="5"/>
      <c r="AV9478" s="3"/>
      <c r="AW9478" s="3"/>
      <c r="AX9478" s="3"/>
      <c r="AY9478" s="3"/>
      <c r="AZ9478" s="3"/>
      <c r="BA9478" s="3"/>
      <c r="BB9478" s="3"/>
      <c r="BC9478" s="3"/>
      <c r="BD9478" s="3"/>
      <c r="BE9478" s="3"/>
      <c r="BF9478" s="3"/>
      <c r="BG9478" s="3"/>
      <c r="CK9478"/>
    </row>
    <row r="9479" spans="1:89" x14ac:dyDescent="0.25">
      <c r="A9479" s="2"/>
      <c r="B9479" s="5"/>
      <c r="C9479" s="5"/>
      <c r="D9479" s="5"/>
      <c r="E9479" s="5"/>
      <c r="F9479" s="5"/>
      <c r="G9479" s="5"/>
      <c r="H9479" s="5"/>
      <c r="I9479" s="3"/>
      <c r="J9479" s="5"/>
      <c r="K9479" s="5"/>
      <c r="L9479" s="5"/>
      <c r="M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3"/>
      <c r="AU9479" s="5"/>
      <c r="AV9479" s="3"/>
      <c r="AW9479" s="3"/>
      <c r="AX9479" s="3"/>
      <c r="AY9479" s="3"/>
      <c r="AZ9479" s="3"/>
      <c r="BA9479" s="3"/>
      <c r="BB9479" s="3"/>
      <c r="BC9479" s="3"/>
      <c r="BD9479" s="3"/>
      <c r="BE9479" s="3"/>
      <c r="BF9479" s="3"/>
      <c r="BG9479" s="3"/>
      <c r="CK9479"/>
    </row>
    <row r="9480" spans="1:89" x14ac:dyDescent="0.25">
      <c r="A9480" s="2"/>
      <c r="B9480" s="5"/>
      <c r="C9480" s="5"/>
      <c r="D9480" s="5"/>
      <c r="E9480" s="5"/>
      <c r="F9480" s="5"/>
      <c r="G9480" s="5"/>
      <c r="H9480" s="5"/>
      <c r="I9480" s="3"/>
      <c r="J9480" s="5"/>
      <c r="K9480" s="5"/>
      <c r="L9480" s="5"/>
      <c r="M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3"/>
      <c r="AU9480" s="5"/>
      <c r="AV9480" s="3"/>
      <c r="AW9480" s="3"/>
      <c r="AX9480" s="3"/>
      <c r="AY9480" s="3"/>
      <c r="AZ9480" s="3"/>
      <c r="BA9480" s="3"/>
      <c r="BB9480" s="3"/>
      <c r="BC9480" s="3"/>
      <c r="BD9480" s="3"/>
      <c r="BE9480" s="3"/>
      <c r="BF9480" s="3"/>
      <c r="BG9480" s="3"/>
      <c r="CK9480"/>
    </row>
    <row r="9481" spans="1:89" x14ac:dyDescent="0.25">
      <c r="A9481" s="2"/>
      <c r="B9481" s="5"/>
      <c r="C9481" s="5"/>
      <c r="D9481" s="5"/>
      <c r="E9481" s="5"/>
      <c r="F9481" s="5"/>
      <c r="G9481" s="5"/>
      <c r="H9481" s="5"/>
      <c r="I9481" s="3"/>
      <c r="J9481" s="5"/>
      <c r="K9481" s="5"/>
      <c r="L9481" s="5"/>
      <c r="M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3"/>
      <c r="AU9481" s="5"/>
      <c r="AV9481" s="3"/>
      <c r="AW9481" s="3"/>
      <c r="AX9481" s="3"/>
      <c r="AY9481" s="3"/>
      <c r="AZ9481" s="3"/>
      <c r="BA9481" s="3"/>
      <c r="BB9481" s="3"/>
      <c r="BC9481" s="3"/>
      <c r="BD9481" s="3"/>
      <c r="BE9481" s="3"/>
      <c r="BF9481" s="3"/>
      <c r="BG9481" s="3"/>
      <c r="CK9481"/>
    </row>
    <row r="9482" spans="1:89" x14ac:dyDescent="0.25">
      <c r="A9482" s="2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3"/>
      <c r="AU9482" s="5"/>
      <c r="AV9482" s="3"/>
      <c r="AW9482" s="3"/>
      <c r="AX9482" s="3"/>
      <c r="AY9482" s="3"/>
      <c r="AZ9482" s="3"/>
      <c r="BA9482" s="3"/>
      <c r="BB9482" s="3"/>
      <c r="BC9482" s="3"/>
      <c r="BD9482" s="3"/>
      <c r="BE9482" s="3"/>
      <c r="BF9482" s="3"/>
      <c r="BG9482" s="3"/>
      <c r="CK9482"/>
    </row>
    <row r="9483" spans="1:89" x14ac:dyDescent="0.25">
      <c r="A9483" s="2"/>
      <c r="B9483" s="5"/>
      <c r="C9483" s="5"/>
      <c r="D9483" s="5"/>
      <c r="E9483" s="5"/>
      <c r="F9483" s="5"/>
      <c r="G9483" s="5"/>
      <c r="H9483" s="5"/>
      <c r="I9483" s="3"/>
      <c r="J9483" s="5"/>
      <c r="K9483" s="5"/>
      <c r="L9483" s="5"/>
      <c r="M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3"/>
      <c r="AU9483" s="5"/>
      <c r="AV9483" s="3"/>
      <c r="AW9483" s="3"/>
      <c r="AX9483" s="3"/>
      <c r="AY9483" s="3"/>
      <c r="AZ9483" s="3"/>
      <c r="BA9483" s="3"/>
      <c r="BB9483" s="3"/>
      <c r="BC9483" s="3"/>
      <c r="BD9483" s="3"/>
      <c r="BE9483" s="3"/>
      <c r="BF9483" s="3"/>
      <c r="BG9483" s="3"/>
      <c r="CK9483"/>
    </row>
    <row r="9484" spans="1:89" x14ac:dyDescent="0.25">
      <c r="A9484" s="2"/>
      <c r="B9484" s="5"/>
      <c r="C9484" s="5"/>
      <c r="D9484" s="5"/>
      <c r="E9484" s="5"/>
      <c r="F9484" s="5"/>
      <c r="G9484" s="5"/>
      <c r="H9484" s="5"/>
      <c r="I9484" s="3"/>
      <c r="J9484" s="5"/>
      <c r="K9484" s="5"/>
      <c r="L9484" s="5"/>
      <c r="M9484" s="5"/>
      <c r="AJ9484" s="3"/>
      <c r="AK9484" s="3"/>
      <c r="AL9484" s="3"/>
      <c r="AM9484" s="3"/>
      <c r="AN9484" s="5"/>
      <c r="AO9484" s="5"/>
      <c r="AP9484" s="5"/>
      <c r="AQ9484" s="3"/>
      <c r="AR9484" s="3"/>
      <c r="AS9484" s="3"/>
      <c r="AT9484" s="3"/>
      <c r="AU9484" s="5"/>
      <c r="AV9484" s="3"/>
      <c r="AW9484" s="3"/>
      <c r="AX9484" s="3"/>
      <c r="AY9484" s="3"/>
      <c r="AZ9484" s="3"/>
      <c r="BA9484" s="3"/>
      <c r="BB9484" s="3"/>
      <c r="BC9484" s="3"/>
      <c r="BD9484" s="3"/>
      <c r="BE9484" s="3"/>
      <c r="BF9484" s="3"/>
      <c r="BG9484" s="3"/>
      <c r="CK9484"/>
    </row>
    <row r="9485" spans="1:89" x14ac:dyDescent="0.25">
      <c r="A9485" s="2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3"/>
      <c r="AU9485" s="5"/>
      <c r="AV9485" s="3"/>
      <c r="AW9485" s="3"/>
      <c r="AX9485" s="3"/>
      <c r="AY9485" s="3"/>
      <c r="AZ9485" s="3"/>
      <c r="BA9485" s="3"/>
      <c r="BB9485" s="3"/>
      <c r="BC9485" s="3"/>
      <c r="BD9485" s="3"/>
      <c r="BE9485" s="3"/>
      <c r="BF9485" s="3"/>
      <c r="BG9485" s="3"/>
      <c r="CK9485"/>
    </row>
    <row r="9486" spans="1:89" x14ac:dyDescent="0.25">
      <c r="A9486" s="2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3"/>
      <c r="AU9486" s="5"/>
      <c r="AV9486" s="3"/>
      <c r="AW9486" s="3"/>
      <c r="AX9486" s="3"/>
      <c r="AY9486" s="3"/>
      <c r="AZ9486" s="3"/>
      <c r="BA9486" s="3"/>
      <c r="BB9486" s="3"/>
      <c r="BC9486" s="3"/>
      <c r="BD9486" s="3"/>
      <c r="BE9486" s="3"/>
      <c r="BF9486" s="3"/>
      <c r="BG9486" s="3"/>
      <c r="CK9486"/>
    </row>
    <row r="9487" spans="1:89" x14ac:dyDescent="0.25">
      <c r="A9487" s="2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AJ9487" s="3"/>
      <c r="AK9487" s="3"/>
      <c r="AL9487" s="3"/>
      <c r="AM9487" s="3"/>
      <c r="AN9487" s="5"/>
      <c r="AO9487" s="5"/>
      <c r="AP9487" s="5"/>
      <c r="AQ9487" s="5"/>
      <c r="AR9487" s="5"/>
      <c r="AS9487" s="5"/>
      <c r="AT9487" s="3"/>
      <c r="AU9487" s="5"/>
      <c r="AV9487" s="3"/>
      <c r="AW9487" s="3"/>
      <c r="AX9487" s="3"/>
      <c r="AY9487" s="3"/>
      <c r="AZ9487" s="3"/>
      <c r="BA9487" s="3"/>
      <c r="BB9487" s="3"/>
      <c r="BC9487" s="3"/>
      <c r="BD9487" s="3"/>
      <c r="BE9487" s="3"/>
      <c r="BF9487" s="3"/>
      <c r="BG9487" s="3"/>
      <c r="CK9487"/>
    </row>
    <row r="9488" spans="1:89" x14ac:dyDescent="0.25">
      <c r="A9488" s="2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AJ9488" s="3"/>
      <c r="AK9488" s="3"/>
      <c r="AL9488" s="3"/>
      <c r="AM9488" s="5"/>
      <c r="AN9488" s="5"/>
      <c r="AO9488" s="5"/>
      <c r="AP9488" s="5"/>
      <c r="AQ9488" s="5"/>
      <c r="AR9488" s="5"/>
      <c r="AS9488" s="5"/>
      <c r="AT9488" s="3"/>
      <c r="AU9488" s="5"/>
      <c r="AV9488" s="3"/>
      <c r="AW9488" s="3"/>
      <c r="AX9488" s="3"/>
      <c r="AY9488" s="3"/>
      <c r="AZ9488" s="3"/>
      <c r="BA9488" s="3"/>
      <c r="BB9488" s="3"/>
      <c r="BC9488" s="3"/>
      <c r="BD9488" s="3"/>
      <c r="BE9488" s="3"/>
      <c r="BF9488" s="3"/>
      <c r="BG9488" s="3"/>
      <c r="CK9488"/>
    </row>
    <row r="9489" spans="1:89" x14ac:dyDescent="0.25">
      <c r="A9489" s="2"/>
      <c r="B9489" s="5"/>
      <c r="C9489" s="5"/>
      <c r="D9489" s="5"/>
      <c r="E9489" s="5"/>
      <c r="F9489" s="5"/>
      <c r="G9489" s="5"/>
      <c r="H9489" s="5"/>
      <c r="I9489" s="3"/>
      <c r="J9489" s="5"/>
      <c r="K9489" s="5"/>
      <c r="L9489" s="5"/>
      <c r="M9489" s="5"/>
      <c r="AJ9489" s="5"/>
      <c r="AK9489" s="5"/>
      <c r="AL9489" s="5"/>
      <c r="AM9489" s="5"/>
      <c r="AN9489" s="5"/>
      <c r="AO9489" s="5"/>
      <c r="AP9489" s="5"/>
      <c r="AQ9489" s="3"/>
      <c r="AR9489" s="5"/>
      <c r="AS9489" s="5"/>
      <c r="AT9489" s="3"/>
      <c r="AU9489" s="5"/>
      <c r="AV9489" s="3"/>
      <c r="AW9489" s="3"/>
      <c r="AX9489" s="3"/>
      <c r="AY9489" s="3"/>
      <c r="AZ9489" s="3"/>
      <c r="BA9489" s="3"/>
      <c r="BB9489" s="3"/>
      <c r="BC9489" s="3"/>
      <c r="BD9489" s="3"/>
      <c r="BE9489" s="3"/>
      <c r="BF9489" s="3"/>
      <c r="BG9489" s="3"/>
      <c r="CK9489"/>
    </row>
    <row r="9490" spans="1:89" x14ac:dyDescent="0.25">
      <c r="A9490" s="2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AJ9490" s="3"/>
      <c r="AK9490" s="3"/>
      <c r="AL9490" s="3"/>
      <c r="AM9490" s="3"/>
      <c r="AN9490" s="5"/>
      <c r="AO9490" s="5"/>
      <c r="AP9490" s="5"/>
      <c r="AQ9490" s="3"/>
      <c r="AR9490" s="5"/>
      <c r="AS9490" s="5"/>
      <c r="AT9490" s="3"/>
      <c r="AU9490" s="5"/>
      <c r="AV9490" s="3"/>
      <c r="AW9490" s="3"/>
      <c r="AX9490" s="3"/>
      <c r="AY9490" s="3"/>
      <c r="AZ9490" s="3"/>
      <c r="BA9490" s="3"/>
      <c r="BB9490" s="3"/>
      <c r="BC9490" s="3"/>
      <c r="BD9490" s="3"/>
      <c r="BE9490" s="3"/>
      <c r="BF9490" s="3"/>
      <c r="BG9490" s="3"/>
      <c r="CK9490"/>
    </row>
    <row r="9491" spans="1:89" x14ac:dyDescent="0.25">
      <c r="A9491" s="2"/>
      <c r="B9491" s="5"/>
      <c r="C9491" s="5"/>
      <c r="D9491" s="5"/>
      <c r="E9491" s="5"/>
      <c r="F9491" s="5"/>
      <c r="G9491" s="5"/>
      <c r="H9491" s="5"/>
      <c r="I9491" s="3"/>
      <c r="J9491" s="5"/>
      <c r="K9491" s="5"/>
      <c r="L9491" s="5"/>
      <c r="M9491" s="5"/>
      <c r="AJ9491" s="3"/>
      <c r="AK9491" s="3"/>
      <c r="AL9491" s="3"/>
      <c r="AM9491" s="3"/>
      <c r="AN9491" s="5"/>
      <c r="AO9491" s="5"/>
      <c r="AP9491" s="5"/>
      <c r="AQ9491" s="3"/>
      <c r="AR9491" s="5"/>
      <c r="AS9491" s="5"/>
      <c r="AT9491" s="3"/>
      <c r="AU9491" s="5"/>
      <c r="AV9491" s="3"/>
      <c r="AW9491" s="3"/>
      <c r="AX9491" s="3"/>
      <c r="AY9491" s="3"/>
      <c r="AZ9491" s="3"/>
      <c r="BA9491" s="3"/>
      <c r="BB9491" s="3"/>
      <c r="BC9491" s="3"/>
      <c r="BD9491" s="3"/>
      <c r="BE9491" s="3"/>
      <c r="BF9491" s="3"/>
      <c r="BG9491" s="3"/>
      <c r="CK9491"/>
    </row>
    <row r="9492" spans="1:89" x14ac:dyDescent="0.25">
      <c r="A9492" s="2"/>
      <c r="B9492" s="5"/>
      <c r="C9492" s="5"/>
      <c r="D9492" s="5"/>
      <c r="E9492" s="5"/>
      <c r="F9492" s="5"/>
      <c r="G9492" s="5"/>
      <c r="H9492" s="5"/>
      <c r="I9492" s="3"/>
      <c r="J9492" s="5"/>
      <c r="K9492" s="5"/>
      <c r="L9492" s="5"/>
      <c r="M9492" s="5"/>
      <c r="AJ9492" s="3"/>
      <c r="AK9492" s="3"/>
      <c r="AL9492" s="3"/>
      <c r="AM9492" s="3"/>
      <c r="AN9492" s="5"/>
      <c r="AO9492" s="5"/>
      <c r="AP9492" s="5"/>
      <c r="AQ9492" s="5"/>
      <c r="AR9492" s="5"/>
      <c r="AS9492" s="5"/>
      <c r="AT9492" s="3"/>
      <c r="AU9492" s="5"/>
      <c r="AV9492" s="3"/>
      <c r="AW9492" s="3"/>
      <c r="AX9492" s="3"/>
      <c r="AY9492" s="3"/>
      <c r="AZ9492" s="3"/>
      <c r="BA9492" s="3"/>
      <c r="BB9492" s="3"/>
      <c r="BC9492" s="3"/>
      <c r="BD9492" s="3"/>
      <c r="BE9492" s="3"/>
      <c r="BF9492" s="3"/>
      <c r="BG9492" s="3"/>
      <c r="CK9492"/>
    </row>
    <row r="9493" spans="1:89" x14ac:dyDescent="0.25">
      <c r="A9493" s="2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AJ9493" s="3"/>
      <c r="AK9493" s="3"/>
      <c r="AL9493" s="3"/>
      <c r="AM9493" s="5"/>
      <c r="AN9493" s="5"/>
      <c r="AO9493" s="5"/>
      <c r="AP9493" s="5"/>
      <c r="AQ9493" s="5"/>
      <c r="AR9493" s="5"/>
      <c r="AS9493" s="5"/>
      <c r="AT9493" s="3"/>
      <c r="AU9493" s="5"/>
      <c r="AV9493" s="3"/>
      <c r="AW9493" s="3"/>
      <c r="AX9493" s="3"/>
      <c r="AY9493" s="3"/>
      <c r="AZ9493" s="3"/>
      <c r="BA9493" s="3"/>
      <c r="BB9493" s="3"/>
      <c r="BC9493" s="3"/>
      <c r="BD9493" s="3"/>
      <c r="BE9493" s="3"/>
      <c r="BF9493" s="3"/>
      <c r="BG9493" s="3"/>
      <c r="CK9493"/>
    </row>
    <row r="9494" spans="1:89" x14ac:dyDescent="0.25">
      <c r="A9494" s="2"/>
      <c r="B9494" s="5"/>
      <c r="C9494" s="5"/>
      <c r="D9494" s="5"/>
      <c r="E9494" s="5"/>
      <c r="F9494" s="5"/>
      <c r="G9494" s="5"/>
      <c r="H9494" s="5"/>
      <c r="I9494" s="3"/>
      <c r="J9494" s="5"/>
      <c r="K9494" s="5"/>
      <c r="L9494" s="5"/>
      <c r="M9494" s="5"/>
      <c r="AJ9494" s="5"/>
      <c r="AK9494" s="5"/>
      <c r="AL9494" s="5"/>
      <c r="AM9494" s="5"/>
      <c r="AN9494" s="5"/>
      <c r="AO9494" s="5"/>
      <c r="AP9494" s="5"/>
      <c r="AQ9494" s="3"/>
      <c r="AR9494" s="5"/>
      <c r="AS9494" s="3"/>
      <c r="AT9494" s="3"/>
      <c r="AU9494" s="5"/>
      <c r="AV9494" s="3"/>
      <c r="AW9494" s="3"/>
      <c r="AX9494" s="3"/>
      <c r="AY9494" s="3"/>
      <c r="AZ9494" s="3"/>
      <c r="BA9494" s="3"/>
      <c r="BB9494" s="3"/>
      <c r="BC9494" s="3"/>
      <c r="BD9494" s="3"/>
      <c r="BE9494" s="3"/>
      <c r="BF9494" s="3"/>
      <c r="BG9494" s="3"/>
      <c r="CK9494"/>
    </row>
    <row r="9495" spans="1:89" x14ac:dyDescent="0.25">
      <c r="A9495" s="2"/>
      <c r="B9495" s="5"/>
      <c r="C9495" s="5"/>
      <c r="D9495" s="5"/>
      <c r="E9495" s="5"/>
      <c r="F9495" s="5"/>
      <c r="G9495" s="5"/>
      <c r="H9495" s="5"/>
      <c r="I9495" s="3"/>
      <c r="J9495" s="5"/>
      <c r="K9495" s="5"/>
      <c r="L9495" s="5"/>
      <c r="M9495" s="5"/>
      <c r="AJ9495" s="3"/>
      <c r="AK9495" s="3"/>
      <c r="AL9495" s="3"/>
      <c r="AM9495" s="3"/>
      <c r="AN9495" s="5"/>
      <c r="AO9495" s="5"/>
      <c r="AP9495" s="5"/>
      <c r="AQ9495" s="3"/>
      <c r="AR9495" s="5"/>
      <c r="AS9495" s="5"/>
      <c r="AT9495" s="3"/>
      <c r="AU9495" s="5"/>
      <c r="AV9495" s="3"/>
      <c r="AW9495" s="3"/>
      <c r="AX9495" s="3"/>
      <c r="AY9495" s="3"/>
      <c r="AZ9495" s="3"/>
      <c r="BA9495" s="3"/>
      <c r="BB9495" s="3"/>
      <c r="BC9495" s="3"/>
      <c r="BD9495" s="3"/>
      <c r="BE9495" s="3"/>
      <c r="BF9495" s="3"/>
      <c r="BG9495" s="3"/>
      <c r="CK9495"/>
    </row>
    <row r="9496" spans="1:89" x14ac:dyDescent="0.25">
      <c r="A9496" s="2"/>
      <c r="B9496" s="5"/>
      <c r="C9496" s="5"/>
      <c r="D9496" s="5"/>
      <c r="E9496" s="5"/>
      <c r="F9496" s="5"/>
      <c r="G9496" s="5"/>
      <c r="H9496" s="5"/>
      <c r="I9496" s="3"/>
      <c r="J9496" s="5"/>
      <c r="K9496" s="5"/>
      <c r="L9496" s="5"/>
      <c r="M9496" s="5"/>
      <c r="AJ9496" s="3"/>
      <c r="AK9496" s="3"/>
      <c r="AL9496" s="3"/>
      <c r="AM9496" s="3"/>
      <c r="AN9496" s="5"/>
      <c r="AO9496" s="5"/>
      <c r="AP9496" s="5"/>
      <c r="AQ9496" s="3"/>
      <c r="AR9496" s="5"/>
      <c r="AS9496" s="3"/>
      <c r="AT9496" s="3"/>
      <c r="AU9496" s="5"/>
      <c r="AV9496" s="3"/>
      <c r="AW9496" s="3"/>
      <c r="AX9496" s="3"/>
      <c r="AY9496" s="3"/>
      <c r="AZ9496" s="3"/>
      <c r="BA9496" s="3"/>
      <c r="BB9496" s="3"/>
      <c r="BC9496" s="3"/>
      <c r="BD9496" s="3"/>
      <c r="BE9496" s="3"/>
      <c r="BF9496" s="3"/>
      <c r="BG9496" s="3"/>
      <c r="CK9496"/>
    </row>
    <row r="9497" spans="1:89" x14ac:dyDescent="0.25">
      <c r="A9497" s="2"/>
      <c r="B9497" s="5"/>
      <c r="C9497" s="5"/>
      <c r="D9497" s="5"/>
      <c r="E9497" s="5"/>
      <c r="F9497" s="5"/>
      <c r="G9497" s="5"/>
      <c r="H9497" s="5"/>
      <c r="I9497" s="3"/>
      <c r="J9497" s="5"/>
      <c r="K9497" s="5"/>
      <c r="L9497" s="5"/>
      <c r="M9497" s="5"/>
      <c r="AJ9497" s="3"/>
      <c r="AK9497" s="3"/>
      <c r="AL9497" s="3"/>
      <c r="AM9497" s="3"/>
      <c r="AN9497" s="5"/>
      <c r="AO9497" s="5"/>
      <c r="AP9497" s="5"/>
      <c r="AQ9497" s="5"/>
      <c r="AR9497" s="5"/>
      <c r="AS9497" s="5"/>
      <c r="AT9497" s="3"/>
      <c r="AU9497" s="5"/>
      <c r="AV9497" s="3"/>
      <c r="AW9497" s="3"/>
      <c r="AX9497" s="3"/>
      <c r="AY9497" s="3"/>
      <c r="AZ9497" s="3"/>
      <c r="BA9497" s="3"/>
      <c r="BB9497" s="3"/>
      <c r="BC9497" s="3"/>
      <c r="BD9497" s="3"/>
      <c r="BE9497" s="3"/>
      <c r="BF9497" s="3"/>
      <c r="BG9497" s="3"/>
      <c r="CK9497"/>
    </row>
    <row r="9498" spans="1:89" x14ac:dyDescent="0.25">
      <c r="A9498" s="2"/>
      <c r="B9498" s="5"/>
      <c r="C9498" s="5"/>
      <c r="D9498" s="5"/>
      <c r="E9498" s="5"/>
      <c r="F9498" s="5"/>
      <c r="G9498" s="5"/>
      <c r="H9498" s="5"/>
      <c r="I9498" s="3"/>
      <c r="J9498" s="5"/>
      <c r="K9498" s="5"/>
      <c r="L9498" s="5"/>
      <c r="M9498" s="5"/>
      <c r="AJ9498" s="3"/>
      <c r="AK9498" s="3"/>
      <c r="AL9498" s="3"/>
      <c r="AM9498" s="5"/>
      <c r="AN9498" s="5"/>
      <c r="AO9498" s="5"/>
      <c r="AP9498" s="5"/>
      <c r="AQ9498" s="5"/>
      <c r="AR9498" s="5"/>
      <c r="AS9498" s="5"/>
      <c r="AT9498" s="3"/>
      <c r="AU9498" s="5"/>
      <c r="AV9498" s="3"/>
      <c r="AW9498" s="3"/>
      <c r="AX9498" s="3"/>
      <c r="AY9498" s="3"/>
      <c r="AZ9498" s="3"/>
      <c r="BA9498" s="3"/>
      <c r="BB9498" s="3"/>
      <c r="BC9498" s="3"/>
      <c r="BD9498" s="3"/>
      <c r="BE9498" s="3"/>
      <c r="BF9498" s="3"/>
      <c r="BG9498" s="3"/>
      <c r="CK9498"/>
    </row>
    <row r="9499" spans="1:89" x14ac:dyDescent="0.25">
      <c r="A9499" s="2"/>
      <c r="B9499" s="5"/>
      <c r="C9499" s="5"/>
      <c r="D9499" s="5"/>
      <c r="E9499" s="5"/>
      <c r="F9499" s="5"/>
      <c r="G9499" s="5"/>
      <c r="H9499" s="5"/>
      <c r="I9499" s="3"/>
      <c r="J9499" s="5"/>
      <c r="K9499" s="5"/>
      <c r="L9499" s="5"/>
      <c r="M9499" s="5"/>
      <c r="AJ9499" s="5"/>
      <c r="AK9499" s="5"/>
      <c r="AL9499" s="5"/>
      <c r="AM9499" s="5"/>
      <c r="AN9499" s="5"/>
      <c r="AO9499" s="5"/>
      <c r="AP9499" s="5"/>
      <c r="AQ9499" s="3"/>
      <c r="AR9499" s="3"/>
      <c r="AS9499" s="3"/>
      <c r="AT9499" s="3"/>
      <c r="AU9499" s="5"/>
      <c r="AV9499" s="3"/>
      <c r="AW9499" s="3"/>
      <c r="AX9499" s="3"/>
      <c r="AY9499" s="3"/>
      <c r="AZ9499" s="3"/>
      <c r="BA9499" s="3"/>
      <c r="BB9499" s="3"/>
      <c r="BC9499" s="3"/>
      <c r="BD9499" s="3"/>
      <c r="BE9499" s="3"/>
      <c r="BF9499" s="3"/>
      <c r="BG9499" s="3"/>
      <c r="CK9499"/>
    </row>
    <row r="9500" spans="1:89" x14ac:dyDescent="0.25">
      <c r="A9500" s="2"/>
      <c r="B9500" s="5"/>
      <c r="C9500" s="5"/>
      <c r="D9500" s="5"/>
      <c r="E9500" s="5"/>
      <c r="F9500" s="5"/>
      <c r="G9500" s="5"/>
      <c r="H9500" s="5"/>
      <c r="I9500" s="3"/>
      <c r="J9500" s="5"/>
      <c r="K9500" s="5"/>
      <c r="L9500" s="5"/>
      <c r="M9500" s="5"/>
      <c r="AJ9500" s="5"/>
      <c r="AK9500" s="3"/>
      <c r="AL9500" s="3"/>
      <c r="AM9500" s="3"/>
      <c r="AN9500" s="5"/>
      <c r="AO9500" s="5"/>
      <c r="AP9500" s="5"/>
      <c r="AQ9500" s="5"/>
      <c r="AR9500" s="5"/>
      <c r="AS9500" s="5"/>
      <c r="AT9500" s="3"/>
      <c r="AU9500" s="5"/>
      <c r="AV9500" s="3"/>
      <c r="AW9500" s="3"/>
      <c r="AX9500" s="3"/>
      <c r="AY9500" s="3"/>
      <c r="AZ9500" s="3"/>
      <c r="BA9500" s="3"/>
      <c r="BB9500" s="3"/>
      <c r="BC9500" s="3"/>
      <c r="BD9500" s="3"/>
      <c r="BE9500" s="3"/>
      <c r="BF9500" s="3"/>
      <c r="BG9500" s="3"/>
      <c r="CK9500"/>
    </row>
    <row r="9501" spans="1:89" x14ac:dyDescent="0.25">
      <c r="A9501" s="2"/>
      <c r="B9501" s="5"/>
      <c r="C9501" s="5"/>
      <c r="D9501" s="5"/>
      <c r="E9501" s="5"/>
      <c r="F9501" s="5"/>
      <c r="G9501" s="5"/>
      <c r="H9501" s="5"/>
      <c r="I9501" s="3"/>
      <c r="J9501" s="5"/>
      <c r="K9501" s="5"/>
      <c r="L9501" s="5"/>
      <c r="M9501" s="5"/>
      <c r="AJ9501" s="3"/>
      <c r="AK9501" s="3"/>
      <c r="AL9501" s="3"/>
      <c r="AM9501" s="3"/>
      <c r="AN9501" s="5"/>
      <c r="AO9501" s="5"/>
      <c r="AP9501" s="5"/>
      <c r="AQ9501" s="3"/>
      <c r="AR9501" s="3"/>
      <c r="AS9501" s="3"/>
      <c r="AT9501" s="3"/>
      <c r="AU9501" s="5"/>
      <c r="AV9501" s="3"/>
      <c r="AW9501" s="3"/>
      <c r="AX9501" s="3"/>
      <c r="AY9501" s="3"/>
      <c r="AZ9501" s="3"/>
      <c r="BA9501" s="3"/>
      <c r="BB9501" s="3"/>
      <c r="BC9501" s="3"/>
      <c r="BD9501" s="3"/>
      <c r="BE9501" s="3"/>
      <c r="BF9501" s="3"/>
      <c r="BG9501" s="3"/>
      <c r="CK9501"/>
    </row>
    <row r="9502" spans="1:89" x14ac:dyDescent="0.25">
      <c r="A9502" s="2"/>
      <c r="B9502" s="5"/>
      <c r="C9502" s="5"/>
      <c r="D9502" s="5"/>
      <c r="E9502" s="5"/>
      <c r="F9502" s="5"/>
      <c r="G9502" s="5"/>
      <c r="H9502" s="5"/>
      <c r="I9502" s="3"/>
      <c r="J9502" s="5"/>
      <c r="K9502" s="5"/>
      <c r="L9502" s="5"/>
      <c r="M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3"/>
      <c r="AU9502" s="5"/>
      <c r="AV9502" s="3"/>
      <c r="AW9502" s="3"/>
      <c r="AX9502" s="3"/>
      <c r="AY9502" s="3"/>
      <c r="AZ9502" s="3"/>
      <c r="BA9502" s="3"/>
      <c r="BB9502" s="3"/>
      <c r="BC9502" s="3"/>
      <c r="BD9502" s="3"/>
      <c r="BE9502" s="3"/>
      <c r="BF9502" s="3"/>
      <c r="BG9502" s="3"/>
      <c r="CK9502"/>
    </row>
    <row r="9503" spans="1:89" x14ac:dyDescent="0.25">
      <c r="A9503" s="2"/>
      <c r="B9503" s="5"/>
      <c r="C9503" s="5"/>
      <c r="D9503" s="5"/>
      <c r="E9503" s="5"/>
      <c r="F9503" s="5"/>
      <c r="G9503" s="5"/>
      <c r="H9503" s="5"/>
      <c r="I9503" s="3"/>
      <c r="J9503" s="5"/>
      <c r="K9503" s="5"/>
      <c r="L9503" s="5"/>
      <c r="M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3"/>
      <c r="AU9503" s="5"/>
      <c r="AV9503" s="3"/>
      <c r="AW9503" s="3"/>
      <c r="AX9503" s="3"/>
      <c r="AY9503" s="3"/>
      <c r="AZ9503" s="3"/>
      <c r="BA9503" s="3"/>
      <c r="BB9503" s="3"/>
      <c r="BC9503" s="3"/>
      <c r="BD9503" s="3"/>
      <c r="BE9503" s="3"/>
      <c r="BF9503" s="3"/>
      <c r="BG9503" s="3"/>
      <c r="CK9503"/>
    </row>
    <row r="9504" spans="1:89" x14ac:dyDescent="0.25">
      <c r="A9504" s="2"/>
      <c r="B9504" s="5"/>
      <c r="C9504" s="5"/>
      <c r="D9504" s="5"/>
      <c r="E9504" s="5"/>
      <c r="F9504" s="5"/>
      <c r="G9504" s="5"/>
      <c r="H9504" s="5"/>
      <c r="I9504" s="3"/>
      <c r="J9504" s="5"/>
      <c r="K9504" s="5"/>
      <c r="L9504" s="5"/>
      <c r="M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3"/>
      <c r="AU9504" s="5"/>
      <c r="AV9504" s="3"/>
      <c r="AW9504" s="3"/>
      <c r="AX9504" s="3"/>
      <c r="AY9504" s="3"/>
      <c r="AZ9504" s="3"/>
      <c r="BA9504" s="3"/>
      <c r="BB9504" s="3"/>
      <c r="BC9504" s="3"/>
      <c r="BD9504" s="3"/>
      <c r="BE9504" s="3"/>
      <c r="BF9504" s="3"/>
      <c r="BG9504" s="3"/>
      <c r="CK9504"/>
    </row>
    <row r="9505" spans="1:89" x14ac:dyDescent="0.25">
      <c r="A9505" s="2"/>
      <c r="B9505" s="5"/>
      <c r="C9505" s="5"/>
      <c r="D9505" s="5"/>
      <c r="E9505" s="5"/>
      <c r="F9505" s="5"/>
      <c r="G9505" s="5"/>
      <c r="H9505" s="5"/>
      <c r="I9505" s="3"/>
      <c r="J9505" s="5"/>
      <c r="K9505" s="5"/>
      <c r="L9505" s="5"/>
      <c r="M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3"/>
      <c r="AU9505" s="5"/>
      <c r="AV9505" s="3"/>
      <c r="AW9505" s="3"/>
      <c r="AX9505" s="3"/>
      <c r="AY9505" s="3"/>
      <c r="AZ9505" s="3"/>
      <c r="BA9505" s="3"/>
      <c r="BB9505" s="3"/>
      <c r="BC9505" s="3"/>
      <c r="BD9505" s="3"/>
      <c r="BE9505" s="3"/>
      <c r="BF9505" s="3"/>
      <c r="BG9505" s="3"/>
      <c r="CK9505"/>
    </row>
    <row r="9506" spans="1:89" x14ac:dyDescent="0.25">
      <c r="A9506" s="2"/>
      <c r="B9506" s="5"/>
      <c r="C9506" s="5"/>
      <c r="D9506" s="5"/>
      <c r="E9506" s="5"/>
      <c r="F9506" s="5"/>
      <c r="G9506" s="5"/>
      <c r="H9506" s="5"/>
      <c r="I9506" s="3"/>
      <c r="J9506" s="5"/>
      <c r="K9506" s="5"/>
      <c r="L9506" s="5"/>
      <c r="M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3"/>
      <c r="AU9506" s="5"/>
      <c r="AV9506" s="3"/>
      <c r="AW9506" s="3"/>
      <c r="AX9506" s="3"/>
      <c r="AY9506" s="3"/>
      <c r="AZ9506" s="3"/>
      <c r="BA9506" s="3"/>
      <c r="BB9506" s="3"/>
      <c r="BC9506" s="3"/>
      <c r="BD9506" s="3"/>
      <c r="BE9506" s="3"/>
      <c r="BF9506" s="3"/>
      <c r="BG9506" s="3"/>
      <c r="CK9506"/>
    </row>
    <row r="9507" spans="1:89" x14ac:dyDescent="0.25">
      <c r="A9507" s="2"/>
      <c r="B9507" s="5"/>
      <c r="C9507" s="5"/>
      <c r="D9507" s="5"/>
      <c r="E9507" s="5"/>
      <c r="F9507" s="5"/>
      <c r="G9507" s="5"/>
      <c r="H9507" s="5"/>
      <c r="I9507" s="3"/>
      <c r="J9507" s="5"/>
      <c r="K9507" s="5"/>
      <c r="L9507" s="5"/>
      <c r="M9507" s="5"/>
      <c r="AJ9507" s="3"/>
      <c r="AK9507" s="3"/>
      <c r="AL9507" s="3"/>
      <c r="AM9507" s="3"/>
      <c r="AN9507" s="5"/>
      <c r="AO9507" s="5"/>
      <c r="AP9507" s="5"/>
      <c r="AQ9507" s="3"/>
      <c r="AR9507" s="5"/>
      <c r="AS9507" s="3"/>
      <c r="AT9507" s="3"/>
      <c r="AU9507" s="5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CK9507"/>
    </row>
    <row r="9508" spans="1:89" x14ac:dyDescent="0.25">
      <c r="A9508" s="2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3"/>
      <c r="AU9508" s="5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CK9508"/>
    </row>
    <row r="9509" spans="1:89" x14ac:dyDescent="0.25">
      <c r="A9509" s="2"/>
      <c r="B9509" s="5"/>
      <c r="C9509" s="5"/>
      <c r="D9509" s="5"/>
      <c r="E9509" s="5"/>
      <c r="F9509" s="5"/>
      <c r="G9509" s="5"/>
      <c r="H9509" s="5"/>
      <c r="I9509" s="3"/>
      <c r="J9509" s="5"/>
      <c r="K9509" s="5"/>
      <c r="L9509" s="5"/>
      <c r="M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3"/>
      <c r="AU9509" s="5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CK9509"/>
    </row>
    <row r="9510" spans="1:89" x14ac:dyDescent="0.25">
      <c r="A9510" s="2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3"/>
      <c r="AU9510" s="5"/>
      <c r="AV9510" s="3"/>
      <c r="AW9510" s="3"/>
      <c r="AX9510" s="3"/>
      <c r="AY9510" s="3"/>
      <c r="AZ9510" s="3"/>
      <c r="BA9510" s="3"/>
      <c r="BB9510" s="3"/>
      <c r="BC9510" s="3"/>
      <c r="BD9510" s="3"/>
      <c r="BE9510" s="3"/>
      <c r="BF9510" s="3"/>
      <c r="BG9510" s="3"/>
      <c r="CK9510"/>
    </row>
    <row r="9511" spans="1:89" x14ac:dyDescent="0.25">
      <c r="A9511" s="2"/>
      <c r="B9511" s="5"/>
      <c r="C9511" s="5"/>
      <c r="D9511" s="5"/>
      <c r="E9511" s="5"/>
      <c r="F9511" s="5"/>
      <c r="G9511" s="5"/>
      <c r="H9511" s="5"/>
      <c r="I9511" s="3"/>
      <c r="J9511" s="5"/>
      <c r="K9511" s="5"/>
      <c r="L9511" s="5"/>
      <c r="M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3"/>
      <c r="AU9511" s="5"/>
      <c r="AV9511" s="3"/>
      <c r="AW9511" s="3"/>
      <c r="AX9511" s="3"/>
      <c r="AY9511" s="3"/>
      <c r="AZ9511" s="3"/>
      <c r="BA9511" s="3"/>
      <c r="BB9511" s="3"/>
      <c r="BC9511" s="3"/>
      <c r="BD9511" s="3"/>
      <c r="BE9511" s="3"/>
      <c r="BF9511" s="3"/>
      <c r="BG9511" s="3"/>
      <c r="CK9511"/>
    </row>
    <row r="9512" spans="1:89" x14ac:dyDescent="0.25">
      <c r="A9512" s="2"/>
      <c r="B9512" s="5"/>
      <c r="C9512" s="5"/>
      <c r="D9512" s="5"/>
      <c r="E9512" s="5"/>
      <c r="F9512" s="5"/>
      <c r="G9512" s="5"/>
      <c r="H9512" s="5"/>
      <c r="I9512" s="3"/>
      <c r="J9512" s="5"/>
      <c r="K9512" s="5"/>
      <c r="L9512" s="5"/>
      <c r="M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3"/>
      <c r="AU9512" s="5"/>
      <c r="AV9512" s="3"/>
      <c r="AW9512" s="3"/>
      <c r="AX9512" s="3"/>
      <c r="AY9512" s="3"/>
      <c r="AZ9512" s="3"/>
      <c r="BA9512" s="3"/>
      <c r="BB9512" s="3"/>
      <c r="BC9512" s="3"/>
      <c r="BD9512" s="3"/>
      <c r="BE9512" s="3"/>
      <c r="BF9512" s="3"/>
      <c r="BG9512" s="3"/>
      <c r="CK9512"/>
    </row>
    <row r="9513" spans="1:89" x14ac:dyDescent="0.25">
      <c r="A9513" s="2"/>
      <c r="B9513" s="5"/>
      <c r="C9513" s="5"/>
      <c r="D9513" s="5"/>
      <c r="E9513" s="5"/>
      <c r="F9513" s="5"/>
      <c r="G9513" s="5"/>
      <c r="H9513" s="5"/>
      <c r="I9513" s="3"/>
      <c r="J9513" s="5"/>
      <c r="K9513" s="5"/>
      <c r="L9513" s="5"/>
      <c r="M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3"/>
      <c r="AU9513" s="5"/>
      <c r="AV9513" s="3"/>
      <c r="AW9513" s="3"/>
      <c r="AX9513" s="3"/>
      <c r="AY9513" s="3"/>
      <c r="AZ9513" s="3"/>
      <c r="BA9513" s="3"/>
      <c r="BB9513" s="3"/>
      <c r="BC9513" s="3"/>
      <c r="BD9513" s="3"/>
      <c r="BE9513" s="3"/>
      <c r="BF9513" s="3"/>
      <c r="BG9513" s="3"/>
      <c r="CK9513"/>
    </row>
    <row r="9514" spans="1:89" x14ac:dyDescent="0.25">
      <c r="A9514" s="2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3"/>
      <c r="AU9514" s="5"/>
      <c r="AV9514" s="3"/>
      <c r="AW9514" s="3"/>
      <c r="AX9514" s="3"/>
      <c r="AY9514" s="3"/>
      <c r="AZ9514" s="3"/>
      <c r="BA9514" s="3"/>
      <c r="BB9514" s="3"/>
      <c r="BC9514" s="3"/>
      <c r="BD9514" s="3"/>
      <c r="BE9514" s="3"/>
      <c r="BF9514" s="3"/>
      <c r="BG9514" s="3"/>
      <c r="CK9514"/>
    </row>
    <row r="9515" spans="1:89" x14ac:dyDescent="0.25">
      <c r="A9515" s="2"/>
      <c r="B9515" s="5"/>
      <c r="C9515" s="5"/>
      <c r="D9515" s="5"/>
      <c r="E9515" s="5"/>
      <c r="F9515" s="5"/>
      <c r="G9515" s="5"/>
      <c r="H9515" s="5"/>
      <c r="I9515" s="3"/>
      <c r="J9515" s="5"/>
      <c r="K9515" s="5"/>
      <c r="L9515" s="5"/>
      <c r="M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3"/>
      <c r="AU9515" s="5"/>
      <c r="AV9515" s="3"/>
      <c r="AW9515" s="3"/>
      <c r="AX9515" s="3"/>
      <c r="AY9515" s="3"/>
      <c r="AZ9515" s="3"/>
      <c r="BA9515" s="3"/>
      <c r="BB9515" s="3"/>
      <c r="BC9515" s="3"/>
      <c r="BD9515" s="3"/>
      <c r="BE9515" s="3"/>
      <c r="BF9515" s="3"/>
      <c r="BG9515" s="3"/>
      <c r="CK9515"/>
    </row>
    <row r="9516" spans="1:89" x14ac:dyDescent="0.25">
      <c r="A9516" s="2"/>
      <c r="B9516" s="5"/>
      <c r="C9516" s="5"/>
      <c r="D9516" s="5"/>
      <c r="E9516" s="5"/>
      <c r="F9516" s="5"/>
      <c r="G9516" s="5"/>
      <c r="H9516" s="5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  <c r="AI9516" s="3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3"/>
      <c r="AU9516" s="5"/>
      <c r="AV9516" s="3"/>
      <c r="AW9516" s="3"/>
      <c r="AX9516" s="3"/>
      <c r="AY9516" s="3"/>
      <c r="AZ9516" s="3"/>
      <c r="BA9516" s="3"/>
      <c r="BB9516" s="3"/>
      <c r="BC9516" s="3"/>
      <c r="BD9516" s="3"/>
      <c r="BE9516" s="3"/>
      <c r="BF9516" s="3"/>
      <c r="BG9516" s="3"/>
      <c r="CK9516"/>
    </row>
    <row r="9517" spans="1:89" x14ac:dyDescent="0.25">
      <c r="A9517" s="2"/>
      <c r="B9517" s="5"/>
      <c r="C9517" s="5"/>
      <c r="D9517" s="5"/>
      <c r="E9517" s="5"/>
      <c r="F9517" s="5"/>
      <c r="G9517" s="5"/>
      <c r="H9517" s="5"/>
      <c r="I9517" s="3"/>
      <c r="J9517" s="5"/>
      <c r="K9517" s="5"/>
      <c r="L9517" s="5"/>
      <c r="M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3"/>
      <c r="AU9517" s="5"/>
      <c r="AV9517" s="3"/>
      <c r="AW9517" s="3"/>
      <c r="AX9517" s="3"/>
      <c r="AY9517" s="3"/>
      <c r="AZ9517" s="3"/>
      <c r="BA9517" s="3"/>
      <c r="BB9517" s="3"/>
      <c r="BC9517" s="3"/>
      <c r="BD9517" s="3"/>
      <c r="BE9517" s="3"/>
      <c r="BF9517" s="3"/>
      <c r="BG9517" s="3"/>
      <c r="CK9517"/>
    </row>
    <row r="9518" spans="1:89" x14ac:dyDescent="0.25">
      <c r="A9518" s="2"/>
      <c r="B9518" s="5"/>
      <c r="C9518" s="5"/>
      <c r="D9518" s="5"/>
      <c r="E9518" s="5"/>
      <c r="F9518" s="5"/>
      <c r="G9518" s="5"/>
      <c r="H9518" s="5"/>
      <c r="I9518" s="3"/>
      <c r="J9518" s="5"/>
      <c r="K9518" s="5"/>
      <c r="L9518" s="5"/>
      <c r="M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3"/>
      <c r="AU9518" s="5"/>
      <c r="AV9518" s="3"/>
      <c r="AW9518" s="3"/>
      <c r="AX9518" s="3"/>
      <c r="AY9518" s="3"/>
      <c r="AZ9518" s="3"/>
      <c r="BA9518" s="3"/>
      <c r="BB9518" s="3"/>
      <c r="BC9518" s="3"/>
      <c r="BD9518" s="3"/>
      <c r="BE9518" s="3"/>
      <c r="BF9518" s="3"/>
      <c r="BG9518" s="3"/>
      <c r="CK9518"/>
    </row>
    <row r="9519" spans="1:89" x14ac:dyDescent="0.25">
      <c r="A9519" s="2"/>
      <c r="B9519" s="5"/>
      <c r="C9519" s="5"/>
      <c r="D9519" s="5"/>
      <c r="E9519" s="5"/>
      <c r="F9519" s="5"/>
      <c r="G9519" s="5"/>
      <c r="H9519" s="5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  <c r="AI9519" s="3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3"/>
      <c r="AU9519" s="5"/>
      <c r="AV9519" s="3"/>
      <c r="AW9519" s="3"/>
      <c r="AX9519" s="3"/>
      <c r="AY9519" s="3"/>
      <c r="AZ9519" s="3"/>
      <c r="BA9519" s="3"/>
      <c r="BB9519" s="3"/>
      <c r="BC9519" s="3"/>
      <c r="BD9519" s="3"/>
      <c r="BE9519" s="3"/>
      <c r="BF9519" s="3"/>
      <c r="BG9519" s="3"/>
      <c r="CK9519"/>
    </row>
    <row r="9520" spans="1:89" x14ac:dyDescent="0.25">
      <c r="A9520" s="2"/>
      <c r="B9520" s="5"/>
      <c r="C9520" s="5"/>
      <c r="D9520" s="5"/>
      <c r="E9520" s="5"/>
      <c r="F9520" s="5"/>
      <c r="G9520" s="5"/>
      <c r="H9520" s="5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  <c r="AI9520" s="3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3"/>
      <c r="AU9520" s="5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CK9520"/>
    </row>
    <row r="9521" spans="1:89" x14ac:dyDescent="0.25">
      <c r="A9521" s="2"/>
      <c r="B9521" s="5"/>
      <c r="C9521" s="5"/>
      <c r="D9521" s="5"/>
      <c r="E9521" s="5"/>
      <c r="F9521" s="5"/>
      <c r="G9521" s="5"/>
      <c r="H9521" s="5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  <c r="AI9521" s="3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3"/>
      <c r="AU9521" s="5"/>
      <c r="AV9521" s="3"/>
      <c r="AW9521" s="3"/>
      <c r="AX9521" s="3"/>
      <c r="AY9521" s="3"/>
      <c r="AZ9521" s="3"/>
      <c r="BA9521" s="3"/>
      <c r="BB9521" s="3"/>
      <c r="BC9521" s="3"/>
      <c r="BD9521" s="3"/>
      <c r="BE9521" s="3"/>
      <c r="BF9521" s="3"/>
      <c r="BG9521" s="3"/>
      <c r="CK9521"/>
    </row>
    <row r="9522" spans="1:89" x14ac:dyDescent="0.25">
      <c r="A9522" s="2"/>
      <c r="B9522" s="5"/>
      <c r="C9522" s="5"/>
      <c r="D9522" s="5"/>
      <c r="E9522" s="5"/>
      <c r="F9522" s="5"/>
      <c r="G9522" s="5"/>
      <c r="H9522" s="5"/>
      <c r="I9522" s="3"/>
      <c r="J9522" s="5"/>
      <c r="K9522" s="5"/>
      <c r="L9522" s="5"/>
      <c r="M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3"/>
      <c r="AU9522" s="5"/>
      <c r="AV9522" s="3"/>
      <c r="AW9522" s="3"/>
      <c r="AX9522" s="3"/>
      <c r="AY9522" s="3"/>
      <c r="AZ9522" s="3"/>
      <c r="BA9522" s="3"/>
      <c r="BB9522" s="3"/>
      <c r="BC9522" s="3"/>
      <c r="BD9522" s="3"/>
      <c r="BE9522" s="3"/>
      <c r="BF9522" s="3"/>
      <c r="BG9522" s="3"/>
      <c r="CK9522"/>
    </row>
    <row r="9523" spans="1:89" x14ac:dyDescent="0.25">
      <c r="A9523" s="2"/>
      <c r="B9523" s="5"/>
      <c r="C9523" s="5"/>
      <c r="D9523" s="5"/>
      <c r="E9523" s="5"/>
      <c r="F9523" s="5"/>
      <c r="G9523" s="5"/>
      <c r="H9523" s="5"/>
      <c r="I9523" s="3"/>
      <c r="J9523" s="5"/>
      <c r="K9523" s="5"/>
      <c r="L9523" s="5"/>
      <c r="M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3"/>
      <c r="AU9523" s="5"/>
      <c r="AV9523" s="3"/>
      <c r="AW9523" s="3"/>
      <c r="AX9523" s="3"/>
      <c r="AY9523" s="3"/>
      <c r="AZ9523" s="3"/>
      <c r="BA9523" s="3"/>
      <c r="BB9523" s="3"/>
      <c r="BC9523" s="3"/>
      <c r="BD9523" s="3"/>
      <c r="BE9523" s="3"/>
      <c r="BF9523" s="3"/>
      <c r="BG9523" s="3"/>
      <c r="CK9523"/>
    </row>
    <row r="9524" spans="1:89" x14ac:dyDescent="0.25">
      <c r="A9524" s="2"/>
      <c r="B9524" s="5"/>
      <c r="C9524" s="5"/>
      <c r="D9524" s="5"/>
      <c r="E9524" s="5"/>
      <c r="F9524" s="5"/>
      <c r="G9524" s="5"/>
      <c r="H9524" s="5"/>
      <c r="I9524" s="5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  <c r="AI9524" s="3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3"/>
      <c r="AU9524" s="5"/>
      <c r="AV9524" s="3"/>
      <c r="AW9524" s="3"/>
      <c r="AX9524" s="3"/>
      <c r="AY9524" s="3"/>
      <c r="AZ9524" s="3"/>
      <c r="BA9524" s="3"/>
      <c r="BB9524" s="3"/>
      <c r="BC9524" s="3"/>
      <c r="BD9524" s="3"/>
      <c r="BE9524" s="3"/>
      <c r="BF9524" s="3"/>
      <c r="BG9524" s="3"/>
      <c r="CK9524"/>
    </row>
    <row r="9525" spans="1:89" x14ac:dyDescent="0.25">
      <c r="A9525" s="2"/>
      <c r="B9525" s="5"/>
      <c r="C9525" s="5"/>
      <c r="D9525" s="5"/>
      <c r="E9525" s="5"/>
      <c r="F9525" s="5"/>
      <c r="G9525" s="5"/>
      <c r="H9525" s="5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  <c r="AI9525" s="3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3"/>
      <c r="AU9525" s="5"/>
      <c r="AV9525" s="3"/>
      <c r="AW9525" s="3"/>
      <c r="AX9525" s="3"/>
      <c r="AY9525" s="3"/>
      <c r="AZ9525" s="3"/>
      <c r="BA9525" s="3"/>
      <c r="BB9525" s="3"/>
      <c r="BC9525" s="3"/>
      <c r="BD9525" s="3"/>
      <c r="BE9525" s="3"/>
      <c r="BF9525" s="3"/>
      <c r="BG9525" s="3"/>
      <c r="CK9525"/>
    </row>
    <row r="9526" spans="1:89" x14ac:dyDescent="0.25">
      <c r="A9526" s="2"/>
      <c r="B9526" s="5"/>
      <c r="C9526" s="5"/>
      <c r="D9526" s="5"/>
      <c r="E9526" s="5"/>
      <c r="F9526" s="5"/>
      <c r="G9526" s="5"/>
      <c r="H9526" s="5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  <c r="AI9526" s="3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3"/>
      <c r="AU9526" s="5"/>
      <c r="AV9526" s="3"/>
      <c r="AW9526" s="3"/>
      <c r="AX9526" s="3"/>
      <c r="AY9526" s="3"/>
      <c r="AZ9526" s="3"/>
      <c r="BA9526" s="3"/>
      <c r="BB9526" s="3"/>
      <c r="BC9526" s="3"/>
      <c r="BD9526" s="3"/>
      <c r="BE9526" s="3"/>
      <c r="BF9526" s="3"/>
      <c r="BG9526" s="3"/>
      <c r="CK9526"/>
    </row>
    <row r="9527" spans="1:89" x14ac:dyDescent="0.25">
      <c r="A9527" s="2"/>
      <c r="B9527" s="5"/>
      <c r="C9527" s="5"/>
      <c r="D9527" s="5"/>
      <c r="E9527" s="5"/>
      <c r="F9527" s="5"/>
      <c r="G9527" s="5"/>
      <c r="H9527" s="5"/>
      <c r="I9527" s="3"/>
      <c r="J9527" s="5"/>
      <c r="K9527" s="5"/>
      <c r="L9527" s="5"/>
      <c r="M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3"/>
      <c r="AU9527" s="5"/>
      <c r="AV9527" s="3"/>
      <c r="AW9527" s="3"/>
      <c r="AX9527" s="3"/>
      <c r="AY9527" s="3"/>
      <c r="AZ9527" s="3"/>
      <c r="BA9527" s="3"/>
      <c r="BB9527" s="3"/>
      <c r="BC9527" s="3"/>
      <c r="BD9527" s="3"/>
      <c r="BE9527" s="3"/>
      <c r="BF9527" s="3"/>
      <c r="BG9527" s="3"/>
      <c r="CK9527"/>
    </row>
    <row r="9528" spans="1:89" x14ac:dyDescent="0.25">
      <c r="A9528" s="2"/>
      <c r="B9528" s="5"/>
      <c r="C9528" s="5"/>
      <c r="D9528" s="5"/>
      <c r="E9528" s="5"/>
      <c r="F9528" s="5"/>
      <c r="G9528" s="5"/>
      <c r="H9528" s="5"/>
      <c r="I9528" s="3"/>
      <c r="J9528" s="5"/>
      <c r="K9528" s="5"/>
      <c r="L9528" s="5"/>
      <c r="M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3"/>
      <c r="AU9528" s="5"/>
      <c r="AV9528" s="3"/>
      <c r="AW9528" s="3"/>
      <c r="AX9528" s="3"/>
      <c r="AY9528" s="3"/>
      <c r="AZ9528" s="3"/>
      <c r="BA9528" s="3"/>
      <c r="BB9528" s="3"/>
      <c r="BC9528" s="3"/>
      <c r="BD9528" s="3"/>
      <c r="BE9528" s="3"/>
      <c r="BF9528" s="3"/>
      <c r="BG9528" s="3"/>
      <c r="CK9528"/>
    </row>
    <row r="9529" spans="1:89" x14ac:dyDescent="0.25">
      <c r="A9529" s="2"/>
      <c r="B9529" s="5"/>
      <c r="C9529" s="5"/>
      <c r="D9529" s="5"/>
      <c r="E9529" s="5"/>
      <c r="F9529" s="5"/>
      <c r="G9529" s="5"/>
      <c r="H9529" s="5"/>
      <c r="I9529" s="3"/>
      <c r="J9529" s="5"/>
      <c r="K9529" s="5"/>
      <c r="L9529" s="3"/>
      <c r="M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3"/>
      <c r="AU9529" s="5"/>
      <c r="AV9529" s="3"/>
      <c r="AW9529" s="3"/>
      <c r="AX9529" s="3"/>
      <c r="AY9529" s="3"/>
      <c r="AZ9529" s="3"/>
      <c r="BA9529" s="3"/>
      <c r="BB9529" s="3"/>
      <c r="BC9529" s="3"/>
      <c r="BD9529" s="3"/>
      <c r="BE9529" s="3"/>
      <c r="BF9529" s="3"/>
      <c r="BG9529" s="3"/>
      <c r="CK9529"/>
    </row>
    <row r="9530" spans="1:89" x14ac:dyDescent="0.25">
      <c r="A9530" s="2"/>
      <c r="B9530" s="5"/>
      <c r="C9530" s="5"/>
      <c r="D9530" s="5"/>
      <c r="E9530" s="5"/>
      <c r="F9530" s="5"/>
      <c r="G9530" s="5"/>
      <c r="H9530" s="5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  <c r="AI9530" s="3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3"/>
      <c r="AU9530" s="5"/>
      <c r="AV9530" s="3"/>
      <c r="AW9530" s="3"/>
      <c r="AX9530" s="3"/>
      <c r="AY9530" s="3"/>
      <c r="AZ9530" s="3"/>
      <c r="BA9530" s="3"/>
      <c r="BB9530" s="3"/>
      <c r="BC9530" s="3"/>
      <c r="BD9530" s="3"/>
      <c r="BE9530" s="3"/>
      <c r="BF9530" s="3"/>
      <c r="BG9530" s="3"/>
      <c r="CK9530"/>
    </row>
    <row r="9531" spans="1:89" x14ac:dyDescent="0.25">
      <c r="A9531" s="2"/>
      <c r="B9531" s="5"/>
      <c r="C9531" s="5"/>
      <c r="D9531" s="5"/>
      <c r="E9531" s="5"/>
      <c r="F9531" s="5"/>
      <c r="G9531" s="5"/>
      <c r="H9531" s="5"/>
      <c r="I9531" s="3"/>
      <c r="J9531" s="5"/>
      <c r="K9531" s="5"/>
      <c r="L9531" s="5"/>
      <c r="M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3"/>
      <c r="AU9531" s="5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CK9531"/>
    </row>
    <row r="9532" spans="1:89" x14ac:dyDescent="0.25">
      <c r="A9532" s="2"/>
      <c r="B9532" s="5"/>
      <c r="C9532" s="5"/>
      <c r="D9532" s="5"/>
      <c r="E9532" s="5"/>
      <c r="F9532" s="5"/>
      <c r="G9532" s="5"/>
      <c r="H9532" s="5"/>
      <c r="I9532" s="3"/>
      <c r="J9532" s="5"/>
      <c r="K9532" s="5"/>
      <c r="L9532" s="5"/>
      <c r="M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3"/>
      <c r="AU9532" s="5"/>
      <c r="AV9532" s="3"/>
      <c r="AW9532" s="3"/>
      <c r="AX9532" s="3"/>
      <c r="AY9532" s="3"/>
      <c r="AZ9532" s="3"/>
      <c r="BA9532" s="3"/>
      <c r="BB9532" s="3"/>
      <c r="BC9532" s="3"/>
      <c r="BD9532" s="3"/>
      <c r="BE9532" s="3"/>
      <c r="BF9532" s="3"/>
      <c r="BG9532" s="3"/>
      <c r="CK9532"/>
    </row>
    <row r="9533" spans="1:89" x14ac:dyDescent="0.25">
      <c r="A9533" s="2"/>
      <c r="B9533" s="5"/>
      <c r="C9533" s="5"/>
      <c r="D9533" s="5"/>
      <c r="E9533" s="5"/>
      <c r="F9533" s="5"/>
      <c r="G9533" s="5"/>
      <c r="H9533" s="5"/>
      <c r="I9533" s="3"/>
      <c r="J9533" s="5"/>
      <c r="K9533" s="5"/>
      <c r="L9533" s="5"/>
      <c r="M9533" s="5"/>
      <c r="AJ9533" s="3"/>
      <c r="AK9533" s="3"/>
      <c r="AL9533" s="3"/>
      <c r="AM9533" s="3"/>
      <c r="AN9533" s="5"/>
      <c r="AO9533" s="5"/>
      <c r="AP9533" s="5"/>
      <c r="AQ9533" s="5"/>
      <c r="AR9533" s="5"/>
      <c r="AS9533" s="5"/>
      <c r="AT9533" s="3"/>
      <c r="AU9533" s="5"/>
      <c r="AV9533" s="3"/>
      <c r="AW9533" s="3"/>
      <c r="AX9533" s="3"/>
      <c r="AY9533" s="3"/>
      <c r="AZ9533" s="3"/>
      <c r="BA9533" s="3"/>
      <c r="BB9533" s="3"/>
      <c r="BC9533" s="3"/>
      <c r="BD9533" s="3"/>
      <c r="BE9533" s="3"/>
      <c r="BF9533" s="3"/>
      <c r="BG9533" s="3"/>
      <c r="CK9533"/>
    </row>
    <row r="9534" spans="1:89" x14ac:dyDescent="0.25">
      <c r="A9534" s="2"/>
      <c r="B9534" s="5"/>
      <c r="C9534" s="5"/>
      <c r="D9534" s="5"/>
      <c r="E9534" s="5"/>
      <c r="F9534" s="5"/>
      <c r="G9534" s="5"/>
      <c r="H9534" s="5"/>
      <c r="I9534" s="3"/>
      <c r="J9534" s="5"/>
      <c r="K9534" s="5"/>
      <c r="L9534" s="5"/>
      <c r="M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3"/>
      <c r="AU9534" s="5"/>
      <c r="AV9534" s="3"/>
      <c r="AW9534" s="3"/>
      <c r="AX9534" s="3"/>
      <c r="AY9534" s="3"/>
      <c r="AZ9534" s="3"/>
      <c r="BA9534" s="3"/>
      <c r="BB9534" s="3"/>
      <c r="BC9534" s="3"/>
      <c r="BD9534" s="3"/>
      <c r="BE9534" s="3"/>
      <c r="BF9534" s="3"/>
      <c r="BG9534" s="3"/>
      <c r="CK9534"/>
    </row>
    <row r="9535" spans="1:89" x14ac:dyDescent="0.25">
      <c r="A9535" s="2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3"/>
      <c r="AU9535" s="5"/>
      <c r="AV9535" s="3"/>
      <c r="AW9535" s="3"/>
      <c r="AX9535" s="3"/>
      <c r="AY9535" s="3"/>
      <c r="AZ9535" s="3"/>
      <c r="BA9535" s="3"/>
      <c r="BB9535" s="3"/>
      <c r="BC9535" s="3"/>
      <c r="BD9535" s="3"/>
      <c r="BE9535" s="3"/>
      <c r="BF9535" s="3"/>
      <c r="BG9535" s="3"/>
      <c r="CK9535"/>
    </row>
    <row r="9536" spans="1:89" x14ac:dyDescent="0.25">
      <c r="A9536" s="2"/>
      <c r="B9536" s="5"/>
      <c r="C9536" s="5"/>
      <c r="D9536" s="5"/>
      <c r="E9536" s="5"/>
      <c r="F9536" s="5"/>
      <c r="G9536" s="5"/>
      <c r="H9536" s="5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3"/>
      <c r="AK9536" s="3"/>
      <c r="AL9536" s="3"/>
      <c r="AM9536" s="5"/>
      <c r="AN9536" s="5"/>
      <c r="AO9536" s="5"/>
      <c r="AP9536" s="5"/>
      <c r="AQ9536" s="5"/>
      <c r="AR9536" s="5"/>
      <c r="AS9536" s="5"/>
      <c r="AT9536" s="3"/>
      <c r="AU9536" s="5"/>
      <c r="AV9536" s="3"/>
      <c r="AW9536" s="3"/>
      <c r="AX9536" s="3"/>
      <c r="AY9536" s="3"/>
      <c r="AZ9536" s="3"/>
      <c r="BA9536" s="3"/>
      <c r="BB9536" s="3"/>
      <c r="BC9536" s="3"/>
      <c r="BD9536" s="3"/>
      <c r="BE9536" s="3"/>
      <c r="BF9536" s="3"/>
      <c r="BG9536" s="3"/>
      <c r="CK9536"/>
    </row>
    <row r="9537" spans="1:89" x14ac:dyDescent="0.25">
      <c r="A9537" s="2"/>
      <c r="B9537" s="5"/>
      <c r="C9537" s="5"/>
      <c r="D9537" s="5"/>
      <c r="E9537" s="5"/>
      <c r="F9537" s="5"/>
      <c r="G9537" s="5"/>
      <c r="H9537" s="5"/>
      <c r="I9537" s="3"/>
      <c r="J9537" s="5"/>
      <c r="K9537" s="5"/>
      <c r="L9537" s="5"/>
      <c r="M9537" s="5"/>
      <c r="AJ9537" s="3"/>
      <c r="AK9537" s="3"/>
      <c r="AL9537" s="3"/>
      <c r="AM9537" s="3"/>
      <c r="AN9537" s="5"/>
      <c r="AO9537" s="5"/>
      <c r="AP9537" s="5"/>
      <c r="AQ9537" s="5"/>
      <c r="AR9537" s="5"/>
      <c r="AS9537" s="5"/>
      <c r="AT9537" s="3"/>
      <c r="AU9537" s="5"/>
      <c r="AV9537" s="3"/>
      <c r="AW9537" s="3"/>
      <c r="AX9537" s="3"/>
      <c r="AY9537" s="3"/>
      <c r="AZ9537" s="3"/>
      <c r="BA9537" s="3"/>
      <c r="BB9537" s="3"/>
      <c r="BC9537" s="3"/>
      <c r="BD9537" s="3"/>
      <c r="BE9537" s="3"/>
      <c r="BF9537" s="3"/>
      <c r="BG9537" s="3"/>
      <c r="CK9537"/>
    </row>
    <row r="9538" spans="1:89" x14ac:dyDescent="0.25">
      <c r="A9538" s="2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AJ9538" s="3"/>
      <c r="AK9538" s="3"/>
      <c r="AL9538" s="3"/>
      <c r="AM9538" s="3"/>
      <c r="AN9538" s="5"/>
      <c r="AO9538" s="5"/>
      <c r="AP9538" s="5"/>
      <c r="AQ9538" s="5"/>
      <c r="AR9538" s="5"/>
      <c r="AS9538" s="5"/>
      <c r="AT9538" s="3"/>
      <c r="AU9538" s="5"/>
      <c r="AV9538" s="3"/>
      <c r="AW9538" s="3"/>
      <c r="AX9538" s="3"/>
      <c r="AY9538" s="3"/>
      <c r="AZ9538" s="3"/>
      <c r="BA9538" s="3"/>
      <c r="BB9538" s="3"/>
      <c r="BC9538" s="3"/>
      <c r="BD9538" s="3"/>
      <c r="BE9538" s="3"/>
      <c r="BF9538" s="3"/>
      <c r="BG9538" s="3"/>
      <c r="CK9538"/>
    </row>
    <row r="9539" spans="1:89" x14ac:dyDescent="0.25">
      <c r="A9539" s="2"/>
      <c r="B9539" s="5"/>
      <c r="C9539" s="5"/>
      <c r="D9539" s="5"/>
      <c r="E9539" s="5"/>
      <c r="F9539" s="5"/>
      <c r="G9539" s="5"/>
      <c r="H9539" s="5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  <c r="AI9539" s="3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3"/>
      <c r="AU9539" s="5"/>
      <c r="AV9539" s="3"/>
      <c r="AW9539" s="3"/>
      <c r="AX9539" s="3"/>
      <c r="AY9539" s="3"/>
      <c r="AZ9539" s="3"/>
      <c r="BA9539" s="3"/>
      <c r="BB9539" s="3"/>
      <c r="BC9539" s="3"/>
      <c r="BD9539" s="3"/>
      <c r="BE9539" s="3"/>
      <c r="BF9539" s="3"/>
      <c r="BG9539" s="3"/>
      <c r="CK9539"/>
    </row>
    <row r="9540" spans="1:89" x14ac:dyDescent="0.25">
      <c r="A9540" s="2"/>
      <c r="B9540" s="5"/>
      <c r="C9540" s="5"/>
      <c r="D9540" s="5"/>
      <c r="E9540" s="5"/>
      <c r="F9540" s="5"/>
      <c r="G9540" s="5"/>
      <c r="H9540" s="5"/>
      <c r="I9540" s="3"/>
      <c r="J9540" s="5"/>
      <c r="K9540" s="5"/>
      <c r="L9540" s="5"/>
      <c r="M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3"/>
      <c r="AU9540" s="5"/>
      <c r="AV9540" s="3"/>
      <c r="AW9540" s="3"/>
      <c r="AX9540" s="3"/>
      <c r="AY9540" s="3"/>
      <c r="AZ9540" s="3"/>
      <c r="BA9540" s="3"/>
      <c r="BB9540" s="3"/>
      <c r="BC9540" s="3"/>
      <c r="BD9540" s="3"/>
      <c r="BE9540" s="3"/>
      <c r="BF9540" s="3"/>
      <c r="BG9540" s="3"/>
      <c r="CK9540"/>
    </row>
    <row r="9541" spans="1:89" x14ac:dyDescent="0.25">
      <c r="A9541" s="2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AJ9541" s="3"/>
      <c r="AK9541" s="3"/>
      <c r="AL9541" s="3"/>
      <c r="AM9541" s="5"/>
      <c r="AN9541" s="5"/>
      <c r="AO9541" s="5"/>
      <c r="AP9541" s="5"/>
      <c r="AQ9541" s="5"/>
      <c r="AR9541" s="5"/>
      <c r="AS9541" s="5"/>
      <c r="AT9541" s="3"/>
      <c r="AU9541" s="5"/>
      <c r="AV9541" s="3"/>
      <c r="AW9541" s="3"/>
      <c r="AX9541" s="3"/>
      <c r="AY9541" s="3"/>
      <c r="AZ9541" s="3"/>
      <c r="BA9541" s="3"/>
      <c r="BB9541" s="3"/>
      <c r="BC9541" s="3"/>
      <c r="BD9541" s="3"/>
      <c r="BE9541" s="3"/>
      <c r="BF9541" s="3"/>
      <c r="BG9541" s="3"/>
      <c r="CK9541"/>
    </row>
    <row r="9542" spans="1:89" x14ac:dyDescent="0.25">
      <c r="A9542" s="2"/>
      <c r="B9542" s="5"/>
      <c r="C9542" s="5"/>
      <c r="D9542" s="5"/>
      <c r="E9542" s="5"/>
      <c r="F9542" s="5"/>
      <c r="G9542" s="5"/>
      <c r="H9542" s="5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3"/>
      <c r="AK9542" s="3"/>
      <c r="AL9542" s="3"/>
      <c r="AM9542" s="3"/>
      <c r="AN9542" s="5"/>
      <c r="AO9542" s="5"/>
      <c r="AP9542" s="5"/>
      <c r="AQ9542" s="5"/>
      <c r="AR9542" s="5"/>
      <c r="AS9542" s="5"/>
      <c r="AT9542" s="3"/>
      <c r="AU9542" s="5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CK9542"/>
    </row>
    <row r="9543" spans="1:89" x14ac:dyDescent="0.25">
      <c r="A9543" s="2"/>
      <c r="B9543" s="5"/>
      <c r="C9543" s="5"/>
      <c r="D9543" s="5"/>
      <c r="E9543" s="5"/>
      <c r="F9543" s="5"/>
      <c r="G9543" s="5"/>
      <c r="H9543" s="5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  <c r="AI9543" s="3"/>
      <c r="AJ9543" s="3"/>
      <c r="AK9543" s="3"/>
      <c r="AL9543" s="3"/>
      <c r="AM9543" s="5"/>
      <c r="AN9543" s="5"/>
      <c r="AO9543" s="5"/>
      <c r="AP9543" s="5"/>
      <c r="AQ9543" s="5"/>
      <c r="AR9543" s="5"/>
      <c r="AS9543" s="5"/>
      <c r="AT9543" s="3"/>
      <c r="AU9543" s="5"/>
      <c r="AV9543" s="3"/>
      <c r="AW9543" s="3"/>
      <c r="AX9543" s="3"/>
      <c r="AY9543" s="3"/>
      <c r="AZ9543" s="3"/>
      <c r="BA9543" s="3"/>
      <c r="BB9543" s="3"/>
      <c r="BC9543" s="3"/>
      <c r="BD9543" s="3"/>
      <c r="BE9543" s="3"/>
      <c r="BF9543" s="3"/>
      <c r="BG9543" s="3"/>
      <c r="CK9543"/>
    </row>
    <row r="9544" spans="1:89" x14ac:dyDescent="0.25">
      <c r="A9544" s="2"/>
      <c r="B9544" s="5"/>
      <c r="C9544" s="5"/>
      <c r="D9544" s="5"/>
      <c r="E9544" s="5"/>
      <c r="F9544" s="5"/>
      <c r="G9544" s="5"/>
      <c r="H9544" s="5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  <c r="AI9544" s="3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3"/>
      <c r="AU9544" s="5"/>
      <c r="AV9544" s="3"/>
      <c r="AW9544" s="3"/>
      <c r="AX9544" s="3"/>
      <c r="AY9544" s="3"/>
      <c r="AZ9544" s="3"/>
      <c r="BA9544" s="3"/>
      <c r="BB9544" s="3"/>
      <c r="BC9544" s="3"/>
      <c r="BD9544" s="3"/>
      <c r="BE9544" s="3"/>
      <c r="BF9544" s="3"/>
      <c r="BG9544" s="3"/>
      <c r="CK9544"/>
    </row>
    <row r="9545" spans="1:89" x14ac:dyDescent="0.25">
      <c r="A9545" s="2"/>
      <c r="B9545" s="5"/>
      <c r="C9545" s="5"/>
      <c r="D9545" s="5"/>
      <c r="E9545" s="5"/>
      <c r="F9545" s="5"/>
      <c r="G9545" s="5"/>
      <c r="H9545" s="5"/>
      <c r="I9545" s="3"/>
      <c r="J9545" s="5"/>
      <c r="K9545" s="5"/>
      <c r="L9545" s="5"/>
      <c r="M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3"/>
      <c r="AU9545" s="5"/>
      <c r="AV9545" s="3"/>
      <c r="AW9545" s="3"/>
      <c r="AX9545" s="3"/>
      <c r="AY9545" s="3"/>
      <c r="AZ9545" s="3"/>
      <c r="BA9545" s="3"/>
      <c r="BB9545" s="3"/>
      <c r="BC9545" s="3"/>
      <c r="BD9545" s="3"/>
      <c r="BE9545" s="3"/>
      <c r="BF9545" s="3"/>
      <c r="BG9545" s="3"/>
      <c r="CK9545"/>
    </row>
    <row r="9546" spans="1:89" x14ac:dyDescent="0.25">
      <c r="A9546" s="2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3"/>
      <c r="AU9546" s="5"/>
      <c r="AV9546" s="3"/>
      <c r="AW9546" s="3"/>
      <c r="AX9546" s="3"/>
      <c r="AY9546" s="3"/>
      <c r="AZ9546" s="3"/>
      <c r="BA9546" s="3"/>
      <c r="BB9546" s="3"/>
      <c r="BC9546" s="3"/>
      <c r="BD9546" s="3"/>
      <c r="BE9546" s="3"/>
      <c r="BF9546" s="3"/>
      <c r="BG9546" s="3"/>
      <c r="CK9546"/>
    </row>
    <row r="9547" spans="1:89" x14ac:dyDescent="0.25">
      <c r="A9547" s="2"/>
      <c r="B9547" s="5"/>
      <c r="C9547" s="5"/>
      <c r="D9547" s="5"/>
      <c r="E9547" s="5"/>
      <c r="F9547" s="5"/>
      <c r="G9547" s="5"/>
      <c r="H9547" s="5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  <c r="AI9547" s="3"/>
      <c r="AJ9547" s="3"/>
      <c r="AK9547" s="3"/>
      <c r="AL9547" s="3"/>
      <c r="AM9547" s="5"/>
      <c r="AN9547" s="5"/>
      <c r="AO9547" s="5"/>
      <c r="AP9547" s="5"/>
      <c r="AQ9547" s="5"/>
      <c r="AR9547" s="5"/>
      <c r="AS9547" s="5"/>
      <c r="AT9547" s="3"/>
      <c r="AU9547" s="5"/>
      <c r="AV9547" s="3"/>
      <c r="AW9547" s="3"/>
      <c r="AX9547" s="3"/>
      <c r="AY9547" s="3"/>
      <c r="AZ9547" s="3"/>
      <c r="BA9547" s="3"/>
      <c r="BB9547" s="3"/>
      <c r="BC9547" s="3"/>
      <c r="BD9547" s="3"/>
      <c r="BE9547" s="3"/>
      <c r="BF9547" s="3"/>
      <c r="BG9547" s="3"/>
      <c r="CK9547"/>
    </row>
    <row r="9548" spans="1:89" x14ac:dyDescent="0.25">
      <c r="A9548" s="2"/>
      <c r="B9548" s="5"/>
      <c r="C9548" s="5"/>
      <c r="D9548" s="5"/>
      <c r="E9548" s="5"/>
      <c r="F9548" s="5"/>
      <c r="G9548" s="5"/>
      <c r="H9548" s="5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  <c r="AI9548" s="3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3"/>
      <c r="AU9548" s="5"/>
      <c r="AV9548" s="3"/>
      <c r="AW9548" s="3"/>
      <c r="AX9548" s="3"/>
      <c r="AY9548" s="3"/>
      <c r="AZ9548" s="3"/>
      <c r="BA9548" s="3"/>
      <c r="BB9548" s="3"/>
      <c r="BC9548" s="3"/>
      <c r="BD9548" s="3"/>
      <c r="BE9548" s="3"/>
      <c r="BF9548" s="3"/>
      <c r="BG9548" s="3"/>
      <c r="CK9548"/>
    </row>
    <row r="9549" spans="1:89" x14ac:dyDescent="0.25">
      <c r="A9549" s="2"/>
      <c r="B9549" s="5"/>
      <c r="C9549" s="5"/>
      <c r="D9549" s="5"/>
      <c r="E9549" s="5"/>
      <c r="F9549" s="5"/>
      <c r="G9549" s="5"/>
      <c r="H9549" s="5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  <c r="AI9549" s="3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3"/>
      <c r="AU9549" s="5"/>
      <c r="AV9549" s="3"/>
      <c r="AW9549" s="3"/>
      <c r="AX9549" s="3"/>
      <c r="AY9549" s="3"/>
      <c r="AZ9549" s="3"/>
      <c r="BA9549" s="3"/>
      <c r="BB9549" s="3"/>
      <c r="BC9549" s="3"/>
      <c r="BD9549" s="3"/>
      <c r="BE9549" s="3"/>
      <c r="BF9549" s="3"/>
      <c r="BG9549" s="3"/>
      <c r="CK9549"/>
    </row>
    <row r="9550" spans="1:89" x14ac:dyDescent="0.25">
      <c r="A9550" s="2"/>
      <c r="B9550" s="5"/>
      <c r="C9550" s="5"/>
      <c r="D9550" s="5"/>
      <c r="E9550" s="5"/>
      <c r="F9550" s="5"/>
      <c r="G9550" s="5"/>
      <c r="H9550" s="5"/>
      <c r="I9550" s="3"/>
      <c r="J9550" s="5"/>
      <c r="K9550" s="5"/>
      <c r="L9550" s="5"/>
      <c r="M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3"/>
      <c r="AU9550" s="5"/>
      <c r="AV9550" s="3"/>
      <c r="AW9550" s="3"/>
      <c r="AX9550" s="3"/>
      <c r="AY9550" s="3"/>
      <c r="AZ9550" s="3"/>
      <c r="BA9550" s="3"/>
      <c r="BB9550" s="3"/>
      <c r="BC9550" s="3"/>
      <c r="BD9550" s="3"/>
      <c r="BE9550" s="3"/>
      <c r="BF9550" s="3"/>
      <c r="BG9550" s="3"/>
      <c r="CK9550"/>
    </row>
    <row r="9551" spans="1:89" x14ac:dyDescent="0.25">
      <c r="A9551" s="2"/>
      <c r="B9551" s="5"/>
      <c r="C9551" s="5"/>
      <c r="D9551" s="5"/>
      <c r="E9551" s="5"/>
      <c r="F9551" s="5"/>
      <c r="G9551" s="5"/>
      <c r="H9551" s="5"/>
      <c r="I9551" s="3"/>
      <c r="J9551" s="5"/>
      <c r="K9551" s="5"/>
      <c r="L9551" s="5"/>
      <c r="M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3"/>
      <c r="AU9551" s="5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CK9551"/>
    </row>
    <row r="9552" spans="1:89" x14ac:dyDescent="0.25">
      <c r="A9552" s="2"/>
      <c r="B9552" s="5"/>
      <c r="C9552" s="5"/>
      <c r="D9552" s="5"/>
      <c r="E9552" s="5"/>
      <c r="F9552" s="5"/>
      <c r="G9552" s="5"/>
      <c r="H9552" s="5"/>
      <c r="I9552" s="3"/>
      <c r="J9552" s="5"/>
      <c r="K9552" s="5"/>
      <c r="L9552" s="3"/>
      <c r="M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3"/>
      <c r="AU9552" s="5"/>
      <c r="AV9552" s="3"/>
      <c r="AW9552" s="3"/>
      <c r="AX9552" s="3"/>
      <c r="AY9552" s="3"/>
      <c r="AZ9552" s="3"/>
      <c r="BA9552" s="3"/>
      <c r="BB9552" s="3"/>
      <c r="BC9552" s="3"/>
      <c r="BD9552" s="3"/>
      <c r="BE9552" s="3"/>
      <c r="BF9552" s="3"/>
      <c r="BG9552" s="3"/>
      <c r="CK9552"/>
    </row>
    <row r="9553" spans="1:89" x14ac:dyDescent="0.25">
      <c r="A9553" s="2"/>
      <c r="B9553" s="5"/>
      <c r="C9553" s="5"/>
      <c r="D9553" s="5"/>
      <c r="E9553" s="5"/>
      <c r="F9553" s="5"/>
      <c r="G9553" s="5"/>
      <c r="H9553" s="5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  <c r="AI9553" s="3"/>
      <c r="AJ9553" s="3"/>
      <c r="AK9553" s="3"/>
      <c r="AL9553" s="3"/>
      <c r="AM9553" s="3"/>
      <c r="AN9553" s="5"/>
      <c r="AO9553" s="5"/>
      <c r="AP9553" s="5"/>
      <c r="AQ9553" s="5"/>
      <c r="AR9553" s="5"/>
      <c r="AS9553" s="5"/>
      <c r="AT9553" s="3"/>
      <c r="AU9553" s="5"/>
      <c r="AV9553" s="3"/>
      <c r="AW9553" s="3"/>
      <c r="AX9553" s="3"/>
      <c r="AY9553" s="3"/>
      <c r="AZ9553" s="3"/>
      <c r="BA9553" s="3"/>
      <c r="BB9553" s="3"/>
      <c r="BC9553" s="3"/>
      <c r="BD9553" s="3"/>
      <c r="BE9553" s="3"/>
      <c r="BF9553" s="3"/>
      <c r="BG9553" s="3"/>
      <c r="CK9553"/>
    </row>
    <row r="9554" spans="1:89" x14ac:dyDescent="0.25">
      <c r="A9554" s="2"/>
      <c r="B9554" s="5"/>
      <c r="C9554" s="5"/>
      <c r="D9554" s="5"/>
      <c r="E9554" s="5"/>
      <c r="F9554" s="5"/>
      <c r="G9554" s="5"/>
      <c r="H9554" s="5"/>
      <c r="I9554" s="3"/>
      <c r="J9554" s="5"/>
      <c r="K9554" s="5"/>
      <c r="L9554" s="5"/>
      <c r="M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3"/>
      <c r="AU9554" s="5"/>
      <c r="AV9554" s="3"/>
      <c r="AW9554" s="3"/>
      <c r="AX9554" s="3"/>
      <c r="AY9554" s="3"/>
      <c r="AZ9554" s="3"/>
      <c r="BA9554" s="3"/>
      <c r="BB9554" s="3"/>
      <c r="BC9554" s="3"/>
      <c r="BD9554" s="3"/>
      <c r="BE9554" s="3"/>
      <c r="BF9554" s="3"/>
      <c r="BG9554" s="3"/>
      <c r="CK9554"/>
    </row>
    <row r="9555" spans="1:89" x14ac:dyDescent="0.25">
      <c r="A9555" s="2"/>
      <c r="B9555" s="5"/>
      <c r="C9555" s="5"/>
      <c r="D9555" s="5"/>
      <c r="E9555" s="5"/>
      <c r="F9555" s="5"/>
      <c r="G9555" s="5"/>
      <c r="H9555" s="5"/>
      <c r="I9555" s="3"/>
      <c r="J9555" s="5"/>
      <c r="K9555" s="5"/>
      <c r="L9555" s="5"/>
      <c r="M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3"/>
      <c r="AU9555" s="5"/>
      <c r="AV9555" s="3"/>
      <c r="AW9555" s="3"/>
      <c r="AX9555" s="3"/>
      <c r="AY9555" s="3"/>
      <c r="AZ9555" s="3"/>
      <c r="BA9555" s="3"/>
      <c r="BB9555" s="3"/>
      <c r="BC9555" s="3"/>
      <c r="BD9555" s="3"/>
      <c r="BE9555" s="3"/>
      <c r="BF9555" s="3"/>
      <c r="BG9555" s="3"/>
      <c r="CK9555"/>
    </row>
    <row r="9556" spans="1:89" x14ac:dyDescent="0.25">
      <c r="A9556" s="2"/>
      <c r="B9556" s="5"/>
      <c r="C9556" s="5"/>
      <c r="D9556" s="5"/>
      <c r="E9556" s="5"/>
      <c r="F9556" s="5"/>
      <c r="G9556" s="5"/>
      <c r="H9556" s="5"/>
      <c r="I9556" s="3"/>
      <c r="J9556" s="5"/>
      <c r="K9556" s="5"/>
      <c r="L9556" s="5"/>
      <c r="M9556" s="5"/>
      <c r="AJ9556" s="3"/>
      <c r="AK9556" s="3"/>
      <c r="AL9556" s="3"/>
      <c r="AM9556" s="3"/>
      <c r="AN9556" s="5"/>
      <c r="AO9556" s="5"/>
      <c r="AP9556" s="5"/>
      <c r="AQ9556" s="5"/>
      <c r="AR9556" s="5"/>
      <c r="AS9556" s="5"/>
      <c r="AT9556" s="3"/>
      <c r="AU9556" s="5"/>
      <c r="AV9556" s="3"/>
      <c r="AW9556" s="3"/>
      <c r="AX9556" s="3"/>
      <c r="AY9556" s="3"/>
      <c r="AZ9556" s="3"/>
      <c r="BA9556" s="3"/>
      <c r="BB9556" s="3"/>
      <c r="BC9556" s="3"/>
      <c r="BD9556" s="3"/>
      <c r="BE9556" s="3"/>
      <c r="BF9556" s="3"/>
      <c r="BG9556" s="3"/>
      <c r="CK9556"/>
    </row>
    <row r="9557" spans="1:89" x14ac:dyDescent="0.25">
      <c r="A9557" s="2"/>
      <c r="B9557" s="5"/>
      <c r="C9557" s="5"/>
      <c r="D9557" s="5"/>
      <c r="E9557" s="5"/>
      <c r="F9557" s="5"/>
      <c r="G9557" s="5"/>
      <c r="H9557" s="5"/>
      <c r="I9557" s="3"/>
      <c r="J9557" s="5"/>
      <c r="K9557" s="5"/>
      <c r="L9557" s="5"/>
      <c r="M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3"/>
      <c r="AU9557" s="5"/>
      <c r="AV9557" s="3"/>
      <c r="AW9557" s="3"/>
      <c r="AX9557" s="3"/>
      <c r="AY9557" s="3"/>
      <c r="AZ9557" s="3"/>
      <c r="BA9557" s="3"/>
      <c r="BB9557" s="3"/>
      <c r="BC9557" s="3"/>
      <c r="BD9557" s="3"/>
      <c r="BE9557" s="3"/>
      <c r="BF9557" s="3"/>
      <c r="BG9557" s="3"/>
      <c r="CK9557"/>
    </row>
    <row r="9558" spans="1:89" x14ac:dyDescent="0.25">
      <c r="A9558" s="2"/>
      <c r="B9558" s="5"/>
      <c r="C9558" s="5"/>
      <c r="D9558" s="5"/>
      <c r="E9558" s="5"/>
      <c r="F9558" s="5"/>
      <c r="G9558" s="5"/>
      <c r="H9558" s="5"/>
      <c r="I9558" s="3"/>
      <c r="J9558" s="5"/>
      <c r="K9558" s="5"/>
      <c r="L9558" s="5"/>
      <c r="M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3"/>
      <c r="AU9558" s="5"/>
      <c r="AV9558" s="3"/>
      <c r="AW9558" s="3"/>
      <c r="AX9558" s="3"/>
      <c r="AY9558" s="3"/>
      <c r="AZ9558" s="3"/>
      <c r="BA9558" s="3"/>
      <c r="BB9558" s="3"/>
      <c r="BC9558" s="3"/>
      <c r="BD9558" s="3"/>
      <c r="BE9558" s="3"/>
      <c r="BF9558" s="3"/>
      <c r="BG9558" s="3"/>
      <c r="CK9558"/>
    </row>
    <row r="9559" spans="1:89" x14ac:dyDescent="0.25">
      <c r="A9559" s="2"/>
      <c r="B9559" s="5"/>
      <c r="C9559" s="5"/>
      <c r="D9559" s="5"/>
      <c r="E9559" s="5"/>
      <c r="F9559" s="5"/>
      <c r="G9559" s="5"/>
      <c r="H9559" s="5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  <c r="AI9559" s="3"/>
      <c r="AJ9559" s="3"/>
      <c r="AK9559" s="3"/>
      <c r="AL9559" s="3"/>
      <c r="AM9559" s="5"/>
      <c r="AN9559" s="5"/>
      <c r="AO9559" s="5"/>
      <c r="AP9559" s="5"/>
      <c r="AQ9559" s="5"/>
      <c r="AR9559" s="5"/>
      <c r="AS9559" s="5"/>
      <c r="AT9559" s="3"/>
      <c r="AU9559" s="5"/>
      <c r="AV9559" s="3"/>
      <c r="AW9559" s="3"/>
      <c r="AX9559" s="3"/>
      <c r="AY9559" s="3"/>
      <c r="AZ9559" s="3"/>
      <c r="BA9559" s="3"/>
      <c r="BB9559" s="3"/>
      <c r="BC9559" s="3"/>
      <c r="BD9559" s="3"/>
      <c r="BE9559" s="3"/>
      <c r="BF9559" s="3"/>
      <c r="BG9559" s="3"/>
      <c r="CK9559"/>
    </row>
    <row r="9560" spans="1:89" x14ac:dyDescent="0.25">
      <c r="A9560" s="2"/>
      <c r="B9560" s="5"/>
      <c r="C9560" s="5"/>
      <c r="D9560" s="5"/>
      <c r="E9560" s="5"/>
      <c r="F9560" s="5"/>
      <c r="G9560" s="5"/>
      <c r="H9560" s="5"/>
      <c r="I9560" s="3"/>
      <c r="J9560" s="5"/>
      <c r="K9560" s="5"/>
      <c r="L9560" s="5"/>
      <c r="M9560" s="5"/>
      <c r="AJ9560" s="3"/>
      <c r="AK9560" s="3"/>
      <c r="AL9560" s="3"/>
      <c r="AM9560" s="3"/>
      <c r="AN9560" s="5"/>
      <c r="AO9560" s="5"/>
      <c r="AP9560" s="5"/>
      <c r="AQ9560" s="5"/>
      <c r="AR9560" s="5"/>
      <c r="AS9560" s="5"/>
      <c r="AT9560" s="3"/>
      <c r="AU9560" s="5"/>
      <c r="AV9560" s="3"/>
      <c r="AW9560" s="3"/>
      <c r="AX9560" s="3"/>
      <c r="AY9560" s="3"/>
      <c r="AZ9560" s="3"/>
      <c r="BA9560" s="3"/>
      <c r="BB9560" s="3"/>
      <c r="BC9560" s="3"/>
      <c r="BD9560" s="3"/>
      <c r="BE9560" s="3"/>
      <c r="BF9560" s="3"/>
      <c r="BG9560" s="3"/>
      <c r="CK9560"/>
    </row>
    <row r="9561" spans="1:89" x14ac:dyDescent="0.25">
      <c r="A9561" s="2"/>
      <c r="B9561" s="5"/>
      <c r="C9561" s="5"/>
      <c r="D9561" s="5"/>
      <c r="E9561" s="5"/>
      <c r="F9561" s="5"/>
      <c r="G9561" s="5"/>
      <c r="H9561" s="5"/>
      <c r="I9561" s="3"/>
      <c r="J9561" s="5"/>
      <c r="K9561" s="5"/>
      <c r="L9561" s="5"/>
      <c r="M9561" s="5"/>
      <c r="AJ9561" s="3"/>
      <c r="AK9561" s="3"/>
      <c r="AL9561" s="3"/>
      <c r="AM9561" s="3"/>
      <c r="AN9561" s="5"/>
      <c r="AO9561" s="5"/>
      <c r="AP9561" s="5"/>
      <c r="AQ9561" s="5"/>
      <c r="AR9561" s="5"/>
      <c r="AS9561" s="5"/>
      <c r="AT9561" s="3"/>
      <c r="AU9561" s="5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CK9561"/>
    </row>
    <row r="9562" spans="1:89" x14ac:dyDescent="0.25">
      <c r="A9562" s="2"/>
      <c r="B9562" s="5"/>
      <c r="C9562" s="5"/>
      <c r="D9562" s="5"/>
      <c r="E9562" s="5"/>
      <c r="F9562" s="5"/>
      <c r="G9562" s="5"/>
      <c r="H9562" s="5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  <c r="AI9562" s="3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3"/>
      <c r="AU9562" s="5"/>
      <c r="AV9562" s="3"/>
      <c r="AW9562" s="3"/>
      <c r="AX9562" s="3"/>
      <c r="AY9562" s="3"/>
      <c r="AZ9562" s="3"/>
      <c r="BA9562" s="3"/>
      <c r="BB9562" s="3"/>
      <c r="BC9562" s="3"/>
      <c r="BD9562" s="3"/>
      <c r="BE9562" s="3"/>
      <c r="BF9562" s="3"/>
      <c r="BG9562" s="3"/>
      <c r="CK9562"/>
    </row>
    <row r="9563" spans="1:89" x14ac:dyDescent="0.25">
      <c r="A9563" s="2"/>
      <c r="B9563" s="5"/>
      <c r="C9563" s="5"/>
      <c r="D9563" s="5"/>
      <c r="E9563" s="5"/>
      <c r="F9563" s="5"/>
      <c r="G9563" s="5"/>
      <c r="H9563" s="5"/>
      <c r="I9563" s="3"/>
      <c r="J9563" s="5"/>
      <c r="K9563" s="5"/>
      <c r="L9563" s="5"/>
      <c r="M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3"/>
      <c r="AU9563" s="5"/>
      <c r="AV9563" s="3"/>
      <c r="AW9563" s="3"/>
      <c r="AX9563" s="3"/>
      <c r="AY9563" s="3"/>
      <c r="AZ9563" s="3"/>
      <c r="BA9563" s="3"/>
      <c r="BB9563" s="3"/>
      <c r="BC9563" s="3"/>
      <c r="BD9563" s="3"/>
      <c r="BE9563" s="3"/>
      <c r="BF9563" s="3"/>
      <c r="BG9563" s="3"/>
      <c r="CK9563"/>
    </row>
    <row r="9564" spans="1:89" x14ac:dyDescent="0.25">
      <c r="A9564" s="2"/>
      <c r="B9564" s="5"/>
      <c r="C9564" s="5"/>
      <c r="D9564" s="5"/>
      <c r="E9564" s="5"/>
      <c r="F9564" s="5"/>
      <c r="G9564" s="5"/>
      <c r="H9564" s="5"/>
      <c r="I9564" s="3"/>
      <c r="J9564" s="5"/>
      <c r="K9564" s="5"/>
      <c r="L9564" s="5"/>
      <c r="M9564" s="5"/>
      <c r="AJ9564" s="3"/>
      <c r="AK9564" s="3"/>
      <c r="AL9564" s="3"/>
      <c r="AM9564" s="5"/>
      <c r="AN9564" s="5"/>
      <c r="AO9564" s="5"/>
      <c r="AP9564" s="5"/>
      <c r="AQ9564" s="5"/>
      <c r="AR9564" s="5"/>
      <c r="AS9564" s="5"/>
      <c r="AT9564" s="3"/>
      <c r="AU9564" s="5"/>
      <c r="AV9564" s="3"/>
      <c r="AW9564" s="3"/>
      <c r="AX9564" s="3"/>
      <c r="AY9564" s="3"/>
      <c r="AZ9564" s="3"/>
      <c r="BA9564" s="3"/>
      <c r="BB9564" s="3"/>
      <c r="BC9564" s="3"/>
      <c r="BD9564" s="3"/>
      <c r="BE9564" s="3"/>
      <c r="BF9564" s="3"/>
      <c r="BG9564" s="3"/>
      <c r="CK9564"/>
    </row>
    <row r="9565" spans="1:89" x14ac:dyDescent="0.25">
      <c r="A9565" s="2"/>
      <c r="B9565" s="5"/>
      <c r="C9565" s="5"/>
      <c r="D9565" s="5"/>
      <c r="E9565" s="5"/>
      <c r="F9565" s="5"/>
      <c r="G9565" s="5"/>
      <c r="H9565" s="5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  <c r="AI9565" s="3"/>
      <c r="AJ9565" s="3"/>
      <c r="AK9565" s="3"/>
      <c r="AL9565" s="3"/>
      <c r="AM9565" s="3"/>
      <c r="AN9565" s="5"/>
      <c r="AO9565" s="5"/>
      <c r="AP9565" s="5"/>
      <c r="AQ9565" s="5"/>
      <c r="AR9565" s="5"/>
      <c r="AS9565" s="5"/>
      <c r="AT9565" s="3"/>
      <c r="AU9565" s="5"/>
      <c r="AV9565" s="3"/>
      <c r="AW9565" s="3"/>
      <c r="AX9565" s="3"/>
      <c r="AY9565" s="3"/>
      <c r="AZ9565" s="3"/>
      <c r="BA9565" s="3"/>
      <c r="BB9565" s="3"/>
      <c r="BC9565" s="3"/>
      <c r="BD9565" s="3"/>
      <c r="BE9565" s="3"/>
      <c r="BF9565" s="3"/>
      <c r="BG9565" s="3"/>
      <c r="CK9565"/>
    </row>
    <row r="9566" spans="1:89" x14ac:dyDescent="0.25">
      <c r="A9566" s="2"/>
      <c r="B9566" s="5"/>
      <c r="C9566" s="5"/>
      <c r="D9566" s="5"/>
      <c r="E9566" s="5"/>
      <c r="F9566" s="5"/>
      <c r="G9566" s="5"/>
      <c r="H9566" s="5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  <c r="AI9566" s="3"/>
      <c r="AJ9566" s="3"/>
      <c r="AK9566" s="3"/>
      <c r="AL9566" s="3"/>
      <c r="AM9566" s="5"/>
      <c r="AN9566" s="5"/>
      <c r="AO9566" s="5"/>
      <c r="AP9566" s="5"/>
      <c r="AQ9566" s="5"/>
      <c r="AR9566" s="5"/>
      <c r="AS9566" s="5"/>
      <c r="AT9566" s="3"/>
      <c r="AU9566" s="5"/>
      <c r="AV9566" s="3"/>
      <c r="AW9566" s="3"/>
      <c r="AX9566" s="3"/>
      <c r="AY9566" s="3"/>
      <c r="AZ9566" s="3"/>
      <c r="BA9566" s="3"/>
      <c r="BB9566" s="3"/>
      <c r="BC9566" s="3"/>
      <c r="BD9566" s="3"/>
      <c r="BE9566" s="3"/>
      <c r="BF9566" s="3"/>
      <c r="BG9566" s="3"/>
      <c r="CK9566"/>
    </row>
    <row r="9567" spans="1:89" x14ac:dyDescent="0.25">
      <c r="A9567" s="2"/>
      <c r="B9567" s="5"/>
      <c r="C9567" s="5"/>
      <c r="D9567" s="5"/>
      <c r="E9567" s="5"/>
      <c r="F9567" s="5"/>
      <c r="G9567" s="5"/>
      <c r="H9567" s="5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  <c r="AI9567" s="3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3"/>
      <c r="AU9567" s="5"/>
      <c r="AV9567" s="3"/>
      <c r="AW9567" s="3"/>
      <c r="AX9567" s="3"/>
      <c r="AY9567" s="3"/>
      <c r="AZ9567" s="3"/>
      <c r="BA9567" s="3"/>
      <c r="BB9567" s="3"/>
      <c r="BC9567" s="3"/>
      <c r="BD9567" s="3"/>
      <c r="BE9567" s="3"/>
      <c r="BF9567" s="3"/>
      <c r="BG9567" s="3"/>
      <c r="CK9567"/>
    </row>
    <row r="9568" spans="1:89" x14ac:dyDescent="0.25">
      <c r="A9568" s="2"/>
      <c r="B9568" s="5"/>
      <c r="C9568" s="5"/>
      <c r="D9568" s="5"/>
      <c r="E9568" s="5"/>
      <c r="F9568" s="5"/>
      <c r="G9568" s="5"/>
      <c r="H9568" s="5"/>
      <c r="I9568" s="3"/>
      <c r="J9568" s="5"/>
      <c r="K9568" s="5"/>
      <c r="L9568" s="5"/>
      <c r="M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3"/>
      <c r="AU9568" s="5"/>
      <c r="AV9568" s="3"/>
      <c r="AW9568" s="3"/>
      <c r="AX9568" s="3"/>
      <c r="AY9568" s="3"/>
      <c r="AZ9568" s="3"/>
      <c r="BA9568" s="3"/>
      <c r="BB9568" s="3"/>
      <c r="BC9568" s="3"/>
      <c r="BD9568" s="3"/>
      <c r="BE9568" s="3"/>
      <c r="BF9568" s="3"/>
      <c r="BG9568" s="3"/>
      <c r="CK9568"/>
    </row>
    <row r="9569" spans="1:89" x14ac:dyDescent="0.25">
      <c r="A9569" s="2"/>
      <c r="B9569" s="5"/>
      <c r="C9569" s="5"/>
      <c r="D9569" s="5"/>
      <c r="E9569" s="5"/>
      <c r="F9569" s="5"/>
      <c r="G9569" s="5"/>
      <c r="H9569" s="5"/>
      <c r="I9569" s="3"/>
      <c r="J9569" s="5"/>
      <c r="K9569" s="5"/>
      <c r="L9569" s="5"/>
      <c r="M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3"/>
      <c r="AU9569" s="5"/>
      <c r="AV9569" s="3"/>
      <c r="AW9569" s="3"/>
      <c r="AX9569" s="3"/>
      <c r="AY9569" s="3"/>
      <c r="AZ9569" s="3"/>
      <c r="BA9569" s="3"/>
      <c r="BB9569" s="3"/>
      <c r="BC9569" s="3"/>
      <c r="BD9569" s="3"/>
      <c r="BE9569" s="3"/>
      <c r="BF9569" s="3"/>
      <c r="BG9569" s="3"/>
      <c r="CK9569"/>
    </row>
    <row r="9570" spans="1:89" x14ac:dyDescent="0.25">
      <c r="A9570" s="2"/>
      <c r="B9570" s="5"/>
      <c r="C9570" s="5"/>
      <c r="D9570" s="5"/>
      <c r="E9570" s="5"/>
      <c r="F9570" s="5"/>
      <c r="G9570" s="5"/>
      <c r="H9570" s="5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  <c r="AI9570" s="3"/>
      <c r="AJ9570" s="3"/>
      <c r="AK9570" s="3"/>
      <c r="AL9570" s="3"/>
      <c r="AM9570" s="5"/>
      <c r="AN9570" s="5"/>
      <c r="AO9570" s="5"/>
      <c r="AP9570" s="5"/>
      <c r="AQ9570" s="5"/>
      <c r="AR9570" s="5"/>
      <c r="AS9570" s="5"/>
      <c r="AT9570" s="3"/>
      <c r="AU9570" s="5"/>
      <c r="AV9570" s="3"/>
      <c r="AW9570" s="3"/>
      <c r="AX9570" s="3"/>
      <c r="AY9570" s="3"/>
      <c r="AZ9570" s="3"/>
      <c r="BA9570" s="3"/>
      <c r="BB9570" s="3"/>
      <c r="BC9570" s="3"/>
      <c r="BD9570" s="3"/>
      <c r="BE9570" s="3"/>
      <c r="BF9570" s="3"/>
      <c r="BG9570" s="3"/>
      <c r="CK9570"/>
    </row>
    <row r="9571" spans="1:89" x14ac:dyDescent="0.25">
      <c r="A9571" s="2"/>
      <c r="B9571" s="5"/>
      <c r="C9571" s="5"/>
      <c r="D9571" s="5"/>
      <c r="E9571" s="5"/>
      <c r="F9571" s="5"/>
      <c r="G9571" s="5"/>
      <c r="H9571" s="5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  <c r="AI9571" s="3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3"/>
      <c r="AU9571" s="5"/>
      <c r="AV9571" s="3"/>
      <c r="AW9571" s="3"/>
      <c r="AX9571" s="3"/>
      <c r="AY9571" s="3"/>
      <c r="AZ9571" s="3"/>
      <c r="BA9571" s="3"/>
      <c r="BB9571" s="3"/>
      <c r="BC9571" s="3"/>
      <c r="BD9571" s="3"/>
      <c r="BE9571" s="3"/>
      <c r="BF9571" s="3"/>
      <c r="BG9571" s="3"/>
      <c r="CK9571"/>
    </row>
    <row r="9572" spans="1:89" x14ac:dyDescent="0.25">
      <c r="A9572" s="2"/>
      <c r="B9572" s="5"/>
      <c r="C9572" s="5"/>
      <c r="D9572" s="5"/>
      <c r="E9572" s="5"/>
      <c r="F9572" s="5"/>
      <c r="G9572" s="5"/>
      <c r="H9572" s="5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  <c r="AI9572" s="3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3"/>
      <c r="AU9572" s="5"/>
      <c r="AV9572" s="3"/>
      <c r="AW9572" s="3"/>
      <c r="AX9572" s="3"/>
      <c r="AY9572" s="3"/>
      <c r="AZ9572" s="3"/>
      <c r="BA9572" s="3"/>
      <c r="BB9572" s="3"/>
      <c r="BC9572" s="3"/>
      <c r="BD9572" s="3"/>
      <c r="BE9572" s="3"/>
      <c r="BF9572" s="3"/>
      <c r="BG9572" s="3"/>
      <c r="CK9572"/>
    </row>
    <row r="9573" spans="1:89" x14ac:dyDescent="0.25">
      <c r="A9573" s="2"/>
      <c r="B9573" s="5"/>
      <c r="C9573" s="5"/>
      <c r="D9573" s="5"/>
      <c r="E9573" s="5"/>
      <c r="F9573" s="5"/>
      <c r="G9573" s="5"/>
      <c r="H9573" s="5"/>
      <c r="I9573" s="3"/>
      <c r="J9573" s="5"/>
      <c r="K9573" s="5"/>
      <c r="L9573" s="5"/>
      <c r="M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3"/>
      <c r="AU9573" s="5"/>
      <c r="AV9573" s="3"/>
      <c r="AW9573" s="3"/>
      <c r="AX9573" s="3"/>
      <c r="AY9573" s="3"/>
      <c r="AZ9573" s="3"/>
      <c r="BA9573" s="3"/>
      <c r="BB9573" s="3"/>
      <c r="BC9573" s="3"/>
      <c r="BD9573" s="3"/>
      <c r="BE9573" s="3"/>
      <c r="BF9573" s="3"/>
      <c r="BG9573" s="3"/>
      <c r="CK9573"/>
    </row>
    <row r="9574" spans="1:89" x14ac:dyDescent="0.25">
      <c r="A9574" s="2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3"/>
      <c r="AU9574" s="5"/>
      <c r="AV9574" s="3"/>
      <c r="AW9574" s="3"/>
      <c r="AX9574" s="3"/>
      <c r="AY9574" s="3"/>
      <c r="AZ9574" s="3"/>
      <c r="BA9574" s="3"/>
      <c r="BB9574" s="3"/>
      <c r="BC9574" s="3"/>
      <c r="BD9574" s="3"/>
      <c r="BE9574" s="3"/>
      <c r="BF9574" s="3"/>
      <c r="BG9574" s="3"/>
      <c r="CK9574"/>
    </row>
    <row r="9575" spans="1:89" x14ac:dyDescent="0.25">
      <c r="A9575" s="2"/>
      <c r="B9575" s="5"/>
      <c r="C9575" s="5"/>
      <c r="D9575" s="5"/>
      <c r="E9575" s="5"/>
      <c r="F9575" s="5"/>
      <c r="G9575" s="5"/>
      <c r="H9575" s="5"/>
      <c r="I9575" s="3"/>
      <c r="J9575" s="3"/>
      <c r="K9575" s="3"/>
      <c r="L9575" s="5"/>
      <c r="M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3"/>
      <c r="AU9575" s="5"/>
      <c r="AV9575" s="3"/>
      <c r="AW9575" s="3"/>
      <c r="AX9575" s="3"/>
      <c r="AY9575" s="3"/>
      <c r="AZ9575" s="3"/>
      <c r="BA9575" s="3"/>
      <c r="BB9575" s="3"/>
      <c r="BC9575" s="3"/>
      <c r="BD9575" s="3"/>
      <c r="BE9575" s="3"/>
      <c r="BF9575" s="3"/>
      <c r="BG9575" s="3"/>
      <c r="CK9575"/>
    </row>
    <row r="9576" spans="1:89" x14ac:dyDescent="0.25">
      <c r="A9576" s="2"/>
      <c r="B9576" s="5"/>
      <c r="C9576" s="5"/>
      <c r="D9576" s="5"/>
      <c r="E9576" s="5"/>
      <c r="F9576" s="5"/>
      <c r="G9576" s="5"/>
      <c r="H9576" s="5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  <c r="AI9576" s="3"/>
      <c r="AJ9576" s="3"/>
      <c r="AK9576" s="3"/>
      <c r="AL9576" s="3"/>
      <c r="AM9576" s="3"/>
      <c r="AN9576" s="5"/>
      <c r="AO9576" s="5"/>
      <c r="AP9576" s="5"/>
      <c r="AQ9576" s="5"/>
      <c r="AR9576" s="5"/>
      <c r="AS9576" s="5"/>
      <c r="AT9576" s="3"/>
      <c r="AU9576" s="5"/>
      <c r="AV9576" s="3"/>
      <c r="AW9576" s="3"/>
      <c r="AX9576" s="3"/>
      <c r="AY9576" s="3"/>
      <c r="AZ9576" s="3"/>
      <c r="BA9576" s="3"/>
      <c r="BB9576" s="3"/>
      <c r="BC9576" s="3"/>
      <c r="BD9576" s="3"/>
      <c r="BE9576" s="3"/>
      <c r="BF9576" s="3"/>
      <c r="BG9576" s="3"/>
      <c r="CK9576"/>
    </row>
    <row r="9577" spans="1:89" x14ac:dyDescent="0.25">
      <c r="A9577" s="2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3"/>
      <c r="AU9577" s="5"/>
      <c r="AV9577" s="3"/>
      <c r="AW9577" s="3"/>
      <c r="AX9577" s="3"/>
      <c r="AY9577" s="3"/>
      <c r="AZ9577" s="3"/>
      <c r="BA9577" s="3"/>
      <c r="BB9577" s="3"/>
      <c r="BC9577" s="3"/>
      <c r="BD9577" s="3"/>
      <c r="BE9577" s="3"/>
      <c r="BF9577" s="3"/>
      <c r="BG9577" s="3"/>
      <c r="CK9577"/>
    </row>
    <row r="9578" spans="1:89" x14ac:dyDescent="0.25">
      <c r="A9578" s="2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3"/>
      <c r="AU9578" s="5"/>
      <c r="AV9578" s="3"/>
      <c r="AW9578" s="3"/>
      <c r="AX9578" s="3"/>
      <c r="AY9578" s="3"/>
      <c r="AZ9578" s="3"/>
      <c r="BA9578" s="3"/>
      <c r="BB9578" s="3"/>
      <c r="BC9578" s="3"/>
      <c r="BD9578" s="3"/>
      <c r="BE9578" s="3"/>
      <c r="BF9578" s="3"/>
      <c r="BG9578" s="3"/>
      <c r="CK9578"/>
    </row>
    <row r="9579" spans="1:89" x14ac:dyDescent="0.25">
      <c r="A9579" s="2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3"/>
      <c r="AT9579" s="3"/>
      <c r="AU9579" s="5"/>
      <c r="AV9579" s="3"/>
      <c r="AW9579" s="3"/>
      <c r="AX9579" s="3"/>
      <c r="AY9579" s="3"/>
      <c r="AZ9579" s="3"/>
      <c r="BA9579" s="3"/>
      <c r="BB9579" s="3"/>
      <c r="BC9579" s="3"/>
      <c r="BD9579" s="3"/>
      <c r="BE9579" s="3"/>
      <c r="BF9579" s="3"/>
      <c r="BG9579" s="3"/>
      <c r="CK9579"/>
    </row>
    <row r="9580" spans="1:89" x14ac:dyDescent="0.25">
      <c r="A9580" s="2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3"/>
      <c r="AU9580" s="5"/>
      <c r="AV9580" s="3"/>
      <c r="AW9580" s="3"/>
      <c r="AX9580" s="3"/>
      <c r="AY9580" s="3"/>
      <c r="AZ9580" s="3"/>
      <c r="BA9580" s="3"/>
      <c r="BB9580" s="3"/>
      <c r="BC9580" s="3"/>
      <c r="BD9580" s="3"/>
      <c r="BE9580" s="3"/>
      <c r="BF9580" s="3"/>
      <c r="BG9580" s="3"/>
      <c r="CK9580"/>
    </row>
    <row r="9581" spans="1:89" x14ac:dyDescent="0.25">
      <c r="A9581" s="2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AJ9581" s="5"/>
      <c r="AK9581" s="3"/>
      <c r="AL9581" s="5"/>
      <c r="AM9581" s="5"/>
      <c r="AN9581" s="5"/>
      <c r="AO9581" s="5"/>
      <c r="AP9581" s="5"/>
      <c r="AQ9581" s="5"/>
      <c r="AR9581" s="5"/>
      <c r="AS9581" s="3"/>
      <c r="AT9581" s="3"/>
      <c r="AU9581" s="3"/>
      <c r="AV9581" s="3"/>
      <c r="AW9581" s="3"/>
      <c r="AX9581" s="3"/>
      <c r="AY9581" s="3"/>
      <c r="AZ9581" s="3"/>
      <c r="BA9581" s="3"/>
      <c r="BB9581" s="3"/>
      <c r="BC9581" s="3"/>
      <c r="BD9581" s="3"/>
      <c r="BE9581" s="3"/>
      <c r="BF9581" s="3"/>
      <c r="BG9581" s="3"/>
      <c r="CK9581"/>
    </row>
    <row r="9582" spans="1:89" x14ac:dyDescent="0.25">
      <c r="A9582" s="2"/>
      <c r="B9582" s="5"/>
      <c r="C9582" s="5"/>
      <c r="D9582" s="5"/>
      <c r="E9582" s="5"/>
      <c r="F9582" s="5"/>
      <c r="G9582" s="5"/>
      <c r="H9582" s="5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  <c r="AI9582" s="3"/>
      <c r="AJ9582" s="5"/>
      <c r="AK9582" s="3"/>
      <c r="AL9582" s="5"/>
      <c r="AM9582" s="5"/>
      <c r="AN9582" s="5"/>
      <c r="AO9582" s="5"/>
      <c r="AP9582" s="5"/>
      <c r="AQ9582" s="5"/>
      <c r="AR9582" s="5"/>
      <c r="AS9582" s="3"/>
      <c r="AT9582" s="3"/>
      <c r="AU9582" s="3"/>
      <c r="AV9582" s="3"/>
      <c r="AW9582" s="3"/>
      <c r="AX9582" s="3"/>
      <c r="AY9582" s="3"/>
      <c r="AZ9582" s="3"/>
      <c r="BA9582" s="3"/>
      <c r="BB9582" s="3"/>
      <c r="BC9582" s="3"/>
      <c r="BD9582" s="3"/>
      <c r="BE9582" s="3"/>
      <c r="BF9582" s="3"/>
      <c r="BG9582" s="3"/>
      <c r="CK9582"/>
    </row>
    <row r="9583" spans="1:89" x14ac:dyDescent="0.25">
      <c r="A9583" s="2"/>
      <c r="B9583" s="5"/>
      <c r="C9583" s="5"/>
      <c r="D9583" s="5"/>
      <c r="E9583" s="5"/>
      <c r="F9583" s="5"/>
      <c r="G9583" s="5"/>
      <c r="H9583" s="5"/>
      <c r="I9583" s="3"/>
      <c r="J9583" s="5"/>
      <c r="K9583" s="5"/>
      <c r="L9583" s="5"/>
      <c r="M9583" s="5"/>
      <c r="AJ9583" s="5"/>
      <c r="AK9583" s="3"/>
      <c r="AL9583" s="5"/>
      <c r="AM9583" s="5"/>
      <c r="AN9583" s="5"/>
      <c r="AO9583" s="5"/>
      <c r="AP9583" s="5"/>
      <c r="AQ9583" s="5"/>
      <c r="AR9583" s="5"/>
      <c r="AS9583" s="3"/>
      <c r="AT9583" s="3"/>
      <c r="AU9583" s="3"/>
      <c r="AV9583" s="3"/>
      <c r="AW9583" s="3"/>
      <c r="AX9583" s="3"/>
      <c r="AY9583" s="3"/>
      <c r="AZ9583" s="3"/>
      <c r="BA9583" s="3"/>
      <c r="BB9583" s="3"/>
      <c r="BC9583" s="3"/>
      <c r="BD9583" s="3"/>
      <c r="BE9583" s="3"/>
      <c r="BF9583" s="3"/>
      <c r="BG9583" s="3"/>
      <c r="CK9583"/>
    </row>
    <row r="9584" spans="1:89" x14ac:dyDescent="0.25">
      <c r="A9584" s="2"/>
      <c r="B9584" s="5"/>
      <c r="C9584" s="5"/>
      <c r="D9584" s="5"/>
      <c r="E9584" s="5"/>
      <c r="F9584" s="5"/>
      <c r="G9584" s="5"/>
      <c r="H9584" s="5"/>
      <c r="I9584" s="3"/>
      <c r="J9584" s="5"/>
      <c r="K9584" s="5"/>
      <c r="L9584" s="5"/>
      <c r="M9584" s="5"/>
      <c r="AJ9584" s="3"/>
      <c r="AK9584" s="5"/>
      <c r="AL9584" s="5"/>
      <c r="AM9584" s="5"/>
      <c r="AN9584" s="5"/>
      <c r="AO9584" s="5"/>
      <c r="AP9584" s="5"/>
      <c r="AQ9584" s="5"/>
      <c r="AR9584" s="5"/>
      <c r="AS9584" s="3"/>
      <c r="AT9584" s="3"/>
      <c r="AU9584" s="5"/>
      <c r="AV9584" s="3"/>
      <c r="AW9584" s="3"/>
      <c r="AX9584" s="3"/>
      <c r="AY9584" s="3"/>
      <c r="AZ9584" s="3"/>
      <c r="BA9584" s="3"/>
      <c r="BB9584" s="3"/>
      <c r="BC9584" s="3"/>
      <c r="BD9584" s="3"/>
      <c r="BE9584" s="3"/>
      <c r="BF9584" s="3"/>
      <c r="BG9584" s="3"/>
      <c r="CK9584"/>
    </row>
    <row r="9585" spans="1:89" x14ac:dyDescent="0.25">
      <c r="A9585" s="2"/>
      <c r="B9585" s="5"/>
      <c r="C9585" s="5"/>
      <c r="D9585" s="5"/>
      <c r="E9585" s="5"/>
      <c r="F9585" s="5"/>
      <c r="G9585" s="5"/>
      <c r="H9585" s="5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  <c r="AI9585" s="3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3"/>
      <c r="AU9585" s="5"/>
      <c r="AV9585" s="3"/>
      <c r="AW9585" s="3"/>
      <c r="AX9585" s="3"/>
      <c r="AY9585" s="3"/>
      <c r="AZ9585" s="3"/>
      <c r="BA9585" s="3"/>
      <c r="BB9585" s="3"/>
      <c r="BC9585" s="3"/>
      <c r="BD9585" s="3"/>
      <c r="BE9585" s="3"/>
      <c r="BF9585" s="3"/>
      <c r="BG9585" s="3"/>
      <c r="CK9585"/>
    </row>
    <row r="9586" spans="1:89" x14ac:dyDescent="0.25">
      <c r="A9586" s="2"/>
      <c r="B9586" s="5"/>
      <c r="C9586" s="5"/>
      <c r="D9586" s="5"/>
      <c r="E9586" s="5"/>
      <c r="F9586" s="5"/>
      <c r="G9586" s="5"/>
      <c r="H9586" s="5"/>
      <c r="I9586" s="3"/>
      <c r="J9586" s="5"/>
      <c r="K9586" s="5"/>
      <c r="L9586" s="5"/>
      <c r="M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3"/>
      <c r="AU9586" s="5"/>
      <c r="AV9586" s="3"/>
      <c r="AW9586" s="3"/>
      <c r="AX9586" s="3"/>
      <c r="AY9586" s="3"/>
      <c r="AZ9586" s="3"/>
      <c r="BA9586" s="3"/>
      <c r="BB9586" s="3"/>
      <c r="BC9586" s="3"/>
      <c r="BD9586" s="3"/>
      <c r="BE9586" s="3"/>
      <c r="BF9586" s="3"/>
      <c r="BG9586" s="3"/>
      <c r="CK9586"/>
    </row>
    <row r="9587" spans="1:89" x14ac:dyDescent="0.25">
      <c r="A9587" s="2"/>
      <c r="B9587" s="5"/>
      <c r="C9587" s="5"/>
      <c r="D9587" s="5"/>
      <c r="E9587" s="5"/>
      <c r="F9587" s="5"/>
      <c r="G9587" s="5"/>
      <c r="H9587" s="5"/>
      <c r="I9587" s="3"/>
      <c r="J9587" s="5"/>
      <c r="K9587" s="5"/>
      <c r="L9587" s="5"/>
      <c r="M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3"/>
      <c r="AU9587" s="5"/>
      <c r="AV9587" s="3"/>
      <c r="AW9587" s="3"/>
      <c r="AX9587" s="3"/>
      <c r="AY9587" s="3"/>
      <c r="AZ9587" s="3"/>
      <c r="BA9587" s="3"/>
      <c r="BB9587" s="3"/>
      <c r="BC9587" s="3"/>
      <c r="BD9587" s="3"/>
      <c r="BE9587" s="3"/>
      <c r="BF9587" s="3"/>
      <c r="BG9587" s="3"/>
      <c r="CK9587"/>
    </row>
    <row r="9588" spans="1:89" x14ac:dyDescent="0.25">
      <c r="A9588" s="2"/>
      <c r="B9588" s="5"/>
      <c r="C9588" s="5"/>
      <c r="D9588" s="5"/>
      <c r="E9588" s="5"/>
      <c r="F9588" s="5"/>
      <c r="G9588" s="5"/>
      <c r="H9588" s="5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  <c r="AI9588" s="3"/>
      <c r="AJ9588" s="3"/>
      <c r="AK9588" s="5"/>
      <c r="AL9588" s="5"/>
      <c r="AM9588" s="5"/>
      <c r="AN9588" s="5"/>
      <c r="AO9588" s="5"/>
      <c r="AP9588" s="5"/>
      <c r="AQ9588" s="5"/>
      <c r="AR9588" s="5"/>
      <c r="AS9588" s="3"/>
      <c r="AT9588" s="3"/>
      <c r="AU9588" s="5"/>
      <c r="AV9588" s="3"/>
      <c r="AW9588" s="3"/>
      <c r="AX9588" s="3"/>
      <c r="AY9588" s="3"/>
      <c r="AZ9588" s="3"/>
      <c r="BA9588" s="3"/>
      <c r="BB9588" s="3"/>
      <c r="BC9588" s="3"/>
      <c r="BD9588" s="3"/>
      <c r="BE9588" s="3"/>
      <c r="BF9588" s="3"/>
      <c r="BG9588" s="3"/>
      <c r="CK9588"/>
    </row>
    <row r="9589" spans="1:89" x14ac:dyDescent="0.25">
      <c r="A9589" s="2"/>
      <c r="B9589" s="5"/>
      <c r="C9589" s="5"/>
      <c r="D9589" s="5"/>
      <c r="E9589" s="5"/>
      <c r="F9589" s="5"/>
      <c r="G9589" s="5"/>
      <c r="H9589" s="5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  <c r="AI9589" s="3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3"/>
      <c r="AU9589" s="5"/>
      <c r="AV9589" s="3"/>
      <c r="AW9589" s="3"/>
      <c r="AX9589" s="3"/>
      <c r="AY9589" s="3"/>
      <c r="AZ9589" s="3"/>
      <c r="BA9589" s="3"/>
      <c r="BB9589" s="3"/>
      <c r="BC9589" s="3"/>
      <c r="BD9589" s="3"/>
      <c r="BE9589" s="3"/>
      <c r="BF9589" s="3"/>
      <c r="BG9589" s="3"/>
      <c r="CK9589"/>
    </row>
    <row r="9590" spans="1:89" x14ac:dyDescent="0.25">
      <c r="A9590" s="2"/>
      <c r="B9590" s="5"/>
      <c r="C9590" s="5"/>
      <c r="D9590" s="5"/>
      <c r="E9590" s="5"/>
      <c r="F9590" s="5"/>
      <c r="G9590" s="5"/>
      <c r="H9590" s="5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  <c r="AI9590" s="3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3"/>
      <c r="AU9590" s="5"/>
      <c r="AV9590" s="3"/>
      <c r="AW9590" s="3"/>
      <c r="AX9590" s="3"/>
      <c r="AY9590" s="3"/>
      <c r="AZ9590" s="3"/>
      <c r="BA9590" s="3"/>
      <c r="BB9590" s="3"/>
      <c r="BC9590" s="3"/>
      <c r="BD9590" s="3"/>
      <c r="BE9590" s="3"/>
      <c r="BF9590" s="3"/>
      <c r="BG9590" s="3"/>
      <c r="CK9590"/>
    </row>
    <row r="9591" spans="1:89" x14ac:dyDescent="0.25">
      <c r="A9591" s="2"/>
      <c r="B9591" s="5"/>
      <c r="C9591" s="5"/>
      <c r="D9591" s="5"/>
      <c r="E9591" s="5"/>
      <c r="F9591" s="5"/>
      <c r="G9591" s="5"/>
      <c r="H9591" s="5"/>
      <c r="I9591" s="3"/>
      <c r="J9591" s="5"/>
      <c r="K9591" s="5"/>
      <c r="L9591" s="5"/>
      <c r="M9591" s="5"/>
      <c r="AJ9591" s="5"/>
      <c r="AK9591" s="3"/>
      <c r="AL9591" s="5"/>
      <c r="AM9591" s="5"/>
      <c r="AN9591" s="5"/>
      <c r="AO9591" s="5"/>
      <c r="AP9591" s="5"/>
      <c r="AQ9591" s="5"/>
      <c r="AR9591" s="5"/>
      <c r="AS9591" s="3"/>
      <c r="AT9591" s="3"/>
      <c r="AU9591" s="3"/>
      <c r="AV9591" s="3"/>
      <c r="AW9591" s="3"/>
      <c r="AX9591" s="3"/>
      <c r="AY9591" s="3"/>
      <c r="AZ9591" s="3"/>
      <c r="BA9591" s="3"/>
      <c r="BB9591" s="3"/>
      <c r="BC9591" s="3"/>
      <c r="BD9591" s="3"/>
      <c r="BE9591" s="3"/>
      <c r="BF9591" s="3"/>
      <c r="BG9591" s="3"/>
      <c r="CK9591"/>
    </row>
    <row r="9592" spans="1:89" x14ac:dyDescent="0.25">
      <c r="A9592" s="2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AJ9592" s="5"/>
      <c r="AK9592" s="3"/>
      <c r="AL9592" s="5"/>
      <c r="AM9592" s="5"/>
      <c r="AN9592" s="5"/>
      <c r="AO9592" s="5"/>
      <c r="AP9592" s="5"/>
      <c r="AQ9592" s="5"/>
      <c r="AR9592" s="5"/>
      <c r="AS9592" s="3"/>
      <c r="AT9592" s="3"/>
      <c r="AU9592" s="3"/>
      <c r="AV9592" s="3"/>
      <c r="AW9592" s="3"/>
      <c r="AX9592" s="3"/>
      <c r="AY9592" s="3"/>
      <c r="AZ9592" s="3"/>
      <c r="BA9592" s="3"/>
      <c r="BB9592" s="3"/>
      <c r="BC9592" s="3"/>
      <c r="BD9592" s="3"/>
      <c r="BE9592" s="3"/>
      <c r="BF9592" s="3"/>
      <c r="BG9592" s="3"/>
      <c r="CK9592"/>
    </row>
    <row r="9593" spans="1:89" x14ac:dyDescent="0.25">
      <c r="A9593" s="2"/>
      <c r="B9593" s="5"/>
      <c r="C9593" s="5"/>
      <c r="D9593" s="5"/>
      <c r="E9593" s="5"/>
      <c r="F9593" s="5"/>
      <c r="G9593" s="5"/>
      <c r="H9593" s="5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  <c r="AI9593" s="3"/>
      <c r="AJ9593" s="5"/>
      <c r="AK9593" s="3"/>
      <c r="AL9593" s="5"/>
      <c r="AM9593" s="5"/>
      <c r="AN9593" s="5"/>
      <c r="AO9593" s="5"/>
      <c r="AP9593" s="5"/>
      <c r="AQ9593" s="5"/>
      <c r="AR9593" s="5"/>
      <c r="AS9593" s="3"/>
      <c r="AT9593" s="3"/>
      <c r="AU9593" s="3"/>
      <c r="AV9593" s="3"/>
      <c r="AW9593" s="3"/>
      <c r="AX9593" s="3"/>
      <c r="AY9593" s="3"/>
      <c r="AZ9593" s="3"/>
      <c r="BA9593" s="3"/>
      <c r="BB9593" s="3"/>
      <c r="BC9593" s="3"/>
      <c r="BD9593" s="3"/>
      <c r="BE9593" s="3"/>
      <c r="BF9593" s="3"/>
      <c r="BG9593" s="3"/>
      <c r="CK9593"/>
    </row>
    <row r="9594" spans="1:89" x14ac:dyDescent="0.25">
      <c r="A9594" s="2"/>
      <c r="B9594" s="5"/>
      <c r="C9594" s="5"/>
      <c r="D9594" s="5"/>
      <c r="E9594" s="5"/>
      <c r="F9594" s="5"/>
      <c r="G9594" s="5"/>
      <c r="H9594" s="5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  <c r="AI9594" s="3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3"/>
      <c r="AU9594" s="5"/>
      <c r="AV9594" s="3"/>
      <c r="AW9594" s="3"/>
      <c r="AX9594" s="3"/>
      <c r="AY9594" s="3"/>
      <c r="AZ9594" s="3"/>
      <c r="BA9594" s="3"/>
      <c r="BB9594" s="3"/>
      <c r="BC9594" s="3"/>
      <c r="BD9594" s="3"/>
      <c r="BE9594" s="3"/>
      <c r="BF9594" s="3"/>
      <c r="BG9594" s="3"/>
      <c r="CK9594"/>
    </row>
    <row r="9595" spans="1:89" x14ac:dyDescent="0.25">
      <c r="A9595" s="2"/>
      <c r="B9595" s="5"/>
      <c r="C9595" s="5"/>
      <c r="D9595" s="5"/>
      <c r="E9595" s="5"/>
      <c r="F9595" s="5"/>
      <c r="G9595" s="5"/>
      <c r="H9595" s="5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  <c r="AI9595" s="3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3"/>
      <c r="AU9595" s="5"/>
      <c r="AV9595" s="3"/>
      <c r="AW9595" s="3"/>
      <c r="AX9595" s="3"/>
      <c r="AY9595" s="3"/>
      <c r="AZ9595" s="3"/>
      <c r="BA9595" s="3"/>
      <c r="BB9595" s="3"/>
      <c r="BC9595" s="3"/>
      <c r="BD9595" s="3"/>
      <c r="BE9595" s="3"/>
      <c r="BF9595" s="3"/>
      <c r="BG9595" s="3"/>
      <c r="CK9595"/>
    </row>
    <row r="9596" spans="1:89" x14ac:dyDescent="0.25">
      <c r="A9596" s="2"/>
      <c r="B9596" s="5"/>
      <c r="C9596" s="5"/>
      <c r="D9596" s="5"/>
      <c r="E9596" s="5"/>
      <c r="F9596" s="5"/>
      <c r="G9596" s="5"/>
      <c r="H9596" s="5"/>
      <c r="I9596" s="3"/>
      <c r="J9596" s="5"/>
      <c r="K9596" s="5"/>
      <c r="L9596" s="5"/>
      <c r="M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3"/>
      <c r="AU9596" s="5"/>
      <c r="AV9596" s="3"/>
      <c r="AW9596" s="3"/>
      <c r="AX9596" s="3"/>
      <c r="AY9596" s="3"/>
      <c r="AZ9596" s="3"/>
      <c r="BA9596" s="3"/>
      <c r="BB9596" s="3"/>
      <c r="BC9596" s="3"/>
      <c r="BD9596" s="3"/>
      <c r="BE9596" s="3"/>
      <c r="BF9596" s="3"/>
      <c r="BG9596" s="3"/>
      <c r="CK9596"/>
    </row>
    <row r="9597" spans="1:89" x14ac:dyDescent="0.25">
      <c r="A9597" s="2"/>
      <c r="B9597" s="5"/>
      <c r="C9597" s="5"/>
      <c r="D9597" s="5"/>
      <c r="E9597" s="5"/>
      <c r="F9597" s="5"/>
      <c r="G9597" s="5"/>
      <c r="H9597" s="5"/>
      <c r="I9597" s="3"/>
      <c r="J9597" s="5"/>
      <c r="K9597" s="5"/>
      <c r="L9597" s="5"/>
      <c r="M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3"/>
      <c r="AU9597" s="5"/>
      <c r="AV9597" s="3"/>
      <c r="AW9597" s="3"/>
      <c r="AX9597" s="3"/>
      <c r="AY9597" s="3"/>
      <c r="AZ9597" s="3"/>
      <c r="BA9597" s="3"/>
      <c r="BB9597" s="3"/>
      <c r="BC9597" s="3"/>
      <c r="BD9597" s="3"/>
      <c r="BE9597" s="3"/>
      <c r="BF9597" s="3"/>
      <c r="BG9597" s="3"/>
      <c r="CK9597"/>
    </row>
    <row r="9598" spans="1:89" x14ac:dyDescent="0.25">
      <c r="A9598" s="2"/>
      <c r="B9598" s="5"/>
      <c r="C9598" s="5"/>
      <c r="D9598" s="5"/>
      <c r="E9598" s="5"/>
      <c r="F9598" s="5"/>
      <c r="G9598" s="5"/>
      <c r="H9598" s="5"/>
      <c r="I9598" s="3"/>
      <c r="J9598" s="3"/>
      <c r="K9598" s="3"/>
      <c r="L9598" s="5"/>
      <c r="M9598" s="5"/>
      <c r="AJ9598" s="3"/>
      <c r="AK9598" s="5"/>
      <c r="AL9598" s="5"/>
      <c r="AM9598" s="5"/>
      <c r="AN9598" s="5"/>
      <c r="AO9598" s="5"/>
      <c r="AP9598" s="5"/>
      <c r="AQ9598" s="5"/>
      <c r="AR9598" s="5"/>
      <c r="AS9598" s="3"/>
      <c r="AT9598" s="3"/>
      <c r="AU9598" s="5"/>
      <c r="AV9598" s="3"/>
      <c r="AW9598" s="3"/>
      <c r="AX9598" s="3"/>
      <c r="AY9598" s="3"/>
      <c r="AZ9598" s="3"/>
      <c r="BA9598" s="3"/>
      <c r="BB9598" s="3"/>
      <c r="BC9598" s="3"/>
      <c r="BD9598" s="3"/>
      <c r="BE9598" s="3"/>
      <c r="BF9598" s="3"/>
      <c r="BG9598" s="3"/>
      <c r="CK9598"/>
    </row>
    <row r="9599" spans="1:89" x14ac:dyDescent="0.25">
      <c r="A9599" s="2"/>
      <c r="B9599" s="5"/>
      <c r="C9599" s="5"/>
      <c r="D9599" s="5"/>
      <c r="E9599" s="5"/>
      <c r="F9599" s="5"/>
      <c r="G9599" s="5"/>
      <c r="H9599" s="5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  <c r="AI9599" s="3"/>
      <c r="AJ9599" s="5"/>
      <c r="AK9599" s="5"/>
      <c r="AL9599" s="5"/>
      <c r="AM9599" s="5"/>
      <c r="AN9599" s="5"/>
      <c r="AO9599" s="5"/>
      <c r="AP9599" s="5"/>
      <c r="AQ9599" s="5"/>
      <c r="AR9599" s="5"/>
      <c r="AS9599" s="3"/>
      <c r="AT9599" s="3"/>
      <c r="AU9599" s="5"/>
      <c r="AV9599" s="3"/>
      <c r="AW9599" s="3"/>
      <c r="AX9599" s="3"/>
      <c r="AY9599" s="3"/>
      <c r="AZ9599" s="3"/>
      <c r="BA9599" s="3"/>
      <c r="BB9599" s="3"/>
      <c r="BC9599" s="3"/>
      <c r="BD9599" s="3"/>
      <c r="BE9599" s="3"/>
      <c r="BF9599" s="3"/>
      <c r="BG9599" s="3"/>
      <c r="CK9599"/>
    </row>
    <row r="9600" spans="1:89" x14ac:dyDescent="0.25">
      <c r="A9600" s="2"/>
      <c r="B9600" s="5"/>
      <c r="C9600" s="5"/>
      <c r="D9600" s="5"/>
      <c r="E9600" s="5"/>
      <c r="F9600" s="5"/>
      <c r="G9600" s="5"/>
      <c r="H9600" s="5"/>
      <c r="I9600" s="3"/>
      <c r="J9600" s="5"/>
      <c r="K9600" s="5"/>
      <c r="L9600" s="5"/>
      <c r="M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3"/>
      <c r="AU9600" s="5"/>
      <c r="AV9600" s="3"/>
      <c r="AW9600" s="3"/>
      <c r="AX9600" s="3"/>
      <c r="AY9600" s="3"/>
      <c r="AZ9600" s="3"/>
      <c r="BA9600" s="3"/>
      <c r="BB9600" s="3"/>
      <c r="BC9600" s="3"/>
      <c r="BD9600" s="3"/>
      <c r="BE9600" s="3"/>
      <c r="BF9600" s="3"/>
      <c r="BG9600" s="3"/>
      <c r="CK9600"/>
    </row>
    <row r="9601" spans="1:89" x14ac:dyDescent="0.25">
      <c r="A9601" s="2"/>
      <c r="B9601" s="5"/>
      <c r="C9601" s="5"/>
      <c r="D9601" s="5"/>
      <c r="E9601" s="5"/>
      <c r="F9601" s="5"/>
      <c r="G9601" s="5"/>
      <c r="H9601" s="5"/>
      <c r="I9601" s="3"/>
      <c r="J9601" s="5"/>
      <c r="K9601" s="5"/>
      <c r="L9601" s="5"/>
      <c r="M9601" s="5"/>
      <c r="AJ9601" s="5"/>
      <c r="AK9601" s="3"/>
      <c r="AL9601" s="5"/>
      <c r="AM9601" s="5"/>
      <c r="AN9601" s="5"/>
      <c r="AO9601" s="5"/>
      <c r="AP9601" s="5"/>
      <c r="AQ9601" s="5"/>
      <c r="AR9601" s="5"/>
      <c r="AS9601" s="3"/>
      <c r="AT9601" s="3"/>
      <c r="AU9601" s="3"/>
      <c r="AV9601" s="3"/>
      <c r="AW9601" s="3"/>
      <c r="AX9601" s="3"/>
      <c r="AY9601" s="3"/>
      <c r="AZ9601" s="3"/>
      <c r="BA9601" s="3"/>
      <c r="BB9601" s="3"/>
      <c r="BC9601" s="3"/>
      <c r="BD9601" s="3"/>
      <c r="BE9601" s="3"/>
      <c r="BF9601" s="3"/>
      <c r="BG9601" s="3"/>
      <c r="CK9601"/>
    </row>
    <row r="9602" spans="1:89" x14ac:dyDescent="0.25">
      <c r="A9602" s="2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AJ9602" s="5"/>
      <c r="AK9602" s="3"/>
      <c r="AL9602" s="5"/>
      <c r="AM9602" s="5"/>
      <c r="AN9602" s="5"/>
      <c r="AO9602" s="5"/>
      <c r="AP9602" s="5"/>
      <c r="AQ9602" s="5"/>
      <c r="AR9602" s="5"/>
      <c r="AS9602" s="3"/>
      <c r="AT9602" s="3"/>
      <c r="AU9602" s="3"/>
      <c r="AV9602" s="3"/>
      <c r="AW9602" s="3"/>
      <c r="AX9602" s="3"/>
      <c r="AY9602" s="3"/>
      <c r="AZ9602" s="3"/>
      <c r="BA9602" s="3"/>
      <c r="BB9602" s="3"/>
      <c r="BC9602" s="3"/>
      <c r="BD9602" s="3"/>
      <c r="BE9602" s="3"/>
      <c r="BF9602" s="3"/>
      <c r="BG9602" s="3"/>
      <c r="CK9602"/>
    </row>
    <row r="9603" spans="1:89" x14ac:dyDescent="0.25">
      <c r="A9603" s="2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AJ9603" s="5"/>
      <c r="AK9603" s="3"/>
      <c r="AL9603" s="5"/>
      <c r="AM9603" s="5"/>
      <c r="AN9603" s="5"/>
      <c r="AO9603" s="5"/>
      <c r="AP9603" s="5"/>
      <c r="AQ9603" s="5"/>
      <c r="AR9603" s="5"/>
      <c r="AS9603" s="3"/>
      <c r="AT9603" s="3"/>
      <c r="AU9603" s="3"/>
      <c r="AV9603" s="3"/>
      <c r="AW9603" s="3"/>
      <c r="AX9603" s="3"/>
      <c r="AY9603" s="3"/>
      <c r="AZ9603" s="3"/>
      <c r="BA9603" s="3"/>
      <c r="BB9603" s="3"/>
      <c r="BC9603" s="3"/>
      <c r="BD9603" s="3"/>
      <c r="BE9603" s="3"/>
      <c r="BF9603" s="3"/>
      <c r="BG9603" s="3"/>
      <c r="CK9603"/>
    </row>
    <row r="9604" spans="1:89" x14ac:dyDescent="0.25">
      <c r="A9604" s="2"/>
      <c r="B9604" s="5"/>
      <c r="C9604" s="5"/>
      <c r="D9604" s="5"/>
      <c r="E9604" s="5"/>
      <c r="F9604" s="5"/>
      <c r="G9604" s="5"/>
      <c r="H9604" s="5"/>
      <c r="I9604" s="3"/>
      <c r="J9604" s="5"/>
      <c r="K9604" s="5"/>
      <c r="L9604" s="5"/>
      <c r="M9604" s="5"/>
      <c r="AJ9604" s="3"/>
      <c r="AK9604" s="5"/>
      <c r="AL9604" s="5"/>
      <c r="AM9604" s="5"/>
      <c r="AN9604" s="5"/>
      <c r="AO9604" s="5"/>
      <c r="AP9604" s="5"/>
      <c r="AQ9604" s="5"/>
      <c r="AR9604" s="5"/>
      <c r="AS9604" s="3"/>
      <c r="AT9604" s="3"/>
      <c r="AU9604" s="5"/>
      <c r="AV9604" s="3"/>
      <c r="AW9604" s="3"/>
      <c r="AX9604" s="3"/>
      <c r="AY9604" s="3"/>
      <c r="AZ9604" s="3"/>
      <c r="BA9604" s="3"/>
      <c r="BB9604" s="3"/>
      <c r="BC9604" s="3"/>
      <c r="BD9604" s="3"/>
      <c r="BE9604" s="3"/>
      <c r="BF9604" s="3"/>
      <c r="BG9604" s="3"/>
      <c r="CK9604"/>
    </row>
    <row r="9605" spans="1:89" x14ac:dyDescent="0.25">
      <c r="A9605" s="2"/>
      <c r="B9605" s="5"/>
      <c r="C9605" s="5"/>
      <c r="D9605" s="5"/>
      <c r="E9605" s="5"/>
      <c r="F9605" s="5"/>
      <c r="G9605" s="5"/>
      <c r="H9605" s="5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  <c r="AI9605" s="3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3"/>
      <c r="AU9605" s="5"/>
      <c r="AV9605" s="3"/>
      <c r="AW9605" s="3"/>
      <c r="AX9605" s="3"/>
      <c r="AY9605" s="3"/>
      <c r="AZ9605" s="3"/>
      <c r="BA9605" s="3"/>
      <c r="BB9605" s="3"/>
      <c r="BC9605" s="3"/>
      <c r="BD9605" s="3"/>
      <c r="BE9605" s="3"/>
      <c r="BF9605" s="3"/>
      <c r="BG9605" s="3"/>
      <c r="CK9605"/>
    </row>
    <row r="9606" spans="1:89" x14ac:dyDescent="0.25">
      <c r="A9606" s="2"/>
      <c r="B9606" s="5"/>
      <c r="C9606" s="5"/>
      <c r="D9606" s="5"/>
      <c r="E9606" s="5"/>
      <c r="F9606" s="5"/>
      <c r="G9606" s="5"/>
      <c r="H9606" s="5"/>
      <c r="I9606" s="3"/>
      <c r="J9606" s="5"/>
      <c r="K9606" s="5"/>
      <c r="L9606" s="5"/>
      <c r="M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3"/>
      <c r="AU9606" s="5"/>
      <c r="AV9606" s="3"/>
      <c r="AW9606" s="3"/>
      <c r="AX9606" s="3"/>
      <c r="AY9606" s="3"/>
      <c r="AZ9606" s="3"/>
      <c r="BA9606" s="3"/>
      <c r="BB9606" s="3"/>
      <c r="BC9606" s="3"/>
      <c r="BD9606" s="3"/>
      <c r="BE9606" s="3"/>
      <c r="BF9606" s="3"/>
      <c r="BG9606" s="3"/>
      <c r="CK9606"/>
    </row>
    <row r="9607" spans="1:89" x14ac:dyDescent="0.25">
      <c r="A9607" s="2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3"/>
      <c r="AU9607" s="5"/>
      <c r="AV9607" s="3"/>
      <c r="AW9607" s="3"/>
      <c r="AX9607" s="3"/>
      <c r="AY9607" s="3"/>
      <c r="AZ9607" s="3"/>
      <c r="BA9607" s="3"/>
      <c r="BB9607" s="3"/>
      <c r="BC9607" s="3"/>
      <c r="BD9607" s="3"/>
      <c r="BE9607" s="3"/>
      <c r="BF9607" s="3"/>
      <c r="BG9607" s="3"/>
      <c r="CK9607"/>
    </row>
    <row r="9608" spans="1:89" x14ac:dyDescent="0.25">
      <c r="A9608" s="2"/>
      <c r="B9608" s="5"/>
      <c r="C9608" s="5"/>
      <c r="D9608" s="5"/>
      <c r="E9608" s="5"/>
      <c r="F9608" s="5"/>
      <c r="G9608" s="5"/>
      <c r="H9608" s="5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  <c r="AI9608" s="3"/>
      <c r="AJ9608" s="3"/>
      <c r="AK9608" s="5"/>
      <c r="AL9608" s="5"/>
      <c r="AM9608" s="5"/>
      <c r="AN9608" s="5"/>
      <c r="AO9608" s="5"/>
      <c r="AP9608" s="5"/>
      <c r="AQ9608" s="5"/>
      <c r="AR9608" s="5"/>
      <c r="AS9608" s="3"/>
      <c r="AT9608" s="3"/>
      <c r="AU9608" s="5"/>
      <c r="AV9608" s="3"/>
      <c r="AW9608" s="3"/>
      <c r="AX9608" s="3"/>
      <c r="AY9608" s="3"/>
      <c r="AZ9608" s="3"/>
      <c r="BA9608" s="3"/>
      <c r="BB9608" s="3"/>
      <c r="BC9608" s="3"/>
      <c r="BD9608" s="3"/>
      <c r="BE9608" s="3"/>
      <c r="BF9608" s="3"/>
      <c r="BG9608" s="3"/>
      <c r="CK9608"/>
    </row>
    <row r="9609" spans="1:89" x14ac:dyDescent="0.25">
      <c r="A9609" s="2"/>
      <c r="B9609" s="5"/>
      <c r="C9609" s="5"/>
      <c r="D9609" s="5"/>
      <c r="E9609" s="5"/>
      <c r="F9609" s="5"/>
      <c r="G9609" s="5"/>
      <c r="H9609" s="5"/>
      <c r="I9609" s="3"/>
      <c r="J9609" s="3"/>
      <c r="K9609" s="5"/>
      <c r="L9609" s="5"/>
      <c r="M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3"/>
      <c r="AU9609" s="5"/>
      <c r="AV9609" s="3"/>
      <c r="AW9609" s="3"/>
      <c r="AX9609" s="3"/>
      <c r="AY9609" s="3"/>
      <c r="AZ9609" s="3"/>
      <c r="BA9609" s="3"/>
      <c r="BB9609" s="3"/>
      <c r="BC9609" s="3"/>
      <c r="BD9609" s="3"/>
      <c r="BE9609" s="3"/>
      <c r="BF9609" s="3"/>
      <c r="BG9609" s="3"/>
      <c r="CK9609"/>
    </row>
    <row r="9610" spans="1:89" x14ac:dyDescent="0.25">
      <c r="A9610" s="2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3"/>
      <c r="AU9610" s="5"/>
      <c r="AV9610" s="3"/>
      <c r="AW9610" s="3"/>
      <c r="AX9610" s="3"/>
      <c r="AY9610" s="3"/>
      <c r="AZ9610" s="3"/>
      <c r="BA9610" s="3"/>
      <c r="BB9610" s="3"/>
      <c r="BC9610" s="3"/>
      <c r="BD9610" s="3"/>
      <c r="BE9610" s="3"/>
      <c r="BF9610" s="3"/>
      <c r="BG9610" s="3"/>
      <c r="CK9610"/>
    </row>
    <row r="9611" spans="1:89" x14ac:dyDescent="0.25">
      <c r="A9611" s="2"/>
      <c r="B9611" s="5"/>
      <c r="C9611" s="5"/>
      <c r="D9611" s="5"/>
      <c r="E9611" s="5"/>
      <c r="F9611" s="5"/>
      <c r="G9611" s="5"/>
      <c r="H9611" s="5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  <c r="AI9611" s="3"/>
      <c r="AJ9611" s="5"/>
      <c r="AK9611" s="3"/>
      <c r="AL9611" s="5"/>
      <c r="AM9611" s="5"/>
      <c r="AN9611" s="5"/>
      <c r="AO9611" s="5"/>
      <c r="AP9611" s="5"/>
      <c r="AQ9611" s="5"/>
      <c r="AR9611" s="5"/>
      <c r="AS9611" s="3"/>
      <c r="AT9611" s="3"/>
      <c r="AU9611" s="3"/>
      <c r="AV9611" s="3"/>
      <c r="AW9611" s="3"/>
      <c r="AX9611" s="3"/>
      <c r="AY9611" s="3"/>
      <c r="AZ9611" s="3"/>
      <c r="BA9611" s="3"/>
      <c r="BB9611" s="3"/>
      <c r="BC9611" s="3"/>
      <c r="BD9611" s="3"/>
      <c r="BE9611" s="3"/>
      <c r="BF9611" s="3"/>
      <c r="BG9611" s="3"/>
      <c r="CK9611"/>
    </row>
    <row r="9612" spans="1:89" x14ac:dyDescent="0.25">
      <c r="A9612" s="2"/>
      <c r="B9612" s="5"/>
      <c r="C9612" s="5"/>
      <c r="D9612" s="5"/>
      <c r="E9612" s="5"/>
      <c r="F9612" s="5"/>
      <c r="G9612" s="5"/>
      <c r="H9612" s="5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  <c r="AI9612" s="3"/>
      <c r="AJ9612" s="5"/>
      <c r="AK9612" s="3"/>
      <c r="AL9612" s="5"/>
      <c r="AM9612" s="5"/>
      <c r="AN9612" s="5"/>
      <c r="AO9612" s="5"/>
      <c r="AP9612" s="5"/>
      <c r="AQ9612" s="5"/>
      <c r="AR9612" s="5"/>
      <c r="AS9612" s="3"/>
      <c r="AT9612" s="3"/>
      <c r="AU9612" s="3"/>
      <c r="AV9612" s="3"/>
      <c r="AW9612" s="3"/>
      <c r="AX9612" s="3"/>
      <c r="AY9612" s="3"/>
      <c r="AZ9612" s="3"/>
      <c r="BA9612" s="3"/>
      <c r="BB9612" s="3"/>
      <c r="BC9612" s="3"/>
      <c r="BD9612" s="3"/>
      <c r="BE9612" s="3"/>
      <c r="BF9612" s="3"/>
      <c r="BG9612" s="3"/>
      <c r="CK9612"/>
    </row>
    <row r="9613" spans="1:89" x14ac:dyDescent="0.25">
      <c r="A9613" s="2"/>
      <c r="B9613" s="5"/>
      <c r="C9613" s="5"/>
      <c r="D9613" s="5"/>
      <c r="E9613" s="5"/>
      <c r="F9613" s="5"/>
      <c r="G9613" s="5"/>
      <c r="H9613" s="5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  <c r="AI9613" s="3"/>
      <c r="AJ9613" s="5"/>
      <c r="AK9613" s="3"/>
      <c r="AL9613" s="5"/>
      <c r="AM9613" s="5"/>
      <c r="AN9613" s="5"/>
      <c r="AO9613" s="5"/>
      <c r="AP9613" s="5"/>
      <c r="AQ9613" s="5"/>
      <c r="AR9613" s="5"/>
      <c r="AS9613" s="3"/>
      <c r="AT9613" s="3"/>
      <c r="AU9613" s="3"/>
      <c r="AV9613" s="3"/>
      <c r="AW9613" s="3"/>
      <c r="AX9613" s="3"/>
      <c r="AY9613" s="3"/>
      <c r="AZ9613" s="3"/>
      <c r="BA9613" s="3"/>
      <c r="BB9613" s="3"/>
      <c r="BC9613" s="3"/>
      <c r="BD9613" s="3"/>
      <c r="BE9613" s="3"/>
      <c r="BF9613" s="3"/>
      <c r="BG9613" s="3"/>
      <c r="CK9613"/>
    </row>
    <row r="9614" spans="1:89" x14ac:dyDescent="0.25">
      <c r="A9614" s="2"/>
      <c r="B9614" s="5"/>
      <c r="C9614" s="5"/>
      <c r="D9614" s="5"/>
      <c r="E9614" s="5"/>
      <c r="F9614" s="5"/>
      <c r="G9614" s="5"/>
      <c r="H9614" s="5"/>
      <c r="I9614" s="3"/>
      <c r="J9614" s="3"/>
      <c r="K9614" s="5"/>
      <c r="L9614" s="5"/>
      <c r="M9614" s="5"/>
      <c r="AJ9614" s="3"/>
      <c r="AK9614" s="5"/>
      <c r="AL9614" s="5"/>
      <c r="AM9614" s="5"/>
      <c r="AN9614" s="5"/>
      <c r="AO9614" s="5"/>
      <c r="AP9614" s="5"/>
      <c r="AQ9614" s="5"/>
      <c r="AR9614" s="5"/>
      <c r="AS9614" s="3"/>
      <c r="AT9614" s="3"/>
      <c r="AU9614" s="5"/>
      <c r="AV9614" s="3"/>
      <c r="AW9614" s="3"/>
      <c r="AX9614" s="3"/>
      <c r="AY9614" s="3"/>
      <c r="AZ9614" s="3"/>
      <c r="BA9614" s="3"/>
      <c r="BB9614" s="3"/>
      <c r="BC9614" s="3"/>
      <c r="BD9614" s="3"/>
      <c r="BE9614" s="3"/>
      <c r="BF9614" s="3"/>
      <c r="BG9614" s="3"/>
      <c r="CK9614"/>
    </row>
    <row r="9615" spans="1:89" x14ac:dyDescent="0.25">
      <c r="A9615" s="2"/>
      <c r="B9615" s="5"/>
      <c r="C9615" s="5"/>
      <c r="D9615" s="5"/>
      <c r="E9615" s="5"/>
      <c r="F9615" s="5"/>
      <c r="G9615" s="5"/>
      <c r="H9615" s="5"/>
      <c r="I9615" s="3"/>
      <c r="J9615" s="5"/>
      <c r="K9615" s="5"/>
      <c r="L9615" s="5"/>
      <c r="M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3"/>
      <c r="AU9615" s="5"/>
      <c r="AV9615" s="3"/>
      <c r="AW9615" s="3"/>
      <c r="AX9615" s="3"/>
      <c r="AY9615" s="3"/>
      <c r="AZ9615" s="3"/>
      <c r="BA9615" s="3"/>
      <c r="BB9615" s="3"/>
      <c r="BC9615" s="3"/>
      <c r="BD9615" s="3"/>
      <c r="BE9615" s="3"/>
      <c r="BF9615" s="3"/>
      <c r="BG9615" s="3"/>
      <c r="CK9615"/>
    </row>
    <row r="9616" spans="1:89" x14ac:dyDescent="0.25">
      <c r="A9616" s="2"/>
      <c r="B9616" s="5"/>
      <c r="C9616" s="5"/>
      <c r="D9616" s="5"/>
      <c r="E9616" s="5"/>
      <c r="F9616" s="5"/>
      <c r="G9616" s="5"/>
      <c r="H9616" s="5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  <c r="AI9616" s="3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3"/>
      <c r="AU9616" s="5"/>
      <c r="AV9616" s="3"/>
      <c r="AW9616" s="3"/>
      <c r="AX9616" s="3"/>
      <c r="AY9616" s="3"/>
      <c r="AZ9616" s="3"/>
      <c r="BA9616" s="3"/>
      <c r="BB9616" s="3"/>
      <c r="BC9616" s="3"/>
      <c r="BD9616" s="3"/>
      <c r="BE9616" s="3"/>
      <c r="BF9616" s="3"/>
      <c r="BG9616" s="3"/>
      <c r="CK9616"/>
    </row>
    <row r="9617" spans="1:89" x14ac:dyDescent="0.25">
      <c r="A9617" s="2"/>
      <c r="B9617" s="5"/>
      <c r="C9617" s="5"/>
      <c r="D9617" s="5"/>
      <c r="E9617" s="5"/>
      <c r="F9617" s="5"/>
      <c r="G9617" s="5"/>
      <c r="H9617" s="5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  <c r="AI9617" s="3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3"/>
      <c r="AU9617" s="5"/>
      <c r="AV9617" s="3"/>
      <c r="AW9617" s="3"/>
      <c r="AX9617" s="3"/>
      <c r="AY9617" s="3"/>
      <c r="AZ9617" s="3"/>
      <c r="BA9617" s="3"/>
      <c r="BB9617" s="3"/>
      <c r="BC9617" s="3"/>
      <c r="BD9617" s="3"/>
      <c r="BE9617" s="3"/>
      <c r="BF9617" s="3"/>
      <c r="BG9617" s="3"/>
      <c r="CK9617"/>
    </row>
    <row r="9618" spans="1:89" x14ac:dyDescent="0.25">
      <c r="A9618" s="2"/>
      <c r="B9618" s="5"/>
      <c r="C9618" s="5"/>
      <c r="D9618" s="5"/>
      <c r="E9618" s="5"/>
      <c r="F9618" s="5"/>
      <c r="G9618" s="5"/>
      <c r="H9618" s="5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  <c r="AI9618" s="3"/>
      <c r="AJ9618" s="3"/>
      <c r="AK9618" s="5"/>
      <c r="AL9618" s="5"/>
      <c r="AM9618" s="5"/>
      <c r="AN9618" s="5"/>
      <c r="AO9618" s="5"/>
      <c r="AP9618" s="5"/>
      <c r="AQ9618" s="5"/>
      <c r="AR9618" s="5"/>
      <c r="AS9618" s="3"/>
      <c r="AT9618" s="3"/>
      <c r="AU9618" s="5"/>
      <c r="AV9618" s="3"/>
      <c r="AW9618" s="3"/>
      <c r="AX9618" s="3"/>
      <c r="AY9618" s="3"/>
      <c r="AZ9618" s="3"/>
      <c r="BA9618" s="3"/>
      <c r="BB9618" s="3"/>
      <c r="BC9618" s="3"/>
      <c r="BD9618" s="3"/>
      <c r="BE9618" s="3"/>
      <c r="BF9618" s="3"/>
      <c r="BG9618" s="3"/>
      <c r="CK9618"/>
    </row>
    <row r="9619" spans="1:89" x14ac:dyDescent="0.25">
      <c r="A9619" s="2"/>
      <c r="B9619" s="5"/>
      <c r="C9619" s="5"/>
      <c r="D9619" s="5"/>
      <c r="E9619" s="5"/>
      <c r="F9619" s="5"/>
      <c r="G9619" s="5"/>
      <c r="H9619" s="5"/>
      <c r="I9619" s="5"/>
      <c r="J9619" s="3"/>
      <c r="K9619" s="5"/>
      <c r="L9619" s="5"/>
      <c r="M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3"/>
      <c r="AU9619" s="5"/>
      <c r="AV9619" s="3"/>
      <c r="AW9619" s="3"/>
      <c r="AX9619" s="3"/>
      <c r="AY9619" s="3"/>
      <c r="AZ9619" s="3"/>
      <c r="BA9619" s="3"/>
      <c r="BB9619" s="3"/>
      <c r="BC9619" s="3"/>
      <c r="BD9619" s="3"/>
      <c r="BE9619" s="3"/>
      <c r="BF9619" s="3"/>
      <c r="BG9619" s="3"/>
      <c r="CK9619"/>
    </row>
    <row r="9620" spans="1:89" x14ac:dyDescent="0.25">
      <c r="A9620" s="2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3"/>
      <c r="AU9620" s="5"/>
      <c r="AV9620" s="3"/>
      <c r="AW9620" s="3"/>
      <c r="AX9620" s="3"/>
      <c r="AY9620" s="3"/>
      <c r="AZ9620" s="3"/>
      <c r="BA9620" s="3"/>
      <c r="BB9620" s="3"/>
      <c r="BC9620" s="3"/>
      <c r="BD9620" s="3"/>
      <c r="BE9620" s="3"/>
      <c r="BF9620" s="3"/>
      <c r="BG9620" s="3"/>
      <c r="CK9620"/>
    </row>
    <row r="9621" spans="1:89" x14ac:dyDescent="0.25">
      <c r="A9621" s="2"/>
      <c r="B9621" s="5"/>
      <c r="C9621" s="5"/>
      <c r="D9621" s="5"/>
      <c r="E9621" s="5"/>
      <c r="F9621" s="5"/>
      <c r="G9621" s="5"/>
      <c r="H9621" s="5"/>
      <c r="I9621" s="3"/>
      <c r="J9621" s="5"/>
      <c r="K9621" s="5"/>
      <c r="L9621" s="5"/>
      <c r="M9621" s="5"/>
      <c r="AJ9621" s="3"/>
      <c r="AK9621" s="3"/>
      <c r="AL9621" s="3"/>
      <c r="AM9621" s="3"/>
      <c r="AN9621" s="3"/>
      <c r="AO9621" s="5"/>
      <c r="AP9621" s="5"/>
      <c r="AQ9621" s="5"/>
      <c r="AR9621" s="3"/>
      <c r="AS9621" s="5"/>
      <c r="AT9621" s="3"/>
      <c r="AU9621" s="5"/>
      <c r="AV9621" s="3"/>
      <c r="AW9621" s="3"/>
      <c r="AX9621" s="3"/>
      <c r="AY9621" s="3"/>
      <c r="AZ9621" s="3"/>
      <c r="BA9621" s="3"/>
      <c r="BB9621" s="3"/>
      <c r="BC9621" s="3"/>
      <c r="BD9621" s="3"/>
      <c r="BE9621" s="3"/>
      <c r="BF9621" s="3"/>
      <c r="BG9621" s="3"/>
      <c r="CK9621"/>
    </row>
    <row r="9622" spans="1:89" x14ac:dyDescent="0.25">
      <c r="A9622" s="2"/>
      <c r="B9622" s="5"/>
      <c r="C9622" s="5"/>
      <c r="D9622" s="5"/>
      <c r="E9622" s="5"/>
      <c r="F9622" s="5"/>
      <c r="G9622" s="5"/>
      <c r="H9622" s="5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AK9622" s="3"/>
      <c r="AL9622" s="3"/>
      <c r="AM9622" s="3"/>
      <c r="AN9622" s="3"/>
      <c r="AO9622" s="5"/>
      <c r="AP9622" s="5"/>
      <c r="AQ9622" s="5"/>
      <c r="AR9622" s="3"/>
      <c r="AS9622" s="5"/>
      <c r="AT9622" s="3"/>
      <c r="AU9622" s="5"/>
      <c r="AV9622" s="3"/>
      <c r="AW9622" s="3"/>
      <c r="AX9622" s="3"/>
      <c r="AY9622" s="3"/>
      <c r="AZ9622" s="3"/>
      <c r="BA9622" s="3"/>
      <c r="BB9622" s="3"/>
      <c r="BC9622" s="3"/>
      <c r="BD9622" s="3"/>
      <c r="BE9622" s="3"/>
      <c r="BF9622" s="3"/>
      <c r="BG9622" s="3"/>
      <c r="CK9622"/>
    </row>
    <row r="9623" spans="1:89" x14ac:dyDescent="0.25">
      <c r="A9623" s="2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AJ9623" s="3"/>
      <c r="AK9623" s="3"/>
      <c r="AL9623" s="3"/>
      <c r="AM9623" s="3"/>
      <c r="AN9623" s="3"/>
      <c r="AO9623" s="5"/>
      <c r="AP9623" s="5"/>
      <c r="AQ9623" s="5"/>
      <c r="AR9623" s="3"/>
      <c r="AS9623" s="5"/>
      <c r="AT9623" s="3"/>
      <c r="AU9623" s="5"/>
      <c r="AV9623" s="3"/>
      <c r="AW9623" s="3"/>
      <c r="AX9623" s="3"/>
      <c r="AY9623" s="3"/>
      <c r="AZ9623" s="3"/>
      <c r="BA9623" s="3"/>
      <c r="BB9623" s="3"/>
      <c r="BC9623" s="3"/>
      <c r="BD9623" s="3"/>
      <c r="BE9623" s="3"/>
      <c r="BF9623" s="3"/>
      <c r="BG9623" s="3"/>
      <c r="CK9623"/>
    </row>
    <row r="9624" spans="1:89" x14ac:dyDescent="0.25">
      <c r="A9624" s="2"/>
      <c r="B9624" s="5"/>
      <c r="C9624" s="5"/>
      <c r="D9624" s="5"/>
      <c r="E9624" s="5"/>
      <c r="F9624" s="5"/>
      <c r="G9624" s="5"/>
      <c r="H9624" s="5"/>
      <c r="I9624" s="3"/>
      <c r="J9624" s="5"/>
      <c r="K9624" s="5"/>
      <c r="L9624" s="5"/>
      <c r="M9624" s="5"/>
      <c r="AJ9624" s="3"/>
      <c r="AK9624" s="3"/>
      <c r="AL9624" s="3"/>
      <c r="AM9624" s="3"/>
      <c r="AN9624" s="3"/>
      <c r="AO9624" s="5"/>
      <c r="AP9624" s="5"/>
      <c r="AQ9624" s="5"/>
      <c r="AR9624" s="3"/>
      <c r="AS9624" s="3"/>
      <c r="AT9624" s="3"/>
      <c r="AU9624" s="5"/>
      <c r="AV9624" s="3"/>
      <c r="AW9624" s="3"/>
      <c r="AX9624" s="3"/>
      <c r="AY9624" s="3"/>
      <c r="AZ9624" s="3"/>
      <c r="BA9624" s="3"/>
      <c r="BB9624" s="3"/>
      <c r="BC9624" s="3"/>
      <c r="BD9624" s="3"/>
      <c r="BE9624" s="3"/>
      <c r="BF9624" s="3"/>
      <c r="BG9624" s="3"/>
      <c r="CK9624"/>
    </row>
    <row r="9625" spans="1:89" x14ac:dyDescent="0.25">
      <c r="A9625" s="2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AJ9625" s="5"/>
      <c r="AK9625" s="5"/>
      <c r="AL9625" s="3"/>
      <c r="AM9625" s="3"/>
      <c r="AN9625" s="3"/>
      <c r="AO9625" s="5"/>
      <c r="AP9625" s="5"/>
      <c r="AQ9625" s="5"/>
      <c r="AR9625" s="5"/>
      <c r="AS9625" s="5"/>
      <c r="AT9625" s="3"/>
      <c r="AU9625" s="5"/>
      <c r="AV9625" s="3"/>
      <c r="AW9625" s="3"/>
      <c r="AX9625" s="3"/>
      <c r="AY9625" s="3"/>
      <c r="AZ9625" s="3"/>
      <c r="BA9625" s="3"/>
      <c r="BB9625" s="3"/>
      <c r="BC9625" s="3"/>
      <c r="BD9625" s="3"/>
      <c r="BE9625" s="3"/>
      <c r="BF9625" s="3"/>
      <c r="BG9625" s="3"/>
      <c r="CK9625"/>
    </row>
    <row r="9626" spans="1:89" x14ac:dyDescent="0.25">
      <c r="A9626" s="2"/>
      <c r="B9626" s="5"/>
      <c r="C9626" s="5"/>
      <c r="D9626" s="5"/>
      <c r="E9626" s="5"/>
      <c r="F9626" s="5"/>
      <c r="G9626" s="5"/>
      <c r="H9626" s="5"/>
      <c r="I9626" s="3"/>
      <c r="J9626" s="5"/>
      <c r="K9626" s="5"/>
      <c r="L9626" s="5"/>
      <c r="M9626" s="5"/>
      <c r="AJ9626" s="3"/>
      <c r="AK9626" s="3"/>
      <c r="AL9626" s="3"/>
      <c r="AM9626" s="3"/>
      <c r="AN9626" s="3"/>
      <c r="AO9626" s="5"/>
      <c r="AP9626" s="5"/>
      <c r="AQ9626" s="5"/>
      <c r="AR9626" s="3"/>
      <c r="AS9626" s="3"/>
      <c r="AT9626" s="3"/>
      <c r="AU9626" s="5"/>
      <c r="AV9626" s="3"/>
      <c r="AW9626" s="3"/>
      <c r="AX9626" s="3"/>
      <c r="AY9626" s="3"/>
      <c r="AZ9626" s="3"/>
      <c r="BA9626" s="3"/>
      <c r="BB9626" s="3"/>
      <c r="BC9626" s="3"/>
      <c r="BD9626" s="3"/>
      <c r="BE9626" s="3"/>
      <c r="BF9626" s="3"/>
      <c r="BG9626" s="3"/>
      <c r="CK9626"/>
    </row>
    <row r="9627" spans="1:89" x14ac:dyDescent="0.25">
      <c r="A9627" s="2"/>
      <c r="B9627" s="5"/>
      <c r="C9627" s="5"/>
      <c r="D9627" s="5"/>
      <c r="E9627" s="5"/>
      <c r="F9627" s="5"/>
      <c r="G9627" s="5"/>
      <c r="H9627" s="5"/>
      <c r="I9627" s="3"/>
      <c r="J9627" s="5"/>
      <c r="K9627" s="5"/>
      <c r="L9627" s="5"/>
      <c r="M9627" s="5"/>
      <c r="AJ9627" s="3"/>
      <c r="AK9627" s="3"/>
      <c r="AL9627" s="3"/>
      <c r="AM9627" s="3"/>
      <c r="AN9627" s="3"/>
      <c r="AO9627" s="5"/>
      <c r="AP9627" s="5"/>
      <c r="AQ9627" s="5"/>
      <c r="AR9627" s="3"/>
      <c r="AS9627" s="3"/>
      <c r="AT9627" s="3"/>
      <c r="AU9627" s="5"/>
      <c r="AV9627" s="3"/>
      <c r="AW9627" s="3"/>
      <c r="AX9627" s="3"/>
      <c r="AY9627" s="3"/>
      <c r="AZ9627" s="3"/>
      <c r="BA9627" s="3"/>
      <c r="BB9627" s="3"/>
      <c r="BC9627" s="3"/>
      <c r="BD9627" s="3"/>
      <c r="BE9627" s="3"/>
      <c r="BF9627" s="3"/>
      <c r="BG9627" s="3"/>
      <c r="CK9627"/>
    </row>
    <row r="9628" spans="1:89" x14ac:dyDescent="0.25">
      <c r="A9628" s="2"/>
      <c r="B9628" s="5"/>
      <c r="C9628" s="5"/>
      <c r="D9628" s="5"/>
      <c r="E9628" s="5"/>
      <c r="F9628" s="5"/>
      <c r="G9628" s="5"/>
      <c r="H9628" s="5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3"/>
      <c r="AK9628" s="3"/>
      <c r="AL9628" s="3"/>
      <c r="AM9628" s="3"/>
      <c r="AN9628" s="3"/>
      <c r="AO9628" s="5"/>
      <c r="AP9628" s="5"/>
      <c r="AQ9628" s="5"/>
      <c r="AR9628" s="3"/>
      <c r="AS9628" s="3"/>
      <c r="AT9628" s="3"/>
      <c r="AU9628" s="5"/>
      <c r="AV9628" s="3"/>
      <c r="AW9628" s="3"/>
      <c r="AX9628" s="3"/>
      <c r="AY9628" s="3"/>
      <c r="AZ9628" s="3"/>
      <c r="BA9628" s="3"/>
      <c r="BB9628" s="3"/>
      <c r="BC9628" s="3"/>
      <c r="BD9628" s="3"/>
      <c r="BE9628" s="3"/>
      <c r="BF9628" s="3"/>
      <c r="BG9628" s="3"/>
      <c r="CK9628"/>
    </row>
    <row r="9629" spans="1:89" x14ac:dyDescent="0.25">
      <c r="A9629" s="2"/>
      <c r="B9629" s="5"/>
      <c r="C9629" s="5"/>
      <c r="D9629" s="5"/>
      <c r="E9629" s="5"/>
      <c r="F9629" s="5"/>
      <c r="G9629" s="5"/>
      <c r="H9629" s="5"/>
      <c r="I9629" s="3"/>
      <c r="J9629" s="5"/>
      <c r="K9629" s="5"/>
      <c r="L9629" s="5"/>
      <c r="M9629" s="5"/>
      <c r="AJ9629" s="3"/>
      <c r="AK9629" s="3"/>
      <c r="AL9629" s="3"/>
      <c r="AM9629" s="3"/>
      <c r="AN9629" s="3"/>
      <c r="AO9629" s="5"/>
      <c r="AP9629" s="5"/>
      <c r="AQ9629" s="5"/>
      <c r="AR9629" s="3"/>
      <c r="AS9629" s="5"/>
      <c r="AT9629" s="3"/>
      <c r="AU9629" s="5"/>
      <c r="AV9629" s="3"/>
      <c r="AW9629" s="3"/>
      <c r="AX9629" s="3"/>
      <c r="AY9629" s="3"/>
      <c r="AZ9629" s="3"/>
      <c r="BA9629" s="3"/>
      <c r="BB9629" s="3"/>
      <c r="BC9629" s="3"/>
      <c r="BD9629" s="3"/>
      <c r="BE9629" s="3"/>
      <c r="BF9629" s="3"/>
      <c r="BG9629" s="3"/>
      <c r="CK9629"/>
    </row>
    <row r="9630" spans="1:89" x14ac:dyDescent="0.25">
      <c r="A9630" s="2"/>
      <c r="B9630" s="5"/>
      <c r="C9630" s="5"/>
      <c r="D9630" s="5"/>
      <c r="E9630" s="5"/>
      <c r="F9630" s="5"/>
      <c r="G9630" s="5"/>
      <c r="H9630" s="5"/>
      <c r="I9630" s="3"/>
      <c r="J9630" s="5"/>
      <c r="K9630" s="5"/>
      <c r="L9630" s="5"/>
      <c r="M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3"/>
      <c r="AU9630" s="5"/>
      <c r="AV9630" s="3"/>
      <c r="AW9630" s="3"/>
      <c r="AX9630" s="3"/>
      <c r="AY9630" s="3"/>
      <c r="AZ9630" s="3"/>
      <c r="BA9630" s="3"/>
      <c r="BB9630" s="3"/>
      <c r="BC9630" s="3"/>
      <c r="BD9630" s="3"/>
      <c r="BE9630" s="3"/>
      <c r="BF9630" s="3"/>
      <c r="BG9630" s="3"/>
      <c r="CK9630"/>
    </row>
    <row r="9631" spans="1:89" x14ac:dyDescent="0.25">
      <c r="A9631" s="2"/>
      <c r="B9631" s="5"/>
      <c r="C9631" s="5"/>
      <c r="D9631" s="5"/>
      <c r="E9631" s="5"/>
      <c r="F9631" s="5"/>
      <c r="G9631" s="5"/>
      <c r="H9631" s="5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  <c r="AI9631" s="3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3"/>
      <c r="AU9631" s="5"/>
      <c r="AV9631" s="3"/>
      <c r="AW9631" s="3"/>
      <c r="AX9631" s="3"/>
      <c r="AY9631" s="3"/>
      <c r="AZ9631" s="3"/>
      <c r="BA9631" s="3"/>
      <c r="BB9631" s="3"/>
      <c r="BC9631" s="3"/>
      <c r="BD9631" s="3"/>
      <c r="BE9631" s="3"/>
      <c r="BF9631" s="3"/>
      <c r="BG9631" s="3"/>
      <c r="CK9631"/>
    </row>
    <row r="9632" spans="1:89" x14ac:dyDescent="0.25">
      <c r="A9632" s="2"/>
      <c r="B9632" s="5"/>
      <c r="C9632" s="5"/>
      <c r="D9632" s="5"/>
      <c r="E9632" s="5"/>
      <c r="F9632" s="5"/>
      <c r="G9632" s="5"/>
      <c r="H9632" s="5"/>
      <c r="I9632" s="5"/>
      <c r="J9632" s="3"/>
      <c r="K9632" s="5"/>
      <c r="L9632" s="5"/>
      <c r="M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3"/>
      <c r="AU9632" s="5"/>
      <c r="AV9632" s="3"/>
      <c r="AW9632" s="3"/>
      <c r="AX9632" s="3"/>
      <c r="AY9632" s="3"/>
      <c r="AZ9632" s="3"/>
      <c r="BA9632" s="3"/>
      <c r="BB9632" s="3"/>
      <c r="BC9632" s="3"/>
      <c r="BD9632" s="3"/>
      <c r="BE9632" s="3"/>
      <c r="BF9632" s="3"/>
      <c r="BG9632" s="3"/>
      <c r="CK9632"/>
    </row>
    <row r="9633" spans="1:89" x14ac:dyDescent="0.25">
      <c r="A9633" s="2"/>
      <c r="B9633" s="5"/>
      <c r="C9633" s="5"/>
      <c r="D9633" s="5"/>
      <c r="E9633" s="5"/>
      <c r="F9633" s="5"/>
      <c r="G9633" s="5"/>
      <c r="H9633" s="5"/>
      <c r="I9633" s="3"/>
      <c r="J9633" s="5"/>
      <c r="K9633" s="5"/>
      <c r="L9633" s="5"/>
      <c r="M9633" s="5"/>
      <c r="AJ9633" s="3"/>
      <c r="AK9633" s="3"/>
      <c r="AL9633" s="3"/>
      <c r="AM9633" s="3"/>
      <c r="AN9633" s="3"/>
      <c r="AO9633" s="5"/>
      <c r="AP9633" s="5"/>
      <c r="AQ9633" s="5"/>
      <c r="AR9633" s="3"/>
      <c r="AS9633" s="3"/>
      <c r="AT9633" s="3"/>
      <c r="AU9633" s="5"/>
      <c r="AV9633" s="3"/>
      <c r="AW9633" s="3"/>
      <c r="AX9633" s="3"/>
      <c r="AY9633" s="3"/>
      <c r="AZ9633" s="3"/>
      <c r="BA9633" s="3"/>
      <c r="BB9633" s="3"/>
      <c r="BC9633" s="3"/>
      <c r="BD9633" s="3"/>
      <c r="BE9633" s="3"/>
      <c r="BF9633" s="3"/>
      <c r="BG9633" s="3"/>
      <c r="CK9633"/>
    </row>
    <row r="9634" spans="1:89" x14ac:dyDescent="0.25">
      <c r="A9634" s="2"/>
      <c r="B9634" s="5"/>
      <c r="C9634" s="5"/>
      <c r="D9634" s="5"/>
      <c r="E9634" s="5"/>
      <c r="F9634" s="5"/>
      <c r="G9634" s="5"/>
      <c r="H9634" s="5"/>
      <c r="I9634" s="5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  <c r="AI9634" s="3"/>
      <c r="AJ9634" s="3"/>
      <c r="AK9634" s="3"/>
      <c r="AL9634" s="3"/>
      <c r="AM9634" s="3"/>
      <c r="AN9634" s="3"/>
      <c r="AO9634" s="5"/>
      <c r="AP9634" s="5"/>
      <c r="AQ9634" s="5"/>
      <c r="AR9634" s="3"/>
      <c r="AS9634" s="5"/>
      <c r="AT9634" s="3"/>
      <c r="AU9634" s="5"/>
      <c r="AV9634" s="3"/>
      <c r="AW9634" s="3"/>
      <c r="AX9634" s="3"/>
      <c r="AY9634" s="3"/>
      <c r="AZ9634" s="3"/>
      <c r="BA9634" s="3"/>
      <c r="BB9634" s="3"/>
      <c r="BC9634" s="3"/>
      <c r="BD9634" s="3"/>
      <c r="BE9634" s="3"/>
      <c r="BF9634" s="3"/>
      <c r="BG9634" s="3"/>
      <c r="CK9634"/>
    </row>
    <row r="9635" spans="1:89" x14ac:dyDescent="0.25">
      <c r="A9635" s="2"/>
      <c r="B9635" s="5"/>
      <c r="C9635" s="5"/>
      <c r="D9635" s="5"/>
      <c r="E9635" s="5"/>
      <c r="F9635" s="5"/>
      <c r="G9635" s="5"/>
      <c r="H9635" s="5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  <c r="AI9635" s="3"/>
      <c r="AJ9635" s="3"/>
      <c r="AK9635" s="3"/>
      <c r="AL9635" s="3"/>
      <c r="AM9635" s="3"/>
      <c r="AN9635" s="3"/>
      <c r="AO9635" s="5"/>
      <c r="AP9635" s="5"/>
      <c r="AQ9635" s="5"/>
      <c r="AR9635" s="3"/>
      <c r="AS9635" s="3"/>
      <c r="AT9635" s="3"/>
      <c r="AU9635" s="5"/>
      <c r="AV9635" s="3"/>
      <c r="AW9635" s="3"/>
      <c r="AX9635" s="3"/>
      <c r="AY9635" s="3"/>
      <c r="AZ9635" s="3"/>
      <c r="BA9635" s="3"/>
      <c r="BB9635" s="3"/>
      <c r="BC9635" s="3"/>
      <c r="BD9635" s="3"/>
      <c r="BE9635" s="3"/>
      <c r="BF9635" s="3"/>
      <c r="BG9635" s="3"/>
      <c r="CK9635"/>
    </row>
    <row r="9636" spans="1:89" x14ac:dyDescent="0.25">
      <c r="A9636" s="2"/>
      <c r="B9636" s="5"/>
      <c r="C9636" s="5"/>
      <c r="D9636" s="5"/>
      <c r="E9636" s="5"/>
      <c r="F9636" s="5"/>
      <c r="G9636" s="5"/>
      <c r="H9636" s="5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  <c r="AI9636" s="3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3"/>
      <c r="AU9636" s="5"/>
      <c r="AV9636" s="3"/>
      <c r="AW9636" s="3"/>
      <c r="AX9636" s="3"/>
      <c r="AY9636" s="3"/>
      <c r="AZ9636" s="3"/>
      <c r="BA9636" s="3"/>
      <c r="BB9636" s="3"/>
      <c r="BC9636" s="3"/>
      <c r="BD9636" s="3"/>
      <c r="BE9636" s="3"/>
      <c r="BF9636" s="3"/>
      <c r="BG9636" s="3"/>
      <c r="CK9636"/>
    </row>
    <row r="9637" spans="1:89" x14ac:dyDescent="0.25">
      <c r="A9637" s="2"/>
      <c r="B9637" s="5"/>
      <c r="C9637" s="5"/>
      <c r="D9637" s="5"/>
      <c r="E9637" s="5"/>
      <c r="F9637" s="5"/>
      <c r="G9637" s="5"/>
      <c r="H9637" s="5"/>
      <c r="I9637" s="3"/>
      <c r="J9637" s="3"/>
      <c r="K9637" s="5"/>
      <c r="L9637" s="5"/>
      <c r="M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3"/>
      <c r="AU9637" s="5"/>
      <c r="AV9637" s="3"/>
      <c r="AW9637" s="3"/>
      <c r="AX9637" s="3"/>
      <c r="AY9637" s="3"/>
      <c r="AZ9637" s="3"/>
      <c r="BA9637" s="3"/>
      <c r="BB9637" s="3"/>
      <c r="BC9637" s="3"/>
      <c r="BD9637" s="3"/>
      <c r="BE9637" s="3"/>
      <c r="BF9637" s="3"/>
      <c r="BG9637" s="3"/>
      <c r="CK9637"/>
    </row>
    <row r="9638" spans="1:89" x14ac:dyDescent="0.25">
      <c r="A9638" s="2"/>
      <c r="B9638" s="5"/>
      <c r="C9638" s="5"/>
      <c r="D9638" s="5"/>
      <c r="E9638" s="5"/>
      <c r="F9638" s="5"/>
      <c r="G9638" s="5"/>
      <c r="H9638" s="5"/>
      <c r="I9638" s="3"/>
      <c r="J9638" s="5"/>
      <c r="K9638" s="5"/>
      <c r="L9638" s="5"/>
      <c r="M9638" s="5"/>
      <c r="AJ9638" s="3"/>
      <c r="AK9638" s="3"/>
      <c r="AL9638" s="3"/>
      <c r="AM9638" s="3"/>
      <c r="AN9638" s="3"/>
      <c r="AO9638" s="5"/>
      <c r="AP9638" s="5"/>
      <c r="AQ9638" s="5"/>
      <c r="AR9638" s="5"/>
      <c r="AS9638" s="5"/>
      <c r="AT9638" s="3"/>
      <c r="AU9638" s="5"/>
      <c r="AV9638" s="3"/>
      <c r="AW9638" s="3"/>
      <c r="AX9638" s="3"/>
      <c r="AY9638" s="3"/>
      <c r="AZ9638" s="3"/>
      <c r="BA9638" s="3"/>
      <c r="BB9638" s="3"/>
      <c r="BC9638" s="3"/>
      <c r="BD9638" s="3"/>
      <c r="BE9638" s="3"/>
      <c r="BF9638" s="3"/>
      <c r="BG9638" s="3"/>
      <c r="CK9638"/>
    </row>
    <row r="9639" spans="1:89" x14ac:dyDescent="0.25">
      <c r="A9639" s="2"/>
      <c r="B9639" s="5"/>
      <c r="C9639" s="5"/>
      <c r="D9639" s="5"/>
      <c r="E9639" s="5"/>
      <c r="F9639" s="5"/>
      <c r="G9639" s="5"/>
      <c r="H9639" s="5"/>
      <c r="I9639" s="5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AK9639" s="3"/>
      <c r="AL9639" s="3"/>
      <c r="AM9639" s="3"/>
      <c r="AN9639" s="5"/>
      <c r="AO9639" s="5"/>
      <c r="AP9639" s="5"/>
      <c r="AQ9639" s="5"/>
      <c r="AR9639" s="5"/>
      <c r="AS9639" s="5"/>
      <c r="AT9639" s="3"/>
      <c r="AU9639" s="5"/>
      <c r="AV9639" s="3"/>
      <c r="AW9639" s="3"/>
      <c r="AX9639" s="3"/>
      <c r="AY9639" s="3"/>
      <c r="AZ9639" s="3"/>
      <c r="BA9639" s="3"/>
      <c r="BB9639" s="3"/>
      <c r="BC9639" s="3"/>
      <c r="BD9639" s="3"/>
      <c r="BE9639" s="3"/>
      <c r="BF9639" s="3"/>
      <c r="BG9639" s="3"/>
      <c r="CK9639"/>
    </row>
    <row r="9640" spans="1:89" x14ac:dyDescent="0.25">
      <c r="A9640" s="2"/>
      <c r="B9640" s="5"/>
      <c r="C9640" s="5"/>
      <c r="D9640" s="5"/>
      <c r="E9640" s="5"/>
      <c r="F9640" s="5"/>
      <c r="G9640" s="5"/>
      <c r="H9640" s="5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3"/>
      <c r="AK9640" s="3"/>
      <c r="AL9640" s="3"/>
      <c r="AM9640" s="3"/>
      <c r="AN9640" s="3"/>
      <c r="AO9640" s="5"/>
      <c r="AP9640" s="5"/>
      <c r="AQ9640" s="5"/>
      <c r="AR9640" s="5"/>
      <c r="AS9640" s="5"/>
      <c r="AT9640" s="3"/>
      <c r="AU9640" s="5"/>
      <c r="AV9640" s="3"/>
      <c r="AW9640" s="3"/>
      <c r="AX9640" s="3"/>
      <c r="AY9640" s="3"/>
      <c r="AZ9640" s="3"/>
      <c r="BA9640" s="3"/>
      <c r="BB9640" s="3"/>
      <c r="BC9640" s="3"/>
      <c r="BD9640" s="3"/>
      <c r="BE9640" s="3"/>
      <c r="BF9640" s="3"/>
      <c r="BG9640" s="3"/>
      <c r="CK9640"/>
    </row>
    <row r="9641" spans="1:89" x14ac:dyDescent="0.25">
      <c r="A9641" s="2"/>
      <c r="B9641" s="5"/>
      <c r="C9641" s="5"/>
      <c r="D9641" s="5"/>
      <c r="E9641" s="5"/>
      <c r="F9641" s="5"/>
      <c r="G9641" s="5"/>
      <c r="H9641" s="5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3"/>
      <c r="AK9641" s="3"/>
      <c r="AL9641" s="3"/>
      <c r="AM9641" s="3"/>
      <c r="AN9641" s="5"/>
      <c r="AO9641" s="5"/>
      <c r="AP9641" s="5"/>
      <c r="AQ9641" s="5"/>
      <c r="AR9641" s="5"/>
      <c r="AS9641" s="5"/>
      <c r="AT9641" s="3"/>
      <c r="AU9641" s="3"/>
      <c r="AV9641" s="3"/>
      <c r="AW9641" s="3"/>
      <c r="AX9641" s="3"/>
      <c r="AY9641" s="3"/>
      <c r="AZ9641" s="3"/>
      <c r="BA9641" s="3"/>
      <c r="BB9641" s="3"/>
      <c r="BC9641" s="3"/>
      <c r="BD9641" s="3"/>
      <c r="BE9641" s="3"/>
      <c r="BF9641" s="3"/>
      <c r="BG9641" s="3"/>
      <c r="CK9641"/>
    </row>
    <row r="9642" spans="1:89" x14ac:dyDescent="0.25">
      <c r="A9642" s="2"/>
      <c r="B9642" s="5"/>
      <c r="C9642" s="5"/>
      <c r="D9642" s="5"/>
      <c r="E9642" s="5"/>
      <c r="F9642" s="5"/>
      <c r="G9642" s="5"/>
      <c r="H9642" s="5"/>
      <c r="I9642" s="5"/>
      <c r="J9642" s="3"/>
      <c r="K9642" s="5"/>
      <c r="L9642" s="5"/>
      <c r="M9642" s="5"/>
      <c r="AJ9642" s="5"/>
      <c r="AK9642" s="3"/>
      <c r="AL9642" s="3"/>
      <c r="AM9642" s="3"/>
      <c r="AN9642" s="5"/>
      <c r="AO9642" s="5"/>
      <c r="AP9642" s="5"/>
      <c r="AQ9642" s="5"/>
      <c r="AR9642" s="5"/>
      <c r="AS9642" s="5"/>
      <c r="AT9642" s="3"/>
      <c r="AU9642" s="5"/>
      <c r="AV9642" s="3"/>
      <c r="AW9642" s="3"/>
      <c r="AX9642" s="3"/>
      <c r="AY9642" s="3"/>
      <c r="AZ9642" s="3"/>
      <c r="BA9642" s="3"/>
      <c r="BB9642" s="3"/>
      <c r="BC9642" s="3"/>
      <c r="BD9642" s="3"/>
      <c r="BE9642" s="3"/>
      <c r="BF9642" s="3"/>
      <c r="BG9642" s="3"/>
      <c r="CK9642"/>
    </row>
    <row r="9643" spans="1:89" x14ac:dyDescent="0.25">
      <c r="A9643" s="2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AJ9643" s="3"/>
      <c r="AK9643" s="3"/>
      <c r="AL9643" s="3"/>
      <c r="AM9643" s="3"/>
      <c r="AN9643" s="5"/>
      <c r="AO9643" s="5"/>
      <c r="AP9643" s="5"/>
      <c r="AQ9643" s="5"/>
      <c r="AR9643" s="5"/>
      <c r="AS9643" s="5"/>
      <c r="AT9643" s="3"/>
      <c r="AU9643" s="3"/>
      <c r="AV9643" s="3"/>
      <c r="AW9643" s="3"/>
      <c r="AX9643" s="3"/>
      <c r="AY9643" s="3"/>
      <c r="AZ9643" s="3"/>
      <c r="BA9643" s="3"/>
      <c r="BB9643" s="3"/>
      <c r="BC9643" s="3"/>
      <c r="BD9643" s="3"/>
      <c r="BE9643" s="3"/>
      <c r="BF9643" s="3"/>
      <c r="BG9643" s="3"/>
      <c r="CK9643"/>
    </row>
    <row r="9644" spans="1:89" x14ac:dyDescent="0.25">
      <c r="A9644" s="2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AJ9644" s="3"/>
      <c r="AK9644" s="3"/>
      <c r="AL9644" s="3"/>
      <c r="AM9644" s="3"/>
      <c r="AN9644" s="3"/>
      <c r="AO9644" s="5"/>
      <c r="AP9644" s="5"/>
      <c r="AQ9644" s="5"/>
      <c r="AR9644" s="5"/>
      <c r="AS9644" s="5"/>
      <c r="AT9644" s="3"/>
      <c r="AU9644" s="3"/>
      <c r="AV9644" s="3"/>
      <c r="AW9644" s="3"/>
      <c r="AX9644" s="3"/>
      <c r="AY9644" s="3"/>
      <c r="AZ9644" s="3"/>
      <c r="BA9644" s="3"/>
      <c r="BB9644" s="3"/>
      <c r="BC9644" s="3"/>
      <c r="BD9644" s="3"/>
      <c r="BE9644" s="3"/>
      <c r="BF9644" s="3"/>
      <c r="BG9644" s="3"/>
      <c r="CK9644"/>
    </row>
    <row r="9645" spans="1:89" x14ac:dyDescent="0.25">
      <c r="A9645" s="2"/>
      <c r="B9645" s="5"/>
      <c r="C9645" s="5"/>
      <c r="D9645" s="5"/>
      <c r="E9645" s="5"/>
      <c r="F9645" s="5"/>
      <c r="G9645" s="5"/>
      <c r="H9645" s="5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  <c r="AI9645" s="3"/>
      <c r="AJ9645" s="3"/>
      <c r="AK9645" s="3"/>
      <c r="AL9645" s="3"/>
      <c r="AM9645" s="3"/>
      <c r="AN9645" s="3"/>
      <c r="AO9645" s="5"/>
      <c r="AP9645" s="5"/>
      <c r="AQ9645" s="5"/>
      <c r="AR9645" s="5"/>
      <c r="AS9645" s="5"/>
      <c r="AT9645" s="3"/>
      <c r="AU9645" s="3"/>
      <c r="AV9645" s="3"/>
      <c r="AW9645" s="3"/>
      <c r="AX9645" s="3"/>
      <c r="AY9645" s="3"/>
      <c r="AZ9645" s="3"/>
      <c r="BA9645" s="3"/>
      <c r="BB9645" s="3"/>
      <c r="BC9645" s="3"/>
      <c r="BD9645" s="3"/>
      <c r="BE9645" s="3"/>
      <c r="BF9645" s="3"/>
      <c r="BG9645" s="3"/>
      <c r="CK9645"/>
    </row>
    <row r="9646" spans="1:89" x14ac:dyDescent="0.25">
      <c r="A9646" s="2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AJ9646" s="3"/>
      <c r="AK9646" s="3"/>
      <c r="AL9646" s="3"/>
      <c r="AM9646" s="3"/>
      <c r="AN9646" s="5"/>
      <c r="AO9646" s="5"/>
      <c r="AP9646" s="5"/>
      <c r="AQ9646" s="5"/>
      <c r="AR9646" s="5"/>
      <c r="AS9646" s="5"/>
      <c r="AT9646" s="3"/>
      <c r="AU9646" s="3"/>
      <c r="AV9646" s="3"/>
      <c r="AW9646" s="3"/>
      <c r="AX9646" s="3"/>
      <c r="AY9646" s="3"/>
      <c r="AZ9646" s="3"/>
      <c r="BA9646" s="3"/>
      <c r="BB9646" s="3"/>
      <c r="BC9646" s="3"/>
      <c r="BD9646" s="3"/>
      <c r="BE9646" s="3"/>
      <c r="BF9646" s="3"/>
      <c r="BG9646" s="3"/>
      <c r="CK9646"/>
    </row>
    <row r="9647" spans="1:89" x14ac:dyDescent="0.25">
      <c r="A9647" s="2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3"/>
      <c r="AU9647" s="5"/>
      <c r="AV9647" s="3"/>
      <c r="AW9647" s="3"/>
      <c r="AX9647" s="3"/>
      <c r="AY9647" s="3"/>
      <c r="AZ9647" s="3"/>
      <c r="BA9647" s="3"/>
      <c r="BB9647" s="3"/>
      <c r="BC9647" s="3"/>
      <c r="BD9647" s="3"/>
      <c r="BE9647" s="3"/>
      <c r="BF9647" s="3"/>
      <c r="BG9647" s="3"/>
      <c r="CK9647"/>
    </row>
    <row r="9648" spans="1:89" x14ac:dyDescent="0.25">
      <c r="A9648" s="2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3"/>
      <c r="AU9648" s="5"/>
      <c r="AV9648" s="3"/>
      <c r="AW9648" s="3"/>
      <c r="AX9648" s="3"/>
      <c r="AY9648" s="3"/>
      <c r="AZ9648" s="3"/>
      <c r="BA9648" s="3"/>
      <c r="BB9648" s="3"/>
      <c r="BC9648" s="3"/>
      <c r="BD9648" s="3"/>
      <c r="BE9648" s="3"/>
      <c r="BF9648" s="3"/>
      <c r="BG9648" s="3"/>
      <c r="CK9648"/>
    </row>
    <row r="9649" spans="1:89" x14ac:dyDescent="0.25">
      <c r="A9649" s="2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3"/>
      <c r="AU9649" s="5"/>
      <c r="AV9649" s="3"/>
      <c r="AW9649" s="3"/>
      <c r="AX9649" s="3"/>
      <c r="AY9649" s="3"/>
      <c r="AZ9649" s="3"/>
      <c r="BA9649" s="3"/>
      <c r="BB9649" s="3"/>
      <c r="BC9649" s="3"/>
      <c r="BD9649" s="3"/>
      <c r="BE9649" s="3"/>
      <c r="BF9649" s="3"/>
      <c r="BG9649" s="3"/>
      <c r="CK9649"/>
    </row>
    <row r="9650" spans="1:89" x14ac:dyDescent="0.25">
      <c r="A9650" s="2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AJ9650" s="3"/>
      <c r="AK9650" s="3"/>
      <c r="AL9650" s="3"/>
      <c r="AM9650" s="3"/>
      <c r="AN9650" s="3"/>
      <c r="AO9650" s="5"/>
      <c r="AP9650" s="5"/>
      <c r="AQ9650" s="5"/>
      <c r="AR9650" s="5"/>
      <c r="AS9650" s="5"/>
      <c r="AT9650" s="3"/>
      <c r="AU9650" s="3"/>
      <c r="AV9650" s="3"/>
      <c r="AW9650" s="3"/>
      <c r="AX9650" s="3"/>
      <c r="AY9650" s="3"/>
      <c r="AZ9650" s="3"/>
      <c r="BA9650" s="3"/>
      <c r="BB9650" s="3"/>
      <c r="BC9650" s="3"/>
      <c r="BD9650" s="3"/>
      <c r="BE9650" s="3"/>
      <c r="BF9650" s="3"/>
      <c r="BG9650" s="3"/>
      <c r="CK9650"/>
    </row>
    <row r="9651" spans="1:89" x14ac:dyDescent="0.25">
      <c r="A9651" s="2"/>
      <c r="B9651" s="5"/>
      <c r="C9651" s="5"/>
      <c r="D9651" s="5"/>
      <c r="E9651" s="5"/>
      <c r="F9651" s="5"/>
      <c r="G9651" s="5"/>
      <c r="H9651" s="5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3"/>
      <c r="AK9651" s="3"/>
      <c r="AL9651" s="3"/>
      <c r="AM9651" s="3"/>
      <c r="AN9651" s="5"/>
      <c r="AO9651" s="5"/>
      <c r="AP9651" s="5"/>
      <c r="AQ9651" s="5"/>
      <c r="AR9651" s="5"/>
      <c r="AS9651" s="5"/>
      <c r="AT9651" s="3"/>
      <c r="AU9651" s="5"/>
      <c r="AV9651" s="3"/>
      <c r="AW9651" s="3"/>
      <c r="AX9651" s="3"/>
      <c r="AY9651" s="3"/>
      <c r="AZ9651" s="3"/>
      <c r="BA9651" s="3"/>
      <c r="BB9651" s="3"/>
      <c r="BC9651" s="3"/>
      <c r="BD9651" s="3"/>
      <c r="BE9651" s="3"/>
      <c r="BF9651" s="3"/>
      <c r="BG9651" s="3"/>
      <c r="CK9651"/>
    </row>
    <row r="9652" spans="1:89" x14ac:dyDescent="0.25">
      <c r="A9652" s="2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AJ9652" s="3"/>
      <c r="AK9652" s="3"/>
      <c r="AL9652" s="3"/>
      <c r="AM9652" s="3"/>
      <c r="AN9652" s="3"/>
      <c r="AO9652" s="5"/>
      <c r="AP9652" s="5"/>
      <c r="AQ9652" s="5"/>
      <c r="AR9652" s="5"/>
      <c r="AS9652" s="5"/>
      <c r="AT9652" s="3"/>
      <c r="AU9652" s="3"/>
      <c r="AV9652" s="3"/>
      <c r="AW9652" s="3"/>
      <c r="AX9652" s="3"/>
      <c r="AY9652" s="3"/>
      <c r="AZ9652" s="3"/>
      <c r="BA9652" s="3"/>
      <c r="BB9652" s="3"/>
      <c r="BC9652" s="3"/>
      <c r="BD9652" s="3"/>
      <c r="BE9652" s="3"/>
      <c r="BF9652" s="3"/>
      <c r="BG9652" s="3"/>
      <c r="CK9652"/>
    </row>
    <row r="9653" spans="1:89" x14ac:dyDescent="0.25">
      <c r="A9653" s="2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3"/>
      <c r="AU9653" s="5"/>
      <c r="AV9653" s="3"/>
      <c r="AW9653" s="3"/>
      <c r="AX9653" s="3"/>
      <c r="AY9653" s="3"/>
      <c r="AZ9653" s="3"/>
      <c r="BA9653" s="3"/>
      <c r="BB9653" s="3"/>
      <c r="BC9653" s="3"/>
      <c r="BD9653" s="3"/>
      <c r="BE9653" s="3"/>
      <c r="BF9653" s="3"/>
      <c r="BG9653" s="3"/>
      <c r="CK9653"/>
    </row>
    <row r="9654" spans="1:89" x14ac:dyDescent="0.25">
      <c r="A9654" s="2"/>
      <c r="B9654" s="5"/>
      <c r="C9654" s="5"/>
      <c r="D9654" s="5"/>
      <c r="E9654" s="5"/>
      <c r="F9654" s="5"/>
      <c r="G9654" s="5"/>
      <c r="H9654" s="5"/>
      <c r="I9654" s="5"/>
      <c r="J9654" s="3"/>
      <c r="K9654" s="3"/>
      <c r="L9654" s="5"/>
      <c r="M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3"/>
      <c r="AU9654" s="5"/>
      <c r="AV9654" s="3"/>
      <c r="AW9654" s="3"/>
      <c r="AX9654" s="3"/>
      <c r="AY9654" s="3"/>
      <c r="AZ9654" s="3"/>
      <c r="BA9654" s="3"/>
      <c r="BB9654" s="3"/>
      <c r="BC9654" s="3"/>
      <c r="BD9654" s="3"/>
      <c r="BE9654" s="3"/>
      <c r="BF9654" s="3"/>
      <c r="BG9654" s="3"/>
      <c r="CK9654"/>
    </row>
    <row r="9655" spans="1:89" x14ac:dyDescent="0.25">
      <c r="A9655" s="2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AJ9655" s="3"/>
      <c r="AK9655" s="3"/>
      <c r="AL9655" s="3"/>
      <c r="AM9655" s="3"/>
      <c r="AN9655" s="3"/>
      <c r="AO9655" s="5"/>
      <c r="AP9655" s="5"/>
      <c r="AQ9655" s="5"/>
      <c r="AR9655" s="5"/>
      <c r="AS9655" s="5"/>
      <c r="AT9655" s="3"/>
      <c r="AU9655" s="5"/>
      <c r="AV9655" s="3"/>
      <c r="AW9655" s="3"/>
      <c r="AX9655" s="3"/>
      <c r="AY9655" s="3"/>
      <c r="AZ9655" s="3"/>
      <c r="BA9655" s="3"/>
      <c r="BB9655" s="3"/>
      <c r="BC9655" s="3"/>
      <c r="BD9655" s="3"/>
      <c r="BE9655" s="3"/>
      <c r="BF9655" s="3"/>
      <c r="BG9655" s="3"/>
      <c r="CK9655"/>
    </row>
    <row r="9656" spans="1:89" x14ac:dyDescent="0.25">
      <c r="A9656" s="2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AJ9656" s="5"/>
      <c r="AK9656" s="3"/>
      <c r="AL9656" s="3"/>
      <c r="AM9656" s="5"/>
      <c r="AN9656" s="5"/>
      <c r="AO9656" s="5"/>
      <c r="AP9656" s="5"/>
      <c r="AQ9656" s="5"/>
      <c r="AR9656" s="5"/>
      <c r="AS9656" s="5"/>
      <c r="AT9656" s="3"/>
      <c r="AU9656" s="5"/>
      <c r="AV9656" s="3"/>
      <c r="AW9656" s="3"/>
      <c r="AX9656" s="3"/>
      <c r="AY9656" s="3"/>
      <c r="AZ9656" s="3"/>
      <c r="BA9656" s="3"/>
      <c r="BB9656" s="3"/>
      <c r="BC9656" s="3"/>
      <c r="BD9656" s="3"/>
      <c r="BE9656" s="3"/>
      <c r="BF9656" s="3"/>
      <c r="BG9656" s="3"/>
      <c r="CK9656"/>
    </row>
    <row r="9657" spans="1:89" x14ac:dyDescent="0.25">
      <c r="A9657" s="2"/>
      <c r="B9657" s="5"/>
      <c r="C9657" s="5"/>
      <c r="D9657" s="5"/>
      <c r="E9657" s="5"/>
      <c r="F9657" s="5"/>
      <c r="G9657" s="5"/>
      <c r="H9657" s="5"/>
      <c r="I9657" s="5"/>
      <c r="J9657" s="3"/>
      <c r="K9657" s="3"/>
      <c r="L9657" s="5"/>
      <c r="M9657" s="5"/>
      <c r="AJ9657" s="3"/>
      <c r="AK9657" s="3"/>
      <c r="AL9657" s="3"/>
      <c r="AM9657" s="3"/>
      <c r="AN9657" s="3"/>
      <c r="AO9657" s="5"/>
      <c r="AP9657" s="5"/>
      <c r="AQ9657" s="5"/>
      <c r="AR9657" s="5"/>
      <c r="AS9657" s="5"/>
      <c r="AT9657" s="3"/>
      <c r="AU9657" s="5"/>
      <c r="AV9657" s="3"/>
      <c r="AW9657" s="3"/>
      <c r="AX9657" s="3"/>
      <c r="AY9657" s="3"/>
      <c r="AZ9657" s="3"/>
      <c r="BA9657" s="3"/>
      <c r="BB9657" s="3"/>
      <c r="BC9657" s="3"/>
      <c r="BD9657" s="3"/>
      <c r="BE9657" s="3"/>
      <c r="BF9657" s="3"/>
      <c r="BG9657" s="3"/>
      <c r="CK9657"/>
    </row>
    <row r="9658" spans="1:89" x14ac:dyDescent="0.25">
      <c r="A9658" s="2"/>
      <c r="B9658" s="5"/>
      <c r="C9658" s="5"/>
      <c r="D9658" s="5"/>
      <c r="E9658" s="5"/>
      <c r="F9658" s="5"/>
      <c r="G9658" s="5"/>
      <c r="H9658" s="5"/>
      <c r="I9658" s="3"/>
      <c r="J9658" s="3"/>
      <c r="K9658" s="3"/>
      <c r="L9658" s="5"/>
      <c r="M9658" s="5"/>
      <c r="AJ9658" s="3"/>
      <c r="AK9658" s="3"/>
      <c r="AL9658" s="3"/>
      <c r="AM9658" s="3"/>
      <c r="AN9658" s="5"/>
      <c r="AO9658" s="5"/>
      <c r="AP9658" s="5"/>
      <c r="AQ9658" s="5"/>
      <c r="AR9658" s="5"/>
      <c r="AS9658" s="5"/>
      <c r="AT9658" s="3"/>
      <c r="AU9658" s="5"/>
      <c r="AV9658" s="3"/>
      <c r="AW9658" s="3"/>
      <c r="AX9658" s="3"/>
      <c r="AY9658" s="3"/>
      <c r="AZ9658" s="3"/>
      <c r="BA9658" s="3"/>
      <c r="BB9658" s="3"/>
      <c r="BC9658" s="3"/>
      <c r="BD9658" s="3"/>
      <c r="BE9658" s="3"/>
      <c r="BF9658" s="3"/>
      <c r="BG9658" s="3"/>
      <c r="CK9658"/>
    </row>
    <row r="9659" spans="1:89" x14ac:dyDescent="0.25">
      <c r="A9659" s="2"/>
      <c r="B9659" s="5"/>
      <c r="C9659" s="5"/>
      <c r="D9659" s="5"/>
      <c r="E9659" s="5"/>
      <c r="F9659" s="5"/>
      <c r="G9659" s="5"/>
      <c r="H9659" s="5"/>
      <c r="I9659" s="5"/>
      <c r="J9659" s="3"/>
      <c r="K9659" s="3"/>
      <c r="L9659" s="5"/>
      <c r="M9659" s="5"/>
      <c r="AJ9659" s="3"/>
      <c r="AK9659" s="3"/>
      <c r="AL9659" s="3"/>
      <c r="AM9659" s="3"/>
      <c r="AN9659" s="5"/>
      <c r="AO9659" s="5"/>
      <c r="AP9659" s="5"/>
      <c r="AQ9659" s="5"/>
      <c r="AR9659" s="5"/>
      <c r="AS9659" s="5"/>
      <c r="AT9659" s="3"/>
      <c r="AU9659" s="5"/>
      <c r="AV9659" s="3"/>
      <c r="AW9659" s="3"/>
      <c r="AX9659" s="3"/>
      <c r="AY9659" s="3"/>
      <c r="AZ9659" s="3"/>
      <c r="BA9659" s="3"/>
      <c r="BB9659" s="3"/>
      <c r="BC9659" s="3"/>
      <c r="BD9659" s="3"/>
      <c r="BE9659" s="3"/>
      <c r="BF9659" s="3"/>
      <c r="BG9659" s="3"/>
      <c r="CK9659"/>
    </row>
    <row r="9660" spans="1:89" x14ac:dyDescent="0.25">
      <c r="A9660" s="2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AJ9660" s="3"/>
      <c r="AK9660" s="3"/>
      <c r="AL9660" s="3"/>
      <c r="AM9660" s="3"/>
      <c r="AN9660" s="5"/>
      <c r="AO9660" s="5"/>
      <c r="AP9660" s="5"/>
      <c r="AQ9660" s="5"/>
      <c r="AR9660" s="5"/>
      <c r="AS9660" s="5"/>
      <c r="AT9660" s="3"/>
      <c r="AU9660" s="5"/>
      <c r="AV9660" s="3"/>
      <c r="AW9660" s="3"/>
      <c r="AX9660" s="3"/>
      <c r="AY9660" s="3"/>
      <c r="AZ9660" s="3"/>
      <c r="BA9660" s="3"/>
      <c r="BB9660" s="3"/>
      <c r="BC9660" s="3"/>
      <c r="BD9660" s="3"/>
      <c r="BE9660" s="3"/>
      <c r="BF9660" s="3"/>
      <c r="BG9660" s="3"/>
      <c r="CK9660"/>
    </row>
    <row r="9661" spans="1:89" x14ac:dyDescent="0.25">
      <c r="A9661" s="2"/>
      <c r="B9661" s="5"/>
      <c r="C9661" s="5"/>
      <c r="D9661" s="5"/>
      <c r="E9661" s="5"/>
      <c r="F9661" s="5"/>
      <c r="G9661" s="5"/>
      <c r="H9661" s="5"/>
      <c r="I9661" s="3"/>
      <c r="J9661" s="5"/>
      <c r="K9661" s="5"/>
      <c r="L9661" s="5"/>
      <c r="M9661" s="5"/>
      <c r="AJ9661" s="3"/>
      <c r="AK9661" s="3"/>
      <c r="AL9661" s="3"/>
      <c r="AM9661" s="3"/>
      <c r="AN9661" s="3"/>
      <c r="AO9661" s="5"/>
      <c r="AP9661" s="5"/>
      <c r="AQ9661" s="5"/>
      <c r="AR9661" s="5"/>
      <c r="AS9661" s="5"/>
      <c r="AT9661" s="3"/>
      <c r="AU9661" s="5"/>
      <c r="AV9661" s="3"/>
      <c r="AW9661" s="3"/>
      <c r="AX9661" s="3"/>
      <c r="AY9661" s="3"/>
      <c r="AZ9661" s="3"/>
      <c r="BA9661" s="3"/>
      <c r="BB9661" s="3"/>
      <c r="BC9661" s="3"/>
      <c r="BD9661" s="3"/>
      <c r="BE9661" s="3"/>
      <c r="BF9661" s="3"/>
      <c r="BG9661" s="3"/>
      <c r="CK9661"/>
    </row>
    <row r="9662" spans="1:89" x14ac:dyDescent="0.25">
      <c r="A9662" s="2"/>
      <c r="B9662" s="5"/>
      <c r="C9662" s="5"/>
      <c r="D9662" s="5"/>
      <c r="E9662" s="5"/>
      <c r="F9662" s="5"/>
      <c r="G9662" s="5"/>
      <c r="H9662" s="5"/>
      <c r="I9662" s="3"/>
      <c r="J9662" s="3"/>
      <c r="K9662" s="3"/>
      <c r="L9662" s="5"/>
      <c r="M9662" s="5"/>
      <c r="AJ9662" s="3"/>
      <c r="AK9662" s="3"/>
      <c r="AL9662" s="3"/>
      <c r="AM9662" s="3"/>
      <c r="AN9662" s="3"/>
      <c r="AO9662" s="5"/>
      <c r="AP9662" s="5"/>
      <c r="AQ9662" s="5"/>
      <c r="AR9662" s="5"/>
      <c r="AS9662" s="5"/>
      <c r="AT9662" s="3"/>
      <c r="AU9662" s="5"/>
      <c r="AV9662" s="3"/>
      <c r="AW9662" s="3"/>
      <c r="AX9662" s="3"/>
      <c r="AY9662" s="3"/>
      <c r="AZ9662" s="3"/>
      <c r="BA9662" s="3"/>
      <c r="BB9662" s="3"/>
      <c r="BC9662" s="3"/>
      <c r="BD9662" s="3"/>
      <c r="BE9662" s="3"/>
      <c r="BF9662" s="3"/>
      <c r="BG9662" s="3"/>
      <c r="CK9662"/>
    </row>
    <row r="9663" spans="1:89" x14ac:dyDescent="0.25">
      <c r="A9663" s="2"/>
      <c r="B9663" s="5"/>
      <c r="C9663" s="5"/>
      <c r="D9663" s="5"/>
      <c r="E9663" s="5"/>
      <c r="F9663" s="5"/>
      <c r="G9663" s="5"/>
      <c r="H9663" s="5"/>
      <c r="I9663" s="3"/>
      <c r="J9663" s="3"/>
      <c r="K9663" s="3"/>
      <c r="L9663" s="5"/>
      <c r="M9663" s="5"/>
      <c r="AJ9663" s="3"/>
      <c r="AK9663" s="3"/>
      <c r="AL9663" s="3"/>
      <c r="AM9663" s="3"/>
      <c r="AN9663" s="5"/>
      <c r="AO9663" s="5"/>
      <c r="AP9663" s="5"/>
      <c r="AQ9663" s="5"/>
      <c r="AR9663" s="5"/>
      <c r="AS9663" s="5"/>
      <c r="AT9663" s="3"/>
      <c r="AU9663" s="5"/>
      <c r="AV9663" s="3"/>
      <c r="AW9663" s="3"/>
      <c r="AX9663" s="3"/>
      <c r="AY9663" s="3"/>
      <c r="AZ9663" s="3"/>
      <c r="BA9663" s="3"/>
      <c r="BB9663" s="3"/>
      <c r="BC9663" s="3"/>
      <c r="BD9663" s="3"/>
      <c r="BE9663" s="3"/>
      <c r="BF9663" s="3"/>
      <c r="BG9663" s="3"/>
      <c r="CK9663"/>
    </row>
    <row r="9664" spans="1:89" x14ac:dyDescent="0.25">
      <c r="A9664" s="2"/>
      <c r="B9664" s="5"/>
      <c r="C9664" s="5"/>
      <c r="D9664" s="5"/>
      <c r="E9664" s="5"/>
      <c r="F9664" s="5"/>
      <c r="G9664" s="5"/>
      <c r="H9664" s="5"/>
      <c r="I9664" s="3"/>
      <c r="J9664" s="3"/>
      <c r="K9664" s="3"/>
      <c r="L9664" s="5"/>
      <c r="M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3"/>
      <c r="AU9664" s="5"/>
      <c r="AV9664" s="3"/>
      <c r="AW9664" s="3"/>
      <c r="AX9664" s="3"/>
      <c r="AY9664" s="3"/>
      <c r="AZ9664" s="3"/>
      <c r="BA9664" s="3"/>
      <c r="BB9664" s="3"/>
      <c r="BC9664" s="3"/>
      <c r="BD9664" s="3"/>
      <c r="BE9664" s="3"/>
      <c r="BF9664" s="3"/>
      <c r="BG9664" s="3"/>
      <c r="CK9664"/>
    </row>
    <row r="9665" spans="1:89" x14ac:dyDescent="0.25">
      <c r="A9665" s="2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3"/>
      <c r="AU9665" s="5"/>
      <c r="AV9665" s="3"/>
      <c r="AW9665" s="3"/>
      <c r="AX9665" s="3"/>
      <c r="AY9665" s="3"/>
      <c r="AZ9665" s="3"/>
      <c r="BA9665" s="3"/>
      <c r="BB9665" s="3"/>
      <c r="BC9665" s="3"/>
      <c r="BD9665" s="3"/>
      <c r="BE9665" s="3"/>
      <c r="BF9665" s="3"/>
      <c r="BG9665" s="3"/>
      <c r="CK9665"/>
    </row>
    <row r="9666" spans="1:89" x14ac:dyDescent="0.25">
      <c r="A9666" s="2"/>
      <c r="B9666" s="5"/>
      <c r="C9666" s="5"/>
      <c r="D9666" s="5"/>
      <c r="E9666" s="5"/>
      <c r="F9666" s="5"/>
      <c r="G9666" s="5"/>
      <c r="H9666" s="5"/>
      <c r="I9666" s="3"/>
      <c r="J9666" s="5"/>
      <c r="K9666" s="5"/>
      <c r="L9666" s="5"/>
      <c r="M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3"/>
      <c r="AU9666" s="5"/>
      <c r="AV9666" s="3"/>
      <c r="AW9666" s="3"/>
      <c r="AX9666" s="3"/>
      <c r="AY9666" s="3"/>
      <c r="AZ9666" s="3"/>
      <c r="BA9666" s="3"/>
      <c r="BB9666" s="3"/>
      <c r="BC9666" s="3"/>
      <c r="BD9666" s="3"/>
      <c r="BE9666" s="3"/>
      <c r="BF9666" s="3"/>
      <c r="BG9666" s="3"/>
      <c r="CK9666"/>
    </row>
    <row r="9667" spans="1:89" x14ac:dyDescent="0.25">
      <c r="A9667" s="2"/>
      <c r="B9667" s="5"/>
      <c r="C9667" s="5"/>
      <c r="D9667" s="5"/>
      <c r="E9667" s="5"/>
      <c r="F9667" s="5"/>
      <c r="G9667" s="5"/>
      <c r="H9667" s="5"/>
      <c r="I9667" s="3"/>
      <c r="J9667" s="3"/>
      <c r="K9667" s="5"/>
      <c r="L9667" s="5"/>
      <c r="M9667" s="5"/>
      <c r="AJ9667" s="3"/>
      <c r="AK9667" s="3"/>
      <c r="AL9667" s="3"/>
      <c r="AM9667" s="3"/>
      <c r="AN9667" s="3"/>
      <c r="AO9667" s="5"/>
      <c r="AP9667" s="5"/>
      <c r="AQ9667" s="5"/>
      <c r="AR9667" s="5"/>
      <c r="AS9667" s="5"/>
      <c r="AT9667" s="3"/>
      <c r="AU9667" s="5"/>
      <c r="AV9667" s="3"/>
      <c r="AW9667" s="3"/>
      <c r="AX9667" s="3"/>
      <c r="AY9667" s="3"/>
      <c r="AZ9667" s="3"/>
      <c r="BA9667" s="3"/>
      <c r="BB9667" s="3"/>
      <c r="BC9667" s="3"/>
      <c r="BD9667" s="3"/>
      <c r="BE9667" s="3"/>
      <c r="BF9667" s="3"/>
      <c r="BG9667" s="3"/>
      <c r="CK9667"/>
    </row>
    <row r="9668" spans="1:89" x14ac:dyDescent="0.25">
      <c r="A9668" s="2"/>
      <c r="B9668" s="5"/>
      <c r="C9668" s="5"/>
      <c r="D9668" s="5"/>
      <c r="E9668" s="5"/>
      <c r="F9668" s="5"/>
      <c r="G9668" s="5"/>
      <c r="H9668" s="5"/>
      <c r="I9668" s="3"/>
      <c r="J9668" s="5"/>
      <c r="K9668" s="3"/>
      <c r="L9668" s="5"/>
      <c r="M9668" s="5"/>
      <c r="AJ9668" s="3"/>
      <c r="AK9668" s="3"/>
      <c r="AL9668" s="3"/>
      <c r="AM9668" s="3"/>
      <c r="AN9668" s="5"/>
      <c r="AO9668" s="5"/>
      <c r="AP9668" s="5"/>
      <c r="AQ9668" s="5"/>
      <c r="AR9668" s="5"/>
      <c r="AS9668" s="5"/>
      <c r="AT9668" s="3"/>
      <c r="AU9668" s="5"/>
      <c r="AV9668" s="3"/>
      <c r="AW9668" s="3"/>
      <c r="AX9668" s="3"/>
      <c r="AY9668" s="3"/>
      <c r="AZ9668" s="3"/>
      <c r="BA9668" s="3"/>
      <c r="BB9668" s="3"/>
      <c r="BC9668" s="3"/>
      <c r="BD9668" s="3"/>
      <c r="BE9668" s="3"/>
      <c r="BF9668" s="3"/>
      <c r="BG9668" s="3"/>
      <c r="CK9668"/>
    </row>
    <row r="9669" spans="1:89" x14ac:dyDescent="0.25">
      <c r="A9669" s="2"/>
      <c r="B9669" s="5"/>
      <c r="C9669" s="5"/>
      <c r="D9669" s="5"/>
      <c r="E9669" s="5"/>
      <c r="F9669" s="5"/>
      <c r="G9669" s="5"/>
      <c r="H9669" s="5"/>
      <c r="I9669" s="3"/>
      <c r="J9669" s="3"/>
      <c r="K9669" s="3"/>
      <c r="L9669" s="5"/>
      <c r="M9669" s="5"/>
      <c r="AJ9669" s="3"/>
      <c r="AK9669" s="3"/>
      <c r="AL9669" s="3"/>
      <c r="AM9669" s="3"/>
      <c r="AN9669" s="3"/>
      <c r="AO9669" s="5"/>
      <c r="AP9669" s="5"/>
      <c r="AQ9669" s="5"/>
      <c r="AR9669" s="5"/>
      <c r="AS9669" s="5"/>
      <c r="AT9669" s="3"/>
      <c r="AU9669" s="5"/>
      <c r="AV9669" s="3"/>
      <c r="AW9669" s="3"/>
      <c r="AX9669" s="3"/>
      <c r="AY9669" s="3"/>
      <c r="AZ9669" s="3"/>
      <c r="BA9669" s="3"/>
      <c r="BB9669" s="3"/>
      <c r="BC9669" s="3"/>
      <c r="BD9669" s="3"/>
      <c r="BE9669" s="3"/>
      <c r="BF9669" s="3"/>
      <c r="BG9669" s="3"/>
      <c r="CK9669"/>
    </row>
    <row r="9670" spans="1:89" x14ac:dyDescent="0.25">
      <c r="A9670" s="2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3"/>
      <c r="AU9670" s="5"/>
      <c r="AV9670" s="3"/>
      <c r="AW9670" s="3"/>
      <c r="AX9670" s="3"/>
      <c r="AY9670" s="3"/>
      <c r="AZ9670" s="3"/>
      <c r="BA9670" s="3"/>
      <c r="BB9670" s="3"/>
      <c r="BC9670" s="3"/>
      <c r="BD9670" s="3"/>
      <c r="BE9670" s="3"/>
      <c r="BF9670" s="3"/>
      <c r="BG9670" s="3"/>
      <c r="CK9670"/>
    </row>
    <row r="9671" spans="1:89" x14ac:dyDescent="0.25">
      <c r="A9671" s="2"/>
      <c r="B9671" s="5"/>
      <c r="C9671" s="5"/>
      <c r="D9671" s="5"/>
      <c r="E9671" s="5"/>
      <c r="F9671" s="5"/>
      <c r="G9671" s="5"/>
      <c r="H9671" s="5"/>
      <c r="I9671" s="3"/>
      <c r="J9671" s="5"/>
      <c r="K9671" s="5"/>
      <c r="L9671" s="5"/>
      <c r="M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3"/>
      <c r="AU9671" s="5"/>
      <c r="AV9671" s="3"/>
      <c r="AW9671" s="3"/>
      <c r="AX9671" s="3"/>
      <c r="AY9671" s="3"/>
      <c r="AZ9671" s="3"/>
      <c r="BA9671" s="3"/>
      <c r="BB9671" s="3"/>
      <c r="BC9671" s="3"/>
      <c r="BD9671" s="3"/>
      <c r="BE9671" s="3"/>
      <c r="BF9671" s="3"/>
      <c r="BG9671" s="3"/>
      <c r="CK9671"/>
    </row>
    <row r="9672" spans="1:89" x14ac:dyDescent="0.25">
      <c r="A9672" s="2"/>
      <c r="B9672" s="5"/>
      <c r="C9672" s="5"/>
      <c r="D9672" s="5"/>
      <c r="E9672" s="5"/>
      <c r="F9672" s="5"/>
      <c r="G9672" s="5"/>
      <c r="H9672" s="5"/>
      <c r="I9672" s="5"/>
      <c r="J9672" s="3"/>
      <c r="K9672" s="3"/>
      <c r="L9672" s="5"/>
      <c r="M9672" s="5"/>
      <c r="AJ9672" s="3"/>
      <c r="AK9672" s="3"/>
      <c r="AL9672" s="3"/>
      <c r="AM9672" s="3"/>
      <c r="AN9672" s="3"/>
      <c r="AO9672" s="5"/>
      <c r="AP9672" s="5"/>
      <c r="AQ9672" s="5"/>
      <c r="AR9672" s="3"/>
      <c r="AS9672" s="5"/>
      <c r="AT9672" s="3"/>
      <c r="AU9672" s="5"/>
      <c r="AV9672" s="3"/>
      <c r="AW9672" s="3"/>
      <c r="AX9672" s="3"/>
      <c r="AY9672" s="3"/>
      <c r="AZ9672" s="3"/>
      <c r="BA9672" s="3"/>
      <c r="BB9672" s="3"/>
      <c r="BC9672" s="3"/>
      <c r="BD9672" s="3"/>
      <c r="BE9672" s="3"/>
      <c r="BF9672" s="3"/>
      <c r="BG9672" s="3"/>
      <c r="CK9672"/>
    </row>
    <row r="9673" spans="1:89" x14ac:dyDescent="0.25">
      <c r="A9673" s="2"/>
      <c r="B9673" s="5"/>
      <c r="C9673" s="5"/>
      <c r="D9673" s="5"/>
      <c r="E9673" s="5"/>
      <c r="F9673" s="5"/>
      <c r="G9673" s="5"/>
      <c r="H9673" s="5"/>
      <c r="I9673" s="3"/>
      <c r="J9673" s="3"/>
      <c r="K9673" s="3"/>
      <c r="L9673" s="5"/>
      <c r="M9673" s="5"/>
      <c r="AJ9673" s="3"/>
      <c r="AK9673" s="3"/>
      <c r="AL9673" s="3"/>
      <c r="AM9673" s="3"/>
      <c r="AN9673" s="3"/>
      <c r="AO9673" s="5"/>
      <c r="AP9673" s="5"/>
      <c r="AQ9673" s="5"/>
      <c r="AR9673" s="3"/>
      <c r="AS9673" s="5"/>
      <c r="AT9673" s="3"/>
      <c r="AU9673" s="5"/>
      <c r="AV9673" s="3"/>
      <c r="AW9673" s="3"/>
      <c r="AX9673" s="3"/>
      <c r="AY9673" s="3"/>
      <c r="AZ9673" s="3"/>
      <c r="BA9673" s="3"/>
      <c r="BB9673" s="3"/>
      <c r="BC9673" s="3"/>
      <c r="BD9673" s="3"/>
      <c r="BE9673" s="3"/>
      <c r="BF9673" s="3"/>
      <c r="BG9673" s="3"/>
      <c r="CK9673"/>
    </row>
    <row r="9674" spans="1:89" x14ac:dyDescent="0.25">
      <c r="A9674" s="2"/>
      <c r="B9674" s="5"/>
      <c r="C9674" s="5"/>
      <c r="D9674" s="5"/>
      <c r="E9674" s="5"/>
      <c r="F9674" s="5"/>
      <c r="G9674" s="5"/>
      <c r="H9674" s="5"/>
      <c r="I9674" s="3"/>
      <c r="J9674" s="3"/>
      <c r="K9674" s="3"/>
      <c r="L9674" s="5"/>
      <c r="M9674" s="5"/>
      <c r="AJ9674" s="3"/>
      <c r="AK9674" s="3"/>
      <c r="AL9674" s="3"/>
      <c r="AM9674" s="3"/>
      <c r="AN9674" s="3"/>
      <c r="AO9674" s="5"/>
      <c r="AP9674" s="5"/>
      <c r="AQ9674" s="5"/>
      <c r="AR9674" s="3"/>
      <c r="AS9674" s="5"/>
      <c r="AT9674" s="3"/>
      <c r="AU9674" s="5"/>
      <c r="AV9674" s="3"/>
      <c r="AW9674" s="3"/>
      <c r="AX9674" s="3"/>
      <c r="AY9674" s="3"/>
      <c r="AZ9674" s="3"/>
      <c r="BA9674" s="3"/>
      <c r="BB9674" s="3"/>
      <c r="BC9674" s="3"/>
      <c r="BD9674" s="3"/>
      <c r="BE9674" s="3"/>
      <c r="BF9674" s="3"/>
      <c r="BG9674" s="3"/>
      <c r="CK9674"/>
    </row>
    <row r="9675" spans="1:89" x14ac:dyDescent="0.25">
      <c r="A9675" s="2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AJ9675" s="3"/>
      <c r="AK9675" s="3"/>
      <c r="AL9675" s="3"/>
      <c r="AM9675" s="3"/>
      <c r="AN9675" s="3"/>
      <c r="AO9675" s="5"/>
      <c r="AP9675" s="5"/>
      <c r="AQ9675" s="5"/>
      <c r="AR9675" s="3"/>
      <c r="AS9675" s="3"/>
      <c r="AT9675" s="3"/>
      <c r="AU9675" s="5"/>
      <c r="AV9675" s="3"/>
      <c r="AW9675" s="3"/>
      <c r="AX9675" s="3"/>
      <c r="AY9675" s="3"/>
      <c r="AZ9675" s="3"/>
      <c r="BA9675" s="3"/>
      <c r="BB9675" s="3"/>
      <c r="BC9675" s="3"/>
      <c r="BD9675" s="3"/>
      <c r="BE9675" s="3"/>
      <c r="BF9675" s="3"/>
      <c r="BG9675" s="3"/>
      <c r="CK9675"/>
    </row>
    <row r="9676" spans="1:89" x14ac:dyDescent="0.25">
      <c r="A9676" s="2"/>
      <c r="B9676" s="5"/>
      <c r="C9676" s="5"/>
      <c r="D9676" s="5"/>
      <c r="E9676" s="5"/>
      <c r="F9676" s="5"/>
      <c r="G9676" s="5"/>
      <c r="H9676" s="5"/>
      <c r="I9676" s="3"/>
      <c r="J9676" s="5"/>
      <c r="K9676" s="5"/>
      <c r="L9676" s="5"/>
      <c r="M9676" s="5"/>
      <c r="AJ9676" s="5"/>
      <c r="AK9676" s="5"/>
      <c r="AL9676" s="3"/>
      <c r="AM9676" s="3"/>
      <c r="AN9676" s="3"/>
      <c r="AO9676" s="5"/>
      <c r="AP9676" s="5"/>
      <c r="AQ9676" s="5"/>
      <c r="AR9676" s="5"/>
      <c r="AS9676" s="5"/>
      <c r="AT9676" s="3"/>
      <c r="AU9676" s="5"/>
      <c r="AV9676" s="3"/>
      <c r="AW9676" s="3"/>
      <c r="AX9676" s="3"/>
      <c r="AY9676" s="3"/>
      <c r="AZ9676" s="3"/>
      <c r="BA9676" s="3"/>
      <c r="BB9676" s="3"/>
      <c r="BC9676" s="3"/>
      <c r="BD9676" s="3"/>
      <c r="BE9676" s="3"/>
      <c r="BF9676" s="3"/>
      <c r="BG9676" s="3"/>
      <c r="CK9676"/>
    </row>
    <row r="9677" spans="1:89" x14ac:dyDescent="0.25">
      <c r="A9677" s="2"/>
      <c r="B9677" s="5"/>
      <c r="C9677" s="5"/>
      <c r="D9677" s="5"/>
      <c r="E9677" s="5"/>
      <c r="F9677" s="5"/>
      <c r="G9677" s="5"/>
      <c r="H9677" s="5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  <c r="AI9677" s="3"/>
      <c r="AJ9677" s="3"/>
      <c r="AK9677" s="3"/>
      <c r="AL9677" s="3"/>
      <c r="AM9677" s="3"/>
      <c r="AN9677" s="3"/>
      <c r="AO9677" s="5"/>
      <c r="AP9677" s="5"/>
      <c r="AQ9677" s="5"/>
      <c r="AR9677" s="3"/>
      <c r="AS9677" s="3"/>
      <c r="AT9677" s="3"/>
      <c r="AU9677" s="5"/>
      <c r="AV9677" s="3"/>
      <c r="AW9677" s="3"/>
      <c r="AX9677" s="3"/>
      <c r="AY9677" s="3"/>
      <c r="AZ9677" s="3"/>
      <c r="BA9677" s="3"/>
      <c r="BB9677" s="3"/>
      <c r="BC9677" s="3"/>
      <c r="BD9677" s="3"/>
      <c r="BE9677" s="3"/>
      <c r="BF9677" s="3"/>
      <c r="BG9677" s="3"/>
      <c r="CK9677"/>
    </row>
    <row r="9678" spans="1:89" x14ac:dyDescent="0.25">
      <c r="A9678" s="2"/>
      <c r="B9678" s="5"/>
      <c r="C9678" s="5"/>
      <c r="D9678" s="5"/>
      <c r="E9678" s="5"/>
      <c r="F9678" s="5"/>
      <c r="G9678" s="5"/>
      <c r="H9678" s="5"/>
      <c r="I9678" s="3"/>
      <c r="J9678" s="5"/>
      <c r="K9678" s="5"/>
      <c r="L9678" s="5"/>
      <c r="M9678" s="5"/>
      <c r="AJ9678" s="3"/>
      <c r="AK9678" s="3"/>
      <c r="AL9678" s="3"/>
      <c r="AM9678" s="3"/>
      <c r="AN9678" s="3"/>
      <c r="AO9678" s="5"/>
      <c r="AP9678" s="5"/>
      <c r="AQ9678" s="5"/>
      <c r="AR9678" s="3"/>
      <c r="AS9678" s="3"/>
      <c r="AT9678" s="3"/>
      <c r="AU9678" s="5"/>
      <c r="AV9678" s="3"/>
      <c r="AW9678" s="3"/>
      <c r="AX9678" s="3"/>
      <c r="AY9678" s="3"/>
      <c r="AZ9678" s="3"/>
      <c r="BA9678" s="3"/>
      <c r="BB9678" s="3"/>
      <c r="BC9678" s="3"/>
      <c r="BD9678" s="3"/>
      <c r="BE9678" s="3"/>
      <c r="BF9678" s="3"/>
      <c r="BG9678" s="3"/>
      <c r="CK9678"/>
    </row>
    <row r="9679" spans="1:89" x14ac:dyDescent="0.25">
      <c r="A9679" s="2"/>
      <c r="B9679" s="5"/>
      <c r="C9679" s="5"/>
      <c r="D9679" s="5"/>
      <c r="E9679" s="5"/>
      <c r="F9679" s="5"/>
      <c r="G9679" s="5"/>
      <c r="H9679" s="5"/>
      <c r="I9679" s="3"/>
      <c r="J9679" s="5"/>
      <c r="K9679" s="5"/>
      <c r="L9679" s="5"/>
      <c r="M9679" s="5"/>
      <c r="AJ9679" s="3"/>
      <c r="AK9679" s="3"/>
      <c r="AL9679" s="3"/>
      <c r="AM9679" s="3"/>
      <c r="AN9679" s="3"/>
      <c r="AO9679" s="5"/>
      <c r="AP9679" s="5"/>
      <c r="AQ9679" s="5"/>
      <c r="AR9679" s="3"/>
      <c r="AS9679" s="3"/>
      <c r="AT9679" s="3"/>
      <c r="AU9679" s="5"/>
      <c r="AV9679" s="3"/>
      <c r="AW9679" s="3"/>
      <c r="AX9679" s="3"/>
      <c r="AY9679" s="3"/>
      <c r="AZ9679" s="3"/>
      <c r="BA9679" s="3"/>
      <c r="BB9679" s="3"/>
      <c r="BC9679" s="3"/>
      <c r="BD9679" s="3"/>
      <c r="BE9679" s="3"/>
      <c r="BF9679" s="3"/>
      <c r="BG9679" s="3"/>
      <c r="CK9679"/>
    </row>
    <row r="9680" spans="1:89" x14ac:dyDescent="0.25">
      <c r="A9680" s="2"/>
      <c r="B9680" s="5"/>
      <c r="C9680" s="5"/>
      <c r="D9680" s="5"/>
      <c r="E9680" s="5"/>
      <c r="F9680" s="5"/>
      <c r="G9680" s="5"/>
      <c r="H9680" s="5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  <c r="AI9680" s="3"/>
      <c r="AJ9680" s="3"/>
      <c r="AK9680" s="3"/>
      <c r="AL9680" s="3"/>
      <c r="AM9680" s="3"/>
      <c r="AN9680" s="3"/>
      <c r="AO9680" s="5"/>
      <c r="AP9680" s="5"/>
      <c r="AQ9680" s="5"/>
      <c r="AR9680" s="3"/>
      <c r="AS9680" s="5"/>
      <c r="AT9680" s="3"/>
      <c r="AU9680" s="5"/>
      <c r="AV9680" s="3"/>
      <c r="AW9680" s="3"/>
      <c r="AX9680" s="3"/>
      <c r="AY9680" s="3"/>
      <c r="AZ9680" s="3"/>
      <c r="BA9680" s="3"/>
      <c r="BB9680" s="3"/>
      <c r="BC9680" s="3"/>
      <c r="BD9680" s="3"/>
      <c r="BE9680" s="3"/>
      <c r="BF9680" s="3"/>
      <c r="BG9680" s="3"/>
      <c r="CK9680"/>
    </row>
    <row r="9681" spans="1:89" x14ac:dyDescent="0.25">
      <c r="A9681" s="2"/>
      <c r="B9681" s="5"/>
      <c r="C9681" s="5"/>
      <c r="D9681" s="5"/>
      <c r="E9681" s="5"/>
      <c r="F9681" s="5"/>
      <c r="G9681" s="5"/>
      <c r="H9681" s="5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  <c r="AI9681" s="3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3"/>
      <c r="AU9681" s="5"/>
      <c r="AV9681" s="3"/>
      <c r="AW9681" s="3"/>
      <c r="AX9681" s="3"/>
      <c r="AY9681" s="3"/>
      <c r="AZ9681" s="3"/>
      <c r="BA9681" s="3"/>
      <c r="BB9681" s="3"/>
      <c r="BC9681" s="3"/>
      <c r="BD9681" s="3"/>
      <c r="BE9681" s="3"/>
      <c r="BF9681" s="3"/>
      <c r="BG9681" s="3"/>
      <c r="CK9681"/>
    </row>
    <row r="9682" spans="1:89" x14ac:dyDescent="0.25">
      <c r="A9682" s="2"/>
      <c r="B9682" s="5"/>
      <c r="C9682" s="5"/>
      <c r="D9682" s="5"/>
      <c r="E9682" s="5"/>
      <c r="F9682" s="5"/>
      <c r="G9682" s="5"/>
      <c r="H9682" s="5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  <c r="AI9682" s="3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3"/>
      <c r="AU9682" s="5"/>
      <c r="AV9682" s="3"/>
      <c r="AW9682" s="3"/>
      <c r="AX9682" s="3"/>
      <c r="AY9682" s="3"/>
      <c r="AZ9682" s="3"/>
      <c r="BA9682" s="3"/>
      <c r="BB9682" s="3"/>
      <c r="BC9682" s="3"/>
      <c r="BD9682" s="3"/>
      <c r="BE9682" s="3"/>
      <c r="BF9682" s="3"/>
      <c r="BG9682" s="3"/>
      <c r="CK9682"/>
    </row>
    <row r="9683" spans="1:89" x14ac:dyDescent="0.25">
      <c r="A9683" s="2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3"/>
      <c r="AU9683" s="5"/>
      <c r="AV9683" s="3"/>
      <c r="AW9683" s="3"/>
      <c r="AX9683" s="3"/>
      <c r="AY9683" s="3"/>
      <c r="AZ9683" s="3"/>
      <c r="BA9683" s="3"/>
      <c r="BB9683" s="3"/>
      <c r="BC9683" s="3"/>
      <c r="BD9683" s="3"/>
      <c r="BE9683" s="3"/>
      <c r="BF9683" s="3"/>
      <c r="BG9683" s="3"/>
      <c r="CK9683"/>
    </row>
    <row r="9684" spans="1:89" x14ac:dyDescent="0.25">
      <c r="A9684" s="2"/>
      <c r="B9684" s="5"/>
      <c r="C9684" s="5"/>
      <c r="D9684" s="5"/>
      <c r="E9684" s="5"/>
      <c r="F9684" s="5"/>
      <c r="G9684" s="5"/>
      <c r="H9684" s="5"/>
      <c r="I9684" s="3"/>
      <c r="J9684" s="5"/>
      <c r="K9684" s="5"/>
      <c r="L9684" s="5"/>
      <c r="M9684" s="5"/>
      <c r="AJ9684" s="3"/>
      <c r="AK9684" s="3"/>
      <c r="AL9684" s="3"/>
      <c r="AM9684" s="3"/>
      <c r="AN9684" s="3"/>
      <c r="AO9684" s="5"/>
      <c r="AP9684" s="5"/>
      <c r="AQ9684" s="5"/>
      <c r="AR9684" s="3"/>
      <c r="AS9684" s="3"/>
      <c r="AT9684" s="3"/>
      <c r="AU9684" s="5"/>
      <c r="AV9684" s="3"/>
      <c r="AW9684" s="3"/>
      <c r="AX9684" s="3"/>
      <c r="AY9684" s="3"/>
      <c r="AZ9684" s="3"/>
      <c r="BA9684" s="3"/>
      <c r="BB9684" s="3"/>
      <c r="BC9684" s="3"/>
      <c r="BD9684" s="3"/>
      <c r="BE9684" s="3"/>
      <c r="BF9684" s="3"/>
      <c r="BG9684" s="3"/>
      <c r="CK9684"/>
    </row>
    <row r="9685" spans="1:89" x14ac:dyDescent="0.25">
      <c r="A9685" s="2"/>
      <c r="B9685" s="5"/>
      <c r="C9685" s="5"/>
      <c r="D9685" s="5"/>
      <c r="E9685" s="5"/>
      <c r="F9685" s="5"/>
      <c r="G9685" s="5"/>
      <c r="H9685" s="5"/>
      <c r="I9685" s="5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  <c r="AI9685" s="3"/>
      <c r="AJ9685" s="3"/>
      <c r="AK9685" s="3"/>
      <c r="AL9685" s="3"/>
      <c r="AM9685" s="3"/>
      <c r="AN9685" s="3"/>
      <c r="AO9685" s="5"/>
      <c r="AP9685" s="5"/>
      <c r="AQ9685" s="5"/>
      <c r="AR9685" s="3"/>
      <c r="AS9685" s="5"/>
      <c r="AT9685" s="3"/>
      <c r="AU9685" s="5"/>
      <c r="AV9685" s="3"/>
      <c r="AW9685" s="3"/>
      <c r="AX9685" s="3"/>
      <c r="AY9685" s="3"/>
      <c r="AZ9685" s="3"/>
      <c r="BA9685" s="3"/>
      <c r="BB9685" s="3"/>
      <c r="BC9685" s="3"/>
      <c r="BD9685" s="3"/>
      <c r="BE9685" s="3"/>
      <c r="BF9685" s="3"/>
      <c r="BG9685" s="3"/>
      <c r="CK9685"/>
    </row>
    <row r="9686" spans="1:89" x14ac:dyDescent="0.25">
      <c r="A9686" s="2"/>
      <c r="B9686" s="5"/>
      <c r="C9686" s="5"/>
      <c r="D9686" s="5"/>
      <c r="E9686" s="5"/>
      <c r="F9686" s="5"/>
      <c r="G9686" s="5"/>
      <c r="H9686" s="5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  <c r="AI9686" s="3"/>
      <c r="AJ9686" s="3"/>
      <c r="AK9686" s="3"/>
      <c r="AL9686" s="3"/>
      <c r="AM9686" s="3"/>
      <c r="AN9686" s="3"/>
      <c r="AO9686" s="5"/>
      <c r="AP9686" s="5"/>
      <c r="AQ9686" s="5"/>
      <c r="AR9686" s="3"/>
      <c r="AS9686" s="3"/>
      <c r="AT9686" s="3"/>
      <c r="AU9686" s="5"/>
      <c r="AV9686" s="3"/>
      <c r="AW9686" s="3"/>
      <c r="AX9686" s="3"/>
      <c r="AY9686" s="3"/>
      <c r="AZ9686" s="3"/>
      <c r="BA9686" s="3"/>
      <c r="BB9686" s="3"/>
      <c r="BC9686" s="3"/>
      <c r="BD9686" s="3"/>
      <c r="BE9686" s="3"/>
      <c r="BF9686" s="3"/>
      <c r="BG9686" s="3"/>
      <c r="CK9686"/>
    </row>
    <row r="9687" spans="1:89" x14ac:dyDescent="0.25">
      <c r="A9687" s="2"/>
      <c r="B9687" s="5"/>
      <c r="C9687" s="5"/>
      <c r="D9687" s="5"/>
      <c r="E9687" s="5"/>
      <c r="F9687" s="5"/>
      <c r="G9687" s="5"/>
      <c r="H9687" s="5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  <c r="AI9687" s="3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3"/>
      <c r="AU9687" s="5"/>
      <c r="AV9687" s="3"/>
      <c r="AW9687" s="3"/>
      <c r="AX9687" s="3"/>
      <c r="AY9687" s="3"/>
      <c r="AZ9687" s="3"/>
      <c r="BA9687" s="3"/>
      <c r="BB9687" s="3"/>
      <c r="BC9687" s="3"/>
      <c r="BD9687" s="3"/>
      <c r="BE9687" s="3"/>
      <c r="BF9687" s="3"/>
      <c r="BG9687" s="3"/>
      <c r="CK9687"/>
    </row>
    <row r="9688" spans="1:89" x14ac:dyDescent="0.25">
      <c r="A9688" s="2"/>
      <c r="B9688" s="5"/>
      <c r="C9688" s="5"/>
      <c r="D9688" s="5"/>
      <c r="E9688" s="5"/>
      <c r="F9688" s="5"/>
      <c r="G9688" s="5"/>
      <c r="H9688" s="5"/>
      <c r="I9688" s="3"/>
      <c r="J9688" s="5"/>
      <c r="K9688" s="5"/>
      <c r="L9688" s="5"/>
      <c r="M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3"/>
      <c r="AU9688" s="5"/>
      <c r="AV9688" s="3"/>
      <c r="AW9688" s="3"/>
      <c r="AX9688" s="3"/>
      <c r="AY9688" s="3"/>
      <c r="AZ9688" s="3"/>
      <c r="BA9688" s="3"/>
      <c r="BB9688" s="3"/>
      <c r="BC9688" s="3"/>
      <c r="BD9688" s="3"/>
      <c r="BE9688" s="3"/>
      <c r="BF9688" s="3"/>
      <c r="BG9688" s="3"/>
      <c r="CK9688"/>
    </row>
    <row r="9689" spans="1:89" x14ac:dyDescent="0.25">
      <c r="A9689" s="2"/>
      <c r="B9689" s="5"/>
      <c r="C9689" s="5"/>
      <c r="D9689" s="5"/>
      <c r="E9689" s="5"/>
      <c r="F9689" s="5"/>
      <c r="G9689" s="5"/>
      <c r="H9689" s="5"/>
      <c r="I9689" s="3"/>
      <c r="J9689" s="5"/>
      <c r="K9689" s="5"/>
      <c r="L9689" s="5"/>
      <c r="M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3"/>
      <c r="AU9689" s="5"/>
      <c r="AV9689" s="3"/>
      <c r="AW9689" s="3"/>
      <c r="AX9689" s="3"/>
      <c r="AY9689" s="3"/>
      <c r="AZ9689" s="3"/>
      <c r="BA9689" s="3"/>
      <c r="BB9689" s="3"/>
      <c r="BC9689" s="3"/>
      <c r="BD9689" s="3"/>
      <c r="BE9689" s="3"/>
      <c r="BF9689" s="3"/>
      <c r="BG9689" s="3"/>
      <c r="CK9689"/>
    </row>
    <row r="9690" spans="1:89" x14ac:dyDescent="0.25">
      <c r="A9690" s="2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3"/>
      <c r="AU9690" s="5"/>
      <c r="AV9690" s="3"/>
      <c r="AW9690" s="3"/>
      <c r="AX9690" s="3"/>
      <c r="AY9690" s="3"/>
      <c r="AZ9690" s="3"/>
      <c r="BA9690" s="3"/>
      <c r="BB9690" s="3"/>
      <c r="BC9690" s="3"/>
      <c r="BD9690" s="3"/>
      <c r="BE9690" s="3"/>
      <c r="BF9690" s="3"/>
      <c r="BG9690" s="3"/>
      <c r="CK9690"/>
    </row>
    <row r="9691" spans="1:89" x14ac:dyDescent="0.25">
      <c r="A9691" s="2"/>
      <c r="B9691" s="5"/>
      <c r="C9691" s="5"/>
      <c r="D9691" s="5"/>
      <c r="E9691" s="5"/>
      <c r="F9691" s="5"/>
      <c r="G9691" s="5"/>
      <c r="H9691" s="5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3"/>
      <c r="AU9691" s="5"/>
      <c r="AV9691" s="3"/>
      <c r="AW9691" s="3"/>
      <c r="AX9691" s="3"/>
      <c r="AY9691" s="3"/>
      <c r="AZ9691" s="3"/>
      <c r="BA9691" s="3"/>
      <c r="BB9691" s="3"/>
      <c r="BC9691" s="3"/>
      <c r="BD9691" s="3"/>
      <c r="BE9691" s="3"/>
      <c r="BF9691" s="3"/>
      <c r="BG9691" s="3"/>
      <c r="CK9691"/>
    </row>
    <row r="9692" spans="1:89" x14ac:dyDescent="0.25">
      <c r="A9692" s="2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3"/>
      <c r="AU9692" s="5"/>
      <c r="AV9692" s="3"/>
      <c r="AW9692" s="3"/>
      <c r="AX9692" s="3"/>
      <c r="AY9692" s="3"/>
      <c r="AZ9692" s="3"/>
      <c r="BA9692" s="3"/>
      <c r="BB9692" s="3"/>
      <c r="BC9692" s="3"/>
      <c r="BD9692" s="3"/>
      <c r="BE9692" s="3"/>
      <c r="BF9692" s="3"/>
      <c r="BG9692" s="3"/>
      <c r="CK9692"/>
    </row>
    <row r="9693" spans="1:89" x14ac:dyDescent="0.25">
      <c r="A9693" s="2"/>
      <c r="B9693" s="5"/>
      <c r="C9693" s="5"/>
      <c r="D9693" s="5"/>
      <c r="E9693" s="5"/>
      <c r="F9693" s="5"/>
      <c r="G9693" s="5"/>
      <c r="H9693" s="5"/>
      <c r="I9693" s="3"/>
      <c r="J9693" s="5"/>
      <c r="K9693" s="5"/>
      <c r="L9693" s="5"/>
      <c r="M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3"/>
      <c r="AU9693" s="5"/>
      <c r="AV9693" s="3"/>
      <c r="AW9693" s="3"/>
      <c r="AX9693" s="3"/>
      <c r="AY9693" s="3"/>
      <c r="AZ9693" s="3"/>
      <c r="BA9693" s="3"/>
      <c r="BB9693" s="3"/>
      <c r="BC9693" s="3"/>
      <c r="BD9693" s="3"/>
      <c r="BE9693" s="3"/>
      <c r="BF9693" s="3"/>
      <c r="BG9693" s="3"/>
      <c r="CK9693"/>
    </row>
    <row r="9694" spans="1:89" x14ac:dyDescent="0.25">
      <c r="A9694" s="2"/>
      <c r="B9694" s="5"/>
      <c r="C9694" s="5"/>
      <c r="D9694" s="5"/>
      <c r="E9694" s="5"/>
      <c r="F9694" s="5"/>
      <c r="G9694" s="5"/>
      <c r="H9694" s="5"/>
      <c r="I9694" s="3"/>
      <c r="J9694" s="5"/>
      <c r="K9694" s="5"/>
      <c r="L9694" s="5"/>
      <c r="M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3"/>
      <c r="AU9694" s="5"/>
      <c r="AV9694" s="3"/>
      <c r="AW9694" s="3"/>
      <c r="AX9694" s="3"/>
      <c r="AY9694" s="3"/>
      <c r="AZ9694" s="3"/>
      <c r="BA9694" s="3"/>
      <c r="BB9694" s="3"/>
      <c r="BC9694" s="3"/>
      <c r="BD9694" s="3"/>
      <c r="BE9694" s="3"/>
      <c r="BF9694" s="3"/>
      <c r="BG9694" s="3"/>
      <c r="CK9694"/>
    </row>
    <row r="9695" spans="1:89" x14ac:dyDescent="0.25">
      <c r="A9695" s="2"/>
      <c r="B9695" s="5"/>
      <c r="C9695" s="5"/>
      <c r="D9695" s="5"/>
      <c r="E9695" s="5"/>
      <c r="F9695" s="5"/>
      <c r="G9695" s="5"/>
      <c r="H9695" s="5"/>
      <c r="I9695" s="3"/>
      <c r="J9695" s="5"/>
      <c r="K9695" s="5"/>
      <c r="L9695" s="5"/>
      <c r="M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3"/>
      <c r="AU9695" s="5"/>
      <c r="AV9695" s="3"/>
      <c r="AW9695" s="3"/>
      <c r="AX9695" s="3"/>
      <c r="AY9695" s="3"/>
      <c r="AZ9695" s="3"/>
      <c r="BA9695" s="3"/>
      <c r="BB9695" s="3"/>
      <c r="BC9695" s="3"/>
      <c r="BD9695" s="3"/>
      <c r="BE9695" s="3"/>
      <c r="BF9695" s="3"/>
      <c r="BG9695" s="3"/>
      <c r="CK9695"/>
    </row>
    <row r="9696" spans="1:89" x14ac:dyDescent="0.25">
      <c r="A9696" s="2"/>
      <c r="B9696" s="5"/>
      <c r="C9696" s="5"/>
      <c r="D9696" s="5"/>
      <c r="E9696" s="5"/>
      <c r="F9696" s="5"/>
      <c r="G9696" s="5"/>
      <c r="H9696" s="5"/>
      <c r="I9696" s="3"/>
      <c r="J9696" s="5"/>
      <c r="K9696" s="5"/>
      <c r="L9696" s="5"/>
      <c r="M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3"/>
      <c r="AU9696" s="5"/>
      <c r="AV9696" s="3"/>
      <c r="AW9696" s="3"/>
      <c r="AX9696" s="3"/>
      <c r="AY9696" s="3"/>
      <c r="AZ9696" s="3"/>
      <c r="BA9696" s="3"/>
      <c r="BB9696" s="3"/>
      <c r="BC9696" s="3"/>
      <c r="BD9696" s="3"/>
      <c r="BE9696" s="3"/>
      <c r="BF9696" s="3"/>
      <c r="BG9696" s="3"/>
      <c r="CK9696"/>
    </row>
    <row r="9697" spans="1:89" x14ac:dyDescent="0.25">
      <c r="A9697" s="2"/>
      <c r="B9697" s="5"/>
      <c r="C9697" s="5"/>
      <c r="D9697" s="5"/>
      <c r="E9697" s="5"/>
      <c r="F9697" s="5"/>
      <c r="G9697" s="5"/>
      <c r="H9697" s="5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  <c r="AI9697" s="3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3"/>
      <c r="AU9697" s="5"/>
      <c r="AV9697" s="3"/>
      <c r="AW9697" s="3"/>
      <c r="AX9697" s="3"/>
      <c r="AY9697" s="3"/>
      <c r="AZ9697" s="3"/>
      <c r="BA9697" s="3"/>
      <c r="BB9697" s="3"/>
      <c r="BC9697" s="3"/>
      <c r="BD9697" s="3"/>
      <c r="BE9697" s="3"/>
      <c r="BF9697" s="3"/>
      <c r="BG9697" s="3"/>
      <c r="CK9697"/>
    </row>
    <row r="9698" spans="1:89" x14ac:dyDescent="0.25">
      <c r="A9698" s="2"/>
      <c r="B9698" s="5"/>
      <c r="C9698" s="5"/>
      <c r="D9698" s="5"/>
      <c r="E9698" s="5"/>
      <c r="F9698" s="5"/>
      <c r="G9698" s="5"/>
      <c r="H9698" s="5"/>
      <c r="I9698" s="3"/>
      <c r="J9698" s="5"/>
      <c r="K9698" s="5"/>
      <c r="L9698" s="5"/>
      <c r="M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3"/>
      <c r="AU9698" s="5"/>
      <c r="AV9698" s="3"/>
      <c r="AW9698" s="3"/>
      <c r="AX9698" s="3"/>
      <c r="AY9698" s="3"/>
      <c r="AZ9698" s="3"/>
      <c r="BA9698" s="3"/>
      <c r="BB9698" s="3"/>
      <c r="BC9698" s="3"/>
      <c r="BD9698" s="3"/>
      <c r="BE9698" s="3"/>
      <c r="BF9698" s="3"/>
      <c r="BG9698" s="3"/>
      <c r="CK9698"/>
    </row>
    <row r="9699" spans="1:89" x14ac:dyDescent="0.25">
      <c r="A9699" s="2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3"/>
      <c r="AU9699" s="5"/>
      <c r="AV9699" s="3"/>
      <c r="AW9699" s="3"/>
      <c r="AX9699" s="3"/>
      <c r="AY9699" s="3"/>
      <c r="AZ9699" s="3"/>
      <c r="BA9699" s="3"/>
      <c r="BB9699" s="3"/>
      <c r="BC9699" s="3"/>
      <c r="BD9699" s="3"/>
      <c r="BE9699" s="3"/>
      <c r="BF9699" s="3"/>
      <c r="BG9699" s="3"/>
      <c r="CK9699"/>
    </row>
    <row r="9700" spans="1:89" x14ac:dyDescent="0.25">
      <c r="A9700" s="2"/>
      <c r="B9700" s="5"/>
      <c r="C9700" s="5"/>
      <c r="D9700" s="5"/>
      <c r="E9700" s="5"/>
      <c r="F9700" s="5"/>
      <c r="G9700" s="5"/>
      <c r="H9700" s="5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  <c r="AI9700" s="3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3"/>
      <c r="AU9700" s="5"/>
      <c r="AV9700" s="3"/>
      <c r="AW9700" s="3"/>
      <c r="AX9700" s="3"/>
      <c r="AY9700" s="3"/>
      <c r="AZ9700" s="3"/>
      <c r="BA9700" s="3"/>
      <c r="BB9700" s="3"/>
      <c r="BC9700" s="3"/>
      <c r="BD9700" s="3"/>
      <c r="BE9700" s="3"/>
      <c r="BF9700" s="3"/>
      <c r="BG9700" s="3"/>
      <c r="CK9700"/>
    </row>
    <row r="9701" spans="1:89" x14ac:dyDescent="0.25">
      <c r="A9701" s="2"/>
      <c r="B9701" s="5"/>
      <c r="C9701" s="5"/>
      <c r="D9701" s="5"/>
      <c r="E9701" s="5"/>
      <c r="F9701" s="5"/>
      <c r="G9701" s="5"/>
      <c r="H9701" s="5"/>
      <c r="I9701" s="3"/>
      <c r="J9701" s="5"/>
      <c r="K9701" s="5"/>
      <c r="L9701" s="5"/>
      <c r="M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3"/>
      <c r="AU9701" s="5"/>
      <c r="AV9701" s="3"/>
      <c r="AW9701" s="3"/>
      <c r="AX9701" s="3"/>
      <c r="AY9701" s="3"/>
      <c r="AZ9701" s="3"/>
      <c r="BA9701" s="3"/>
      <c r="BB9701" s="3"/>
      <c r="BC9701" s="3"/>
      <c r="BD9701" s="3"/>
      <c r="BE9701" s="3"/>
      <c r="BF9701" s="3"/>
      <c r="BG9701" s="3"/>
      <c r="CK9701"/>
    </row>
    <row r="9702" spans="1:89" x14ac:dyDescent="0.25">
      <c r="A9702" s="2"/>
      <c r="B9702" s="5"/>
      <c r="C9702" s="5"/>
      <c r="D9702" s="5"/>
      <c r="E9702" s="5"/>
      <c r="F9702" s="5"/>
      <c r="G9702" s="5"/>
      <c r="H9702" s="5"/>
      <c r="I9702" s="3"/>
      <c r="J9702" s="5"/>
      <c r="K9702" s="5"/>
      <c r="L9702" s="5"/>
      <c r="M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3"/>
      <c r="AU9702" s="5"/>
      <c r="AV9702" s="3"/>
      <c r="AW9702" s="3"/>
      <c r="AX9702" s="3"/>
      <c r="AY9702" s="3"/>
      <c r="AZ9702" s="3"/>
      <c r="BA9702" s="3"/>
      <c r="BB9702" s="3"/>
      <c r="BC9702" s="3"/>
      <c r="BD9702" s="3"/>
      <c r="BE9702" s="3"/>
      <c r="BF9702" s="3"/>
      <c r="BG9702" s="3"/>
      <c r="CK9702"/>
    </row>
    <row r="9703" spans="1:89" x14ac:dyDescent="0.25">
      <c r="A9703" s="2"/>
      <c r="B9703" s="5"/>
      <c r="C9703" s="5"/>
      <c r="D9703" s="5"/>
      <c r="E9703" s="5"/>
      <c r="F9703" s="5"/>
      <c r="G9703" s="5"/>
      <c r="H9703" s="5"/>
      <c r="I9703" s="5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  <c r="AI9703" s="3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3"/>
      <c r="AU9703" s="5"/>
      <c r="AV9703" s="3"/>
      <c r="AW9703" s="3"/>
      <c r="AX9703" s="3"/>
      <c r="AY9703" s="3"/>
      <c r="AZ9703" s="3"/>
      <c r="BA9703" s="3"/>
      <c r="BB9703" s="3"/>
      <c r="BC9703" s="3"/>
      <c r="BD9703" s="3"/>
      <c r="BE9703" s="3"/>
      <c r="BF9703" s="3"/>
      <c r="BG9703" s="3"/>
      <c r="CK9703"/>
    </row>
    <row r="9704" spans="1:89" x14ac:dyDescent="0.25">
      <c r="A9704" s="2"/>
      <c r="B9704" s="5"/>
      <c r="C9704" s="5"/>
      <c r="D9704" s="5"/>
      <c r="E9704" s="5"/>
      <c r="F9704" s="5"/>
      <c r="G9704" s="5"/>
      <c r="H9704" s="5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  <c r="AI9704" s="3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3"/>
      <c r="AU9704" s="5"/>
      <c r="AV9704" s="3"/>
      <c r="AW9704" s="3"/>
      <c r="AX9704" s="3"/>
      <c r="AY9704" s="3"/>
      <c r="AZ9704" s="3"/>
      <c r="BA9704" s="3"/>
      <c r="BB9704" s="3"/>
      <c r="BC9704" s="3"/>
      <c r="BD9704" s="3"/>
      <c r="BE9704" s="3"/>
      <c r="BF9704" s="3"/>
      <c r="BG9704" s="3"/>
      <c r="CK9704"/>
    </row>
    <row r="9705" spans="1:89" x14ac:dyDescent="0.25">
      <c r="A9705" s="2"/>
      <c r="B9705" s="5"/>
      <c r="C9705" s="5"/>
      <c r="D9705" s="5"/>
      <c r="E9705" s="5"/>
      <c r="F9705" s="5"/>
      <c r="G9705" s="5"/>
      <c r="H9705" s="5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  <c r="AI9705" s="3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3"/>
      <c r="AU9705" s="5"/>
      <c r="AV9705" s="3"/>
      <c r="AW9705" s="3"/>
      <c r="AX9705" s="3"/>
      <c r="AY9705" s="3"/>
      <c r="AZ9705" s="3"/>
      <c r="BA9705" s="3"/>
      <c r="BB9705" s="3"/>
      <c r="BC9705" s="3"/>
      <c r="BD9705" s="3"/>
      <c r="BE9705" s="3"/>
      <c r="BF9705" s="3"/>
      <c r="BG9705" s="3"/>
      <c r="CK9705"/>
    </row>
    <row r="9706" spans="1:89" x14ac:dyDescent="0.25">
      <c r="A9706" s="2"/>
      <c r="B9706" s="5"/>
      <c r="C9706" s="5"/>
      <c r="D9706" s="5"/>
      <c r="E9706" s="5"/>
      <c r="F9706" s="5"/>
      <c r="G9706" s="5"/>
      <c r="H9706" s="5"/>
      <c r="I9706" s="3"/>
      <c r="J9706" s="5"/>
      <c r="K9706" s="5"/>
      <c r="L9706" s="5"/>
      <c r="M9706" s="5"/>
      <c r="AJ9706" s="3"/>
      <c r="AK9706" s="3"/>
      <c r="AL9706" s="3"/>
      <c r="AM9706" s="3"/>
      <c r="AN9706" s="3"/>
      <c r="AO9706" s="5"/>
      <c r="AP9706" s="5"/>
      <c r="AQ9706" s="5"/>
      <c r="AR9706" s="5"/>
      <c r="AS9706" s="5"/>
      <c r="AT9706" s="3"/>
      <c r="AU9706" s="5"/>
      <c r="AV9706" s="3"/>
      <c r="AW9706" s="3"/>
      <c r="AX9706" s="3"/>
      <c r="AY9706" s="3"/>
      <c r="AZ9706" s="3"/>
      <c r="BA9706" s="3"/>
      <c r="BB9706" s="3"/>
      <c r="BC9706" s="3"/>
      <c r="BD9706" s="3"/>
      <c r="BE9706" s="3"/>
      <c r="BF9706" s="3"/>
      <c r="BG9706" s="3"/>
      <c r="CK9706"/>
    </row>
    <row r="9707" spans="1:89" x14ac:dyDescent="0.25">
      <c r="A9707" s="2"/>
      <c r="B9707" s="5"/>
      <c r="C9707" s="5"/>
      <c r="D9707" s="5"/>
      <c r="E9707" s="5"/>
      <c r="F9707" s="5"/>
      <c r="G9707" s="5"/>
      <c r="H9707" s="5"/>
      <c r="I9707" s="3"/>
      <c r="J9707" s="5"/>
      <c r="K9707" s="5"/>
      <c r="L9707" s="5"/>
      <c r="M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3"/>
      <c r="AU9707" s="5"/>
      <c r="AV9707" s="3"/>
      <c r="AW9707" s="3"/>
      <c r="AX9707" s="3"/>
      <c r="AY9707" s="3"/>
      <c r="AZ9707" s="3"/>
      <c r="BA9707" s="3"/>
      <c r="BB9707" s="3"/>
      <c r="BC9707" s="3"/>
      <c r="BD9707" s="3"/>
      <c r="BE9707" s="3"/>
      <c r="BF9707" s="3"/>
      <c r="BG9707" s="3"/>
      <c r="CK9707"/>
    </row>
    <row r="9708" spans="1:89" x14ac:dyDescent="0.25">
      <c r="A9708" s="2"/>
      <c r="B9708" s="5"/>
      <c r="C9708" s="5"/>
      <c r="D9708" s="5"/>
      <c r="E9708" s="5"/>
      <c r="F9708" s="5"/>
      <c r="G9708" s="5"/>
      <c r="H9708" s="5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3"/>
      <c r="AK9708" s="3"/>
      <c r="AL9708" s="3"/>
      <c r="AM9708" s="3"/>
      <c r="AN9708" s="3"/>
      <c r="AO9708" s="5"/>
      <c r="AP9708" s="5"/>
      <c r="AQ9708" s="5"/>
      <c r="AR9708" s="5"/>
      <c r="AS9708" s="5"/>
      <c r="AT9708" s="3"/>
      <c r="AU9708" s="5"/>
      <c r="AV9708" s="3"/>
      <c r="AW9708" s="3"/>
      <c r="AX9708" s="3"/>
      <c r="AY9708" s="3"/>
      <c r="AZ9708" s="3"/>
      <c r="BA9708" s="3"/>
      <c r="BB9708" s="3"/>
      <c r="BC9708" s="3"/>
      <c r="BD9708" s="3"/>
      <c r="BE9708" s="3"/>
      <c r="BF9708" s="3"/>
      <c r="BG9708" s="3"/>
      <c r="CK9708"/>
    </row>
    <row r="9709" spans="1:89" x14ac:dyDescent="0.25">
      <c r="A9709" s="2"/>
      <c r="B9709" s="5"/>
      <c r="C9709" s="5"/>
      <c r="D9709" s="5"/>
      <c r="E9709" s="5"/>
      <c r="F9709" s="5"/>
      <c r="G9709" s="5"/>
      <c r="H9709" s="5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  <c r="AI9709" s="3"/>
      <c r="AJ9709" s="3"/>
      <c r="AK9709" s="3"/>
      <c r="AL9709" s="3"/>
      <c r="AM9709" s="3"/>
      <c r="AN9709" s="3"/>
      <c r="AO9709" s="5"/>
      <c r="AP9709" s="5"/>
      <c r="AQ9709" s="5"/>
      <c r="AR9709" s="5"/>
      <c r="AS9709" s="5"/>
      <c r="AT9709" s="3"/>
      <c r="AU9709" s="5"/>
      <c r="AV9709" s="3"/>
      <c r="AW9709" s="3"/>
      <c r="AX9709" s="3"/>
      <c r="AY9709" s="3"/>
      <c r="AZ9709" s="3"/>
      <c r="BA9709" s="3"/>
      <c r="BB9709" s="3"/>
      <c r="BC9709" s="3"/>
      <c r="BD9709" s="3"/>
      <c r="BE9709" s="3"/>
      <c r="BF9709" s="3"/>
      <c r="BG9709" s="3"/>
      <c r="CK9709"/>
    </row>
    <row r="9710" spans="1:89" x14ac:dyDescent="0.25">
      <c r="A9710" s="2"/>
      <c r="B9710" s="5"/>
      <c r="C9710" s="5"/>
      <c r="D9710" s="5"/>
      <c r="E9710" s="5"/>
      <c r="F9710" s="5"/>
      <c r="G9710" s="5"/>
      <c r="H9710" s="5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  <c r="AI9710" s="3"/>
      <c r="AJ9710" s="5"/>
      <c r="AK9710" s="5"/>
      <c r="AL9710" s="3"/>
      <c r="AM9710" s="3"/>
      <c r="AN9710" s="5"/>
      <c r="AO9710" s="5"/>
      <c r="AP9710" s="5"/>
      <c r="AQ9710" s="5"/>
      <c r="AR9710" s="5"/>
      <c r="AS9710" s="5"/>
      <c r="AT9710" s="3"/>
      <c r="AU9710" s="5"/>
      <c r="AV9710" s="3"/>
      <c r="AW9710" s="3"/>
      <c r="AX9710" s="3"/>
      <c r="AY9710" s="3"/>
      <c r="AZ9710" s="3"/>
      <c r="BA9710" s="3"/>
      <c r="BB9710" s="3"/>
      <c r="BC9710" s="3"/>
      <c r="BD9710" s="3"/>
      <c r="BE9710" s="3"/>
      <c r="BF9710" s="3"/>
      <c r="BG9710" s="3"/>
      <c r="CK9710"/>
    </row>
    <row r="9711" spans="1:89" x14ac:dyDescent="0.25">
      <c r="A9711" s="2"/>
      <c r="B9711" s="5"/>
      <c r="C9711" s="5"/>
      <c r="D9711" s="5"/>
      <c r="E9711" s="5"/>
      <c r="F9711" s="5"/>
      <c r="G9711" s="5"/>
      <c r="H9711" s="5"/>
      <c r="I9711" s="3"/>
      <c r="J9711" s="5"/>
      <c r="K9711" s="5"/>
      <c r="L9711" s="5"/>
      <c r="M9711" s="5"/>
      <c r="AJ9711" s="3"/>
      <c r="AK9711" s="3"/>
      <c r="AL9711" s="3"/>
      <c r="AM9711" s="3"/>
      <c r="AN9711" s="3"/>
      <c r="AO9711" s="5"/>
      <c r="AP9711" s="5"/>
      <c r="AQ9711" s="5"/>
      <c r="AR9711" s="5"/>
      <c r="AS9711" s="5"/>
      <c r="AT9711" s="3"/>
      <c r="AU9711" s="5"/>
      <c r="AV9711" s="3"/>
      <c r="AW9711" s="3"/>
      <c r="AX9711" s="3"/>
      <c r="AY9711" s="3"/>
      <c r="AZ9711" s="3"/>
      <c r="BA9711" s="3"/>
      <c r="BB9711" s="3"/>
      <c r="BC9711" s="3"/>
      <c r="BD9711" s="3"/>
      <c r="BE9711" s="3"/>
      <c r="BF9711" s="3"/>
      <c r="BG9711" s="3"/>
      <c r="CK9711"/>
    </row>
    <row r="9712" spans="1:89" x14ac:dyDescent="0.25">
      <c r="A9712" s="2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AJ9712" s="3"/>
      <c r="AK9712" s="3"/>
      <c r="AL9712" s="3"/>
      <c r="AM9712" s="3"/>
      <c r="AN9712" s="3"/>
      <c r="AO9712" s="5"/>
      <c r="AP9712" s="5"/>
      <c r="AQ9712" s="5"/>
      <c r="AR9712" s="5"/>
      <c r="AS9712" s="5"/>
      <c r="AT9712" s="3"/>
      <c r="AU9712" s="5"/>
      <c r="AV9712" s="3"/>
      <c r="AW9712" s="3"/>
      <c r="AX9712" s="3"/>
      <c r="AY9712" s="3"/>
      <c r="AZ9712" s="3"/>
      <c r="BA9712" s="3"/>
      <c r="BB9712" s="3"/>
      <c r="BC9712" s="3"/>
      <c r="BD9712" s="3"/>
      <c r="BE9712" s="3"/>
      <c r="BF9712" s="3"/>
      <c r="BG9712" s="3"/>
      <c r="CK9712"/>
    </row>
    <row r="9713" spans="1:89" x14ac:dyDescent="0.25">
      <c r="A9713" s="2"/>
      <c r="B9713" s="5"/>
      <c r="C9713" s="5"/>
      <c r="D9713" s="5"/>
      <c r="E9713" s="5"/>
      <c r="F9713" s="5"/>
      <c r="G9713" s="5"/>
      <c r="H9713" s="5"/>
      <c r="I9713" s="3"/>
      <c r="J9713" s="3"/>
      <c r="K9713" s="3"/>
      <c r="L9713" s="5"/>
      <c r="M9713" s="5"/>
      <c r="AJ9713" s="3"/>
      <c r="AK9713" s="3"/>
      <c r="AL9713" s="3"/>
      <c r="AM9713" s="3"/>
      <c r="AN9713" s="3"/>
      <c r="AO9713" s="5"/>
      <c r="AP9713" s="5"/>
      <c r="AQ9713" s="5"/>
      <c r="AR9713" s="5"/>
      <c r="AS9713" s="5"/>
      <c r="AT9713" s="3"/>
      <c r="AU9713" s="5"/>
      <c r="AV9713" s="3"/>
      <c r="AW9713" s="3"/>
      <c r="AX9713" s="3"/>
      <c r="AY9713" s="3"/>
      <c r="AZ9713" s="3"/>
      <c r="BA9713" s="3"/>
      <c r="BB9713" s="3"/>
      <c r="BC9713" s="3"/>
      <c r="BD9713" s="3"/>
      <c r="BE9713" s="3"/>
      <c r="BF9713" s="3"/>
      <c r="BG9713" s="3"/>
      <c r="CK9713"/>
    </row>
    <row r="9714" spans="1:89" x14ac:dyDescent="0.25">
      <c r="A9714" s="2"/>
      <c r="B9714" s="5"/>
      <c r="C9714" s="5"/>
      <c r="D9714" s="5"/>
      <c r="E9714" s="5"/>
      <c r="F9714" s="5"/>
      <c r="G9714" s="5"/>
      <c r="H9714" s="5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  <c r="AI9714" s="3"/>
      <c r="AJ9714" s="3"/>
      <c r="AK9714" s="3"/>
      <c r="AL9714" s="3"/>
      <c r="AM9714" s="3"/>
      <c r="AN9714" s="3"/>
      <c r="AO9714" s="5"/>
      <c r="AP9714" s="5"/>
      <c r="AQ9714" s="5"/>
      <c r="AR9714" s="5"/>
      <c r="AS9714" s="5"/>
      <c r="AT9714" s="3"/>
      <c r="AU9714" s="5"/>
      <c r="AV9714" s="3"/>
      <c r="AW9714" s="3"/>
      <c r="AX9714" s="3"/>
      <c r="AY9714" s="3"/>
      <c r="AZ9714" s="3"/>
      <c r="BA9714" s="3"/>
      <c r="BB9714" s="3"/>
      <c r="BC9714" s="3"/>
      <c r="BD9714" s="3"/>
      <c r="BE9714" s="3"/>
      <c r="BF9714" s="3"/>
      <c r="BG9714" s="3"/>
      <c r="CK9714"/>
    </row>
    <row r="9715" spans="1:89" x14ac:dyDescent="0.25">
      <c r="A9715" s="2"/>
      <c r="B9715" s="5"/>
      <c r="C9715" s="5"/>
      <c r="D9715" s="5"/>
      <c r="E9715" s="5"/>
      <c r="F9715" s="5"/>
      <c r="G9715" s="5"/>
      <c r="H9715" s="5"/>
      <c r="I9715" s="3"/>
      <c r="J9715" s="5"/>
      <c r="K9715" s="5"/>
      <c r="L9715" s="5"/>
      <c r="M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3"/>
      <c r="AU9715" s="5"/>
      <c r="AV9715" s="3"/>
      <c r="AW9715" s="3"/>
      <c r="AX9715" s="3"/>
      <c r="AY9715" s="3"/>
      <c r="AZ9715" s="3"/>
      <c r="BA9715" s="3"/>
      <c r="BB9715" s="3"/>
      <c r="BC9715" s="3"/>
      <c r="BD9715" s="3"/>
      <c r="BE9715" s="3"/>
      <c r="BF9715" s="3"/>
      <c r="BG9715" s="3"/>
      <c r="CK9715"/>
    </row>
    <row r="9716" spans="1:89" x14ac:dyDescent="0.25">
      <c r="A9716" s="2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3"/>
      <c r="AU9716" s="5"/>
      <c r="AV9716" s="3"/>
      <c r="AW9716" s="3"/>
      <c r="AX9716" s="3"/>
      <c r="AY9716" s="3"/>
      <c r="AZ9716" s="3"/>
      <c r="BA9716" s="3"/>
      <c r="BB9716" s="3"/>
      <c r="BC9716" s="3"/>
      <c r="BD9716" s="3"/>
      <c r="BE9716" s="3"/>
      <c r="BF9716" s="3"/>
      <c r="BG9716" s="3"/>
      <c r="CK9716"/>
    </row>
    <row r="9717" spans="1:89" x14ac:dyDescent="0.25">
      <c r="A9717" s="2"/>
      <c r="B9717" s="5"/>
      <c r="C9717" s="5"/>
      <c r="D9717" s="5"/>
      <c r="E9717" s="5"/>
      <c r="F9717" s="5"/>
      <c r="G9717" s="5"/>
      <c r="H9717" s="5"/>
      <c r="I9717" s="3"/>
      <c r="J9717" s="5"/>
      <c r="K9717" s="5"/>
      <c r="L9717" s="5"/>
      <c r="M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3"/>
      <c r="AU9717" s="5"/>
      <c r="AV9717" s="3"/>
      <c r="AW9717" s="3"/>
      <c r="AX9717" s="3"/>
      <c r="AY9717" s="3"/>
      <c r="AZ9717" s="3"/>
      <c r="BA9717" s="3"/>
      <c r="BB9717" s="3"/>
      <c r="BC9717" s="3"/>
      <c r="BD9717" s="3"/>
      <c r="BE9717" s="3"/>
      <c r="BF9717" s="3"/>
      <c r="BG9717" s="3"/>
      <c r="CK9717"/>
    </row>
    <row r="9718" spans="1:89" x14ac:dyDescent="0.25">
      <c r="A9718" s="2"/>
      <c r="B9718" s="5"/>
      <c r="C9718" s="5"/>
      <c r="D9718" s="5"/>
      <c r="E9718" s="5"/>
      <c r="F9718" s="5"/>
      <c r="G9718" s="5"/>
      <c r="H9718" s="5"/>
      <c r="I9718" s="3"/>
      <c r="J9718" s="5"/>
      <c r="K9718" s="5"/>
      <c r="L9718" s="5"/>
      <c r="M9718" s="5"/>
      <c r="AJ9718" s="3"/>
      <c r="AK9718" s="3"/>
      <c r="AL9718" s="3"/>
      <c r="AM9718" s="3"/>
      <c r="AN9718" s="3"/>
      <c r="AO9718" s="5"/>
      <c r="AP9718" s="5"/>
      <c r="AQ9718" s="5"/>
      <c r="AR9718" s="5"/>
      <c r="AS9718" s="5"/>
      <c r="AT9718" s="3"/>
      <c r="AU9718" s="5"/>
      <c r="AV9718" s="3"/>
      <c r="AW9718" s="3"/>
      <c r="AX9718" s="3"/>
      <c r="AY9718" s="3"/>
      <c r="AZ9718" s="3"/>
      <c r="BA9718" s="3"/>
      <c r="BB9718" s="3"/>
      <c r="BC9718" s="3"/>
      <c r="BD9718" s="3"/>
      <c r="BE9718" s="3"/>
      <c r="BF9718" s="3"/>
      <c r="BG9718" s="3"/>
      <c r="CK9718"/>
    </row>
    <row r="9719" spans="1:89" x14ac:dyDescent="0.25">
      <c r="A9719" s="2"/>
      <c r="B9719" s="5"/>
      <c r="C9719" s="5"/>
      <c r="D9719" s="5"/>
      <c r="E9719" s="5"/>
      <c r="F9719" s="5"/>
      <c r="G9719" s="5"/>
      <c r="H9719" s="5"/>
      <c r="I9719" s="3"/>
      <c r="J9719" s="5"/>
      <c r="K9719" s="5"/>
      <c r="L9719" s="5"/>
      <c r="M9719" s="5"/>
      <c r="AJ9719" s="5"/>
      <c r="AK9719" s="5"/>
      <c r="AL9719" s="3"/>
      <c r="AM9719" s="3"/>
      <c r="AN9719" s="5"/>
      <c r="AO9719" s="5"/>
      <c r="AP9719" s="5"/>
      <c r="AQ9719" s="5"/>
      <c r="AR9719" s="5"/>
      <c r="AS9719" s="5"/>
      <c r="AT9719" s="3"/>
      <c r="AU9719" s="5"/>
      <c r="AV9719" s="3"/>
      <c r="AW9719" s="3"/>
      <c r="AX9719" s="3"/>
      <c r="AY9719" s="3"/>
      <c r="AZ9719" s="3"/>
      <c r="BA9719" s="3"/>
      <c r="BB9719" s="3"/>
      <c r="BC9719" s="3"/>
      <c r="BD9719" s="3"/>
      <c r="BE9719" s="3"/>
      <c r="BF9719" s="3"/>
      <c r="BG9719" s="3"/>
      <c r="CK9719"/>
    </row>
    <row r="9720" spans="1:89" x14ac:dyDescent="0.25">
      <c r="A9720" s="2"/>
      <c r="B9720" s="5"/>
      <c r="C9720" s="5"/>
      <c r="D9720" s="5"/>
      <c r="E9720" s="5"/>
      <c r="F9720" s="5"/>
      <c r="G9720" s="5"/>
      <c r="H9720" s="5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3"/>
      <c r="AK9720" s="3"/>
      <c r="AL9720" s="3"/>
      <c r="AM9720" s="3"/>
      <c r="AN9720" s="3"/>
      <c r="AO9720" s="5"/>
      <c r="AP9720" s="5"/>
      <c r="AQ9720" s="5"/>
      <c r="AR9720" s="5"/>
      <c r="AS9720" s="5"/>
      <c r="AT9720" s="3"/>
      <c r="AU9720" s="5"/>
      <c r="AV9720" s="3"/>
      <c r="AW9720" s="3"/>
      <c r="AX9720" s="3"/>
      <c r="AY9720" s="3"/>
      <c r="AZ9720" s="3"/>
      <c r="BA9720" s="3"/>
      <c r="BB9720" s="3"/>
      <c r="BC9720" s="3"/>
      <c r="BD9720" s="3"/>
      <c r="BE9720" s="3"/>
      <c r="BF9720" s="3"/>
      <c r="BG9720" s="3"/>
      <c r="CK9720"/>
    </row>
    <row r="9721" spans="1:89" x14ac:dyDescent="0.25">
      <c r="A9721" s="2"/>
      <c r="B9721" s="5"/>
      <c r="C9721" s="5"/>
      <c r="D9721" s="5"/>
      <c r="E9721" s="5"/>
      <c r="F9721" s="5"/>
      <c r="G9721" s="5"/>
      <c r="H9721" s="5"/>
      <c r="I9721" s="3"/>
      <c r="J9721" s="5"/>
      <c r="K9721" s="5"/>
      <c r="L9721" s="5"/>
      <c r="M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3"/>
      <c r="AU9721" s="5"/>
      <c r="AV9721" s="3"/>
      <c r="AW9721" s="3"/>
      <c r="AX9721" s="3"/>
      <c r="AY9721" s="3"/>
      <c r="AZ9721" s="3"/>
      <c r="BA9721" s="3"/>
      <c r="BB9721" s="3"/>
      <c r="BC9721" s="3"/>
      <c r="BD9721" s="3"/>
      <c r="BE9721" s="3"/>
      <c r="BF9721" s="3"/>
      <c r="BG9721" s="3"/>
      <c r="CK9721"/>
    </row>
    <row r="9722" spans="1:89" x14ac:dyDescent="0.25">
      <c r="A9722" s="2"/>
      <c r="B9722" s="5"/>
      <c r="C9722" s="5"/>
      <c r="D9722" s="5"/>
      <c r="E9722" s="5"/>
      <c r="F9722" s="5"/>
      <c r="G9722" s="5"/>
      <c r="H9722" s="5"/>
      <c r="I9722" s="3"/>
      <c r="J9722" s="5"/>
      <c r="K9722" s="5"/>
      <c r="L9722" s="5"/>
      <c r="M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3"/>
      <c r="AU9722" s="5"/>
      <c r="AV9722" s="3"/>
      <c r="AW9722" s="3"/>
      <c r="AX9722" s="3"/>
      <c r="AY9722" s="3"/>
      <c r="AZ9722" s="3"/>
      <c r="BA9722" s="3"/>
      <c r="BB9722" s="3"/>
      <c r="BC9722" s="3"/>
      <c r="BD9722" s="3"/>
      <c r="BE9722" s="3"/>
      <c r="BF9722" s="3"/>
      <c r="BG9722" s="3"/>
      <c r="CK9722"/>
    </row>
    <row r="9723" spans="1:89" x14ac:dyDescent="0.25">
      <c r="A9723" s="2"/>
      <c r="B9723" s="5"/>
      <c r="C9723" s="5"/>
      <c r="D9723" s="5"/>
      <c r="E9723" s="5"/>
      <c r="F9723" s="5"/>
      <c r="G9723" s="5"/>
      <c r="H9723" s="5"/>
      <c r="I9723" s="3"/>
      <c r="J9723" s="5"/>
      <c r="K9723" s="5"/>
      <c r="L9723" s="5"/>
      <c r="M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3"/>
      <c r="AU9723" s="5"/>
      <c r="AV9723" s="3"/>
      <c r="AW9723" s="3"/>
      <c r="AX9723" s="3"/>
      <c r="AY9723" s="3"/>
      <c r="AZ9723" s="3"/>
      <c r="BA9723" s="3"/>
      <c r="BB9723" s="3"/>
      <c r="BC9723" s="3"/>
      <c r="BD9723" s="3"/>
      <c r="BE9723" s="3"/>
      <c r="BF9723" s="3"/>
      <c r="BG9723" s="3"/>
      <c r="CK9723"/>
    </row>
    <row r="9724" spans="1:89" x14ac:dyDescent="0.25">
      <c r="A9724" s="2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3"/>
      <c r="AU9724" s="5"/>
      <c r="AV9724" s="3"/>
      <c r="AW9724" s="3"/>
      <c r="AX9724" s="3"/>
      <c r="AY9724" s="3"/>
      <c r="AZ9724" s="3"/>
      <c r="BA9724" s="3"/>
      <c r="BB9724" s="3"/>
      <c r="BC9724" s="3"/>
      <c r="BD9724" s="3"/>
      <c r="BE9724" s="3"/>
      <c r="BF9724" s="3"/>
      <c r="BG9724" s="3"/>
      <c r="CK9724"/>
    </row>
    <row r="9725" spans="1:89" x14ac:dyDescent="0.25">
      <c r="A9725" s="2"/>
      <c r="B9725" s="5"/>
      <c r="C9725" s="5"/>
      <c r="D9725" s="5"/>
      <c r="E9725" s="5"/>
      <c r="F9725" s="5"/>
      <c r="G9725" s="5"/>
      <c r="H9725" s="5"/>
      <c r="I9725" s="3"/>
      <c r="J9725" s="5"/>
      <c r="K9725" s="5"/>
      <c r="L9725" s="5"/>
      <c r="M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3"/>
      <c r="AU9725" s="5"/>
      <c r="AV9725" s="3"/>
      <c r="AW9725" s="3"/>
      <c r="AX9725" s="3"/>
      <c r="AY9725" s="3"/>
      <c r="AZ9725" s="3"/>
      <c r="BA9725" s="3"/>
      <c r="BB9725" s="3"/>
      <c r="BC9725" s="3"/>
      <c r="BD9725" s="3"/>
      <c r="BE9725" s="3"/>
      <c r="BF9725" s="3"/>
      <c r="BG9725" s="3"/>
      <c r="CK9725"/>
    </row>
    <row r="9726" spans="1:89" x14ac:dyDescent="0.25">
      <c r="A9726" s="2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3"/>
      <c r="AU9726" s="5"/>
      <c r="AV9726" s="3"/>
      <c r="AW9726" s="3"/>
      <c r="AX9726" s="3"/>
      <c r="AY9726" s="3"/>
      <c r="AZ9726" s="3"/>
      <c r="BA9726" s="3"/>
      <c r="BB9726" s="3"/>
      <c r="BC9726" s="3"/>
      <c r="BD9726" s="3"/>
      <c r="BE9726" s="3"/>
      <c r="BF9726" s="3"/>
      <c r="BG9726" s="3"/>
      <c r="CK9726"/>
    </row>
    <row r="9727" spans="1:89" x14ac:dyDescent="0.25">
      <c r="A9727" s="2"/>
      <c r="B9727" s="5"/>
      <c r="C9727" s="5"/>
      <c r="D9727" s="5"/>
      <c r="E9727" s="5"/>
      <c r="F9727" s="5"/>
      <c r="G9727" s="5"/>
      <c r="H9727" s="5"/>
      <c r="I9727" s="3"/>
      <c r="J9727" s="5"/>
      <c r="K9727" s="5"/>
      <c r="L9727" s="5"/>
      <c r="M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3"/>
      <c r="AU9727" s="5"/>
      <c r="AV9727" s="3"/>
      <c r="AW9727" s="3"/>
      <c r="AX9727" s="3"/>
      <c r="AY9727" s="3"/>
      <c r="AZ9727" s="3"/>
      <c r="BA9727" s="3"/>
      <c r="BB9727" s="3"/>
      <c r="BC9727" s="3"/>
      <c r="BD9727" s="3"/>
      <c r="BE9727" s="3"/>
      <c r="BF9727" s="3"/>
      <c r="BG9727" s="3"/>
      <c r="CK9727"/>
    </row>
    <row r="9728" spans="1:89" x14ac:dyDescent="0.25">
      <c r="A9728" s="2"/>
      <c r="B9728" s="5"/>
      <c r="C9728" s="5"/>
      <c r="D9728" s="5"/>
      <c r="E9728" s="5"/>
      <c r="F9728" s="5"/>
      <c r="G9728" s="5"/>
      <c r="H9728" s="5"/>
      <c r="I9728" s="3"/>
      <c r="J9728" s="5"/>
      <c r="K9728" s="5"/>
      <c r="L9728" s="5"/>
      <c r="M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3"/>
      <c r="AU9728" s="5"/>
      <c r="AV9728" s="3"/>
      <c r="AW9728" s="3"/>
      <c r="AX9728" s="3"/>
      <c r="AY9728" s="3"/>
      <c r="AZ9728" s="3"/>
      <c r="BA9728" s="3"/>
      <c r="BB9728" s="3"/>
      <c r="BC9728" s="3"/>
      <c r="BD9728" s="3"/>
      <c r="BE9728" s="3"/>
      <c r="BF9728" s="3"/>
      <c r="BG9728" s="3"/>
      <c r="CK9728"/>
    </row>
    <row r="9729" spans="1:89" x14ac:dyDescent="0.25">
      <c r="A9729" s="2"/>
      <c r="B9729" s="5"/>
      <c r="C9729" s="5"/>
      <c r="D9729" s="5"/>
      <c r="E9729" s="5"/>
      <c r="F9729" s="5"/>
      <c r="G9729" s="5"/>
      <c r="H9729" s="5"/>
      <c r="I9729" s="3"/>
      <c r="J9729" s="5"/>
      <c r="K9729" s="5"/>
      <c r="L9729" s="5"/>
      <c r="M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3"/>
      <c r="AU9729" s="5"/>
      <c r="AV9729" s="3"/>
      <c r="AW9729" s="3"/>
      <c r="AX9729" s="3"/>
      <c r="AY9729" s="3"/>
      <c r="AZ9729" s="3"/>
      <c r="BA9729" s="3"/>
      <c r="BB9729" s="3"/>
      <c r="BC9729" s="3"/>
      <c r="BD9729" s="3"/>
      <c r="BE9729" s="3"/>
      <c r="BF9729" s="3"/>
      <c r="BG9729" s="3"/>
      <c r="CK9729"/>
    </row>
    <row r="9730" spans="1:89" x14ac:dyDescent="0.25">
      <c r="A9730" s="2"/>
      <c r="B9730" s="5"/>
      <c r="C9730" s="5"/>
      <c r="D9730" s="5"/>
      <c r="E9730" s="5"/>
      <c r="F9730" s="5"/>
      <c r="G9730" s="5"/>
      <c r="H9730" s="5"/>
      <c r="I9730" s="3"/>
      <c r="J9730" s="5"/>
      <c r="K9730" s="5"/>
      <c r="L9730" s="5"/>
      <c r="M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3"/>
      <c r="AU9730" s="5"/>
      <c r="AV9730" s="3"/>
      <c r="AW9730" s="3"/>
      <c r="AX9730" s="3"/>
      <c r="AY9730" s="3"/>
      <c r="AZ9730" s="3"/>
      <c r="BA9730" s="3"/>
      <c r="BB9730" s="3"/>
      <c r="BC9730" s="3"/>
      <c r="BD9730" s="3"/>
      <c r="BE9730" s="3"/>
      <c r="BF9730" s="3"/>
      <c r="BG9730" s="3"/>
      <c r="CK9730"/>
    </row>
    <row r="9731" spans="1:89" x14ac:dyDescent="0.25">
      <c r="A9731" s="2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3"/>
      <c r="AU9731" s="5"/>
      <c r="AV9731" s="3"/>
      <c r="AW9731" s="3"/>
      <c r="AX9731" s="3"/>
      <c r="AY9731" s="3"/>
      <c r="AZ9731" s="3"/>
      <c r="BA9731" s="3"/>
      <c r="BB9731" s="3"/>
      <c r="BC9731" s="3"/>
      <c r="BD9731" s="3"/>
      <c r="BE9731" s="3"/>
      <c r="BF9731" s="3"/>
      <c r="BG9731" s="3"/>
      <c r="CK9731"/>
    </row>
    <row r="9732" spans="1:89" x14ac:dyDescent="0.25">
      <c r="A9732" s="2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3"/>
      <c r="AU9732" s="5"/>
      <c r="AV9732" s="3"/>
      <c r="AW9732" s="3"/>
      <c r="AX9732" s="3"/>
      <c r="AY9732" s="3"/>
      <c r="AZ9732" s="3"/>
      <c r="BA9732" s="3"/>
      <c r="BB9732" s="3"/>
      <c r="BC9732" s="3"/>
      <c r="BD9732" s="3"/>
      <c r="BE9732" s="3"/>
      <c r="BF9732" s="3"/>
      <c r="BG9732" s="3"/>
      <c r="CK9732"/>
    </row>
    <row r="9733" spans="1:89" x14ac:dyDescent="0.25">
      <c r="A9733" s="2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3"/>
      <c r="AU9733" s="5"/>
      <c r="AV9733" s="3"/>
      <c r="AW9733" s="3"/>
      <c r="AX9733" s="3"/>
      <c r="AY9733" s="3"/>
      <c r="AZ9733" s="3"/>
      <c r="BA9733" s="3"/>
      <c r="BB9733" s="3"/>
      <c r="BC9733" s="3"/>
      <c r="BD9733" s="3"/>
      <c r="BE9733" s="3"/>
      <c r="BF9733" s="3"/>
      <c r="BG9733" s="3"/>
      <c r="CK9733"/>
    </row>
    <row r="9734" spans="1:89" x14ac:dyDescent="0.25">
      <c r="A9734" s="2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3"/>
      <c r="AU9734" s="5"/>
      <c r="AV9734" s="3"/>
      <c r="AW9734" s="3"/>
      <c r="AX9734" s="3"/>
      <c r="AY9734" s="3"/>
      <c r="AZ9734" s="3"/>
      <c r="BA9734" s="3"/>
      <c r="BB9734" s="3"/>
      <c r="BC9734" s="3"/>
      <c r="BD9734" s="3"/>
      <c r="BE9734" s="3"/>
      <c r="BF9734" s="3"/>
      <c r="BG9734" s="3"/>
      <c r="CK9734"/>
    </row>
    <row r="9735" spans="1:89" x14ac:dyDescent="0.25">
      <c r="A9735" s="2"/>
      <c r="B9735" s="5"/>
      <c r="C9735" s="5"/>
      <c r="D9735" s="5"/>
      <c r="E9735" s="5"/>
      <c r="F9735" s="5"/>
      <c r="G9735" s="5"/>
      <c r="H9735" s="5"/>
      <c r="I9735" s="3"/>
      <c r="J9735" s="5"/>
      <c r="K9735" s="5"/>
      <c r="L9735" s="5"/>
      <c r="M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3"/>
      <c r="AU9735" s="5"/>
      <c r="AV9735" s="3"/>
      <c r="AW9735" s="3"/>
      <c r="AX9735" s="3"/>
      <c r="AY9735" s="3"/>
      <c r="AZ9735" s="3"/>
      <c r="BA9735" s="3"/>
      <c r="BB9735" s="3"/>
      <c r="BC9735" s="3"/>
      <c r="BD9735" s="3"/>
      <c r="BE9735" s="3"/>
      <c r="BF9735" s="3"/>
      <c r="BG9735" s="3"/>
      <c r="CK9735"/>
    </row>
    <row r="9736" spans="1:89" x14ac:dyDescent="0.25">
      <c r="A9736" s="2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3"/>
      <c r="AU9736" s="5"/>
      <c r="AV9736" s="3"/>
      <c r="AW9736" s="3"/>
      <c r="AX9736" s="3"/>
      <c r="AY9736" s="3"/>
      <c r="AZ9736" s="3"/>
      <c r="BA9736" s="3"/>
      <c r="BB9736" s="3"/>
      <c r="BC9736" s="3"/>
      <c r="BD9736" s="3"/>
      <c r="BE9736" s="3"/>
      <c r="BF9736" s="3"/>
      <c r="BG9736" s="3"/>
      <c r="CK9736"/>
    </row>
    <row r="9737" spans="1:89" x14ac:dyDescent="0.25">
      <c r="A9737" s="2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3"/>
      <c r="AU9737" s="5"/>
      <c r="AV9737" s="3"/>
      <c r="AW9737" s="3"/>
      <c r="AX9737" s="3"/>
      <c r="AY9737" s="3"/>
      <c r="AZ9737" s="3"/>
      <c r="BA9737" s="3"/>
      <c r="BB9737" s="3"/>
      <c r="BC9737" s="3"/>
      <c r="BD9737" s="3"/>
      <c r="BE9737" s="3"/>
      <c r="BF9737" s="3"/>
      <c r="BG9737" s="3"/>
      <c r="CK9737"/>
    </row>
    <row r="9738" spans="1:89" x14ac:dyDescent="0.25">
      <c r="A9738" s="2"/>
      <c r="B9738" s="5"/>
      <c r="C9738" s="5"/>
      <c r="D9738" s="5"/>
      <c r="E9738" s="5"/>
      <c r="F9738" s="5"/>
      <c r="G9738" s="5"/>
      <c r="H9738" s="5"/>
      <c r="I9738" s="3"/>
      <c r="J9738" s="5"/>
      <c r="K9738" s="5"/>
      <c r="L9738" s="5"/>
      <c r="M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3"/>
      <c r="AU9738" s="5"/>
      <c r="AV9738" s="3"/>
      <c r="AW9738" s="3"/>
      <c r="AX9738" s="3"/>
      <c r="AY9738" s="3"/>
      <c r="AZ9738" s="3"/>
      <c r="BA9738" s="3"/>
      <c r="BB9738" s="3"/>
      <c r="BC9738" s="3"/>
      <c r="BD9738" s="3"/>
      <c r="BE9738" s="3"/>
      <c r="BF9738" s="3"/>
      <c r="BG9738" s="3"/>
      <c r="CK9738"/>
    </row>
    <row r="9739" spans="1:89" x14ac:dyDescent="0.25">
      <c r="A9739" s="2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3"/>
      <c r="AU9739" s="5"/>
      <c r="AV9739" s="3"/>
      <c r="AW9739" s="3"/>
      <c r="AX9739" s="3"/>
      <c r="AY9739" s="3"/>
      <c r="AZ9739" s="3"/>
      <c r="BA9739" s="3"/>
      <c r="BB9739" s="3"/>
      <c r="BC9739" s="3"/>
      <c r="BD9739" s="3"/>
      <c r="BE9739" s="3"/>
      <c r="BF9739" s="3"/>
      <c r="BG9739" s="3"/>
      <c r="CK9739"/>
    </row>
    <row r="9740" spans="1:89" x14ac:dyDescent="0.25">
      <c r="A9740" s="2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3"/>
      <c r="AU9740" s="5"/>
      <c r="AV9740" s="3"/>
      <c r="AW9740" s="3"/>
      <c r="AX9740" s="3"/>
      <c r="AY9740" s="3"/>
      <c r="AZ9740" s="3"/>
      <c r="BA9740" s="3"/>
      <c r="BB9740" s="3"/>
      <c r="BC9740" s="3"/>
      <c r="BD9740" s="3"/>
      <c r="BE9740" s="3"/>
      <c r="BF9740" s="3"/>
      <c r="BG9740" s="3"/>
      <c r="CK9740"/>
    </row>
    <row r="9741" spans="1:89" x14ac:dyDescent="0.25">
      <c r="A9741" s="2"/>
      <c r="B9741" s="5"/>
      <c r="C9741" s="5"/>
      <c r="D9741" s="5"/>
      <c r="E9741" s="5"/>
      <c r="F9741" s="5"/>
      <c r="G9741" s="5"/>
      <c r="H9741" s="5"/>
      <c r="I9741" s="3"/>
      <c r="J9741" s="5"/>
      <c r="K9741" s="5"/>
      <c r="L9741" s="5"/>
      <c r="M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3"/>
      <c r="AU9741" s="5"/>
      <c r="AV9741" s="3"/>
      <c r="AW9741" s="3"/>
      <c r="AX9741" s="3"/>
      <c r="AY9741" s="3"/>
      <c r="AZ9741" s="3"/>
      <c r="BA9741" s="3"/>
      <c r="BB9741" s="3"/>
      <c r="BC9741" s="3"/>
      <c r="BD9741" s="3"/>
      <c r="BE9741" s="3"/>
      <c r="BF9741" s="3"/>
      <c r="BG9741" s="3"/>
      <c r="CK9741"/>
    </row>
    <row r="9742" spans="1:89" x14ac:dyDescent="0.25">
      <c r="A9742" s="2"/>
      <c r="B9742" s="5"/>
      <c r="C9742" s="5"/>
      <c r="D9742" s="5"/>
      <c r="E9742" s="5"/>
      <c r="F9742" s="5"/>
      <c r="G9742" s="5"/>
      <c r="H9742" s="5"/>
      <c r="I9742" s="3"/>
      <c r="J9742" s="5"/>
      <c r="K9742" s="5"/>
      <c r="L9742" s="5"/>
      <c r="M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3"/>
      <c r="AU9742" s="5"/>
      <c r="AV9742" s="3"/>
      <c r="AW9742" s="3"/>
      <c r="AX9742" s="3"/>
      <c r="AY9742" s="3"/>
      <c r="AZ9742" s="3"/>
      <c r="BA9742" s="3"/>
      <c r="BB9742" s="3"/>
      <c r="BC9742" s="3"/>
      <c r="BD9742" s="3"/>
      <c r="BE9742" s="3"/>
      <c r="BF9742" s="3"/>
      <c r="BG9742" s="3"/>
      <c r="CK9742"/>
    </row>
    <row r="9743" spans="1:89" x14ac:dyDescent="0.25">
      <c r="A9743" s="2"/>
      <c r="B9743" s="5"/>
      <c r="C9743" s="5"/>
      <c r="D9743" s="5"/>
      <c r="E9743" s="5"/>
      <c r="F9743" s="5"/>
      <c r="G9743" s="5"/>
      <c r="H9743" s="5"/>
      <c r="I9743" s="3"/>
      <c r="J9743" s="5"/>
      <c r="K9743" s="5"/>
      <c r="L9743" s="5"/>
      <c r="M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3"/>
      <c r="AU9743" s="5"/>
      <c r="AV9743" s="3"/>
      <c r="AW9743" s="3"/>
      <c r="AX9743" s="3"/>
      <c r="AY9743" s="3"/>
      <c r="AZ9743" s="3"/>
      <c r="BA9743" s="3"/>
      <c r="BB9743" s="3"/>
      <c r="BC9743" s="3"/>
      <c r="BD9743" s="3"/>
      <c r="BE9743" s="3"/>
      <c r="BF9743" s="3"/>
      <c r="BG9743" s="3"/>
      <c r="CK9743"/>
    </row>
    <row r="9744" spans="1:89" x14ac:dyDescent="0.25">
      <c r="A9744" s="2"/>
      <c r="B9744" s="5"/>
      <c r="C9744" s="5"/>
      <c r="D9744" s="5"/>
      <c r="E9744" s="5"/>
      <c r="F9744" s="5"/>
      <c r="G9744" s="5"/>
      <c r="H9744" s="5"/>
      <c r="I9744" s="3"/>
      <c r="J9744" s="5"/>
      <c r="K9744" s="5"/>
      <c r="L9744" s="5"/>
      <c r="M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3"/>
      <c r="AU9744" s="5"/>
      <c r="AV9744" s="3"/>
      <c r="AW9744" s="3"/>
      <c r="AX9744" s="3"/>
      <c r="AY9744" s="3"/>
      <c r="AZ9744" s="3"/>
      <c r="BA9744" s="3"/>
      <c r="BB9744" s="3"/>
      <c r="BC9744" s="3"/>
      <c r="BD9744" s="3"/>
      <c r="BE9744" s="3"/>
      <c r="BF9744" s="3"/>
      <c r="BG9744" s="3"/>
      <c r="CK9744"/>
    </row>
    <row r="9745" spans="1:89" x14ac:dyDescent="0.25">
      <c r="A9745" s="2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3"/>
      <c r="AU9745" s="5"/>
      <c r="AV9745" s="3"/>
      <c r="AW9745" s="3"/>
      <c r="AX9745" s="3"/>
      <c r="AY9745" s="3"/>
      <c r="AZ9745" s="3"/>
      <c r="BA9745" s="3"/>
      <c r="BB9745" s="3"/>
      <c r="BC9745" s="3"/>
      <c r="BD9745" s="3"/>
      <c r="BE9745" s="3"/>
      <c r="BF9745" s="3"/>
      <c r="BG9745" s="3"/>
      <c r="CK9745"/>
    </row>
    <row r="9746" spans="1:89" x14ac:dyDescent="0.25">
      <c r="A9746" s="2"/>
      <c r="B9746" s="5"/>
      <c r="C9746" s="5"/>
      <c r="D9746" s="5"/>
      <c r="E9746" s="5"/>
      <c r="F9746" s="5"/>
      <c r="G9746" s="5"/>
      <c r="H9746" s="5"/>
      <c r="I9746" s="3"/>
      <c r="J9746" s="5"/>
      <c r="K9746" s="5"/>
      <c r="L9746" s="5"/>
      <c r="M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3"/>
      <c r="AU9746" s="5"/>
      <c r="AV9746" s="3"/>
      <c r="AW9746" s="3"/>
      <c r="AX9746" s="3"/>
      <c r="AY9746" s="3"/>
      <c r="AZ9746" s="3"/>
      <c r="BA9746" s="3"/>
      <c r="BB9746" s="3"/>
      <c r="BC9746" s="3"/>
      <c r="BD9746" s="3"/>
      <c r="BE9746" s="3"/>
      <c r="BF9746" s="3"/>
      <c r="BG9746" s="3"/>
      <c r="CK9746"/>
    </row>
    <row r="9747" spans="1:89" x14ac:dyDescent="0.25">
      <c r="A9747" s="2"/>
      <c r="B9747" s="5"/>
      <c r="C9747" s="5"/>
      <c r="D9747" s="5"/>
      <c r="E9747" s="5"/>
      <c r="F9747" s="5"/>
      <c r="G9747" s="5"/>
      <c r="H9747" s="5"/>
      <c r="I9747" s="3"/>
      <c r="J9747" s="5"/>
      <c r="K9747" s="5"/>
      <c r="L9747" s="5"/>
      <c r="M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3"/>
      <c r="AU9747" s="5"/>
      <c r="AV9747" s="3"/>
      <c r="AW9747" s="3"/>
      <c r="AX9747" s="3"/>
      <c r="AY9747" s="3"/>
      <c r="AZ9747" s="3"/>
      <c r="BA9747" s="3"/>
      <c r="BB9747" s="3"/>
      <c r="BC9747" s="3"/>
      <c r="BD9747" s="3"/>
      <c r="BE9747" s="3"/>
      <c r="BF9747" s="3"/>
      <c r="BG9747" s="3"/>
      <c r="CK9747"/>
    </row>
    <row r="9748" spans="1:89" x14ac:dyDescent="0.25">
      <c r="A9748" s="2"/>
      <c r="B9748" s="5"/>
      <c r="C9748" s="5"/>
      <c r="D9748" s="5"/>
      <c r="E9748" s="5"/>
      <c r="F9748" s="5"/>
      <c r="G9748" s="5"/>
      <c r="H9748" s="5"/>
      <c r="I9748" s="3"/>
      <c r="J9748" s="5"/>
      <c r="K9748" s="5"/>
      <c r="L9748" s="5"/>
      <c r="M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3"/>
      <c r="AU9748" s="5"/>
      <c r="AV9748" s="3"/>
      <c r="AW9748" s="3"/>
      <c r="AX9748" s="3"/>
      <c r="AY9748" s="3"/>
      <c r="AZ9748" s="3"/>
      <c r="BA9748" s="3"/>
      <c r="BB9748" s="3"/>
      <c r="BC9748" s="3"/>
      <c r="BD9748" s="3"/>
      <c r="BE9748" s="3"/>
      <c r="BF9748" s="3"/>
      <c r="BG9748" s="3"/>
      <c r="CK9748"/>
    </row>
    <row r="9749" spans="1:89" x14ac:dyDescent="0.25">
      <c r="A9749" s="2"/>
      <c r="B9749" s="5"/>
      <c r="C9749" s="5"/>
      <c r="D9749" s="5"/>
      <c r="E9749" s="5"/>
      <c r="F9749" s="5"/>
      <c r="G9749" s="5"/>
      <c r="H9749" s="5"/>
      <c r="I9749" s="3"/>
      <c r="J9749" s="5"/>
      <c r="K9749" s="5"/>
      <c r="L9749" s="5"/>
      <c r="M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3"/>
      <c r="AU9749" s="5"/>
      <c r="AV9749" s="3"/>
      <c r="AW9749" s="3"/>
      <c r="AX9749" s="3"/>
      <c r="AY9749" s="3"/>
      <c r="AZ9749" s="3"/>
      <c r="BA9749" s="3"/>
      <c r="BB9749" s="3"/>
      <c r="BC9749" s="3"/>
      <c r="BD9749" s="3"/>
      <c r="BE9749" s="3"/>
      <c r="BF9749" s="3"/>
      <c r="BG9749" s="3"/>
      <c r="CK9749"/>
    </row>
    <row r="9750" spans="1:89" x14ac:dyDescent="0.25">
      <c r="A9750" s="2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3"/>
      <c r="AU9750" s="5"/>
      <c r="AV9750" s="3"/>
      <c r="AW9750" s="3"/>
      <c r="AX9750" s="3"/>
      <c r="AY9750" s="3"/>
      <c r="AZ9750" s="3"/>
      <c r="BA9750" s="3"/>
      <c r="BB9750" s="3"/>
      <c r="BC9750" s="3"/>
      <c r="BD9750" s="3"/>
      <c r="BE9750" s="3"/>
      <c r="BF9750" s="3"/>
      <c r="BG9750" s="3"/>
      <c r="CK9750"/>
    </row>
    <row r="9751" spans="1:89" x14ac:dyDescent="0.25">
      <c r="A9751" s="2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3"/>
      <c r="AU9751" s="5"/>
      <c r="AV9751" s="3"/>
      <c r="AW9751" s="3"/>
      <c r="AX9751" s="3"/>
      <c r="AY9751" s="3"/>
      <c r="AZ9751" s="3"/>
      <c r="BA9751" s="3"/>
      <c r="BB9751" s="3"/>
      <c r="BC9751" s="3"/>
      <c r="BD9751" s="3"/>
      <c r="BE9751" s="3"/>
      <c r="BF9751" s="3"/>
      <c r="BG9751" s="3"/>
      <c r="CK9751"/>
    </row>
    <row r="9752" spans="1:89" x14ac:dyDescent="0.25">
      <c r="A9752" s="2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3"/>
      <c r="AU9752" s="5"/>
      <c r="AV9752" s="3"/>
      <c r="AW9752" s="3"/>
      <c r="AX9752" s="3"/>
      <c r="AY9752" s="3"/>
      <c r="AZ9752" s="3"/>
      <c r="BA9752" s="3"/>
      <c r="BB9752" s="3"/>
      <c r="BC9752" s="3"/>
      <c r="BD9752" s="3"/>
      <c r="BE9752" s="3"/>
      <c r="BF9752" s="3"/>
      <c r="BG9752" s="3"/>
      <c r="CK9752"/>
    </row>
    <row r="9753" spans="1:89" x14ac:dyDescent="0.25">
      <c r="A9753" s="2"/>
      <c r="B9753" s="5"/>
      <c r="C9753" s="5"/>
      <c r="D9753" s="5"/>
      <c r="E9753" s="5"/>
      <c r="F9753" s="5"/>
      <c r="G9753" s="5"/>
      <c r="H9753" s="5"/>
      <c r="I9753" s="3"/>
      <c r="J9753" s="5"/>
      <c r="K9753" s="5"/>
      <c r="L9753" s="5"/>
      <c r="M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3"/>
      <c r="AU9753" s="5"/>
      <c r="AV9753" s="3"/>
      <c r="AW9753" s="3"/>
      <c r="AX9753" s="3"/>
      <c r="AY9753" s="3"/>
      <c r="AZ9753" s="3"/>
      <c r="BA9753" s="3"/>
      <c r="BB9753" s="3"/>
      <c r="BC9753" s="3"/>
      <c r="BD9753" s="3"/>
      <c r="BE9753" s="3"/>
      <c r="BF9753" s="3"/>
      <c r="BG9753" s="3"/>
      <c r="CK9753"/>
    </row>
    <row r="9754" spans="1:89" x14ac:dyDescent="0.25">
      <c r="A9754" s="2"/>
      <c r="B9754" s="5"/>
      <c r="C9754" s="5"/>
      <c r="D9754" s="5"/>
      <c r="E9754" s="5"/>
      <c r="F9754" s="5"/>
      <c r="G9754" s="5"/>
      <c r="H9754" s="5"/>
      <c r="I9754" s="3"/>
      <c r="J9754" s="5"/>
      <c r="K9754" s="5"/>
      <c r="L9754" s="5"/>
      <c r="M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3"/>
      <c r="AU9754" s="5"/>
      <c r="AV9754" s="3"/>
      <c r="AW9754" s="3"/>
      <c r="AX9754" s="3"/>
      <c r="AY9754" s="3"/>
      <c r="AZ9754" s="3"/>
      <c r="BA9754" s="3"/>
      <c r="BB9754" s="3"/>
      <c r="BC9754" s="3"/>
      <c r="BD9754" s="3"/>
      <c r="BE9754" s="3"/>
      <c r="BF9754" s="3"/>
      <c r="BG9754" s="3"/>
      <c r="CK9754"/>
    </row>
    <row r="9755" spans="1:89" x14ac:dyDescent="0.25">
      <c r="A9755" s="2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3"/>
      <c r="AU9755" s="5"/>
      <c r="AV9755" s="3"/>
      <c r="AW9755" s="3"/>
      <c r="AX9755" s="3"/>
      <c r="AY9755" s="3"/>
      <c r="AZ9755" s="3"/>
      <c r="BA9755" s="3"/>
      <c r="BB9755" s="3"/>
      <c r="BC9755" s="3"/>
      <c r="BD9755" s="3"/>
      <c r="BE9755" s="3"/>
      <c r="BF9755" s="3"/>
      <c r="BG9755" s="3"/>
      <c r="CK9755"/>
    </row>
    <row r="9756" spans="1:89" x14ac:dyDescent="0.25">
      <c r="A9756" s="2"/>
      <c r="B9756" s="5"/>
      <c r="C9756" s="5"/>
      <c r="D9756" s="5"/>
      <c r="E9756" s="5"/>
      <c r="F9756" s="5"/>
      <c r="G9756" s="5"/>
      <c r="H9756" s="5"/>
      <c r="I9756" s="3"/>
      <c r="J9756" s="5"/>
      <c r="K9756" s="5"/>
      <c r="L9756" s="5"/>
      <c r="M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3"/>
      <c r="AU9756" s="5"/>
      <c r="AV9756" s="3"/>
      <c r="AW9756" s="3"/>
      <c r="AX9756" s="3"/>
      <c r="AY9756" s="3"/>
      <c r="AZ9756" s="3"/>
      <c r="BA9756" s="3"/>
      <c r="BB9756" s="3"/>
      <c r="BC9756" s="3"/>
      <c r="BD9756" s="3"/>
      <c r="BE9756" s="3"/>
      <c r="BF9756" s="3"/>
      <c r="BG9756" s="3"/>
      <c r="CK9756"/>
    </row>
    <row r="9757" spans="1:89" x14ac:dyDescent="0.25">
      <c r="A9757" s="2"/>
      <c r="B9757" s="5"/>
      <c r="C9757" s="5"/>
      <c r="D9757" s="5"/>
      <c r="E9757" s="5"/>
      <c r="F9757" s="5"/>
      <c r="G9757" s="5"/>
      <c r="H9757" s="5"/>
      <c r="I9757" s="3"/>
      <c r="J9757" s="5"/>
      <c r="K9757" s="5"/>
      <c r="L9757" s="5"/>
      <c r="M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3"/>
      <c r="AU9757" s="5"/>
      <c r="AV9757" s="3"/>
      <c r="AW9757" s="3"/>
      <c r="AX9757" s="3"/>
      <c r="AY9757" s="3"/>
      <c r="AZ9757" s="3"/>
      <c r="BA9757" s="3"/>
      <c r="BB9757" s="3"/>
      <c r="BC9757" s="3"/>
      <c r="BD9757" s="3"/>
      <c r="BE9757" s="3"/>
      <c r="BF9757" s="3"/>
      <c r="BG9757" s="3"/>
      <c r="CK9757"/>
    </row>
    <row r="9758" spans="1:89" x14ac:dyDescent="0.25">
      <c r="A9758" s="2"/>
      <c r="B9758" s="5"/>
      <c r="C9758" s="5"/>
      <c r="D9758" s="5"/>
      <c r="E9758" s="5"/>
      <c r="F9758" s="5"/>
      <c r="G9758" s="5"/>
      <c r="H9758" s="5"/>
      <c r="I9758" s="3"/>
      <c r="J9758" s="5"/>
      <c r="K9758" s="5"/>
      <c r="L9758" s="5"/>
      <c r="M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3"/>
      <c r="AU9758" s="5"/>
      <c r="AV9758" s="3"/>
      <c r="AW9758" s="3"/>
      <c r="AX9758" s="3"/>
      <c r="AY9758" s="3"/>
      <c r="AZ9758" s="3"/>
      <c r="BA9758" s="3"/>
      <c r="BB9758" s="3"/>
      <c r="BC9758" s="3"/>
      <c r="BD9758" s="3"/>
      <c r="BE9758" s="3"/>
      <c r="BF9758" s="3"/>
      <c r="BG9758" s="3"/>
      <c r="CK9758"/>
    </row>
    <row r="9759" spans="1:89" x14ac:dyDescent="0.25">
      <c r="A9759" s="2"/>
      <c r="B9759" s="5"/>
      <c r="C9759" s="5"/>
      <c r="D9759" s="5"/>
      <c r="E9759" s="5"/>
      <c r="F9759" s="5"/>
      <c r="G9759" s="5"/>
      <c r="H9759" s="5"/>
      <c r="I9759" s="3"/>
      <c r="J9759" s="5"/>
      <c r="K9759" s="5"/>
      <c r="L9759" s="5"/>
      <c r="M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3"/>
      <c r="AU9759" s="5"/>
      <c r="AV9759" s="3"/>
      <c r="AW9759" s="3"/>
      <c r="AX9759" s="3"/>
      <c r="AY9759" s="3"/>
      <c r="AZ9759" s="3"/>
      <c r="BA9759" s="3"/>
      <c r="BB9759" s="3"/>
      <c r="BC9759" s="3"/>
      <c r="BD9759" s="3"/>
      <c r="BE9759" s="3"/>
      <c r="BF9759" s="3"/>
      <c r="BG9759" s="3"/>
      <c r="CK9759"/>
    </row>
    <row r="9760" spans="1:89" x14ac:dyDescent="0.25">
      <c r="A9760" s="2"/>
      <c r="B9760" s="5"/>
      <c r="C9760" s="5"/>
      <c r="D9760" s="5"/>
      <c r="E9760" s="5"/>
      <c r="F9760" s="5"/>
      <c r="G9760" s="5"/>
      <c r="H9760" s="5"/>
      <c r="I9760" s="3"/>
      <c r="J9760" s="5"/>
      <c r="K9760" s="5"/>
      <c r="L9760" s="5"/>
      <c r="M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3"/>
      <c r="AU9760" s="5"/>
      <c r="AV9760" s="3"/>
      <c r="AW9760" s="3"/>
      <c r="AX9760" s="3"/>
      <c r="AY9760" s="3"/>
      <c r="AZ9760" s="3"/>
      <c r="BA9760" s="3"/>
      <c r="BB9760" s="3"/>
      <c r="BC9760" s="3"/>
      <c r="BD9760" s="3"/>
      <c r="BE9760" s="3"/>
      <c r="BF9760" s="3"/>
      <c r="BG9760" s="3"/>
      <c r="CK9760"/>
    </row>
    <row r="9761" spans="1:89" x14ac:dyDescent="0.25">
      <c r="A9761" s="2"/>
      <c r="B9761" s="5"/>
      <c r="C9761" s="5"/>
      <c r="D9761" s="5"/>
      <c r="E9761" s="5"/>
      <c r="F9761" s="5"/>
      <c r="G9761" s="5"/>
      <c r="H9761" s="5"/>
      <c r="I9761" s="3"/>
      <c r="J9761" s="5"/>
      <c r="K9761" s="5"/>
      <c r="L9761" s="5"/>
      <c r="M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3"/>
      <c r="AU9761" s="5"/>
      <c r="AV9761" s="3"/>
      <c r="AW9761" s="3"/>
      <c r="AX9761" s="3"/>
      <c r="AY9761" s="3"/>
      <c r="AZ9761" s="3"/>
      <c r="BA9761" s="3"/>
      <c r="BB9761" s="3"/>
      <c r="BC9761" s="3"/>
      <c r="BD9761" s="3"/>
      <c r="BE9761" s="3"/>
      <c r="BF9761" s="3"/>
      <c r="BG9761" s="3"/>
      <c r="CK9761"/>
    </row>
    <row r="9762" spans="1:89" x14ac:dyDescent="0.25">
      <c r="A9762" s="2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3"/>
      <c r="AU9762" s="5"/>
      <c r="AV9762" s="3"/>
      <c r="AW9762" s="3"/>
      <c r="AX9762" s="3"/>
      <c r="AY9762" s="3"/>
      <c r="AZ9762" s="3"/>
      <c r="BA9762" s="3"/>
      <c r="BB9762" s="3"/>
      <c r="BC9762" s="3"/>
      <c r="BD9762" s="3"/>
      <c r="BE9762" s="3"/>
      <c r="BF9762" s="3"/>
      <c r="BG9762" s="3"/>
      <c r="CK9762"/>
    </row>
    <row r="9763" spans="1:89" x14ac:dyDescent="0.25">
      <c r="A9763" s="2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3"/>
      <c r="AU9763" s="5"/>
      <c r="AV9763" s="3"/>
      <c r="AW9763" s="3"/>
      <c r="AX9763" s="3"/>
      <c r="AY9763" s="3"/>
      <c r="AZ9763" s="3"/>
      <c r="BA9763" s="3"/>
      <c r="BB9763" s="3"/>
      <c r="BC9763" s="3"/>
      <c r="BD9763" s="3"/>
      <c r="BE9763" s="3"/>
      <c r="BF9763" s="3"/>
      <c r="BG9763" s="3"/>
      <c r="CK9763"/>
    </row>
    <row r="9764" spans="1:89" x14ac:dyDescent="0.25">
      <c r="A9764" s="2"/>
      <c r="B9764" s="5"/>
      <c r="C9764" s="5"/>
      <c r="D9764" s="5"/>
      <c r="E9764" s="5"/>
      <c r="F9764" s="5"/>
      <c r="G9764" s="5"/>
      <c r="H9764" s="5"/>
      <c r="I9764" s="3"/>
      <c r="J9764" s="5"/>
      <c r="K9764" s="5"/>
      <c r="L9764" s="5"/>
      <c r="M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3"/>
      <c r="AU9764" s="5"/>
      <c r="AV9764" s="3"/>
      <c r="AW9764" s="3"/>
      <c r="AX9764" s="3"/>
      <c r="AY9764" s="3"/>
      <c r="AZ9764" s="3"/>
      <c r="BA9764" s="3"/>
      <c r="BB9764" s="3"/>
      <c r="BC9764" s="3"/>
      <c r="BD9764" s="3"/>
      <c r="BE9764" s="3"/>
      <c r="BF9764" s="3"/>
      <c r="BG9764" s="3"/>
      <c r="CK9764"/>
    </row>
    <row r="9765" spans="1:89" x14ac:dyDescent="0.25">
      <c r="A9765" s="2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3"/>
      <c r="AU9765" s="5"/>
      <c r="AV9765" s="3"/>
      <c r="AW9765" s="3"/>
      <c r="AX9765" s="3"/>
      <c r="AY9765" s="3"/>
      <c r="AZ9765" s="3"/>
      <c r="BA9765" s="3"/>
      <c r="BB9765" s="3"/>
      <c r="BC9765" s="3"/>
      <c r="BD9765" s="3"/>
      <c r="BE9765" s="3"/>
      <c r="BF9765" s="3"/>
      <c r="BG9765" s="3"/>
      <c r="CK9765"/>
    </row>
    <row r="9766" spans="1:89" x14ac:dyDescent="0.25">
      <c r="A9766" s="2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3"/>
      <c r="AU9766" s="5"/>
      <c r="AV9766" s="3"/>
      <c r="AW9766" s="3"/>
      <c r="AX9766" s="3"/>
      <c r="AY9766" s="3"/>
      <c r="AZ9766" s="3"/>
      <c r="BA9766" s="3"/>
      <c r="BB9766" s="3"/>
      <c r="BC9766" s="3"/>
      <c r="BD9766" s="3"/>
      <c r="BE9766" s="3"/>
      <c r="BF9766" s="3"/>
      <c r="BG9766" s="3"/>
      <c r="CK9766"/>
    </row>
    <row r="9767" spans="1:89" x14ac:dyDescent="0.25">
      <c r="A9767" s="2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3"/>
      <c r="AU9767" s="5"/>
      <c r="AV9767" s="3"/>
      <c r="AW9767" s="3"/>
      <c r="AX9767" s="3"/>
      <c r="AY9767" s="3"/>
      <c r="AZ9767" s="3"/>
      <c r="BA9767" s="3"/>
      <c r="BB9767" s="3"/>
      <c r="BC9767" s="3"/>
      <c r="BD9767" s="3"/>
      <c r="BE9767" s="3"/>
      <c r="BF9767" s="3"/>
      <c r="BG9767" s="3"/>
      <c r="CK9767"/>
    </row>
    <row r="9768" spans="1:89" x14ac:dyDescent="0.25">
      <c r="A9768" s="2"/>
      <c r="B9768" s="5"/>
      <c r="C9768" s="5"/>
      <c r="D9768" s="5"/>
      <c r="E9768" s="5"/>
      <c r="F9768" s="5"/>
      <c r="G9768" s="5"/>
      <c r="H9768" s="5"/>
      <c r="I9768" s="3"/>
      <c r="J9768" s="5"/>
      <c r="K9768" s="5"/>
      <c r="L9768" s="5"/>
      <c r="M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3"/>
      <c r="AU9768" s="5"/>
      <c r="AV9768" s="3"/>
      <c r="AW9768" s="3"/>
      <c r="AX9768" s="3"/>
      <c r="AY9768" s="3"/>
      <c r="AZ9768" s="3"/>
      <c r="BA9768" s="3"/>
      <c r="BB9768" s="3"/>
      <c r="BC9768" s="3"/>
      <c r="BD9768" s="3"/>
      <c r="BE9768" s="3"/>
      <c r="BF9768" s="3"/>
      <c r="BG9768" s="3"/>
      <c r="CK9768"/>
    </row>
    <row r="9769" spans="1:89" x14ac:dyDescent="0.25">
      <c r="A9769" s="2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3"/>
      <c r="AU9769" s="5"/>
      <c r="AV9769" s="3"/>
      <c r="AW9769" s="3"/>
      <c r="AX9769" s="3"/>
      <c r="AY9769" s="3"/>
      <c r="AZ9769" s="3"/>
      <c r="BA9769" s="3"/>
      <c r="BB9769" s="3"/>
      <c r="BC9769" s="3"/>
      <c r="BD9769" s="3"/>
      <c r="BE9769" s="3"/>
      <c r="BF9769" s="3"/>
      <c r="BG9769" s="3"/>
      <c r="CK9769"/>
    </row>
    <row r="9770" spans="1:89" x14ac:dyDescent="0.25">
      <c r="A9770" s="2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3"/>
      <c r="AU9770" s="5"/>
      <c r="AV9770" s="3"/>
      <c r="AW9770" s="3"/>
      <c r="AX9770" s="3"/>
      <c r="AY9770" s="3"/>
      <c r="AZ9770" s="3"/>
      <c r="BA9770" s="3"/>
      <c r="BB9770" s="3"/>
      <c r="BC9770" s="3"/>
      <c r="BD9770" s="3"/>
      <c r="BE9770" s="3"/>
      <c r="BF9770" s="3"/>
      <c r="BG9770" s="3"/>
      <c r="CK9770"/>
    </row>
    <row r="9771" spans="1:89" x14ac:dyDescent="0.25">
      <c r="A9771" s="2"/>
      <c r="B9771" s="5"/>
      <c r="C9771" s="5"/>
      <c r="D9771" s="5"/>
      <c r="E9771" s="5"/>
      <c r="F9771" s="5"/>
      <c r="G9771" s="5"/>
      <c r="H9771" s="5"/>
      <c r="I9771" s="3"/>
      <c r="J9771" s="5"/>
      <c r="K9771" s="5"/>
      <c r="L9771" s="5"/>
      <c r="M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3"/>
      <c r="AU9771" s="5"/>
      <c r="AV9771" s="3"/>
      <c r="AW9771" s="3"/>
      <c r="AX9771" s="3"/>
      <c r="AY9771" s="3"/>
      <c r="AZ9771" s="3"/>
      <c r="BA9771" s="3"/>
      <c r="BB9771" s="3"/>
      <c r="BC9771" s="3"/>
      <c r="BD9771" s="3"/>
      <c r="BE9771" s="3"/>
      <c r="BF9771" s="3"/>
      <c r="BG9771" s="3"/>
      <c r="CK9771"/>
    </row>
    <row r="9772" spans="1:89" x14ac:dyDescent="0.25">
      <c r="A9772" s="2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3"/>
      <c r="AU9772" s="5"/>
      <c r="AV9772" s="3"/>
      <c r="AW9772" s="3"/>
      <c r="AX9772" s="3"/>
      <c r="AY9772" s="3"/>
      <c r="AZ9772" s="3"/>
      <c r="BA9772" s="3"/>
      <c r="BB9772" s="3"/>
      <c r="BC9772" s="3"/>
      <c r="BD9772" s="3"/>
      <c r="BE9772" s="3"/>
      <c r="BF9772" s="3"/>
      <c r="BG9772" s="3"/>
      <c r="CK9772"/>
    </row>
    <row r="9773" spans="1:89" x14ac:dyDescent="0.25">
      <c r="A9773" s="2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3"/>
      <c r="AU9773" s="5"/>
      <c r="AV9773" s="3"/>
      <c r="AW9773" s="3"/>
      <c r="AX9773" s="3"/>
      <c r="AY9773" s="3"/>
      <c r="AZ9773" s="3"/>
      <c r="BA9773" s="3"/>
      <c r="BB9773" s="3"/>
      <c r="BC9773" s="3"/>
      <c r="BD9773" s="3"/>
      <c r="BE9773" s="3"/>
      <c r="BF9773" s="3"/>
      <c r="BG9773" s="3"/>
      <c r="CK9773"/>
    </row>
    <row r="9774" spans="1:89" x14ac:dyDescent="0.25">
      <c r="A9774" s="2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3"/>
      <c r="AU9774" s="5"/>
      <c r="AV9774" s="3"/>
      <c r="AW9774" s="3"/>
      <c r="AX9774" s="3"/>
      <c r="AY9774" s="3"/>
      <c r="AZ9774" s="3"/>
      <c r="BA9774" s="3"/>
      <c r="BB9774" s="3"/>
      <c r="BC9774" s="3"/>
      <c r="BD9774" s="3"/>
      <c r="BE9774" s="3"/>
      <c r="BF9774" s="3"/>
      <c r="BG9774" s="3"/>
      <c r="CK9774"/>
    </row>
    <row r="9775" spans="1:89" x14ac:dyDescent="0.25">
      <c r="A9775" s="2"/>
      <c r="B9775" s="5"/>
      <c r="C9775" s="5"/>
      <c r="D9775" s="5"/>
      <c r="E9775" s="5"/>
      <c r="F9775" s="5"/>
      <c r="G9775" s="5"/>
      <c r="H9775" s="5"/>
      <c r="I9775" s="3"/>
      <c r="J9775" s="5"/>
      <c r="K9775" s="5"/>
      <c r="L9775" s="5"/>
      <c r="M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3"/>
      <c r="AU9775" s="5"/>
      <c r="AV9775" s="3"/>
      <c r="AW9775" s="3"/>
      <c r="AX9775" s="3"/>
      <c r="AY9775" s="3"/>
      <c r="AZ9775" s="3"/>
      <c r="BA9775" s="3"/>
      <c r="BB9775" s="3"/>
      <c r="BC9775" s="3"/>
      <c r="BD9775" s="3"/>
      <c r="BE9775" s="3"/>
      <c r="BF9775" s="3"/>
      <c r="BG9775" s="3"/>
      <c r="CK9775"/>
    </row>
    <row r="9776" spans="1:89" x14ac:dyDescent="0.25">
      <c r="A9776" s="2"/>
      <c r="B9776" s="5"/>
      <c r="C9776" s="5"/>
      <c r="D9776" s="5"/>
      <c r="E9776" s="5"/>
      <c r="F9776" s="5"/>
      <c r="G9776" s="5"/>
      <c r="H9776" s="5"/>
      <c r="I9776" s="3"/>
      <c r="J9776" s="5"/>
      <c r="K9776" s="5"/>
      <c r="L9776" s="5"/>
      <c r="M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3"/>
      <c r="AU9776" s="5"/>
      <c r="AV9776" s="3"/>
      <c r="AW9776" s="3"/>
      <c r="AX9776" s="3"/>
      <c r="AY9776" s="3"/>
      <c r="AZ9776" s="3"/>
      <c r="BA9776" s="3"/>
      <c r="BB9776" s="3"/>
      <c r="BC9776" s="3"/>
      <c r="BD9776" s="3"/>
      <c r="BE9776" s="3"/>
      <c r="BF9776" s="3"/>
      <c r="BG9776" s="3"/>
      <c r="CK9776"/>
    </row>
    <row r="9777" spans="1:89" x14ac:dyDescent="0.25">
      <c r="A9777" s="2"/>
      <c r="B9777" s="5"/>
      <c r="C9777" s="5"/>
      <c r="D9777" s="5"/>
      <c r="E9777" s="5"/>
      <c r="F9777" s="5"/>
      <c r="G9777" s="5"/>
      <c r="H9777" s="5"/>
      <c r="I9777" s="3"/>
      <c r="J9777" s="5"/>
      <c r="K9777" s="5"/>
      <c r="L9777" s="5"/>
      <c r="M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3"/>
      <c r="AU9777" s="5"/>
      <c r="AV9777" s="3"/>
      <c r="AW9777" s="3"/>
      <c r="AX9777" s="3"/>
      <c r="AY9777" s="3"/>
      <c r="AZ9777" s="3"/>
      <c r="BA9777" s="3"/>
      <c r="BB9777" s="3"/>
      <c r="BC9777" s="3"/>
      <c r="BD9777" s="3"/>
      <c r="BE9777" s="3"/>
      <c r="BF9777" s="3"/>
      <c r="BG9777" s="3"/>
      <c r="CK9777"/>
    </row>
    <row r="9778" spans="1:89" x14ac:dyDescent="0.25">
      <c r="A9778" s="2"/>
      <c r="B9778" s="5"/>
      <c r="C9778" s="5"/>
      <c r="D9778" s="5"/>
      <c r="E9778" s="5"/>
      <c r="F9778" s="5"/>
      <c r="G9778" s="5"/>
      <c r="H9778" s="5"/>
      <c r="I9778" s="3"/>
      <c r="J9778" s="5"/>
      <c r="K9778" s="5"/>
      <c r="L9778" s="5"/>
      <c r="M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3"/>
      <c r="AU9778" s="5"/>
      <c r="AV9778" s="3"/>
      <c r="AW9778" s="3"/>
      <c r="AX9778" s="3"/>
      <c r="AY9778" s="3"/>
      <c r="AZ9778" s="3"/>
      <c r="BA9778" s="3"/>
      <c r="BB9778" s="3"/>
      <c r="BC9778" s="3"/>
      <c r="BD9778" s="3"/>
      <c r="BE9778" s="3"/>
      <c r="BF9778" s="3"/>
      <c r="BG9778" s="3"/>
      <c r="CK9778"/>
    </row>
    <row r="9779" spans="1:89" x14ac:dyDescent="0.25">
      <c r="A9779" s="2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3"/>
      <c r="AU9779" s="5"/>
      <c r="AV9779" s="3"/>
      <c r="AW9779" s="3"/>
      <c r="AX9779" s="3"/>
      <c r="AY9779" s="3"/>
      <c r="AZ9779" s="3"/>
      <c r="BA9779" s="3"/>
      <c r="BB9779" s="3"/>
      <c r="BC9779" s="3"/>
      <c r="BD9779" s="3"/>
      <c r="BE9779" s="3"/>
      <c r="BF9779" s="3"/>
      <c r="BG9779" s="3"/>
      <c r="CK9779"/>
    </row>
    <row r="9780" spans="1:89" x14ac:dyDescent="0.25">
      <c r="A9780" s="2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3"/>
      <c r="AU9780" s="5"/>
      <c r="AV9780" s="3"/>
      <c r="AW9780" s="3"/>
      <c r="AX9780" s="3"/>
      <c r="AY9780" s="3"/>
      <c r="AZ9780" s="3"/>
      <c r="BA9780" s="3"/>
      <c r="BB9780" s="3"/>
      <c r="BC9780" s="3"/>
      <c r="BD9780" s="3"/>
      <c r="BE9780" s="3"/>
      <c r="BF9780" s="3"/>
      <c r="BG9780" s="3"/>
      <c r="CK9780"/>
    </row>
    <row r="9781" spans="1:89" x14ac:dyDescent="0.25">
      <c r="A9781" s="2"/>
      <c r="B9781" s="5"/>
      <c r="C9781" s="5"/>
      <c r="D9781" s="5"/>
      <c r="E9781" s="5"/>
      <c r="F9781" s="5"/>
      <c r="G9781" s="5"/>
      <c r="H9781" s="5"/>
      <c r="I9781" s="3"/>
      <c r="J9781" s="5"/>
      <c r="K9781" s="5"/>
      <c r="L9781" s="5"/>
      <c r="M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3"/>
      <c r="AU9781" s="5"/>
      <c r="AV9781" s="3"/>
      <c r="AW9781" s="3"/>
      <c r="AX9781" s="3"/>
      <c r="AY9781" s="3"/>
      <c r="AZ9781" s="3"/>
      <c r="BA9781" s="3"/>
      <c r="BB9781" s="3"/>
      <c r="BC9781" s="3"/>
      <c r="BD9781" s="3"/>
      <c r="BE9781" s="3"/>
      <c r="BF9781" s="3"/>
      <c r="BG9781" s="3"/>
      <c r="CK9781"/>
    </row>
    <row r="9782" spans="1:89" x14ac:dyDescent="0.25">
      <c r="A9782" s="2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3"/>
      <c r="AU9782" s="5"/>
      <c r="AV9782" s="3"/>
      <c r="AW9782" s="3"/>
      <c r="AX9782" s="3"/>
      <c r="AY9782" s="3"/>
      <c r="AZ9782" s="3"/>
      <c r="BA9782" s="3"/>
      <c r="BB9782" s="3"/>
      <c r="BC9782" s="3"/>
      <c r="BD9782" s="3"/>
      <c r="BE9782" s="3"/>
      <c r="BF9782" s="3"/>
      <c r="BG9782" s="3"/>
      <c r="CK9782"/>
    </row>
    <row r="9783" spans="1:89" x14ac:dyDescent="0.25">
      <c r="A9783" s="2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3"/>
      <c r="AU9783" s="5"/>
      <c r="AV9783" s="3"/>
      <c r="AW9783" s="3"/>
      <c r="AX9783" s="3"/>
      <c r="AY9783" s="3"/>
      <c r="AZ9783" s="3"/>
      <c r="BA9783" s="3"/>
      <c r="BB9783" s="3"/>
      <c r="BC9783" s="3"/>
      <c r="BD9783" s="3"/>
      <c r="BE9783" s="3"/>
      <c r="BF9783" s="3"/>
      <c r="BG9783" s="3"/>
      <c r="CK9783"/>
    </row>
    <row r="9784" spans="1:89" x14ac:dyDescent="0.25">
      <c r="A9784" s="2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3"/>
      <c r="AU9784" s="5"/>
      <c r="AV9784" s="3"/>
      <c r="AW9784" s="3"/>
      <c r="AX9784" s="3"/>
      <c r="AY9784" s="3"/>
      <c r="AZ9784" s="3"/>
      <c r="BA9784" s="3"/>
      <c r="BB9784" s="3"/>
      <c r="BC9784" s="3"/>
      <c r="BD9784" s="3"/>
      <c r="BE9784" s="3"/>
      <c r="BF9784" s="3"/>
      <c r="BG9784" s="3"/>
      <c r="CK9784"/>
    </row>
    <row r="9785" spans="1:89" x14ac:dyDescent="0.25">
      <c r="A9785" s="2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3"/>
      <c r="AU9785" s="5"/>
      <c r="AV9785" s="3"/>
      <c r="AW9785" s="3"/>
      <c r="AX9785" s="3"/>
      <c r="AY9785" s="3"/>
      <c r="AZ9785" s="3"/>
      <c r="BA9785" s="3"/>
      <c r="BB9785" s="3"/>
      <c r="BC9785" s="3"/>
      <c r="BD9785" s="3"/>
      <c r="BE9785" s="3"/>
      <c r="BF9785" s="3"/>
      <c r="BG9785" s="3"/>
      <c r="CK9785"/>
    </row>
    <row r="9786" spans="1:89" x14ac:dyDescent="0.25">
      <c r="A9786" s="2"/>
      <c r="B9786" s="5"/>
      <c r="C9786" s="5"/>
      <c r="D9786" s="5"/>
      <c r="E9786" s="5"/>
      <c r="F9786" s="5"/>
      <c r="G9786" s="5"/>
      <c r="H9786" s="5"/>
      <c r="I9786" s="3"/>
      <c r="J9786" s="5"/>
      <c r="K9786" s="5"/>
      <c r="L9786" s="5"/>
      <c r="M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3"/>
      <c r="AU9786" s="5"/>
      <c r="AV9786" s="3"/>
      <c r="AW9786" s="3"/>
      <c r="AX9786" s="3"/>
      <c r="AY9786" s="3"/>
      <c r="AZ9786" s="3"/>
      <c r="BA9786" s="3"/>
      <c r="BB9786" s="3"/>
      <c r="BC9786" s="3"/>
      <c r="BD9786" s="3"/>
      <c r="BE9786" s="3"/>
      <c r="BF9786" s="3"/>
      <c r="BG9786" s="3"/>
      <c r="CK9786"/>
    </row>
    <row r="9787" spans="1:89" x14ac:dyDescent="0.25">
      <c r="A9787" s="2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3"/>
      <c r="AU9787" s="5"/>
      <c r="AV9787" s="3"/>
      <c r="AW9787" s="3"/>
      <c r="AX9787" s="3"/>
      <c r="AY9787" s="3"/>
      <c r="AZ9787" s="3"/>
      <c r="BA9787" s="3"/>
      <c r="BB9787" s="3"/>
      <c r="BC9787" s="3"/>
      <c r="BD9787" s="3"/>
      <c r="BE9787" s="3"/>
      <c r="BF9787" s="3"/>
      <c r="BG9787" s="3"/>
      <c r="CK9787"/>
    </row>
    <row r="9788" spans="1:89" x14ac:dyDescent="0.25">
      <c r="A9788" s="2"/>
      <c r="B9788" s="5"/>
      <c r="C9788" s="5"/>
      <c r="D9788" s="5"/>
      <c r="E9788" s="5"/>
      <c r="F9788" s="5"/>
      <c r="G9788" s="5"/>
      <c r="H9788" s="5"/>
      <c r="I9788" s="3"/>
      <c r="J9788" s="5"/>
      <c r="K9788" s="5"/>
      <c r="L9788" s="5"/>
      <c r="M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3"/>
      <c r="AU9788" s="5"/>
      <c r="AV9788" s="3"/>
      <c r="AW9788" s="3"/>
      <c r="AX9788" s="3"/>
      <c r="AY9788" s="3"/>
      <c r="AZ9788" s="3"/>
      <c r="BA9788" s="3"/>
      <c r="BB9788" s="3"/>
      <c r="BC9788" s="3"/>
      <c r="BD9788" s="3"/>
      <c r="BE9788" s="3"/>
      <c r="BF9788" s="3"/>
      <c r="BG9788" s="3"/>
      <c r="CK9788"/>
    </row>
    <row r="9789" spans="1:89" x14ac:dyDescent="0.25">
      <c r="A9789" s="2"/>
      <c r="B9789" s="5"/>
      <c r="C9789" s="5"/>
      <c r="D9789" s="5"/>
      <c r="E9789" s="5"/>
      <c r="F9789" s="5"/>
      <c r="G9789" s="5"/>
      <c r="H9789" s="5"/>
      <c r="I9789" s="3"/>
      <c r="J9789" s="5"/>
      <c r="K9789" s="5"/>
      <c r="L9789" s="5"/>
      <c r="M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3"/>
      <c r="AU9789" s="5"/>
      <c r="AV9789" s="3"/>
      <c r="AW9789" s="3"/>
      <c r="AX9789" s="3"/>
      <c r="AY9789" s="3"/>
      <c r="AZ9789" s="3"/>
      <c r="BA9789" s="3"/>
      <c r="BB9789" s="3"/>
      <c r="BC9789" s="3"/>
      <c r="BD9789" s="3"/>
      <c r="BE9789" s="3"/>
      <c r="BF9789" s="3"/>
      <c r="BG9789" s="3"/>
      <c r="CK9789"/>
    </row>
    <row r="9790" spans="1:89" x14ac:dyDescent="0.25">
      <c r="A9790" s="2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3"/>
      <c r="AU9790" s="5"/>
      <c r="AV9790" s="3"/>
      <c r="AW9790" s="3"/>
      <c r="AX9790" s="3"/>
      <c r="AY9790" s="3"/>
      <c r="AZ9790" s="3"/>
      <c r="BA9790" s="3"/>
      <c r="BB9790" s="3"/>
      <c r="BC9790" s="3"/>
      <c r="BD9790" s="3"/>
      <c r="BE9790" s="3"/>
      <c r="BF9790" s="3"/>
      <c r="BG9790" s="3"/>
      <c r="CK9790"/>
    </row>
    <row r="9791" spans="1:89" x14ac:dyDescent="0.25">
      <c r="A9791" s="2"/>
      <c r="B9791" s="5"/>
      <c r="C9791" s="5"/>
      <c r="D9791" s="5"/>
      <c r="E9791" s="5"/>
      <c r="F9791" s="5"/>
      <c r="G9791" s="5"/>
      <c r="H9791" s="5"/>
      <c r="I9791" s="3"/>
      <c r="J9791" s="5"/>
      <c r="K9791" s="5"/>
      <c r="L9791" s="5"/>
      <c r="M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3"/>
      <c r="AU9791" s="5"/>
      <c r="AV9791" s="3"/>
      <c r="AW9791" s="3"/>
      <c r="AX9791" s="3"/>
      <c r="AY9791" s="3"/>
      <c r="AZ9791" s="3"/>
      <c r="BA9791" s="3"/>
      <c r="BB9791" s="3"/>
      <c r="BC9791" s="3"/>
      <c r="BD9791" s="3"/>
      <c r="BE9791" s="3"/>
      <c r="BF9791" s="3"/>
      <c r="BG9791" s="3"/>
      <c r="CK9791"/>
    </row>
    <row r="9792" spans="1:89" x14ac:dyDescent="0.25">
      <c r="A9792" s="2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3"/>
      <c r="AU9792" s="5"/>
      <c r="AV9792" s="3"/>
      <c r="AW9792" s="3"/>
      <c r="AX9792" s="3"/>
      <c r="AY9792" s="3"/>
      <c r="AZ9792" s="3"/>
      <c r="BA9792" s="3"/>
      <c r="BB9792" s="3"/>
      <c r="BC9792" s="3"/>
      <c r="BD9792" s="3"/>
      <c r="BE9792" s="3"/>
      <c r="BF9792" s="3"/>
      <c r="BG9792" s="3"/>
      <c r="CK9792"/>
    </row>
    <row r="9793" spans="1:89" x14ac:dyDescent="0.25">
      <c r="A9793" s="2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3"/>
      <c r="AU9793" s="5"/>
      <c r="AV9793" s="3"/>
      <c r="AW9793" s="3"/>
      <c r="AX9793" s="3"/>
      <c r="AY9793" s="3"/>
      <c r="AZ9793" s="3"/>
      <c r="BA9793" s="3"/>
      <c r="BB9793" s="3"/>
      <c r="BC9793" s="3"/>
      <c r="BD9793" s="3"/>
      <c r="BE9793" s="3"/>
      <c r="BF9793" s="3"/>
      <c r="BG9793" s="3"/>
      <c r="CK9793"/>
    </row>
    <row r="9794" spans="1:89" x14ac:dyDescent="0.25">
      <c r="A9794" s="2"/>
      <c r="B9794" s="5"/>
      <c r="C9794" s="5"/>
      <c r="D9794" s="5"/>
      <c r="E9794" s="5"/>
      <c r="F9794" s="5"/>
      <c r="G9794" s="5"/>
      <c r="H9794" s="5"/>
      <c r="I9794" s="3"/>
      <c r="J9794" s="5"/>
      <c r="K9794" s="5"/>
      <c r="L9794" s="5"/>
      <c r="M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3"/>
      <c r="AU9794" s="5"/>
      <c r="AV9794" s="3"/>
      <c r="AW9794" s="3"/>
      <c r="AX9794" s="3"/>
      <c r="AY9794" s="3"/>
      <c r="AZ9794" s="3"/>
      <c r="BA9794" s="3"/>
      <c r="BB9794" s="3"/>
      <c r="BC9794" s="3"/>
      <c r="BD9794" s="3"/>
      <c r="BE9794" s="3"/>
      <c r="BF9794" s="3"/>
      <c r="BG9794" s="3"/>
      <c r="CK9794"/>
    </row>
    <row r="9795" spans="1:89" x14ac:dyDescent="0.25">
      <c r="A9795" s="2"/>
      <c r="B9795" s="5"/>
      <c r="C9795" s="5"/>
      <c r="D9795" s="5"/>
      <c r="E9795" s="5"/>
      <c r="F9795" s="5"/>
      <c r="G9795" s="5"/>
      <c r="H9795" s="5"/>
      <c r="I9795" s="3"/>
      <c r="J9795" s="5"/>
      <c r="K9795" s="5"/>
      <c r="L9795" s="5"/>
      <c r="M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3"/>
      <c r="AU9795" s="5"/>
      <c r="AV9795" s="3"/>
      <c r="AW9795" s="3"/>
      <c r="AX9795" s="3"/>
      <c r="AY9795" s="3"/>
      <c r="AZ9795" s="3"/>
      <c r="BA9795" s="3"/>
      <c r="BB9795" s="3"/>
      <c r="BC9795" s="3"/>
      <c r="BD9795" s="3"/>
      <c r="BE9795" s="3"/>
      <c r="BF9795" s="3"/>
      <c r="BG9795" s="3"/>
      <c r="CK9795"/>
    </row>
    <row r="9796" spans="1:89" x14ac:dyDescent="0.25">
      <c r="A9796" s="2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3"/>
      <c r="AU9796" s="5"/>
      <c r="AV9796" s="3"/>
      <c r="AW9796" s="3"/>
      <c r="AX9796" s="3"/>
      <c r="AY9796" s="3"/>
      <c r="AZ9796" s="3"/>
      <c r="BA9796" s="3"/>
      <c r="BB9796" s="3"/>
      <c r="BC9796" s="3"/>
      <c r="BD9796" s="3"/>
      <c r="BE9796" s="3"/>
      <c r="BF9796" s="3"/>
      <c r="BG9796" s="3"/>
      <c r="CK9796"/>
    </row>
    <row r="9797" spans="1:89" x14ac:dyDescent="0.25">
      <c r="A9797" s="2"/>
      <c r="B9797" s="5"/>
      <c r="C9797" s="5"/>
      <c r="D9797" s="5"/>
      <c r="E9797" s="5"/>
      <c r="F9797" s="5"/>
      <c r="G9797" s="5"/>
      <c r="H9797" s="5"/>
      <c r="I9797" s="3"/>
      <c r="J9797" s="5"/>
      <c r="K9797" s="5"/>
      <c r="L9797" s="5"/>
      <c r="M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3"/>
      <c r="AU9797" s="5"/>
      <c r="AV9797" s="3"/>
      <c r="AW9797" s="3"/>
      <c r="AX9797" s="3"/>
      <c r="AY9797" s="3"/>
      <c r="AZ9797" s="3"/>
      <c r="BA9797" s="3"/>
      <c r="BB9797" s="3"/>
      <c r="BC9797" s="3"/>
      <c r="BD9797" s="3"/>
      <c r="BE9797" s="3"/>
      <c r="BF9797" s="3"/>
      <c r="BG9797" s="3"/>
      <c r="CK9797"/>
    </row>
    <row r="9798" spans="1:89" x14ac:dyDescent="0.25">
      <c r="A9798" s="2"/>
      <c r="B9798" s="5"/>
      <c r="C9798" s="5"/>
      <c r="D9798" s="5"/>
      <c r="E9798" s="5"/>
      <c r="F9798" s="5"/>
      <c r="G9798" s="5"/>
      <c r="H9798" s="5"/>
      <c r="I9798" s="3"/>
      <c r="J9798" s="5"/>
      <c r="K9798" s="5"/>
      <c r="L9798" s="5"/>
      <c r="M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3"/>
      <c r="AU9798" s="5"/>
      <c r="AV9798" s="3"/>
      <c r="AW9798" s="3"/>
      <c r="AX9798" s="3"/>
      <c r="AY9798" s="3"/>
      <c r="AZ9798" s="3"/>
      <c r="BA9798" s="3"/>
      <c r="BB9798" s="3"/>
      <c r="BC9798" s="3"/>
      <c r="BD9798" s="3"/>
      <c r="BE9798" s="3"/>
      <c r="BF9798" s="3"/>
      <c r="BG9798" s="3"/>
      <c r="CK9798"/>
    </row>
    <row r="9799" spans="1:89" x14ac:dyDescent="0.25">
      <c r="A9799" s="2"/>
      <c r="B9799" s="5"/>
      <c r="C9799" s="5"/>
      <c r="D9799" s="5"/>
      <c r="E9799" s="5"/>
      <c r="F9799" s="5"/>
      <c r="G9799" s="5"/>
      <c r="H9799" s="5"/>
      <c r="I9799" s="3"/>
      <c r="J9799" s="5"/>
      <c r="K9799" s="5"/>
      <c r="L9799" s="5"/>
      <c r="M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3"/>
      <c r="AU9799" s="5"/>
      <c r="AV9799" s="3"/>
      <c r="AW9799" s="3"/>
      <c r="AX9799" s="3"/>
      <c r="AY9799" s="3"/>
      <c r="AZ9799" s="3"/>
      <c r="BA9799" s="3"/>
      <c r="BB9799" s="3"/>
      <c r="BC9799" s="3"/>
      <c r="BD9799" s="3"/>
      <c r="BE9799" s="3"/>
      <c r="BF9799" s="3"/>
      <c r="BG9799" s="3"/>
      <c r="CK9799"/>
    </row>
    <row r="9800" spans="1:89" x14ac:dyDescent="0.25">
      <c r="A9800" s="2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3"/>
      <c r="AU9800" s="5"/>
      <c r="AV9800" s="3"/>
      <c r="AW9800" s="3"/>
      <c r="AX9800" s="3"/>
      <c r="AY9800" s="3"/>
      <c r="AZ9800" s="3"/>
      <c r="BA9800" s="3"/>
      <c r="BB9800" s="3"/>
      <c r="BC9800" s="3"/>
      <c r="BD9800" s="3"/>
      <c r="BE9800" s="3"/>
      <c r="BF9800" s="3"/>
      <c r="BG9800" s="3"/>
      <c r="CK9800"/>
    </row>
    <row r="9801" spans="1:89" x14ac:dyDescent="0.25">
      <c r="A9801" s="2"/>
      <c r="B9801" s="5"/>
      <c r="C9801" s="5"/>
      <c r="D9801" s="5"/>
      <c r="E9801" s="5"/>
      <c r="F9801" s="5"/>
      <c r="G9801" s="5"/>
      <c r="H9801" s="5"/>
      <c r="I9801" s="3"/>
      <c r="J9801" s="5"/>
      <c r="K9801" s="5"/>
      <c r="L9801" s="5"/>
      <c r="M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3"/>
      <c r="AU9801" s="5"/>
      <c r="AV9801" s="3"/>
      <c r="AW9801" s="3"/>
      <c r="AX9801" s="3"/>
      <c r="AY9801" s="3"/>
      <c r="AZ9801" s="3"/>
      <c r="BA9801" s="3"/>
      <c r="BB9801" s="3"/>
      <c r="BC9801" s="3"/>
      <c r="BD9801" s="3"/>
      <c r="BE9801" s="3"/>
      <c r="BF9801" s="3"/>
      <c r="BG9801" s="3"/>
      <c r="CK9801"/>
    </row>
    <row r="9802" spans="1:89" x14ac:dyDescent="0.25">
      <c r="A9802" s="2"/>
      <c r="B9802" s="5"/>
      <c r="C9802" s="5"/>
      <c r="D9802" s="5"/>
      <c r="E9802" s="5"/>
      <c r="F9802" s="5"/>
      <c r="G9802" s="5"/>
      <c r="H9802" s="5"/>
      <c r="I9802" s="3"/>
      <c r="J9802" s="5"/>
      <c r="K9802" s="5"/>
      <c r="L9802" s="5"/>
      <c r="M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3"/>
      <c r="AU9802" s="5"/>
      <c r="AV9802" s="3"/>
      <c r="AW9802" s="3"/>
      <c r="AX9802" s="3"/>
      <c r="AY9802" s="3"/>
      <c r="AZ9802" s="3"/>
      <c r="BA9802" s="3"/>
      <c r="BB9802" s="3"/>
      <c r="BC9802" s="3"/>
      <c r="BD9802" s="3"/>
      <c r="BE9802" s="3"/>
      <c r="BF9802" s="3"/>
      <c r="BG9802" s="3"/>
      <c r="CK9802"/>
    </row>
    <row r="9803" spans="1:89" x14ac:dyDescent="0.25">
      <c r="A9803" s="2"/>
      <c r="B9803" s="5"/>
      <c r="C9803" s="5"/>
      <c r="D9803" s="5"/>
      <c r="E9803" s="5"/>
      <c r="F9803" s="5"/>
      <c r="G9803" s="5"/>
      <c r="H9803" s="5"/>
      <c r="I9803" s="3"/>
      <c r="J9803" s="5"/>
      <c r="K9803" s="5"/>
      <c r="L9803" s="5"/>
      <c r="M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3"/>
      <c r="AU9803" s="5"/>
      <c r="AV9803" s="3"/>
      <c r="AW9803" s="3"/>
      <c r="AX9803" s="3"/>
      <c r="AY9803" s="3"/>
      <c r="AZ9803" s="3"/>
      <c r="BA9803" s="3"/>
      <c r="BB9803" s="3"/>
      <c r="BC9803" s="3"/>
      <c r="BD9803" s="3"/>
      <c r="BE9803" s="3"/>
      <c r="BF9803" s="3"/>
      <c r="BG9803" s="3"/>
      <c r="CK9803"/>
    </row>
    <row r="9804" spans="1:89" x14ac:dyDescent="0.25">
      <c r="A9804" s="2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3"/>
      <c r="AU9804" s="5"/>
      <c r="AV9804" s="3"/>
      <c r="AW9804" s="3"/>
      <c r="AX9804" s="3"/>
      <c r="AY9804" s="3"/>
      <c r="AZ9804" s="3"/>
      <c r="BA9804" s="3"/>
      <c r="BB9804" s="3"/>
      <c r="BC9804" s="3"/>
      <c r="BD9804" s="3"/>
      <c r="BE9804" s="3"/>
      <c r="BF9804" s="3"/>
      <c r="BG9804" s="3"/>
      <c r="CK9804"/>
    </row>
    <row r="9805" spans="1:89" x14ac:dyDescent="0.25">
      <c r="A9805" s="2"/>
      <c r="B9805" s="5"/>
      <c r="C9805" s="5"/>
      <c r="D9805" s="5"/>
      <c r="E9805" s="5"/>
      <c r="F9805" s="5"/>
      <c r="G9805" s="5"/>
      <c r="H9805" s="5"/>
      <c r="I9805" s="3"/>
      <c r="J9805" s="5"/>
      <c r="K9805" s="5"/>
      <c r="L9805" s="5"/>
      <c r="M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3"/>
      <c r="AU9805" s="5"/>
      <c r="AV9805" s="3"/>
      <c r="AW9805" s="3"/>
      <c r="AX9805" s="3"/>
      <c r="AY9805" s="3"/>
      <c r="AZ9805" s="3"/>
      <c r="BA9805" s="3"/>
      <c r="BB9805" s="3"/>
      <c r="BC9805" s="3"/>
      <c r="BD9805" s="3"/>
      <c r="BE9805" s="3"/>
      <c r="BF9805" s="3"/>
      <c r="BG9805" s="3"/>
      <c r="CK9805"/>
    </row>
    <row r="9806" spans="1:89" x14ac:dyDescent="0.25">
      <c r="A9806" s="2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3"/>
      <c r="AU9806" s="5"/>
      <c r="AV9806" s="3"/>
      <c r="AW9806" s="3"/>
      <c r="AX9806" s="3"/>
      <c r="AY9806" s="3"/>
      <c r="AZ9806" s="3"/>
      <c r="BA9806" s="3"/>
      <c r="BB9806" s="3"/>
      <c r="BC9806" s="3"/>
      <c r="BD9806" s="3"/>
      <c r="BE9806" s="3"/>
      <c r="BF9806" s="3"/>
      <c r="BG9806" s="3"/>
      <c r="CK9806"/>
    </row>
    <row r="9807" spans="1:89" x14ac:dyDescent="0.25">
      <c r="A9807" s="2"/>
      <c r="B9807" s="5"/>
      <c r="C9807" s="5"/>
      <c r="D9807" s="5"/>
      <c r="E9807" s="5"/>
      <c r="F9807" s="5"/>
      <c r="G9807" s="5"/>
      <c r="H9807" s="5"/>
      <c r="I9807" s="3"/>
      <c r="J9807" s="5"/>
      <c r="K9807" s="5"/>
      <c r="L9807" s="5"/>
      <c r="M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3"/>
      <c r="AU9807" s="5"/>
      <c r="AV9807" s="3"/>
      <c r="AW9807" s="3"/>
      <c r="AX9807" s="3"/>
      <c r="AY9807" s="3"/>
      <c r="AZ9807" s="3"/>
      <c r="BA9807" s="3"/>
      <c r="BB9807" s="3"/>
      <c r="BC9807" s="3"/>
      <c r="BD9807" s="3"/>
      <c r="BE9807" s="3"/>
      <c r="BF9807" s="3"/>
      <c r="BG9807" s="3"/>
      <c r="CK9807"/>
    </row>
    <row r="9808" spans="1:89" x14ac:dyDescent="0.25">
      <c r="A9808" s="2"/>
      <c r="B9808" s="5"/>
      <c r="C9808" s="5"/>
      <c r="D9808" s="5"/>
      <c r="E9808" s="5"/>
      <c r="F9808" s="5"/>
      <c r="G9808" s="5"/>
      <c r="H9808" s="5"/>
      <c r="I9808" s="3"/>
      <c r="J9808" s="5"/>
      <c r="K9808" s="5"/>
      <c r="L9808" s="5"/>
      <c r="M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3"/>
      <c r="AU9808" s="5"/>
      <c r="AV9808" s="3"/>
      <c r="AW9808" s="3"/>
      <c r="AX9808" s="3"/>
      <c r="AY9808" s="3"/>
      <c r="AZ9808" s="3"/>
      <c r="BA9808" s="3"/>
      <c r="BB9808" s="3"/>
      <c r="BC9808" s="3"/>
      <c r="BD9808" s="3"/>
      <c r="BE9808" s="3"/>
      <c r="BF9808" s="3"/>
      <c r="BG9808" s="3"/>
      <c r="CK9808"/>
    </row>
    <row r="9809" spans="1:89" x14ac:dyDescent="0.25">
      <c r="A9809" s="2"/>
      <c r="B9809" s="5"/>
      <c r="C9809" s="5"/>
      <c r="D9809" s="5"/>
      <c r="E9809" s="5"/>
      <c r="F9809" s="5"/>
      <c r="G9809" s="5"/>
      <c r="H9809" s="5"/>
      <c r="I9809" s="3"/>
      <c r="J9809" s="5"/>
      <c r="K9809" s="5"/>
      <c r="L9809" s="5"/>
      <c r="M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3"/>
      <c r="AU9809" s="5"/>
      <c r="AV9809" s="3"/>
      <c r="AW9809" s="3"/>
      <c r="AX9809" s="3"/>
      <c r="AY9809" s="3"/>
      <c r="AZ9809" s="3"/>
      <c r="BA9809" s="3"/>
      <c r="BB9809" s="3"/>
      <c r="BC9809" s="3"/>
      <c r="BD9809" s="3"/>
      <c r="BE9809" s="3"/>
      <c r="BF9809" s="3"/>
      <c r="BG9809" s="3"/>
      <c r="CK9809"/>
    </row>
    <row r="9810" spans="1:89" x14ac:dyDescent="0.25">
      <c r="A9810" s="2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3"/>
      <c r="AU9810" s="5"/>
      <c r="AV9810" s="3"/>
      <c r="AW9810" s="3"/>
      <c r="AX9810" s="3"/>
      <c r="AY9810" s="3"/>
      <c r="AZ9810" s="3"/>
      <c r="BA9810" s="3"/>
      <c r="BB9810" s="3"/>
      <c r="BC9810" s="3"/>
      <c r="BD9810" s="3"/>
      <c r="BE9810" s="3"/>
      <c r="BF9810" s="3"/>
      <c r="BG9810" s="3"/>
      <c r="CK9810"/>
    </row>
    <row r="9811" spans="1:89" x14ac:dyDescent="0.25">
      <c r="A9811" s="2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3"/>
      <c r="AU9811" s="5"/>
      <c r="AV9811" s="3"/>
      <c r="AW9811" s="3"/>
      <c r="AX9811" s="3"/>
      <c r="AY9811" s="3"/>
      <c r="AZ9811" s="3"/>
      <c r="BA9811" s="3"/>
      <c r="BB9811" s="3"/>
      <c r="BC9811" s="3"/>
      <c r="BD9811" s="3"/>
      <c r="BE9811" s="3"/>
      <c r="BF9811" s="3"/>
      <c r="BG9811" s="3"/>
      <c r="CK9811"/>
    </row>
    <row r="9812" spans="1:89" x14ac:dyDescent="0.25">
      <c r="A9812" s="2"/>
      <c r="B9812" s="5"/>
      <c r="C9812" s="5"/>
      <c r="D9812" s="5"/>
      <c r="E9812" s="5"/>
      <c r="F9812" s="5"/>
      <c r="G9812" s="5"/>
      <c r="H9812" s="5"/>
      <c r="I9812" s="3"/>
      <c r="J9812" s="5"/>
      <c r="K9812" s="5"/>
      <c r="L9812" s="5"/>
      <c r="M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3"/>
      <c r="AU9812" s="5"/>
      <c r="AV9812" s="3"/>
      <c r="AW9812" s="3"/>
      <c r="AX9812" s="3"/>
      <c r="AY9812" s="3"/>
      <c r="AZ9812" s="3"/>
      <c r="BA9812" s="3"/>
      <c r="BB9812" s="3"/>
      <c r="BC9812" s="3"/>
      <c r="BD9812" s="3"/>
      <c r="BE9812" s="3"/>
      <c r="BF9812" s="3"/>
      <c r="BG9812" s="3"/>
      <c r="CK9812"/>
    </row>
    <row r="9813" spans="1:89" x14ac:dyDescent="0.25">
      <c r="A9813" s="2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3"/>
      <c r="AU9813" s="5"/>
      <c r="AV9813" s="3"/>
      <c r="AW9813" s="3"/>
      <c r="AX9813" s="3"/>
      <c r="AY9813" s="3"/>
      <c r="AZ9813" s="3"/>
      <c r="BA9813" s="3"/>
      <c r="BB9813" s="3"/>
      <c r="BC9813" s="3"/>
      <c r="BD9813" s="3"/>
      <c r="BE9813" s="3"/>
      <c r="BF9813" s="3"/>
      <c r="BG9813" s="3"/>
      <c r="CK9813"/>
    </row>
    <row r="9814" spans="1:89" x14ac:dyDescent="0.25">
      <c r="A9814" s="2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3"/>
      <c r="AU9814" s="5"/>
      <c r="AV9814" s="3"/>
      <c r="AW9814" s="3"/>
      <c r="AX9814" s="3"/>
      <c r="AY9814" s="3"/>
      <c r="AZ9814" s="3"/>
      <c r="BA9814" s="3"/>
      <c r="BB9814" s="3"/>
      <c r="BC9814" s="3"/>
      <c r="BD9814" s="3"/>
      <c r="BE9814" s="3"/>
      <c r="BF9814" s="3"/>
      <c r="BG9814" s="3"/>
      <c r="CK9814"/>
    </row>
    <row r="9815" spans="1:89" x14ac:dyDescent="0.25">
      <c r="A9815" s="2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3"/>
      <c r="AU9815" s="5"/>
      <c r="AV9815" s="3"/>
      <c r="AW9815" s="3"/>
      <c r="AX9815" s="3"/>
      <c r="AY9815" s="3"/>
      <c r="AZ9815" s="3"/>
      <c r="BA9815" s="3"/>
      <c r="BB9815" s="3"/>
      <c r="BC9815" s="3"/>
      <c r="BD9815" s="3"/>
      <c r="BE9815" s="3"/>
      <c r="BF9815" s="3"/>
      <c r="BG9815" s="3"/>
      <c r="CK9815"/>
    </row>
    <row r="9816" spans="1:89" x14ac:dyDescent="0.25">
      <c r="A9816" s="2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3"/>
      <c r="AU9816" s="5"/>
      <c r="AV9816" s="3"/>
      <c r="AW9816" s="3"/>
      <c r="AX9816" s="3"/>
      <c r="AY9816" s="3"/>
      <c r="AZ9816" s="3"/>
      <c r="BA9816" s="3"/>
      <c r="BB9816" s="3"/>
      <c r="BC9816" s="3"/>
      <c r="BD9816" s="3"/>
      <c r="BE9816" s="3"/>
      <c r="BF9816" s="3"/>
      <c r="BG9816" s="3"/>
      <c r="CK9816"/>
    </row>
    <row r="9817" spans="1:89" x14ac:dyDescent="0.25">
      <c r="A9817" s="2"/>
      <c r="B9817" s="5"/>
      <c r="C9817" s="5"/>
      <c r="D9817" s="5"/>
      <c r="E9817" s="5"/>
      <c r="F9817" s="5"/>
      <c r="G9817" s="5"/>
      <c r="H9817" s="5"/>
      <c r="I9817" s="3"/>
      <c r="J9817" s="5"/>
      <c r="K9817" s="5"/>
      <c r="L9817" s="5"/>
      <c r="M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3"/>
      <c r="AU9817" s="5"/>
      <c r="AV9817" s="3"/>
      <c r="AW9817" s="3"/>
      <c r="AX9817" s="3"/>
      <c r="AY9817" s="3"/>
      <c r="AZ9817" s="3"/>
      <c r="BA9817" s="3"/>
      <c r="BB9817" s="3"/>
      <c r="BC9817" s="3"/>
      <c r="BD9817" s="3"/>
      <c r="BE9817" s="3"/>
      <c r="BF9817" s="3"/>
      <c r="BG9817" s="3"/>
      <c r="CK9817"/>
    </row>
    <row r="9818" spans="1:89" x14ac:dyDescent="0.25">
      <c r="A9818" s="2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3"/>
      <c r="AU9818" s="5"/>
      <c r="AV9818" s="3"/>
      <c r="AW9818" s="3"/>
      <c r="AX9818" s="3"/>
      <c r="AY9818" s="3"/>
      <c r="AZ9818" s="3"/>
      <c r="BA9818" s="3"/>
      <c r="BB9818" s="3"/>
      <c r="BC9818" s="3"/>
      <c r="BD9818" s="3"/>
      <c r="BE9818" s="3"/>
      <c r="BF9818" s="3"/>
      <c r="BG9818" s="3"/>
      <c r="CK9818"/>
    </row>
    <row r="9819" spans="1:89" x14ac:dyDescent="0.25">
      <c r="A9819" s="2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3"/>
      <c r="AU9819" s="5"/>
      <c r="AV9819" s="3"/>
      <c r="AW9819" s="3"/>
      <c r="AX9819" s="3"/>
      <c r="AY9819" s="3"/>
      <c r="AZ9819" s="3"/>
      <c r="BA9819" s="3"/>
      <c r="BB9819" s="3"/>
      <c r="BC9819" s="3"/>
      <c r="BD9819" s="3"/>
      <c r="BE9819" s="3"/>
      <c r="BF9819" s="3"/>
      <c r="BG9819" s="3"/>
      <c r="CK9819"/>
    </row>
    <row r="9820" spans="1:89" x14ac:dyDescent="0.25">
      <c r="A9820" s="2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3"/>
      <c r="AU9820" s="5"/>
      <c r="AV9820" s="3"/>
      <c r="AW9820" s="3"/>
      <c r="AX9820" s="3"/>
      <c r="AY9820" s="3"/>
      <c r="AZ9820" s="3"/>
      <c r="BA9820" s="3"/>
      <c r="BB9820" s="3"/>
      <c r="BC9820" s="3"/>
      <c r="BD9820" s="3"/>
      <c r="BE9820" s="3"/>
      <c r="BF9820" s="3"/>
      <c r="BG9820" s="3"/>
      <c r="CK9820"/>
    </row>
    <row r="9821" spans="1:89" x14ac:dyDescent="0.25">
      <c r="A9821" s="2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3"/>
      <c r="AU9821" s="5"/>
      <c r="AV9821" s="3"/>
      <c r="AW9821" s="3"/>
      <c r="AX9821" s="3"/>
      <c r="AY9821" s="3"/>
      <c r="AZ9821" s="3"/>
      <c r="BA9821" s="3"/>
      <c r="BB9821" s="3"/>
      <c r="BC9821" s="3"/>
      <c r="BD9821" s="3"/>
      <c r="BE9821" s="3"/>
      <c r="BF9821" s="3"/>
      <c r="BG9821" s="3"/>
      <c r="CK9821"/>
    </row>
    <row r="9822" spans="1:89" x14ac:dyDescent="0.25">
      <c r="A9822" s="2"/>
      <c r="B9822" s="5"/>
      <c r="C9822" s="5"/>
      <c r="D9822" s="5"/>
      <c r="E9822" s="5"/>
      <c r="F9822" s="5"/>
      <c r="G9822" s="5"/>
      <c r="H9822" s="5"/>
      <c r="I9822" s="3"/>
      <c r="J9822" s="5"/>
      <c r="K9822" s="5"/>
      <c r="L9822" s="5"/>
      <c r="M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3"/>
      <c r="AU9822" s="5"/>
      <c r="AV9822" s="3"/>
      <c r="AW9822" s="3"/>
      <c r="AX9822" s="3"/>
      <c r="AY9822" s="3"/>
      <c r="AZ9822" s="3"/>
      <c r="BA9822" s="3"/>
      <c r="BB9822" s="3"/>
      <c r="BC9822" s="3"/>
      <c r="BD9822" s="3"/>
      <c r="BE9822" s="3"/>
      <c r="BF9822" s="3"/>
      <c r="BG9822" s="3"/>
      <c r="CK9822"/>
    </row>
    <row r="9823" spans="1:89" x14ac:dyDescent="0.25">
      <c r="A9823" s="2"/>
      <c r="B9823" s="5"/>
      <c r="C9823" s="5"/>
      <c r="D9823" s="5"/>
      <c r="E9823" s="5"/>
      <c r="F9823" s="5"/>
      <c r="G9823" s="5"/>
      <c r="H9823" s="5"/>
      <c r="I9823" s="3"/>
      <c r="J9823" s="5"/>
      <c r="K9823" s="5"/>
      <c r="L9823" s="5"/>
      <c r="M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3"/>
      <c r="AU9823" s="5"/>
      <c r="AV9823" s="3"/>
      <c r="AW9823" s="3"/>
      <c r="AX9823" s="3"/>
      <c r="AY9823" s="3"/>
      <c r="AZ9823" s="3"/>
      <c r="BA9823" s="3"/>
      <c r="BB9823" s="3"/>
      <c r="BC9823" s="3"/>
      <c r="BD9823" s="3"/>
      <c r="BE9823" s="3"/>
      <c r="BF9823" s="3"/>
      <c r="BG9823" s="3"/>
      <c r="CK9823"/>
    </row>
    <row r="9824" spans="1:89" x14ac:dyDescent="0.25">
      <c r="A9824" s="2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3"/>
      <c r="AU9824" s="5"/>
      <c r="AV9824" s="3"/>
      <c r="AW9824" s="3"/>
      <c r="AX9824" s="3"/>
      <c r="AY9824" s="3"/>
      <c r="AZ9824" s="3"/>
      <c r="BA9824" s="3"/>
      <c r="BB9824" s="3"/>
      <c r="BC9824" s="3"/>
      <c r="BD9824" s="3"/>
      <c r="BE9824" s="3"/>
      <c r="BF9824" s="3"/>
      <c r="BG9824" s="3"/>
      <c r="CK9824"/>
    </row>
    <row r="9825" spans="1:89" x14ac:dyDescent="0.25">
      <c r="A9825" s="2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3"/>
      <c r="AU9825" s="5"/>
      <c r="AV9825" s="3"/>
      <c r="AW9825" s="3"/>
      <c r="AX9825" s="3"/>
      <c r="AY9825" s="3"/>
      <c r="AZ9825" s="3"/>
      <c r="BA9825" s="3"/>
      <c r="BB9825" s="3"/>
      <c r="BC9825" s="3"/>
      <c r="BD9825" s="3"/>
      <c r="BE9825" s="3"/>
      <c r="BF9825" s="3"/>
      <c r="BG9825" s="3"/>
      <c r="CK9825"/>
    </row>
    <row r="9826" spans="1:89" x14ac:dyDescent="0.25">
      <c r="A9826" s="2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3"/>
      <c r="AU9826" s="5"/>
      <c r="AV9826" s="3"/>
      <c r="AW9826" s="3"/>
      <c r="AX9826" s="3"/>
      <c r="AY9826" s="3"/>
      <c r="AZ9826" s="3"/>
      <c r="BA9826" s="3"/>
      <c r="BB9826" s="3"/>
      <c r="BC9826" s="3"/>
      <c r="BD9826" s="3"/>
      <c r="BE9826" s="3"/>
      <c r="BF9826" s="3"/>
      <c r="BG9826" s="3"/>
      <c r="CK9826"/>
    </row>
    <row r="9827" spans="1:89" x14ac:dyDescent="0.25">
      <c r="A9827" s="2"/>
      <c r="B9827" s="5"/>
      <c r="C9827" s="5"/>
      <c r="D9827" s="5"/>
      <c r="E9827" s="5"/>
      <c r="F9827" s="5"/>
      <c r="G9827" s="5"/>
      <c r="H9827" s="5"/>
      <c r="I9827" s="3"/>
      <c r="J9827" s="5"/>
      <c r="K9827" s="5"/>
      <c r="L9827" s="5"/>
      <c r="M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3"/>
      <c r="AU9827" s="5"/>
      <c r="AV9827" s="3"/>
      <c r="AW9827" s="3"/>
      <c r="AX9827" s="3"/>
      <c r="AY9827" s="3"/>
      <c r="AZ9827" s="3"/>
      <c r="BA9827" s="3"/>
      <c r="BB9827" s="3"/>
      <c r="BC9827" s="3"/>
      <c r="BD9827" s="3"/>
      <c r="BE9827" s="3"/>
      <c r="BF9827" s="3"/>
      <c r="BG9827" s="3"/>
      <c r="CK9827"/>
    </row>
    <row r="9828" spans="1:89" x14ac:dyDescent="0.25">
      <c r="A9828" s="2"/>
      <c r="B9828" s="5"/>
      <c r="C9828" s="5"/>
      <c r="D9828" s="5"/>
      <c r="E9828" s="5"/>
      <c r="F9828" s="5"/>
      <c r="G9828" s="5"/>
      <c r="H9828" s="5"/>
      <c r="I9828" s="3"/>
      <c r="J9828" s="5"/>
      <c r="K9828" s="5"/>
      <c r="L9828" s="5"/>
      <c r="M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3"/>
      <c r="AU9828" s="5"/>
      <c r="AV9828" s="3"/>
      <c r="AW9828" s="3"/>
      <c r="AX9828" s="3"/>
      <c r="AY9828" s="3"/>
      <c r="AZ9828" s="3"/>
      <c r="BA9828" s="3"/>
      <c r="BB9828" s="3"/>
      <c r="BC9828" s="3"/>
      <c r="BD9828" s="3"/>
      <c r="BE9828" s="3"/>
      <c r="BF9828" s="3"/>
      <c r="BG9828" s="3"/>
      <c r="CK9828"/>
    </row>
    <row r="9829" spans="1:89" x14ac:dyDescent="0.25">
      <c r="A9829" s="2"/>
      <c r="B9829" s="5"/>
      <c r="C9829" s="5"/>
      <c r="D9829" s="5"/>
      <c r="E9829" s="5"/>
      <c r="F9829" s="5"/>
      <c r="G9829" s="5"/>
      <c r="H9829" s="5"/>
      <c r="I9829" s="3"/>
      <c r="J9829" s="5"/>
      <c r="K9829" s="5"/>
      <c r="L9829" s="5"/>
      <c r="M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3"/>
      <c r="AU9829" s="5"/>
      <c r="AV9829" s="3"/>
      <c r="AW9829" s="3"/>
      <c r="AX9829" s="3"/>
      <c r="AY9829" s="3"/>
      <c r="AZ9829" s="3"/>
      <c r="BA9829" s="3"/>
      <c r="BB9829" s="3"/>
      <c r="BC9829" s="3"/>
      <c r="BD9829" s="3"/>
      <c r="BE9829" s="3"/>
      <c r="BF9829" s="3"/>
      <c r="BG9829" s="3"/>
      <c r="CK9829"/>
    </row>
    <row r="9830" spans="1:89" x14ac:dyDescent="0.25">
      <c r="A9830" s="2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3"/>
      <c r="AU9830" s="5"/>
      <c r="AV9830" s="3"/>
      <c r="AW9830" s="3"/>
      <c r="AX9830" s="3"/>
      <c r="AY9830" s="3"/>
      <c r="AZ9830" s="3"/>
      <c r="BA9830" s="3"/>
      <c r="BB9830" s="3"/>
      <c r="BC9830" s="3"/>
      <c r="BD9830" s="3"/>
      <c r="BE9830" s="3"/>
      <c r="BF9830" s="3"/>
      <c r="BG9830" s="3"/>
      <c r="CK9830"/>
    </row>
    <row r="9831" spans="1:89" x14ac:dyDescent="0.25">
      <c r="A9831" s="2"/>
      <c r="B9831" s="5"/>
      <c r="C9831" s="5"/>
      <c r="D9831" s="5"/>
      <c r="E9831" s="5"/>
      <c r="F9831" s="5"/>
      <c r="G9831" s="5"/>
      <c r="H9831" s="5"/>
      <c r="I9831" s="3"/>
      <c r="J9831" s="5"/>
      <c r="K9831" s="5"/>
      <c r="L9831" s="5"/>
      <c r="M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3"/>
      <c r="AU9831" s="5"/>
      <c r="AV9831" s="3"/>
      <c r="AW9831" s="3"/>
      <c r="AX9831" s="3"/>
      <c r="AY9831" s="3"/>
      <c r="AZ9831" s="3"/>
      <c r="BA9831" s="3"/>
      <c r="BB9831" s="3"/>
      <c r="BC9831" s="3"/>
      <c r="BD9831" s="3"/>
      <c r="BE9831" s="3"/>
      <c r="BF9831" s="3"/>
      <c r="BG9831" s="3"/>
      <c r="CK9831"/>
    </row>
    <row r="9832" spans="1:89" x14ac:dyDescent="0.25">
      <c r="A9832" s="2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3"/>
      <c r="AU9832" s="5"/>
      <c r="AV9832" s="3"/>
      <c r="AW9832" s="3"/>
      <c r="AX9832" s="3"/>
      <c r="AY9832" s="3"/>
      <c r="AZ9832" s="3"/>
      <c r="BA9832" s="3"/>
      <c r="BB9832" s="3"/>
      <c r="BC9832" s="3"/>
      <c r="BD9832" s="3"/>
      <c r="BE9832" s="3"/>
      <c r="BF9832" s="3"/>
      <c r="BG9832" s="3"/>
      <c r="CK9832"/>
    </row>
    <row r="9833" spans="1:89" x14ac:dyDescent="0.25">
      <c r="A9833" s="2"/>
      <c r="B9833" s="5"/>
      <c r="C9833" s="5"/>
      <c r="D9833" s="5"/>
      <c r="E9833" s="5"/>
      <c r="F9833" s="5"/>
      <c r="G9833" s="5"/>
      <c r="H9833" s="5"/>
      <c r="I9833" s="3"/>
      <c r="J9833" s="5"/>
      <c r="K9833" s="5"/>
      <c r="L9833" s="5"/>
      <c r="M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3"/>
      <c r="AU9833" s="5"/>
      <c r="AV9833" s="3"/>
      <c r="AW9833" s="3"/>
      <c r="AX9833" s="3"/>
      <c r="AY9833" s="3"/>
      <c r="AZ9833" s="3"/>
      <c r="BA9833" s="3"/>
      <c r="BB9833" s="3"/>
      <c r="BC9833" s="3"/>
      <c r="BD9833" s="3"/>
      <c r="BE9833" s="3"/>
      <c r="BF9833" s="3"/>
      <c r="BG9833" s="3"/>
      <c r="CK9833"/>
    </row>
    <row r="9834" spans="1:89" x14ac:dyDescent="0.25">
      <c r="A9834" s="2"/>
      <c r="B9834" s="5"/>
      <c r="C9834" s="5"/>
      <c r="D9834" s="5"/>
      <c r="E9834" s="5"/>
      <c r="F9834" s="5"/>
      <c r="G9834" s="5"/>
      <c r="H9834" s="5"/>
      <c r="I9834" s="3"/>
      <c r="J9834" s="5"/>
      <c r="K9834" s="5"/>
      <c r="L9834" s="5"/>
      <c r="M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3"/>
      <c r="AU9834" s="5"/>
      <c r="AV9834" s="3"/>
      <c r="AW9834" s="3"/>
      <c r="AX9834" s="3"/>
      <c r="AY9834" s="3"/>
      <c r="AZ9834" s="3"/>
      <c r="BA9834" s="3"/>
      <c r="BB9834" s="3"/>
      <c r="BC9834" s="3"/>
      <c r="BD9834" s="3"/>
      <c r="BE9834" s="3"/>
      <c r="BF9834" s="3"/>
      <c r="BG9834" s="3"/>
      <c r="CK9834"/>
    </row>
    <row r="9835" spans="1:89" x14ac:dyDescent="0.25">
      <c r="A9835" s="2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3"/>
      <c r="AU9835" s="5"/>
      <c r="AV9835" s="3"/>
      <c r="AW9835" s="3"/>
      <c r="AX9835" s="3"/>
      <c r="AY9835" s="3"/>
      <c r="AZ9835" s="3"/>
      <c r="BA9835" s="3"/>
      <c r="BB9835" s="3"/>
      <c r="BC9835" s="3"/>
      <c r="BD9835" s="3"/>
      <c r="BE9835" s="3"/>
      <c r="BF9835" s="3"/>
      <c r="BG9835" s="3"/>
      <c r="CK9835"/>
    </row>
    <row r="9836" spans="1:89" x14ac:dyDescent="0.25">
      <c r="A9836" s="2"/>
      <c r="B9836" s="5"/>
      <c r="C9836" s="5"/>
      <c r="D9836" s="5"/>
      <c r="E9836" s="5"/>
      <c r="F9836" s="5"/>
      <c r="G9836" s="5"/>
      <c r="H9836" s="5"/>
      <c r="I9836" s="3"/>
      <c r="J9836" s="5"/>
      <c r="K9836" s="5"/>
      <c r="L9836" s="5"/>
      <c r="M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3"/>
      <c r="AU9836" s="5"/>
      <c r="AV9836" s="3"/>
      <c r="AW9836" s="3"/>
      <c r="AX9836" s="3"/>
      <c r="AY9836" s="3"/>
      <c r="AZ9836" s="3"/>
      <c r="BA9836" s="3"/>
      <c r="BB9836" s="3"/>
      <c r="BC9836" s="3"/>
      <c r="BD9836" s="3"/>
      <c r="BE9836" s="3"/>
      <c r="BF9836" s="3"/>
      <c r="BG9836" s="3"/>
      <c r="CK9836"/>
    </row>
    <row r="9837" spans="1:89" x14ac:dyDescent="0.25">
      <c r="A9837" s="2"/>
      <c r="B9837" s="5"/>
      <c r="C9837" s="5"/>
      <c r="D9837" s="5"/>
      <c r="E9837" s="5"/>
      <c r="F9837" s="5"/>
      <c r="G9837" s="5"/>
      <c r="H9837" s="5"/>
      <c r="I9837" s="3"/>
      <c r="J9837" s="5"/>
      <c r="K9837" s="5"/>
      <c r="L9837" s="5"/>
      <c r="M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3"/>
      <c r="AU9837" s="5"/>
      <c r="AV9837" s="3"/>
      <c r="AW9837" s="3"/>
      <c r="AX9837" s="3"/>
      <c r="AY9837" s="3"/>
      <c r="AZ9837" s="3"/>
      <c r="BA9837" s="3"/>
      <c r="BB9837" s="3"/>
      <c r="BC9837" s="3"/>
      <c r="BD9837" s="3"/>
      <c r="BE9837" s="3"/>
      <c r="BF9837" s="3"/>
      <c r="BG9837" s="3"/>
      <c r="CK9837"/>
    </row>
    <row r="9838" spans="1:89" x14ac:dyDescent="0.25">
      <c r="A9838" s="2"/>
      <c r="B9838" s="5"/>
      <c r="C9838" s="5"/>
      <c r="D9838" s="5"/>
      <c r="E9838" s="5"/>
      <c r="F9838" s="5"/>
      <c r="G9838" s="5"/>
      <c r="H9838" s="5"/>
      <c r="I9838" s="3"/>
      <c r="J9838" s="5"/>
      <c r="K9838" s="5"/>
      <c r="L9838" s="5"/>
      <c r="M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3"/>
      <c r="AU9838" s="5"/>
      <c r="AV9838" s="3"/>
      <c r="AW9838" s="3"/>
      <c r="AX9838" s="3"/>
      <c r="AY9838" s="3"/>
      <c r="AZ9838" s="3"/>
      <c r="BA9838" s="3"/>
      <c r="BB9838" s="3"/>
      <c r="BC9838" s="3"/>
      <c r="BD9838" s="3"/>
      <c r="BE9838" s="3"/>
      <c r="BF9838" s="3"/>
      <c r="BG9838" s="3"/>
      <c r="CK9838"/>
    </row>
    <row r="9839" spans="1:89" x14ac:dyDescent="0.25">
      <c r="A9839" s="2"/>
      <c r="B9839" s="5"/>
      <c r="C9839" s="5"/>
      <c r="D9839" s="5"/>
      <c r="E9839" s="5"/>
      <c r="F9839" s="5"/>
      <c r="G9839" s="5"/>
      <c r="H9839" s="5"/>
      <c r="I9839" s="3"/>
      <c r="J9839" s="5"/>
      <c r="K9839" s="5"/>
      <c r="L9839" s="5"/>
      <c r="M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3"/>
      <c r="AU9839" s="5"/>
      <c r="AV9839" s="3"/>
      <c r="AW9839" s="3"/>
      <c r="AX9839" s="3"/>
      <c r="AY9839" s="3"/>
      <c r="AZ9839" s="3"/>
      <c r="BA9839" s="3"/>
      <c r="BB9839" s="3"/>
      <c r="BC9839" s="3"/>
      <c r="BD9839" s="3"/>
      <c r="BE9839" s="3"/>
      <c r="BF9839" s="3"/>
      <c r="BG9839" s="3"/>
      <c r="CK9839"/>
    </row>
    <row r="9840" spans="1:89" x14ac:dyDescent="0.25">
      <c r="A9840" s="2"/>
      <c r="B9840" s="5"/>
      <c r="C9840" s="5"/>
      <c r="D9840" s="5"/>
      <c r="E9840" s="5"/>
      <c r="F9840" s="5"/>
      <c r="G9840" s="5"/>
      <c r="H9840" s="5"/>
      <c r="I9840" s="3"/>
      <c r="J9840" s="5"/>
      <c r="K9840" s="5"/>
      <c r="L9840" s="5"/>
      <c r="M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3"/>
      <c r="AU9840" s="5"/>
      <c r="AV9840" s="3"/>
      <c r="AW9840" s="3"/>
      <c r="AX9840" s="3"/>
      <c r="AY9840" s="3"/>
      <c r="AZ9840" s="3"/>
      <c r="BA9840" s="3"/>
      <c r="BB9840" s="3"/>
      <c r="BC9840" s="3"/>
      <c r="BD9840" s="3"/>
      <c r="BE9840" s="3"/>
      <c r="BF9840" s="3"/>
      <c r="BG9840" s="3"/>
      <c r="CK9840"/>
    </row>
    <row r="9841" spans="1:89" x14ac:dyDescent="0.25">
      <c r="A9841" s="2"/>
      <c r="B9841" s="5"/>
      <c r="C9841" s="5"/>
      <c r="D9841" s="5"/>
      <c r="E9841" s="5"/>
      <c r="F9841" s="5"/>
      <c r="G9841" s="5"/>
      <c r="H9841" s="5"/>
      <c r="I9841" s="3"/>
      <c r="J9841" s="5"/>
      <c r="K9841" s="5"/>
      <c r="L9841" s="5"/>
      <c r="M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3"/>
      <c r="AU9841" s="5"/>
      <c r="AV9841" s="3"/>
      <c r="AW9841" s="3"/>
      <c r="AX9841" s="3"/>
      <c r="AY9841" s="3"/>
      <c r="AZ9841" s="3"/>
      <c r="BA9841" s="3"/>
      <c r="BB9841" s="3"/>
      <c r="BC9841" s="3"/>
      <c r="BD9841" s="3"/>
      <c r="BE9841" s="3"/>
      <c r="BF9841" s="3"/>
      <c r="BG9841" s="3"/>
      <c r="CK9841"/>
    </row>
    <row r="9842" spans="1:89" x14ac:dyDescent="0.25">
      <c r="A9842" s="2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3"/>
      <c r="AU9842" s="5"/>
      <c r="AV9842" s="3"/>
      <c r="AW9842" s="3"/>
      <c r="AX9842" s="3"/>
      <c r="AY9842" s="3"/>
      <c r="AZ9842" s="3"/>
      <c r="BA9842" s="3"/>
      <c r="BB9842" s="3"/>
      <c r="BC9842" s="3"/>
      <c r="BD9842" s="3"/>
      <c r="BE9842" s="3"/>
      <c r="BF9842" s="3"/>
      <c r="BG9842" s="3"/>
      <c r="CK9842"/>
    </row>
    <row r="9843" spans="1:89" x14ac:dyDescent="0.25">
      <c r="A9843" s="2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3"/>
      <c r="AU9843" s="5"/>
      <c r="AV9843" s="3"/>
      <c r="AW9843" s="3"/>
      <c r="AX9843" s="3"/>
      <c r="AY9843" s="3"/>
      <c r="AZ9843" s="3"/>
      <c r="BA9843" s="3"/>
      <c r="BB9843" s="3"/>
      <c r="BC9843" s="3"/>
      <c r="BD9843" s="3"/>
      <c r="BE9843" s="3"/>
      <c r="BF9843" s="3"/>
      <c r="BG9843" s="3"/>
      <c r="CK9843"/>
    </row>
    <row r="9844" spans="1:89" x14ac:dyDescent="0.25">
      <c r="A9844" s="2"/>
      <c r="B9844" s="5"/>
      <c r="C9844" s="5"/>
      <c r="D9844" s="5"/>
      <c r="E9844" s="5"/>
      <c r="F9844" s="5"/>
      <c r="G9844" s="5"/>
      <c r="H9844" s="5"/>
      <c r="I9844" s="3"/>
      <c r="J9844" s="5"/>
      <c r="K9844" s="5"/>
      <c r="L9844" s="5"/>
      <c r="M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3"/>
      <c r="AU9844" s="5"/>
      <c r="AV9844" s="3"/>
      <c r="AW9844" s="3"/>
      <c r="AX9844" s="3"/>
      <c r="AY9844" s="3"/>
      <c r="AZ9844" s="3"/>
      <c r="BA9844" s="3"/>
      <c r="BB9844" s="3"/>
      <c r="BC9844" s="3"/>
      <c r="BD9844" s="3"/>
      <c r="BE9844" s="3"/>
      <c r="BF9844" s="3"/>
      <c r="BG9844" s="3"/>
      <c r="CK9844"/>
    </row>
    <row r="9845" spans="1:89" x14ac:dyDescent="0.25">
      <c r="A9845" s="2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3"/>
      <c r="AU9845" s="5"/>
      <c r="AV9845" s="3"/>
      <c r="AW9845" s="3"/>
      <c r="AX9845" s="3"/>
      <c r="AY9845" s="3"/>
      <c r="AZ9845" s="3"/>
      <c r="BA9845" s="3"/>
      <c r="BB9845" s="3"/>
      <c r="BC9845" s="3"/>
      <c r="BD9845" s="3"/>
      <c r="BE9845" s="3"/>
      <c r="BF9845" s="3"/>
      <c r="BG9845" s="3"/>
      <c r="CK9845"/>
    </row>
    <row r="9846" spans="1:89" x14ac:dyDescent="0.25">
      <c r="A9846" s="2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3"/>
      <c r="AU9846" s="5"/>
      <c r="AV9846" s="3"/>
      <c r="AW9846" s="3"/>
      <c r="AX9846" s="3"/>
      <c r="AY9846" s="3"/>
      <c r="AZ9846" s="3"/>
      <c r="BA9846" s="3"/>
      <c r="BB9846" s="3"/>
      <c r="BC9846" s="3"/>
      <c r="BD9846" s="3"/>
      <c r="BE9846" s="3"/>
      <c r="BF9846" s="3"/>
      <c r="BG9846" s="3"/>
      <c r="CK9846"/>
    </row>
    <row r="9847" spans="1:89" x14ac:dyDescent="0.25">
      <c r="A9847" s="2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3"/>
      <c r="AU9847" s="5"/>
      <c r="AV9847" s="3"/>
      <c r="AW9847" s="3"/>
      <c r="AX9847" s="3"/>
      <c r="AY9847" s="3"/>
      <c r="AZ9847" s="3"/>
      <c r="BA9847" s="3"/>
      <c r="BB9847" s="3"/>
      <c r="BC9847" s="3"/>
      <c r="BD9847" s="3"/>
      <c r="BE9847" s="3"/>
      <c r="BF9847" s="3"/>
      <c r="BG9847" s="3"/>
      <c r="CK9847"/>
    </row>
    <row r="9848" spans="1:89" x14ac:dyDescent="0.25">
      <c r="A9848" s="2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3"/>
      <c r="AU9848" s="5"/>
      <c r="AV9848" s="3"/>
      <c r="AW9848" s="3"/>
      <c r="AX9848" s="3"/>
      <c r="AY9848" s="3"/>
      <c r="AZ9848" s="3"/>
      <c r="BA9848" s="3"/>
      <c r="BB9848" s="3"/>
      <c r="BC9848" s="3"/>
      <c r="BD9848" s="3"/>
      <c r="BE9848" s="3"/>
      <c r="BF9848" s="3"/>
      <c r="BG9848" s="3"/>
      <c r="CK9848"/>
    </row>
    <row r="9849" spans="1:89" x14ac:dyDescent="0.25">
      <c r="A9849" s="2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3"/>
      <c r="AU9849" s="5"/>
      <c r="AV9849" s="3"/>
      <c r="AW9849" s="3"/>
      <c r="AX9849" s="3"/>
      <c r="AY9849" s="3"/>
      <c r="AZ9849" s="3"/>
      <c r="BA9849" s="3"/>
      <c r="BB9849" s="3"/>
      <c r="BC9849" s="3"/>
      <c r="BD9849" s="3"/>
      <c r="BE9849" s="3"/>
      <c r="BF9849" s="3"/>
      <c r="BG9849" s="3"/>
      <c r="CK9849"/>
    </row>
    <row r="9850" spans="1:89" x14ac:dyDescent="0.25">
      <c r="A9850" s="2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3"/>
      <c r="AU9850" s="5"/>
      <c r="AV9850" s="3"/>
      <c r="AW9850" s="3"/>
      <c r="AX9850" s="3"/>
      <c r="AY9850" s="3"/>
      <c r="AZ9850" s="3"/>
      <c r="BA9850" s="3"/>
      <c r="BB9850" s="3"/>
      <c r="BC9850" s="3"/>
      <c r="BD9850" s="3"/>
      <c r="BE9850" s="3"/>
      <c r="BF9850" s="3"/>
      <c r="BG9850" s="3"/>
      <c r="CK9850"/>
    </row>
    <row r="9851" spans="1:89" x14ac:dyDescent="0.25">
      <c r="A9851" s="2"/>
      <c r="B9851" s="5"/>
      <c r="C9851" s="5"/>
      <c r="D9851" s="5"/>
      <c r="E9851" s="5"/>
      <c r="F9851" s="5"/>
      <c r="G9851" s="5"/>
      <c r="H9851" s="5"/>
      <c r="I9851" s="3"/>
      <c r="J9851" s="5"/>
      <c r="K9851" s="5"/>
      <c r="L9851" s="5"/>
      <c r="M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3"/>
      <c r="AU9851" s="5"/>
      <c r="AV9851" s="3"/>
      <c r="AW9851" s="3"/>
      <c r="AX9851" s="3"/>
      <c r="AY9851" s="3"/>
      <c r="AZ9851" s="3"/>
      <c r="BA9851" s="3"/>
      <c r="BB9851" s="3"/>
      <c r="BC9851" s="3"/>
      <c r="BD9851" s="3"/>
      <c r="BE9851" s="3"/>
      <c r="BF9851" s="3"/>
      <c r="BG9851" s="3"/>
      <c r="CK9851"/>
    </row>
    <row r="9852" spans="1:89" x14ac:dyDescent="0.25">
      <c r="A9852" s="2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3"/>
      <c r="AU9852" s="5"/>
      <c r="AV9852" s="3"/>
      <c r="AW9852" s="3"/>
      <c r="AX9852" s="3"/>
      <c r="AY9852" s="3"/>
      <c r="AZ9852" s="3"/>
      <c r="BA9852" s="3"/>
      <c r="BB9852" s="3"/>
      <c r="BC9852" s="3"/>
      <c r="BD9852" s="3"/>
      <c r="BE9852" s="3"/>
      <c r="BF9852" s="3"/>
      <c r="BG9852" s="3"/>
      <c r="CK9852"/>
    </row>
    <row r="9853" spans="1:89" x14ac:dyDescent="0.25">
      <c r="A9853" s="2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3"/>
      <c r="AU9853" s="5"/>
      <c r="AV9853" s="3"/>
      <c r="AW9853" s="3"/>
      <c r="AX9853" s="3"/>
      <c r="AY9853" s="3"/>
      <c r="AZ9853" s="3"/>
      <c r="BA9853" s="3"/>
      <c r="BB9853" s="3"/>
      <c r="BC9853" s="3"/>
      <c r="BD9853" s="3"/>
      <c r="BE9853" s="3"/>
      <c r="BF9853" s="3"/>
      <c r="BG9853" s="3"/>
      <c r="CK9853"/>
    </row>
    <row r="9854" spans="1:89" x14ac:dyDescent="0.25">
      <c r="A9854" s="2"/>
      <c r="B9854" s="5"/>
      <c r="C9854" s="5"/>
      <c r="D9854" s="5"/>
      <c r="E9854" s="5"/>
      <c r="F9854" s="5"/>
      <c r="G9854" s="5"/>
      <c r="H9854" s="5"/>
      <c r="I9854" s="3"/>
      <c r="J9854" s="5"/>
      <c r="K9854" s="5"/>
      <c r="L9854" s="5"/>
      <c r="M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3"/>
      <c r="AU9854" s="5"/>
      <c r="AV9854" s="3"/>
      <c r="AW9854" s="3"/>
      <c r="AX9854" s="3"/>
      <c r="AY9854" s="3"/>
      <c r="AZ9854" s="3"/>
      <c r="BA9854" s="3"/>
      <c r="BB9854" s="3"/>
      <c r="BC9854" s="3"/>
      <c r="BD9854" s="3"/>
      <c r="BE9854" s="3"/>
      <c r="BF9854" s="3"/>
      <c r="BG9854" s="3"/>
      <c r="CK9854"/>
    </row>
    <row r="9855" spans="1:89" x14ac:dyDescent="0.25">
      <c r="A9855" s="2"/>
      <c r="B9855" s="5"/>
      <c r="C9855" s="5"/>
      <c r="D9855" s="5"/>
      <c r="E9855" s="5"/>
      <c r="F9855" s="5"/>
      <c r="G9855" s="5"/>
      <c r="H9855" s="5"/>
      <c r="I9855" s="3"/>
      <c r="J9855" s="5"/>
      <c r="K9855" s="5"/>
      <c r="L9855" s="5"/>
      <c r="M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3"/>
      <c r="AU9855" s="5"/>
      <c r="AV9855" s="3"/>
      <c r="AW9855" s="3"/>
      <c r="AX9855" s="3"/>
      <c r="AY9855" s="3"/>
      <c r="AZ9855" s="3"/>
      <c r="BA9855" s="3"/>
      <c r="BB9855" s="3"/>
      <c r="BC9855" s="3"/>
      <c r="BD9855" s="3"/>
      <c r="BE9855" s="3"/>
      <c r="BF9855" s="3"/>
      <c r="BG9855" s="3"/>
      <c r="CK9855"/>
    </row>
    <row r="9856" spans="1:89" x14ac:dyDescent="0.25">
      <c r="A9856" s="2"/>
      <c r="B9856" s="5"/>
      <c r="C9856" s="5"/>
      <c r="D9856" s="5"/>
      <c r="E9856" s="5"/>
      <c r="F9856" s="5"/>
      <c r="G9856" s="5"/>
      <c r="H9856" s="5"/>
      <c r="I9856" s="3"/>
      <c r="J9856" s="5"/>
      <c r="K9856" s="5"/>
      <c r="L9856" s="5"/>
      <c r="M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3"/>
      <c r="AU9856" s="5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CK9856"/>
    </row>
    <row r="9857" spans="1:89" x14ac:dyDescent="0.25">
      <c r="A9857" s="2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3"/>
      <c r="AU9857" s="5"/>
      <c r="AV9857" s="3"/>
      <c r="AW9857" s="3"/>
      <c r="AX9857" s="3"/>
      <c r="AY9857" s="3"/>
      <c r="AZ9857" s="3"/>
      <c r="BA9857" s="3"/>
      <c r="BB9857" s="3"/>
      <c r="BC9857" s="3"/>
      <c r="BD9857" s="3"/>
      <c r="BE9857" s="3"/>
      <c r="BF9857" s="3"/>
      <c r="BG9857" s="3"/>
      <c r="CK9857"/>
    </row>
    <row r="9858" spans="1:89" x14ac:dyDescent="0.25">
      <c r="A9858" s="2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3"/>
      <c r="AU9858" s="5"/>
      <c r="AV9858" s="3"/>
      <c r="AW9858" s="3"/>
      <c r="AX9858" s="3"/>
      <c r="AY9858" s="3"/>
      <c r="AZ9858" s="3"/>
      <c r="BA9858" s="3"/>
      <c r="BB9858" s="3"/>
      <c r="BC9858" s="3"/>
      <c r="BD9858" s="3"/>
      <c r="BE9858" s="3"/>
      <c r="BF9858" s="3"/>
      <c r="BG9858" s="3"/>
      <c r="CK9858"/>
    </row>
    <row r="9859" spans="1:89" x14ac:dyDescent="0.25">
      <c r="A9859" s="2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3"/>
      <c r="AU9859" s="5"/>
      <c r="AV9859" s="3"/>
      <c r="AW9859" s="3"/>
      <c r="AX9859" s="3"/>
      <c r="AY9859" s="3"/>
      <c r="AZ9859" s="3"/>
      <c r="BA9859" s="3"/>
      <c r="BB9859" s="3"/>
      <c r="BC9859" s="3"/>
      <c r="BD9859" s="3"/>
      <c r="BE9859" s="3"/>
      <c r="BF9859" s="3"/>
      <c r="BG9859" s="3"/>
      <c r="CK9859"/>
    </row>
    <row r="9860" spans="1:89" x14ac:dyDescent="0.25">
      <c r="A9860" s="2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3"/>
      <c r="AU9860" s="5"/>
      <c r="AV9860" s="3"/>
      <c r="AW9860" s="3"/>
      <c r="AX9860" s="3"/>
      <c r="AY9860" s="3"/>
      <c r="AZ9860" s="3"/>
      <c r="BA9860" s="3"/>
      <c r="BB9860" s="3"/>
      <c r="BC9860" s="3"/>
      <c r="BD9860" s="3"/>
      <c r="BE9860" s="3"/>
      <c r="BF9860" s="3"/>
      <c r="BG9860" s="3"/>
      <c r="CK9860"/>
    </row>
    <row r="9861" spans="1:89" x14ac:dyDescent="0.25">
      <c r="A9861" s="2"/>
      <c r="B9861" s="5"/>
      <c r="C9861" s="5"/>
      <c r="D9861" s="5"/>
      <c r="E9861" s="5"/>
      <c r="F9861" s="5"/>
      <c r="G9861" s="5"/>
      <c r="H9861" s="5"/>
      <c r="I9861" s="3"/>
      <c r="J9861" s="5"/>
      <c r="K9861" s="5"/>
      <c r="L9861" s="5"/>
      <c r="M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3"/>
      <c r="AU9861" s="5"/>
      <c r="AV9861" s="3"/>
      <c r="AW9861" s="3"/>
      <c r="AX9861" s="3"/>
      <c r="AY9861" s="3"/>
      <c r="AZ9861" s="3"/>
      <c r="BA9861" s="3"/>
      <c r="BB9861" s="3"/>
      <c r="BC9861" s="3"/>
      <c r="BD9861" s="3"/>
      <c r="BE9861" s="3"/>
      <c r="BF9861" s="3"/>
      <c r="BG9861" s="3"/>
      <c r="CK9861"/>
    </row>
    <row r="9862" spans="1:89" x14ac:dyDescent="0.25">
      <c r="A9862" s="2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3"/>
      <c r="AU9862" s="5"/>
      <c r="AV9862" s="3"/>
      <c r="AW9862" s="3"/>
      <c r="AX9862" s="3"/>
      <c r="AY9862" s="3"/>
      <c r="AZ9862" s="3"/>
      <c r="BA9862" s="3"/>
      <c r="BB9862" s="3"/>
      <c r="BC9862" s="3"/>
      <c r="BD9862" s="3"/>
      <c r="BE9862" s="3"/>
      <c r="BF9862" s="3"/>
      <c r="BG9862" s="3"/>
      <c r="CK9862"/>
    </row>
    <row r="9863" spans="1:89" x14ac:dyDescent="0.25">
      <c r="A9863" s="2"/>
      <c r="B9863" s="5"/>
      <c r="C9863" s="5"/>
      <c r="D9863" s="5"/>
      <c r="E9863" s="5"/>
      <c r="F9863" s="5"/>
      <c r="G9863" s="5"/>
      <c r="H9863" s="5"/>
      <c r="I9863" s="3"/>
      <c r="J9863" s="5"/>
      <c r="K9863" s="5"/>
      <c r="L9863" s="5"/>
      <c r="M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3"/>
      <c r="AU9863" s="5"/>
      <c r="AV9863" s="3"/>
      <c r="AW9863" s="3"/>
      <c r="AX9863" s="3"/>
      <c r="AY9863" s="3"/>
      <c r="AZ9863" s="3"/>
      <c r="BA9863" s="3"/>
      <c r="BB9863" s="3"/>
      <c r="BC9863" s="3"/>
      <c r="BD9863" s="3"/>
      <c r="BE9863" s="3"/>
      <c r="BF9863" s="3"/>
      <c r="BG9863" s="3"/>
      <c r="CK9863"/>
    </row>
    <row r="9864" spans="1:89" x14ac:dyDescent="0.25">
      <c r="A9864" s="2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3"/>
      <c r="AU9864" s="5"/>
      <c r="AV9864" s="3"/>
      <c r="AW9864" s="3"/>
      <c r="AX9864" s="3"/>
      <c r="AY9864" s="3"/>
      <c r="AZ9864" s="3"/>
      <c r="BA9864" s="3"/>
      <c r="BB9864" s="3"/>
      <c r="BC9864" s="3"/>
      <c r="BD9864" s="3"/>
      <c r="BE9864" s="3"/>
      <c r="BF9864" s="3"/>
      <c r="BG9864" s="3"/>
      <c r="CK9864"/>
    </row>
    <row r="9865" spans="1:89" x14ac:dyDescent="0.25">
      <c r="A9865" s="2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3"/>
      <c r="AU9865" s="5"/>
      <c r="AV9865" s="3"/>
      <c r="AW9865" s="3"/>
      <c r="AX9865" s="3"/>
      <c r="AY9865" s="3"/>
      <c r="AZ9865" s="3"/>
      <c r="BA9865" s="3"/>
      <c r="BB9865" s="3"/>
      <c r="BC9865" s="3"/>
      <c r="BD9865" s="3"/>
      <c r="BE9865" s="3"/>
      <c r="BF9865" s="3"/>
      <c r="BG9865" s="3"/>
      <c r="CK9865"/>
    </row>
    <row r="9866" spans="1:89" x14ac:dyDescent="0.25">
      <c r="A9866" s="2"/>
      <c r="B9866" s="5"/>
      <c r="C9866" s="5"/>
      <c r="D9866" s="5"/>
      <c r="E9866" s="5"/>
      <c r="F9866" s="5"/>
      <c r="G9866" s="5"/>
      <c r="H9866" s="5"/>
      <c r="I9866" s="3"/>
      <c r="J9866" s="5"/>
      <c r="K9866" s="5"/>
      <c r="L9866" s="5"/>
      <c r="M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3"/>
      <c r="AU9866" s="5"/>
      <c r="AV9866" s="3"/>
      <c r="AW9866" s="3"/>
      <c r="AX9866" s="3"/>
      <c r="AY9866" s="3"/>
      <c r="AZ9866" s="3"/>
      <c r="BA9866" s="3"/>
      <c r="BB9866" s="3"/>
      <c r="BC9866" s="3"/>
      <c r="BD9866" s="3"/>
      <c r="BE9866" s="3"/>
      <c r="BF9866" s="3"/>
      <c r="BG9866" s="3"/>
      <c r="CK9866"/>
    </row>
    <row r="9867" spans="1:89" x14ac:dyDescent="0.25">
      <c r="A9867" s="2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3"/>
      <c r="AU9867" s="5"/>
      <c r="AV9867" s="3"/>
      <c r="AW9867" s="3"/>
      <c r="AX9867" s="3"/>
      <c r="AY9867" s="3"/>
      <c r="AZ9867" s="3"/>
      <c r="BA9867" s="3"/>
      <c r="BB9867" s="3"/>
      <c r="BC9867" s="3"/>
      <c r="BD9867" s="3"/>
      <c r="BE9867" s="3"/>
      <c r="BF9867" s="3"/>
      <c r="BG9867" s="3"/>
      <c r="CK9867"/>
    </row>
    <row r="9868" spans="1:89" x14ac:dyDescent="0.25">
      <c r="A9868" s="2"/>
      <c r="B9868" s="5"/>
      <c r="C9868" s="5"/>
      <c r="D9868" s="5"/>
      <c r="E9868" s="5"/>
      <c r="F9868" s="5"/>
      <c r="G9868" s="5"/>
      <c r="H9868" s="5"/>
      <c r="I9868" s="3"/>
      <c r="J9868" s="5"/>
      <c r="K9868" s="5"/>
      <c r="L9868" s="5"/>
      <c r="M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3"/>
      <c r="AU9868" s="5"/>
      <c r="AV9868" s="3"/>
      <c r="AW9868" s="3"/>
      <c r="AX9868" s="3"/>
      <c r="AY9868" s="3"/>
      <c r="AZ9868" s="3"/>
      <c r="BA9868" s="3"/>
      <c r="BB9868" s="3"/>
      <c r="BC9868" s="3"/>
      <c r="BD9868" s="3"/>
      <c r="BE9868" s="3"/>
      <c r="BF9868" s="3"/>
      <c r="BG9868" s="3"/>
      <c r="CK9868"/>
    </row>
    <row r="9869" spans="1:89" x14ac:dyDescent="0.25">
      <c r="A9869" s="2"/>
      <c r="B9869" s="5"/>
      <c r="C9869" s="5"/>
      <c r="D9869" s="5"/>
      <c r="E9869" s="5"/>
      <c r="F9869" s="5"/>
      <c r="G9869" s="5"/>
      <c r="H9869" s="5"/>
      <c r="I9869" s="3"/>
      <c r="J9869" s="5"/>
      <c r="K9869" s="5"/>
      <c r="L9869" s="5"/>
      <c r="M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3"/>
      <c r="AU9869" s="5"/>
      <c r="AV9869" s="3"/>
      <c r="AW9869" s="3"/>
      <c r="AX9869" s="3"/>
      <c r="AY9869" s="3"/>
      <c r="AZ9869" s="3"/>
      <c r="BA9869" s="3"/>
      <c r="BB9869" s="3"/>
      <c r="BC9869" s="3"/>
      <c r="BD9869" s="3"/>
      <c r="BE9869" s="3"/>
      <c r="BF9869" s="3"/>
      <c r="BG9869" s="3"/>
      <c r="CK9869"/>
    </row>
    <row r="9870" spans="1:89" x14ac:dyDescent="0.25">
      <c r="A9870" s="2"/>
      <c r="B9870" s="5"/>
      <c r="C9870" s="5"/>
      <c r="D9870" s="5"/>
      <c r="E9870" s="5"/>
      <c r="F9870" s="5"/>
      <c r="G9870" s="5"/>
      <c r="H9870" s="5"/>
      <c r="I9870" s="3"/>
      <c r="J9870" s="5"/>
      <c r="K9870" s="5"/>
      <c r="L9870" s="5"/>
      <c r="M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3"/>
      <c r="AU9870" s="5"/>
      <c r="AV9870" s="3"/>
      <c r="AW9870" s="3"/>
      <c r="AX9870" s="3"/>
      <c r="AY9870" s="3"/>
      <c r="AZ9870" s="3"/>
      <c r="BA9870" s="3"/>
      <c r="BB9870" s="3"/>
      <c r="BC9870" s="3"/>
      <c r="BD9870" s="3"/>
      <c r="BE9870" s="3"/>
      <c r="BF9870" s="3"/>
      <c r="BG9870" s="3"/>
      <c r="CK9870"/>
    </row>
    <row r="9871" spans="1:89" x14ac:dyDescent="0.25">
      <c r="A9871" s="2"/>
      <c r="B9871" s="5"/>
      <c r="C9871" s="5"/>
      <c r="D9871" s="5"/>
      <c r="E9871" s="5"/>
      <c r="F9871" s="5"/>
      <c r="G9871" s="5"/>
      <c r="H9871" s="5"/>
      <c r="I9871" s="3"/>
      <c r="J9871" s="5"/>
      <c r="K9871" s="5"/>
      <c r="L9871" s="5"/>
      <c r="M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3"/>
      <c r="AU9871" s="5"/>
      <c r="AV9871" s="3"/>
      <c r="AW9871" s="3"/>
      <c r="AX9871" s="3"/>
      <c r="AY9871" s="3"/>
      <c r="AZ9871" s="3"/>
      <c r="BA9871" s="3"/>
      <c r="BB9871" s="3"/>
      <c r="BC9871" s="3"/>
      <c r="BD9871" s="3"/>
      <c r="BE9871" s="3"/>
      <c r="BF9871" s="3"/>
      <c r="BG9871" s="3"/>
      <c r="CK9871"/>
    </row>
    <row r="9872" spans="1:89" x14ac:dyDescent="0.25">
      <c r="A9872" s="2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3"/>
      <c r="AU9872" s="5"/>
      <c r="AV9872" s="3"/>
      <c r="AW9872" s="3"/>
      <c r="AX9872" s="3"/>
      <c r="AY9872" s="3"/>
      <c r="AZ9872" s="3"/>
      <c r="BA9872" s="3"/>
      <c r="BB9872" s="3"/>
      <c r="BC9872" s="3"/>
      <c r="BD9872" s="3"/>
      <c r="BE9872" s="3"/>
      <c r="BF9872" s="3"/>
      <c r="BG9872" s="3"/>
      <c r="CK9872"/>
    </row>
    <row r="9873" spans="1:89" x14ac:dyDescent="0.25">
      <c r="A9873" s="2"/>
      <c r="B9873" s="5"/>
      <c r="C9873" s="5"/>
      <c r="D9873" s="5"/>
      <c r="E9873" s="5"/>
      <c r="F9873" s="5"/>
      <c r="G9873" s="5"/>
      <c r="H9873" s="5"/>
      <c r="I9873" s="3"/>
      <c r="J9873" s="5"/>
      <c r="K9873" s="5"/>
      <c r="L9873" s="5"/>
      <c r="M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3"/>
      <c r="AU9873" s="5"/>
      <c r="AV9873" s="3"/>
      <c r="AW9873" s="3"/>
      <c r="AX9873" s="3"/>
      <c r="AY9873" s="3"/>
      <c r="AZ9873" s="3"/>
      <c r="BA9873" s="3"/>
      <c r="BB9873" s="3"/>
      <c r="BC9873" s="3"/>
      <c r="BD9873" s="3"/>
      <c r="BE9873" s="3"/>
      <c r="BF9873" s="3"/>
      <c r="BG9873" s="3"/>
      <c r="CK9873"/>
    </row>
    <row r="9874" spans="1:89" x14ac:dyDescent="0.25">
      <c r="A9874" s="2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3"/>
      <c r="AU9874" s="5"/>
      <c r="AV9874" s="3"/>
      <c r="AW9874" s="3"/>
      <c r="AX9874" s="3"/>
      <c r="AY9874" s="3"/>
      <c r="AZ9874" s="3"/>
      <c r="BA9874" s="3"/>
      <c r="BB9874" s="3"/>
      <c r="BC9874" s="3"/>
      <c r="BD9874" s="3"/>
      <c r="BE9874" s="3"/>
      <c r="BF9874" s="3"/>
      <c r="BG9874" s="3"/>
      <c r="CK9874"/>
    </row>
    <row r="9875" spans="1:89" x14ac:dyDescent="0.25">
      <c r="A9875" s="2"/>
      <c r="B9875" s="5"/>
      <c r="C9875" s="5"/>
      <c r="D9875" s="5"/>
      <c r="E9875" s="5"/>
      <c r="F9875" s="5"/>
      <c r="G9875" s="5"/>
      <c r="H9875" s="5"/>
      <c r="I9875" s="3"/>
      <c r="J9875" s="5"/>
      <c r="K9875" s="5"/>
      <c r="L9875" s="5"/>
      <c r="M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3"/>
      <c r="AU9875" s="5"/>
      <c r="AV9875" s="3"/>
      <c r="AW9875" s="3"/>
      <c r="AX9875" s="3"/>
      <c r="AY9875" s="3"/>
      <c r="AZ9875" s="3"/>
      <c r="BA9875" s="3"/>
      <c r="BB9875" s="3"/>
      <c r="BC9875" s="3"/>
      <c r="BD9875" s="3"/>
      <c r="BE9875" s="3"/>
      <c r="BF9875" s="3"/>
      <c r="BG9875" s="3"/>
      <c r="CK9875"/>
    </row>
    <row r="9876" spans="1:89" x14ac:dyDescent="0.25">
      <c r="A9876" s="2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3"/>
      <c r="AU9876" s="5"/>
      <c r="AV9876" s="3"/>
      <c r="AW9876" s="3"/>
      <c r="AX9876" s="3"/>
      <c r="AY9876" s="3"/>
      <c r="AZ9876" s="3"/>
      <c r="BA9876" s="3"/>
      <c r="BB9876" s="3"/>
      <c r="BC9876" s="3"/>
      <c r="BD9876" s="3"/>
      <c r="BE9876" s="3"/>
      <c r="BF9876" s="3"/>
      <c r="BG9876" s="3"/>
      <c r="CK9876"/>
    </row>
    <row r="9877" spans="1:89" x14ac:dyDescent="0.25">
      <c r="A9877" s="2"/>
      <c r="B9877" s="5"/>
      <c r="C9877" s="5"/>
      <c r="D9877" s="5"/>
      <c r="E9877" s="5"/>
      <c r="F9877" s="5"/>
      <c r="G9877" s="5"/>
      <c r="H9877" s="5"/>
      <c r="I9877" s="3"/>
      <c r="J9877" s="5"/>
      <c r="K9877" s="5"/>
      <c r="L9877" s="5"/>
      <c r="M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3"/>
      <c r="AU9877" s="5"/>
      <c r="AV9877" s="3"/>
      <c r="AW9877" s="3"/>
      <c r="AX9877" s="3"/>
      <c r="AY9877" s="3"/>
      <c r="AZ9877" s="3"/>
      <c r="BA9877" s="3"/>
      <c r="BB9877" s="3"/>
      <c r="BC9877" s="3"/>
      <c r="BD9877" s="3"/>
      <c r="BE9877" s="3"/>
      <c r="BF9877" s="3"/>
      <c r="BG9877" s="3"/>
      <c r="CK9877"/>
    </row>
    <row r="9878" spans="1:89" x14ac:dyDescent="0.25">
      <c r="A9878" s="2"/>
      <c r="B9878" s="5"/>
      <c r="C9878" s="5"/>
      <c r="D9878" s="5"/>
      <c r="E9878" s="5"/>
      <c r="F9878" s="5"/>
      <c r="G9878" s="5"/>
      <c r="H9878" s="5"/>
      <c r="I9878" s="3"/>
      <c r="J9878" s="5"/>
      <c r="K9878" s="5"/>
      <c r="L9878" s="5"/>
      <c r="M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3"/>
      <c r="AU9878" s="5"/>
      <c r="AV9878" s="3"/>
      <c r="AW9878" s="3"/>
      <c r="AX9878" s="3"/>
      <c r="AY9878" s="3"/>
      <c r="AZ9878" s="3"/>
      <c r="BA9878" s="3"/>
      <c r="BB9878" s="3"/>
      <c r="BC9878" s="3"/>
      <c r="BD9878" s="3"/>
      <c r="BE9878" s="3"/>
      <c r="BF9878" s="3"/>
      <c r="BG9878" s="3"/>
      <c r="CK9878"/>
    </row>
    <row r="9879" spans="1:89" x14ac:dyDescent="0.25">
      <c r="A9879" s="2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3"/>
      <c r="AU9879" s="5"/>
      <c r="AV9879" s="3"/>
      <c r="AW9879" s="3"/>
      <c r="AX9879" s="3"/>
      <c r="AY9879" s="3"/>
      <c r="AZ9879" s="3"/>
      <c r="BA9879" s="3"/>
      <c r="BB9879" s="3"/>
      <c r="BC9879" s="3"/>
      <c r="BD9879" s="3"/>
      <c r="BE9879" s="3"/>
      <c r="BF9879" s="3"/>
      <c r="BG9879" s="3"/>
      <c r="CK9879"/>
    </row>
    <row r="9880" spans="1:89" x14ac:dyDescent="0.25">
      <c r="A9880" s="2"/>
      <c r="B9880" s="5"/>
      <c r="C9880" s="5"/>
      <c r="D9880" s="5"/>
      <c r="E9880" s="5"/>
      <c r="F9880" s="5"/>
      <c r="G9880" s="5"/>
      <c r="H9880" s="5"/>
      <c r="I9880" s="3"/>
      <c r="J9880" s="5"/>
      <c r="K9880" s="5"/>
      <c r="L9880" s="5"/>
      <c r="M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3"/>
      <c r="AU9880" s="5"/>
      <c r="AV9880" s="3"/>
      <c r="AW9880" s="3"/>
      <c r="AX9880" s="3"/>
      <c r="AY9880" s="3"/>
      <c r="AZ9880" s="3"/>
      <c r="BA9880" s="3"/>
      <c r="BB9880" s="3"/>
      <c r="BC9880" s="3"/>
      <c r="BD9880" s="3"/>
      <c r="BE9880" s="3"/>
      <c r="BF9880" s="3"/>
      <c r="BG9880" s="3"/>
      <c r="CK9880"/>
    </row>
    <row r="9881" spans="1:89" x14ac:dyDescent="0.25">
      <c r="A9881" s="2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3"/>
      <c r="AU9881" s="5"/>
      <c r="AV9881" s="3"/>
      <c r="AW9881" s="3"/>
      <c r="AX9881" s="3"/>
      <c r="AY9881" s="3"/>
      <c r="AZ9881" s="3"/>
      <c r="BA9881" s="3"/>
      <c r="BB9881" s="3"/>
      <c r="BC9881" s="3"/>
      <c r="BD9881" s="3"/>
      <c r="BE9881" s="3"/>
      <c r="BF9881" s="3"/>
      <c r="BG9881" s="3"/>
      <c r="CK9881"/>
    </row>
    <row r="9882" spans="1:89" x14ac:dyDescent="0.25">
      <c r="A9882" s="2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3"/>
      <c r="AU9882" s="5"/>
      <c r="AV9882" s="3"/>
      <c r="AW9882" s="3"/>
      <c r="AX9882" s="3"/>
      <c r="AY9882" s="3"/>
      <c r="AZ9882" s="3"/>
      <c r="BA9882" s="3"/>
      <c r="BB9882" s="3"/>
      <c r="BC9882" s="3"/>
      <c r="BD9882" s="3"/>
      <c r="BE9882" s="3"/>
      <c r="BF9882" s="3"/>
      <c r="BG9882" s="3"/>
      <c r="CK9882"/>
    </row>
    <row r="9883" spans="1:89" x14ac:dyDescent="0.25">
      <c r="A9883" s="2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3"/>
      <c r="AU9883" s="5"/>
      <c r="AV9883" s="3"/>
      <c r="AW9883" s="3"/>
      <c r="AX9883" s="3"/>
      <c r="AY9883" s="3"/>
      <c r="AZ9883" s="3"/>
      <c r="BA9883" s="3"/>
      <c r="BB9883" s="3"/>
      <c r="BC9883" s="3"/>
      <c r="BD9883" s="3"/>
      <c r="BE9883" s="3"/>
      <c r="BF9883" s="3"/>
      <c r="BG9883" s="3"/>
      <c r="CK9883"/>
    </row>
    <row r="9884" spans="1:89" x14ac:dyDescent="0.25">
      <c r="A9884" s="2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3"/>
      <c r="AU9884" s="5"/>
      <c r="AV9884" s="3"/>
      <c r="AW9884" s="3"/>
      <c r="AX9884" s="3"/>
      <c r="AY9884" s="3"/>
      <c r="AZ9884" s="3"/>
      <c r="BA9884" s="3"/>
      <c r="BB9884" s="3"/>
      <c r="BC9884" s="3"/>
      <c r="BD9884" s="3"/>
      <c r="BE9884" s="3"/>
      <c r="BF9884" s="3"/>
      <c r="BG9884" s="3"/>
      <c r="CK9884"/>
    </row>
    <row r="9885" spans="1:89" x14ac:dyDescent="0.25">
      <c r="A9885" s="2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3"/>
      <c r="AU9885" s="5"/>
      <c r="AV9885" s="3"/>
      <c r="AW9885" s="3"/>
      <c r="AX9885" s="3"/>
      <c r="AY9885" s="3"/>
      <c r="AZ9885" s="3"/>
      <c r="BA9885" s="3"/>
      <c r="BB9885" s="3"/>
      <c r="BC9885" s="3"/>
      <c r="BD9885" s="3"/>
      <c r="BE9885" s="3"/>
      <c r="BF9885" s="3"/>
      <c r="BG9885" s="3"/>
      <c r="CK9885"/>
    </row>
    <row r="9886" spans="1:89" x14ac:dyDescent="0.25">
      <c r="A9886" s="2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3"/>
      <c r="AU9886" s="5"/>
      <c r="AV9886" s="3"/>
      <c r="AW9886" s="3"/>
      <c r="AX9886" s="3"/>
      <c r="AY9886" s="3"/>
      <c r="AZ9886" s="3"/>
      <c r="BA9886" s="3"/>
      <c r="BB9886" s="3"/>
      <c r="BC9886" s="3"/>
      <c r="BD9886" s="3"/>
      <c r="BE9886" s="3"/>
      <c r="BF9886" s="3"/>
      <c r="BG9886" s="3"/>
      <c r="CK9886"/>
    </row>
    <row r="9887" spans="1:89" x14ac:dyDescent="0.25">
      <c r="A9887" s="2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3"/>
      <c r="AU9887" s="5"/>
      <c r="AV9887" s="3"/>
      <c r="AW9887" s="3"/>
      <c r="AX9887" s="3"/>
      <c r="AY9887" s="3"/>
      <c r="AZ9887" s="3"/>
      <c r="BA9887" s="3"/>
      <c r="BB9887" s="3"/>
      <c r="BC9887" s="3"/>
      <c r="BD9887" s="3"/>
      <c r="BE9887" s="3"/>
      <c r="BF9887" s="3"/>
      <c r="BG9887" s="3"/>
      <c r="CK9887"/>
    </row>
    <row r="9888" spans="1:89" x14ac:dyDescent="0.25">
      <c r="A9888" s="2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3"/>
      <c r="AU9888" s="5"/>
      <c r="AV9888" s="3"/>
      <c r="AW9888" s="3"/>
      <c r="AX9888" s="3"/>
      <c r="AY9888" s="3"/>
      <c r="AZ9888" s="3"/>
      <c r="BA9888" s="3"/>
      <c r="BB9888" s="3"/>
      <c r="BC9888" s="3"/>
      <c r="BD9888" s="3"/>
      <c r="BE9888" s="3"/>
      <c r="BF9888" s="3"/>
      <c r="BG9888" s="3"/>
      <c r="CK9888"/>
    </row>
    <row r="9889" spans="1:89" x14ac:dyDescent="0.25">
      <c r="A9889" s="2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3"/>
      <c r="AU9889" s="5"/>
      <c r="AV9889" s="3"/>
      <c r="AW9889" s="3"/>
      <c r="AX9889" s="3"/>
      <c r="AY9889" s="3"/>
      <c r="AZ9889" s="3"/>
      <c r="BA9889" s="3"/>
      <c r="BB9889" s="3"/>
      <c r="BC9889" s="3"/>
      <c r="BD9889" s="3"/>
      <c r="BE9889" s="3"/>
      <c r="BF9889" s="3"/>
      <c r="BG9889" s="3"/>
      <c r="CK9889"/>
    </row>
    <row r="9890" spans="1:89" x14ac:dyDescent="0.25">
      <c r="A9890" s="2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3"/>
      <c r="AU9890" s="5"/>
      <c r="AV9890" s="3"/>
      <c r="AW9890" s="3"/>
      <c r="AX9890" s="3"/>
      <c r="AY9890" s="3"/>
      <c r="AZ9890" s="3"/>
      <c r="BA9890" s="3"/>
      <c r="BB9890" s="3"/>
      <c r="BC9890" s="3"/>
      <c r="BD9890" s="3"/>
      <c r="BE9890" s="3"/>
      <c r="BF9890" s="3"/>
      <c r="BG9890" s="3"/>
      <c r="CK9890"/>
    </row>
    <row r="9891" spans="1:89" x14ac:dyDescent="0.25">
      <c r="A9891" s="2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3"/>
      <c r="AU9891" s="5"/>
      <c r="AV9891" s="3"/>
      <c r="AW9891" s="3"/>
      <c r="AX9891" s="3"/>
      <c r="AY9891" s="3"/>
      <c r="AZ9891" s="3"/>
      <c r="BA9891" s="3"/>
      <c r="BB9891" s="3"/>
      <c r="BC9891" s="3"/>
      <c r="BD9891" s="3"/>
      <c r="BE9891" s="3"/>
      <c r="BF9891" s="3"/>
      <c r="BG9891" s="3"/>
      <c r="CK9891"/>
    </row>
    <row r="9892" spans="1:89" x14ac:dyDescent="0.25">
      <c r="A9892" s="2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3"/>
      <c r="AU9892" s="5"/>
      <c r="AV9892" s="3"/>
      <c r="AW9892" s="3"/>
      <c r="AX9892" s="3"/>
      <c r="AY9892" s="3"/>
      <c r="AZ9892" s="3"/>
      <c r="BA9892" s="3"/>
      <c r="BB9892" s="3"/>
      <c r="BC9892" s="3"/>
      <c r="BD9892" s="3"/>
      <c r="BE9892" s="3"/>
      <c r="BF9892" s="3"/>
      <c r="BG9892" s="3"/>
      <c r="CK9892"/>
    </row>
    <row r="9893" spans="1:89" x14ac:dyDescent="0.25">
      <c r="A9893" s="2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3"/>
      <c r="AU9893" s="5"/>
      <c r="AV9893" s="3"/>
      <c r="AW9893" s="3"/>
      <c r="AX9893" s="3"/>
      <c r="AY9893" s="3"/>
      <c r="AZ9893" s="3"/>
      <c r="BA9893" s="3"/>
      <c r="BB9893" s="3"/>
      <c r="BC9893" s="3"/>
      <c r="BD9893" s="3"/>
      <c r="BE9893" s="3"/>
      <c r="BF9893" s="3"/>
      <c r="BG9893" s="3"/>
      <c r="CK9893"/>
    </row>
    <row r="9894" spans="1:89" x14ac:dyDescent="0.25">
      <c r="A9894" s="2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3"/>
      <c r="AU9894" s="5"/>
      <c r="AV9894" s="3"/>
      <c r="AW9894" s="3"/>
      <c r="AX9894" s="3"/>
      <c r="AY9894" s="3"/>
      <c r="AZ9894" s="3"/>
      <c r="BA9894" s="3"/>
      <c r="BB9894" s="3"/>
      <c r="BC9894" s="3"/>
      <c r="BD9894" s="3"/>
      <c r="BE9894" s="3"/>
      <c r="BF9894" s="3"/>
      <c r="BG9894" s="3"/>
      <c r="CK9894"/>
    </row>
    <row r="9895" spans="1:89" x14ac:dyDescent="0.25">
      <c r="A9895" s="2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3"/>
      <c r="AU9895" s="5"/>
      <c r="AV9895" s="3"/>
      <c r="AW9895" s="3"/>
      <c r="AX9895" s="3"/>
      <c r="AY9895" s="3"/>
      <c r="AZ9895" s="3"/>
      <c r="BA9895" s="3"/>
      <c r="BB9895" s="3"/>
      <c r="BC9895" s="3"/>
      <c r="BD9895" s="3"/>
      <c r="BE9895" s="3"/>
      <c r="BF9895" s="3"/>
      <c r="BG9895" s="3"/>
      <c r="CK9895"/>
    </row>
    <row r="9896" spans="1:89" x14ac:dyDescent="0.25">
      <c r="A9896" s="2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3"/>
      <c r="AU9896" s="5"/>
      <c r="AV9896" s="3"/>
      <c r="AW9896" s="3"/>
      <c r="AX9896" s="3"/>
      <c r="AY9896" s="3"/>
      <c r="AZ9896" s="3"/>
      <c r="BA9896" s="3"/>
      <c r="BB9896" s="3"/>
      <c r="BC9896" s="3"/>
      <c r="BD9896" s="3"/>
      <c r="BE9896" s="3"/>
      <c r="BF9896" s="3"/>
      <c r="BG9896" s="3"/>
      <c r="CK9896"/>
    </row>
    <row r="9897" spans="1:89" x14ac:dyDescent="0.25">
      <c r="A9897" s="2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3"/>
      <c r="AU9897" s="5"/>
      <c r="AV9897" s="3"/>
      <c r="AW9897" s="3"/>
      <c r="AX9897" s="3"/>
      <c r="AY9897" s="3"/>
      <c r="AZ9897" s="3"/>
      <c r="BA9897" s="3"/>
      <c r="BB9897" s="3"/>
      <c r="BC9897" s="3"/>
      <c r="BD9897" s="3"/>
      <c r="BE9897" s="3"/>
      <c r="BF9897" s="3"/>
      <c r="BG9897" s="3"/>
      <c r="CK9897"/>
    </row>
    <row r="9898" spans="1:89" x14ac:dyDescent="0.25">
      <c r="A9898" s="2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3"/>
      <c r="AU9898" s="5"/>
      <c r="AV9898" s="3"/>
      <c r="AW9898" s="3"/>
      <c r="AX9898" s="3"/>
      <c r="AY9898" s="3"/>
      <c r="AZ9898" s="3"/>
      <c r="BA9898" s="3"/>
      <c r="BB9898" s="3"/>
      <c r="BC9898" s="3"/>
      <c r="BD9898" s="3"/>
      <c r="BE9898" s="3"/>
      <c r="BF9898" s="3"/>
      <c r="BG9898" s="3"/>
      <c r="CK9898"/>
    </row>
    <row r="9899" spans="1:89" x14ac:dyDescent="0.25">
      <c r="A9899" s="2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3"/>
      <c r="AU9899" s="5"/>
      <c r="AV9899" s="3"/>
      <c r="AW9899" s="3"/>
      <c r="AX9899" s="3"/>
      <c r="AY9899" s="3"/>
      <c r="AZ9899" s="3"/>
      <c r="BA9899" s="3"/>
      <c r="BB9899" s="3"/>
      <c r="BC9899" s="3"/>
      <c r="BD9899" s="3"/>
      <c r="BE9899" s="3"/>
      <c r="BF9899" s="3"/>
      <c r="BG9899" s="3"/>
      <c r="CK9899"/>
    </row>
    <row r="9900" spans="1:89" x14ac:dyDescent="0.25">
      <c r="A9900" s="2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3"/>
      <c r="AU9900" s="5"/>
      <c r="AV9900" s="3"/>
      <c r="AW9900" s="3"/>
      <c r="AX9900" s="3"/>
      <c r="AY9900" s="3"/>
      <c r="AZ9900" s="3"/>
      <c r="BA9900" s="3"/>
      <c r="BB9900" s="3"/>
      <c r="BC9900" s="3"/>
      <c r="BD9900" s="3"/>
      <c r="BE9900" s="3"/>
      <c r="BF9900" s="3"/>
      <c r="BG9900" s="3"/>
      <c r="CK9900"/>
    </row>
    <row r="9901" spans="1:89" x14ac:dyDescent="0.25">
      <c r="A9901" s="2"/>
      <c r="B9901" s="5"/>
      <c r="C9901" s="5"/>
      <c r="D9901" s="5"/>
      <c r="E9901" s="5"/>
      <c r="F9901" s="5"/>
      <c r="G9901" s="5"/>
      <c r="H9901" s="5"/>
      <c r="I9901" s="3"/>
      <c r="J9901" s="5"/>
      <c r="K9901" s="5"/>
      <c r="L9901" s="5"/>
      <c r="M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3"/>
      <c r="AU9901" s="5"/>
      <c r="AV9901" s="3"/>
      <c r="AW9901" s="3"/>
      <c r="AX9901" s="3"/>
      <c r="AY9901" s="3"/>
      <c r="AZ9901" s="3"/>
      <c r="BA9901" s="3"/>
      <c r="BB9901" s="3"/>
      <c r="BC9901" s="3"/>
      <c r="BD9901" s="3"/>
      <c r="BE9901" s="3"/>
      <c r="BF9901" s="3"/>
      <c r="BG9901" s="3"/>
      <c r="CK9901"/>
    </row>
    <row r="9902" spans="1:89" x14ac:dyDescent="0.25">
      <c r="A9902" s="2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3"/>
      <c r="AU9902" s="5"/>
      <c r="AV9902" s="3"/>
      <c r="AW9902" s="3"/>
      <c r="AX9902" s="3"/>
      <c r="AY9902" s="3"/>
      <c r="AZ9902" s="3"/>
      <c r="BA9902" s="3"/>
      <c r="BB9902" s="3"/>
      <c r="BC9902" s="3"/>
      <c r="BD9902" s="3"/>
      <c r="BE9902" s="3"/>
      <c r="BF9902" s="3"/>
      <c r="BG9902" s="3"/>
      <c r="CK9902"/>
    </row>
    <row r="9903" spans="1:89" x14ac:dyDescent="0.25">
      <c r="A9903" s="2"/>
      <c r="B9903" s="5"/>
      <c r="C9903" s="5"/>
      <c r="D9903" s="5"/>
      <c r="E9903" s="5"/>
      <c r="F9903" s="5"/>
      <c r="G9903" s="5"/>
      <c r="H9903" s="5"/>
      <c r="I9903" s="3"/>
      <c r="J9903" s="5"/>
      <c r="K9903" s="3"/>
      <c r="L9903" s="5"/>
      <c r="M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3"/>
      <c r="AU9903" s="5"/>
      <c r="AV9903" s="3"/>
      <c r="AW9903" s="3"/>
      <c r="AX9903" s="3"/>
      <c r="AY9903" s="3"/>
      <c r="AZ9903" s="3"/>
      <c r="BA9903" s="3"/>
      <c r="BB9903" s="3"/>
      <c r="BC9903" s="3"/>
      <c r="BD9903" s="3"/>
      <c r="BE9903" s="3"/>
      <c r="BF9903" s="3"/>
      <c r="BG9903" s="3"/>
      <c r="CK9903"/>
    </row>
    <row r="9904" spans="1:89" x14ac:dyDescent="0.25">
      <c r="A9904" s="2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3"/>
      <c r="AU9904" s="5"/>
      <c r="AV9904" s="3"/>
      <c r="AW9904" s="3"/>
      <c r="AX9904" s="3"/>
      <c r="AY9904" s="3"/>
      <c r="AZ9904" s="3"/>
      <c r="BA9904" s="3"/>
      <c r="BB9904" s="3"/>
      <c r="BC9904" s="3"/>
      <c r="BD9904" s="3"/>
      <c r="BE9904" s="3"/>
      <c r="BF9904" s="3"/>
      <c r="BG9904" s="3"/>
      <c r="CK9904"/>
    </row>
    <row r="9905" spans="1:89" x14ac:dyDescent="0.25">
      <c r="A9905" s="2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3"/>
      <c r="AU9905" s="5"/>
      <c r="AV9905" s="3"/>
      <c r="AW9905" s="3"/>
      <c r="AX9905" s="3"/>
      <c r="AY9905" s="3"/>
      <c r="AZ9905" s="3"/>
      <c r="BA9905" s="3"/>
      <c r="BB9905" s="3"/>
      <c r="BC9905" s="3"/>
      <c r="BD9905" s="3"/>
      <c r="BE9905" s="3"/>
      <c r="BF9905" s="3"/>
      <c r="BG9905" s="3"/>
      <c r="CK9905"/>
    </row>
    <row r="9906" spans="1:89" x14ac:dyDescent="0.25">
      <c r="A9906" s="2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3"/>
      <c r="AU9906" s="5"/>
      <c r="AV9906" s="3"/>
      <c r="AW9906" s="3"/>
      <c r="AX9906" s="3"/>
      <c r="AY9906" s="3"/>
      <c r="AZ9906" s="3"/>
      <c r="BA9906" s="3"/>
      <c r="BB9906" s="3"/>
      <c r="BC9906" s="3"/>
      <c r="BD9906" s="3"/>
      <c r="BE9906" s="3"/>
      <c r="BF9906" s="3"/>
      <c r="BG9906" s="3"/>
      <c r="CK9906"/>
    </row>
    <row r="9907" spans="1:89" x14ac:dyDescent="0.25">
      <c r="A9907" s="2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3"/>
      <c r="AU9907" s="5"/>
      <c r="AV9907" s="3"/>
      <c r="AW9907" s="3"/>
      <c r="AX9907" s="3"/>
      <c r="AY9907" s="3"/>
      <c r="AZ9907" s="3"/>
      <c r="BA9907" s="3"/>
      <c r="BB9907" s="3"/>
      <c r="BC9907" s="3"/>
      <c r="BD9907" s="3"/>
      <c r="BE9907" s="3"/>
      <c r="BF9907" s="3"/>
      <c r="BG9907" s="3"/>
      <c r="CK9907"/>
    </row>
    <row r="9908" spans="1:89" x14ac:dyDescent="0.25">
      <c r="A9908" s="2"/>
      <c r="B9908" s="5"/>
      <c r="C9908" s="5"/>
      <c r="D9908" s="5"/>
      <c r="E9908" s="5"/>
      <c r="F9908" s="5"/>
      <c r="G9908" s="5"/>
      <c r="H9908" s="5"/>
      <c r="I9908" s="3"/>
      <c r="J9908" s="5"/>
      <c r="K9908" s="5"/>
      <c r="L9908" s="5"/>
      <c r="M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3"/>
      <c r="AU9908" s="5"/>
      <c r="AV9908" s="3"/>
      <c r="AW9908" s="3"/>
      <c r="AX9908" s="3"/>
      <c r="AY9908" s="3"/>
      <c r="AZ9908" s="3"/>
      <c r="BA9908" s="3"/>
      <c r="BB9908" s="3"/>
      <c r="BC9908" s="3"/>
      <c r="BD9908" s="3"/>
      <c r="BE9908" s="3"/>
      <c r="BF9908" s="3"/>
      <c r="BG9908" s="3"/>
      <c r="CK9908"/>
    </row>
    <row r="9909" spans="1:89" x14ac:dyDescent="0.25">
      <c r="A9909" s="2"/>
      <c r="B9909" s="5"/>
      <c r="C9909" s="5"/>
      <c r="D9909" s="5"/>
      <c r="E9909" s="5"/>
      <c r="F9909" s="5"/>
      <c r="G9909" s="5"/>
      <c r="H9909" s="5"/>
      <c r="I9909" s="3"/>
      <c r="J9909" s="5"/>
      <c r="K9909" s="5"/>
      <c r="L9909" s="5"/>
      <c r="M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3"/>
      <c r="AU9909" s="5"/>
      <c r="AV9909" s="3"/>
      <c r="AW9909" s="3"/>
      <c r="AX9909" s="3"/>
      <c r="AY9909" s="3"/>
      <c r="AZ9909" s="3"/>
      <c r="BA9909" s="3"/>
      <c r="BB9909" s="3"/>
      <c r="BC9909" s="3"/>
      <c r="BD9909" s="3"/>
      <c r="BE9909" s="3"/>
      <c r="BF9909" s="3"/>
      <c r="BG9909" s="3"/>
      <c r="CK9909"/>
    </row>
    <row r="9910" spans="1:89" x14ac:dyDescent="0.25">
      <c r="A9910" s="2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3"/>
      <c r="AU9910" s="5"/>
      <c r="AV9910" s="3"/>
      <c r="AW9910" s="3"/>
      <c r="AX9910" s="3"/>
      <c r="AY9910" s="3"/>
      <c r="AZ9910" s="3"/>
      <c r="BA9910" s="3"/>
      <c r="BB9910" s="3"/>
      <c r="BC9910" s="3"/>
      <c r="BD9910" s="3"/>
      <c r="BE9910" s="3"/>
      <c r="BF9910" s="3"/>
      <c r="BG9910" s="3"/>
      <c r="CK9910"/>
    </row>
    <row r="9911" spans="1:89" x14ac:dyDescent="0.25">
      <c r="A9911" s="2"/>
      <c r="B9911" s="5"/>
      <c r="C9911" s="5"/>
      <c r="D9911" s="5"/>
      <c r="E9911" s="5"/>
      <c r="F9911" s="5"/>
      <c r="G9911" s="5"/>
      <c r="H9911" s="5"/>
      <c r="I9911" s="3"/>
      <c r="J9911" s="5"/>
      <c r="K9911" s="5"/>
      <c r="L9911" s="5"/>
      <c r="M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3"/>
      <c r="AU9911" s="5"/>
      <c r="AV9911" s="3"/>
      <c r="AW9911" s="3"/>
      <c r="AX9911" s="3"/>
      <c r="AY9911" s="3"/>
      <c r="AZ9911" s="3"/>
      <c r="BA9911" s="3"/>
      <c r="BB9911" s="3"/>
      <c r="BC9911" s="3"/>
      <c r="BD9911" s="3"/>
      <c r="BE9911" s="3"/>
      <c r="BF9911" s="3"/>
      <c r="BG9911" s="3"/>
      <c r="CK9911"/>
    </row>
    <row r="9912" spans="1:89" x14ac:dyDescent="0.25">
      <c r="A9912" s="2"/>
      <c r="B9912" s="5"/>
      <c r="C9912" s="5"/>
      <c r="D9912" s="5"/>
      <c r="E9912" s="5"/>
      <c r="F9912" s="5"/>
      <c r="G9912" s="5"/>
      <c r="H9912" s="5"/>
      <c r="I9912" s="5"/>
      <c r="J9912" s="5"/>
      <c r="K9912" s="3"/>
      <c r="L9912" s="5"/>
      <c r="M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3"/>
      <c r="AU9912" s="5"/>
      <c r="AV9912" s="3"/>
      <c r="AW9912" s="3"/>
      <c r="AX9912" s="3"/>
      <c r="AY9912" s="3"/>
      <c r="AZ9912" s="3"/>
      <c r="BA9912" s="3"/>
      <c r="BB9912" s="3"/>
      <c r="BC9912" s="3"/>
      <c r="BD9912" s="3"/>
      <c r="BE9912" s="3"/>
      <c r="BF9912" s="3"/>
      <c r="BG9912" s="3"/>
      <c r="CK9912"/>
    </row>
    <row r="9913" spans="1:89" x14ac:dyDescent="0.25">
      <c r="A9913" s="2"/>
      <c r="B9913" s="5"/>
      <c r="C9913" s="5"/>
      <c r="D9913" s="5"/>
      <c r="E9913" s="5"/>
      <c r="F9913" s="5"/>
      <c r="G9913" s="5"/>
      <c r="H9913" s="5"/>
      <c r="I9913" s="3"/>
      <c r="J9913" s="5"/>
      <c r="K9913" s="5"/>
      <c r="L9913" s="5"/>
      <c r="M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3"/>
      <c r="AU9913" s="5"/>
      <c r="AV9913" s="3"/>
      <c r="AW9913" s="3"/>
      <c r="AX9913" s="3"/>
      <c r="AY9913" s="3"/>
      <c r="AZ9913" s="3"/>
      <c r="BA9913" s="3"/>
      <c r="BB9913" s="3"/>
      <c r="BC9913" s="3"/>
      <c r="BD9913" s="3"/>
      <c r="BE9913" s="3"/>
      <c r="BF9913" s="3"/>
      <c r="BG9913" s="3"/>
      <c r="CK9913"/>
    </row>
    <row r="9914" spans="1:89" x14ac:dyDescent="0.25">
      <c r="A9914" s="2"/>
      <c r="B9914" s="5"/>
      <c r="C9914" s="5"/>
      <c r="D9914" s="5"/>
      <c r="E9914" s="5"/>
      <c r="F9914" s="5"/>
      <c r="G9914" s="5"/>
      <c r="H9914" s="5"/>
      <c r="I9914" s="3"/>
      <c r="J9914" s="5"/>
      <c r="K9914" s="5"/>
      <c r="L9914" s="5"/>
      <c r="M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3"/>
      <c r="AU9914" s="5"/>
      <c r="AV9914" s="3"/>
      <c r="AW9914" s="3"/>
      <c r="AX9914" s="3"/>
      <c r="AY9914" s="3"/>
      <c r="AZ9914" s="3"/>
      <c r="BA9914" s="3"/>
      <c r="BB9914" s="3"/>
      <c r="BC9914" s="3"/>
      <c r="BD9914" s="3"/>
      <c r="BE9914" s="3"/>
      <c r="BF9914" s="3"/>
      <c r="BG9914" s="3"/>
      <c r="CK9914"/>
    </row>
    <row r="9915" spans="1:89" x14ac:dyDescent="0.25">
      <c r="A9915" s="2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3"/>
      <c r="AU9915" s="5"/>
      <c r="AV9915" s="3"/>
      <c r="AW9915" s="3"/>
      <c r="AX9915" s="3"/>
      <c r="AY9915" s="3"/>
      <c r="AZ9915" s="3"/>
      <c r="BA9915" s="3"/>
      <c r="BB9915" s="3"/>
      <c r="BC9915" s="3"/>
      <c r="BD9915" s="3"/>
      <c r="BE9915" s="3"/>
      <c r="BF9915" s="3"/>
      <c r="BG9915" s="3"/>
      <c r="CK9915"/>
    </row>
    <row r="9916" spans="1:89" x14ac:dyDescent="0.25">
      <c r="A9916" s="2"/>
      <c r="B9916" s="5"/>
      <c r="C9916" s="5"/>
      <c r="D9916" s="5"/>
      <c r="E9916" s="5"/>
      <c r="F9916" s="5"/>
      <c r="G9916" s="5"/>
      <c r="H9916" s="5"/>
      <c r="I9916" s="3"/>
      <c r="J9916" s="5"/>
      <c r="K9916" s="5"/>
      <c r="L9916" s="5"/>
      <c r="M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3"/>
      <c r="AU9916" s="5"/>
      <c r="AV9916" s="3"/>
      <c r="AW9916" s="3"/>
      <c r="AX9916" s="3"/>
      <c r="AY9916" s="3"/>
      <c r="AZ9916" s="3"/>
      <c r="BA9916" s="3"/>
      <c r="BB9916" s="3"/>
      <c r="BC9916" s="3"/>
      <c r="BD9916" s="3"/>
      <c r="BE9916" s="3"/>
      <c r="BF9916" s="3"/>
      <c r="BG9916" s="3"/>
      <c r="CK9916"/>
    </row>
    <row r="9917" spans="1:89" x14ac:dyDescent="0.25">
      <c r="A9917" s="2"/>
      <c r="B9917" s="5"/>
      <c r="C9917" s="5"/>
      <c r="D9917" s="5"/>
      <c r="E9917" s="5"/>
      <c r="F9917" s="5"/>
      <c r="G9917" s="5"/>
      <c r="H9917" s="5"/>
      <c r="I9917" s="3"/>
      <c r="J9917" s="5"/>
      <c r="K9917" s="5"/>
      <c r="L9917" s="5"/>
      <c r="M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3"/>
      <c r="AU9917" s="5"/>
      <c r="AV9917" s="3"/>
      <c r="AW9917" s="3"/>
      <c r="AX9917" s="3"/>
      <c r="AY9917" s="3"/>
      <c r="AZ9917" s="3"/>
      <c r="BA9917" s="3"/>
      <c r="BB9917" s="3"/>
      <c r="BC9917" s="3"/>
      <c r="BD9917" s="3"/>
      <c r="BE9917" s="3"/>
      <c r="BF9917" s="3"/>
      <c r="BG9917" s="3"/>
      <c r="CK9917"/>
    </row>
    <row r="9918" spans="1:89" x14ac:dyDescent="0.25">
      <c r="A9918" s="2"/>
      <c r="B9918" s="5"/>
      <c r="C9918" s="5"/>
      <c r="D9918" s="5"/>
      <c r="E9918" s="5"/>
      <c r="F9918" s="5"/>
      <c r="G9918" s="5"/>
      <c r="H9918" s="5"/>
      <c r="I9918" s="3"/>
      <c r="J9918" s="5"/>
      <c r="K9918" s="5"/>
      <c r="L9918" s="5"/>
      <c r="M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3"/>
      <c r="AU9918" s="5"/>
      <c r="AV9918" s="3"/>
      <c r="AW9918" s="3"/>
      <c r="AX9918" s="3"/>
      <c r="AY9918" s="3"/>
      <c r="AZ9918" s="3"/>
      <c r="BA9918" s="3"/>
      <c r="BB9918" s="3"/>
      <c r="BC9918" s="3"/>
      <c r="BD9918" s="3"/>
      <c r="BE9918" s="3"/>
      <c r="BF9918" s="3"/>
      <c r="BG9918" s="3"/>
      <c r="CK9918"/>
    </row>
    <row r="9919" spans="1:89" x14ac:dyDescent="0.25">
      <c r="A9919" s="2"/>
      <c r="B9919" s="5"/>
      <c r="C9919" s="5"/>
      <c r="D9919" s="5"/>
      <c r="E9919" s="5"/>
      <c r="F9919" s="5"/>
      <c r="G9919" s="5"/>
      <c r="H9919" s="5"/>
      <c r="I9919" s="3"/>
      <c r="J9919" s="5"/>
      <c r="K9919" s="5"/>
      <c r="L9919" s="5"/>
      <c r="M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3"/>
      <c r="AU9919" s="5"/>
      <c r="AV9919" s="3"/>
      <c r="AW9919" s="3"/>
      <c r="AX9919" s="3"/>
      <c r="AY9919" s="3"/>
      <c r="AZ9919" s="3"/>
      <c r="BA9919" s="3"/>
      <c r="BB9919" s="3"/>
      <c r="BC9919" s="3"/>
      <c r="BD9919" s="3"/>
      <c r="BE9919" s="3"/>
      <c r="BF9919" s="3"/>
      <c r="BG9919" s="3"/>
      <c r="CK9919"/>
    </row>
    <row r="9920" spans="1:89" x14ac:dyDescent="0.25">
      <c r="A9920" s="2"/>
      <c r="B9920" s="5"/>
      <c r="C9920" s="5"/>
      <c r="D9920" s="5"/>
      <c r="E9920" s="5"/>
      <c r="F9920" s="5"/>
      <c r="G9920" s="5"/>
      <c r="H9920" s="5"/>
      <c r="I9920" s="3"/>
      <c r="J9920" s="5"/>
      <c r="K9920" s="5"/>
      <c r="L9920" s="5"/>
      <c r="M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3"/>
      <c r="AU9920" s="5"/>
      <c r="AV9920" s="3"/>
      <c r="AW9920" s="3"/>
      <c r="AX9920" s="3"/>
      <c r="AY9920" s="3"/>
      <c r="AZ9920" s="3"/>
      <c r="BA9920" s="3"/>
      <c r="BB9920" s="3"/>
      <c r="BC9920" s="3"/>
      <c r="BD9920" s="3"/>
      <c r="BE9920" s="3"/>
      <c r="BF9920" s="3"/>
      <c r="BG9920" s="3"/>
      <c r="CK9920"/>
    </row>
    <row r="9921" spans="1:89" x14ac:dyDescent="0.25">
      <c r="A9921" s="2"/>
      <c r="B9921" s="5"/>
      <c r="C9921" s="5"/>
      <c r="D9921" s="5"/>
      <c r="E9921" s="5"/>
      <c r="F9921" s="5"/>
      <c r="G9921" s="5"/>
      <c r="H9921" s="5"/>
      <c r="I9921" s="3"/>
      <c r="J9921" s="5"/>
      <c r="K9921" s="5"/>
      <c r="L9921" s="5"/>
      <c r="M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3"/>
      <c r="AU9921" s="5"/>
      <c r="AV9921" s="3"/>
      <c r="AW9921" s="3"/>
      <c r="AX9921" s="3"/>
      <c r="AY9921" s="3"/>
      <c r="AZ9921" s="3"/>
      <c r="BA9921" s="3"/>
      <c r="BB9921" s="3"/>
      <c r="BC9921" s="3"/>
      <c r="BD9921" s="3"/>
      <c r="BE9921" s="3"/>
      <c r="BF9921" s="3"/>
      <c r="BG9921" s="3"/>
      <c r="CK9921"/>
    </row>
    <row r="9922" spans="1:89" x14ac:dyDescent="0.25">
      <c r="A9922" s="2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3"/>
      <c r="AU9922" s="5"/>
      <c r="AV9922" s="3"/>
      <c r="AW9922" s="3"/>
      <c r="AX9922" s="3"/>
      <c r="AY9922" s="3"/>
      <c r="AZ9922" s="3"/>
      <c r="BA9922" s="3"/>
      <c r="BB9922" s="3"/>
      <c r="BC9922" s="3"/>
      <c r="BD9922" s="3"/>
      <c r="BE9922" s="3"/>
      <c r="BF9922" s="3"/>
      <c r="BG9922" s="3"/>
      <c r="CK9922"/>
    </row>
    <row r="9923" spans="1:89" x14ac:dyDescent="0.25">
      <c r="A9923" s="2"/>
      <c r="B9923" s="5"/>
      <c r="C9923" s="5"/>
      <c r="D9923" s="5"/>
      <c r="E9923" s="5"/>
      <c r="F9923" s="5"/>
      <c r="G9923" s="5"/>
      <c r="H9923" s="5"/>
      <c r="I9923" s="5"/>
      <c r="J9923" s="5"/>
      <c r="K9923" s="3"/>
      <c r="L9923" s="5"/>
      <c r="M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3"/>
      <c r="AU9923" s="5"/>
      <c r="AV9923" s="3"/>
      <c r="AW9923" s="3"/>
      <c r="AX9923" s="3"/>
      <c r="AY9923" s="3"/>
      <c r="AZ9923" s="3"/>
      <c r="BA9923" s="3"/>
      <c r="BB9923" s="3"/>
      <c r="BC9923" s="3"/>
      <c r="BD9923" s="3"/>
      <c r="BE9923" s="3"/>
      <c r="BF9923" s="3"/>
      <c r="BG9923" s="3"/>
      <c r="CK9923"/>
    </row>
    <row r="9924" spans="1:89" x14ac:dyDescent="0.25">
      <c r="A9924" s="2"/>
      <c r="B9924" s="5"/>
      <c r="C9924" s="5"/>
      <c r="D9924" s="5"/>
      <c r="E9924" s="5"/>
      <c r="F9924" s="5"/>
      <c r="G9924" s="5"/>
      <c r="H9924" s="5"/>
      <c r="I9924" s="3"/>
      <c r="J9924" s="5"/>
      <c r="K9924" s="5"/>
      <c r="L9924" s="5"/>
      <c r="M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3"/>
      <c r="AU9924" s="5"/>
      <c r="AV9924" s="3"/>
      <c r="AW9924" s="3"/>
      <c r="AX9924" s="3"/>
      <c r="AY9924" s="3"/>
      <c r="AZ9924" s="3"/>
      <c r="BA9924" s="3"/>
      <c r="BB9924" s="3"/>
      <c r="BC9924" s="3"/>
      <c r="BD9924" s="3"/>
      <c r="BE9924" s="3"/>
      <c r="BF9924" s="3"/>
      <c r="BG9924" s="3"/>
      <c r="CK9924"/>
    </row>
    <row r="9925" spans="1:89" x14ac:dyDescent="0.25">
      <c r="A9925" s="2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3"/>
      <c r="AU9925" s="5"/>
      <c r="AV9925" s="3"/>
      <c r="AW9925" s="3"/>
      <c r="AX9925" s="3"/>
      <c r="AY9925" s="3"/>
      <c r="AZ9925" s="3"/>
      <c r="BA9925" s="3"/>
      <c r="BB9925" s="3"/>
      <c r="BC9925" s="3"/>
      <c r="BD9925" s="3"/>
      <c r="BE9925" s="3"/>
      <c r="BF9925" s="3"/>
      <c r="BG9925" s="3"/>
      <c r="CK9925"/>
    </row>
    <row r="9926" spans="1:89" x14ac:dyDescent="0.25">
      <c r="A9926" s="2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3"/>
      <c r="AU9926" s="5"/>
      <c r="AV9926" s="3"/>
      <c r="AW9926" s="3"/>
      <c r="AX9926" s="3"/>
      <c r="AY9926" s="3"/>
      <c r="AZ9926" s="3"/>
      <c r="BA9926" s="3"/>
      <c r="BB9926" s="3"/>
      <c r="BC9926" s="3"/>
      <c r="BD9926" s="3"/>
      <c r="BE9926" s="3"/>
      <c r="BF9926" s="3"/>
      <c r="BG9926" s="3"/>
      <c r="CK9926"/>
    </row>
    <row r="9927" spans="1:89" x14ac:dyDescent="0.25">
      <c r="A9927" s="2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3"/>
      <c r="AU9927" s="5"/>
      <c r="AV9927" s="3"/>
      <c r="AW9927" s="3"/>
      <c r="AX9927" s="3"/>
      <c r="AY9927" s="3"/>
      <c r="AZ9927" s="3"/>
      <c r="BA9927" s="3"/>
      <c r="BB9927" s="3"/>
      <c r="BC9927" s="3"/>
      <c r="BD9927" s="3"/>
      <c r="BE9927" s="3"/>
      <c r="BF9927" s="3"/>
      <c r="BG9927" s="3"/>
      <c r="CK9927"/>
    </row>
    <row r="9928" spans="1:89" x14ac:dyDescent="0.25">
      <c r="A9928" s="2"/>
      <c r="B9928" s="5"/>
      <c r="C9928" s="5"/>
      <c r="D9928" s="5"/>
      <c r="E9928" s="5"/>
      <c r="F9928" s="5"/>
      <c r="G9928" s="5"/>
      <c r="H9928" s="5"/>
      <c r="I9928" s="3"/>
      <c r="J9928" s="5"/>
      <c r="K9928" s="5"/>
      <c r="L9928" s="5"/>
      <c r="M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3"/>
      <c r="AU9928" s="5"/>
      <c r="AV9928" s="3"/>
      <c r="AW9928" s="3"/>
      <c r="AX9928" s="3"/>
      <c r="AY9928" s="3"/>
      <c r="AZ9928" s="3"/>
      <c r="BA9928" s="3"/>
      <c r="BB9928" s="3"/>
      <c r="BC9928" s="3"/>
      <c r="BD9928" s="3"/>
      <c r="BE9928" s="3"/>
      <c r="BF9928" s="3"/>
      <c r="BG9928" s="3"/>
      <c r="CK9928"/>
    </row>
    <row r="9929" spans="1:89" x14ac:dyDescent="0.25">
      <c r="A9929" s="2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3"/>
      <c r="AU9929" s="5"/>
      <c r="AV9929" s="3"/>
      <c r="AW9929" s="3"/>
      <c r="AX9929" s="3"/>
      <c r="AY9929" s="3"/>
      <c r="AZ9929" s="3"/>
      <c r="BA9929" s="3"/>
      <c r="BB9929" s="3"/>
      <c r="BC9929" s="3"/>
      <c r="BD9929" s="3"/>
      <c r="BE9929" s="3"/>
      <c r="BF9929" s="3"/>
      <c r="BG9929" s="3"/>
      <c r="CK9929"/>
    </row>
    <row r="9930" spans="1:89" x14ac:dyDescent="0.25">
      <c r="A9930" s="2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3"/>
      <c r="AU9930" s="5"/>
      <c r="AV9930" s="3"/>
      <c r="AW9930" s="3"/>
      <c r="AX9930" s="3"/>
      <c r="AY9930" s="3"/>
      <c r="AZ9930" s="3"/>
      <c r="BA9930" s="3"/>
      <c r="BB9930" s="3"/>
      <c r="BC9930" s="3"/>
      <c r="BD9930" s="3"/>
      <c r="BE9930" s="3"/>
      <c r="BF9930" s="3"/>
      <c r="BG9930" s="3"/>
      <c r="CK9930"/>
    </row>
    <row r="9931" spans="1:89" x14ac:dyDescent="0.25">
      <c r="A9931" s="2"/>
      <c r="B9931" s="5"/>
      <c r="C9931" s="5"/>
      <c r="D9931" s="5"/>
      <c r="E9931" s="5"/>
      <c r="F9931" s="5"/>
      <c r="G9931" s="5"/>
      <c r="H9931" s="5"/>
      <c r="I9931" s="3"/>
      <c r="J9931" s="5"/>
      <c r="K9931" s="5"/>
      <c r="L9931" s="5"/>
      <c r="M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3"/>
      <c r="AU9931" s="5"/>
      <c r="AV9931" s="3"/>
      <c r="AW9931" s="3"/>
      <c r="AX9931" s="3"/>
      <c r="AY9931" s="3"/>
      <c r="AZ9931" s="3"/>
      <c r="BA9931" s="3"/>
      <c r="BB9931" s="3"/>
      <c r="BC9931" s="3"/>
      <c r="BD9931" s="3"/>
      <c r="BE9931" s="3"/>
      <c r="BF9931" s="3"/>
      <c r="BG9931" s="3"/>
      <c r="CK9931"/>
    </row>
    <row r="9932" spans="1:89" x14ac:dyDescent="0.25">
      <c r="A9932" s="2"/>
      <c r="B9932" s="5"/>
      <c r="C9932" s="5"/>
      <c r="D9932" s="5"/>
      <c r="E9932" s="5"/>
      <c r="F9932" s="5"/>
      <c r="G9932" s="5"/>
      <c r="H9932" s="5"/>
      <c r="I9932" s="5"/>
      <c r="J9932" s="5"/>
      <c r="K9932" s="3"/>
      <c r="L9932" s="5"/>
      <c r="M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3"/>
      <c r="AU9932" s="5"/>
      <c r="AV9932" s="3"/>
      <c r="AW9932" s="3"/>
      <c r="AX9932" s="3"/>
      <c r="AY9932" s="3"/>
      <c r="AZ9932" s="3"/>
      <c r="BA9932" s="3"/>
      <c r="BB9932" s="3"/>
      <c r="BC9932" s="3"/>
      <c r="BD9932" s="3"/>
      <c r="BE9932" s="3"/>
      <c r="BF9932" s="3"/>
      <c r="BG9932" s="3"/>
      <c r="CK9932"/>
    </row>
    <row r="9933" spans="1:89" x14ac:dyDescent="0.25">
      <c r="A9933" s="2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3"/>
      <c r="AU9933" s="5"/>
      <c r="AV9933" s="3"/>
      <c r="AW9933" s="3"/>
      <c r="AX9933" s="3"/>
      <c r="AY9933" s="3"/>
      <c r="AZ9933" s="3"/>
      <c r="BA9933" s="3"/>
      <c r="BB9933" s="3"/>
      <c r="BC9933" s="3"/>
      <c r="BD9933" s="3"/>
      <c r="BE9933" s="3"/>
      <c r="BF9933" s="3"/>
      <c r="BG9933" s="3"/>
      <c r="CK9933"/>
    </row>
    <row r="9934" spans="1:89" x14ac:dyDescent="0.25">
      <c r="A9934" s="2"/>
      <c r="B9934" s="5"/>
      <c r="C9934" s="5"/>
      <c r="D9934" s="5"/>
      <c r="E9934" s="5"/>
      <c r="F9934" s="5"/>
      <c r="G9934" s="5"/>
      <c r="H9934" s="5"/>
      <c r="I9934" s="3"/>
      <c r="J9934" s="5"/>
      <c r="K9934" s="5"/>
      <c r="L9934" s="5"/>
      <c r="M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3"/>
      <c r="AU9934" s="5"/>
      <c r="AV9934" s="3"/>
      <c r="AW9934" s="3"/>
      <c r="AX9934" s="3"/>
      <c r="AY9934" s="3"/>
      <c r="AZ9934" s="3"/>
      <c r="BA9934" s="3"/>
      <c r="BB9934" s="3"/>
      <c r="BC9934" s="3"/>
      <c r="BD9934" s="3"/>
      <c r="BE9934" s="3"/>
      <c r="BF9934" s="3"/>
      <c r="BG9934" s="3"/>
      <c r="CK9934"/>
    </row>
    <row r="9935" spans="1:89" x14ac:dyDescent="0.25">
      <c r="A9935" s="2"/>
      <c r="B9935" s="5"/>
      <c r="C9935" s="5"/>
      <c r="D9935" s="5"/>
      <c r="E9935" s="5"/>
      <c r="F9935" s="5"/>
      <c r="G9935" s="5"/>
      <c r="H9935" s="5"/>
      <c r="I9935" s="3"/>
      <c r="J9935" s="5"/>
      <c r="K9935" s="5"/>
      <c r="L9935" s="3"/>
      <c r="M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3"/>
      <c r="AU9935" s="5"/>
      <c r="AV9935" s="3"/>
      <c r="AW9935" s="3"/>
      <c r="AX9935" s="3"/>
      <c r="AY9935" s="3"/>
      <c r="AZ9935" s="3"/>
      <c r="BA9935" s="3"/>
      <c r="BB9935" s="3"/>
      <c r="BC9935" s="3"/>
      <c r="BD9935" s="3"/>
      <c r="BE9935" s="3"/>
      <c r="BF9935" s="3"/>
      <c r="BG9935" s="3"/>
      <c r="CK9935"/>
    </row>
    <row r="9936" spans="1:89" x14ac:dyDescent="0.25">
      <c r="A9936" s="2"/>
      <c r="B9936" s="5"/>
      <c r="C9936" s="5"/>
      <c r="D9936" s="5"/>
      <c r="E9936" s="5"/>
      <c r="F9936" s="5"/>
      <c r="G9936" s="5"/>
      <c r="H9936" s="5"/>
      <c r="I9936" s="3"/>
      <c r="J9936" s="5"/>
      <c r="K9936" s="5"/>
      <c r="L9936" s="5"/>
      <c r="M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3"/>
      <c r="AU9936" s="5"/>
      <c r="AV9936" s="3"/>
      <c r="AW9936" s="3"/>
      <c r="AX9936" s="3"/>
      <c r="AY9936" s="3"/>
      <c r="AZ9936" s="3"/>
      <c r="BA9936" s="3"/>
      <c r="BB9936" s="3"/>
      <c r="BC9936" s="3"/>
      <c r="BD9936" s="3"/>
      <c r="BE9936" s="3"/>
      <c r="BF9936" s="3"/>
      <c r="BG9936" s="3"/>
      <c r="CK9936"/>
    </row>
    <row r="9937" spans="1:89" x14ac:dyDescent="0.25">
      <c r="A9937" s="2"/>
      <c r="B9937" s="5"/>
      <c r="C9937" s="5"/>
      <c r="D9937" s="5"/>
      <c r="E9937" s="5"/>
      <c r="F9937" s="5"/>
      <c r="G9937" s="5"/>
      <c r="H9937" s="5"/>
      <c r="I9937" s="3"/>
      <c r="J9937" s="5"/>
      <c r="K9937" s="5"/>
      <c r="L9937" s="3"/>
      <c r="M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3"/>
      <c r="AU9937" s="5"/>
      <c r="AV9937" s="3"/>
      <c r="AW9937" s="3"/>
      <c r="AX9937" s="3"/>
      <c r="AY9937" s="3"/>
      <c r="AZ9937" s="3"/>
      <c r="BA9937" s="3"/>
      <c r="BB9937" s="3"/>
      <c r="BC9937" s="3"/>
      <c r="BD9937" s="3"/>
      <c r="BE9937" s="3"/>
      <c r="BF9937" s="3"/>
      <c r="BG9937" s="3"/>
      <c r="CK9937"/>
    </row>
    <row r="9938" spans="1:89" x14ac:dyDescent="0.25">
      <c r="A9938" s="2"/>
      <c r="B9938" s="5"/>
      <c r="C9938" s="5"/>
      <c r="D9938" s="5"/>
      <c r="E9938" s="5"/>
      <c r="F9938" s="5"/>
      <c r="G9938" s="5"/>
      <c r="H9938" s="5"/>
      <c r="I9938" s="3"/>
      <c r="J9938" s="5"/>
      <c r="K9938" s="5"/>
      <c r="L9938" s="5"/>
      <c r="M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3"/>
      <c r="AU9938" s="5"/>
      <c r="AV9938" s="3"/>
      <c r="AW9938" s="3"/>
      <c r="AX9938" s="3"/>
      <c r="AY9938" s="3"/>
      <c r="AZ9938" s="3"/>
      <c r="BA9938" s="3"/>
      <c r="BB9938" s="3"/>
      <c r="BC9938" s="3"/>
      <c r="BD9938" s="3"/>
      <c r="BE9938" s="3"/>
      <c r="BF9938" s="3"/>
      <c r="BG9938" s="3"/>
      <c r="CK9938"/>
    </row>
    <row r="9939" spans="1:89" x14ac:dyDescent="0.25">
      <c r="A9939" s="2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3"/>
      <c r="AU9939" s="5"/>
      <c r="AV9939" s="3"/>
      <c r="AW9939" s="3"/>
      <c r="AX9939" s="3"/>
      <c r="AY9939" s="3"/>
      <c r="AZ9939" s="3"/>
      <c r="BA9939" s="3"/>
      <c r="BB9939" s="3"/>
      <c r="BC9939" s="3"/>
      <c r="BD9939" s="3"/>
      <c r="BE9939" s="3"/>
      <c r="BF9939" s="3"/>
      <c r="BG9939" s="3"/>
      <c r="CK9939"/>
    </row>
    <row r="9940" spans="1:89" x14ac:dyDescent="0.25">
      <c r="A9940" s="2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3"/>
      <c r="AU9940" s="5"/>
      <c r="AV9940" s="3"/>
      <c r="AW9940" s="3"/>
      <c r="AX9940" s="3"/>
      <c r="AY9940" s="3"/>
      <c r="AZ9940" s="3"/>
      <c r="BA9940" s="3"/>
      <c r="BB9940" s="3"/>
      <c r="BC9940" s="3"/>
      <c r="BD9940" s="3"/>
      <c r="BE9940" s="3"/>
      <c r="BF9940" s="3"/>
      <c r="BG9940" s="3"/>
      <c r="CK9940"/>
    </row>
    <row r="9941" spans="1:89" x14ac:dyDescent="0.25">
      <c r="A9941" s="2"/>
      <c r="B9941" s="5"/>
      <c r="C9941" s="5"/>
      <c r="D9941" s="5"/>
      <c r="E9941" s="5"/>
      <c r="F9941" s="5"/>
      <c r="G9941" s="5"/>
      <c r="H9941" s="5"/>
      <c r="I9941" s="3"/>
      <c r="J9941" s="5"/>
      <c r="K9941" s="5"/>
      <c r="L9941" s="5"/>
      <c r="M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3"/>
      <c r="AU9941" s="5"/>
      <c r="AV9941" s="3"/>
      <c r="AW9941" s="3"/>
      <c r="AX9941" s="3"/>
      <c r="AY9941" s="3"/>
      <c r="AZ9941" s="3"/>
      <c r="BA9941" s="3"/>
      <c r="BB9941" s="3"/>
      <c r="BC9941" s="3"/>
      <c r="BD9941" s="3"/>
      <c r="BE9941" s="3"/>
      <c r="BF9941" s="3"/>
      <c r="BG9941" s="3"/>
      <c r="CK9941"/>
    </row>
    <row r="9942" spans="1:89" x14ac:dyDescent="0.25">
      <c r="A9942" s="2"/>
      <c r="B9942" s="5"/>
      <c r="C9942" s="5"/>
      <c r="D9942" s="5"/>
      <c r="E9942" s="5"/>
      <c r="F9942" s="5"/>
      <c r="G9942" s="5"/>
      <c r="H9942" s="5"/>
      <c r="I9942" s="5"/>
      <c r="J9942" s="5"/>
      <c r="K9942" s="3"/>
      <c r="L9942" s="5"/>
      <c r="M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3"/>
      <c r="AU9942" s="5"/>
      <c r="AV9942" s="3"/>
      <c r="AW9942" s="3"/>
      <c r="AX9942" s="3"/>
      <c r="AY9942" s="3"/>
      <c r="AZ9942" s="3"/>
      <c r="BA9942" s="3"/>
      <c r="BB9942" s="3"/>
      <c r="BC9942" s="3"/>
      <c r="BD9942" s="3"/>
      <c r="BE9942" s="3"/>
      <c r="BF9942" s="3"/>
      <c r="BG9942" s="3"/>
      <c r="CK9942"/>
    </row>
    <row r="9943" spans="1:89" x14ac:dyDescent="0.25">
      <c r="A9943" s="2"/>
      <c r="B9943" s="5"/>
      <c r="C9943" s="5"/>
      <c r="D9943" s="5"/>
      <c r="E9943" s="5"/>
      <c r="F9943" s="5"/>
      <c r="G9943" s="5"/>
      <c r="H9943" s="5"/>
      <c r="I9943" s="3"/>
      <c r="J9943" s="5"/>
      <c r="K9943" s="5"/>
      <c r="L9943" s="5"/>
      <c r="M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3"/>
      <c r="AU9943" s="5"/>
      <c r="AV9943" s="3"/>
      <c r="AW9943" s="3"/>
      <c r="AX9943" s="3"/>
      <c r="AY9943" s="3"/>
      <c r="AZ9943" s="3"/>
      <c r="BA9943" s="3"/>
      <c r="BB9943" s="3"/>
      <c r="BC9943" s="3"/>
      <c r="BD9943" s="3"/>
      <c r="BE9943" s="3"/>
      <c r="BF9943" s="3"/>
      <c r="BG9943" s="3"/>
      <c r="CK9943"/>
    </row>
    <row r="9944" spans="1:89" x14ac:dyDescent="0.25">
      <c r="A9944" s="2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3"/>
      <c r="AU9944" s="5"/>
      <c r="AV9944" s="3"/>
      <c r="AW9944" s="3"/>
      <c r="AX9944" s="3"/>
      <c r="AY9944" s="3"/>
      <c r="AZ9944" s="3"/>
      <c r="BA9944" s="3"/>
      <c r="BB9944" s="3"/>
      <c r="BC9944" s="3"/>
      <c r="BD9944" s="3"/>
      <c r="BE9944" s="3"/>
      <c r="BF9944" s="3"/>
      <c r="BG9944" s="3"/>
      <c r="CK9944"/>
    </row>
    <row r="9945" spans="1:89" x14ac:dyDescent="0.25">
      <c r="A9945" s="2"/>
      <c r="B9945" s="5"/>
      <c r="C9945" s="5"/>
      <c r="D9945" s="5"/>
      <c r="E9945" s="5"/>
      <c r="F9945" s="5"/>
      <c r="G9945" s="5"/>
      <c r="H9945" s="5"/>
      <c r="I9945" s="5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  <c r="AI9945" s="3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3"/>
      <c r="AU9945" s="5"/>
      <c r="AV9945" s="3"/>
      <c r="AW9945" s="3"/>
      <c r="AX9945" s="3"/>
      <c r="AY9945" s="3"/>
      <c r="AZ9945" s="3"/>
      <c r="BA9945" s="3"/>
      <c r="BB9945" s="3"/>
      <c r="BC9945" s="3"/>
      <c r="BD9945" s="3"/>
      <c r="BE9945" s="3"/>
      <c r="BF9945" s="3"/>
      <c r="BG9945" s="3"/>
      <c r="CK9945"/>
    </row>
    <row r="9946" spans="1:89" x14ac:dyDescent="0.25">
      <c r="A9946" s="2"/>
      <c r="B9946" s="5"/>
      <c r="C9946" s="5"/>
      <c r="D9946" s="5"/>
      <c r="E9946" s="5"/>
      <c r="F9946" s="5"/>
      <c r="G9946" s="5"/>
      <c r="H9946" s="5"/>
      <c r="I9946" s="3"/>
      <c r="J9946" s="5"/>
      <c r="K9946" s="5"/>
      <c r="L9946" s="5"/>
      <c r="M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3"/>
      <c r="AU9946" s="5"/>
      <c r="AV9946" s="3"/>
      <c r="AW9946" s="3"/>
      <c r="AX9946" s="3"/>
      <c r="AY9946" s="3"/>
      <c r="AZ9946" s="3"/>
      <c r="BA9946" s="3"/>
      <c r="BB9946" s="3"/>
      <c r="BC9946" s="3"/>
      <c r="BD9946" s="3"/>
      <c r="BE9946" s="3"/>
      <c r="BF9946" s="3"/>
      <c r="BG9946" s="3"/>
      <c r="CK9946"/>
    </row>
    <row r="9947" spans="1:89" x14ac:dyDescent="0.25">
      <c r="A9947" s="2"/>
      <c r="B9947" s="5"/>
      <c r="C9947" s="5"/>
      <c r="D9947" s="5"/>
      <c r="E9947" s="5"/>
      <c r="F9947" s="5"/>
      <c r="G9947" s="5"/>
      <c r="H9947" s="5"/>
      <c r="I9947" s="5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  <c r="AI9947" s="3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3"/>
      <c r="AU9947" s="5"/>
      <c r="AV9947" s="3"/>
      <c r="AW9947" s="3"/>
      <c r="AX9947" s="3"/>
      <c r="AY9947" s="3"/>
      <c r="AZ9947" s="3"/>
      <c r="BA9947" s="3"/>
      <c r="BB9947" s="3"/>
      <c r="BC9947" s="3"/>
      <c r="BD9947" s="3"/>
      <c r="BE9947" s="3"/>
      <c r="BF9947" s="3"/>
      <c r="BG9947" s="3"/>
      <c r="CK9947"/>
    </row>
    <row r="9948" spans="1:89" x14ac:dyDescent="0.25">
      <c r="A9948" s="2"/>
      <c r="B9948" s="5"/>
      <c r="C9948" s="5"/>
      <c r="D9948" s="5"/>
      <c r="E9948" s="5"/>
      <c r="F9948" s="5"/>
      <c r="G9948" s="5"/>
      <c r="H9948" s="5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  <c r="AI9948" s="3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3"/>
      <c r="AU9948" s="5"/>
      <c r="AV9948" s="3"/>
      <c r="AW9948" s="3"/>
      <c r="AX9948" s="3"/>
      <c r="AY9948" s="3"/>
      <c r="AZ9948" s="3"/>
      <c r="BA9948" s="3"/>
      <c r="BB9948" s="3"/>
      <c r="BC9948" s="3"/>
      <c r="BD9948" s="3"/>
      <c r="BE9948" s="3"/>
      <c r="BF9948" s="3"/>
      <c r="BG9948" s="3"/>
      <c r="CK9948"/>
    </row>
    <row r="9949" spans="1:89" x14ac:dyDescent="0.25">
      <c r="A9949" s="2"/>
      <c r="B9949" s="5"/>
      <c r="C9949" s="5"/>
      <c r="D9949" s="5"/>
      <c r="E9949" s="5"/>
      <c r="F9949" s="5"/>
      <c r="G9949" s="5"/>
      <c r="H9949" s="5"/>
      <c r="I9949" s="3"/>
      <c r="J9949" s="5"/>
      <c r="K9949" s="5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  <c r="AI9949" s="3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3"/>
      <c r="AU9949" s="5"/>
      <c r="AV9949" s="3"/>
      <c r="AW9949" s="3"/>
      <c r="AX9949" s="3"/>
      <c r="AY9949" s="3"/>
      <c r="AZ9949" s="3"/>
      <c r="BA9949" s="3"/>
      <c r="BB9949" s="3"/>
      <c r="BC9949" s="3"/>
      <c r="BD9949" s="3"/>
      <c r="BE9949" s="3"/>
      <c r="BF9949" s="3"/>
      <c r="BG9949" s="3"/>
      <c r="CK9949"/>
    </row>
    <row r="9950" spans="1:89" x14ac:dyDescent="0.25">
      <c r="A9950" s="2"/>
      <c r="B9950" s="5"/>
      <c r="C9950" s="5"/>
      <c r="D9950" s="5"/>
      <c r="E9950" s="5"/>
      <c r="F9950" s="5"/>
      <c r="G9950" s="5"/>
      <c r="H9950" s="5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  <c r="AI9950" s="3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3"/>
      <c r="AU9950" s="5"/>
      <c r="AV9950" s="3"/>
      <c r="AW9950" s="3"/>
      <c r="AX9950" s="3"/>
      <c r="AY9950" s="3"/>
      <c r="AZ9950" s="3"/>
      <c r="BA9950" s="3"/>
      <c r="BB9950" s="3"/>
      <c r="BC9950" s="3"/>
      <c r="BD9950" s="3"/>
      <c r="BE9950" s="3"/>
      <c r="BF9950" s="3"/>
      <c r="BG9950" s="3"/>
      <c r="CK9950"/>
    </row>
    <row r="9951" spans="1:89" x14ac:dyDescent="0.25">
      <c r="A9951" s="2"/>
      <c r="B9951" s="5"/>
      <c r="C9951" s="5"/>
      <c r="D9951" s="5"/>
      <c r="E9951" s="5"/>
      <c r="F9951" s="5"/>
      <c r="G9951" s="5"/>
      <c r="H9951" s="5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  <c r="AI9951" s="3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3"/>
      <c r="AU9951" s="5"/>
      <c r="AV9951" s="3"/>
      <c r="AW9951" s="3"/>
      <c r="AX9951" s="3"/>
      <c r="AY9951" s="3"/>
      <c r="AZ9951" s="3"/>
      <c r="BA9951" s="3"/>
      <c r="BB9951" s="3"/>
      <c r="BC9951" s="3"/>
      <c r="BD9951" s="3"/>
      <c r="BE9951" s="3"/>
      <c r="BF9951" s="3"/>
      <c r="BG9951" s="3"/>
      <c r="CK9951"/>
    </row>
    <row r="9952" spans="1:89" x14ac:dyDescent="0.25">
      <c r="A9952" s="2"/>
      <c r="B9952" s="5"/>
      <c r="C9952" s="5"/>
      <c r="D9952" s="5"/>
      <c r="E9952" s="5"/>
      <c r="F9952" s="5"/>
      <c r="G9952" s="5"/>
      <c r="H9952" s="5"/>
      <c r="I9952" s="5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  <c r="AI9952" s="3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3"/>
      <c r="AU9952" s="5"/>
      <c r="AV9952" s="3"/>
      <c r="AW9952" s="3"/>
      <c r="AX9952" s="3"/>
      <c r="AY9952" s="3"/>
      <c r="AZ9952" s="3"/>
      <c r="BA9952" s="3"/>
      <c r="BB9952" s="3"/>
      <c r="BC9952" s="3"/>
      <c r="BD9952" s="3"/>
      <c r="BE9952" s="3"/>
      <c r="BF9952" s="3"/>
      <c r="BG9952" s="3"/>
      <c r="CK9952"/>
    </row>
    <row r="9953" spans="1:89" x14ac:dyDescent="0.25">
      <c r="A9953" s="2"/>
      <c r="B9953" s="5"/>
      <c r="C9953" s="5"/>
      <c r="D9953" s="5"/>
      <c r="E9953" s="5"/>
      <c r="F9953" s="5"/>
      <c r="G9953" s="5"/>
      <c r="H9953" s="5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  <c r="AI9953" s="3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3"/>
      <c r="AU9953" s="5"/>
      <c r="AV9953" s="3"/>
      <c r="AW9953" s="3"/>
      <c r="AX9953" s="3"/>
      <c r="AY9953" s="3"/>
      <c r="AZ9953" s="3"/>
      <c r="BA9953" s="3"/>
      <c r="BB9953" s="3"/>
      <c r="BC9953" s="3"/>
      <c r="BD9953" s="3"/>
      <c r="BE9953" s="3"/>
      <c r="BF9953" s="3"/>
      <c r="BG9953" s="3"/>
      <c r="CK9953"/>
    </row>
    <row r="9954" spans="1:89" x14ac:dyDescent="0.25">
      <c r="A9954" s="2"/>
      <c r="B9954" s="5"/>
      <c r="C9954" s="5"/>
      <c r="D9954" s="5"/>
      <c r="E9954" s="5"/>
      <c r="F9954" s="5"/>
      <c r="G9954" s="5"/>
      <c r="H9954" s="5"/>
      <c r="I9954" s="3"/>
      <c r="J9954" s="5"/>
      <c r="K9954" s="5"/>
      <c r="L9954" s="5"/>
      <c r="M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3"/>
      <c r="AU9954" s="5"/>
      <c r="AV9954" s="3"/>
      <c r="AW9954" s="3"/>
      <c r="AX9954" s="3"/>
      <c r="AY9954" s="3"/>
      <c r="AZ9954" s="3"/>
      <c r="BA9954" s="3"/>
      <c r="BB9954" s="3"/>
      <c r="BC9954" s="3"/>
      <c r="BD9954" s="3"/>
      <c r="BE9954" s="3"/>
      <c r="BF9954" s="3"/>
      <c r="BG9954" s="3"/>
      <c r="CK9954"/>
    </row>
    <row r="9955" spans="1:89" x14ac:dyDescent="0.25">
      <c r="A9955" s="2"/>
      <c r="B9955" s="5"/>
      <c r="C9955" s="5"/>
      <c r="D9955" s="5"/>
      <c r="E9955" s="5"/>
      <c r="F9955" s="5"/>
      <c r="G9955" s="5"/>
      <c r="H9955" s="5"/>
      <c r="I9955" s="3"/>
      <c r="J9955" s="5"/>
      <c r="K9955" s="5"/>
      <c r="L9955" s="5"/>
      <c r="M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3"/>
      <c r="AU9955" s="5"/>
      <c r="AV9955" s="3"/>
      <c r="AW9955" s="3"/>
      <c r="AX9955" s="3"/>
      <c r="AY9955" s="3"/>
      <c r="AZ9955" s="3"/>
      <c r="BA9955" s="3"/>
      <c r="BB9955" s="3"/>
      <c r="BC9955" s="3"/>
      <c r="BD9955" s="3"/>
      <c r="BE9955" s="3"/>
      <c r="BF9955" s="3"/>
      <c r="BG9955" s="3"/>
      <c r="CK9955"/>
    </row>
    <row r="9956" spans="1:89" x14ac:dyDescent="0.25">
      <c r="A9956" s="2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3"/>
      <c r="AU9956" s="5"/>
      <c r="AV9956" s="3"/>
      <c r="AW9956" s="3"/>
      <c r="AX9956" s="3"/>
      <c r="AY9956" s="3"/>
      <c r="AZ9956" s="3"/>
      <c r="BA9956" s="3"/>
      <c r="BB9956" s="3"/>
      <c r="BC9956" s="3"/>
      <c r="BD9956" s="3"/>
      <c r="BE9956" s="3"/>
      <c r="BF9956" s="3"/>
      <c r="BG9956" s="3"/>
      <c r="CK9956"/>
    </row>
    <row r="9957" spans="1:89" x14ac:dyDescent="0.25">
      <c r="A9957" s="2"/>
      <c r="B9957" s="5"/>
      <c r="C9957" s="5"/>
      <c r="D9957" s="5"/>
      <c r="E9957" s="5"/>
      <c r="F9957" s="5"/>
      <c r="G9957" s="5"/>
      <c r="H9957" s="5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  <c r="AI9957" s="3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3"/>
      <c r="AU9957" s="5"/>
      <c r="AV9957" s="3"/>
      <c r="AW9957" s="3"/>
      <c r="AX9957" s="3"/>
      <c r="AY9957" s="3"/>
      <c r="AZ9957" s="3"/>
      <c r="BA9957" s="3"/>
      <c r="BB9957" s="3"/>
      <c r="BC9957" s="3"/>
      <c r="BD9957" s="3"/>
      <c r="BE9957" s="3"/>
      <c r="BF9957" s="3"/>
      <c r="BG9957" s="3"/>
      <c r="CK9957"/>
    </row>
    <row r="9958" spans="1:89" x14ac:dyDescent="0.25">
      <c r="A9958" s="2"/>
      <c r="B9958" s="5"/>
      <c r="C9958" s="5"/>
      <c r="D9958" s="5"/>
      <c r="E9958" s="5"/>
      <c r="F9958" s="5"/>
      <c r="G9958" s="5"/>
      <c r="H9958" s="5"/>
      <c r="I9958" s="3"/>
      <c r="J9958" s="5"/>
      <c r="K9958" s="5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  <c r="AI9958" s="3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3"/>
      <c r="AU9958" s="5"/>
      <c r="AV9958" s="3"/>
      <c r="AW9958" s="3"/>
      <c r="AX9958" s="3"/>
      <c r="AY9958" s="3"/>
      <c r="AZ9958" s="3"/>
      <c r="BA9958" s="3"/>
      <c r="BB9958" s="3"/>
      <c r="BC9958" s="3"/>
      <c r="BD9958" s="3"/>
      <c r="BE9958" s="3"/>
      <c r="BF9958" s="3"/>
      <c r="BG9958" s="3"/>
      <c r="CK9958"/>
    </row>
    <row r="9959" spans="1:89" x14ac:dyDescent="0.25">
      <c r="A9959" s="2"/>
      <c r="B9959" s="5"/>
      <c r="C9959" s="5"/>
      <c r="D9959" s="5"/>
      <c r="E9959" s="5"/>
      <c r="F9959" s="5"/>
      <c r="G9959" s="5"/>
      <c r="H9959" s="5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  <c r="AI9959" s="3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3"/>
      <c r="AU9959" s="5"/>
      <c r="AV9959" s="3"/>
      <c r="AW9959" s="3"/>
      <c r="AX9959" s="3"/>
      <c r="AY9959" s="3"/>
      <c r="AZ9959" s="3"/>
      <c r="BA9959" s="3"/>
      <c r="BB9959" s="3"/>
      <c r="BC9959" s="3"/>
      <c r="BD9959" s="3"/>
      <c r="BE9959" s="3"/>
      <c r="BF9959" s="3"/>
      <c r="BG9959" s="3"/>
      <c r="CK9959"/>
    </row>
    <row r="9960" spans="1:89" x14ac:dyDescent="0.25">
      <c r="A9960" s="2"/>
      <c r="B9960" s="5"/>
      <c r="C9960" s="5"/>
      <c r="D9960" s="5"/>
      <c r="E9960" s="5"/>
      <c r="F9960" s="5"/>
      <c r="G9960" s="5"/>
      <c r="H9960" s="5"/>
      <c r="I9960" s="3"/>
      <c r="J9960" s="5"/>
      <c r="K9960" s="5"/>
      <c r="L9960" s="5"/>
      <c r="M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3"/>
      <c r="AU9960" s="5"/>
      <c r="AV9960" s="3"/>
      <c r="AW9960" s="3"/>
      <c r="AX9960" s="3"/>
      <c r="AY9960" s="3"/>
      <c r="AZ9960" s="3"/>
      <c r="BA9960" s="3"/>
      <c r="BB9960" s="3"/>
      <c r="BC9960" s="3"/>
      <c r="BD9960" s="3"/>
      <c r="BE9960" s="3"/>
      <c r="BF9960" s="3"/>
      <c r="BG9960" s="3"/>
      <c r="CK9960"/>
    </row>
    <row r="9961" spans="1:89" x14ac:dyDescent="0.25">
      <c r="A9961" s="2"/>
      <c r="B9961" s="5"/>
      <c r="C9961" s="5"/>
      <c r="D9961" s="5"/>
      <c r="E9961" s="5"/>
      <c r="F9961" s="5"/>
      <c r="G9961" s="5"/>
      <c r="H9961" s="5"/>
      <c r="I9961" s="3"/>
      <c r="J9961" s="5"/>
      <c r="K9961" s="5"/>
      <c r="L9961" s="5"/>
      <c r="M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3"/>
      <c r="AU9961" s="5"/>
      <c r="AV9961" s="3"/>
      <c r="AW9961" s="3"/>
      <c r="AX9961" s="3"/>
      <c r="AY9961" s="3"/>
      <c r="AZ9961" s="3"/>
      <c r="BA9961" s="3"/>
      <c r="BB9961" s="3"/>
      <c r="BC9961" s="3"/>
      <c r="BD9961" s="3"/>
      <c r="BE9961" s="3"/>
      <c r="BF9961" s="3"/>
      <c r="BG9961" s="3"/>
      <c r="CK9961"/>
    </row>
    <row r="9962" spans="1:89" x14ac:dyDescent="0.25">
      <c r="A9962" s="2"/>
      <c r="B9962" s="5"/>
      <c r="C9962" s="5"/>
      <c r="D9962" s="5"/>
      <c r="E9962" s="5"/>
      <c r="F9962" s="5"/>
      <c r="G9962" s="5"/>
      <c r="H9962" s="5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  <c r="AI9962" s="3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3"/>
      <c r="AU9962" s="5"/>
      <c r="AV9962" s="3"/>
      <c r="AW9962" s="3"/>
      <c r="AX9962" s="3"/>
      <c r="AY9962" s="3"/>
      <c r="AZ9962" s="3"/>
      <c r="BA9962" s="3"/>
      <c r="BB9962" s="3"/>
      <c r="BC9962" s="3"/>
      <c r="BD9962" s="3"/>
      <c r="BE9962" s="3"/>
      <c r="BF9962" s="3"/>
      <c r="BG9962" s="3"/>
      <c r="CK9962"/>
    </row>
    <row r="9963" spans="1:89" x14ac:dyDescent="0.25">
      <c r="A9963" s="2"/>
      <c r="B9963" s="5"/>
      <c r="C9963" s="5"/>
      <c r="D9963" s="5"/>
      <c r="E9963" s="5"/>
      <c r="F9963" s="5"/>
      <c r="G9963" s="5"/>
      <c r="H9963" s="5"/>
      <c r="I9963" s="3"/>
      <c r="J9963" s="5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  <c r="AI9963" s="3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3"/>
      <c r="AU9963" s="5"/>
      <c r="AV9963" s="3"/>
      <c r="AW9963" s="3"/>
      <c r="AX9963" s="3"/>
      <c r="AY9963" s="3"/>
      <c r="AZ9963" s="3"/>
      <c r="BA9963" s="3"/>
      <c r="BB9963" s="3"/>
      <c r="BC9963" s="3"/>
      <c r="BD9963" s="3"/>
      <c r="BE9963" s="3"/>
      <c r="BF9963" s="3"/>
      <c r="BG9963" s="3"/>
      <c r="CK9963"/>
    </row>
    <row r="9964" spans="1:89" x14ac:dyDescent="0.25">
      <c r="A9964" s="2"/>
      <c r="B9964" s="5"/>
      <c r="C9964" s="5"/>
      <c r="D9964" s="5"/>
      <c r="E9964" s="5"/>
      <c r="F9964" s="5"/>
      <c r="G9964" s="5"/>
      <c r="H9964" s="5"/>
      <c r="I9964" s="5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  <c r="AI9964" s="3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3"/>
      <c r="AU9964" s="5"/>
      <c r="AV9964" s="3"/>
      <c r="AW9964" s="3"/>
      <c r="AX9964" s="3"/>
      <c r="AY9964" s="3"/>
      <c r="AZ9964" s="3"/>
      <c r="BA9964" s="3"/>
      <c r="BB9964" s="3"/>
      <c r="BC9964" s="3"/>
      <c r="BD9964" s="3"/>
      <c r="BE9964" s="3"/>
      <c r="BF9964" s="3"/>
      <c r="BG9964" s="3"/>
      <c r="CK9964"/>
    </row>
    <row r="9965" spans="1:89" x14ac:dyDescent="0.25">
      <c r="A9965" s="2"/>
      <c r="B9965" s="5"/>
      <c r="C9965" s="5"/>
      <c r="D9965" s="5"/>
      <c r="E9965" s="5"/>
      <c r="F9965" s="5"/>
      <c r="G9965" s="5"/>
      <c r="H9965" s="5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  <c r="AI9965" s="3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3"/>
      <c r="AU9965" s="5"/>
      <c r="AV9965" s="3"/>
      <c r="AW9965" s="3"/>
      <c r="AX9965" s="3"/>
      <c r="AY9965" s="3"/>
      <c r="AZ9965" s="3"/>
      <c r="BA9965" s="3"/>
      <c r="BB9965" s="3"/>
      <c r="BC9965" s="3"/>
      <c r="BD9965" s="3"/>
      <c r="BE9965" s="3"/>
      <c r="BF9965" s="3"/>
      <c r="BG9965" s="3"/>
      <c r="CK9965"/>
    </row>
    <row r="9966" spans="1:89" x14ac:dyDescent="0.25">
      <c r="A9966" s="2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3"/>
      <c r="AU9966" s="5"/>
      <c r="AV9966" s="3"/>
      <c r="AW9966" s="3"/>
      <c r="AX9966" s="3"/>
      <c r="AY9966" s="3"/>
      <c r="AZ9966" s="3"/>
      <c r="BA9966" s="3"/>
      <c r="BB9966" s="3"/>
      <c r="BC9966" s="3"/>
      <c r="BD9966" s="3"/>
      <c r="BE9966" s="3"/>
      <c r="BF9966" s="3"/>
      <c r="BG9966" s="3"/>
      <c r="CK9966"/>
    </row>
    <row r="9967" spans="1:89" x14ac:dyDescent="0.25">
      <c r="A9967" s="2"/>
      <c r="B9967" s="5"/>
      <c r="C9967" s="5"/>
      <c r="D9967" s="5"/>
      <c r="E9967" s="5"/>
      <c r="F9967" s="5"/>
      <c r="G9967" s="5"/>
      <c r="H9967" s="5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3"/>
      <c r="AU9967" s="5"/>
      <c r="AV9967" s="3"/>
      <c r="AW9967" s="3"/>
      <c r="AX9967" s="3"/>
      <c r="AY9967" s="3"/>
      <c r="AZ9967" s="3"/>
      <c r="BA9967" s="3"/>
      <c r="BB9967" s="3"/>
      <c r="BC9967" s="3"/>
      <c r="BD9967" s="3"/>
      <c r="BE9967" s="3"/>
      <c r="BF9967" s="3"/>
      <c r="BG9967" s="3"/>
      <c r="CK9967"/>
    </row>
    <row r="9968" spans="1:89" x14ac:dyDescent="0.25">
      <c r="A9968" s="2"/>
      <c r="B9968" s="5"/>
      <c r="C9968" s="5"/>
      <c r="D9968" s="5"/>
      <c r="E9968" s="5"/>
      <c r="F9968" s="5"/>
      <c r="G9968" s="5"/>
      <c r="H9968" s="5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3"/>
      <c r="AU9968" s="5"/>
      <c r="AV9968" s="3"/>
      <c r="AW9968" s="3"/>
      <c r="AX9968" s="3"/>
      <c r="AY9968" s="3"/>
      <c r="AZ9968" s="3"/>
      <c r="BA9968" s="3"/>
      <c r="BB9968" s="3"/>
      <c r="BC9968" s="3"/>
      <c r="BD9968" s="3"/>
      <c r="BE9968" s="3"/>
      <c r="BF9968" s="3"/>
      <c r="BG9968" s="3"/>
      <c r="CK9968"/>
    </row>
    <row r="9969" spans="1:89" x14ac:dyDescent="0.25">
      <c r="A9969" s="2"/>
      <c r="B9969" s="5"/>
      <c r="C9969" s="5"/>
      <c r="D9969" s="5"/>
      <c r="E9969" s="5"/>
      <c r="F9969" s="5"/>
      <c r="G9969" s="5"/>
      <c r="H9969" s="5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  <c r="AI9969" s="3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3"/>
      <c r="AU9969" s="5"/>
      <c r="AV9969" s="3"/>
      <c r="AW9969" s="3"/>
      <c r="AX9969" s="3"/>
      <c r="AY9969" s="3"/>
      <c r="AZ9969" s="3"/>
      <c r="BA9969" s="3"/>
      <c r="BB9969" s="3"/>
      <c r="BC9969" s="3"/>
      <c r="BD9969" s="3"/>
      <c r="BE9969" s="3"/>
      <c r="BF9969" s="3"/>
      <c r="BG9969" s="3"/>
      <c r="CK9969"/>
    </row>
    <row r="9970" spans="1:89" x14ac:dyDescent="0.25">
      <c r="A9970" s="2"/>
      <c r="B9970" s="5"/>
      <c r="C9970" s="5"/>
      <c r="D9970" s="5"/>
      <c r="E9970" s="5"/>
      <c r="F9970" s="5"/>
      <c r="G9970" s="5"/>
      <c r="H9970" s="5"/>
      <c r="I9970" s="5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  <c r="AI9970" s="3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3"/>
      <c r="AU9970" s="5"/>
      <c r="AV9970" s="3"/>
      <c r="AW9970" s="3"/>
      <c r="AX9970" s="3"/>
      <c r="AY9970" s="3"/>
      <c r="AZ9970" s="3"/>
      <c r="BA9970" s="3"/>
      <c r="BB9970" s="3"/>
      <c r="BC9970" s="3"/>
      <c r="BD9970" s="3"/>
      <c r="BE9970" s="3"/>
      <c r="BF9970" s="3"/>
      <c r="BG9970" s="3"/>
      <c r="CK9970"/>
    </row>
    <row r="9971" spans="1:89" x14ac:dyDescent="0.25">
      <c r="A9971" s="2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3"/>
      <c r="AU9971" s="5"/>
      <c r="AV9971" s="3"/>
      <c r="AW9971" s="3"/>
      <c r="AX9971" s="3"/>
      <c r="AY9971" s="3"/>
      <c r="AZ9971" s="3"/>
      <c r="BA9971" s="3"/>
      <c r="BB9971" s="3"/>
      <c r="BC9971" s="3"/>
      <c r="BD9971" s="3"/>
      <c r="BE9971" s="3"/>
      <c r="BF9971" s="3"/>
      <c r="BG9971" s="3"/>
      <c r="CK9971"/>
    </row>
    <row r="9972" spans="1:89" x14ac:dyDescent="0.25">
      <c r="A9972" s="2"/>
      <c r="B9972" s="5"/>
      <c r="C9972" s="5"/>
      <c r="D9972" s="5"/>
      <c r="E9972" s="5"/>
      <c r="F9972" s="5"/>
      <c r="G9972" s="5"/>
      <c r="H9972" s="5"/>
      <c r="I9972" s="3"/>
      <c r="J9972" s="5"/>
      <c r="K9972" s="5"/>
      <c r="L9972" s="5"/>
      <c r="M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3"/>
      <c r="AU9972" s="5"/>
      <c r="AV9972" s="3"/>
      <c r="AW9972" s="3"/>
      <c r="AX9972" s="3"/>
      <c r="AY9972" s="3"/>
      <c r="AZ9972" s="3"/>
      <c r="BA9972" s="3"/>
      <c r="BB9972" s="3"/>
      <c r="BC9972" s="3"/>
      <c r="BD9972" s="3"/>
      <c r="BE9972" s="3"/>
      <c r="BF9972" s="3"/>
      <c r="BG9972" s="3"/>
      <c r="CK9972"/>
    </row>
    <row r="9973" spans="1:89" x14ac:dyDescent="0.25">
      <c r="A9973" s="2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3"/>
      <c r="AU9973" s="5"/>
      <c r="AV9973" s="3"/>
      <c r="AW9973" s="3"/>
      <c r="AX9973" s="3"/>
      <c r="AY9973" s="3"/>
      <c r="AZ9973" s="3"/>
      <c r="BA9973" s="3"/>
      <c r="BB9973" s="3"/>
      <c r="BC9973" s="3"/>
      <c r="BD9973" s="3"/>
      <c r="BE9973" s="3"/>
      <c r="BF9973" s="3"/>
      <c r="BG9973" s="3"/>
      <c r="CK9973"/>
    </row>
    <row r="9974" spans="1:89" x14ac:dyDescent="0.25">
      <c r="A9974" s="2"/>
      <c r="B9974" s="5"/>
      <c r="C9974" s="5"/>
      <c r="D9974" s="5"/>
      <c r="E9974" s="5"/>
      <c r="F9974" s="5"/>
      <c r="G9974" s="5"/>
      <c r="H9974" s="5"/>
      <c r="I9974" s="5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  <c r="AI9974" s="3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3"/>
      <c r="AU9974" s="5"/>
      <c r="AV9974" s="3"/>
      <c r="AW9974" s="3"/>
      <c r="AX9974" s="3"/>
      <c r="AY9974" s="3"/>
      <c r="AZ9974" s="3"/>
      <c r="BA9974" s="3"/>
      <c r="BB9974" s="3"/>
      <c r="BC9974" s="3"/>
      <c r="BD9974" s="3"/>
      <c r="BE9974" s="3"/>
      <c r="BF9974" s="3"/>
      <c r="BG9974" s="3"/>
      <c r="CK9974"/>
    </row>
    <row r="9975" spans="1:89" x14ac:dyDescent="0.25">
      <c r="A9975" s="2"/>
      <c r="B9975" s="5"/>
      <c r="C9975" s="5"/>
      <c r="D9975" s="5"/>
      <c r="E9975" s="5"/>
      <c r="F9975" s="5"/>
      <c r="G9975" s="5"/>
      <c r="H9975" s="5"/>
      <c r="I9975" s="5"/>
      <c r="J9975" s="5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  <c r="AI9975" s="3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3"/>
      <c r="AU9975" s="5"/>
      <c r="AV9975" s="3"/>
      <c r="AW9975" s="3"/>
      <c r="AX9975" s="3"/>
      <c r="AY9975" s="3"/>
      <c r="AZ9975" s="3"/>
      <c r="BA9975" s="3"/>
      <c r="BB9975" s="3"/>
      <c r="BC9975" s="3"/>
      <c r="BD9975" s="3"/>
      <c r="BE9975" s="3"/>
      <c r="BF9975" s="3"/>
      <c r="BG9975" s="3"/>
      <c r="CK9975"/>
    </row>
    <row r="9976" spans="1:89" x14ac:dyDescent="0.25">
      <c r="A9976" s="2"/>
      <c r="B9976" s="5"/>
      <c r="C9976" s="5"/>
      <c r="D9976" s="5"/>
      <c r="E9976" s="5"/>
      <c r="F9976" s="5"/>
      <c r="G9976" s="5"/>
      <c r="H9976" s="5"/>
      <c r="I9976" s="5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  <c r="AI9976" s="3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3"/>
      <c r="AU9976" s="5"/>
      <c r="AV9976" s="3"/>
      <c r="AW9976" s="3"/>
      <c r="AX9976" s="3"/>
      <c r="AY9976" s="3"/>
      <c r="AZ9976" s="3"/>
      <c r="BA9976" s="3"/>
      <c r="BB9976" s="3"/>
      <c r="BC9976" s="3"/>
      <c r="BD9976" s="3"/>
      <c r="BE9976" s="3"/>
      <c r="BF9976" s="3"/>
      <c r="BG9976" s="3"/>
      <c r="CK9976"/>
    </row>
    <row r="9977" spans="1:89" x14ac:dyDescent="0.25">
      <c r="A9977" s="2"/>
      <c r="B9977" s="5"/>
      <c r="C9977" s="5"/>
      <c r="D9977" s="5"/>
      <c r="E9977" s="5"/>
      <c r="F9977" s="5"/>
      <c r="G9977" s="5"/>
      <c r="H9977" s="5"/>
      <c r="I9977" s="3"/>
      <c r="J9977" s="5"/>
      <c r="K9977" s="5"/>
      <c r="L9977" s="5"/>
      <c r="M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3"/>
      <c r="AU9977" s="5"/>
      <c r="AV9977" s="3"/>
      <c r="AW9977" s="3"/>
      <c r="AX9977" s="3"/>
      <c r="AY9977" s="3"/>
      <c r="AZ9977" s="3"/>
      <c r="BA9977" s="3"/>
      <c r="BB9977" s="3"/>
      <c r="BC9977" s="3"/>
      <c r="BD9977" s="3"/>
      <c r="BE9977" s="3"/>
      <c r="BF9977" s="3"/>
      <c r="BG9977" s="3"/>
      <c r="CK9977"/>
    </row>
    <row r="9978" spans="1:89" x14ac:dyDescent="0.25">
      <c r="A9978" s="2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3"/>
      <c r="AU9978" s="5"/>
      <c r="AV9978" s="3"/>
      <c r="AW9978" s="3"/>
      <c r="AX9978" s="3"/>
      <c r="AY9978" s="3"/>
      <c r="AZ9978" s="3"/>
      <c r="BA9978" s="3"/>
      <c r="BB9978" s="3"/>
      <c r="BC9978" s="3"/>
      <c r="BD9978" s="3"/>
      <c r="BE9978" s="3"/>
      <c r="BF9978" s="3"/>
      <c r="BG9978" s="3"/>
      <c r="CK9978"/>
    </row>
    <row r="9979" spans="1:89" x14ac:dyDescent="0.25">
      <c r="A9979" s="2"/>
      <c r="B9979" s="5"/>
      <c r="C9979" s="5"/>
      <c r="D9979" s="5"/>
      <c r="E9979" s="5"/>
      <c r="F9979" s="5"/>
      <c r="G9979" s="5"/>
      <c r="H9979" s="5"/>
      <c r="I9979" s="5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  <c r="AI9979" s="3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3"/>
      <c r="AU9979" s="5"/>
      <c r="AV9979" s="3"/>
      <c r="AW9979" s="3"/>
      <c r="AX9979" s="3"/>
      <c r="AY9979" s="3"/>
      <c r="AZ9979" s="3"/>
      <c r="BA9979" s="3"/>
      <c r="BB9979" s="3"/>
      <c r="BC9979" s="3"/>
      <c r="BD9979" s="3"/>
      <c r="BE9979" s="3"/>
      <c r="BF9979" s="3"/>
      <c r="BG9979" s="3"/>
      <c r="CK9979"/>
    </row>
    <row r="9980" spans="1:89" x14ac:dyDescent="0.25">
      <c r="A9980" s="2"/>
      <c r="B9980" s="5"/>
      <c r="C9980" s="5"/>
      <c r="D9980" s="5"/>
      <c r="E9980" s="5"/>
      <c r="F9980" s="5"/>
      <c r="G9980" s="5"/>
      <c r="H9980" s="5"/>
      <c r="I9980" s="5"/>
      <c r="J9980" s="5"/>
      <c r="K9980" s="3"/>
      <c r="L9980" s="3"/>
      <c r="M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3"/>
      <c r="AU9980" s="5"/>
      <c r="AV9980" s="3"/>
      <c r="AW9980" s="3"/>
      <c r="AX9980" s="3"/>
      <c r="AY9980" s="3"/>
      <c r="AZ9980" s="3"/>
      <c r="BA9980" s="3"/>
      <c r="BB9980" s="3"/>
      <c r="BC9980" s="3"/>
      <c r="BD9980" s="3"/>
      <c r="BE9980" s="3"/>
      <c r="BF9980" s="3"/>
      <c r="BG9980" s="3"/>
      <c r="CK9980"/>
    </row>
    <row r="9981" spans="1:89" x14ac:dyDescent="0.25">
      <c r="A9981" s="2"/>
      <c r="B9981" s="5"/>
      <c r="C9981" s="5"/>
      <c r="D9981" s="5"/>
      <c r="E9981" s="5"/>
      <c r="F9981" s="5"/>
      <c r="G9981" s="5"/>
      <c r="H9981" s="5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  <c r="AI9981" s="3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3"/>
      <c r="AU9981" s="5"/>
      <c r="AV9981" s="3"/>
      <c r="AW9981" s="3"/>
      <c r="AX9981" s="3"/>
      <c r="AY9981" s="3"/>
      <c r="AZ9981" s="3"/>
      <c r="BA9981" s="3"/>
      <c r="BB9981" s="3"/>
      <c r="BC9981" s="3"/>
      <c r="BD9981" s="3"/>
      <c r="BE9981" s="3"/>
      <c r="BF9981" s="3"/>
      <c r="BG9981" s="3"/>
      <c r="CK9981"/>
    </row>
    <row r="9982" spans="1:89" x14ac:dyDescent="0.25">
      <c r="A9982" s="2"/>
      <c r="B9982" s="5"/>
      <c r="C9982" s="5"/>
      <c r="D9982" s="5"/>
      <c r="E9982" s="5"/>
      <c r="F9982" s="5"/>
      <c r="G9982" s="5"/>
      <c r="H9982" s="5"/>
      <c r="I9982" s="5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  <c r="AI9982" s="3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3"/>
      <c r="AU9982" s="5"/>
      <c r="AV9982" s="3"/>
      <c r="AW9982" s="3"/>
      <c r="AX9982" s="3"/>
      <c r="AY9982" s="3"/>
      <c r="AZ9982" s="3"/>
      <c r="BA9982" s="3"/>
      <c r="BB9982" s="3"/>
      <c r="BC9982" s="3"/>
      <c r="BD9982" s="3"/>
      <c r="BE9982" s="3"/>
      <c r="BF9982" s="3"/>
      <c r="BG9982" s="3"/>
      <c r="CK9982"/>
    </row>
    <row r="9983" spans="1:89" x14ac:dyDescent="0.25">
      <c r="A9983" s="2"/>
      <c r="B9983" s="5"/>
      <c r="C9983" s="5"/>
      <c r="D9983" s="5"/>
      <c r="E9983" s="5"/>
      <c r="F9983" s="5"/>
      <c r="G9983" s="5"/>
      <c r="H9983" s="5"/>
      <c r="I9983" s="3"/>
      <c r="J9983" s="5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3"/>
      <c r="AU9983" s="5"/>
      <c r="AV9983" s="3"/>
      <c r="AW9983" s="3"/>
      <c r="AX9983" s="3"/>
      <c r="AY9983" s="3"/>
      <c r="AZ9983" s="3"/>
      <c r="BA9983" s="3"/>
      <c r="BB9983" s="3"/>
      <c r="BC9983" s="3"/>
      <c r="BD9983" s="3"/>
      <c r="BE9983" s="3"/>
      <c r="BF9983" s="3"/>
      <c r="BG9983" s="3"/>
      <c r="CK9983"/>
    </row>
    <row r="9984" spans="1:89" x14ac:dyDescent="0.25">
      <c r="A9984" s="2"/>
      <c r="B9984" s="5"/>
      <c r="C9984" s="5"/>
      <c r="D9984" s="5"/>
      <c r="E9984" s="5"/>
      <c r="F9984" s="5"/>
      <c r="G9984" s="5"/>
      <c r="H9984" s="5"/>
      <c r="I9984" s="5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  <c r="AI9984" s="3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3"/>
      <c r="AU9984" s="5"/>
      <c r="AV9984" s="3"/>
      <c r="AW9984" s="3"/>
      <c r="AX9984" s="3"/>
      <c r="AY9984" s="3"/>
      <c r="AZ9984" s="3"/>
      <c r="BA9984" s="3"/>
      <c r="BB9984" s="3"/>
      <c r="BC9984" s="3"/>
      <c r="BD9984" s="3"/>
      <c r="BE9984" s="3"/>
      <c r="BF9984" s="3"/>
      <c r="BG9984" s="3"/>
      <c r="CK9984"/>
    </row>
    <row r="9985" spans="1:89" x14ac:dyDescent="0.25">
      <c r="A9985" s="2"/>
      <c r="B9985" s="5"/>
      <c r="C9985" s="5"/>
      <c r="D9985" s="5"/>
      <c r="E9985" s="5"/>
      <c r="F9985" s="5"/>
      <c r="G9985" s="5"/>
      <c r="H9985" s="5"/>
      <c r="I9985" s="5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  <c r="AI9985" s="3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3"/>
      <c r="AU9985" s="5"/>
      <c r="AV9985" s="3"/>
      <c r="AW9985" s="3"/>
      <c r="AX9985" s="3"/>
      <c r="AY9985" s="3"/>
      <c r="AZ9985" s="3"/>
      <c r="BA9985" s="3"/>
      <c r="BB9985" s="3"/>
      <c r="BC9985" s="3"/>
      <c r="BD9985" s="3"/>
      <c r="BE9985" s="3"/>
      <c r="BF9985" s="3"/>
      <c r="BG9985" s="3"/>
      <c r="CK9985"/>
    </row>
    <row r="9986" spans="1:89" x14ac:dyDescent="0.25">
      <c r="A9986" s="2"/>
      <c r="B9986" s="5"/>
      <c r="C9986" s="5"/>
      <c r="D9986" s="5"/>
      <c r="E9986" s="5"/>
      <c r="F9986" s="5"/>
      <c r="G9986" s="5"/>
      <c r="H9986" s="5"/>
      <c r="I9986" s="5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  <c r="AI9986" s="3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3"/>
      <c r="AU9986" s="5"/>
      <c r="AV9986" s="3"/>
      <c r="AW9986" s="3"/>
      <c r="AX9986" s="3"/>
      <c r="AY9986" s="3"/>
      <c r="AZ9986" s="3"/>
      <c r="BA9986" s="3"/>
      <c r="BB9986" s="3"/>
      <c r="BC9986" s="3"/>
      <c r="BD9986" s="3"/>
      <c r="BE9986" s="3"/>
      <c r="BF9986" s="3"/>
      <c r="BG9986" s="3"/>
      <c r="CK9986"/>
    </row>
    <row r="9987" spans="1:89" x14ac:dyDescent="0.25">
      <c r="A9987" s="2"/>
      <c r="B9987" s="5"/>
      <c r="C9987" s="5"/>
      <c r="D9987" s="5"/>
      <c r="E9987" s="5"/>
      <c r="F9987" s="5"/>
      <c r="G9987" s="5"/>
      <c r="H9987" s="5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  <c r="AI9987" s="3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3"/>
      <c r="AU9987" s="5"/>
      <c r="AV9987" s="3"/>
      <c r="AW9987" s="3"/>
      <c r="AX9987" s="3"/>
      <c r="AY9987" s="3"/>
      <c r="AZ9987" s="3"/>
      <c r="BA9987" s="3"/>
      <c r="BB9987" s="3"/>
      <c r="BC9987" s="3"/>
      <c r="BD9987" s="3"/>
      <c r="BE9987" s="3"/>
      <c r="BF9987" s="3"/>
      <c r="BG9987" s="3"/>
      <c r="CK9987"/>
    </row>
    <row r="9988" spans="1:89" x14ac:dyDescent="0.25">
      <c r="A9988" s="2"/>
      <c r="B9988" s="5"/>
      <c r="C9988" s="5"/>
      <c r="D9988" s="5"/>
      <c r="E9988" s="5"/>
      <c r="F9988" s="5"/>
      <c r="G9988" s="5"/>
      <c r="H9988" s="5"/>
      <c r="I9988" s="3"/>
      <c r="J9988" s="5"/>
      <c r="K9988" s="5"/>
      <c r="L9988" s="5"/>
      <c r="M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3"/>
      <c r="AU9988" s="5"/>
      <c r="AV9988" s="3"/>
      <c r="AW9988" s="3"/>
      <c r="AX9988" s="3"/>
      <c r="AY9988" s="3"/>
      <c r="AZ9988" s="3"/>
      <c r="BA9988" s="3"/>
      <c r="BB9988" s="3"/>
      <c r="BC9988" s="3"/>
      <c r="BD9988" s="3"/>
      <c r="BE9988" s="3"/>
      <c r="BF9988" s="3"/>
      <c r="BG9988" s="3"/>
      <c r="CK9988"/>
    </row>
    <row r="9989" spans="1:89" x14ac:dyDescent="0.25">
      <c r="A9989" s="2"/>
      <c r="B9989" s="5"/>
      <c r="C9989" s="5"/>
      <c r="D9989" s="5"/>
      <c r="E9989" s="5"/>
      <c r="F9989" s="5"/>
      <c r="G9989" s="5"/>
      <c r="H9989" s="5"/>
      <c r="I9989" s="3"/>
      <c r="J9989" s="5"/>
      <c r="K9989" s="5"/>
      <c r="L9989" s="5"/>
      <c r="M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3"/>
      <c r="AU9989" s="5"/>
      <c r="AV9989" s="3"/>
      <c r="AW9989" s="3"/>
      <c r="AX9989" s="3"/>
      <c r="AY9989" s="3"/>
      <c r="AZ9989" s="3"/>
      <c r="BA9989" s="3"/>
      <c r="BB9989" s="3"/>
      <c r="BC9989" s="3"/>
      <c r="BD9989" s="3"/>
      <c r="BE9989" s="3"/>
      <c r="BF9989" s="3"/>
      <c r="BG9989" s="3"/>
      <c r="CK9989"/>
    </row>
    <row r="9990" spans="1:89" x14ac:dyDescent="0.25">
      <c r="A9990" s="2"/>
      <c r="B9990" s="5"/>
      <c r="C9990" s="5"/>
      <c r="D9990" s="5"/>
      <c r="E9990" s="5"/>
      <c r="F9990" s="5"/>
      <c r="G9990" s="5"/>
      <c r="H9990" s="5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  <c r="AI9990" s="3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3"/>
      <c r="AU9990" s="5"/>
      <c r="AV9990" s="3"/>
      <c r="AW9990" s="3"/>
      <c r="AX9990" s="3"/>
      <c r="AY9990" s="3"/>
      <c r="AZ9990" s="3"/>
      <c r="BA9990" s="3"/>
      <c r="BB9990" s="3"/>
      <c r="BC9990" s="3"/>
      <c r="BD9990" s="3"/>
      <c r="BE9990" s="3"/>
      <c r="BF9990" s="3"/>
      <c r="BG9990" s="3"/>
      <c r="CK9990"/>
    </row>
    <row r="9991" spans="1:89" x14ac:dyDescent="0.25">
      <c r="A9991" s="2"/>
      <c r="B9991" s="5"/>
      <c r="C9991" s="5"/>
      <c r="D9991" s="5"/>
      <c r="E9991" s="5"/>
      <c r="F9991" s="5"/>
      <c r="G9991" s="5"/>
      <c r="H9991" s="5"/>
      <c r="I9991" s="5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  <c r="AI9991" s="3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3"/>
      <c r="AU9991" s="5"/>
      <c r="AV9991" s="3"/>
      <c r="AW9991" s="3"/>
      <c r="AX9991" s="3"/>
      <c r="AY9991" s="3"/>
      <c r="AZ9991" s="3"/>
      <c r="BA9991" s="3"/>
      <c r="BB9991" s="3"/>
      <c r="BC9991" s="3"/>
      <c r="BD9991" s="3"/>
      <c r="BE9991" s="3"/>
      <c r="BF9991" s="3"/>
      <c r="BG9991" s="3"/>
      <c r="CK9991"/>
    </row>
    <row r="9992" spans="1:89" x14ac:dyDescent="0.25">
      <c r="A9992" s="2"/>
      <c r="B9992" s="5"/>
      <c r="C9992" s="5"/>
      <c r="D9992" s="5"/>
      <c r="E9992" s="5"/>
      <c r="F9992" s="5"/>
      <c r="G9992" s="5"/>
      <c r="H9992" s="5"/>
      <c r="I9992" s="5"/>
      <c r="J9992" s="5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  <c r="AI9992" s="3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3"/>
      <c r="AU9992" s="5"/>
      <c r="AV9992" s="3"/>
      <c r="AW9992" s="3"/>
      <c r="AX9992" s="3"/>
      <c r="AY9992" s="3"/>
      <c r="AZ9992" s="3"/>
      <c r="BA9992" s="3"/>
      <c r="BB9992" s="3"/>
      <c r="BC9992" s="3"/>
      <c r="BD9992" s="3"/>
      <c r="BE9992" s="3"/>
      <c r="BF9992" s="3"/>
      <c r="BG9992" s="3"/>
      <c r="CK9992"/>
    </row>
    <row r="9993" spans="1:89" x14ac:dyDescent="0.25">
      <c r="A9993" s="2"/>
      <c r="B9993" s="5"/>
      <c r="C9993" s="5"/>
      <c r="D9993" s="5"/>
      <c r="E9993" s="5"/>
      <c r="F9993" s="5"/>
      <c r="G9993" s="5"/>
      <c r="H9993" s="5"/>
      <c r="I9993" s="5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  <c r="AI9993" s="3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3"/>
      <c r="AU9993" s="5"/>
      <c r="AV9993" s="3"/>
      <c r="AW9993" s="3"/>
      <c r="AX9993" s="3"/>
      <c r="AY9993" s="3"/>
      <c r="AZ9993" s="3"/>
      <c r="BA9993" s="3"/>
      <c r="BB9993" s="3"/>
      <c r="BC9993" s="3"/>
      <c r="BD9993" s="3"/>
      <c r="BE9993" s="3"/>
      <c r="BF9993" s="3"/>
      <c r="BG9993" s="3"/>
      <c r="CK9993"/>
    </row>
    <row r="9994" spans="1:89" x14ac:dyDescent="0.25">
      <c r="A9994" s="2"/>
      <c r="B9994" s="5"/>
      <c r="C9994" s="5"/>
      <c r="D9994" s="5"/>
      <c r="E9994" s="5"/>
      <c r="F9994" s="5"/>
      <c r="G9994" s="5"/>
      <c r="H9994" s="5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  <c r="AI9994" s="3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3"/>
      <c r="AU9994" s="5"/>
      <c r="AV9994" s="3"/>
      <c r="AW9994" s="3"/>
      <c r="AX9994" s="3"/>
      <c r="AY9994" s="3"/>
      <c r="AZ9994" s="3"/>
      <c r="BA9994" s="3"/>
      <c r="BB9994" s="3"/>
      <c r="BC9994" s="3"/>
      <c r="BD9994" s="3"/>
      <c r="BE9994" s="3"/>
      <c r="BF9994" s="3"/>
      <c r="BG9994" s="3"/>
      <c r="CK9994"/>
    </row>
    <row r="9995" spans="1:89" x14ac:dyDescent="0.25">
      <c r="A9995" s="2"/>
      <c r="B9995" s="5"/>
      <c r="C9995" s="5"/>
      <c r="D9995" s="5"/>
      <c r="E9995" s="5"/>
      <c r="F9995" s="5"/>
      <c r="G9995" s="5"/>
      <c r="H9995" s="5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  <c r="AI9995" s="3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3"/>
      <c r="AU9995" s="5"/>
      <c r="AV9995" s="3"/>
      <c r="AW9995" s="3"/>
      <c r="AX9995" s="3"/>
      <c r="AY9995" s="3"/>
      <c r="AZ9995" s="3"/>
      <c r="BA9995" s="3"/>
      <c r="BB9995" s="3"/>
      <c r="BC9995" s="3"/>
      <c r="BD9995" s="3"/>
      <c r="BE9995" s="3"/>
      <c r="BF9995" s="3"/>
      <c r="BG9995" s="3"/>
      <c r="CK9995"/>
    </row>
    <row r="9996" spans="1:89" x14ac:dyDescent="0.25">
      <c r="A9996" s="2"/>
      <c r="B9996" s="5"/>
      <c r="C9996" s="5"/>
      <c r="D9996" s="5"/>
      <c r="E9996" s="5"/>
      <c r="F9996" s="5"/>
      <c r="G9996" s="5"/>
      <c r="H9996" s="5"/>
      <c r="I9996" s="5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  <c r="AI9996" s="3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3"/>
      <c r="AU9996" s="5"/>
      <c r="AV9996" s="3"/>
      <c r="AW9996" s="3"/>
      <c r="AX9996" s="3"/>
      <c r="AY9996" s="3"/>
      <c r="AZ9996" s="3"/>
      <c r="BA9996" s="3"/>
      <c r="BB9996" s="3"/>
      <c r="BC9996" s="3"/>
      <c r="BD9996" s="3"/>
      <c r="BE9996" s="3"/>
      <c r="BF9996" s="3"/>
      <c r="BG9996" s="3"/>
      <c r="CK9996"/>
    </row>
    <row r="9997" spans="1:89" x14ac:dyDescent="0.25">
      <c r="A9997" s="2"/>
      <c r="B9997" s="5"/>
      <c r="C9997" s="5"/>
      <c r="D9997" s="5"/>
      <c r="E9997" s="5"/>
      <c r="F9997" s="5"/>
      <c r="G9997" s="5"/>
      <c r="H9997" s="5"/>
      <c r="I9997" s="5"/>
      <c r="J9997" s="5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  <c r="AI9997" s="3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3"/>
      <c r="AU9997" s="5"/>
      <c r="AV9997" s="3"/>
      <c r="AW9997" s="3"/>
      <c r="AX9997" s="3"/>
      <c r="AY9997" s="3"/>
      <c r="AZ9997" s="3"/>
      <c r="BA9997" s="3"/>
      <c r="BB9997" s="3"/>
      <c r="BC9997" s="3"/>
      <c r="BD9997" s="3"/>
      <c r="BE9997" s="3"/>
      <c r="BF9997" s="3"/>
      <c r="BG9997" s="3"/>
      <c r="CK9997"/>
    </row>
    <row r="9998" spans="1:89" x14ac:dyDescent="0.25">
      <c r="A9998" s="2"/>
      <c r="B9998" s="5"/>
      <c r="C9998" s="5"/>
      <c r="D9998" s="5"/>
      <c r="E9998" s="5"/>
      <c r="F9998" s="5"/>
      <c r="G9998" s="5"/>
      <c r="H9998" s="5"/>
      <c r="I9998" s="5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  <c r="AI9998" s="3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3"/>
      <c r="AU9998" s="5"/>
      <c r="AV9998" s="3"/>
      <c r="AW9998" s="3"/>
      <c r="AX9998" s="3"/>
      <c r="AY9998" s="3"/>
      <c r="AZ9998" s="3"/>
      <c r="BA9998" s="3"/>
      <c r="BB9998" s="3"/>
      <c r="BC9998" s="3"/>
      <c r="BD9998" s="3"/>
      <c r="BE9998" s="3"/>
      <c r="BF9998" s="3"/>
      <c r="BG9998" s="3"/>
      <c r="CK9998"/>
    </row>
    <row r="9999" spans="1:89" x14ac:dyDescent="0.25">
      <c r="A9999" s="2"/>
      <c r="B9999" s="5"/>
      <c r="C9999" s="5"/>
      <c r="D9999" s="5"/>
      <c r="E9999" s="5"/>
      <c r="F9999" s="5"/>
      <c r="G9999" s="5"/>
      <c r="H9999" s="5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  <c r="AI9999" s="3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3"/>
      <c r="AU9999" s="5"/>
      <c r="AV9999" s="3"/>
      <c r="AW9999" s="3"/>
      <c r="AX9999" s="3"/>
      <c r="AY9999" s="3"/>
      <c r="AZ9999" s="3"/>
      <c r="BA9999" s="3"/>
      <c r="BB9999" s="3"/>
      <c r="BC9999" s="3"/>
      <c r="BD9999" s="3"/>
      <c r="BE9999" s="3"/>
      <c r="BF9999" s="3"/>
      <c r="BG9999" s="3"/>
      <c r="CK9999"/>
    </row>
    <row r="10000" spans="1:89" x14ac:dyDescent="0.25">
      <c r="A10000" s="2"/>
      <c r="B10000" s="5"/>
      <c r="C10000" s="5"/>
      <c r="D10000" s="5"/>
      <c r="E10000" s="5"/>
      <c r="F10000" s="5"/>
      <c r="G10000" s="5"/>
      <c r="H10000" s="5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3"/>
      <c r="AU10000" s="5"/>
      <c r="AV10000" s="3"/>
      <c r="AW10000" s="3"/>
      <c r="AX10000" s="3"/>
      <c r="AY10000" s="3"/>
      <c r="AZ10000" s="3"/>
      <c r="BA10000" s="3"/>
      <c r="BB10000" s="3"/>
      <c r="BC10000" s="3"/>
      <c r="BD10000" s="3"/>
      <c r="BE10000" s="3"/>
      <c r="BF10000" s="3"/>
      <c r="BG10000" s="3"/>
      <c r="CK10000"/>
    </row>
    <row r="10001" spans="1:89" x14ac:dyDescent="0.25">
      <c r="A10001" s="2"/>
      <c r="B10001" s="5"/>
      <c r="C10001" s="5"/>
      <c r="D10001" s="5"/>
      <c r="E10001" s="5"/>
      <c r="F10001" s="5"/>
      <c r="G10001" s="5"/>
      <c r="H10001" s="5"/>
      <c r="I10001" s="5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  <c r="AI10001" s="3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3"/>
      <c r="AU10001" s="5"/>
      <c r="AV10001" s="3"/>
      <c r="AW10001" s="3"/>
      <c r="AX10001" s="3"/>
      <c r="AY10001" s="3"/>
      <c r="AZ10001" s="3"/>
      <c r="BA10001" s="3"/>
      <c r="BB10001" s="3"/>
      <c r="BC10001" s="3"/>
      <c r="BD10001" s="3"/>
      <c r="BE10001" s="3"/>
      <c r="BF10001" s="3"/>
      <c r="BG10001" s="3"/>
      <c r="CK10001"/>
    </row>
    <row r="10002" spans="1:89" x14ac:dyDescent="0.25">
      <c r="A10002" s="2"/>
      <c r="B10002" s="5"/>
      <c r="C10002" s="5"/>
      <c r="D10002" s="5"/>
      <c r="E10002" s="5"/>
      <c r="F10002" s="5"/>
      <c r="G10002" s="5"/>
      <c r="H10002" s="5"/>
      <c r="I10002" s="5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  <c r="AI10002" s="3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3"/>
      <c r="AU10002" s="5"/>
      <c r="AV10002" s="3"/>
      <c r="AW10002" s="3"/>
      <c r="AX10002" s="3"/>
      <c r="AY10002" s="3"/>
      <c r="AZ10002" s="3"/>
      <c r="BA10002" s="3"/>
      <c r="BB10002" s="3"/>
      <c r="BC10002" s="3"/>
      <c r="BD10002" s="3"/>
      <c r="BE10002" s="3"/>
      <c r="BF10002" s="3"/>
      <c r="BG10002" s="3"/>
      <c r="CK10002"/>
    </row>
    <row r="10003" spans="1:89" x14ac:dyDescent="0.25">
      <c r="A10003" s="2"/>
      <c r="B10003" s="5"/>
      <c r="C10003" s="5"/>
      <c r="D10003" s="5"/>
      <c r="E10003" s="5"/>
      <c r="F10003" s="5"/>
      <c r="G10003" s="5"/>
      <c r="H10003" s="5"/>
      <c r="I10003" s="5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3"/>
      <c r="AU10003" s="5"/>
      <c r="AV10003" s="3"/>
      <c r="AW10003" s="3"/>
      <c r="AX10003" s="3"/>
      <c r="AY10003" s="3"/>
      <c r="AZ10003" s="3"/>
      <c r="BA10003" s="3"/>
      <c r="BB10003" s="3"/>
      <c r="BC10003" s="3"/>
      <c r="BD10003" s="3"/>
      <c r="BE10003" s="3"/>
      <c r="BF10003" s="3"/>
      <c r="BG10003" s="3"/>
      <c r="CK10003"/>
    </row>
    <row r="10004" spans="1:89" x14ac:dyDescent="0.25">
      <c r="A10004" s="2"/>
      <c r="B10004" s="5"/>
      <c r="C10004" s="5"/>
      <c r="D10004" s="5"/>
      <c r="E10004" s="5"/>
      <c r="F10004" s="5"/>
      <c r="G10004" s="5"/>
      <c r="H10004" s="5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3"/>
      <c r="AU10004" s="5"/>
      <c r="AV10004" s="3"/>
      <c r="AW10004" s="3"/>
      <c r="AX10004" s="3"/>
      <c r="AY10004" s="3"/>
      <c r="AZ10004" s="3"/>
      <c r="BA10004" s="3"/>
      <c r="BB10004" s="3"/>
      <c r="BC10004" s="3"/>
      <c r="BD10004" s="3"/>
      <c r="BE10004" s="3"/>
      <c r="BF10004" s="3"/>
      <c r="BG10004" s="3"/>
      <c r="CK10004"/>
    </row>
    <row r="10005" spans="1:89" x14ac:dyDescent="0.25">
      <c r="A10005" s="2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3"/>
      <c r="AU10005" s="5"/>
      <c r="AV10005" s="3"/>
      <c r="AW10005" s="3"/>
      <c r="AX10005" s="3"/>
      <c r="AY10005" s="3"/>
      <c r="AZ10005" s="3"/>
      <c r="BA10005" s="3"/>
      <c r="BB10005" s="3"/>
      <c r="BC10005" s="3"/>
      <c r="BD10005" s="3"/>
      <c r="BE10005" s="3"/>
      <c r="BF10005" s="3"/>
      <c r="BG10005" s="3"/>
      <c r="CK10005"/>
    </row>
    <row r="10006" spans="1:89" x14ac:dyDescent="0.25">
      <c r="A10006" s="2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3"/>
      <c r="AU10006" s="5"/>
      <c r="AV10006" s="3"/>
      <c r="AW10006" s="3"/>
      <c r="AX10006" s="3"/>
      <c r="AY10006" s="3"/>
      <c r="AZ10006" s="3"/>
      <c r="BA10006" s="3"/>
      <c r="BB10006" s="3"/>
      <c r="BC10006" s="3"/>
      <c r="BD10006" s="3"/>
      <c r="BE10006" s="3"/>
      <c r="BF10006" s="3"/>
      <c r="BG10006" s="3"/>
      <c r="CK10006"/>
    </row>
    <row r="10007" spans="1:89" x14ac:dyDescent="0.25">
      <c r="A10007" s="2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3"/>
      <c r="AU10007" s="5"/>
      <c r="AV10007" s="3"/>
      <c r="AW10007" s="3"/>
      <c r="AX10007" s="3"/>
      <c r="AY10007" s="3"/>
      <c r="AZ10007" s="3"/>
      <c r="BA10007" s="3"/>
      <c r="BB10007" s="3"/>
      <c r="BC10007" s="3"/>
      <c r="BD10007" s="3"/>
      <c r="BE10007" s="3"/>
      <c r="BF10007" s="3"/>
      <c r="BG10007" s="3"/>
      <c r="CK10007"/>
    </row>
    <row r="10008" spans="1:89" x14ac:dyDescent="0.25">
      <c r="A10008" s="2"/>
      <c r="B10008" s="5"/>
      <c r="C10008" s="5"/>
      <c r="D10008" s="5"/>
      <c r="E10008" s="5"/>
      <c r="F10008" s="5"/>
      <c r="G10008" s="5"/>
      <c r="H10008" s="5"/>
      <c r="I10008" s="5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G10008" s="3"/>
      <c r="AH10008" s="3"/>
      <c r="AI10008" s="3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3"/>
      <c r="AU10008" s="5"/>
      <c r="AV10008" s="3"/>
      <c r="AW10008" s="3"/>
      <c r="AX10008" s="3"/>
      <c r="AY10008" s="3"/>
      <c r="AZ10008" s="3"/>
      <c r="BA10008" s="3"/>
      <c r="BB10008" s="3"/>
      <c r="BC10008" s="3"/>
      <c r="BD10008" s="3"/>
      <c r="BE10008" s="3"/>
      <c r="BF10008" s="3"/>
      <c r="BG10008" s="3"/>
      <c r="CK10008"/>
    </row>
    <row r="10009" spans="1:89" x14ac:dyDescent="0.25">
      <c r="A10009" s="2"/>
      <c r="B10009" s="5"/>
      <c r="C10009" s="5"/>
      <c r="D10009" s="5"/>
      <c r="E10009" s="5"/>
      <c r="F10009" s="5"/>
      <c r="G10009" s="5"/>
      <c r="H10009" s="5"/>
      <c r="I10009" s="5"/>
      <c r="J10009" s="5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G10009" s="3"/>
      <c r="AH10009" s="3"/>
      <c r="AI10009" s="3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3"/>
      <c r="AU10009" s="5"/>
      <c r="AV10009" s="3"/>
      <c r="AW10009" s="3"/>
      <c r="AX10009" s="3"/>
      <c r="AY10009" s="3"/>
      <c r="AZ10009" s="3"/>
      <c r="BA10009" s="3"/>
      <c r="BB10009" s="3"/>
      <c r="BC10009" s="3"/>
      <c r="BD10009" s="3"/>
      <c r="BE10009" s="3"/>
      <c r="BF10009" s="3"/>
      <c r="BG10009" s="3"/>
      <c r="CK10009"/>
    </row>
    <row r="10010" spans="1:89" x14ac:dyDescent="0.25">
      <c r="A10010" s="2"/>
      <c r="B10010" s="5"/>
      <c r="C10010" s="5"/>
      <c r="D10010" s="5"/>
      <c r="E10010" s="5"/>
      <c r="F10010" s="5"/>
      <c r="G10010" s="5"/>
      <c r="H10010" s="5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3"/>
      <c r="AU10010" s="5"/>
      <c r="AV10010" s="3"/>
      <c r="AW10010" s="3"/>
      <c r="AX10010" s="3"/>
      <c r="AY10010" s="3"/>
      <c r="AZ10010" s="3"/>
      <c r="BA10010" s="3"/>
      <c r="BB10010" s="3"/>
      <c r="BC10010" s="3"/>
      <c r="BD10010" s="3"/>
      <c r="BE10010" s="3"/>
      <c r="BF10010" s="3"/>
      <c r="BG10010" s="3"/>
      <c r="CK10010"/>
    </row>
    <row r="10011" spans="1:89" x14ac:dyDescent="0.25">
      <c r="A10011" s="2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  <c r="L10011" s="5"/>
      <c r="M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3"/>
      <c r="AU10011" s="5"/>
      <c r="AV10011" s="3"/>
      <c r="AW10011" s="3"/>
      <c r="AX10011" s="3"/>
      <c r="AY10011" s="3"/>
      <c r="AZ10011" s="3"/>
      <c r="BA10011" s="3"/>
      <c r="BB10011" s="3"/>
      <c r="BC10011" s="3"/>
      <c r="BD10011" s="3"/>
      <c r="BE10011" s="3"/>
      <c r="BF10011" s="3"/>
      <c r="BG10011" s="3"/>
      <c r="CK10011"/>
    </row>
    <row r="10012" spans="1:89" x14ac:dyDescent="0.25">
      <c r="A10012" s="2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3"/>
      <c r="AU10012" s="5"/>
      <c r="AV10012" s="3"/>
      <c r="AW10012" s="3"/>
      <c r="AX10012" s="3"/>
      <c r="AY10012" s="3"/>
      <c r="AZ10012" s="3"/>
      <c r="BA10012" s="3"/>
      <c r="BB10012" s="3"/>
      <c r="BC10012" s="3"/>
      <c r="BD10012" s="3"/>
      <c r="BE10012" s="3"/>
      <c r="BF10012" s="3"/>
      <c r="BG10012" s="3"/>
      <c r="CK10012"/>
    </row>
    <row r="10013" spans="1:89" x14ac:dyDescent="0.25">
      <c r="A10013" s="2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  <c r="L10013" s="5"/>
      <c r="M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3"/>
      <c r="AU10013" s="5"/>
      <c r="AV10013" s="3"/>
      <c r="AW10013" s="3"/>
      <c r="AX10013" s="3"/>
      <c r="AY10013" s="3"/>
      <c r="AZ10013" s="3"/>
      <c r="BA10013" s="3"/>
      <c r="BB10013" s="3"/>
      <c r="BC10013" s="3"/>
      <c r="BD10013" s="3"/>
      <c r="BE10013" s="3"/>
      <c r="BF10013" s="3"/>
      <c r="BG10013" s="3"/>
      <c r="CK10013"/>
    </row>
    <row r="10014" spans="1:89" x14ac:dyDescent="0.25">
      <c r="A10014" s="2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3"/>
      <c r="AU10014" s="5"/>
      <c r="AV10014" s="3"/>
      <c r="AW10014" s="3"/>
      <c r="AX10014" s="3"/>
      <c r="AY10014" s="3"/>
      <c r="AZ10014" s="3"/>
      <c r="BA10014" s="3"/>
      <c r="BB10014" s="3"/>
      <c r="BC10014" s="3"/>
      <c r="BD10014" s="3"/>
      <c r="BE10014" s="3"/>
      <c r="BF10014" s="3"/>
      <c r="BG10014" s="3"/>
      <c r="CK10014"/>
    </row>
    <row r="10015" spans="1:89" x14ac:dyDescent="0.25">
      <c r="A10015" s="2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  <c r="L10015" s="5"/>
      <c r="M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3"/>
      <c r="AU10015" s="5"/>
      <c r="AV10015" s="3"/>
      <c r="AW10015" s="3"/>
      <c r="AX10015" s="3"/>
      <c r="AY10015" s="3"/>
      <c r="AZ10015" s="3"/>
      <c r="BA10015" s="3"/>
      <c r="BB10015" s="3"/>
      <c r="BC10015" s="3"/>
      <c r="BD10015" s="3"/>
      <c r="BE10015" s="3"/>
      <c r="BF10015" s="3"/>
      <c r="BG10015" s="3"/>
      <c r="CK10015"/>
    </row>
    <row r="10016" spans="1:89" x14ac:dyDescent="0.25">
      <c r="A10016" s="2"/>
      <c r="B10016" s="5"/>
      <c r="C10016" s="5"/>
      <c r="D10016" s="5"/>
      <c r="E10016" s="5"/>
      <c r="F10016" s="5"/>
      <c r="G10016" s="5"/>
      <c r="H10016" s="5"/>
      <c r="I10016" s="5"/>
      <c r="J10016" s="5"/>
      <c r="K10016" s="3"/>
      <c r="L10016" s="3"/>
      <c r="M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3"/>
      <c r="AU10016" s="5"/>
      <c r="AV10016" s="3"/>
      <c r="AW10016" s="3"/>
      <c r="AX10016" s="3"/>
      <c r="AY10016" s="3"/>
      <c r="AZ10016" s="3"/>
      <c r="BA10016" s="3"/>
      <c r="BB10016" s="3"/>
      <c r="BC10016" s="3"/>
      <c r="BD10016" s="3"/>
      <c r="BE10016" s="3"/>
      <c r="BF10016" s="3"/>
      <c r="BG10016" s="3"/>
      <c r="CK10016"/>
    </row>
    <row r="10017" spans="1:89" x14ac:dyDescent="0.25">
      <c r="A10017" s="2"/>
      <c r="B10017" s="5"/>
      <c r="C10017" s="5"/>
      <c r="D10017" s="5"/>
      <c r="E10017" s="5"/>
      <c r="F10017" s="5"/>
      <c r="G10017" s="5"/>
      <c r="H10017" s="5"/>
      <c r="I10017" s="5"/>
      <c r="J10017" s="5"/>
      <c r="K10017" s="3"/>
      <c r="L10017" s="5"/>
      <c r="M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3"/>
      <c r="AU10017" s="5"/>
      <c r="AV10017" s="3"/>
      <c r="AW10017" s="3"/>
      <c r="AX10017" s="3"/>
      <c r="AY10017" s="3"/>
      <c r="AZ10017" s="3"/>
      <c r="BA10017" s="3"/>
      <c r="BB10017" s="3"/>
      <c r="BC10017" s="3"/>
      <c r="BD10017" s="3"/>
      <c r="BE10017" s="3"/>
      <c r="BF10017" s="3"/>
      <c r="BG10017" s="3"/>
      <c r="CK10017"/>
    </row>
    <row r="10018" spans="1:89" x14ac:dyDescent="0.25">
      <c r="A10018" s="2"/>
      <c r="B10018" s="5"/>
      <c r="C10018" s="5"/>
      <c r="D10018" s="5"/>
      <c r="E10018" s="5"/>
      <c r="F10018" s="5"/>
      <c r="G10018" s="5"/>
      <c r="H10018" s="5"/>
      <c r="I10018" s="5"/>
      <c r="J10018" s="5"/>
      <c r="K10018" s="3"/>
      <c r="L10018" s="3"/>
      <c r="M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3"/>
      <c r="AU10018" s="5"/>
      <c r="AV10018" s="3"/>
      <c r="AW10018" s="3"/>
      <c r="AX10018" s="3"/>
      <c r="AY10018" s="3"/>
      <c r="AZ10018" s="3"/>
      <c r="BA10018" s="3"/>
      <c r="BB10018" s="3"/>
      <c r="BC10018" s="3"/>
      <c r="BD10018" s="3"/>
      <c r="BE10018" s="3"/>
      <c r="BF10018" s="3"/>
      <c r="BG10018" s="3"/>
      <c r="CK10018"/>
    </row>
    <row r="10019" spans="1:89" x14ac:dyDescent="0.25">
      <c r="A10019" s="2"/>
      <c r="B10019" s="5"/>
      <c r="C10019" s="5"/>
      <c r="D10019" s="5"/>
      <c r="E10019" s="5"/>
      <c r="F10019" s="5"/>
      <c r="G10019" s="5"/>
      <c r="H10019" s="5"/>
      <c r="I10019" s="5"/>
      <c r="J10019" s="5"/>
      <c r="K10019" s="3"/>
      <c r="L10019" s="3"/>
      <c r="M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3"/>
      <c r="AU10019" s="5"/>
      <c r="AV10019" s="3"/>
      <c r="AW10019" s="3"/>
      <c r="AX10019" s="3"/>
      <c r="AY10019" s="3"/>
      <c r="AZ10019" s="3"/>
      <c r="BA10019" s="3"/>
      <c r="BB10019" s="3"/>
      <c r="BC10019" s="3"/>
      <c r="BD10019" s="3"/>
      <c r="BE10019" s="3"/>
      <c r="BF10019" s="3"/>
      <c r="BG10019" s="3"/>
      <c r="CK10019"/>
    </row>
    <row r="10020" spans="1:89" x14ac:dyDescent="0.25">
      <c r="A10020" s="2"/>
      <c r="B10020" s="5"/>
      <c r="C10020" s="5"/>
      <c r="D10020" s="5"/>
      <c r="E10020" s="5"/>
      <c r="F10020" s="5"/>
      <c r="G10020" s="5"/>
      <c r="H10020" s="5"/>
      <c r="I10020" s="5"/>
      <c r="J10020" s="5"/>
      <c r="K10020" s="3"/>
      <c r="L10020" s="3"/>
      <c r="M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3"/>
      <c r="AU10020" s="5"/>
      <c r="AV10020" s="3"/>
      <c r="AW10020" s="3"/>
      <c r="AX10020" s="3"/>
      <c r="AY10020" s="3"/>
      <c r="AZ10020" s="3"/>
      <c r="BA10020" s="3"/>
      <c r="BB10020" s="3"/>
      <c r="BC10020" s="3"/>
      <c r="BD10020" s="3"/>
      <c r="BE10020" s="3"/>
      <c r="BF10020" s="3"/>
      <c r="BG10020" s="3"/>
      <c r="CK10020"/>
    </row>
    <row r="10021" spans="1:89" x14ac:dyDescent="0.25">
      <c r="A10021" s="2"/>
      <c r="B10021" s="5"/>
      <c r="C10021" s="5"/>
      <c r="D10021" s="5"/>
      <c r="E10021" s="5"/>
      <c r="F10021" s="5"/>
      <c r="G10021" s="5"/>
      <c r="H10021" s="5"/>
      <c r="I10021" s="5"/>
      <c r="J10021" s="5"/>
      <c r="K10021" s="3"/>
      <c r="L10021" s="3"/>
      <c r="M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3"/>
      <c r="AU10021" s="5"/>
      <c r="AV10021" s="3"/>
      <c r="AW10021" s="3"/>
      <c r="AX10021" s="3"/>
      <c r="AY10021" s="3"/>
      <c r="AZ10021" s="3"/>
      <c r="BA10021" s="3"/>
      <c r="BB10021" s="3"/>
      <c r="BC10021" s="3"/>
      <c r="BD10021" s="3"/>
      <c r="BE10021" s="3"/>
      <c r="BF10021" s="3"/>
      <c r="BG10021" s="3"/>
      <c r="CK10021"/>
    </row>
    <row r="10022" spans="1:89" x14ac:dyDescent="0.25">
      <c r="A10022" s="2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3"/>
      <c r="AU10022" s="5"/>
      <c r="AV10022" s="3"/>
      <c r="AW10022" s="3"/>
      <c r="AX10022" s="3"/>
      <c r="AY10022" s="3"/>
      <c r="AZ10022" s="3"/>
      <c r="BA10022" s="3"/>
      <c r="BB10022" s="3"/>
      <c r="BC10022" s="3"/>
      <c r="BD10022" s="3"/>
      <c r="BE10022" s="3"/>
      <c r="BF10022" s="3"/>
      <c r="BG10022" s="3"/>
      <c r="CK10022"/>
    </row>
    <row r="10023" spans="1:89" x14ac:dyDescent="0.25">
      <c r="A10023" s="2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3"/>
      <c r="AU10023" s="5"/>
      <c r="AV10023" s="3"/>
      <c r="AW10023" s="3"/>
      <c r="AX10023" s="3"/>
      <c r="AY10023" s="3"/>
      <c r="AZ10023" s="3"/>
      <c r="BA10023" s="3"/>
      <c r="BB10023" s="3"/>
      <c r="BC10023" s="3"/>
      <c r="BD10023" s="3"/>
      <c r="BE10023" s="3"/>
      <c r="BF10023" s="3"/>
      <c r="BG10023" s="3"/>
      <c r="CK10023"/>
    </row>
    <row r="10024" spans="1:89" x14ac:dyDescent="0.25">
      <c r="A10024" s="2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3"/>
      <c r="AU10024" s="5"/>
      <c r="AV10024" s="3"/>
      <c r="AW10024" s="3"/>
      <c r="AX10024" s="3"/>
      <c r="AY10024" s="3"/>
      <c r="AZ10024" s="3"/>
      <c r="BA10024" s="3"/>
      <c r="BB10024" s="3"/>
      <c r="BC10024" s="3"/>
      <c r="BD10024" s="3"/>
      <c r="BE10024" s="3"/>
      <c r="BF10024" s="3"/>
      <c r="BG10024" s="3"/>
      <c r="CK10024"/>
    </row>
    <row r="10025" spans="1:89" x14ac:dyDescent="0.25">
      <c r="A10025" s="2"/>
      <c r="B10025" s="5"/>
      <c r="C10025" s="5"/>
      <c r="D10025" s="5"/>
      <c r="E10025" s="5"/>
      <c r="F10025" s="5"/>
      <c r="G10025" s="5"/>
      <c r="H10025" s="5"/>
      <c r="I10025" s="5"/>
      <c r="J10025" s="5"/>
      <c r="K10025" s="3"/>
      <c r="L10025" s="3"/>
      <c r="M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3"/>
      <c r="AU10025" s="5"/>
      <c r="AV10025" s="3"/>
      <c r="AW10025" s="3"/>
      <c r="AX10025" s="3"/>
      <c r="AY10025" s="3"/>
      <c r="AZ10025" s="3"/>
      <c r="BA10025" s="3"/>
      <c r="BB10025" s="3"/>
      <c r="BC10025" s="3"/>
      <c r="BD10025" s="3"/>
      <c r="BE10025" s="3"/>
      <c r="BF10025" s="3"/>
      <c r="BG10025" s="3"/>
      <c r="CK10025"/>
    </row>
    <row r="10026" spans="1:89" x14ac:dyDescent="0.25">
      <c r="A10026" s="2"/>
      <c r="B10026" s="5"/>
      <c r="C10026" s="5"/>
      <c r="D10026" s="5"/>
      <c r="E10026" s="5"/>
      <c r="F10026" s="5"/>
      <c r="G10026" s="5"/>
      <c r="H10026" s="5"/>
      <c r="I10026" s="5"/>
      <c r="J10026" s="5"/>
      <c r="K10026" s="3"/>
      <c r="L10026" s="5"/>
      <c r="M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3"/>
      <c r="AU10026" s="5"/>
      <c r="AV10026" s="3"/>
      <c r="AW10026" s="3"/>
      <c r="AX10026" s="3"/>
      <c r="AY10026" s="3"/>
      <c r="AZ10026" s="3"/>
      <c r="BA10026" s="3"/>
      <c r="BB10026" s="3"/>
      <c r="BC10026" s="3"/>
      <c r="BD10026" s="3"/>
      <c r="BE10026" s="3"/>
      <c r="BF10026" s="3"/>
      <c r="BG10026" s="3"/>
      <c r="CK10026"/>
    </row>
    <row r="10027" spans="1:89" x14ac:dyDescent="0.25">
      <c r="A10027" s="2"/>
      <c r="B10027" s="5"/>
      <c r="C10027" s="5"/>
      <c r="D10027" s="5"/>
      <c r="E10027" s="5"/>
      <c r="F10027" s="5"/>
      <c r="G10027" s="5"/>
      <c r="H10027" s="5"/>
      <c r="I10027" s="5"/>
      <c r="J10027" s="5"/>
      <c r="K10027" s="3"/>
      <c r="L10027" s="3"/>
      <c r="M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3"/>
      <c r="AU10027" s="5"/>
      <c r="AV10027" s="3"/>
      <c r="AW10027" s="3"/>
      <c r="AX10027" s="3"/>
      <c r="AY10027" s="3"/>
      <c r="AZ10027" s="3"/>
      <c r="BA10027" s="3"/>
      <c r="BB10027" s="3"/>
      <c r="BC10027" s="3"/>
      <c r="BD10027" s="3"/>
      <c r="BE10027" s="3"/>
      <c r="BF10027" s="3"/>
      <c r="BG10027" s="3"/>
      <c r="CK10027"/>
    </row>
    <row r="10028" spans="1:89" x14ac:dyDescent="0.25">
      <c r="A10028" s="2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  <c r="L10028" s="5"/>
      <c r="M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3"/>
      <c r="AU10028" s="5"/>
      <c r="AV10028" s="3"/>
      <c r="AW10028" s="3"/>
      <c r="AX10028" s="3"/>
      <c r="AY10028" s="3"/>
      <c r="AZ10028" s="3"/>
      <c r="BA10028" s="3"/>
      <c r="BB10028" s="3"/>
      <c r="BC10028" s="3"/>
      <c r="BD10028" s="3"/>
      <c r="BE10028" s="3"/>
      <c r="BF10028" s="3"/>
      <c r="BG10028" s="3"/>
      <c r="CK10028"/>
    </row>
    <row r="10029" spans="1:89" x14ac:dyDescent="0.25">
      <c r="A10029" s="2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3"/>
      <c r="AU10029" s="5"/>
      <c r="AV10029" s="3"/>
      <c r="AW10029" s="3"/>
      <c r="AX10029" s="3"/>
      <c r="AY10029" s="3"/>
      <c r="AZ10029" s="3"/>
      <c r="BA10029" s="3"/>
      <c r="BB10029" s="3"/>
      <c r="BC10029" s="3"/>
      <c r="BD10029" s="3"/>
      <c r="BE10029" s="3"/>
      <c r="BF10029" s="3"/>
      <c r="BG10029" s="3"/>
      <c r="CK10029"/>
    </row>
    <row r="10030" spans="1:89" x14ac:dyDescent="0.25">
      <c r="A10030" s="2"/>
      <c r="B10030" s="5"/>
      <c r="C10030" s="5"/>
      <c r="D10030" s="5"/>
      <c r="E10030" s="5"/>
      <c r="F10030" s="5"/>
      <c r="G10030" s="5"/>
      <c r="H10030" s="5"/>
      <c r="I10030" s="5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G10030" s="3"/>
      <c r="AH10030" s="3"/>
      <c r="AI10030" s="3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3"/>
      <c r="AU10030" s="5"/>
      <c r="AV10030" s="3"/>
      <c r="AW10030" s="3"/>
      <c r="AX10030" s="3"/>
      <c r="AY10030" s="3"/>
      <c r="AZ10030" s="3"/>
      <c r="BA10030" s="3"/>
      <c r="BB10030" s="3"/>
      <c r="BC10030" s="3"/>
      <c r="BD10030" s="3"/>
      <c r="BE10030" s="3"/>
      <c r="BF10030" s="3"/>
      <c r="BG10030" s="3"/>
      <c r="CK10030"/>
    </row>
    <row r="10031" spans="1:89" x14ac:dyDescent="0.25">
      <c r="A10031" s="2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3"/>
      <c r="AU10031" s="5"/>
      <c r="AV10031" s="3"/>
      <c r="AW10031" s="3"/>
      <c r="AX10031" s="3"/>
      <c r="AY10031" s="3"/>
      <c r="AZ10031" s="3"/>
      <c r="BA10031" s="3"/>
      <c r="BB10031" s="3"/>
      <c r="BC10031" s="3"/>
      <c r="BD10031" s="3"/>
      <c r="BE10031" s="3"/>
      <c r="BF10031" s="3"/>
      <c r="BG10031" s="3"/>
      <c r="CK10031"/>
    </row>
    <row r="10032" spans="1:89" x14ac:dyDescent="0.25">
      <c r="A10032" s="2"/>
      <c r="B10032" s="5"/>
      <c r="C10032" s="5"/>
      <c r="D10032" s="5"/>
      <c r="E10032" s="5"/>
      <c r="F10032" s="5"/>
      <c r="G10032" s="5"/>
      <c r="H10032" s="5"/>
      <c r="I10032" s="5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3"/>
      <c r="AH10032" s="3"/>
      <c r="AI10032" s="3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3"/>
      <c r="AU10032" s="5"/>
      <c r="AV10032" s="3"/>
      <c r="AW10032" s="3"/>
      <c r="AX10032" s="3"/>
      <c r="AY10032" s="3"/>
      <c r="AZ10032" s="3"/>
      <c r="BA10032" s="3"/>
      <c r="BB10032" s="3"/>
      <c r="BC10032" s="3"/>
      <c r="BD10032" s="3"/>
      <c r="BE10032" s="3"/>
      <c r="BF10032" s="3"/>
      <c r="BG10032" s="3"/>
      <c r="CK10032"/>
    </row>
    <row r="10033" spans="1:89" x14ac:dyDescent="0.25">
      <c r="A10033" s="2"/>
      <c r="B10033" s="5"/>
      <c r="C10033" s="5"/>
      <c r="D10033" s="5"/>
      <c r="E10033" s="5"/>
      <c r="F10033" s="5"/>
      <c r="G10033" s="5"/>
      <c r="H10033" s="5"/>
      <c r="I10033" s="5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G10033" s="3"/>
      <c r="AH10033" s="3"/>
      <c r="AI10033" s="3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3"/>
      <c r="AU10033" s="5"/>
      <c r="AV10033" s="3"/>
      <c r="AW10033" s="3"/>
      <c r="AX10033" s="3"/>
      <c r="AY10033" s="3"/>
      <c r="AZ10033" s="3"/>
      <c r="BA10033" s="3"/>
      <c r="BB10033" s="3"/>
      <c r="BC10033" s="3"/>
      <c r="BD10033" s="3"/>
      <c r="BE10033" s="3"/>
      <c r="BF10033" s="3"/>
      <c r="BG10033" s="3"/>
      <c r="CK10033"/>
    </row>
    <row r="10034" spans="1:89" x14ac:dyDescent="0.25">
      <c r="A10034" s="2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G10034" s="3"/>
      <c r="AH10034" s="3"/>
      <c r="AI10034" s="3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3"/>
      <c r="AU10034" s="5"/>
      <c r="AV10034" s="3"/>
      <c r="AW10034" s="3"/>
      <c r="AX10034" s="3"/>
      <c r="AY10034" s="3"/>
      <c r="AZ10034" s="3"/>
      <c r="BA10034" s="3"/>
      <c r="BB10034" s="3"/>
      <c r="BC10034" s="3"/>
      <c r="BD10034" s="3"/>
      <c r="BE10034" s="3"/>
      <c r="BF10034" s="3"/>
      <c r="BG10034" s="3"/>
      <c r="CK10034"/>
    </row>
    <row r="10035" spans="1:89" x14ac:dyDescent="0.25">
      <c r="A10035" s="2"/>
      <c r="B10035" s="5"/>
      <c r="C10035" s="5"/>
      <c r="D10035" s="5"/>
      <c r="E10035" s="5"/>
      <c r="F10035" s="5"/>
      <c r="G10035" s="5"/>
      <c r="H10035" s="5"/>
      <c r="I10035" s="5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3"/>
      <c r="AH10035" s="3"/>
      <c r="AI10035" s="3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3"/>
      <c r="AU10035" s="5"/>
      <c r="AV10035" s="3"/>
      <c r="AW10035" s="3"/>
      <c r="AX10035" s="3"/>
      <c r="AY10035" s="3"/>
      <c r="AZ10035" s="3"/>
      <c r="BA10035" s="3"/>
      <c r="BB10035" s="3"/>
      <c r="BC10035" s="3"/>
      <c r="BD10035" s="3"/>
      <c r="BE10035" s="3"/>
      <c r="BF10035" s="3"/>
      <c r="BG10035" s="3"/>
      <c r="CK10035"/>
    </row>
    <row r="10036" spans="1:89" x14ac:dyDescent="0.25">
      <c r="A10036" s="2"/>
      <c r="B10036" s="5"/>
      <c r="C10036" s="5"/>
      <c r="D10036" s="5"/>
      <c r="E10036" s="5"/>
      <c r="F10036" s="5"/>
      <c r="G10036" s="5"/>
      <c r="H10036" s="5"/>
      <c r="I10036" s="5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3"/>
      <c r="AH10036" s="3"/>
      <c r="AI10036" s="3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3"/>
      <c r="AU10036" s="5"/>
      <c r="AV10036" s="3"/>
      <c r="AW10036" s="3"/>
      <c r="AX10036" s="3"/>
      <c r="AY10036" s="3"/>
      <c r="AZ10036" s="3"/>
      <c r="BA10036" s="3"/>
      <c r="BB10036" s="3"/>
      <c r="BC10036" s="3"/>
      <c r="BD10036" s="3"/>
      <c r="BE10036" s="3"/>
      <c r="BF10036" s="3"/>
      <c r="BG10036" s="3"/>
      <c r="CK10036"/>
    </row>
    <row r="10037" spans="1:89" x14ac:dyDescent="0.25">
      <c r="A10037" s="2"/>
      <c r="B10037" s="5"/>
      <c r="C10037" s="5"/>
      <c r="D10037" s="5"/>
      <c r="E10037" s="5"/>
      <c r="F10037" s="5"/>
      <c r="G10037" s="5"/>
      <c r="H10037" s="5"/>
      <c r="I10037" s="5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3"/>
      <c r="AU10037" s="5"/>
      <c r="AV10037" s="3"/>
      <c r="AW10037" s="3"/>
      <c r="AX10037" s="3"/>
      <c r="AY10037" s="3"/>
      <c r="AZ10037" s="3"/>
      <c r="BA10037" s="3"/>
      <c r="BB10037" s="3"/>
      <c r="BC10037" s="3"/>
      <c r="BD10037" s="3"/>
      <c r="BE10037" s="3"/>
      <c r="BF10037" s="3"/>
      <c r="BG10037" s="3"/>
      <c r="CK10037"/>
    </row>
    <row r="10038" spans="1:89" x14ac:dyDescent="0.25">
      <c r="A10038" s="2"/>
      <c r="B10038" s="5"/>
      <c r="C10038" s="5"/>
      <c r="D10038" s="5"/>
      <c r="E10038" s="5"/>
      <c r="F10038" s="5"/>
      <c r="G10038" s="5"/>
      <c r="H10038" s="5"/>
      <c r="I10038" s="5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G10038" s="3"/>
      <c r="AH10038" s="3"/>
      <c r="AI10038" s="3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3"/>
      <c r="AU10038" s="5"/>
      <c r="AV10038" s="3"/>
      <c r="AW10038" s="3"/>
      <c r="AX10038" s="3"/>
      <c r="AY10038" s="3"/>
      <c r="AZ10038" s="3"/>
      <c r="BA10038" s="3"/>
      <c r="BB10038" s="3"/>
      <c r="BC10038" s="3"/>
      <c r="BD10038" s="3"/>
      <c r="BE10038" s="3"/>
      <c r="BF10038" s="3"/>
      <c r="BG10038" s="3"/>
      <c r="CK10038"/>
    </row>
    <row r="10039" spans="1:89" x14ac:dyDescent="0.25">
      <c r="A10039" s="2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3"/>
      <c r="AU10039" s="5"/>
      <c r="AV10039" s="3"/>
      <c r="AW10039" s="3"/>
      <c r="AX10039" s="3"/>
      <c r="AY10039" s="3"/>
      <c r="AZ10039" s="3"/>
      <c r="BA10039" s="3"/>
      <c r="BB10039" s="3"/>
      <c r="BC10039" s="3"/>
      <c r="BD10039" s="3"/>
      <c r="BE10039" s="3"/>
      <c r="BF10039" s="3"/>
      <c r="BG10039" s="3"/>
      <c r="CK10039"/>
    </row>
    <row r="10040" spans="1:89" x14ac:dyDescent="0.25">
      <c r="A10040" s="2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3"/>
      <c r="AU10040" s="5"/>
      <c r="AV10040" s="3"/>
      <c r="AW10040" s="3"/>
      <c r="AX10040" s="3"/>
      <c r="AY10040" s="3"/>
      <c r="AZ10040" s="3"/>
      <c r="BA10040" s="3"/>
      <c r="BB10040" s="3"/>
      <c r="BC10040" s="3"/>
      <c r="BD10040" s="3"/>
      <c r="BE10040" s="3"/>
      <c r="BF10040" s="3"/>
      <c r="BG10040" s="3"/>
      <c r="CK10040"/>
    </row>
    <row r="10041" spans="1:89" x14ac:dyDescent="0.25">
      <c r="A10041" s="2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3"/>
      <c r="AU10041" s="5"/>
      <c r="AV10041" s="3"/>
      <c r="AW10041" s="3"/>
      <c r="AX10041" s="3"/>
      <c r="AY10041" s="3"/>
      <c r="AZ10041" s="3"/>
      <c r="BA10041" s="3"/>
      <c r="BB10041" s="3"/>
      <c r="BC10041" s="3"/>
      <c r="BD10041" s="3"/>
      <c r="BE10041" s="3"/>
      <c r="BF10041" s="3"/>
      <c r="BG10041" s="3"/>
      <c r="CK10041"/>
    </row>
    <row r="10042" spans="1:89" x14ac:dyDescent="0.25">
      <c r="A10042" s="2"/>
      <c r="B10042" s="5"/>
      <c r="C10042" s="5"/>
      <c r="D10042" s="5"/>
      <c r="E10042" s="5"/>
      <c r="F10042" s="5"/>
      <c r="G10042" s="5"/>
      <c r="H10042" s="5"/>
      <c r="I10042" s="5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3"/>
      <c r="AH10042" s="3"/>
      <c r="AI10042" s="3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3"/>
      <c r="AU10042" s="5"/>
      <c r="AV10042" s="3"/>
      <c r="AW10042" s="3"/>
      <c r="AX10042" s="3"/>
      <c r="AY10042" s="3"/>
      <c r="AZ10042" s="3"/>
      <c r="BA10042" s="3"/>
      <c r="BB10042" s="3"/>
      <c r="BC10042" s="3"/>
      <c r="BD10042" s="3"/>
      <c r="BE10042" s="3"/>
      <c r="BF10042" s="3"/>
      <c r="BG10042" s="3"/>
      <c r="CK10042"/>
    </row>
    <row r="10043" spans="1:89" x14ac:dyDescent="0.25">
      <c r="A10043" s="2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G10043" s="3"/>
      <c r="AH10043" s="3"/>
      <c r="AI10043" s="3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3"/>
      <c r="AU10043" s="5"/>
      <c r="AV10043" s="3"/>
      <c r="AW10043" s="3"/>
      <c r="AX10043" s="3"/>
      <c r="AY10043" s="3"/>
      <c r="AZ10043" s="3"/>
      <c r="BA10043" s="3"/>
      <c r="BB10043" s="3"/>
      <c r="BC10043" s="3"/>
      <c r="BD10043" s="3"/>
      <c r="BE10043" s="3"/>
      <c r="BF10043" s="3"/>
      <c r="BG10043" s="3"/>
      <c r="CK10043"/>
    </row>
    <row r="10044" spans="1:89" x14ac:dyDescent="0.25">
      <c r="A10044" s="2"/>
      <c r="B10044" s="5"/>
      <c r="C10044" s="5"/>
      <c r="D10044" s="5"/>
      <c r="E10044" s="5"/>
      <c r="F10044" s="5"/>
      <c r="G10044" s="5"/>
      <c r="H10044" s="5"/>
      <c r="I10044" s="5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G10044" s="3"/>
      <c r="AH10044" s="3"/>
      <c r="AI10044" s="3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3"/>
      <c r="AU10044" s="5"/>
      <c r="AV10044" s="3"/>
      <c r="AW10044" s="3"/>
      <c r="AX10044" s="3"/>
      <c r="AY10044" s="3"/>
      <c r="AZ10044" s="3"/>
      <c r="BA10044" s="3"/>
      <c r="BB10044" s="3"/>
      <c r="BC10044" s="3"/>
      <c r="BD10044" s="3"/>
      <c r="BE10044" s="3"/>
      <c r="BF10044" s="3"/>
      <c r="BG10044" s="3"/>
      <c r="CK10044"/>
    </row>
    <row r="10045" spans="1:89" x14ac:dyDescent="0.25">
      <c r="A10045" s="2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3"/>
      <c r="AU10045" s="5"/>
      <c r="AV10045" s="3"/>
      <c r="AW10045" s="3"/>
      <c r="AX10045" s="3"/>
      <c r="AY10045" s="3"/>
      <c r="AZ10045" s="3"/>
      <c r="BA10045" s="3"/>
      <c r="BB10045" s="3"/>
      <c r="BC10045" s="3"/>
      <c r="BD10045" s="3"/>
      <c r="BE10045" s="3"/>
      <c r="BF10045" s="3"/>
      <c r="BG10045" s="3"/>
      <c r="CK10045"/>
    </row>
    <row r="10046" spans="1:89" x14ac:dyDescent="0.25">
      <c r="A10046" s="2"/>
      <c r="B10046" s="5"/>
      <c r="C10046" s="5"/>
      <c r="D10046" s="5"/>
      <c r="E10046" s="5"/>
      <c r="F10046" s="5"/>
      <c r="G10046" s="5"/>
      <c r="H10046" s="5"/>
      <c r="I10046" s="3"/>
      <c r="J10046" s="5"/>
      <c r="K10046" s="5"/>
      <c r="L10046" s="5"/>
      <c r="M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3"/>
      <c r="AU10046" s="5"/>
      <c r="AV10046" s="3"/>
      <c r="AW10046" s="3"/>
      <c r="AX10046" s="3"/>
      <c r="AY10046" s="3"/>
      <c r="AZ10046" s="3"/>
      <c r="BA10046" s="3"/>
      <c r="BB10046" s="3"/>
      <c r="BC10046" s="3"/>
      <c r="BD10046" s="3"/>
      <c r="BE10046" s="3"/>
      <c r="BF10046" s="3"/>
      <c r="BG10046" s="3"/>
      <c r="CK10046"/>
    </row>
    <row r="10047" spans="1:89" x14ac:dyDescent="0.25">
      <c r="A10047" s="2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3"/>
      <c r="AU10047" s="5"/>
      <c r="AV10047" s="3"/>
      <c r="AW10047" s="3"/>
      <c r="AX10047" s="3"/>
      <c r="AY10047" s="3"/>
      <c r="AZ10047" s="3"/>
      <c r="BA10047" s="3"/>
      <c r="BB10047" s="3"/>
      <c r="BC10047" s="3"/>
      <c r="BD10047" s="3"/>
      <c r="BE10047" s="3"/>
      <c r="BF10047" s="3"/>
      <c r="BG10047" s="3"/>
      <c r="CK10047"/>
    </row>
    <row r="10048" spans="1:89" x14ac:dyDescent="0.25">
      <c r="A10048" s="2"/>
      <c r="B10048" s="5"/>
      <c r="C10048" s="5"/>
      <c r="D10048" s="5"/>
      <c r="E10048" s="5"/>
      <c r="F10048" s="5"/>
      <c r="G10048" s="5"/>
      <c r="H10048" s="5"/>
      <c r="I10048" s="3"/>
      <c r="J10048" s="5"/>
      <c r="K10048" s="5"/>
      <c r="L10048" s="5"/>
      <c r="M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3"/>
      <c r="AU10048" s="5"/>
      <c r="AV10048" s="3"/>
      <c r="AW10048" s="3"/>
      <c r="AX10048" s="3"/>
      <c r="AY10048" s="3"/>
      <c r="AZ10048" s="3"/>
      <c r="BA10048" s="3"/>
      <c r="BB10048" s="3"/>
      <c r="BC10048" s="3"/>
      <c r="BD10048" s="3"/>
      <c r="BE10048" s="3"/>
      <c r="BF10048" s="3"/>
      <c r="BG10048" s="3"/>
      <c r="CK10048"/>
    </row>
    <row r="10049" spans="1:89" x14ac:dyDescent="0.25">
      <c r="A10049" s="2"/>
      <c r="B10049" s="5"/>
      <c r="C10049" s="5"/>
      <c r="D10049" s="5"/>
      <c r="E10049" s="5"/>
      <c r="F10049" s="5"/>
      <c r="G10049" s="5"/>
      <c r="H10049" s="5"/>
      <c r="I10049" s="3"/>
      <c r="J10049" s="5"/>
      <c r="K10049" s="5"/>
      <c r="L10049" s="5"/>
      <c r="M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3"/>
      <c r="AU10049" s="5"/>
      <c r="AV10049" s="3"/>
      <c r="AW10049" s="3"/>
      <c r="AX10049" s="3"/>
      <c r="AY10049" s="3"/>
      <c r="AZ10049" s="3"/>
      <c r="BA10049" s="3"/>
      <c r="BB10049" s="3"/>
      <c r="BC10049" s="3"/>
      <c r="BD10049" s="3"/>
      <c r="BE10049" s="3"/>
      <c r="BF10049" s="3"/>
      <c r="BG10049" s="3"/>
      <c r="CK10049"/>
    </row>
    <row r="10050" spans="1:89" x14ac:dyDescent="0.25">
      <c r="A10050" s="2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3"/>
      <c r="AU10050" s="5"/>
      <c r="AV10050" s="3"/>
      <c r="AW10050" s="3"/>
      <c r="AX10050" s="3"/>
      <c r="AY10050" s="3"/>
      <c r="AZ10050" s="3"/>
      <c r="BA10050" s="3"/>
      <c r="BB10050" s="3"/>
      <c r="BC10050" s="3"/>
      <c r="BD10050" s="3"/>
      <c r="BE10050" s="3"/>
      <c r="BF10050" s="3"/>
      <c r="BG10050" s="3"/>
      <c r="CK10050"/>
    </row>
    <row r="10051" spans="1:89" x14ac:dyDescent="0.25">
      <c r="A10051" s="2"/>
      <c r="B10051" s="5"/>
      <c r="C10051" s="5"/>
      <c r="D10051" s="5"/>
      <c r="E10051" s="5"/>
      <c r="F10051" s="5"/>
      <c r="G10051" s="5"/>
      <c r="H10051" s="5"/>
      <c r="I10051" s="3"/>
      <c r="J10051" s="5"/>
      <c r="K10051" s="5"/>
      <c r="L10051" s="5"/>
      <c r="M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3"/>
      <c r="AU10051" s="5"/>
      <c r="AV10051" s="3"/>
      <c r="AW10051" s="3"/>
      <c r="AX10051" s="3"/>
      <c r="AY10051" s="3"/>
      <c r="AZ10051" s="3"/>
      <c r="BA10051" s="3"/>
      <c r="BB10051" s="3"/>
      <c r="BC10051" s="3"/>
      <c r="BD10051" s="3"/>
      <c r="BE10051" s="3"/>
      <c r="BF10051" s="3"/>
      <c r="BG10051" s="3"/>
      <c r="CK10051"/>
    </row>
    <row r="10052" spans="1:89" x14ac:dyDescent="0.25">
      <c r="A10052" s="2"/>
      <c r="B10052" s="5"/>
      <c r="C10052" s="5"/>
      <c r="D10052" s="5"/>
      <c r="E10052" s="5"/>
      <c r="F10052" s="5"/>
      <c r="G10052" s="5"/>
      <c r="H10052" s="5"/>
      <c r="I10052" s="3"/>
      <c r="J10052" s="5"/>
      <c r="K10052" s="5"/>
      <c r="L10052" s="5"/>
      <c r="M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3"/>
      <c r="AU10052" s="5"/>
      <c r="AV10052" s="3"/>
      <c r="AW10052" s="3"/>
      <c r="AX10052" s="3"/>
      <c r="AY10052" s="3"/>
      <c r="AZ10052" s="3"/>
      <c r="BA10052" s="3"/>
      <c r="BB10052" s="3"/>
      <c r="BC10052" s="3"/>
      <c r="BD10052" s="3"/>
      <c r="BE10052" s="3"/>
      <c r="BF10052" s="3"/>
      <c r="BG10052" s="3"/>
      <c r="CK10052"/>
    </row>
    <row r="10053" spans="1:89" x14ac:dyDescent="0.25">
      <c r="A10053" s="2"/>
      <c r="B10053" s="5"/>
      <c r="C10053" s="5"/>
      <c r="D10053" s="5"/>
      <c r="E10053" s="5"/>
      <c r="F10053" s="5"/>
      <c r="G10053" s="5"/>
      <c r="H10053" s="5"/>
      <c r="I10053" s="3"/>
      <c r="J10053" s="5"/>
      <c r="K10053" s="5"/>
      <c r="L10053" s="5"/>
      <c r="M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3"/>
      <c r="AU10053" s="5"/>
      <c r="AV10053" s="3"/>
      <c r="AW10053" s="3"/>
      <c r="AX10053" s="3"/>
      <c r="AY10053" s="3"/>
      <c r="AZ10053" s="3"/>
      <c r="BA10053" s="3"/>
      <c r="BB10053" s="3"/>
      <c r="BC10053" s="3"/>
      <c r="BD10053" s="3"/>
      <c r="BE10053" s="3"/>
      <c r="BF10053" s="3"/>
      <c r="BG10053" s="3"/>
      <c r="CK10053"/>
    </row>
    <row r="10054" spans="1:89" x14ac:dyDescent="0.25">
      <c r="A10054" s="2"/>
      <c r="B10054" s="5"/>
      <c r="C10054" s="5"/>
      <c r="D10054" s="5"/>
      <c r="E10054" s="5"/>
      <c r="F10054" s="5"/>
      <c r="G10054" s="5"/>
      <c r="H10054" s="5"/>
      <c r="I10054" s="3"/>
      <c r="J10054" s="5"/>
      <c r="K10054" s="5"/>
      <c r="L10054" s="5"/>
      <c r="M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3"/>
      <c r="AU10054" s="5"/>
      <c r="AV10054" s="3"/>
      <c r="AW10054" s="3"/>
      <c r="AX10054" s="3"/>
      <c r="AY10054" s="3"/>
      <c r="AZ10054" s="3"/>
      <c r="BA10054" s="3"/>
      <c r="BB10054" s="3"/>
      <c r="BC10054" s="3"/>
      <c r="BD10054" s="3"/>
      <c r="BE10054" s="3"/>
      <c r="BF10054" s="3"/>
      <c r="BG10054" s="3"/>
      <c r="CK10054"/>
    </row>
    <row r="10055" spans="1:89" x14ac:dyDescent="0.25">
      <c r="A10055" s="2"/>
      <c r="B10055" s="5"/>
      <c r="C10055" s="5"/>
      <c r="D10055" s="5"/>
      <c r="E10055" s="5"/>
      <c r="F10055" s="5"/>
      <c r="G10055" s="5"/>
      <c r="H10055" s="5"/>
      <c r="I10055" s="3"/>
      <c r="J10055" s="5"/>
      <c r="K10055" s="5"/>
      <c r="L10055" s="5"/>
      <c r="M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3"/>
      <c r="AU10055" s="5"/>
      <c r="AV10055" s="3"/>
      <c r="AW10055" s="3"/>
      <c r="AX10055" s="3"/>
      <c r="AY10055" s="3"/>
      <c r="AZ10055" s="3"/>
      <c r="BA10055" s="3"/>
      <c r="BB10055" s="3"/>
      <c r="BC10055" s="3"/>
      <c r="BD10055" s="3"/>
      <c r="BE10055" s="3"/>
      <c r="BF10055" s="3"/>
      <c r="BG10055" s="3"/>
      <c r="CK10055"/>
    </row>
    <row r="10056" spans="1:89" x14ac:dyDescent="0.25">
      <c r="A10056" s="2"/>
      <c r="B10056" s="5"/>
      <c r="C10056" s="5"/>
      <c r="D10056" s="5"/>
      <c r="E10056" s="5"/>
      <c r="F10056" s="5"/>
      <c r="G10056" s="5"/>
      <c r="H10056" s="5"/>
      <c r="I10056" s="3"/>
      <c r="J10056" s="5"/>
      <c r="K10056" s="5"/>
      <c r="L10056" s="5"/>
      <c r="M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3"/>
      <c r="AU10056" s="5"/>
      <c r="AV10056" s="3"/>
      <c r="AW10056" s="3"/>
      <c r="AX10056" s="3"/>
      <c r="AY10056" s="3"/>
      <c r="AZ10056" s="3"/>
      <c r="BA10056" s="3"/>
      <c r="BB10056" s="3"/>
      <c r="BC10056" s="3"/>
      <c r="BD10056" s="3"/>
      <c r="BE10056" s="3"/>
      <c r="BF10056" s="3"/>
      <c r="BG10056" s="3"/>
      <c r="CK10056"/>
    </row>
    <row r="10057" spans="1:89" x14ac:dyDescent="0.25">
      <c r="A10057" s="2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3"/>
      <c r="AU10057" s="5"/>
      <c r="AV10057" s="3"/>
      <c r="AW10057" s="3"/>
      <c r="AX10057" s="3"/>
      <c r="AY10057" s="3"/>
      <c r="AZ10057" s="3"/>
      <c r="BA10057" s="3"/>
      <c r="BB10057" s="3"/>
      <c r="BC10057" s="3"/>
      <c r="BD10057" s="3"/>
      <c r="BE10057" s="3"/>
      <c r="BF10057" s="3"/>
      <c r="BG10057" s="3"/>
      <c r="CK10057"/>
    </row>
    <row r="10058" spans="1:89" x14ac:dyDescent="0.25">
      <c r="A10058" s="2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3"/>
      <c r="AU10058" s="5"/>
      <c r="AV10058" s="3"/>
      <c r="AW10058" s="3"/>
      <c r="AX10058" s="3"/>
      <c r="AY10058" s="3"/>
      <c r="AZ10058" s="3"/>
      <c r="BA10058" s="3"/>
      <c r="BB10058" s="3"/>
      <c r="BC10058" s="3"/>
      <c r="BD10058" s="3"/>
      <c r="BE10058" s="3"/>
      <c r="BF10058" s="3"/>
      <c r="BG10058" s="3"/>
      <c r="CK10058"/>
    </row>
    <row r="10059" spans="1:89" x14ac:dyDescent="0.25">
      <c r="A10059" s="2"/>
      <c r="B10059" s="5"/>
      <c r="C10059" s="5"/>
      <c r="D10059" s="5"/>
      <c r="E10059" s="5"/>
      <c r="F10059" s="5"/>
      <c r="G10059" s="5"/>
      <c r="H10059" s="5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3"/>
      <c r="AH10059" s="3"/>
      <c r="AI10059" s="3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3"/>
      <c r="AU10059" s="5"/>
      <c r="AV10059" s="3"/>
      <c r="AW10059" s="3"/>
      <c r="AX10059" s="3"/>
      <c r="AY10059" s="3"/>
      <c r="AZ10059" s="3"/>
      <c r="BA10059" s="3"/>
      <c r="BB10059" s="3"/>
      <c r="BC10059" s="3"/>
      <c r="BD10059" s="3"/>
      <c r="BE10059" s="3"/>
      <c r="BF10059" s="3"/>
      <c r="BG10059" s="3"/>
      <c r="CK10059"/>
    </row>
    <row r="10060" spans="1:89" x14ac:dyDescent="0.25">
      <c r="A10060" s="2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3"/>
      <c r="AU10060" s="5"/>
      <c r="AV10060" s="3"/>
      <c r="AW10060" s="3"/>
      <c r="AX10060" s="3"/>
      <c r="AY10060" s="3"/>
      <c r="AZ10060" s="3"/>
      <c r="BA10060" s="3"/>
      <c r="BB10060" s="3"/>
      <c r="BC10060" s="3"/>
      <c r="BD10060" s="3"/>
      <c r="BE10060" s="3"/>
      <c r="BF10060" s="3"/>
      <c r="BG10060" s="3"/>
      <c r="CK10060"/>
    </row>
    <row r="10061" spans="1:89" x14ac:dyDescent="0.25">
      <c r="A10061" s="2"/>
      <c r="B10061" s="5"/>
      <c r="C10061" s="5"/>
      <c r="D10061" s="5"/>
      <c r="E10061" s="5"/>
      <c r="F10061" s="5"/>
      <c r="G10061" s="5"/>
      <c r="H10061" s="5"/>
      <c r="I10061" s="3"/>
      <c r="J10061" s="5"/>
      <c r="K10061" s="5"/>
      <c r="L10061" s="5"/>
      <c r="M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3"/>
      <c r="AU10061" s="5"/>
      <c r="AV10061" s="3"/>
      <c r="AW10061" s="3"/>
      <c r="AX10061" s="3"/>
      <c r="AY10061" s="3"/>
      <c r="AZ10061" s="3"/>
      <c r="BA10061" s="3"/>
      <c r="BB10061" s="3"/>
      <c r="BC10061" s="3"/>
      <c r="BD10061" s="3"/>
      <c r="BE10061" s="3"/>
      <c r="BF10061" s="3"/>
      <c r="BG10061" s="3"/>
      <c r="CK10061"/>
    </row>
    <row r="10062" spans="1:89" x14ac:dyDescent="0.25">
      <c r="A10062" s="2"/>
      <c r="B10062" s="5"/>
      <c r="C10062" s="5"/>
      <c r="D10062" s="5"/>
      <c r="E10062" s="5"/>
      <c r="F10062" s="5"/>
      <c r="G10062" s="5"/>
      <c r="H10062" s="5"/>
      <c r="I10062" s="5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3"/>
      <c r="AH10062" s="3"/>
      <c r="AI10062" s="3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3"/>
      <c r="AU10062" s="5"/>
      <c r="AV10062" s="3"/>
      <c r="AW10062" s="3"/>
      <c r="AX10062" s="3"/>
      <c r="AY10062" s="3"/>
      <c r="AZ10062" s="3"/>
      <c r="BA10062" s="3"/>
      <c r="BB10062" s="3"/>
      <c r="BC10062" s="3"/>
      <c r="BD10062" s="3"/>
      <c r="BE10062" s="3"/>
      <c r="BF10062" s="3"/>
      <c r="BG10062" s="3"/>
      <c r="CK10062"/>
    </row>
    <row r="10063" spans="1:89" x14ac:dyDescent="0.25">
      <c r="A10063" s="2"/>
      <c r="B10063" s="5"/>
      <c r="C10063" s="5"/>
      <c r="D10063" s="5"/>
      <c r="E10063" s="5"/>
      <c r="F10063" s="5"/>
      <c r="G10063" s="5"/>
      <c r="H10063" s="5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3"/>
      <c r="AU10063" s="5"/>
      <c r="AV10063" s="3"/>
      <c r="AW10063" s="3"/>
      <c r="AX10063" s="3"/>
      <c r="AY10063" s="3"/>
      <c r="AZ10063" s="3"/>
      <c r="BA10063" s="3"/>
      <c r="BB10063" s="3"/>
      <c r="BC10063" s="3"/>
      <c r="BD10063" s="3"/>
      <c r="BE10063" s="3"/>
      <c r="BF10063" s="3"/>
      <c r="BG10063" s="3"/>
      <c r="CK10063"/>
    </row>
    <row r="10064" spans="1:89" x14ac:dyDescent="0.25">
      <c r="A10064" s="2"/>
      <c r="B10064" s="5"/>
      <c r="C10064" s="5"/>
      <c r="D10064" s="5"/>
      <c r="E10064" s="5"/>
      <c r="F10064" s="5"/>
      <c r="G10064" s="5"/>
      <c r="H10064" s="5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3"/>
      <c r="AH10064" s="3"/>
      <c r="AI10064" s="3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3"/>
      <c r="AU10064" s="5"/>
      <c r="AV10064" s="3"/>
      <c r="AW10064" s="3"/>
      <c r="AX10064" s="3"/>
      <c r="AY10064" s="3"/>
      <c r="AZ10064" s="3"/>
      <c r="BA10064" s="3"/>
      <c r="BB10064" s="3"/>
      <c r="BC10064" s="3"/>
      <c r="BD10064" s="3"/>
      <c r="BE10064" s="3"/>
      <c r="BF10064" s="3"/>
      <c r="BG10064" s="3"/>
      <c r="CK10064"/>
    </row>
    <row r="10065" spans="1:89" x14ac:dyDescent="0.25">
      <c r="A10065" s="2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3"/>
      <c r="AU10065" s="5"/>
      <c r="AV10065" s="3"/>
      <c r="AW10065" s="3"/>
      <c r="AX10065" s="3"/>
      <c r="AY10065" s="3"/>
      <c r="AZ10065" s="3"/>
      <c r="BA10065" s="3"/>
      <c r="BB10065" s="3"/>
      <c r="BC10065" s="3"/>
      <c r="BD10065" s="3"/>
      <c r="BE10065" s="3"/>
      <c r="BF10065" s="3"/>
      <c r="BG10065" s="3"/>
      <c r="CK10065"/>
    </row>
    <row r="10066" spans="1:89" x14ac:dyDescent="0.25">
      <c r="A10066" s="2"/>
      <c r="B10066" s="5"/>
      <c r="C10066" s="5"/>
      <c r="D10066" s="5"/>
      <c r="E10066" s="5"/>
      <c r="F10066" s="5"/>
      <c r="G10066" s="5"/>
      <c r="H10066" s="5"/>
      <c r="I10066" s="3"/>
      <c r="J10066" s="5"/>
      <c r="K10066" s="5"/>
      <c r="L10066" s="5"/>
      <c r="M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3"/>
      <c r="AU10066" s="5"/>
      <c r="AV10066" s="3"/>
      <c r="AW10066" s="3"/>
      <c r="AX10066" s="3"/>
      <c r="AY10066" s="3"/>
      <c r="AZ10066" s="3"/>
      <c r="BA10066" s="3"/>
      <c r="BB10066" s="3"/>
      <c r="BC10066" s="3"/>
      <c r="BD10066" s="3"/>
      <c r="BE10066" s="3"/>
      <c r="BF10066" s="3"/>
      <c r="BG10066" s="3"/>
      <c r="CK10066"/>
    </row>
    <row r="10067" spans="1:89" x14ac:dyDescent="0.25">
      <c r="A10067" s="2"/>
      <c r="B10067" s="5"/>
      <c r="C10067" s="5"/>
      <c r="D10067" s="5"/>
      <c r="E10067" s="5"/>
      <c r="F10067" s="5"/>
      <c r="G10067" s="5"/>
      <c r="H10067" s="5"/>
      <c r="I10067" s="5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G10067" s="3"/>
      <c r="AH10067" s="3"/>
      <c r="AI10067" s="3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3"/>
      <c r="AU10067" s="5"/>
      <c r="AV10067" s="3"/>
      <c r="AW10067" s="3"/>
      <c r="AX10067" s="3"/>
      <c r="AY10067" s="3"/>
      <c r="AZ10067" s="3"/>
      <c r="BA10067" s="3"/>
      <c r="BB10067" s="3"/>
      <c r="BC10067" s="3"/>
      <c r="BD10067" s="3"/>
      <c r="BE10067" s="3"/>
      <c r="BF10067" s="3"/>
      <c r="BG10067" s="3"/>
      <c r="CK10067"/>
    </row>
    <row r="10068" spans="1:89" x14ac:dyDescent="0.25">
      <c r="A10068" s="2"/>
      <c r="B10068" s="5"/>
      <c r="C10068" s="5"/>
      <c r="D10068" s="5"/>
      <c r="E10068" s="5"/>
      <c r="F10068" s="5"/>
      <c r="G10068" s="5"/>
      <c r="H10068" s="5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3"/>
      <c r="AH10068" s="3"/>
      <c r="AI10068" s="3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3"/>
      <c r="AU10068" s="5"/>
      <c r="AV10068" s="3"/>
      <c r="AW10068" s="3"/>
      <c r="AX10068" s="3"/>
      <c r="AY10068" s="3"/>
      <c r="AZ10068" s="3"/>
      <c r="BA10068" s="3"/>
      <c r="BB10068" s="3"/>
      <c r="BC10068" s="3"/>
      <c r="BD10068" s="3"/>
      <c r="BE10068" s="3"/>
      <c r="BF10068" s="3"/>
      <c r="BG10068" s="3"/>
      <c r="CK10068"/>
    </row>
    <row r="10069" spans="1:89" x14ac:dyDescent="0.25">
      <c r="A10069" s="2"/>
      <c r="B10069" s="5"/>
      <c r="C10069" s="5"/>
      <c r="D10069" s="5"/>
      <c r="E10069" s="5"/>
      <c r="F10069" s="5"/>
      <c r="G10069" s="5"/>
      <c r="H10069" s="5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3"/>
      <c r="AH10069" s="3"/>
      <c r="AI10069" s="3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3"/>
      <c r="AU10069" s="5"/>
      <c r="AV10069" s="3"/>
      <c r="AW10069" s="3"/>
      <c r="AX10069" s="3"/>
      <c r="AY10069" s="3"/>
      <c r="AZ10069" s="3"/>
      <c r="BA10069" s="3"/>
      <c r="BB10069" s="3"/>
      <c r="BC10069" s="3"/>
      <c r="BD10069" s="3"/>
      <c r="BE10069" s="3"/>
      <c r="BF10069" s="3"/>
      <c r="BG10069" s="3"/>
      <c r="CK10069"/>
    </row>
    <row r="10070" spans="1:89" x14ac:dyDescent="0.25">
      <c r="A10070" s="2"/>
      <c r="B10070" s="5"/>
      <c r="C10070" s="5"/>
      <c r="D10070" s="5"/>
      <c r="E10070" s="5"/>
      <c r="F10070" s="5"/>
      <c r="G10070" s="5"/>
      <c r="H10070" s="5"/>
      <c r="I10070" s="3"/>
      <c r="J10070" s="5"/>
      <c r="K10070" s="5"/>
      <c r="L10070" s="5"/>
      <c r="M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3"/>
      <c r="AU10070" s="5"/>
      <c r="AV10070" s="3"/>
      <c r="AW10070" s="3"/>
      <c r="AX10070" s="3"/>
      <c r="AY10070" s="3"/>
      <c r="AZ10070" s="3"/>
      <c r="BA10070" s="3"/>
      <c r="BB10070" s="3"/>
      <c r="BC10070" s="3"/>
      <c r="BD10070" s="3"/>
      <c r="BE10070" s="3"/>
      <c r="BF10070" s="3"/>
      <c r="BG10070" s="3"/>
      <c r="CK10070"/>
    </row>
    <row r="10071" spans="1:89" x14ac:dyDescent="0.25">
      <c r="A10071" s="2"/>
      <c r="B10071" s="5"/>
      <c r="C10071" s="5"/>
      <c r="D10071" s="5"/>
      <c r="E10071" s="5"/>
      <c r="F10071" s="5"/>
      <c r="G10071" s="5"/>
      <c r="H10071" s="5"/>
      <c r="I10071" s="3"/>
      <c r="J10071" s="5"/>
      <c r="K10071" s="5"/>
      <c r="L10071" s="5"/>
      <c r="M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3"/>
      <c r="AU10071" s="5"/>
      <c r="AV10071" s="3"/>
      <c r="AW10071" s="3"/>
      <c r="AX10071" s="3"/>
      <c r="AY10071" s="3"/>
      <c r="AZ10071" s="3"/>
      <c r="BA10071" s="3"/>
      <c r="BB10071" s="3"/>
      <c r="BC10071" s="3"/>
      <c r="BD10071" s="3"/>
      <c r="BE10071" s="3"/>
      <c r="BF10071" s="3"/>
      <c r="BG10071" s="3"/>
      <c r="CK10071"/>
    </row>
    <row r="10072" spans="1:89" x14ac:dyDescent="0.25">
      <c r="A10072" s="2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3"/>
      <c r="M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3"/>
      <c r="AU10072" s="5"/>
      <c r="AV10072" s="3"/>
      <c r="AW10072" s="3"/>
      <c r="AX10072" s="3"/>
      <c r="AY10072" s="3"/>
      <c r="AZ10072" s="3"/>
      <c r="BA10072" s="3"/>
      <c r="BB10072" s="3"/>
      <c r="BC10072" s="3"/>
      <c r="BD10072" s="3"/>
      <c r="BE10072" s="3"/>
      <c r="BF10072" s="3"/>
      <c r="BG10072" s="3"/>
      <c r="CK10072"/>
    </row>
    <row r="10073" spans="1:89" x14ac:dyDescent="0.25">
      <c r="A10073" s="2"/>
      <c r="B10073" s="5"/>
      <c r="C10073" s="5"/>
      <c r="D10073" s="5"/>
      <c r="E10073" s="5"/>
      <c r="F10073" s="5"/>
      <c r="G10073" s="5"/>
      <c r="H10073" s="5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3"/>
      <c r="AH10073" s="3"/>
      <c r="AI10073" s="3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3"/>
      <c r="AU10073" s="5"/>
      <c r="AV10073" s="3"/>
      <c r="AW10073" s="3"/>
      <c r="AX10073" s="3"/>
      <c r="AY10073" s="3"/>
      <c r="AZ10073" s="3"/>
      <c r="BA10073" s="3"/>
      <c r="BB10073" s="3"/>
      <c r="BC10073" s="3"/>
      <c r="BD10073" s="3"/>
      <c r="BE10073" s="3"/>
      <c r="BF10073" s="3"/>
      <c r="BG10073" s="3"/>
      <c r="CK10073"/>
    </row>
    <row r="10074" spans="1:89" x14ac:dyDescent="0.25">
      <c r="A10074" s="2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3"/>
      <c r="AU10074" s="5"/>
      <c r="AV10074" s="3"/>
      <c r="AW10074" s="3"/>
      <c r="AX10074" s="3"/>
      <c r="AY10074" s="3"/>
      <c r="AZ10074" s="3"/>
      <c r="BA10074" s="3"/>
      <c r="BB10074" s="3"/>
      <c r="BC10074" s="3"/>
      <c r="BD10074" s="3"/>
      <c r="BE10074" s="3"/>
      <c r="BF10074" s="3"/>
      <c r="BG10074" s="3"/>
      <c r="CK10074"/>
    </row>
    <row r="10075" spans="1:89" x14ac:dyDescent="0.25">
      <c r="A10075" s="2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  <c r="L10075" s="5"/>
      <c r="M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3"/>
      <c r="AU10075" s="5"/>
      <c r="AV10075" s="3"/>
      <c r="AW10075" s="3"/>
      <c r="AX10075" s="3"/>
      <c r="AY10075" s="3"/>
      <c r="AZ10075" s="3"/>
      <c r="BA10075" s="3"/>
      <c r="BB10075" s="3"/>
      <c r="BC10075" s="3"/>
      <c r="BD10075" s="3"/>
      <c r="BE10075" s="3"/>
      <c r="BF10075" s="3"/>
      <c r="BG10075" s="3"/>
      <c r="CK10075"/>
    </row>
    <row r="10076" spans="1:89" x14ac:dyDescent="0.25">
      <c r="A10076" s="2"/>
      <c r="B10076" s="5"/>
      <c r="C10076" s="5"/>
      <c r="D10076" s="5"/>
      <c r="E10076" s="5"/>
      <c r="F10076" s="5"/>
      <c r="G10076" s="5"/>
      <c r="H10076" s="5"/>
      <c r="I10076" s="3"/>
      <c r="J10076" s="5"/>
      <c r="K10076" s="5"/>
      <c r="L10076" s="5"/>
      <c r="M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3"/>
      <c r="AU10076" s="5"/>
      <c r="AV10076" s="3"/>
      <c r="AW10076" s="3"/>
      <c r="AX10076" s="3"/>
      <c r="AY10076" s="3"/>
      <c r="AZ10076" s="3"/>
      <c r="BA10076" s="3"/>
      <c r="BB10076" s="3"/>
      <c r="BC10076" s="3"/>
      <c r="BD10076" s="3"/>
      <c r="BE10076" s="3"/>
      <c r="BF10076" s="3"/>
      <c r="BG10076" s="3"/>
      <c r="CK10076"/>
    </row>
    <row r="10077" spans="1:89" x14ac:dyDescent="0.25">
      <c r="A10077" s="2"/>
      <c r="B10077" s="5"/>
      <c r="C10077" s="5"/>
      <c r="D10077" s="5"/>
      <c r="E10077" s="5"/>
      <c r="F10077" s="5"/>
      <c r="G10077" s="5"/>
      <c r="H10077" s="5"/>
      <c r="I10077" s="3"/>
      <c r="J10077" s="5"/>
      <c r="K10077" s="5"/>
      <c r="L10077" s="5"/>
      <c r="M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3"/>
      <c r="AU10077" s="5"/>
      <c r="AV10077" s="3"/>
      <c r="AW10077" s="3"/>
      <c r="AX10077" s="3"/>
      <c r="AY10077" s="3"/>
      <c r="AZ10077" s="3"/>
      <c r="BA10077" s="3"/>
      <c r="BB10077" s="3"/>
      <c r="BC10077" s="3"/>
      <c r="BD10077" s="3"/>
      <c r="BE10077" s="3"/>
      <c r="BF10077" s="3"/>
      <c r="BG10077" s="3"/>
      <c r="CK10077"/>
    </row>
    <row r="10078" spans="1:89" x14ac:dyDescent="0.25">
      <c r="A10078" s="2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  <c r="L10078" s="5"/>
      <c r="M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3"/>
      <c r="AU10078" s="5"/>
      <c r="AV10078" s="3"/>
      <c r="AW10078" s="3"/>
      <c r="AX10078" s="3"/>
      <c r="AY10078" s="3"/>
      <c r="AZ10078" s="3"/>
      <c r="BA10078" s="3"/>
      <c r="BB10078" s="3"/>
      <c r="BC10078" s="3"/>
      <c r="BD10078" s="3"/>
      <c r="BE10078" s="3"/>
      <c r="BF10078" s="3"/>
      <c r="BG10078" s="3"/>
      <c r="CK10078"/>
    </row>
    <row r="10079" spans="1:89" x14ac:dyDescent="0.25">
      <c r="A10079" s="2"/>
      <c r="B10079" s="5"/>
      <c r="C10079" s="5"/>
      <c r="D10079" s="5"/>
      <c r="E10079" s="5"/>
      <c r="F10079" s="5"/>
      <c r="G10079" s="5"/>
      <c r="H10079" s="5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G10079" s="3"/>
      <c r="AH10079" s="3"/>
      <c r="AI10079" s="3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3"/>
      <c r="AU10079" s="5"/>
      <c r="AV10079" s="3"/>
      <c r="AW10079" s="3"/>
      <c r="AX10079" s="3"/>
      <c r="AY10079" s="3"/>
      <c r="AZ10079" s="3"/>
      <c r="BA10079" s="3"/>
      <c r="BB10079" s="3"/>
      <c r="BC10079" s="3"/>
      <c r="BD10079" s="3"/>
      <c r="BE10079" s="3"/>
      <c r="BF10079" s="3"/>
      <c r="BG10079" s="3"/>
      <c r="CK10079"/>
    </row>
    <row r="10080" spans="1:89" x14ac:dyDescent="0.25">
      <c r="A10080" s="2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3"/>
      <c r="AU10080" s="5"/>
      <c r="AV10080" s="3"/>
      <c r="AW10080" s="3"/>
      <c r="AX10080" s="3"/>
      <c r="AY10080" s="3"/>
      <c r="AZ10080" s="3"/>
      <c r="BA10080" s="3"/>
      <c r="BB10080" s="3"/>
      <c r="BC10080" s="3"/>
      <c r="BD10080" s="3"/>
      <c r="BE10080" s="3"/>
      <c r="BF10080" s="3"/>
      <c r="BG10080" s="3"/>
      <c r="CK10080"/>
    </row>
    <row r="10081" spans="1:89" x14ac:dyDescent="0.25">
      <c r="A10081" s="2"/>
      <c r="B10081" s="5"/>
      <c r="C10081" s="5"/>
      <c r="D10081" s="5"/>
      <c r="E10081" s="5"/>
      <c r="F10081" s="5"/>
      <c r="G10081" s="5"/>
      <c r="H10081" s="5"/>
      <c r="I10081" s="3"/>
      <c r="J10081" s="5"/>
      <c r="K10081" s="5"/>
      <c r="L10081" s="5"/>
      <c r="M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3"/>
      <c r="AU10081" s="5"/>
      <c r="AV10081" s="3"/>
      <c r="AW10081" s="3"/>
      <c r="AX10081" s="3"/>
      <c r="AY10081" s="3"/>
      <c r="AZ10081" s="3"/>
      <c r="BA10081" s="3"/>
      <c r="BB10081" s="3"/>
      <c r="BC10081" s="3"/>
      <c r="BD10081" s="3"/>
      <c r="BE10081" s="3"/>
      <c r="BF10081" s="3"/>
      <c r="BG10081" s="3"/>
      <c r="CK10081"/>
    </row>
    <row r="10082" spans="1:89" x14ac:dyDescent="0.25">
      <c r="A10082" s="2"/>
      <c r="B10082" s="5"/>
      <c r="C10082" s="5"/>
      <c r="D10082" s="5"/>
      <c r="E10082" s="5"/>
      <c r="F10082" s="5"/>
      <c r="G10082" s="5"/>
      <c r="H10082" s="5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3"/>
      <c r="AU10082" s="5"/>
      <c r="AV10082" s="3"/>
      <c r="AW10082" s="3"/>
      <c r="AX10082" s="3"/>
      <c r="AY10082" s="3"/>
      <c r="AZ10082" s="3"/>
      <c r="BA10082" s="3"/>
      <c r="BB10082" s="3"/>
      <c r="BC10082" s="3"/>
      <c r="BD10082" s="3"/>
      <c r="BE10082" s="3"/>
      <c r="BF10082" s="3"/>
      <c r="BG10082" s="3"/>
      <c r="CK10082"/>
    </row>
    <row r="10083" spans="1:89" x14ac:dyDescent="0.25">
      <c r="A10083" s="2"/>
      <c r="B10083" s="5"/>
      <c r="C10083" s="5"/>
      <c r="D10083" s="5"/>
      <c r="E10083" s="5"/>
      <c r="F10083" s="5"/>
      <c r="G10083" s="5"/>
      <c r="H10083" s="5"/>
      <c r="I10083" s="3"/>
      <c r="J10083" s="5"/>
      <c r="K10083" s="5"/>
      <c r="L10083" s="5"/>
      <c r="M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3"/>
      <c r="AU10083" s="5"/>
      <c r="AV10083" s="3"/>
      <c r="AW10083" s="3"/>
      <c r="AX10083" s="3"/>
      <c r="AY10083" s="3"/>
      <c r="AZ10083" s="3"/>
      <c r="BA10083" s="3"/>
      <c r="BB10083" s="3"/>
      <c r="BC10083" s="3"/>
      <c r="BD10083" s="3"/>
      <c r="BE10083" s="3"/>
      <c r="BF10083" s="3"/>
      <c r="BG10083" s="3"/>
      <c r="CK10083"/>
    </row>
    <row r="10084" spans="1:89" x14ac:dyDescent="0.25">
      <c r="A10084" s="2"/>
      <c r="B10084" s="5"/>
      <c r="C10084" s="5"/>
      <c r="D10084" s="5"/>
      <c r="E10084" s="5"/>
      <c r="F10084" s="5"/>
      <c r="G10084" s="5"/>
      <c r="H10084" s="5"/>
      <c r="I10084" s="3"/>
      <c r="J10084" s="5"/>
      <c r="K10084" s="5"/>
      <c r="L10084" s="5"/>
      <c r="M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3"/>
      <c r="AU10084" s="5"/>
      <c r="AV10084" s="3"/>
      <c r="AW10084" s="3"/>
      <c r="AX10084" s="3"/>
      <c r="AY10084" s="3"/>
      <c r="AZ10084" s="3"/>
      <c r="BA10084" s="3"/>
      <c r="BB10084" s="3"/>
      <c r="BC10084" s="3"/>
      <c r="BD10084" s="3"/>
      <c r="BE10084" s="3"/>
      <c r="BF10084" s="3"/>
      <c r="BG10084" s="3"/>
      <c r="CK10084"/>
    </row>
    <row r="10085" spans="1:89" x14ac:dyDescent="0.25">
      <c r="A10085" s="2"/>
      <c r="B10085" s="5"/>
      <c r="C10085" s="5"/>
      <c r="D10085" s="5"/>
      <c r="E10085" s="5"/>
      <c r="F10085" s="5"/>
      <c r="G10085" s="5"/>
      <c r="H10085" s="5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G10085" s="3"/>
      <c r="AH10085" s="3"/>
      <c r="AI10085" s="3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3"/>
      <c r="AU10085" s="5"/>
      <c r="AV10085" s="3"/>
      <c r="AW10085" s="3"/>
      <c r="AX10085" s="3"/>
      <c r="AY10085" s="3"/>
      <c r="AZ10085" s="3"/>
      <c r="BA10085" s="3"/>
      <c r="BB10085" s="3"/>
      <c r="BC10085" s="3"/>
      <c r="BD10085" s="3"/>
      <c r="BE10085" s="3"/>
      <c r="BF10085" s="3"/>
      <c r="BG10085" s="3"/>
      <c r="CK10085"/>
    </row>
    <row r="10086" spans="1:89" x14ac:dyDescent="0.25">
      <c r="A10086" s="2"/>
      <c r="B10086" s="5"/>
      <c r="C10086" s="5"/>
      <c r="D10086" s="5"/>
      <c r="E10086" s="5"/>
      <c r="F10086" s="5"/>
      <c r="G10086" s="5"/>
      <c r="H10086" s="5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3"/>
      <c r="AH10086" s="3"/>
      <c r="AI10086" s="3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3"/>
      <c r="AU10086" s="5"/>
      <c r="AV10086" s="3"/>
      <c r="AW10086" s="3"/>
      <c r="AX10086" s="3"/>
      <c r="AY10086" s="3"/>
      <c r="AZ10086" s="3"/>
      <c r="BA10086" s="3"/>
      <c r="BB10086" s="3"/>
      <c r="BC10086" s="3"/>
      <c r="BD10086" s="3"/>
      <c r="BE10086" s="3"/>
      <c r="BF10086" s="3"/>
      <c r="BG10086" s="3"/>
      <c r="CK10086"/>
    </row>
    <row r="10087" spans="1:89" x14ac:dyDescent="0.25">
      <c r="A10087" s="2"/>
      <c r="B10087" s="5"/>
      <c r="C10087" s="5"/>
      <c r="D10087" s="5"/>
      <c r="E10087" s="5"/>
      <c r="F10087" s="5"/>
      <c r="G10087" s="5"/>
      <c r="H10087" s="5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3"/>
      <c r="AH10087" s="3"/>
      <c r="AI10087" s="3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3"/>
      <c r="AU10087" s="5"/>
      <c r="AV10087" s="3"/>
      <c r="AW10087" s="3"/>
      <c r="AX10087" s="3"/>
      <c r="AY10087" s="3"/>
      <c r="AZ10087" s="3"/>
      <c r="BA10087" s="3"/>
      <c r="BB10087" s="3"/>
      <c r="BC10087" s="3"/>
      <c r="BD10087" s="3"/>
      <c r="BE10087" s="3"/>
      <c r="BF10087" s="3"/>
      <c r="BG10087" s="3"/>
      <c r="CK10087"/>
    </row>
    <row r="10088" spans="1:89" x14ac:dyDescent="0.25">
      <c r="A10088" s="2"/>
      <c r="B10088" s="5"/>
      <c r="C10088" s="5"/>
      <c r="D10088" s="5"/>
      <c r="E10088" s="5"/>
      <c r="F10088" s="5"/>
      <c r="G10088" s="5"/>
      <c r="H10088" s="5"/>
      <c r="I10088" s="3"/>
      <c r="J10088" s="5"/>
      <c r="K10088" s="5"/>
      <c r="L10088" s="5"/>
      <c r="M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3"/>
      <c r="AU10088" s="5"/>
      <c r="AV10088" s="3"/>
      <c r="AW10088" s="3"/>
      <c r="AX10088" s="3"/>
      <c r="AY10088" s="3"/>
      <c r="AZ10088" s="3"/>
      <c r="BA10088" s="3"/>
      <c r="BB10088" s="3"/>
      <c r="BC10088" s="3"/>
      <c r="BD10088" s="3"/>
      <c r="BE10088" s="3"/>
      <c r="BF10088" s="3"/>
      <c r="BG10088" s="3"/>
      <c r="CK10088"/>
    </row>
    <row r="10089" spans="1:89" x14ac:dyDescent="0.25">
      <c r="A10089" s="2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3"/>
      <c r="AU10089" s="5"/>
      <c r="AV10089" s="3"/>
      <c r="AW10089" s="3"/>
      <c r="AX10089" s="3"/>
      <c r="AY10089" s="3"/>
      <c r="AZ10089" s="3"/>
      <c r="BA10089" s="3"/>
      <c r="BB10089" s="3"/>
      <c r="BC10089" s="3"/>
      <c r="BD10089" s="3"/>
      <c r="BE10089" s="3"/>
      <c r="BF10089" s="3"/>
      <c r="BG10089" s="3"/>
      <c r="CK10089"/>
    </row>
    <row r="10090" spans="1:89" x14ac:dyDescent="0.25">
      <c r="A10090" s="2"/>
      <c r="B10090" s="5"/>
      <c r="C10090" s="5"/>
      <c r="D10090" s="5"/>
      <c r="E10090" s="5"/>
      <c r="F10090" s="5"/>
      <c r="G10090" s="5"/>
      <c r="H10090" s="5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G10090" s="3"/>
      <c r="AH10090" s="3"/>
      <c r="AI10090" s="3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3"/>
      <c r="AU10090" s="5"/>
      <c r="AV10090" s="3"/>
      <c r="AW10090" s="3"/>
      <c r="AX10090" s="3"/>
      <c r="AY10090" s="3"/>
      <c r="AZ10090" s="3"/>
      <c r="BA10090" s="3"/>
      <c r="BB10090" s="3"/>
      <c r="BC10090" s="3"/>
      <c r="BD10090" s="3"/>
      <c r="BE10090" s="3"/>
      <c r="BF10090" s="3"/>
      <c r="BG10090" s="3"/>
      <c r="CK10090"/>
    </row>
    <row r="10091" spans="1:89" x14ac:dyDescent="0.25">
      <c r="A10091" s="2"/>
      <c r="B10091" s="5"/>
      <c r="C10091" s="5"/>
      <c r="D10091" s="5"/>
      <c r="E10091" s="5"/>
      <c r="F10091" s="5"/>
      <c r="G10091" s="5"/>
      <c r="H10091" s="5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3"/>
      <c r="AH10091" s="3"/>
      <c r="AI10091" s="3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3"/>
      <c r="AU10091" s="5"/>
      <c r="AV10091" s="3"/>
      <c r="AW10091" s="3"/>
      <c r="AX10091" s="3"/>
      <c r="AY10091" s="3"/>
      <c r="AZ10091" s="3"/>
      <c r="BA10091" s="3"/>
      <c r="BB10091" s="3"/>
      <c r="BC10091" s="3"/>
      <c r="BD10091" s="3"/>
      <c r="BE10091" s="3"/>
      <c r="BF10091" s="3"/>
      <c r="BG10091" s="3"/>
      <c r="CK10091"/>
    </row>
    <row r="10092" spans="1:89" x14ac:dyDescent="0.25">
      <c r="A10092" s="2"/>
      <c r="B10092" s="5"/>
      <c r="C10092" s="5"/>
      <c r="D10092" s="5"/>
      <c r="E10092" s="5"/>
      <c r="F10092" s="5"/>
      <c r="G10092" s="5"/>
      <c r="H10092" s="5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3"/>
      <c r="AH10092" s="3"/>
      <c r="AI10092" s="3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3"/>
      <c r="AU10092" s="5"/>
      <c r="AV10092" s="3"/>
      <c r="AW10092" s="3"/>
      <c r="AX10092" s="3"/>
      <c r="AY10092" s="3"/>
      <c r="AZ10092" s="3"/>
      <c r="BA10092" s="3"/>
      <c r="BB10092" s="3"/>
      <c r="BC10092" s="3"/>
      <c r="BD10092" s="3"/>
      <c r="BE10092" s="3"/>
      <c r="BF10092" s="3"/>
      <c r="BG10092" s="3"/>
      <c r="CK10092"/>
    </row>
    <row r="10093" spans="1:89" x14ac:dyDescent="0.25">
      <c r="A10093" s="2"/>
      <c r="B10093" s="5"/>
      <c r="C10093" s="5"/>
      <c r="D10093" s="5"/>
      <c r="E10093" s="5"/>
      <c r="F10093" s="5"/>
      <c r="G10093" s="5"/>
      <c r="H10093" s="5"/>
      <c r="I10093" s="3"/>
      <c r="J10093" s="5"/>
      <c r="K10093" s="5"/>
      <c r="L10093" s="5"/>
      <c r="M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3"/>
      <c r="AU10093" s="5"/>
      <c r="AV10093" s="3"/>
      <c r="AW10093" s="3"/>
      <c r="AX10093" s="3"/>
      <c r="AY10093" s="3"/>
      <c r="AZ10093" s="3"/>
      <c r="BA10093" s="3"/>
      <c r="BB10093" s="3"/>
      <c r="BC10093" s="3"/>
      <c r="BD10093" s="3"/>
      <c r="BE10093" s="3"/>
      <c r="BF10093" s="3"/>
      <c r="BG10093" s="3"/>
      <c r="CK10093"/>
    </row>
    <row r="10094" spans="1:89" x14ac:dyDescent="0.25">
      <c r="A10094" s="2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3"/>
      <c r="AU10094" s="5"/>
      <c r="AV10094" s="3"/>
      <c r="AW10094" s="3"/>
      <c r="AX10094" s="3"/>
      <c r="AY10094" s="3"/>
      <c r="AZ10094" s="3"/>
      <c r="BA10094" s="3"/>
      <c r="BB10094" s="3"/>
      <c r="BC10094" s="3"/>
      <c r="BD10094" s="3"/>
      <c r="BE10094" s="3"/>
      <c r="BF10094" s="3"/>
      <c r="BG10094" s="3"/>
      <c r="CK10094"/>
    </row>
    <row r="10095" spans="1:89" x14ac:dyDescent="0.25">
      <c r="A10095" s="2"/>
      <c r="B10095" s="5"/>
      <c r="C10095" s="5"/>
      <c r="D10095" s="5"/>
      <c r="E10095" s="5"/>
      <c r="F10095" s="5"/>
      <c r="G10095" s="5"/>
      <c r="H10095" s="5"/>
      <c r="I10095" s="3"/>
      <c r="J10095" s="5"/>
      <c r="K10095" s="5"/>
      <c r="L10095" s="3"/>
      <c r="M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3"/>
      <c r="AU10095" s="5"/>
      <c r="AV10095" s="3"/>
      <c r="AW10095" s="3"/>
      <c r="AX10095" s="3"/>
      <c r="AY10095" s="3"/>
      <c r="AZ10095" s="3"/>
      <c r="BA10095" s="3"/>
      <c r="BB10095" s="3"/>
      <c r="BC10095" s="3"/>
      <c r="BD10095" s="3"/>
      <c r="BE10095" s="3"/>
      <c r="BF10095" s="3"/>
      <c r="BG10095" s="3"/>
      <c r="CK10095"/>
    </row>
    <row r="10096" spans="1:89" x14ac:dyDescent="0.25">
      <c r="A10096" s="2"/>
      <c r="B10096" s="5"/>
      <c r="C10096" s="5"/>
      <c r="D10096" s="5"/>
      <c r="E10096" s="5"/>
      <c r="F10096" s="5"/>
      <c r="G10096" s="5"/>
      <c r="H10096" s="5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3"/>
      <c r="AH10096" s="3"/>
      <c r="AI10096" s="3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3"/>
      <c r="AU10096" s="5"/>
      <c r="AV10096" s="3"/>
      <c r="AW10096" s="3"/>
      <c r="AX10096" s="3"/>
      <c r="AY10096" s="3"/>
      <c r="AZ10096" s="3"/>
      <c r="BA10096" s="3"/>
      <c r="BB10096" s="3"/>
      <c r="BC10096" s="3"/>
      <c r="BD10096" s="3"/>
      <c r="BE10096" s="3"/>
      <c r="BF10096" s="3"/>
      <c r="BG10096" s="3"/>
      <c r="CK10096"/>
    </row>
    <row r="10097" spans="1:89" x14ac:dyDescent="0.25">
      <c r="A10097" s="2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3"/>
      <c r="AU10097" s="5"/>
      <c r="AV10097" s="3"/>
      <c r="AW10097" s="3"/>
      <c r="AX10097" s="3"/>
      <c r="AY10097" s="3"/>
      <c r="AZ10097" s="3"/>
      <c r="BA10097" s="3"/>
      <c r="BB10097" s="3"/>
      <c r="BC10097" s="3"/>
      <c r="BD10097" s="3"/>
      <c r="BE10097" s="3"/>
      <c r="BF10097" s="3"/>
      <c r="BG10097" s="3"/>
      <c r="CK10097"/>
    </row>
    <row r="10098" spans="1:89" x14ac:dyDescent="0.25">
      <c r="A10098" s="2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3"/>
      <c r="AU10098" s="5"/>
      <c r="AV10098" s="3"/>
      <c r="AW10098" s="3"/>
      <c r="AX10098" s="3"/>
      <c r="AY10098" s="3"/>
      <c r="AZ10098" s="3"/>
      <c r="BA10098" s="3"/>
      <c r="BB10098" s="3"/>
      <c r="BC10098" s="3"/>
      <c r="BD10098" s="3"/>
      <c r="BE10098" s="3"/>
      <c r="BF10098" s="3"/>
      <c r="BG10098" s="3"/>
      <c r="CK10098"/>
    </row>
    <row r="10099" spans="1:89" x14ac:dyDescent="0.25">
      <c r="A10099" s="2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3"/>
      <c r="AU10099" s="5"/>
      <c r="AV10099" s="3"/>
      <c r="AW10099" s="3"/>
      <c r="AX10099" s="3"/>
      <c r="AY10099" s="3"/>
      <c r="AZ10099" s="3"/>
      <c r="BA10099" s="3"/>
      <c r="BB10099" s="3"/>
      <c r="BC10099" s="3"/>
      <c r="BD10099" s="3"/>
      <c r="BE10099" s="3"/>
      <c r="BF10099" s="3"/>
      <c r="BG10099" s="3"/>
      <c r="CK10099"/>
    </row>
    <row r="10100" spans="1:89" x14ac:dyDescent="0.25">
      <c r="A10100" s="2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  <c r="L10100" s="5"/>
      <c r="M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3"/>
      <c r="AU10100" s="5"/>
      <c r="AV10100" s="3"/>
      <c r="AW10100" s="3"/>
      <c r="AX10100" s="3"/>
      <c r="AY10100" s="3"/>
      <c r="AZ10100" s="3"/>
      <c r="BA10100" s="3"/>
      <c r="BB10100" s="3"/>
      <c r="BC10100" s="3"/>
      <c r="BD10100" s="3"/>
      <c r="BE10100" s="3"/>
      <c r="BF10100" s="3"/>
      <c r="BG10100" s="3"/>
      <c r="CK10100"/>
    </row>
    <row r="10101" spans="1:89" x14ac:dyDescent="0.25">
      <c r="A10101" s="2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3"/>
      <c r="AU10101" s="5"/>
      <c r="AV10101" s="3"/>
      <c r="AW10101" s="3"/>
      <c r="AX10101" s="3"/>
      <c r="AY10101" s="3"/>
      <c r="AZ10101" s="3"/>
      <c r="BA10101" s="3"/>
      <c r="BB10101" s="3"/>
      <c r="BC10101" s="3"/>
      <c r="BD10101" s="3"/>
      <c r="BE10101" s="3"/>
      <c r="BF10101" s="3"/>
      <c r="BG10101" s="3"/>
      <c r="CK10101"/>
    </row>
    <row r="10102" spans="1:89" x14ac:dyDescent="0.25">
      <c r="A10102" s="2"/>
      <c r="B10102" s="5"/>
      <c r="C10102" s="5"/>
      <c r="D10102" s="5"/>
      <c r="E10102" s="5"/>
      <c r="F10102" s="5"/>
      <c r="G10102" s="5"/>
      <c r="H10102" s="5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G10102" s="3"/>
      <c r="AH10102" s="3"/>
      <c r="AI10102" s="3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3"/>
      <c r="AU10102" s="5"/>
      <c r="AV10102" s="3"/>
      <c r="AW10102" s="3"/>
      <c r="AX10102" s="3"/>
      <c r="AY10102" s="3"/>
      <c r="AZ10102" s="3"/>
      <c r="BA10102" s="3"/>
      <c r="BB10102" s="3"/>
      <c r="BC10102" s="3"/>
      <c r="BD10102" s="3"/>
      <c r="BE10102" s="3"/>
      <c r="BF10102" s="3"/>
      <c r="BG10102" s="3"/>
      <c r="CK10102"/>
    </row>
    <row r="10103" spans="1:89" x14ac:dyDescent="0.25">
      <c r="A10103" s="2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3"/>
      <c r="AU10103" s="5"/>
      <c r="AV10103" s="3"/>
      <c r="AW10103" s="3"/>
      <c r="AX10103" s="3"/>
      <c r="AY10103" s="3"/>
      <c r="AZ10103" s="3"/>
      <c r="BA10103" s="3"/>
      <c r="BB10103" s="3"/>
      <c r="BC10103" s="3"/>
      <c r="BD10103" s="3"/>
      <c r="BE10103" s="3"/>
      <c r="BF10103" s="3"/>
      <c r="BG10103" s="3"/>
      <c r="CK10103"/>
    </row>
    <row r="10104" spans="1:89" x14ac:dyDescent="0.25">
      <c r="A10104" s="2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3"/>
      <c r="AU10104" s="5"/>
      <c r="AV10104" s="3"/>
      <c r="AW10104" s="3"/>
      <c r="AX10104" s="3"/>
      <c r="AY10104" s="3"/>
      <c r="AZ10104" s="3"/>
      <c r="BA10104" s="3"/>
      <c r="BB10104" s="3"/>
      <c r="BC10104" s="3"/>
      <c r="BD10104" s="3"/>
      <c r="BE10104" s="3"/>
      <c r="BF10104" s="3"/>
      <c r="BG10104" s="3"/>
      <c r="CK10104"/>
    </row>
    <row r="10105" spans="1:89" x14ac:dyDescent="0.25">
      <c r="A10105" s="2"/>
      <c r="B10105" s="5"/>
      <c r="C10105" s="5"/>
      <c r="D10105" s="5"/>
      <c r="E10105" s="5"/>
      <c r="F10105" s="5"/>
      <c r="G10105" s="5"/>
      <c r="H10105" s="5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3"/>
      <c r="AU10105" s="5"/>
      <c r="AV10105" s="3"/>
      <c r="AW10105" s="3"/>
      <c r="AX10105" s="3"/>
      <c r="AY10105" s="3"/>
      <c r="AZ10105" s="3"/>
      <c r="BA10105" s="3"/>
      <c r="BB10105" s="3"/>
      <c r="BC10105" s="3"/>
      <c r="BD10105" s="3"/>
      <c r="BE10105" s="3"/>
      <c r="BF10105" s="3"/>
      <c r="BG10105" s="3"/>
      <c r="CK10105"/>
    </row>
    <row r="10106" spans="1:89" x14ac:dyDescent="0.25">
      <c r="A10106" s="2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3"/>
      <c r="AU10106" s="5"/>
      <c r="AV10106" s="3"/>
      <c r="AW10106" s="3"/>
      <c r="AX10106" s="3"/>
      <c r="AY10106" s="3"/>
      <c r="AZ10106" s="3"/>
      <c r="BA10106" s="3"/>
      <c r="BB10106" s="3"/>
      <c r="BC10106" s="3"/>
      <c r="BD10106" s="3"/>
      <c r="BE10106" s="3"/>
      <c r="BF10106" s="3"/>
      <c r="BG10106" s="3"/>
      <c r="CK10106"/>
    </row>
    <row r="10107" spans="1:89" x14ac:dyDescent="0.25">
      <c r="A10107" s="2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3"/>
      <c r="AU10107" s="5"/>
      <c r="AV10107" s="3"/>
      <c r="AW10107" s="3"/>
      <c r="AX10107" s="3"/>
      <c r="AY10107" s="3"/>
      <c r="AZ10107" s="3"/>
      <c r="BA10107" s="3"/>
      <c r="BB10107" s="3"/>
      <c r="BC10107" s="3"/>
      <c r="BD10107" s="3"/>
      <c r="BE10107" s="3"/>
      <c r="BF10107" s="3"/>
      <c r="BG10107" s="3"/>
      <c r="CK10107"/>
    </row>
    <row r="10108" spans="1:89" x14ac:dyDescent="0.25">
      <c r="A10108" s="2"/>
      <c r="B10108" s="5"/>
      <c r="C10108" s="5"/>
      <c r="D10108" s="5"/>
      <c r="E10108" s="5"/>
      <c r="F10108" s="5"/>
      <c r="G10108" s="5"/>
      <c r="H10108" s="5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G10108" s="3"/>
      <c r="AH10108" s="3"/>
      <c r="AI10108" s="3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3"/>
      <c r="AU10108" s="5"/>
      <c r="AV10108" s="3"/>
      <c r="AW10108" s="3"/>
      <c r="AX10108" s="3"/>
      <c r="AY10108" s="3"/>
      <c r="AZ10108" s="3"/>
      <c r="BA10108" s="3"/>
      <c r="BB10108" s="3"/>
      <c r="BC10108" s="3"/>
      <c r="BD10108" s="3"/>
      <c r="BE10108" s="3"/>
      <c r="BF10108" s="3"/>
      <c r="BG10108" s="3"/>
      <c r="CK10108"/>
    </row>
    <row r="10109" spans="1:89" x14ac:dyDescent="0.25">
      <c r="A10109" s="2"/>
      <c r="B10109" s="5"/>
      <c r="C10109" s="5"/>
      <c r="D10109" s="5"/>
      <c r="E10109" s="5"/>
      <c r="F10109" s="5"/>
      <c r="G10109" s="5"/>
      <c r="H10109" s="5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3"/>
      <c r="AH10109" s="3"/>
      <c r="AI10109" s="3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3"/>
      <c r="AU10109" s="5"/>
      <c r="AV10109" s="3"/>
      <c r="AW10109" s="3"/>
      <c r="AX10109" s="3"/>
      <c r="AY10109" s="3"/>
      <c r="AZ10109" s="3"/>
      <c r="BA10109" s="3"/>
      <c r="BB10109" s="3"/>
      <c r="BC10109" s="3"/>
      <c r="BD10109" s="3"/>
      <c r="BE10109" s="3"/>
      <c r="BF10109" s="3"/>
      <c r="BG10109" s="3"/>
      <c r="CK10109"/>
    </row>
    <row r="10110" spans="1:89" x14ac:dyDescent="0.25">
      <c r="A10110" s="2"/>
      <c r="B10110" s="5"/>
      <c r="C10110" s="5"/>
      <c r="D10110" s="5"/>
      <c r="E10110" s="5"/>
      <c r="F10110" s="5"/>
      <c r="G10110" s="5"/>
      <c r="H10110" s="5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3"/>
      <c r="AH10110" s="3"/>
      <c r="AI10110" s="3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3"/>
      <c r="AU10110" s="5"/>
      <c r="AV10110" s="3"/>
      <c r="AW10110" s="3"/>
      <c r="AX10110" s="3"/>
      <c r="AY10110" s="3"/>
      <c r="AZ10110" s="3"/>
      <c r="BA10110" s="3"/>
      <c r="BB10110" s="3"/>
      <c r="BC10110" s="3"/>
      <c r="BD10110" s="3"/>
      <c r="BE10110" s="3"/>
      <c r="BF10110" s="3"/>
      <c r="BG10110" s="3"/>
      <c r="CK10110"/>
    </row>
    <row r="10111" spans="1:89" x14ac:dyDescent="0.25">
      <c r="A10111" s="2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  <c r="L10111" s="5"/>
      <c r="M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3"/>
      <c r="AU10111" s="5"/>
      <c r="AV10111" s="3"/>
      <c r="AW10111" s="3"/>
      <c r="AX10111" s="3"/>
      <c r="AY10111" s="3"/>
      <c r="AZ10111" s="3"/>
      <c r="BA10111" s="3"/>
      <c r="BB10111" s="3"/>
      <c r="BC10111" s="3"/>
      <c r="BD10111" s="3"/>
      <c r="BE10111" s="3"/>
      <c r="BF10111" s="3"/>
      <c r="BG10111" s="3"/>
      <c r="CK10111"/>
    </row>
    <row r="10112" spans="1:89" x14ac:dyDescent="0.25">
      <c r="A10112" s="2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3"/>
      <c r="AU10112" s="5"/>
      <c r="AV10112" s="3"/>
      <c r="AW10112" s="3"/>
      <c r="AX10112" s="3"/>
      <c r="AY10112" s="3"/>
      <c r="AZ10112" s="3"/>
      <c r="BA10112" s="3"/>
      <c r="BB10112" s="3"/>
      <c r="BC10112" s="3"/>
      <c r="BD10112" s="3"/>
      <c r="BE10112" s="3"/>
      <c r="BF10112" s="3"/>
      <c r="BG10112" s="3"/>
      <c r="CK10112"/>
    </row>
    <row r="10113" spans="1:89" x14ac:dyDescent="0.25">
      <c r="A10113" s="2"/>
      <c r="B10113" s="5"/>
      <c r="C10113" s="5"/>
      <c r="D10113" s="5"/>
      <c r="E10113" s="5"/>
      <c r="F10113" s="5"/>
      <c r="G10113" s="5"/>
      <c r="H10113" s="5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G10113" s="3"/>
      <c r="AH10113" s="3"/>
      <c r="AI10113" s="3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3"/>
      <c r="AU10113" s="5"/>
      <c r="AV10113" s="3"/>
      <c r="AW10113" s="3"/>
      <c r="AX10113" s="3"/>
      <c r="AY10113" s="3"/>
      <c r="AZ10113" s="3"/>
      <c r="BA10113" s="3"/>
      <c r="BB10113" s="3"/>
      <c r="BC10113" s="3"/>
      <c r="BD10113" s="3"/>
      <c r="BE10113" s="3"/>
      <c r="BF10113" s="3"/>
      <c r="BG10113" s="3"/>
      <c r="CK10113"/>
    </row>
    <row r="10114" spans="1:89" x14ac:dyDescent="0.25">
      <c r="A10114" s="2"/>
      <c r="B10114" s="5"/>
      <c r="C10114" s="5"/>
      <c r="D10114" s="5"/>
      <c r="E10114" s="5"/>
      <c r="F10114" s="5"/>
      <c r="G10114" s="5"/>
      <c r="H10114" s="5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G10114" s="3"/>
      <c r="AH10114" s="3"/>
      <c r="AI10114" s="3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3"/>
      <c r="AU10114" s="5"/>
      <c r="AV10114" s="3"/>
      <c r="AW10114" s="3"/>
      <c r="AX10114" s="3"/>
      <c r="AY10114" s="3"/>
      <c r="AZ10114" s="3"/>
      <c r="BA10114" s="3"/>
      <c r="BB10114" s="3"/>
      <c r="BC10114" s="3"/>
      <c r="BD10114" s="3"/>
      <c r="BE10114" s="3"/>
      <c r="BF10114" s="3"/>
      <c r="BG10114" s="3"/>
      <c r="CK10114"/>
    </row>
    <row r="10115" spans="1:89" x14ac:dyDescent="0.25">
      <c r="A10115" s="2"/>
      <c r="B10115" s="5"/>
      <c r="C10115" s="5"/>
      <c r="D10115" s="5"/>
      <c r="E10115" s="5"/>
      <c r="F10115" s="5"/>
      <c r="G10115" s="5"/>
      <c r="H10115" s="5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3"/>
      <c r="AH10115" s="3"/>
      <c r="AI10115" s="3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3"/>
      <c r="AU10115" s="5"/>
      <c r="AV10115" s="3"/>
      <c r="AW10115" s="3"/>
      <c r="AX10115" s="3"/>
      <c r="AY10115" s="3"/>
      <c r="AZ10115" s="3"/>
      <c r="BA10115" s="3"/>
      <c r="BB10115" s="3"/>
      <c r="BC10115" s="3"/>
      <c r="BD10115" s="3"/>
      <c r="BE10115" s="3"/>
      <c r="BF10115" s="3"/>
      <c r="BG10115" s="3"/>
      <c r="CK10115"/>
    </row>
    <row r="10116" spans="1:89" x14ac:dyDescent="0.25">
      <c r="A10116" s="2"/>
      <c r="B10116" s="5"/>
      <c r="C10116" s="5"/>
      <c r="D10116" s="5"/>
      <c r="E10116" s="5"/>
      <c r="F10116" s="5"/>
      <c r="G10116" s="5"/>
      <c r="H10116" s="5"/>
      <c r="I10116" s="3"/>
      <c r="J10116" s="5"/>
      <c r="K10116" s="5"/>
      <c r="L10116" s="5"/>
      <c r="M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3"/>
      <c r="AU10116" s="5"/>
      <c r="AV10116" s="3"/>
      <c r="AW10116" s="3"/>
      <c r="AX10116" s="3"/>
      <c r="AY10116" s="3"/>
      <c r="AZ10116" s="3"/>
      <c r="BA10116" s="3"/>
      <c r="BB10116" s="3"/>
      <c r="BC10116" s="3"/>
      <c r="BD10116" s="3"/>
      <c r="BE10116" s="3"/>
      <c r="BF10116" s="3"/>
      <c r="BG10116" s="3"/>
      <c r="CK10116"/>
    </row>
    <row r="10117" spans="1:89" x14ac:dyDescent="0.25">
      <c r="A10117" s="2"/>
      <c r="B10117" s="5"/>
      <c r="C10117" s="5"/>
      <c r="D10117" s="5"/>
      <c r="E10117" s="5"/>
      <c r="F10117" s="5"/>
      <c r="G10117" s="5"/>
      <c r="H10117" s="5"/>
      <c r="I10117" s="3"/>
      <c r="J10117" s="5"/>
      <c r="K10117" s="5"/>
      <c r="L10117" s="5"/>
      <c r="M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3"/>
      <c r="AU10117" s="5"/>
      <c r="AV10117" s="3"/>
      <c r="AW10117" s="3"/>
      <c r="AX10117" s="3"/>
      <c r="AY10117" s="3"/>
      <c r="AZ10117" s="3"/>
      <c r="BA10117" s="3"/>
      <c r="BB10117" s="3"/>
      <c r="BC10117" s="3"/>
      <c r="BD10117" s="3"/>
      <c r="BE10117" s="3"/>
      <c r="BF10117" s="3"/>
      <c r="BG10117" s="3"/>
      <c r="CK10117"/>
    </row>
    <row r="10118" spans="1:89" x14ac:dyDescent="0.25">
      <c r="A10118" s="2"/>
      <c r="B10118" s="5"/>
      <c r="C10118" s="5"/>
      <c r="D10118" s="5"/>
      <c r="E10118" s="5"/>
      <c r="F10118" s="5"/>
      <c r="G10118" s="5"/>
      <c r="H10118" s="5"/>
      <c r="I10118" s="3"/>
      <c r="J10118" s="3"/>
      <c r="K10118" s="3"/>
      <c r="L10118" s="5"/>
      <c r="M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3"/>
      <c r="AU10118" s="5"/>
      <c r="AV10118" s="3"/>
      <c r="AW10118" s="3"/>
      <c r="AX10118" s="3"/>
      <c r="AY10118" s="3"/>
      <c r="AZ10118" s="3"/>
      <c r="BA10118" s="3"/>
      <c r="BB10118" s="3"/>
      <c r="BC10118" s="3"/>
      <c r="BD10118" s="3"/>
      <c r="BE10118" s="3"/>
      <c r="BF10118" s="3"/>
      <c r="BG10118" s="3"/>
      <c r="CK10118"/>
    </row>
    <row r="10119" spans="1:89" x14ac:dyDescent="0.25">
      <c r="A10119" s="2"/>
      <c r="B10119" s="5"/>
      <c r="C10119" s="5"/>
      <c r="D10119" s="5"/>
      <c r="E10119" s="5"/>
      <c r="F10119" s="5"/>
      <c r="G10119" s="5"/>
      <c r="H10119" s="5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3"/>
      <c r="AH10119" s="3"/>
      <c r="AI10119" s="3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3"/>
      <c r="AU10119" s="5"/>
      <c r="AV10119" s="3"/>
      <c r="AW10119" s="3"/>
      <c r="AX10119" s="3"/>
      <c r="AY10119" s="3"/>
      <c r="AZ10119" s="3"/>
      <c r="BA10119" s="3"/>
      <c r="BB10119" s="3"/>
      <c r="BC10119" s="3"/>
      <c r="BD10119" s="3"/>
      <c r="BE10119" s="3"/>
      <c r="BF10119" s="3"/>
      <c r="BG10119" s="3"/>
      <c r="CK10119"/>
    </row>
    <row r="10120" spans="1:89" x14ac:dyDescent="0.25">
      <c r="A10120" s="2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3"/>
      <c r="AU10120" s="5"/>
      <c r="AV10120" s="3"/>
      <c r="AW10120" s="3"/>
      <c r="AX10120" s="3"/>
      <c r="AY10120" s="3"/>
      <c r="AZ10120" s="3"/>
      <c r="BA10120" s="3"/>
      <c r="BB10120" s="3"/>
      <c r="BC10120" s="3"/>
      <c r="BD10120" s="3"/>
      <c r="BE10120" s="3"/>
      <c r="BF10120" s="3"/>
      <c r="BG10120" s="3"/>
      <c r="CK10120"/>
    </row>
    <row r="10121" spans="1:89" x14ac:dyDescent="0.25">
      <c r="A10121" s="2"/>
      <c r="B10121" s="5"/>
      <c r="C10121" s="5"/>
      <c r="D10121" s="5"/>
      <c r="E10121" s="5"/>
      <c r="F10121" s="5"/>
      <c r="G10121" s="5"/>
      <c r="H10121" s="5"/>
      <c r="I10121" s="3"/>
      <c r="J10121" s="5"/>
      <c r="K10121" s="5"/>
      <c r="L10121" s="5"/>
      <c r="M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3"/>
      <c r="AU10121" s="5"/>
      <c r="AV10121" s="3"/>
      <c r="AW10121" s="3"/>
      <c r="AX10121" s="3"/>
      <c r="AY10121" s="3"/>
      <c r="AZ10121" s="3"/>
      <c r="BA10121" s="3"/>
      <c r="BB10121" s="3"/>
      <c r="BC10121" s="3"/>
      <c r="BD10121" s="3"/>
      <c r="BE10121" s="3"/>
      <c r="BF10121" s="3"/>
      <c r="BG10121" s="3"/>
      <c r="CK10121"/>
    </row>
    <row r="10122" spans="1:89" x14ac:dyDescent="0.25">
      <c r="A10122" s="2"/>
      <c r="B10122" s="5"/>
      <c r="C10122" s="5"/>
      <c r="D10122" s="5"/>
      <c r="E10122" s="5"/>
      <c r="F10122" s="5"/>
      <c r="G10122" s="5"/>
      <c r="H10122" s="5"/>
      <c r="I10122" s="3"/>
      <c r="J10122" s="5"/>
      <c r="K10122" s="5"/>
      <c r="L10122" s="5"/>
      <c r="M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3"/>
      <c r="AU10122" s="5"/>
      <c r="AV10122" s="3"/>
      <c r="AW10122" s="3"/>
      <c r="AX10122" s="3"/>
      <c r="AY10122" s="3"/>
      <c r="AZ10122" s="3"/>
      <c r="BA10122" s="3"/>
      <c r="BB10122" s="3"/>
      <c r="BC10122" s="3"/>
      <c r="BD10122" s="3"/>
      <c r="BE10122" s="3"/>
      <c r="BF10122" s="3"/>
      <c r="BG10122" s="3"/>
      <c r="CK10122"/>
    </row>
    <row r="10123" spans="1:89" x14ac:dyDescent="0.25">
      <c r="A10123" s="2"/>
      <c r="B10123" s="5"/>
      <c r="C10123" s="5"/>
      <c r="D10123" s="5"/>
      <c r="E10123" s="5"/>
      <c r="F10123" s="5"/>
      <c r="G10123" s="5"/>
      <c r="H10123" s="5"/>
      <c r="I10123" s="3"/>
      <c r="J10123" s="5"/>
      <c r="K10123" s="5"/>
      <c r="L10123" s="5"/>
      <c r="M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3"/>
      <c r="AU10123" s="5"/>
      <c r="AV10123" s="3"/>
      <c r="AW10123" s="3"/>
      <c r="AX10123" s="3"/>
      <c r="AY10123" s="3"/>
      <c r="AZ10123" s="3"/>
      <c r="BA10123" s="3"/>
      <c r="BB10123" s="3"/>
      <c r="BC10123" s="3"/>
      <c r="BD10123" s="3"/>
      <c r="BE10123" s="3"/>
      <c r="BF10123" s="3"/>
      <c r="BG10123" s="3"/>
      <c r="CK10123"/>
    </row>
    <row r="10124" spans="1:89" x14ac:dyDescent="0.25">
      <c r="A10124" s="2"/>
      <c r="B10124" s="5"/>
      <c r="C10124" s="5"/>
      <c r="D10124" s="5"/>
      <c r="E10124" s="5"/>
      <c r="F10124" s="5"/>
      <c r="G10124" s="5"/>
      <c r="H10124" s="5"/>
      <c r="I10124" s="3"/>
      <c r="J10124" s="5"/>
      <c r="K10124" s="5"/>
      <c r="L10124" s="5"/>
      <c r="M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3"/>
      <c r="AU10124" s="5"/>
      <c r="AV10124" s="3"/>
      <c r="AW10124" s="3"/>
      <c r="AX10124" s="3"/>
      <c r="AY10124" s="3"/>
      <c r="AZ10124" s="3"/>
      <c r="BA10124" s="3"/>
      <c r="BB10124" s="3"/>
      <c r="BC10124" s="3"/>
      <c r="BD10124" s="3"/>
      <c r="BE10124" s="3"/>
      <c r="BF10124" s="3"/>
      <c r="BG10124" s="3"/>
      <c r="CK10124"/>
    </row>
    <row r="10125" spans="1:89" x14ac:dyDescent="0.25">
      <c r="A10125" s="2"/>
      <c r="B10125" s="5"/>
      <c r="C10125" s="5"/>
      <c r="D10125" s="5"/>
      <c r="E10125" s="5"/>
      <c r="F10125" s="5"/>
      <c r="G10125" s="5"/>
      <c r="H10125" s="5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3"/>
      <c r="AH10125" s="3"/>
      <c r="AI10125" s="3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3"/>
      <c r="AU10125" s="5"/>
      <c r="AV10125" s="3"/>
      <c r="AW10125" s="3"/>
      <c r="AX10125" s="3"/>
      <c r="AY10125" s="3"/>
      <c r="AZ10125" s="3"/>
      <c r="BA10125" s="3"/>
      <c r="BB10125" s="3"/>
      <c r="BC10125" s="3"/>
      <c r="BD10125" s="3"/>
      <c r="BE10125" s="3"/>
      <c r="BF10125" s="3"/>
      <c r="BG10125" s="3"/>
      <c r="CK10125"/>
    </row>
    <row r="10126" spans="1:89" x14ac:dyDescent="0.25">
      <c r="A10126" s="2"/>
      <c r="B10126" s="5"/>
      <c r="C10126" s="5"/>
      <c r="D10126" s="5"/>
      <c r="E10126" s="5"/>
      <c r="F10126" s="5"/>
      <c r="G10126" s="5"/>
      <c r="H10126" s="5"/>
      <c r="I10126" s="3"/>
      <c r="J10126" s="5"/>
      <c r="K10126" s="5"/>
      <c r="L10126" s="5"/>
      <c r="M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3"/>
      <c r="AU10126" s="5"/>
      <c r="AV10126" s="3"/>
      <c r="AW10126" s="3"/>
      <c r="AX10126" s="3"/>
      <c r="AY10126" s="3"/>
      <c r="AZ10126" s="3"/>
      <c r="BA10126" s="3"/>
      <c r="BB10126" s="3"/>
      <c r="BC10126" s="3"/>
      <c r="BD10126" s="3"/>
      <c r="BE10126" s="3"/>
      <c r="BF10126" s="3"/>
      <c r="BG10126" s="3"/>
      <c r="CK10126"/>
    </row>
    <row r="10127" spans="1:89" x14ac:dyDescent="0.25">
      <c r="A10127" s="2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3"/>
      <c r="AU10127" s="5"/>
      <c r="AV10127" s="3"/>
      <c r="AW10127" s="3"/>
      <c r="AX10127" s="3"/>
      <c r="AY10127" s="3"/>
      <c r="AZ10127" s="3"/>
      <c r="BA10127" s="3"/>
      <c r="BB10127" s="3"/>
      <c r="BC10127" s="3"/>
      <c r="BD10127" s="3"/>
      <c r="BE10127" s="3"/>
      <c r="BF10127" s="3"/>
      <c r="BG10127" s="3"/>
      <c r="CK10127"/>
    </row>
    <row r="10128" spans="1:89" x14ac:dyDescent="0.25">
      <c r="A10128" s="2"/>
      <c r="B10128" s="5"/>
      <c r="C10128" s="5"/>
      <c r="D10128" s="5"/>
      <c r="E10128" s="5"/>
      <c r="F10128" s="5"/>
      <c r="G10128" s="5"/>
      <c r="H10128" s="5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3"/>
      <c r="AU10128" s="5"/>
      <c r="AV10128" s="3"/>
      <c r="AW10128" s="3"/>
      <c r="AX10128" s="3"/>
      <c r="AY10128" s="3"/>
      <c r="AZ10128" s="3"/>
      <c r="BA10128" s="3"/>
      <c r="BB10128" s="3"/>
      <c r="BC10128" s="3"/>
      <c r="BD10128" s="3"/>
      <c r="BE10128" s="3"/>
      <c r="BF10128" s="3"/>
      <c r="BG10128" s="3"/>
      <c r="CK10128"/>
    </row>
    <row r="10129" spans="1:89" x14ac:dyDescent="0.25">
      <c r="A10129" s="2"/>
      <c r="B10129" s="5"/>
      <c r="C10129" s="5"/>
      <c r="D10129" s="5"/>
      <c r="E10129" s="5"/>
      <c r="F10129" s="5"/>
      <c r="G10129" s="5"/>
      <c r="H10129" s="5"/>
      <c r="I10129" s="3"/>
      <c r="J10129" s="5"/>
      <c r="K10129" s="5"/>
      <c r="L10129" s="5"/>
      <c r="M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3"/>
      <c r="AU10129" s="5"/>
      <c r="AV10129" s="3"/>
      <c r="AW10129" s="3"/>
      <c r="AX10129" s="3"/>
      <c r="AY10129" s="3"/>
      <c r="AZ10129" s="3"/>
      <c r="BA10129" s="3"/>
      <c r="BB10129" s="3"/>
      <c r="BC10129" s="3"/>
      <c r="BD10129" s="3"/>
      <c r="BE10129" s="3"/>
      <c r="BF10129" s="3"/>
      <c r="BG10129" s="3"/>
      <c r="CK10129"/>
    </row>
    <row r="10130" spans="1:89" x14ac:dyDescent="0.25">
      <c r="A10130" s="2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3"/>
      <c r="AU10130" s="5"/>
      <c r="AV10130" s="3"/>
      <c r="AW10130" s="3"/>
      <c r="AX10130" s="3"/>
      <c r="AY10130" s="3"/>
      <c r="AZ10130" s="3"/>
      <c r="BA10130" s="3"/>
      <c r="BB10130" s="3"/>
      <c r="BC10130" s="3"/>
      <c r="BD10130" s="3"/>
      <c r="BE10130" s="3"/>
      <c r="BF10130" s="3"/>
      <c r="BG10130" s="3"/>
      <c r="CK10130"/>
    </row>
    <row r="10131" spans="1:89" x14ac:dyDescent="0.25">
      <c r="A10131" s="2"/>
      <c r="B10131" s="5"/>
      <c r="C10131" s="5"/>
      <c r="D10131" s="5"/>
      <c r="E10131" s="5"/>
      <c r="F10131" s="5"/>
      <c r="G10131" s="5"/>
      <c r="H10131" s="5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3"/>
      <c r="AH10131" s="3"/>
      <c r="AI10131" s="3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3"/>
      <c r="AU10131" s="5"/>
      <c r="AV10131" s="3"/>
      <c r="AW10131" s="3"/>
      <c r="AX10131" s="3"/>
      <c r="AY10131" s="3"/>
      <c r="AZ10131" s="3"/>
      <c r="BA10131" s="3"/>
      <c r="BB10131" s="3"/>
      <c r="BC10131" s="3"/>
      <c r="BD10131" s="3"/>
      <c r="BE10131" s="3"/>
      <c r="BF10131" s="3"/>
      <c r="BG10131" s="3"/>
      <c r="CK10131"/>
    </row>
    <row r="10132" spans="1:89" x14ac:dyDescent="0.25">
      <c r="A10132" s="2"/>
      <c r="B10132" s="5"/>
      <c r="C10132" s="5"/>
      <c r="D10132" s="5"/>
      <c r="E10132" s="5"/>
      <c r="F10132" s="5"/>
      <c r="G10132" s="5"/>
      <c r="H10132" s="5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3"/>
      <c r="AU10132" s="5"/>
      <c r="AV10132" s="3"/>
      <c r="AW10132" s="3"/>
      <c r="AX10132" s="3"/>
      <c r="AY10132" s="3"/>
      <c r="AZ10132" s="3"/>
      <c r="BA10132" s="3"/>
      <c r="BB10132" s="3"/>
      <c r="BC10132" s="3"/>
      <c r="BD10132" s="3"/>
      <c r="BE10132" s="3"/>
      <c r="BF10132" s="3"/>
      <c r="BG10132" s="3"/>
      <c r="CK10132"/>
    </row>
    <row r="10133" spans="1:89" x14ac:dyDescent="0.25">
      <c r="A10133" s="2"/>
      <c r="B10133" s="5"/>
      <c r="C10133" s="5"/>
      <c r="D10133" s="5"/>
      <c r="E10133" s="5"/>
      <c r="F10133" s="5"/>
      <c r="G10133" s="5"/>
      <c r="H10133" s="5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3"/>
      <c r="AU10133" s="5"/>
      <c r="AV10133" s="3"/>
      <c r="AW10133" s="3"/>
      <c r="AX10133" s="3"/>
      <c r="AY10133" s="3"/>
      <c r="AZ10133" s="3"/>
      <c r="BA10133" s="3"/>
      <c r="BB10133" s="3"/>
      <c r="BC10133" s="3"/>
      <c r="BD10133" s="3"/>
      <c r="BE10133" s="3"/>
      <c r="BF10133" s="3"/>
      <c r="BG10133" s="3"/>
      <c r="CK10133"/>
    </row>
    <row r="10134" spans="1:89" x14ac:dyDescent="0.25">
      <c r="A10134" s="2"/>
      <c r="B10134" s="5"/>
      <c r="C10134" s="5"/>
      <c r="D10134" s="5"/>
      <c r="E10134" s="5"/>
      <c r="F10134" s="5"/>
      <c r="G10134" s="5"/>
      <c r="H10134" s="5"/>
      <c r="I10134" s="3"/>
      <c r="J10134" s="5"/>
      <c r="K10134" s="5"/>
      <c r="L10134" s="5"/>
      <c r="M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3"/>
      <c r="AU10134" s="5"/>
      <c r="AV10134" s="3"/>
      <c r="AW10134" s="3"/>
      <c r="AX10134" s="3"/>
      <c r="AY10134" s="3"/>
      <c r="AZ10134" s="3"/>
      <c r="BA10134" s="3"/>
      <c r="BB10134" s="3"/>
      <c r="BC10134" s="3"/>
      <c r="BD10134" s="3"/>
      <c r="BE10134" s="3"/>
      <c r="BF10134" s="3"/>
      <c r="BG10134" s="3"/>
      <c r="CK10134"/>
    </row>
    <row r="10135" spans="1:89" x14ac:dyDescent="0.25">
      <c r="A10135" s="2"/>
      <c r="B10135" s="5"/>
      <c r="C10135" s="5"/>
      <c r="D10135" s="5"/>
      <c r="E10135" s="5"/>
      <c r="F10135" s="5"/>
      <c r="G10135" s="5"/>
      <c r="H10135" s="5"/>
      <c r="I10135" s="3"/>
      <c r="J10135" s="5"/>
      <c r="K10135" s="5"/>
      <c r="L10135" s="5"/>
      <c r="M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3"/>
      <c r="AU10135" s="5"/>
      <c r="AV10135" s="3"/>
      <c r="AW10135" s="3"/>
      <c r="AX10135" s="3"/>
      <c r="AY10135" s="3"/>
      <c r="AZ10135" s="3"/>
      <c r="BA10135" s="3"/>
      <c r="BB10135" s="3"/>
      <c r="BC10135" s="3"/>
      <c r="BD10135" s="3"/>
      <c r="BE10135" s="3"/>
      <c r="BF10135" s="3"/>
      <c r="BG10135" s="3"/>
      <c r="CK10135"/>
    </row>
    <row r="10136" spans="1:89" x14ac:dyDescent="0.25">
      <c r="A10136" s="2"/>
      <c r="B10136" s="5"/>
      <c r="C10136" s="5"/>
      <c r="D10136" s="5"/>
      <c r="E10136" s="5"/>
      <c r="F10136" s="5"/>
      <c r="G10136" s="5"/>
      <c r="H10136" s="5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3"/>
      <c r="AH10136" s="3"/>
      <c r="AI10136" s="3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3"/>
      <c r="AU10136" s="5"/>
      <c r="AV10136" s="3"/>
      <c r="AW10136" s="3"/>
      <c r="AX10136" s="3"/>
      <c r="AY10136" s="3"/>
      <c r="AZ10136" s="3"/>
      <c r="BA10136" s="3"/>
      <c r="BB10136" s="3"/>
      <c r="BC10136" s="3"/>
      <c r="BD10136" s="3"/>
      <c r="BE10136" s="3"/>
      <c r="BF10136" s="3"/>
      <c r="BG10136" s="3"/>
      <c r="CK10136"/>
    </row>
    <row r="10137" spans="1:89" x14ac:dyDescent="0.25">
      <c r="A10137" s="2"/>
      <c r="B10137" s="5"/>
      <c r="C10137" s="5"/>
      <c r="D10137" s="5"/>
      <c r="E10137" s="5"/>
      <c r="F10137" s="5"/>
      <c r="G10137" s="5"/>
      <c r="H10137" s="5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3"/>
      <c r="AH10137" s="3"/>
      <c r="AI10137" s="3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3"/>
      <c r="AU10137" s="5"/>
      <c r="AV10137" s="3"/>
      <c r="AW10137" s="3"/>
      <c r="AX10137" s="3"/>
      <c r="AY10137" s="3"/>
      <c r="AZ10137" s="3"/>
      <c r="BA10137" s="3"/>
      <c r="BB10137" s="3"/>
      <c r="BC10137" s="3"/>
      <c r="BD10137" s="3"/>
      <c r="BE10137" s="3"/>
      <c r="BF10137" s="3"/>
      <c r="BG10137" s="3"/>
      <c r="CK10137"/>
    </row>
    <row r="10138" spans="1:89" x14ac:dyDescent="0.25">
      <c r="A10138" s="2"/>
      <c r="B10138" s="5"/>
      <c r="C10138" s="5"/>
      <c r="D10138" s="5"/>
      <c r="E10138" s="5"/>
      <c r="F10138" s="5"/>
      <c r="G10138" s="5"/>
      <c r="H10138" s="5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3"/>
      <c r="AU10138" s="5"/>
      <c r="AV10138" s="3"/>
      <c r="AW10138" s="3"/>
      <c r="AX10138" s="3"/>
      <c r="AY10138" s="3"/>
      <c r="AZ10138" s="3"/>
      <c r="BA10138" s="3"/>
      <c r="BB10138" s="3"/>
      <c r="BC10138" s="3"/>
      <c r="BD10138" s="3"/>
      <c r="BE10138" s="3"/>
      <c r="BF10138" s="3"/>
      <c r="BG10138" s="3"/>
      <c r="CK10138"/>
    </row>
    <row r="10139" spans="1:89" x14ac:dyDescent="0.25">
      <c r="A10139" s="2"/>
      <c r="B10139" s="5"/>
      <c r="C10139" s="5"/>
      <c r="D10139" s="5"/>
      <c r="E10139" s="5"/>
      <c r="F10139" s="5"/>
      <c r="G10139" s="5"/>
      <c r="H10139" s="5"/>
      <c r="I10139" s="3"/>
      <c r="J10139" s="5"/>
      <c r="K10139" s="5"/>
      <c r="L10139" s="5"/>
      <c r="M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3"/>
      <c r="AU10139" s="5"/>
      <c r="AV10139" s="3"/>
      <c r="AW10139" s="3"/>
      <c r="AX10139" s="3"/>
      <c r="AY10139" s="3"/>
      <c r="AZ10139" s="3"/>
      <c r="BA10139" s="3"/>
      <c r="BB10139" s="3"/>
      <c r="BC10139" s="3"/>
      <c r="BD10139" s="3"/>
      <c r="BE10139" s="3"/>
      <c r="BF10139" s="3"/>
      <c r="BG10139" s="3"/>
      <c r="CK10139"/>
    </row>
    <row r="10140" spans="1:89" x14ac:dyDescent="0.25">
      <c r="A10140" s="2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  <c r="L10140" s="5"/>
      <c r="M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3"/>
      <c r="AU10140" s="5"/>
      <c r="AV10140" s="3"/>
      <c r="AW10140" s="3"/>
      <c r="AX10140" s="3"/>
      <c r="AY10140" s="3"/>
      <c r="AZ10140" s="3"/>
      <c r="BA10140" s="3"/>
      <c r="BB10140" s="3"/>
      <c r="BC10140" s="3"/>
      <c r="BD10140" s="3"/>
      <c r="BE10140" s="3"/>
      <c r="BF10140" s="3"/>
      <c r="BG10140" s="3"/>
      <c r="CK10140"/>
    </row>
    <row r="10141" spans="1:89" x14ac:dyDescent="0.25">
      <c r="A10141" s="2"/>
      <c r="B10141" s="5"/>
      <c r="C10141" s="5"/>
      <c r="D10141" s="5"/>
      <c r="E10141" s="5"/>
      <c r="F10141" s="5"/>
      <c r="G10141" s="5"/>
      <c r="H10141" s="5"/>
      <c r="I10141" s="5"/>
      <c r="J10141" s="3"/>
      <c r="K10141" s="3"/>
      <c r="L10141" s="5"/>
      <c r="M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3"/>
      <c r="AU10141" s="5"/>
      <c r="AV10141" s="3"/>
      <c r="AW10141" s="3"/>
      <c r="AX10141" s="3"/>
      <c r="AY10141" s="3"/>
      <c r="AZ10141" s="3"/>
      <c r="BA10141" s="3"/>
      <c r="BB10141" s="3"/>
      <c r="BC10141" s="3"/>
      <c r="BD10141" s="3"/>
      <c r="BE10141" s="3"/>
      <c r="BF10141" s="3"/>
      <c r="BG10141" s="3"/>
      <c r="CK10141"/>
    </row>
    <row r="10142" spans="1:89" x14ac:dyDescent="0.25">
      <c r="A10142" s="2"/>
      <c r="B10142" s="5"/>
      <c r="C10142" s="5"/>
      <c r="D10142" s="5"/>
      <c r="E10142" s="5"/>
      <c r="F10142" s="5"/>
      <c r="G10142" s="5"/>
      <c r="H10142" s="5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3"/>
      <c r="AH10142" s="3"/>
      <c r="AI10142" s="3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3"/>
      <c r="AU10142" s="5"/>
      <c r="AV10142" s="3"/>
      <c r="AW10142" s="3"/>
      <c r="AX10142" s="3"/>
      <c r="AY10142" s="3"/>
      <c r="AZ10142" s="3"/>
      <c r="BA10142" s="3"/>
      <c r="BB10142" s="3"/>
      <c r="BC10142" s="3"/>
      <c r="BD10142" s="3"/>
      <c r="BE10142" s="3"/>
      <c r="BF10142" s="3"/>
      <c r="BG10142" s="3"/>
      <c r="CK10142"/>
    </row>
    <row r="10143" spans="1:89" x14ac:dyDescent="0.25">
      <c r="A10143" s="2"/>
      <c r="B10143" s="5"/>
      <c r="C10143" s="5"/>
      <c r="D10143" s="5"/>
      <c r="E10143" s="5"/>
      <c r="F10143" s="5"/>
      <c r="G10143" s="5"/>
      <c r="H10143" s="5"/>
      <c r="I10143" s="3"/>
      <c r="J10143" s="5"/>
      <c r="K10143" s="5"/>
      <c r="L10143" s="5"/>
      <c r="M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3"/>
      <c r="AU10143" s="5"/>
      <c r="AV10143" s="3"/>
      <c r="AW10143" s="3"/>
      <c r="AX10143" s="3"/>
      <c r="AY10143" s="3"/>
      <c r="AZ10143" s="3"/>
      <c r="BA10143" s="3"/>
      <c r="BB10143" s="3"/>
      <c r="BC10143" s="3"/>
      <c r="BD10143" s="3"/>
      <c r="BE10143" s="3"/>
      <c r="BF10143" s="3"/>
      <c r="BG10143" s="3"/>
      <c r="CK10143"/>
    </row>
    <row r="10144" spans="1:89" x14ac:dyDescent="0.25">
      <c r="A10144" s="2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3"/>
      <c r="AU10144" s="5"/>
      <c r="AV10144" s="3"/>
      <c r="AW10144" s="3"/>
      <c r="AX10144" s="3"/>
      <c r="AY10144" s="3"/>
      <c r="AZ10144" s="3"/>
      <c r="BA10144" s="3"/>
      <c r="BB10144" s="3"/>
      <c r="BC10144" s="3"/>
      <c r="BD10144" s="3"/>
      <c r="BE10144" s="3"/>
      <c r="BF10144" s="3"/>
      <c r="BG10144" s="3"/>
      <c r="CK10144"/>
    </row>
    <row r="10145" spans="1:89" x14ac:dyDescent="0.25">
      <c r="A10145" s="2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3"/>
      <c r="AU10145" s="5"/>
      <c r="AV10145" s="3"/>
      <c r="AW10145" s="3"/>
      <c r="AX10145" s="3"/>
      <c r="AY10145" s="3"/>
      <c r="AZ10145" s="3"/>
      <c r="BA10145" s="3"/>
      <c r="BB10145" s="3"/>
      <c r="BC10145" s="3"/>
      <c r="BD10145" s="3"/>
      <c r="BE10145" s="3"/>
      <c r="BF10145" s="3"/>
      <c r="BG10145" s="3"/>
      <c r="CK10145"/>
    </row>
    <row r="10146" spans="1:89" x14ac:dyDescent="0.25">
      <c r="A10146" s="2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3"/>
      <c r="AU10146" s="5"/>
      <c r="AV10146" s="3"/>
      <c r="AW10146" s="3"/>
      <c r="AX10146" s="3"/>
      <c r="AY10146" s="3"/>
      <c r="AZ10146" s="3"/>
      <c r="BA10146" s="3"/>
      <c r="BB10146" s="3"/>
      <c r="BC10146" s="3"/>
      <c r="BD10146" s="3"/>
      <c r="BE10146" s="3"/>
      <c r="BF10146" s="3"/>
      <c r="BG10146" s="3"/>
      <c r="CK10146"/>
    </row>
    <row r="10147" spans="1:89" x14ac:dyDescent="0.25">
      <c r="A10147" s="2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3"/>
      <c r="AU10147" s="5"/>
      <c r="AV10147" s="3"/>
      <c r="AW10147" s="3"/>
      <c r="AX10147" s="3"/>
      <c r="AY10147" s="3"/>
      <c r="AZ10147" s="3"/>
      <c r="BA10147" s="3"/>
      <c r="BB10147" s="3"/>
      <c r="BC10147" s="3"/>
      <c r="BD10147" s="3"/>
      <c r="BE10147" s="3"/>
      <c r="BF10147" s="3"/>
      <c r="BG10147" s="3"/>
      <c r="CK10147"/>
    </row>
    <row r="10148" spans="1:89" x14ac:dyDescent="0.25">
      <c r="A10148" s="2"/>
      <c r="B10148" s="5"/>
      <c r="C10148" s="5"/>
      <c r="D10148" s="5"/>
      <c r="E10148" s="5"/>
      <c r="F10148" s="5"/>
      <c r="G10148" s="5"/>
      <c r="H10148" s="5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3"/>
      <c r="AU10148" s="5"/>
      <c r="AV10148" s="3"/>
      <c r="AW10148" s="3"/>
      <c r="AX10148" s="3"/>
      <c r="AY10148" s="3"/>
      <c r="AZ10148" s="3"/>
      <c r="BA10148" s="3"/>
      <c r="BB10148" s="3"/>
      <c r="BC10148" s="3"/>
      <c r="BD10148" s="3"/>
      <c r="BE10148" s="3"/>
      <c r="BF10148" s="3"/>
      <c r="BG10148" s="3"/>
      <c r="CK10148"/>
    </row>
    <row r="10149" spans="1:89" x14ac:dyDescent="0.25">
      <c r="A10149" s="2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3"/>
      <c r="AU10149" s="5"/>
      <c r="AV10149" s="3"/>
      <c r="AW10149" s="3"/>
      <c r="AX10149" s="3"/>
      <c r="AY10149" s="3"/>
      <c r="AZ10149" s="3"/>
      <c r="BA10149" s="3"/>
      <c r="BB10149" s="3"/>
      <c r="BC10149" s="3"/>
      <c r="BD10149" s="3"/>
      <c r="BE10149" s="3"/>
      <c r="BF10149" s="3"/>
      <c r="BG10149" s="3"/>
      <c r="CK10149"/>
    </row>
    <row r="10150" spans="1:89" x14ac:dyDescent="0.25">
      <c r="A10150" s="2"/>
      <c r="B10150" s="5"/>
      <c r="C10150" s="5"/>
      <c r="D10150" s="5"/>
      <c r="E10150" s="5"/>
      <c r="F10150" s="5"/>
      <c r="G10150" s="5"/>
      <c r="H10150" s="5"/>
      <c r="I10150" s="3"/>
      <c r="J10150" s="5"/>
      <c r="K10150" s="5"/>
      <c r="L10150" s="5"/>
      <c r="M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3"/>
      <c r="AU10150" s="5"/>
      <c r="AV10150" s="3"/>
      <c r="AW10150" s="3"/>
      <c r="AX10150" s="3"/>
      <c r="AY10150" s="3"/>
      <c r="AZ10150" s="3"/>
      <c r="BA10150" s="3"/>
      <c r="BB10150" s="3"/>
      <c r="BC10150" s="3"/>
      <c r="BD10150" s="3"/>
      <c r="BE10150" s="3"/>
      <c r="BF10150" s="3"/>
      <c r="BG10150" s="3"/>
      <c r="CK10150"/>
    </row>
    <row r="10151" spans="1:89" x14ac:dyDescent="0.25">
      <c r="A10151" s="2"/>
      <c r="B10151" s="5"/>
      <c r="C10151" s="5"/>
      <c r="D10151" s="5"/>
      <c r="E10151" s="5"/>
      <c r="F10151" s="5"/>
      <c r="G10151" s="5"/>
      <c r="H10151" s="5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3"/>
      <c r="AU10151" s="5"/>
      <c r="AV10151" s="3"/>
      <c r="AW10151" s="3"/>
      <c r="AX10151" s="3"/>
      <c r="AY10151" s="3"/>
      <c r="AZ10151" s="3"/>
      <c r="BA10151" s="3"/>
      <c r="BB10151" s="3"/>
      <c r="BC10151" s="3"/>
      <c r="BD10151" s="3"/>
      <c r="BE10151" s="3"/>
      <c r="BF10151" s="3"/>
      <c r="BG10151" s="3"/>
      <c r="CK10151"/>
    </row>
    <row r="10152" spans="1:89" x14ac:dyDescent="0.25">
      <c r="A10152" s="2"/>
      <c r="B10152" s="5"/>
      <c r="C10152" s="5"/>
      <c r="D10152" s="5"/>
      <c r="E10152" s="5"/>
      <c r="F10152" s="5"/>
      <c r="G10152" s="5"/>
      <c r="H10152" s="5"/>
      <c r="I10152" s="3"/>
      <c r="J10152" s="3"/>
      <c r="K10152" s="5"/>
      <c r="L10152" s="5"/>
      <c r="M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3"/>
      <c r="AU10152" s="5"/>
      <c r="AV10152" s="3"/>
      <c r="AW10152" s="3"/>
      <c r="AX10152" s="3"/>
      <c r="AY10152" s="3"/>
      <c r="AZ10152" s="3"/>
      <c r="BA10152" s="3"/>
      <c r="BB10152" s="3"/>
      <c r="BC10152" s="3"/>
      <c r="BD10152" s="3"/>
      <c r="BE10152" s="3"/>
      <c r="BF10152" s="3"/>
      <c r="BG10152" s="3"/>
      <c r="CK10152"/>
    </row>
    <row r="10153" spans="1:89" x14ac:dyDescent="0.25">
      <c r="A10153" s="2"/>
      <c r="B10153" s="5"/>
      <c r="C10153" s="5"/>
      <c r="D10153" s="5"/>
      <c r="E10153" s="5"/>
      <c r="F10153" s="5"/>
      <c r="G10153" s="5"/>
      <c r="H10153" s="5"/>
      <c r="I10153" s="3"/>
      <c r="J10153" s="5"/>
      <c r="K10153" s="5"/>
      <c r="L10153" s="5"/>
      <c r="M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3"/>
      <c r="AU10153" s="5"/>
      <c r="AV10153" s="3"/>
      <c r="AW10153" s="3"/>
      <c r="AX10153" s="3"/>
      <c r="AY10153" s="3"/>
      <c r="AZ10153" s="3"/>
      <c r="BA10153" s="3"/>
      <c r="BB10153" s="3"/>
      <c r="BC10153" s="3"/>
      <c r="BD10153" s="3"/>
      <c r="BE10153" s="3"/>
      <c r="BF10153" s="3"/>
      <c r="BG10153" s="3"/>
      <c r="CK10153"/>
    </row>
    <row r="10154" spans="1:89" x14ac:dyDescent="0.25">
      <c r="A10154" s="2"/>
      <c r="B10154" s="5"/>
      <c r="C10154" s="5"/>
      <c r="D10154" s="5"/>
      <c r="E10154" s="5"/>
      <c r="F10154" s="5"/>
      <c r="G10154" s="5"/>
      <c r="H10154" s="5"/>
      <c r="I10154" s="5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3"/>
      <c r="AU10154" s="5"/>
      <c r="AV10154" s="3"/>
      <c r="AW10154" s="3"/>
      <c r="AX10154" s="3"/>
      <c r="AY10154" s="3"/>
      <c r="AZ10154" s="3"/>
      <c r="BA10154" s="3"/>
      <c r="BB10154" s="3"/>
      <c r="BC10154" s="3"/>
      <c r="BD10154" s="3"/>
      <c r="BE10154" s="3"/>
      <c r="BF10154" s="3"/>
      <c r="BG10154" s="3"/>
      <c r="CK10154"/>
    </row>
    <row r="10155" spans="1:89" x14ac:dyDescent="0.25">
      <c r="A10155" s="2"/>
      <c r="B10155" s="5"/>
      <c r="C10155" s="5"/>
      <c r="D10155" s="5"/>
      <c r="E10155" s="5"/>
      <c r="F10155" s="5"/>
      <c r="G10155" s="5"/>
      <c r="H10155" s="5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3"/>
      <c r="AU10155" s="5"/>
      <c r="AV10155" s="3"/>
      <c r="AW10155" s="3"/>
      <c r="AX10155" s="3"/>
      <c r="AY10155" s="3"/>
      <c r="AZ10155" s="3"/>
      <c r="BA10155" s="3"/>
      <c r="BB10155" s="3"/>
      <c r="BC10155" s="3"/>
      <c r="BD10155" s="3"/>
      <c r="BE10155" s="3"/>
      <c r="BF10155" s="3"/>
      <c r="BG10155" s="3"/>
      <c r="CK10155"/>
    </row>
    <row r="10156" spans="1:89" x14ac:dyDescent="0.25">
      <c r="A10156" s="2"/>
      <c r="B10156" s="5"/>
      <c r="C10156" s="5"/>
      <c r="D10156" s="5"/>
      <c r="E10156" s="5"/>
      <c r="F10156" s="5"/>
      <c r="G10156" s="5"/>
      <c r="H10156" s="5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3"/>
      <c r="AU10156" s="5"/>
      <c r="AV10156" s="3"/>
      <c r="AW10156" s="3"/>
      <c r="AX10156" s="3"/>
      <c r="AY10156" s="3"/>
      <c r="AZ10156" s="3"/>
      <c r="BA10156" s="3"/>
      <c r="BB10156" s="3"/>
      <c r="BC10156" s="3"/>
      <c r="BD10156" s="3"/>
      <c r="BE10156" s="3"/>
      <c r="BF10156" s="3"/>
      <c r="BG10156" s="3"/>
      <c r="CK10156"/>
    </row>
    <row r="10157" spans="1:89" x14ac:dyDescent="0.25">
      <c r="A10157" s="2"/>
      <c r="B10157" s="5"/>
      <c r="C10157" s="5"/>
      <c r="D10157" s="5"/>
      <c r="E10157" s="5"/>
      <c r="F10157" s="5"/>
      <c r="G10157" s="5"/>
      <c r="H10157" s="5"/>
      <c r="I10157" s="3"/>
      <c r="J10157" s="3"/>
      <c r="K10157" s="5"/>
      <c r="L10157" s="5"/>
      <c r="M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3"/>
      <c r="AU10157" s="5"/>
      <c r="AV10157" s="3"/>
      <c r="AW10157" s="3"/>
      <c r="AX10157" s="3"/>
      <c r="AY10157" s="3"/>
      <c r="AZ10157" s="3"/>
      <c r="BA10157" s="3"/>
      <c r="BB10157" s="3"/>
      <c r="BC10157" s="3"/>
      <c r="BD10157" s="3"/>
      <c r="BE10157" s="3"/>
      <c r="BF10157" s="3"/>
      <c r="BG10157" s="3"/>
      <c r="CK10157"/>
    </row>
    <row r="10158" spans="1:89" x14ac:dyDescent="0.25">
      <c r="A10158" s="2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3"/>
      <c r="AU10158" s="5"/>
      <c r="AV10158" s="3"/>
      <c r="AW10158" s="3"/>
      <c r="AX10158" s="3"/>
      <c r="AY10158" s="3"/>
      <c r="AZ10158" s="3"/>
      <c r="BA10158" s="3"/>
      <c r="BB10158" s="3"/>
      <c r="BC10158" s="3"/>
      <c r="BD10158" s="3"/>
      <c r="BE10158" s="3"/>
      <c r="BF10158" s="3"/>
      <c r="BG10158" s="3"/>
      <c r="CK10158"/>
    </row>
    <row r="10159" spans="1:89" x14ac:dyDescent="0.25">
      <c r="A10159" s="2"/>
      <c r="B10159" s="5"/>
      <c r="C10159" s="5"/>
      <c r="D10159" s="5"/>
      <c r="E10159" s="5"/>
      <c r="F10159" s="5"/>
      <c r="G10159" s="5"/>
      <c r="H10159" s="5"/>
      <c r="I10159" s="5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3"/>
      <c r="AU10159" s="5"/>
      <c r="AV10159" s="3"/>
      <c r="AW10159" s="3"/>
      <c r="AX10159" s="3"/>
      <c r="AY10159" s="3"/>
      <c r="AZ10159" s="3"/>
      <c r="BA10159" s="3"/>
      <c r="BB10159" s="3"/>
      <c r="BC10159" s="3"/>
      <c r="BD10159" s="3"/>
      <c r="BE10159" s="3"/>
      <c r="BF10159" s="3"/>
      <c r="BG10159" s="3"/>
      <c r="CK10159"/>
    </row>
    <row r="10160" spans="1:89" x14ac:dyDescent="0.25">
      <c r="A10160" s="2"/>
      <c r="B10160" s="5"/>
      <c r="C10160" s="5"/>
      <c r="D10160" s="5"/>
      <c r="E10160" s="5"/>
      <c r="F10160" s="5"/>
      <c r="G10160" s="5"/>
      <c r="H10160" s="5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3"/>
      <c r="AU10160" s="5"/>
      <c r="AV10160" s="3"/>
      <c r="AW10160" s="3"/>
      <c r="AX10160" s="3"/>
      <c r="AY10160" s="3"/>
      <c r="AZ10160" s="3"/>
      <c r="BA10160" s="3"/>
      <c r="BB10160" s="3"/>
      <c r="BC10160" s="3"/>
      <c r="BD10160" s="3"/>
      <c r="BE10160" s="3"/>
      <c r="BF10160" s="3"/>
      <c r="BG10160" s="3"/>
      <c r="CK10160"/>
    </row>
    <row r="10161" spans="1:89" x14ac:dyDescent="0.25">
      <c r="A10161" s="2"/>
      <c r="B10161" s="5"/>
      <c r="C10161" s="5"/>
      <c r="D10161" s="5"/>
      <c r="E10161" s="5"/>
      <c r="F10161" s="5"/>
      <c r="G10161" s="5"/>
      <c r="H10161" s="5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3"/>
      <c r="AU10161" s="5"/>
      <c r="AV10161" s="3"/>
      <c r="AW10161" s="3"/>
      <c r="AX10161" s="3"/>
      <c r="AY10161" s="3"/>
      <c r="AZ10161" s="3"/>
      <c r="BA10161" s="3"/>
      <c r="BB10161" s="3"/>
      <c r="BC10161" s="3"/>
      <c r="BD10161" s="3"/>
      <c r="BE10161" s="3"/>
      <c r="BF10161" s="3"/>
      <c r="BG10161" s="3"/>
      <c r="CK10161"/>
    </row>
    <row r="10162" spans="1:89" x14ac:dyDescent="0.25">
      <c r="A10162" s="2"/>
      <c r="B10162" s="5"/>
      <c r="C10162" s="5"/>
      <c r="D10162" s="5"/>
      <c r="E10162" s="5"/>
      <c r="F10162" s="5"/>
      <c r="G10162" s="5"/>
      <c r="H10162" s="5"/>
      <c r="I10162" s="5"/>
      <c r="J10162" s="3"/>
      <c r="K10162" s="5"/>
      <c r="L10162" s="5"/>
      <c r="M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3"/>
      <c r="AU10162" s="5"/>
      <c r="AV10162" s="3"/>
      <c r="AW10162" s="3"/>
      <c r="AX10162" s="3"/>
      <c r="AY10162" s="3"/>
      <c r="AZ10162" s="3"/>
      <c r="BA10162" s="3"/>
      <c r="BB10162" s="3"/>
      <c r="BC10162" s="3"/>
      <c r="BD10162" s="3"/>
      <c r="BE10162" s="3"/>
      <c r="BF10162" s="3"/>
      <c r="BG10162" s="3"/>
      <c r="CK10162"/>
    </row>
    <row r="10163" spans="1:89" x14ac:dyDescent="0.25">
      <c r="A10163" s="2"/>
      <c r="B10163" s="5"/>
      <c r="C10163" s="5"/>
      <c r="D10163" s="5"/>
      <c r="E10163" s="5"/>
      <c r="F10163" s="5"/>
      <c r="G10163" s="5"/>
      <c r="H10163" s="5"/>
      <c r="I10163" s="3"/>
      <c r="J10163" s="5"/>
      <c r="K10163" s="5"/>
      <c r="L10163" s="5"/>
      <c r="M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3"/>
      <c r="AU10163" s="5"/>
      <c r="AV10163" s="3"/>
      <c r="AW10163" s="3"/>
      <c r="AX10163" s="3"/>
      <c r="AY10163" s="3"/>
      <c r="AZ10163" s="3"/>
      <c r="BA10163" s="3"/>
      <c r="BB10163" s="3"/>
      <c r="BC10163" s="3"/>
      <c r="BD10163" s="3"/>
      <c r="BE10163" s="3"/>
      <c r="BF10163" s="3"/>
      <c r="BG10163" s="3"/>
      <c r="CK10163"/>
    </row>
    <row r="10164" spans="1:89" x14ac:dyDescent="0.25">
      <c r="A10164" s="2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  <c r="L10164" s="5"/>
      <c r="M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3"/>
      <c r="AU10164" s="5"/>
      <c r="AV10164" s="3"/>
      <c r="AW10164" s="3"/>
      <c r="AX10164" s="3"/>
      <c r="AY10164" s="3"/>
      <c r="AZ10164" s="3"/>
      <c r="BA10164" s="3"/>
      <c r="BB10164" s="3"/>
      <c r="BC10164" s="3"/>
      <c r="BD10164" s="3"/>
      <c r="BE10164" s="3"/>
      <c r="BF10164" s="3"/>
      <c r="BG10164" s="3"/>
      <c r="CK10164"/>
    </row>
    <row r="10165" spans="1:89" x14ac:dyDescent="0.25">
      <c r="A10165" s="2"/>
      <c r="B10165" s="5"/>
      <c r="C10165" s="5"/>
      <c r="D10165" s="5"/>
      <c r="E10165" s="5"/>
      <c r="F10165" s="5"/>
      <c r="G10165" s="5"/>
      <c r="H10165" s="5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3"/>
      <c r="AU10165" s="5"/>
      <c r="AV10165" s="3"/>
      <c r="AW10165" s="3"/>
      <c r="AX10165" s="3"/>
      <c r="AY10165" s="3"/>
      <c r="AZ10165" s="3"/>
      <c r="BA10165" s="3"/>
      <c r="BB10165" s="3"/>
      <c r="BC10165" s="3"/>
      <c r="BD10165" s="3"/>
      <c r="BE10165" s="3"/>
      <c r="BF10165" s="3"/>
      <c r="BG10165" s="3"/>
      <c r="CK10165"/>
    </row>
    <row r="10166" spans="1:89" x14ac:dyDescent="0.25">
      <c r="A10166" s="2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3"/>
      <c r="AU10166" s="5"/>
      <c r="AV10166" s="3"/>
      <c r="AW10166" s="3"/>
      <c r="AX10166" s="3"/>
      <c r="AY10166" s="3"/>
      <c r="AZ10166" s="3"/>
      <c r="BA10166" s="3"/>
      <c r="BB10166" s="3"/>
      <c r="BC10166" s="3"/>
      <c r="BD10166" s="3"/>
      <c r="BE10166" s="3"/>
      <c r="BF10166" s="3"/>
      <c r="BG10166" s="3"/>
      <c r="CK10166"/>
    </row>
    <row r="10167" spans="1:89" x14ac:dyDescent="0.25">
      <c r="A10167" s="2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3"/>
      <c r="AU10167" s="5"/>
      <c r="AV10167" s="3"/>
      <c r="AW10167" s="3"/>
      <c r="AX10167" s="3"/>
      <c r="AY10167" s="3"/>
      <c r="AZ10167" s="3"/>
      <c r="BA10167" s="3"/>
      <c r="BB10167" s="3"/>
      <c r="BC10167" s="3"/>
      <c r="BD10167" s="3"/>
      <c r="BE10167" s="3"/>
      <c r="BF10167" s="3"/>
      <c r="BG10167" s="3"/>
      <c r="CK10167"/>
    </row>
    <row r="10168" spans="1:89" x14ac:dyDescent="0.25">
      <c r="A10168" s="2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  <c r="L10168" s="5"/>
      <c r="M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3"/>
      <c r="AU10168" s="5"/>
      <c r="AV10168" s="3"/>
      <c r="AW10168" s="3"/>
      <c r="AX10168" s="3"/>
      <c r="AY10168" s="3"/>
      <c r="AZ10168" s="3"/>
      <c r="BA10168" s="3"/>
      <c r="BB10168" s="3"/>
      <c r="BC10168" s="3"/>
      <c r="BD10168" s="3"/>
      <c r="BE10168" s="3"/>
      <c r="BF10168" s="3"/>
      <c r="BG10168" s="3"/>
      <c r="CK10168"/>
    </row>
    <row r="10169" spans="1:89" x14ac:dyDescent="0.25">
      <c r="A10169" s="2"/>
      <c r="B10169" s="5"/>
      <c r="C10169" s="5"/>
      <c r="D10169" s="5"/>
      <c r="E10169" s="5"/>
      <c r="F10169" s="5"/>
      <c r="G10169" s="5"/>
      <c r="H10169" s="5"/>
      <c r="I10169" s="3"/>
      <c r="J10169" s="5"/>
      <c r="K10169" s="5"/>
      <c r="L10169" s="5"/>
      <c r="M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3"/>
      <c r="AU10169" s="5"/>
      <c r="AV10169" s="3"/>
      <c r="AW10169" s="3"/>
      <c r="AX10169" s="3"/>
      <c r="AY10169" s="3"/>
      <c r="AZ10169" s="3"/>
      <c r="BA10169" s="3"/>
      <c r="BB10169" s="3"/>
      <c r="BC10169" s="3"/>
      <c r="BD10169" s="3"/>
      <c r="BE10169" s="3"/>
      <c r="BF10169" s="3"/>
      <c r="BG10169" s="3"/>
      <c r="CK10169"/>
    </row>
    <row r="10170" spans="1:89" x14ac:dyDescent="0.25">
      <c r="A10170" s="2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3"/>
      <c r="AU10170" s="5"/>
      <c r="AV10170" s="3"/>
      <c r="AW10170" s="3"/>
      <c r="AX10170" s="3"/>
      <c r="AY10170" s="3"/>
      <c r="AZ10170" s="3"/>
      <c r="BA10170" s="3"/>
      <c r="BB10170" s="3"/>
      <c r="BC10170" s="3"/>
      <c r="BD10170" s="3"/>
      <c r="BE10170" s="3"/>
      <c r="BF10170" s="3"/>
      <c r="BG10170" s="3"/>
      <c r="CK10170"/>
    </row>
    <row r="10171" spans="1:89" x14ac:dyDescent="0.25">
      <c r="A10171" s="2"/>
      <c r="B10171" s="5"/>
      <c r="C10171" s="5"/>
      <c r="D10171" s="5"/>
      <c r="E10171" s="5"/>
      <c r="F10171" s="5"/>
      <c r="G10171" s="5"/>
      <c r="H10171" s="5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3"/>
      <c r="AU10171" s="5"/>
      <c r="AV10171" s="3"/>
      <c r="AW10171" s="3"/>
      <c r="AX10171" s="3"/>
      <c r="AY10171" s="3"/>
      <c r="AZ10171" s="3"/>
      <c r="BA10171" s="3"/>
      <c r="BB10171" s="3"/>
      <c r="BC10171" s="3"/>
      <c r="BD10171" s="3"/>
      <c r="BE10171" s="3"/>
      <c r="BF10171" s="3"/>
      <c r="BG10171" s="3"/>
      <c r="CK10171"/>
    </row>
    <row r="10172" spans="1:89" x14ac:dyDescent="0.25">
      <c r="A10172" s="2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3"/>
      <c r="AU10172" s="5"/>
      <c r="AV10172" s="3"/>
      <c r="AW10172" s="3"/>
      <c r="AX10172" s="3"/>
      <c r="AY10172" s="3"/>
      <c r="AZ10172" s="3"/>
      <c r="BA10172" s="3"/>
      <c r="BB10172" s="3"/>
      <c r="BC10172" s="3"/>
      <c r="BD10172" s="3"/>
      <c r="BE10172" s="3"/>
      <c r="BF10172" s="3"/>
      <c r="BG10172" s="3"/>
      <c r="CK10172"/>
    </row>
    <row r="10173" spans="1:89" x14ac:dyDescent="0.25">
      <c r="A10173" s="2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  <c r="L10173" s="5"/>
      <c r="M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3"/>
      <c r="AU10173" s="5"/>
      <c r="AV10173" s="3"/>
      <c r="AW10173" s="3"/>
      <c r="AX10173" s="3"/>
      <c r="AY10173" s="3"/>
      <c r="AZ10173" s="3"/>
      <c r="BA10173" s="3"/>
      <c r="BB10173" s="3"/>
      <c r="BC10173" s="3"/>
      <c r="BD10173" s="3"/>
      <c r="BE10173" s="3"/>
      <c r="BF10173" s="3"/>
      <c r="BG10173" s="3"/>
      <c r="CK10173"/>
    </row>
    <row r="10174" spans="1:89" x14ac:dyDescent="0.25">
      <c r="A10174" s="2"/>
      <c r="B10174" s="5"/>
      <c r="C10174" s="5"/>
      <c r="D10174" s="5"/>
      <c r="E10174" s="5"/>
      <c r="F10174" s="5"/>
      <c r="G10174" s="5"/>
      <c r="H10174" s="5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3"/>
      <c r="AU10174" s="5"/>
      <c r="AV10174" s="3"/>
      <c r="AW10174" s="3"/>
      <c r="AX10174" s="3"/>
      <c r="AY10174" s="3"/>
      <c r="AZ10174" s="3"/>
      <c r="BA10174" s="3"/>
      <c r="BB10174" s="3"/>
      <c r="BC10174" s="3"/>
      <c r="BD10174" s="3"/>
      <c r="BE10174" s="3"/>
      <c r="BF10174" s="3"/>
      <c r="BG10174" s="3"/>
      <c r="CK10174"/>
    </row>
    <row r="10175" spans="1:89" x14ac:dyDescent="0.25">
      <c r="A10175" s="2"/>
      <c r="B10175" s="5"/>
      <c r="C10175" s="5"/>
      <c r="D10175" s="5"/>
      <c r="E10175" s="5"/>
      <c r="F10175" s="5"/>
      <c r="G10175" s="5"/>
      <c r="H10175" s="5"/>
      <c r="I10175" s="5"/>
      <c r="J10175" s="3"/>
      <c r="K10175" s="5"/>
      <c r="L10175" s="5"/>
      <c r="M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3"/>
      <c r="AU10175" s="5"/>
      <c r="AV10175" s="3"/>
      <c r="AW10175" s="3"/>
      <c r="AX10175" s="3"/>
      <c r="AY10175" s="3"/>
      <c r="AZ10175" s="3"/>
      <c r="BA10175" s="3"/>
      <c r="BB10175" s="3"/>
      <c r="BC10175" s="3"/>
      <c r="BD10175" s="3"/>
      <c r="BE10175" s="3"/>
      <c r="BF10175" s="3"/>
      <c r="BG10175" s="3"/>
      <c r="CK10175"/>
    </row>
    <row r="10176" spans="1:89" x14ac:dyDescent="0.25">
      <c r="A10176" s="2"/>
      <c r="B10176" s="5"/>
      <c r="C10176" s="5"/>
      <c r="D10176" s="5"/>
      <c r="E10176" s="5"/>
      <c r="F10176" s="5"/>
      <c r="G10176" s="5"/>
      <c r="H10176" s="5"/>
      <c r="I10176" s="3"/>
      <c r="J10176" s="5"/>
      <c r="K10176" s="5"/>
      <c r="L10176" s="5"/>
      <c r="M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3"/>
      <c r="AU10176" s="5"/>
      <c r="AV10176" s="3"/>
      <c r="AW10176" s="3"/>
      <c r="AX10176" s="3"/>
      <c r="AY10176" s="3"/>
      <c r="AZ10176" s="3"/>
      <c r="BA10176" s="3"/>
      <c r="BB10176" s="3"/>
      <c r="BC10176" s="3"/>
      <c r="BD10176" s="3"/>
      <c r="BE10176" s="3"/>
      <c r="BF10176" s="3"/>
      <c r="BG10176" s="3"/>
      <c r="CK10176"/>
    </row>
    <row r="10177" spans="1:89" x14ac:dyDescent="0.25">
      <c r="A10177" s="2"/>
      <c r="B10177" s="5"/>
      <c r="C10177" s="5"/>
      <c r="D10177" s="5"/>
      <c r="E10177" s="5"/>
      <c r="F10177" s="5"/>
      <c r="G10177" s="5"/>
      <c r="H10177" s="5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G10177" s="3"/>
      <c r="AH10177" s="3"/>
      <c r="AI10177" s="3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3"/>
      <c r="AU10177" s="5"/>
      <c r="AV10177" s="3"/>
      <c r="AW10177" s="3"/>
      <c r="AX10177" s="3"/>
      <c r="AY10177" s="3"/>
      <c r="AZ10177" s="3"/>
      <c r="BA10177" s="3"/>
      <c r="BB10177" s="3"/>
      <c r="BC10177" s="3"/>
      <c r="BD10177" s="3"/>
      <c r="BE10177" s="3"/>
      <c r="BF10177" s="3"/>
      <c r="BG10177" s="3"/>
      <c r="CK10177"/>
    </row>
    <row r="10178" spans="1:89" x14ac:dyDescent="0.25">
      <c r="A10178" s="2"/>
      <c r="B10178" s="5"/>
      <c r="C10178" s="5"/>
      <c r="D10178" s="5"/>
      <c r="E10178" s="5"/>
      <c r="F10178" s="5"/>
      <c r="G10178" s="5"/>
      <c r="H10178" s="5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G10178" s="3"/>
      <c r="AH10178" s="3"/>
      <c r="AI10178" s="3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3"/>
      <c r="AU10178" s="5"/>
      <c r="AV10178" s="3"/>
      <c r="AW10178" s="3"/>
      <c r="AX10178" s="3"/>
      <c r="AY10178" s="3"/>
      <c r="AZ10178" s="3"/>
      <c r="BA10178" s="3"/>
      <c r="BB10178" s="3"/>
      <c r="BC10178" s="3"/>
      <c r="BD10178" s="3"/>
      <c r="BE10178" s="3"/>
      <c r="BF10178" s="3"/>
      <c r="BG10178" s="3"/>
      <c r="CK10178"/>
    </row>
    <row r="10179" spans="1:89" x14ac:dyDescent="0.25">
      <c r="A10179" s="2"/>
      <c r="B10179" s="5"/>
      <c r="C10179" s="5"/>
      <c r="D10179" s="5"/>
      <c r="E10179" s="5"/>
      <c r="F10179" s="5"/>
      <c r="G10179" s="5"/>
      <c r="H10179" s="5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G10179" s="3"/>
      <c r="AH10179" s="3"/>
      <c r="AI10179" s="3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3"/>
      <c r="AU10179" s="5"/>
      <c r="AV10179" s="3"/>
      <c r="AW10179" s="3"/>
      <c r="AX10179" s="3"/>
      <c r="AY10179" s="3"/>
      <c r="AZ10179" s="3"/>
      <c r="BA10179" s="3"/>
      <c r="BB10179" s="3"/>
      <c r="BC10179" s="3"/>
      <c r="BD10179" s="3"/>
      <c r="BE10179" s="3"/>
      <c r="BF10179" s="3"/>
      <c r="BG10179" s="3"/>
      <c r="CK10179"/>
    </row>
    <row r="10180" spans="1:89" x14ac:dyDescent="0.25">
      <c r="A10180" s="2"/>
      <c r="B10180" s="5"/>
      <c r="C10180" s="5"/>
      <c r="D10180" s="5"/>
      <c r="E10180" s="5"/>
      <c r="F10180" s="5"/>
      <c r="G10180" s="5"/>
      <c r="H10180" s="5"/>
      <c r="I10180" s="3"/>
      <c r="J10180" s="3"/>
      <c r="K10180" s="5"/>
      <c r="L10180" s="5"/>
      <c r="M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3"/>
      <c r="AU10180" s="5"/>
      <c r="AV10180" s="3"/>
      <c r="AW10180" s="3"/>
      <c r="AX10180" s="3"/>
      <c r="AY10180" s="3"/>
      <c r="AZ10180" s="3"/>
      <c r="BA10180" s="3"/>
      <c r="BB10180" s="3"/>
      <c r="BC10180" s="3"/>
      <c r="BD10180" s="3"/>
      <c r="BE10180" s="3"/>
      <c r="BF10180" s="3"/>
      <c r="BG10180" s="3"/>
      <c r="CK10180"/>
    </row>
    <row r="10181" spans="1:89" x14ac:dyDescent="0.25">
      <c r="A10181" s="2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3"/>
      <c r="AU10181" s="5"/>
      <c r="AV10181" s="3"/>
      <c r="AW10181" s="3"/>
      <c r="AX10181" s="3"/>
      <c r="AY10181" s="3"/>
      <c r="AZ10181" s="3"/>
      <c r="BA10181" s="3"/>
      <c r="BB10181" s="3"/>
      <c r="BC10181" s="3"/>
      <c r="BD10181" s="3"/>
      <c r="BE10181" s="3"/>
      <c r="BF10181" s="3"/>
      <c r="BG10181" s="3"/>
      <c r="CK10181"/>
    </row>
    <row r="10182" spans="1:89" x14ac:dyDescent="0.25">
      <c r="A10182" s="2"/>
      <c r="B10182" s="5"/>
      <c r="C10182" s="5"/>
      <c r="D10182" s="5"/>
      <c r="E10182" s="5"/>
      <c r="F10182" s="5"/>
      <c r="G10182" s="5"/>
      <c r="H10182" s="5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3"/>
      <c r="AU10182" s="5"/>
      <c r="AV10182" s="3"/>
      <c r="AW10182" s="3"/>
      <c r="AX10182" s="3"/>
      <c r="AY10182" s="3"/>
      <c r="AZ10182" s="3"/>
      <c r="BA10182" s="3"/>
      <c r="BB10182" s="3"/>
      <c r="BC10182" s="3"/>
      <c r="BD10182" s="3"/>
      <c r="BE10182" s="3"/>
      <c r="BF10182" s="3"/>
      <c r="BG10182" s="3"/>
      <c r="CK10182"/>
    </row>
    <row r="10183" spans="1:89" x14ac:dyDescent="0.25">
      <c r="A10183" s="2"/>
      <c r="B10183" s="5"/>
      <c r="C10183" s="5"/>
      <c r="D10183" s="5"/>
      <c r="E10183" s="5"/>
      <c r="F10183" s="5"/>
      <c r="G10183" s="5"/>
      <c r="H10183" s="5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3"/>
      <c r="AU10183" s="5"/>
      <c r="AV10183" s="3"/>
      <c r="AW10183" s="3"/>
      <c r="AX10183" s="3"/>
      <c r="AY10183" s="3"/>
      <c r="AZ10183" s="3"/>
      <c r="BA10183" s="3"/>
      <c r="BB10183" s="3"/>
      <c r="BC10183" s="3"/>
      <c r="BD10183" s="3"/>
      <c r="BE10183" s="3"/>
      <c r="BF10183" s="3"/>
      <c r="BG10183" s="3"/>
      <c r="CK10183"/>
    </row>
    <row r="10184" spans="1:89" x14ac:dyDescent="0.25">
      <c r="A10184" s="2"/>
      <c r="B10184" s="5"/>
      <c r="C10184" s="5"/>
      <c r="D10184" s="5"/>
      <c r="E10184" s="5"/>
      <c r="F10184" s="5"/>
      <c r="G10184" s="5"/>
      <c r="H10184" s="5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G10184" s="3"/>
      <c r="AH10184" s="3"/>
      <c r="AI10184" s="3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3"/>
      <c r="AU10184" s="5"/>
      <c r="AV10184" s="3"/>
      <c r="AW10184" s="3"/>
      <c r="AX10184" s="3"/>
      <c r="AY10184" s="3"/>
      <c r="AZ10184" s="3"/>
      <c r="BA10184" s="3"/>
      <c r="BB10184" s="3"/>
      <c r="BC10184" s="3"/>
      <c r="BD10184" s="3"/>
      <c r="BE10184" s="3"/>
      <c r="BF10184" s="3"/>
      <c r="BG10184" s="3"/>
      <c r="CK10184"/>
    </row>
    <row r="10185" spans="1:89" x14ac:dyDescent="0.25">
      <c r="A10185" s="2"/>
      <c r="B10185" s="5"/>
      <c r="C10185" s="5"/>
      <c r="D10185" s="5"/>
      <c r="E10185" s="5"/>
      <c r="F10185" s="5"/>
      <c r="G10185" s="5"/>
      <c r="H10185" s="5"/>
      <c r="I10185" s="3"/>
      <c r="J10185" s="3"/>
      <c r="K10185" s="5"/>
      <c r="L10185" s="5"/>
      <c r="M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3"/>
      <c r="AU10185" s="5"/>
      <c r="AV10185" s="3"/>
      <c r="AW10185" s="3"/>
      <c r="AX10185" s="3"/>
      <c r="AY10185" s="3"/>
      <c r="AZ10185" s="3"/>
      <c r="BA10185" s="3"/>
      <c r="BB10185" s="3"/>
      <c r="BC10185" s="3"/>
      <c r="BD10185" s="3"/>
      <c r="BE10185" s="3"/>
      <c r="BF10185" s="3"/>
      <c r="BG10185" s="3"/>
      <c r="CK10185"/>
    </row>
    <row r="10186" spans="1:89" x14ac:dyDescent="0.25">
      <c r="A10186" s="2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  <c r="L10186" s="5"/>
      <c r="M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3"/>
      <c r="AU10186" s="5"/>
      <c r="AV10186" s="3"/>
      <c r="AW10186" s="3"/>
      <c r="AX10186" s="3"/>
      <c r="AY10186" s="3"/>
      <c r="AZ10186" s="3"/>
      <c r="BA10186" s="3"/>
      <c r="BB10186" s="3"/>
      <c r="BC10186" s="3"/>
      <c r="BD10186" s="3"/>
      <c r="BE10186" s="3"/>
      <c r="BF10186" s="3"/>
      <c r="BG10186" s="3"/>
      <c r="CK10186"/>
    </row>
    <row r="10187" spans="1:89" x14ac:dyDescent="0.25">
      <c r="A10187" s="2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3"/>
      <c r="AU10187" s="5"/>
      <c r="AV10187" s="3"/>
      <c r="AW10187" s="3"/>
      <c r="AX10187" s="3"/>
      <c r="AY10187" s="3"/>
      <c r="AZ10187" s="3"/>
      <c r="BA10187" s="3"/>
      <c r="BB10187" s="3"/>
      <c r="BC10187" s="3"/>
      <c r="BD10187" s="3"/>
      <c r="BE10187" s="3"/>
      <c r="BF10187" s="3"/>
      <c r="BG10187" s="3"/>
      <c r="CK10187"/>
    </row>
    <row r="10188" spans="1:89" x14ac:dyDescent="0.25">
      <c r="A10188" s="2"/>
      <c r="B10188" s="5"/>
      <c r="C10188" s="5"/>
      <c r="D10188" s="5"/>
      <c r="E10188" s="5"/>
      <c r="F10188" s="5"/>
      <c r="G10188" s="5"/>
      <c r="H10188" s="5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3"/>
      <c r="AH10188" s="3"/>
      <c r="AI10188" s="3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3"/>
      <c r="AU10188" s="5"/>
      <c r="AV10188" s="3"/>
      <c r="AW10188" s="3"/>
      <c r="AX10188" s="3"/>
      <c r="AY10188" s="3"/>
      <c r="AZ10188" s="3"/>
      <c r="BA10188" s="3"/>
      <c r="BB10188" s="3"/>
      <c r="BC10188" s="3"/>
      <c r="BD10188" s="3"/>
      <c r="BE10188" s="3"/>
      <c r="BF10188" s="3"/>
      <c r="BG10188" s="3"/>
      <c r="CK10188"/>
    </row>
    <row r="10189" spans="1:89" x14ac:dyDescent="0.25">
      <c r="A10189" s="2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3"/>
      <c r="AU10189" s="5"/>
      <c r="AV10189" s="3"/>
      <c r="AW10189" s="3"/>
      <c r="AX10189" s="3"/>
      <c r="AY10189" s="3"/>
      <c r="AZ10189" s="3"/>
      <c r="BA10189" s="3"/>
      <c r="BB10189" s="3"/>
      <c r="BC10189" s="3"/>
      <c r="BD10189" s="3"/>
      <c r="BE10189" s="3"/>
      <c r="BF10189" s="3"/>
      <c r="BG10189" s="3"/>
      <c r="CK10189"/>
    </row>
    <row r="10190" spans="1:89" x14ac:dyDescent="0.25">
      <c r="A10190" s="2"/>
      <c r="B10190" s="5"/>
      <c r="C10190" s="5"/>
      <c r="D10190" s="5"/>
      <c r="E10190" s="5"/>
      <c r="F10190" s="5"/>
      <c r="G10190" s="5"/>
      <c r="H10190" s="5"/>
      <c r="I10190" s="3"/>
      <c r="J10190" s="5"/>
      <c r="K10190" s="5"/>
      <c r="L10190" s="5"/>
      <c r="M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3"/>
      <c r="AU10190" s="5"/>
      <c r="AV10190" s="3"/>
      <c r="AW10190" s="3"/>
      <c r="AX10190" s="3"/>
      <c r="AY10190" s="3"/>
      <c r="AZ10190" s="3"/>
      <c r="BA10190" s="3"/>
      <c r="BB10190" s="3"/>
      <c r="BC10190" s="3"/>
      <c r="BD10190" s="3"/>
      <c r="BE10190" s="3"/>
      <c r="BF10190" s="3"/>
      <c r="BG10190" s="3"/>
      <c r="CK10190"/>
    </row>
    <row r="10191" spans="1:89" x14ac:dyDescent="0.25">
      <c r="A10191" s="2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  <c r="L10191" s="5"/>
      <c r="M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3"/>
      <c r="AU10191" s="5"/>
      <c r="AV10191" s="3"/>
      <c r="AW10191" s="3"/>
      <c r="AX10191" s="3"/>
      <c r="AY10191" s="3"/>
      <c r="AZ10191" s="3"/>
      <c r="BA10191" s="3"/>
      <c r="BB10191" s="3"/>
      <c r="BC10191" s="3"/>
      <c r="BD10191" s="3"/>
      <c r="BE10191" s="3"/>
      <c r="BF10191" s="3"/>
      <c r="BG10191" s="3"/>
      <c r="CK10191"/>
    </row>
    <row r="10192" spans="1:89" x14ac:dyDescent="0.25">
      <c r="A10192" s="2"/>
      <c r="B10192" s="5"/>
      <c r="C10192" s="5"/>
      <c r="D10192" s="5"/>
      <c r="E10192" s="5"/>
      <c r="F10192" s="5"/>
      <c r="G10192" s="5"/>
      <c r="H10192" s="5"/>
      <c r="I10192" s="3"/>
      <c r="J10192" s="5"/>
      <c r="K10192" s="5"/>
      <c r="L10192" s="5"/>
      <c r="M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3"/>
      <c r="AU10192" s="5"/>
      <c r="AV10192" s="3"/>
      <c r="AW10192" s="3"/>
      <c r="AX10192" s="3"/>
      <c r="AY10192" s="3"/>
      <c r="AZ10192" s="3"/>
      <c r="BA10192" s="3"/>
      <c r="BB10192" s="3"/>
      <c r="BC10192" s="3"/>
      <c r="BD10192" s="3"/>
      <c r="BE10192" s="3"/>
      <c r="BF10192" s="3"/>
      <c r="BG10192" s="3"/>
      <c r="CK10192"/>
    </row>
    <row r="10193" spans="1:89" x14ac:dyDescent="0.25">
      <c r="A10193" s="2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  <c r="L10193" s="5"/>
      <c r="M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3"/>
      <c r="AU10193" s="5"/>
      <c r="AV10193" s="3"/>
      <c r="AW10193" s="3"/>
      <c r="AX10193" s="3"/>
      <c r="AY10193" s="3"/>
      <c r="AZ10193" s="3"/>
      <c r="BA10193" s="3"/>
      <c r="BB10193" s="3"/>
      <c r="BC10193" s="3"/>
      <c r="BD10193" s="3"/>
      <c r="BE10193" s="3"/>
      <c r="BF10193" s="3"/>
      <c r="BG10193" s="3"/>
      <c r="CK10193"/>
    </row>
    <row r="10194" spans="1:89" x14ac:dyDescent="0.25">
      <c r="A10194" s="2"/>
      <c r="B10194" s="5"/>
      <c r="C10194" s="5"/>
      <c r="D10194" s="5"/>
      <c r="E10194" s="5"/>
      <c r="F10194" s="5"/>
      <c r="G10194" s="5"/>
      <c r="H10194" s="5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G10194" s="3"/>
      <c r="AH10194" s="3"/>
      <c r="AI10194" s="3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3"/>
      <c r="AU10194" s="5"/>
      <c r="AV10194" s="3"/>
      <c r="AW10194" s="3"/>
      <c r="AX10194" s="3"/>
      <c r="AY10194" s="3"/>
      <c r="AZ10194" s="3"/>
      <c r="BA10194" s="3"/>
      <c r="BB10194" s="3"/>
      <c r="BC10194" s="3"/>
      <c r="BD10194" s="3"/>
      <c r="BE10194" s="3"/>
      <c r="BF10194" s="3"/>
      <c r="BG10194" s="3"/>
      <c r="CK10194"/>
    </row>
    <row r="10195" spans="1:89" x14ac:dyDescent="0.25">
      <c r="A10195" s="2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3"/>
      <c r="AU10195" s="5"/>
      <c r="AV10195" s="3"/>
      <c r="AW10195" s="3"/>
      <c r="AX10195" s="3"/>
      <c r="AY10195" s="3"/>
      <c r="AZ10195" s="3"/>
      <c r="BA10195" s="3"/>
      <c r="BB10195" s="3"/>
      <c r="BC10195" s="3"/>
      <c r="BD10195" s="3"/>
      <c r="BE10195" s="3"/>
      <c r="BF10195" s="3"/>
      <c r="BG10195" s="3"/>
      <c r="CK10195"/>
    </row>
    <row r="10196" spans="1:89" x14ac:dyDescent="0.25">
      <c r="A10196" s="2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3"/>
      <c r="AU10196" s="5"/>
      <c r="AV10196" s="3"/>
      <c r="AW10196" s="3"/>
      <c r="AX10196" s="3"/>
      <c r="AY10196" s="3"/>
      <c r="AZ10196" s="3"/>
      <c r="BA10196" s="3"/>
      <c r="BB10196" s="3"/>
      <c r="BC10196" s="3"/>
      <c r="BD10196" s="3"/>
      <c r="BE10196" s="3"/>
      <c r="BF10196" s="3"/>
      <c r="BG10196" s="3"/>
      <c r="CK10196"/>
    </row>
    <row r="10197" spans="1:89" x14ac:dyDescent="0.25">
      <c r="A10197" s="2"/>
      <c r="B10197" s="5"/>
      <c r="C10197" s="5"/>
      <c r="D10197" s="5"/>
      <c r="E10197" s="5"/>
      <c r="F10197" s="5"/>
      <c r="G10197" s="5"/>
      <c r="H10197" s="5"/>
      <c r="I10197" s="5"/>
      <c r="J10197" s="3"/>
      <c r="K10197" s="3"/>
      <c r="L10197" s="5"/>
      <c r="M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3"/>
      <c r="AU10197" s="5"/>
      <c r="AV10197" s="3"/>
      <c r="AW10197" s="3"/>
      <c r="AX10197" s="3"/>
      <c r="AY10197" s="3"/>
      <c r="AZ10197" s="3"/>
      <c r="BA10197" s="3"/>
      <c r="BB10197" s="3"/>
      <c r="BC10197" s="3"/>
      <c r="BD10197" s="3"/>
      <c r="BE10197" s="3"/>
      <c r="BF10197" s="3"/>
      <c r="BG10197" s="3"/>
      <c r="CK10197"/>
    </row>
    <row r="10198" spans="1:89" x14ac:dyDescent="0.25">
      <c r="A10198" s="2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  <c r="L10198" s="5"/>
      <c r="M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3"/>
      <c r="AU10198" s="5"/>
      <c r="AV10198" s="3"/>
      <c r="AW10198" s="3"/>
      <c r="AX10198" s="3"/>
      <c r="AY10198" s="3"/>
      <c r="AZ10198" s="3"/>
      <c r="BA10198" s="3"/>
      <c r="BB10198" s="3"/>
      <c r="BC10198" s="3"/>
      <c r="BD10198" s="3"/>
      <c r="BE10198" s="3"/>
      <c r="BF10198" s="3"/>
      <c r="BG10198" s="3"/>
      <c r="CK10198"/>
    </row>
    <row r="10199" spans="1:89" x14ac:dyDescent="0.25">
      <c r="A10199" s="2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3"/>
      <c r="AU10199" s="5"/>
      <c r="AV10199" s="3"/>
      <c r="AW10199" s="3"/>
      <c r="AX10199" s="3"/>
      <c r="AY10199" s="3"/>
      <c r="AZ10199" s="3"/>
      <c r="BA10199" s="3"/>
      <c r="BB10199" s="3"/>
      <c r="BC10199" s="3"/>
      <c r="BD10199" s="3"/>
      <c r="BE10199" s="3"/>
      <c r="BF10199" s="3"/>
      <c r="BG10199" s="3"/>
      <c r="CK10199"/>
    </row>
    <row r="10200" spans="1:89" x14ac:dyDescent="0.25">
      <c r="A10200" s="2"/>
      <c r="B10200" s="5"/>
      <c r="C10200" s="5"/>
      <c r="D10200" s="5"/>
      <c r="E10200" s="5"/>
      <c r="F10200" s="5"/>
      <c r="G10200" s="5"/>
      <c r="H10200" s="5"/>
      <c r="I10200" s="5"/>
      <c r="J10200" s="3"/>
      <c r="K10200" s="3"/>
      <c r="L10200" s="5"/>
      <c r="M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3"/>
      <c r="AU10200" s="5"/>
      <c r="AV10200" s="3"/>
      <c r="AW10200" s="3"/>
      <c r="AX10200" s="3"/>
      <c r="AY10200" s="3"/>
      <c r="AZ10200" s="3"/>
      <c r="BA10200" s="3"/>
      <c r="BB10200" s="3"/>
      <c r="BC10200" s="3"/>
      <c r="BD10200" s="3"/>
      <c r="BE10200" s="3"/>
      <c r="BF10200" s="3"/>
      <c r="BG10200" s="3"/>
      <c r="CK10200"/>
    </row>
    <row r="10201" spans="1:89" x14ac:dyDescent="0.25">
      <c r="A10201" s="2"/>
      <c r="B10201" s="5"/>
      <c r="C10201" s="5"/>
      <c r="D10201" s="5"/>
      <c r="E10201" s="5"/>
      <c r="F10201" s="5"/>
      <c r="G10201" s="5"/>
      <c r="H10201" s="5"/>
      <c r="I10201" s="5"/>
      <c r="J10201" s="3"/>
      <c r="K10201" s="3"/>
      <c r="L10201" s="5"/>
      <c r="M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3"/>
      <c r="AU10201" s="5"/>
      <c r="AV10201" s="3"/>
      <c r="AW10201" s="3"/>
      <c r="AX10201" s="3"/>
      <c r="AY10201" s="3"/>
      <c r="AZ10201" s="3"/>
      <c r="BA10201" s="3"/>
      <c r="BB10201" s="3"/>
      <c r="BC10201" s="3"/>
      <c r="BD10201" s="3"/>
      <c r="BE10201" s="3"/>
      <c r="BF10201" s="3"/>
      <c r="BG10201" s="3"/>
      <c r="CK10201"/>
    </row>
    <row r="10202" spans="1:89" x14ac:dyDescent="0.25">
      <c r="A10202" s="2"/>
      <c r="B10202" s="5"/>
      <c r="C10202" s="5"/>
      <c r="D10202" s="5"/>
      <c r="E10202" s="5"/>
      <c r="F10202" s="5"/>
      <c r="G10202" s="5"/>
      <c r="H10202" s="5"/>
      <c r="I10202" s="3"/>
      <c r="J10202" s="3"/>
      <c r="K10202" s="3"/>
      <c r="L10202" s="5"/>
      <c r="M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3"/>
      <c r="AU10202" s="5"/>
      <c r="AV10202" s="3"/>
      <c r="AW10202" s="3"/>
      <c r="AX10202" s="3"/>
      <c r="AY10202" s="3"/>
      <c r="AZ10202" s="3"/>
      <c r="BA10202" s="3"/>
      <c r="BB10202" s="3"/>
      <c r="BC10202" s="3"/>
      <c r="BD10202" s="3"/>
      <c r="BE10202" s="3"/>
      <c r="BF10202" s="3"/>
      <c r="BG10202" s="3"/>
      <c r="CK10202"/>
    </row>
    <row r="10203" spans="1:89" x14ac:dyDescent="0.25">
      <c r="A10203" s="2"/>
      <c r="B10203" s="5"/>
      <c r="C10203" s="5"/>
      <c r="D10203" s="5"/>
      <c r="E10203" s="5"/>
      <c r="F10203" s="5"/>
      <c r="G10203" s="5"/>
      <c r="H10203" s="5"/>
      <c r="I10203" s="3"/>
      <c r="J10203" s="5"/>
      <c r="K10203" s="5"/>
      <c r="L10203" s="5"/>
      <c r="M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3"/>
      <c r="AU10203" s="5"/>
      <c r="AV10203" s="3"/>
      <c r="AW10203" s="3"/>
      <c r="AX10203" s="3"/>
      <c r="AY10203" s="3"/>
      <c r="AZ10203" s="3"/>
      <c r="BA10203" s="3"/>
      <c r="BB10203" s="3"/>
      <c r="BC10203" s="3"/>
      <c r="BD10203" s="3"/>
      <c r="BE10203" s="3"/>
      <c r="BF10203" s="3"/>
      <c r="BG10203" s="3"/>
      <c r="CK10203"/>
    </row>
    <row r="10204" spans="1:89" x14ac:dyDescent="0.25">
      <c r="A10204" s="2"/>
      <c r="B10204" s="5"/>
      <c r="C10204" s="5"/>
      <c r="D10204" s="5"/>
      <c r="E10204" s="5"/>
      <c r="F10204" s="5"/>
      <c r="G10204" s="5"/>
      <c r="H10204" s="5"/>
      <c r="I10204" s="3"/>
      <c r="J10204" s="5"/>
      <c r="K10204" s="5"/>
      <c r="L10204" s="5"/>
      <c r="M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3"/>
      <c r="AU10204" s="5"/>
      <c r="AV10204" s="3"/>
      <c r="AW10204" s="3"/>
      <c r="AX10204" s="3"/>
      <c r="AY10204" s="3"/>
      <c r="AZ10204" s="3"/>
      <c r="BA10204" s="3"/>
      <c r="BB10204" s="3"/>
      <c r="BC10204" s="3"/>
      <c r="BD10204" s="3"/>
      <c r="BE10204" s="3"/>
      <c r="BF10204" s="3"/>
      <c r="BG10204" s="3"/>
      <c r="CK10204"/>
    </row>
    <row r="10205" spans="1:89" x14ac:dyDescent="0.25">
      <c r="A10205" s="2"/>
      <c r="B10205" s="5"/>
      <c r="C10205" s="5"/>
      <c r="D10205" s="5"/>
      <c r="E10205" s="5"/>
      <c r="F10205" s="5"/>
      <c r="G10205" s="5"/>
      <c r="H10205" s="5"/>
      <c r="I10205" s="5"/>
      <c r="J10205" s="3"/>
      <c r="K10205" s="3"/>
      <c r="L10205" s="5"/>
      <c r="M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3"/>
      <c r="AU10205" s="5"/>
      <c r="AV10205" s="3"/>
      <c r="AW10205" s="3"/>
      <c r="AX10205" s="3"/>
      <c r="AY10205" s="3"/>
      <c r="AZ10205" s="3"/>
      <c r="BA10205" s="3"/>
      <c r="BB10205" s="3"/>
      <c r="BC10205" s="3"/>
      <c r="BD10205" s="3"/>
      <c r="BE10205" s="3"/>
      <c r="BF10205" s="3"/>
      <c r="BG10205" s="3"/>
      <c r="CK10205"/>
    </row>
    <row r="10206" spans="1:89" x14ac:dyDescent="0.25">
      <c r="A10206" s="2"/>
      <c r="B10206" s="5"/>
      <c r="C10206" s="5"/>
      <c r="D10206" s="5"/>
      <c r="E10206" s="5"/>
      <c r="F10206" s="5"/>
      <c r="G10206" s="5"/>
      <c r="H10206" s="5"/>
      <c r="I10206" s="3"/>
      <c r="J10206" s="3"/>
      <c r="K10206" s="3"/>
      <c r="L10206" s="5"/>
      <c r="M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3"/>
      <c r="AU10206" s="5"/>
      <c r="AV10206" s="3"/>
      <c r="AW10206" s="3"/>
      <c r="AX10206" s="3"/>
      <c r="AY10206" s="3"/>
      <c r="AZ10206" s="3"/>
      <c r="BA10206" s="3"/>
      <c r="BB10206" s="3"/>
      <c r="BC10206" s="3"/>
      <c r="BD10206" s="3"/>
      <c r="BE10206" s="3"/>
      <c r="BF10206" s="3"/>
      <c r="BG10206" s="3"/>
      <c r="CK10206"/>
    </row>
    <row r="10207" spans="1:89" x14ac:dyDescent="0.25">
      <c r="A10207" s="2"/>
      <c r="B10207" s="5"/>
      <c r="C10207" s="5"/>
      <c r="D10207" s="5"/>
      <c r="E10207" s="5"/>
      <c r="F10207" s="5"/>
      <c r="G10207" s="5"/>
      <c r="H10207" s="5"/>
      <c r="I10207" s="5"/>
      <c r="J10207" s="3"/>
      <c r="K10207" s="3"/>
      <c r="L10207" s="5"/>
      <c r="M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3"/>
      <c r="AU10207" s="5"/>
      <c r="AV10207" s="3"/>
      <c r="AW10207" s="3"/>
      <c r="AX10207" s="3"/>
      <c r="AY10207" s="3"/>
      <c r="AZ10207" s="3"/>
      <c r="BA10207" s="3"/>
      <c r="BB10207" s="3"/>
      <c r="BC10207" s="3"/>
      <c r="BD10207" s="3"/>
      <c r="BE10207" s="3"/>
      <c r="BF10207" s="3"/>
      <c r="BG10207" s="3"/>
      <c r="CK10207"/>
    </row>
    <row r="10208" spans="1:89" x14ac:dyDescent="0.25">
      <c r="A10208" s="2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  <c r="L10208" s="5"/>
      <c r="M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3"/>
      <c r="AU10208" s="5"/>
      <c r="AV10208" s="3"/>
      <c r="AW10208" s="3"/>
      <c r="AX10208" s="3"/>
      <c r="AY10208" s="3"/>
      <c r="AZ10208" s="3"/>
      <c r="BA10208" s="3"/>
      <c r="BB10208" s="3"/>
      <c r="BC10208" s="3"/>
      <c r="BD10208" s="3"/>
      <c r="BE10208" s="3"/>
      <c r="BF10208" s="3"/>
      <c r="BG10208" s="3"/>
      <c r="CK10208"/>
    </row>
    <row r="10209" spans="1:89" x14ac:dyDescent="0.25">
      <c r="A10209" s="2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3"/>
      <c r="AU10209" s="5"/>
      <c r="AV10209" s="3"/>
      <c r="AW10209" s="3"/>
      <c r="AX10209" s="3"/>
      <c r="AY10209" s="3"/>
      <c r="AZ10209" s="3"/>
      <c r="BA10209" s="3"/>
      <c r="BB10209" s="3"/>
      <c r="BC10209" s="3"/>
      <c r="BD10209" s="3"/>
      <c r="BE10209" s="3"/>
      <c r="BF10209" s="3"/>
      <c r="BG10209" s="3"/>
      <c r="CK10209"/>
    </row>
    <row r="10210" spans="1:89" x14ac:dyDescent="0.25">
      <c r="A10210" s="2"/>
      <c r="B10210" s="5"/>
      <c r="C10210" s="5"/>
      <c r="D10210" s="5"/>
      <c r="E10210" s="5"/>
      <c r="F10210" s="5"/>
      <c r="G10210" s="5"/>
      <c r="H10210" s="5"/>
      <c r="I10210" s="3"/>
      <c r="J10210" s="3"/>
      <c r="K10210" s="3"/>
      <c r="L10210" s="5"/>
      <c r="M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3"/>
      <c r="AU10210" s="5"/>
      <c r="AV10210" s="3"/>
      <c r="AW10210" s="3"/>
      <c r="AX10210" s="3"/>
      <c r="AY10210" s="3"/>
      <c r="AZ10210" s="3"/>
      <c r="BA10210" s="3"/>
      <c r="BB10210" s="3"/>
      <c r="BC10210" s="3"/>
      <c r="BD10210" s="3"/>
      <c r="BE10210" s="3"/>
      <c r="BF10210" s="3"/>
      <c r="BG10210" s="3"/>
      <c r="CK10210"/>
    </row>
    <row r="10211" spans="1:89" x14ac:dyDescent="0.25">
      <c r="A10211" s="2"/>
      <c r="B10211" s="5"/>
      <c r="C10211" s="5"/>
      <c r="D10211" s="5"/>
      <c r="E10211" s="5"/>
      <c r="F10211" s="5"/>
      <c r="G10211" s="5"/>
      <c r="H10211" s="5"/>
      <c r="I10211" s="3"/>
      <c r="J10211" s="3"/>
      <c r="K10211" s="3"/>
      <c r="L10211" s="5"/>
      <c r="M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3"/>
      <c r="AU10211" s="5"/>
      <c r="AV10211" s="3"/>
      <c r="AW10211" s="3"/>
      <c r="AX10211" s="3"/>
      <c r="AY10211" s="3"/>
      <c r="AZ10211" s="3"/>
      <c r="BA10211" s="3"/>
      <c r="BB10211" s="3"/>
      <c r="BC10211" s="3"/>
      <c r="BD10211" s="3"/>
      <c r="BE10211" s="3"/>
      <c r="BF10211" s="3"/>
      <c r="BG10211" s="3"/>
      <c r="CK10211"/>
    </row>
    <row r="10212" spans="1:89" x14ac:dyDescent="0.25">
      <c r="A10212" s="2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3"/>
      <c r="AU10212" s="5"/>
      <c r="AV10212" s="3"/>
      <c r="AW10212" s="3"/>
      <c r="AX10212" s="3"/>
      <c r="AY10212" s="3"/>
      <c r="AZ10212" s="3"/>
      <c r="BA10212" s="3"/>
      <c r="BB10212" s="3"/>
      <c r="BC10212" s="3"/>
      <c r="BD10212" s="3"/>
      <c r="BE10212" s="3"/>
      <c r="BF10212" s="3"/>
      <c r="BG10212" s="3"/>
      <c r="CK10212"/>
    </row>
    <row r="10213" spans="1:89" x14ac:dyDescent="0.25">
      <c r="A10213" s="2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3"/>
      <c r="AU10213" s="5"/>
      <c r="AV10213" s="3"/>
      <c r="AW10213" s="3"/>
      <c r="AX10213" s="3"/>
      <c r="AY10213" s="3"/>
      <c r="AZ10213" s="3"/>
      <c r="BA10213" s="3"/>
      <c r="BB10213" s="3"/>
      <c r="BC10213" s="3"/>
      <c r="BD10213" s="3"/>
      <c r="BE10213" s="3"/>
      <c r="BF10213" s="3"/>
      <c r="BG10213" s="3"/>
      <c r="CK10213"/>
    </row>
    <row r="10214" spans="1:89" x14ac:dyDescent="0.25">
      <c r="A10214" s="2"/>
      <c r="B10214" s="5"/>
      <c r="C10214" s="5"/>
      <c r="D10214" s="5"/>
      <c r="E10214" s="5"/>
      <c r="F10214" s="5"/>
      <c r="G10214" s="5"/>
      <c r="H10214" s="5"/>
      <c r="I10214" s="3"/>
      <c r="J10214" s="5"/>
      <c r="K10214" s="5"/>
      <c r="L10214" s="5"/>
      <c r="M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3"/>
      <c r="AU10214" s="5"/>
      <c r="AV10214" s="3"/>
      <c r="AW10214" s="3"/>
      <c r="AX10214" s="3"/>
      <c r="AY10214" s="3"/>
      <c r="AZ10214" s="3"/>
      <c r="BA10214" s="3"/>
      <c r="BB10214" s="3"/>
      <c r="BC10214" s="3"/>
      <c r="BD10214" s="3"/>
      <c r="BE10214" s="3"/>
      <c r="BF10214" s="3"/>
      <c r="BG10214" s="3"/>
      <c r="CK10214"/>
    </row>
    <row r="10215" spans="1:89" x14ac:dyDescent="0.25">
      <c r="A10215" s="2"/>
      <c r="B10215" s="5"/>
      <c r="C10215" s="5"/>
      <c r="D10215" s="5"/>
      <c r="E10215" s="5"/>
      <c r="F10215" s="5"/>
      <c r="G10215" s="5"/>
      <c r="H10215" s="5"/>
      <c r="I10215" s="3"/>
      <c r="J10215" s="5"/>
      <c r="K10215" s="5"/>
      <c r="L10215" s="5"/>
      <c r="M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3"/>
      <c r="AU10215" s="5"/>
      <c r="AV10215" s="3"/>
      <c r="AW10215" s="3"/>
      <c r="AX10215" s="3"/>
      <c r="AY10215" s="3"/>
      <c r="AZ10215" s="3"/>
      <c r="BA10215" s="3"/>
      <c r="BB10215" s="3"/>
      <c r="BC10215" s="3"/>
      <c r="BD10215" s="3"/>
      <c r="BE10215" s="3"/>
      <c r="BF10215" s="3"/>
      <c r="BG10215" s="3"/>
      <c r="CK10215"/>
    </row>
    <row r="10216" spans="1:89" x14ac:dyDescent="0.25">
      <c r="A10216" s="2"/>
      <c r="B10216" s="5"/>
      <c r="C10216" s="5"/>
      <c r="D10216" s="5"/>
      <c r="E10216" s="5"/>
      <c r="F10216" s="5"/>
      <c r="G10216" s="5"/>
      <c r="H10216" s="5"/>
      <c r="I10216" s="3"/>
      <c r="J10216" s="5"/>
      <c r="K10216" s="5"/>
      <c r="L10216" s="5"/>
      <c r="M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3"/>
      <c r="AU10216" s="5"/>
      <c r="AV10216" s="3"/>
      <c r="AW10216" s="3"/>
      <c r="AX10216" s="3"/>
      <c r="AY10216" s="3"/>
      <c r="AZ10216" s="3"/>
      <c r="BA10216" s="3"/>
      <c r="BB10216" s="3"/>
      <c r="BC10216" s="3"/>
      <c r="BD10216" s="3"/>
      <c r="BE10216" s="3"/>
      <c r="BF10216" s="3"/>
      <c r="BG10216" s="3"/>
      <c r="CK10216"/>
    </row>
    <row r="10217" spans="1:89" x14ac:dyDescent="0.25">
      <c r="A10217" s="2"/>
      <c r="B10217" s="5"/>
      <c r="C10217" s="5"/>
      <c r="D10217" s="5"/>
      <c r="E10217" s="5"/>
      <c r="F10217" s="5"/>
      <c r="G10217" s="5"/>
      <c r="H10217" s="5"/>
      <c r="I10217" s="3"/>
      <c r="J10217" s="3"/>
      <c r="K10217" s="3"/>
      <c r="L10217" s="5"/>
      <c r="M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3"/>
      <c r="AU10217" s="5"/>
      <c r="AV10217" s="3"/>
      <c r="AW10217" s="3"/>
      <c r="AX10217" s="3"/>
      <c r="AY10217" s="3"/>
      <c r="AZ10217" s="3"/>
      <c r="BA10217" s="3"/>
      <c r="BB10217" s="3"/>
      <c r="BC10217" s="3"/>
      <c r="BD10217" s="3"/>
      <c r="BE10217" s="3"/>
      <c r="BF10217" s="3"/>
      <c r="BG10217" s="3"/>
      <c r="CK10217"/>
    </row>
    <row r="10218" spans="1:89" x14ac:dyDescent="0.25">
      <c r="A10218" s="2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3"/>
      <c r="AU10218" s="5"/>
      <c r="AV10218" s="3"/>
      <c r="AW10218" s="3"/>
      <c r="AX10218" s="3"/>
      <c r="AY10218" s="3"/>
      <c r="AZ10218" s="3"/>
      <c r="BA10218" s="3"/>
      <c r="BB10218" s="3"/>
      <c r="BC10218" s="3"/>
      <c r="BD10218" s="3"/>
      <c r="BE10218" s="3"/>
      <c r="BF10218" s="3"/>
      <c r="BG10218" s="3"/>
      <c r="CK10218"/>
    </row>
    <row r="10219" spans="1:89" x14ac:dyDescent="0.25">
      <c r="A10219" s="2"/>
      <c r="B10219" s="5"/>
      <c r="C10219" s="5"/>
      <c r="D10219" s="5"/>
      <c r="E10219" s="5"/>
      <c r="F10219" s="5"/>
      <c r="G10219" s="5"/>
      <c r="H10219" s="5"/>
      <c r="I10219" s="3"/>
      <c r="J10219" s="5"/>
      <c r="K10219" s="5"/>
      <c r="L10219" s="5"/>
      <c r="M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3"/>
      <c r="AU10219" s="5"/>
      <c r="AV10219" s="3"/>
      <c r="AW10219" s="3"/>
      <c r="AX10219" s="3"/>
      <c r="AY10219" s="3"/>
      <c r="AZ10219" s="3"/>
      <c r="BA10219" s="3"/>
      <c r="BB10219" s="3"/>
      <c r="BC10219" s="3"/>
      <c r="BD10219" s="3"/>
      <c r="BE10219" s="3"/>
      <c r="BF10219" s="3"/>
      <c r="BG10219" s="3"/>
      <c r="CK10219"/>
    </row>
    <row r="10220" spans="1:89" x14ac:dyDescent="0.25">
      <c r="A10220" s="2"/>
      <c r="B10220" s="5"/>
      <c r="C10220" s="5"/>
      <c r="D10220" s="5"/>
      <c r="E10220" s="5"/>
      <c r="F10220" s="5"/>
      <c r="G10220" s="5"/>
      <c r="H10220" s="5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3"/>
      <c r="AU10220" s="5"/>
      <c r="AV10220" s="3"/>
      <c r="AW10220" s="3"/>
      <c r="AX10220" s="3"/>
      <c r="AY10220" s="3"/>
      <c r="AZ10220" s="3"/>
      <c r="BA10220" s="3"/>
      <c r="BB10220" s="3"/>
      <c r="BC10220" s="3"/>
      <c r="BD10220" s="3"/>
      <c r="BE10220" s="3"/>
      <c r="BF10220" s="3"/>
      <c r="BG10220" s="3"/>
      <c r="CK10220"/>
    </row>
    <row r="10221" spans="1:89" x14ac:dyDescent="0.25">
      <c r="A10221" s="2"/>
      <c r="B10221" s="5"/>
      <c r="C10221" s="5"/>
      <c r="D10221" s="5"/>
      <c r="E10221" s="5"/>
      <c r="F10221" s="5"/>
      <c r="G10221" s="5"/>
      <c r="H10221" s="5"/>
      <c r="I10221" s="3"/>
      <c r="J10221" s="5"/>
      <c r="K10221" s="5"/>
      <c r="L10221" s="5"/>
      <c r="M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3"/>
      <c r="AU10221" s="5"/>
      <c r="AV10221" s="3"/>
      <c r="AW10221" s="3"/>
      <c r="AX10221" s="3"/>
      <c r="AY10221" s="3"/>
      <c r="AZ10221" s="3"/>
      <c r="BA10221" s="3"/>
      <c r="BB10221" s="3"/>
      <c r="BC10221" s="3"/>
      <c r="BD10221" s="3"/>
      <c r="BE10221" s="3"/>
      <c r="BF10221" s="3"/>
      <c r="BG10221" s="3"/>
      <c r="CK10221"/>
    </row>
    <row r="10222" spans="1:89" x14ac:dyDescent="0.25">
      <c r="A10222" s="2"/>
      <c r="B10222" s="5"/>
      <c r="C10222" s="5"/>
      <c r="D10222" s="5"/>
      <c r="E10222" s="5"/>
      <c r="F10222" s="5"/>
      <c r="G10222" s="5"/>
      <c r="H10222" s="5"/>
      <c r="I10222" s="3"/>
      <c r="J10222" s="5"/>
      <c r="K10222" s="5"/>
      <c r="L10222" s="5"/>
      <c r="M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3"/>
      <c r="AU10222" s="5"/>
      <c r="AV10222" s="3"/>
      <c r="AW10222" s="3"/>
      <c r="AX10222" s="3"/>
      <c r="AY10222" s="3"/>
      <c r="AZ10222" s="3"/>
      <c r="BA10222" s="3"/>
      <c r="BB10222" s="3"/>
      <c r="BC10222" s="3"/>
      <c r="BD10222" s="3"/>
      <c r="BE10222" s="3"/>
      <c r="BF10222" s="3"/>
      <c r="BG10222" s="3"/>
      <c r="CK10222"/>
    </row>
    <row r="10223" spans="1:89" x14ac:dyDescent="0.25">
      <c r="A10223" s="2"/>
      <c r="B10223" s="5"/>
      <c r="C10223" s="5"/>
      <c r="D10223" s="5"/>
      <c r="E10223" s="5"/>
      <c r="F10223" s="5"/>
      <c r="G10223" s="5"/>
      <c r="H10223" s="5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G10223" s="3"/>
      <c r="AH10223" s="3"/>
      <c r="AI10223" s="3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3"/>
      <c r="AU10223" s="5"/>
      <c r="AV10223" s="3"/>
      <c r="AW10223" s="3"/>
      <c r="AX10223" s="3"/>
      <c r="AY10223" s="3"/>
      <c r="AZ10223" s="3"/>
      <c r="BA10223" s="3"/>
      <c r="BB10223" s="3"/>
      <c r="BC10223" s="3"/>
      <c r="BD10223" s="3"/>
      <c r="BE10223" s="3"/>
      <c r="BF10223" s="3"/>
      <c r="BG10223" s="3"/>
      <c r="CK10223"/>
    </row>
    <row r="10224" spans="1:89" x14ac:dyDescent="0.25">
      <c r="A10224" s="2"/>
      <c r="B10224" s="5"/>
      <c r="C10224" s="5"/>
      <c r="D10224" s="5"/>
      <c r="E10224" s="5"/>
      <c r="F10224" s="5"/>
      <c r="G10224" s="5"/>
      <c r="H10224" s="5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3"/>
      <c r="AH10224" s="3"/>
      <c r="AI10224" s="3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3"/>
      <c r="AU10224" s="5"/>
      <c r="AV10224" s="3"/>
      <c r="AW10224" s="3"/>
      <c r="AX10224" s="3"/>
      <c r="AY10224" s="3"/>
      <c r="AZ10224" s="3"/>
      <c r="BA10224" s="3"/>
      <c r="BB10224" s="3"/>
      <c r="BC10224" s="3"/>
      <c r="BD10224" s="3"/>
      <c r="BE10224" s="3"/>
      <c r="BF10224" s="3"/>
      <c r="BG10224" s="3"/>
      <c r="CK10224"/>
    </row>
    <row r="10225" spans="1:89" x14ac:dyDescent="0.25">
      <c r="A10225" s="2"/>
      <c r="B10225" s="5"/>
      <c r="C10225" s="5"/>
      <c r="D10225" s="5"/>
      <c r="E10225" s="5"/>
      <c r="F10225" s="5"/>
      <c r="G10225" s="5"/>
      <c r="H10225" s="5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3"/>
      <c r="AH10225" s="3"/>
      <c r="AI10225" s="3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3"/>
      <c r="AU10225" s="5"/>
      <c r="AV10225" s="3"/>
      <c r="AW10225" s="3"/>
      <c r="AX10225" s="3"/>
      <c r="AY10225" s="3"/>
      <c r="AZ10225" s="3"/>
      <c r="BA10225" s="3"/>
      <c r="BB10225" s="3"/>
      <c r="BC10225" s="3"/>
      <c r="BD10225" s="3"/>
      <c r="BE10225" s="3"/>
      <c r="BF10225" s="3"/>
      <c r="BG10225" s="3"/>
      <c r="CK10225"/>
    </row>
    <row r="10226" spans="1:89" x14ac:dyDescent="0.25">
      <c r="A10226" s="2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  <c r="L10226" s="5"/>
      <c r="M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3"/>
      <c r="AU10226" s="5"/>
      <c r="AV10226" s="3"/>
      <c r="AW10226" s="3"/>
      <c r="AX10226" s="3"/>
      <c r="AY10226" s="3"/>
      <c r="AZ10226" s="3"/>
      <c r="BA10226" s="3"/>
      <c r="BB10226" s="3"/>
      <c r="BC10226" s="3"/>
      <c r="BD10226" s="3"/>
      <c r="BE10226" s="3"/>
      <c r="BF10226" s="3"/>
      <c r="BG10226" s="3"/>
      <c r="CK10226"/>
    </row>
    <row r="10227" spans="1:89" x14ac:dyDescent="0.25">
      <c r="A10227" s="2"/>
      <c r="B10227" s="5"/>
      <c r="C10227" s="5"/>
      <c r="D10227" s="5"/>
      <c r="E10227" s="5"/>
      <c r="F10227" s="5"/>
      <c r="G10227" s="5"/>
      <c r="H10227" s="5"/>
      <c r="I10227" s="3"/>
      <c r="J10227" s="5"/>
      <c r="K10227" s="5"/>
      <c r="L10227" s="5"/>
      <c r="M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3"/>
      <c r="AU10227" s="5"/>
      <c r="AV10227" s="3"/>
      <c r="AW10227" s="3"/>
      <c r="AX10227" s="3"/>
      <c r="AY10227" s="3"/>
      <c r="AZ10227" s="3"/>
      <c r="BA10227" s="3"/>
      <c r="BB10227" s="3"/>
      <c r="BC10227" s="3"/>
      <c r="BD10227" s="3"/>
      <c r="BE10227" s="3"/>
      <c r="BF10227" s="3"/>
      <c r="BG10227" s="3"/>
      <c r="CK10227"/>
    </row>
    <row r="10228" spans="1:89" x14ac:dyDescent="0.25">
      <c r="A10228" s="2"/>
      <c r="B10228" s="5"/>
      <c r="C10228" s="5"/>
      <c r="D10228" s="5"/>
      <c r="E10228" s="5"/>
      <c r="F10228" s="5"/>
      <c r="G10228" s="5"/>
      <c r="H10228" s="5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G10228" s="3"/>
      <c r="AH10228" s="3"/>
      <c r="AI10228" s="3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3"/>
      <c r="AU10228" s="5"/>
      <c r="AV10228" s="3"/>
      <c r="AW10228" s="3"/>
      <c r="AX10228" s="3"/>
      <c r="AY10228" s="3"/>
      <c r="AZ10228" s="3"/>
      <c r="BA10228" s="3"/>
      <c r="BB10228" s="3"/>
      <c r="BC10228" s="3"/>
      <c r="BD10228" s="3"/>
      <c r="BE10228" s="3"/>
      <c r="BF10228" s="3"/>
      <c r="BG10228" s="3"/>
      <c r="CK10228"/>
    </row>
    <row r="10229" spans="1:89" x14ac:dyDescent="0.25">
      <c r="A10229" s="2"/>
      <c r="B10229" s="5"/>
      <c r="C10229" s="5"/>
      <c r="D10229" s="5"/>
      <c r="E10229" s="5"/>
      <c r="F10229" s="5"/>
      <c r="G10229" s="5"/>
      <c r="H10229" s="5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3"/>
      <c r="AH10229" s="3"/>
      <c r="AI10229" s="3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3"/>
      <c r="AU10229" s="5"/>
      <c r="AV10229" s="3"/>
      <c r="AW10229" s="3"/>
      <c r="AX10229" s="3"/>
      <c r="AY10229" s="3"/>
      <c r="AZ10229" s="3"/>
      <c r="BA10229" s="3"/>
      <c r="BB10229" s="3"/>
      <c r="BC10229" s="3"/>
      <c r="BD10229" s="3"/>
      <c r="BE10229" s="3"/>
      <c r="BF10229" s="3"/>
      <c r="BG10229" s="3"/>
      <c r="CK10229"/>
    </row>
    <row r="10230" spans="1:89" x14ac:dyDescent="0.25">
      <c r="A10230" s="2"/>
      <c r="B10230" s="5"/>
      <c r="C10230" s="5"/>
      <c r="D10230" s="5"/>
      <c r="E10230" s="5"/>
      <c r="F10230" s="5"/>
      <c r="G10230" s="5"/>
      <c r="H10230" s="5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3"/>
      <c r="AH10230" s="3"/>
      <c r="AI10230" s="3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3"/>
      <c r="AU10230" s="5"/>
      <c r="AV10230" s="3"/>
      <c r="AW10230" s="3"/>
      <c r="AX10230" s="3"/>
      <c r="AY10230" s="3"/>
      <c r="AZ10230" s="3"/>
      <c r="BA10230" s="3"/>
      <c r="BB10230" s="3"/>
      <c r="BC10230" s="3"/>
      <c r="BD10230" s="3"/>
      <c r="BE10230" s="3"/>
      <c r="BF10230" s="3"/>
      <c r="BG10230" s="3"/>
      <c r="CK10230"/>
    </row>
    <row r="10231" spans="1:89" x14ac:dyDescent="0.25">
      <c r="A10231" s="2"/>
      <c r="B10231" s="5"/>
      <c r="C10231" s="5"/>
      <c r="D10231" s="5"/>
      <c r="E10231" s="5"/>
      <c r="F10231" s="5"/>
      <c r="G10231" s="5"/>
      <c r="H10231" s="5"/>
      <c r="I10231" s="3"/>
      <c r="J10231" s="5"/>
      <c r="K10231" s="5"/>
      <c r="L10231" s="5"/>
      <c r="M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3"/>
      <c r="AU10231" s="5"/>
      <c r="AV10231" s="3"/>
      <c r="AW10231" s="3"/>
      <c r="AX10231" s="3"/>
      <c r="AY10231" s="3"/>
      <c r="AZ10231" s="3"/>
      <c r="BA10231" s="3"/>
      <c r="BB10231" s="3"/>
      <c r="BC10231" s="3"/>
      <c r="BD10231" s="3"/>
      <c r="BE10231" s="3"/>
      <c r="BF10231" s="3"/>
      <c r="BG10231" s="3"/>
      <c r="CK10231"/>
    </row>
    <row r="10232" spans="1:89" x14ac:dyDescent="0.25">
      <c r="A10232" s="2"/>
      <c r="B10232" s="5"/>
      <c r="C10232" s="5"/>
      <c r="D10232" s="5"/>
      <c r="E10232" s="5"/>
      <c r="F10232" s="5"/>
      <c r="G10232" s="5"/>
      <c r="H10232" s="5"/>
      <c r="I10232" s="3"/>
      <c r="J10232" s="5"/>
      <c r="K10232" s="5"/>
      <c r="L10232" s="5"/>
      <c r="M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3"/>
      <c r="AU10232" s="5"/>
      <c r="AV10232" s="3"/>
      <c r="AW10232" s="3"/>
      <c r="AX10232" s="3"/>
      <c r="AY10232" s="3"/>
      <c r="AZ10232" s="3"/>
      <c r="BA10232" s="3"/>
      <c r="BB10232" s="3"/>
      <c r="BC10232" s="3"/>
      <c r="BD10232" s="3"/>
      <c r="BE10232" s="3"/>
      <c r="BF10232" s="3"/>
      <c r="BG10232" s="3"/>
      <c r="CK10232"/>
    </row>
    <row r="10233" spans="1:89" x14ac:dyDescent="0.25">
      <c r="A10233" s="2"/>
      <c r="B10233" s="5"/>
      <c r="C10233" s="5"/>
      <c r="D10233" s="5"/>
      <c r="E10233" s="5"/>
      <c r="F10233" s="5"/>
      <c r="G10233" s="5"/>
      <c r="H10233" s="5"/>
      <c r="I10233" s="3"/>
      <c r="J10233" s="5"/>
      <c r="K10233" s="5"/>
      <c r="L10233" s="5"/>
      <c r="M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3"/>
      <c r="AU10233" s="5"/>
      <c r="AV10233" s="3"/>
      <c r="AW10233" s="3"/>
      <c r="AX10233" s="3"/>
      <c r="AY10233" s="3"/>
      <c r="AZ10233" s="3"/>
      <c r="BA10233" s="3"/>
      <c r="BB10233" s="3"/>
      <c r="BC10233" s="3"/>
      <c r="BD10233" s="3"/>
      <c r="BE10233" s="3"/>
      <c r="BF10233" s="3"/>
      <c r="BG10233" s="3"/>
      <c r="CK10233"/>
    </row>
    <row r="10234" spans="1:89" x14ac:dyDescent="0.25">
      <c r="A10234" s="2"/>
      <c r="B10234" s="5"/>
      <c r="C10234" s="5"/>
      <c r="D10234" s="5"/>
      <c r="E10234" s="5"/>
      <c r="F10234" s="5"/>
      <c r="G10234" s="5"/>
      <c r="H10234" s="5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3"/>
      <c r="AH10234" s="3"/>
      <c r="AI10234" s="3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3"/>
      <c r="AU10234" s="5"/>
      <c r="AV10234" s="3"/>
      <c r="AW10234" s="3"/>
      <c r="AX10234" s="3"/>
      <c r="AY10234" s="3"/>
      <c r="AZ10234" s="3"/>
      <c r="BA10234" s="3"/>
      <c r="BB10234" s="3"/>
      <c r="BC10234" s="3"/>
      <c r="BD10234" s="3"/>
      <c r="BE10234" s="3"/>
      <c r="BF10234" s="3"/>
      <c r="BG10234" s="3"/>
      <c r="CK10234"/>
    </row>
    <row r="10235" spans="1:89" x14ac:dyDescent="0.25">
      <c r="A10235" s="2"/>
      <c r="B10235" s="5"/>
      <c r="C10235" s="5"/>
      <c r="D10235" s="5"/>
      <c r="E10235" s="5"/>
      <c r="F10235" s="5"/>
      <c r="G10235" s="5"/>
      <c r="H10235" s="5"/>
      <c r="I10235" s="3"/>
      <c r="J10235" s="5"/>
      <c r="K10235" s="5"/>
      <c r="L10235" s="5"/>
      <c r="M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3"/>
      <c r="AU10235" s="5"/>
      <c r="AV10235" s="3"/>
      <c r="AW10235" s="3"/>
      <c r="AX10235" s="3"/>
      <c r="AY10235" s="3"/>
      <c r="AZ10235" s="3"/>
      <c r="BA10235" s="3"/>
      <c r="BB10235" s="3"/>
      <c r="BC10235" s="3"/>
      <c r="BD10235" s="3"/>
      <c r="BE10235" s="3"/>
      <c r="BF10235" s="3"/>
      <c r="BG10235" s="3"/>
      <c r="CK10235"/>
    </row>
    <row r="10236" spans="1:89" x14ac:dyDescent="0.25">
      <c r="A10236" s="2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3"/>
      <c r="AU10236" s="5"/>
      <c r="AV10236" s="3"/>
      <c r="AW10236" s="3"/>
      <c r="AX10236" s="3"/>
      <c r="AY10236" s="3"/>
      <c r="AZ10236" s="3"/>
      <c r="BA10236" s="3"/>
      <c r="BB10236" s="3"/>
      <c r="BC10236" s="3"/>
      <c r="BD10236" s="3"/>
      <c r="BE10236" s="3"/>
      <c r="BF10236" s="3"/>
      <c r="BG10236" s="3"/>
      <c r="CK10236"/>
    </row>
    <row r="10237" spans="1:89" x14ac:dyDescent="0.25">
      <c r="A10237" s="2"/>
      <c r="B10237" s="5"/>
      <c r="C10237" s="5"/>
      <c r="D10237" s="5"/>
      <c r="E10237" s="5"/>
      <c r="F10237" s="5"/>
      <c r="G10237" s="5"/>
      <c r="H10237" s="5"/>
      <c r="I10237" s="3"/>
      <c r="J10237" s="5"/>
      <c r="K10237" s="5"/>
      <c r="L10237" s="5"/>
      <c r="M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3"/>
      <c r="AU10237" s="5"/>
      <c r="AV10237" s="3"/>
      <c r="AW10237" s="3"/>
      <c r="AX10237" s="3"/>
      <c r="AY10237" s="3"/>
      <c r="AZ10237" s="3"/>
      <c r="BA10237" s="3"/>
      <c r="BB10237" s="3"/>
      <c r="BC10237" s="3"/>
      <c r="BD10237" s="3"/>
      <c r="BE10237" s="3"/>
      <c r="BF10237" s="3"/>
      <c r="BG10237" s="3"/>
      <c r="CK10237"/>
    </row>
    <row r="10238" spans="1:89" x14ac:dyDescent="0.25">
      <c r="A10238" s="2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3"/>
      <c r="AU10238" s="5"/>
      <c r="AV10238" s="3"/>
      <c r="AW10238" s="3"/>
      <c r="AX10238" s="3"/>
      <c r="AY10238" s="3"/>
      <c r="AZ10238" s="3"/>
      <c r="BA10238" s="3"/>
      <c r="BB10238" s="3"/>
      <c r="BC10238" s="3"/>
      <c r="BD10238" s="3"/>
      <c r="BE10238" s="3"/>
      <c r="BF10238" s="3"/>
      <c r="BG10238" s="3"/>
      <c r="CK10238"/>
    </row>
    <row r="10239" spans="1:89" x14ac:dyDescent="0.25">
      <c r="A10239" s="2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3"/>
      <c r="AU10239" s="5"/>
      <c r="AV10239" s="3"/>
      <c r="AW10239" s="3"/>
      <c r="AX10239" s="3"/>
      <c r="AY10239" s="3"/>
      <c r="AZ10239" s="3"/>
      <c r="BA10239" s="3"/>
      <c r="BB10239" s="3"/>
      <c r="BC10239" s="3"/>
      <c r="BD10239" s="3"/>
      <c r="BE10239" s="3"/>
      <c r="BF10239" s="3"/>
      <c r="BG10239" s="3"/>
      <c r="CK10239"/>
    </row>
    <row r="10240" spans="1:89" x14ac:dyDescent="0.25">
      <c r="A10240" s="2"/>
      <c r="B10240" s="5"/>
      <c r="C10240" s="5"/>
      <c r="D10240" s="5"/>
      <c r="E10240" s="5"/>
      <c r="F10240" s="5"/>
      <c r="G10240" s="5"/>
      <c r="H10240" s="5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G10240" s="3"/>
      <c r="AH10240" s="3"/>
      <c r="AI10240" s="3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3"/>
      <c r="AU10240" s="5"/>
      <c r="AV10240" s="3"/>
      <c r="AW10240" s="3"/>
      <c r="AX10240" s="3"/>
      <c r="AY10240" s="3"/>
      <c r="AZ10240" s="3"/>
      <c r="BA10240" s="3"/>
      <c r="BB10240" s="3"/>
      <c r="BC10240" s="3"/>
      <c r="BD10240" s="3"/>
      <c r="BE10240" s="3"/>
      <c r="BF10240" s="3"/>
      <c r="BG10240" s="3"/>
      <c r="CK10240"/>
    </row>
    <row r="10241" spans="1:89" x14ac:dyDescent="0.25">
      <c r="A10241" s="2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3"/>
      <c r="AU10241" s="5"/>
      <c r="AV10241" s="3"/>
      <c r="AW10241" s="3"/>
      <c r="AX10241" s="3"/>
      <c r="AY10241" s="3"/>
      <c r="AZ10241" s="3"/>
      <c r="BA10241" s="3"/>
      <c r="BB10241" s="3"/>
      <c r="BC10241" s="3"/>
      <c r="BD10241" s="3"/>
      <c r="BE10241" s="3"/>
      <c r="BF10241" s="3"/>
      <c r="BG10241" s="3"/>
      <c r="CK10241"/>
    </row>
    <row r="10242" spans="1:89" x14ac:dyDescent="0.25">
      <c r="A10242" s="2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3"/>
      <c r="AU10242" s="5"/>
      <c r="AV10242" s="3"/>
      <c r="AW10242" s="3"/>
      <c r="AX10242" s="3"/>
      <c r="AY10242" s="3"/>
      <c r="AZ10242" s="3"/>
      <c r="BA10242" s="3"/>
      <c r="BB10242" s="3"/>
      <c r="BC10242" s="3"/>
      <c r="BD10242" s="3"/>
      <c r="BE10242" s="3"/>
      <c r="BF10242" s="3"/>
      <c r="BG10242" s="3"/>
      <c r="CK10242"/>
    </row>
    <row r="10243" spans="1:89" x14ac:dyDescent="0.25">
      <c r="A10243" s="2"/>
      <c r="B10243" s="5"/>
      <c r="C10243" s="5"/>
      <c r="D10243" s="5"/>
      <c r="E10243" s="5"/>
      <c r="F10243" s="5"/>
      <c r="G10243" s="5"/>
      <c r="H10243" s="5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3"/>
      <c r="AH10243" s="3"/>
      <c r="AI10243" s="3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3"/>
      <c r="AU10243" s="5"/>
      <c r="AV10243" s="3"/>
      <c r="AW10243" s="3"/>
      <c r="AX10243" s="3"/>
      <c r="AY10243" s="3"/>
      <c r="AZ10243" s="3"/>
      <c r="BA10243" s="3"/>
      <c r="BB10243" s="3"/>
      <c r="BC10243" s="3"/>
      <c r="BD10243" s="3"/>
      <c r="BE10243" s="3"/>
      <c r="BF10243" s="3"/>
      <c r="BG10243" s="3"/>
      <c r="CK10243"/>
    </row>
    <row r="10244" spans="1:89" x14ac:dyDescent="0.25">
      <c r="A10244" s="2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3"/>
      <c r="AU10244" s="5"/>
      <c r="AV10244" s="3"/>
      <c r="AW10244" s="3"/>
      <c r="AX10244" s="3"/>
      <c r="AY10244" s="3"/>
      <c r="AZ10244" s="3"/>
      <c r="BA10244" s="3"/>
      <c r="BB10244" s="3"/>
      <c r="BC10244" s="3"/>
      <c r="BD10244" s="3"/>
      <c r="BE10244" s="3"/>
      <c r="BF10244" s="3"/>
      <c r="BG10244" s="3"/>
      <c r="CK10244"/>
    </row>
    <row r="10245" spans="1:89" x14ac:dyDescent="0.25">
      <c r="A10245" s="2"/>
      <c r="B10245" s="5"/>
      <c r="C10245" s="5"/>
      <c r="D10245" s="5"/>
      <c r="E10245" s="5"/>
      <c r="F10245" s="5"/>
      <c r="G10245" s="5"/>
      <c r="H10245" s="5"/>
      <c r="I10245" s="3"/>
      <c r="J10245" s="5"/>
      <c r="K10245" s="5"/>
      <c r="L10245" s="5"/>
      <c r="M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3"/>
      <c r="AU10245" s="5"/>
      <c r="AV10245" s="3"/>
      <c r="AW10245" s="3"/>
      <c r="AX10245" s="3"/>
      <c r="AY10245" s="3"/>
      <c r="AZ10245" s="3"/>
      <c r="BA10245" s="3"/>
      <c r="BB10245" s="3"/>
      <c r="BC10245" s="3"/>
      <c r="BD10245" s="3"/>
      <c r="BE10245" s="3"/>
      <c r="BF10245" s="3"/>
      <c r="BG10245" s="3"/>
      <c r="CK10245"/>
    </row>
    <row r="10246" spans="1:89" x14ac:dyDescent="0.25">
      <c r="A10246" s="2"/>
      <c r="B10246" s="5"/>
      <c r="C10246" s="5"/>
      <c r="D10246" s="5"/>
      <c r="E10246" s="5"/>
      <c r="F10246" s="5"/>
      <c r="G10246" s="5"/>
      <c r="H10246" s="5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G10246" s="3"/>
      <c r="AH10246" s="3"/>
      <c r="AI10246" s="3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3"/>
      <c r="AU10246" s="5"/>
      <c r="AV10246" s="3"/>
      <c r="AW10246" s="3"/>
      <c r="AX10246" s="3"/>
      <c r="AY10246" s="3"/>
      <c r="AZ10246" s="3"/>
      <c r="BA10246" s="3"/>
      <c r="BB10246" s="3"/>
      <c r="BC10246" s="3"/>
      <c r="BD10246" s="3"/>
      <c r="BE10246" s="3"/>
      <c r="BF10246" s="3"/>
      <c r="BG10246" s="3"/>
      <c r="CK10246"/>
    </row>
    <row r="10247" spans="1:89" x14ac:dyDescent="0.25">
      <c r="A10247" s="2"/>
      <c r="B10247" s="5"/>
      <c r="C10247" s="5"/>
      <c r="D10247" s="5"/>
      <c r="E10247" s="5"/>
      <c r="F10247" s="5"/>
      <c r="G10247" s="5"/>
      <c r="H10247" s="5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G10247" s="3"/>
      <c r="AH10247" s="3"/>
      <c r="AI10247" s="3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3"/>
      <c r="AU10247" s="5"/>
      <c r="AV10247" s="3"/>
      <c r="AW10247" s="3"/>
      <c r="AX10247" s="3"/>
      <c r="AY10247" s="3"/>
      <c r="AZ10247" s="3"/>
      <c r="BA10247" s="3"/>
      <c r="BB10247" s="3"/>
      <c r="BC10247" s="3"/>
      <c r="BD10247" s="3"/>
      <c r="BE10247" s="3"/>
      <c r="BF10247" s="3"/>
      <c r="BG10247" s="3"/>
      <c r="CK10247"/>
    </row>
    <row r="10248" spans="1:89" x14ac:dyDescent="0.25">
      <c r="A10248" s="2"/>
      <c r="B10248" s="5"/>
      <c r="C10248" s="5"/>
      <c r="D10248" s="5"/>
      <c r="E10248" s="5"/>
      <c r="F10248" s="5"/>
      <c r="G10248" s="5"/>
      <c r="H10248" s="5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G10248" s="3"/>
      <c r="AH10248" s="3"/>
      <c r="AI10248" s="3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3"/>
      <c r="AU10248" s="5"/>
      <c r="AV10248" s="3"/>
      <c r="AW10248" s="3"/>
      <c r="AX10248" s="3"/>
      <c r="AY10248" s="3"/>
      <c r="AZ10248" s="3"/>
      <c r="BA10248" s="3"/>
      <c r="BB10248" s="3"/>
      <c r="BC10248" s="3"/>
      <c r="BD10248" s="3"/>
      <c r="BE10248" s="3"/>
      <c r="BF10248" s="3"/>
      <c r="BG10248" s="3"/>
      <c r="CK10248"/>
    </row>
    <row r="10249" spans="1:89" x14ac:dyDescent="0.25">
      <c r="A10249" s="2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  <c r="L10249" s="5"/>
      <c r="M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3"/>
      <c r="AU10249" s="5"/>
      <c r="AV10249" s="3"/>
      <c r="AW10249" s="3"/>
      <c r="AX10249" s="3"/>
      <c r="AY10249" s="3"/>
      <c r="AZ10249" s="3"/>
      <c r="BA10249" s="3"/>
      <c r="BB10249" s="3"/>
      <c r="BC10249" s="3"/>
      <c r="BD10249" s="3"/>
      <c r="BE10249" s="3"/>
      <c r="BF10249" s="3"/>
      <c r="BG10249" s="3"/>
      <c r="CK10249"/>
    </row>
    <row r="10250" spans="1:89" x14ac:dyDescent="0.25">
      <c r="A10250" s="2"/>
      <c r="B10250" s="5"/>
      <c r="C10250" s="5"/>
      <c r="D10250" s="5"/>
      <c r="E10250" s="5"/>
      <c r="F10250" s="5"/>
      <c r="G10250" s="5"/>
      <c r="H10250" s="5"/>
      <c r="I10250" s="3"/>
      <c r="J10250" s="5"/>
      <c r="K10250" s="5"/>
      <c r="L10250" s="5"/>
      <c r="M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3"/>
      <c r="AU10250" s="5"/>
      <c r="AV10250" s="3"/>
      <c r="AW10250" s="3"/>
      <c r="AX10250" s="3"/>
      <c r="AY10250" s="3"/>
      <c r="AZ10250" s="3"/>
      <c r="BA10250" s="3"/>
      <c r="BB10250" s="3"/>
      <c r="BC10250" s="3"/>
      <c r="BD10250" s="3"/>
      <c r="BE10250" s="3"/>
      <c r="BF10250" s="3"/>
      <c r="BG10250" s="3"/>
      <c r="CK10250"/>
    </row>
    <row r="10251" spans="1:89" x14ac:dyDescent="0.25">
      <c r="A10251" s="2"/>
      <c r="B10251" s="5"/>
      <c r="C10251" s="5"/>
      <c r="D10251" s="5"/>
      <c r="E10251" s="5"/>
      <c r="F10251" s="5"/>
      <c r="G10251" s="5"/>
      <c r="H10251" s="5"/>
      <c r="I10251" s="5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G10251" s="3"/>
      <c r="AH10251" s="3"/>
      <c r="AI10251" s="3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3"/>
      <c r="AU10251" s="5"/>
      <c r="AV10251" s="3"/>
      <c r="AW10251" s="3"/>
      <c r="AX10251" s="3"/>
      <c r="AY10251" s="3"/>
      <c r="AZ10251" s="3"/>
      <c r="BA10251" s="3"/>
      <c r="BB10251" s="3"/>
      <c r="BC10251" s="3"/>
      <c r="BD10251" s="3"/>
      <c r="BE10251" s="3"/>
      <c r="BF10251" s="3"/>
      <c r="BG10251" s="3"/>
      <c r="CK10251"/>
    </row>
    <row r="10252" spans="1:89" x14ac:dyDescent="0.25">
      <c r="A10252" s="2"/>
      <c r="B10252" s="5"/>
      <c r="C10252" s="5"/>
      <c r="D10252" s="5"/>
      <c r="E10252" s="5"/>
      <c r="F10252" s="5"/>
      <c r="G10252" s="5"/>
      <c r="H10252" s="5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3"/>
      <c r="AH10252" s="3"/>
      <c r="AI10252" s="3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3"/>
      <c r="AU10252" s="5"/>
      <c r="AV10252" s="3"/>
      <c r="AW10252" s="3"/>
      <c r="AX10252" s="3"/>
      <c r="AY10252" s="3"/>
      <c r="AZ10252" s="3"/>
      <c r="BA10252" s="3"/>
      <c r="BB10252" s="3"/>
      <c r="BC10252" s="3"/>
      <c r="BD10252" s="3"/>
      <c r="BE10252" s="3"/>
      <c r="BF10252" s="3"/>
      <c r="BG10252" s="3"/>
      <c r="CK10252"/>
    </row>
    <row r="10253" spans="1:89" x14ac:dyDescent="0.25">
      <c r="A10253" s="2"/>
      <c r="B10253" s="5"/>
      <c r="C10253" s="5"/>
      <c r="D10253" s="5"/>
      <c r="E10253" s="5"/>
      <c r="F10253" s="5"/>
      <c r="G10253" s="5"/>
      <c r="H10253" s="5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G10253" s="3"/>
      <c r="AH10253" s="3"/>
      <c r="AI10253" s="3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3"/>
      <c r="AU10253" s="5"/>
      <c r="AV10253" s="3"/>
      <c r="AW10253" s="3"/>
      <c r="AX10253" s="3"/>
      <c r="AY10253" s="3"/>
      <c r="AZ10253" s="3"/>
      <c r="BA10253" s="3"/>
      <c r="BB10253" s="3"/>
      <c r="BC10253" s="3"/>
      <c r="BD10253" s="3"/>
      <c r="BE10253" s="3"/>
      <c r="BF10253" s="3"/>
      <c r="BG10253" s="3"/>
      <c r="CK10253"/>
    </row>
    <row r="10254" spans="1:89" x14ac:dyDescent="0.25">
      <c r="A10254" s="2"/>
      <c r="B10254" s="5"/>
      <c r="C10254" s="5"/>
      <c r="D10254" s="5"/>
      <c r="E10254" s="5"/>
      <c r="F10254" s="5"/>
      <c r="G10254" s="5"/>
      <c r="H10254" s="5"/>
      <c r="I10254" s="3"/>
      <c r="J10254" s="5"/>
      <c r="K10254" s="5"/>
      <c r="L10254" s="5"/>
      <c r="M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3"/>
      <c r="AU10254" s="5"/>
      <c r="AV10254" s="3"/>
      <c r="AW10254" s="3"/>
      <c r="AX10254" s="3"/>
      <c r="AY10254" s="3"/>
      <c r="AZ10254" s="3"/>
      <c r="BA10254" s="3"/>
      <c r="BB10254" s="3"/>
      <c r="BC10254" s="3"/>
      <c r="BD10254" s="3"/>
      <c r="BE10254" s="3"/>
      <c r="BF10254" s="3"/>
      <c r="BG10254" s="3"/>
      <c r="CK10254"/>
    </row>
    <row r="10255" spans="1:89" x14ac:dyDescent="0.25">
      <c r="A10255" s="2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  <c r="L10255" s="5"/>
      <c r="M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3"/>
      <c r="AU10255" s="5"/>
      <c r="AV10255" s="3"/>
      <c r="AW10255" s="3"/>
      <c r="AX10255" s="3"/>
      <c r="AY10255" s="3"/>
      <c r="AZ10255" s="3"/>
      <c r="BA10255" s="3"/>
      <c r="BB10255" s="3"/>
      <c r="BC10255" s="3"/>
      <c r="BD10255" s="3"/>
      <c r="BE10255" s="3"/>
      <c r="BF10255" s="3"/>
      <c r="BG10255" s="3"/>
      <c r="CK10255"/>
    </row>
    <row r="10256" spans="1:89" x14ac:dyDescent="0.25">
      <c r="A10256" s="2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3"/>
      <c r="AU10256" s="5"/>
      <c r="AV10256" s="3"/>
      <c r="AW10256" s="3"/>
      <c r="AX10256" s="3"/>
      <c r="AY10256" s="3"/>
      <c r="AZ10256" s="3"/>
      <c r="BA10256" s="3"/>
      <c r="BB10256" s="3"/>
      <c r="BC10256" s="3"/>
      <c r="BD10256" s="3"/>
      <c r="BE10256" s="3"/>
      <c r="BF10256" s="3"/>
      <c r="BG10256" s="3"/>
      <c r="CK10256"/>
    </row>
    <row r="10257" spans="1:89" x14ac:dyDescent="0.25">
      <c r="A10257" s="2"/>
      <c r="B10257" s="5"/>
      <c r="C10257" s="5"/>
      <c r="D10257" s="5"/>
      <c r="E10257" s="5"/>
      <c r="F10257" s="5"/>
      <c r="G10257" s="5"/>
      <c r="H10257" s="5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3"/>
      <c r="AH10257" s="3"/>
      <c r="AI10257" s="3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3"/>
      <c r="AU10257" s="5"/>
      <c r="AV10257" s="3"/>
      <c r="AW10257" s="3"/>
      <c r="AX10257" s="3"/>
      <c r="AY10257" s="3"/>
      <c r="AZ10257" s="3"/>
      <c r="BA10257" s="3"/>
      <c r="BB10257" s="3"/>
      <c r="BC10257" s="3"/>
      <c r="BD10257" s="3"/>
      <c r="BE10257" s="3"/>
      <c r="BF10257" s="3"/>
      <c r="BG10257" s="3"/>
      <c r="CK10257"/>
    </row>
    <row r="10258" spans="1:89" x14ac:dyDescent="0.25">
      <c r="A10258" s="2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  <c r="L10258" s="5"/>
      <c r="M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3"/>
      <c r="AU10258" s="5"/>
      <c r="AV10258" s="3"/>
      <c r="AW10258" s="3"/>
      <c r="AX10258" s="3"/>
      <c r="AY10258" s="3"/>
      <c r="AZ10258" s="3"/>
      <c r="BA10258" s="3"/>
      <c r="BB10258" s="3"/>
      <c r="BC10258" s="3"/>
      <c r="BD10258" s="3"/>
      <c r="BE10258" s="3"/>
      <c r="BF10258" s="3"/>
      <c r="BG10258" s="3"/>
      <c r="CK10258"/>
    </row>
    <row r="10259" spans="1:89" x14ac:dyDescent="0.25">
      <c r="A10259" s="2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3"/>
      <c r="AU10259" s="5"/>
      <c r="AV10259" s="3"/>
      <c r="AW10259" s="3"/>
      <c r="AX10259" s="3"/>
      <c r="AY10259" s="3"/>
      <c r="AZ10259" s="3"/>
      <c r="BA10259" s="3"/>
      <c r="BB10259" s="3"/>
      <c r="BC10259" s="3"/>
      <c r="BD10259" s="3"/>
      <c r="BE10259" s="3"/>
      <c r="BF10259" s="3"/>
      <c r="BG10259" s="3"/>
      <c r="CK10259"/>
    </row>
    <row r="10260" spans="1:89" x14ac:dyDescent="0.25">
      <c r="A10260" s="2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  <c r="L10260" s="5"/>
      <c r="M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3"/>
      <c r="AU10260" s="5"/>
      <c r="AV10260" s="3"/>
      <c r="AW10260" s="3"/>
      <c r="AX10260" s="3"/>
      <c r="AY10260" s="3"/>
      <c r="AZ10260" s="3"/>
      <c r="BA10260" s="3"/>
      <c r="BB10260" s="3"/>
      <c r="BC10260" s="3"/>
      <c r="BD10260" s="3"/>
      <c r="BE10260" s="3"/>
      <c r="BF10260" s="3"/>
      <c r="BG10260" s="3"/>
      <c r="CK10260"/>
    </row>
    <row r="10261" spans="1:89" x14ac:dyDescent="0.25">
      <c r="A10261" s="2"/>
      <c r="B10261" s="5"/>
      <c r="C10261" s="5"/>
      <c r="D10261" s="5"/>
      <c r="E10261" s="5"/>
      <c r="F10261" s="5"/>
      <c r="G10261" s="5"/>
      <c r="H10261" s="5"/>
      <c r="I10261" s="3"/>
      <c r="J10261" s="5"/>
      <c r="K10261" s="5"/>
      <c r="L10261" s="5"/>
      <c r="M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3"/>
      <c r="AU10261" s="5"/>
      <c r="AV10261" s="3"/>
      <c r="AW10261" s="3"/>
      <c r="AX10261" s="3"/>
      <c r="AY10261" s="3"/>
      <c r="AZ10261" s="3"/>
      <c r="BA10261" s="3"/>
      <c r="BB10261" s="3"/>
      <c r="BC10261" s="3"/>
      <c r="BD10261" s="3"/>
      <c r="BE10261" s="3"/>
      <c r="BF10261" s="3"/>
      <c r="BG10261" s="3"/>
      <c r="CK10261"/>
    </row>
    <row r="10262" spans="1:89" x14ac:dyDescent="0.25">
      <c r="A10262" s="2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3"/>
      <c r="AU10262" s="5"/>
      <c r="AV10262" s="3"/>
      <c r="AW10262" s="3"/>
      <c r="AX10262" s="3"/>
      <c r="AY10262" s="3"/>
      <c r="AZ10262" s="3"/>
      <c r="BA10262" s="3"/>
      <c r="BB10262" s="3"/>
      <c r="BC10262" s="3"/>
      <c r="BD10262" s="3"/>
      <c r="BE10262" s="3"/>
      <c r="BF10262" s="3"/>
      <c r="BG10262" s="3"/>
      <c r="CK10262"/>
    </row>
    <row r="10263" spans="1:89" x14ac:dyDescent="0.25">
      <c r="A10263" s="2"/>
      <c r="B10263" s="5"/>
      <c r="C10263" s="5"/>
      <c r="D10263" s="5"/>
      <c r="E10263" s="5"/>
      <c r="F10263" s="5"/>
      <c r="G10263" s="5"/>
      <c r="H10263" s="5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G10263" s="3"/>
      <c r="AH10263" s="3"/>
      <c r="AI10263" s="3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3"/>
      <c r="AU10263" s="5"/>
      <c r="AV10263" s="3"/>
      <c r="AW10263" s="3"/>
      <c r="AX10263" s="3"/>
      <c r="AY10263" s="3"/>
      <c r="AZ10263" s="3"/>
      <c r="BA10263" s="3"/>
      <c r="BB10263" s="3"/>
      <c r="BC10263" s="3"/>
      <c r="BD10263" s="3"/>
      <c r="BE10263" s="3"/>
      <c r="BF10263" s="3"/>
      <c r="BG10263" s="3"/>
      <c r="CK10263"/>
    </row>
    <row r="10264" spans="1:89" x14ac:dyDescent="0.25">
      <c r="A10264" s="2"/>
      <c r="B10264" s="5"/>
      <c r="C10264" s="5"/>
      <c r="D10264" s="5"/>
      <c r="E10264" s="5"/>
      <c r="F10264" s="5"/>
      <c r="G10264" s="5"/>
      <c r="H10264" s="5"/>
      <c r="I10264" s="3"/>
      <c r="J10264" s="5"/>
      <c r="K10264" s="5"/>
      <c r="L10264" s="5"/>
      <c r="M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3"/>
      <c r="AU10264" s="5"/>
      <c r="AV10264" s="3"/>
      <c r="AW10264" s="3"/>
      <c r="AX10264" s="3"/>
      <c r="AY10264" s="3"/>
      <c r="AZ10264" s="3"/>
      <c r="BA10264" s="3"/>
      <c r="BB10264" s="3"/>
      <c r="BC10264" s="3"/>
      <c r="BD10264" s="3"/>
      <c r="BE10264" s="3"/>
      <c r="BF10264" s="3"/>
      <c r="BG10264" s="3"/>
      <c r="CK10264"/>
    </row>
    <row r="10265" spans="1:89" x14ac:dyDescent="0.25">
      <c r="A10265" s="2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3"/>
      <c r="AU10265" s="5"/>
      <c r="AV10265" s="3"/>
      <c r="AW10265" s="3"/>
      <c r="AX10265" s="3"/>
      <c r="AY10265" s="3"/>
      <c r="AZ10265" s="3"/>
      <c r="BA10265" s="3"/>
      <c r="BB10265" s="3"/>
      <c r="BC10265" s="3"/>
      <c r="BD10265" s="3"/>
      <c r="BE10265" s="3"/>
      <c r="BF10265" s="3"/>
      <c r="BG10265" s="3"/>
      <c r="CK10265"/>
    </row>
    <row r="10266" spans="1:89" x14ac:dyDescent="0.25">
      <c r="A10266" s="2"/>
      <c r="B10266" s="5"/>
      <c r="C10266" s="5"/>
      <c r="D10266" s="5"/>
      <c r="E10266" s="5"/>
      <c r="F10266" s="5"/>
      <c r="G10266" s="5"/>
      <c r="H10266" s="5"/>
      <c r="I10266" s="5"/>
      <c r="J10266" s="5"/>
      <c r="K10266" s="3"/>
      <c r="L10266" s="5"/>
      <c r="M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3"/>
      <c r="AU10266" s="5"/>
      <c r="AV10266" s="3"/>
      <c r="AW10266" s="3"/>
      <c r="AX10266" s="3"/>
      <c r="AY10266" s="3"/>
      <c r="AZ10266" s="3"/>
      <c r="BA10266" s="3"/>
      <c r="BB10266" s="3"/>
      <c r="BC10266" s="3"/>
      <c r="BD10266" s="3"/>
      <c r="BE10266" s="3"/>
      <c r="BF10266" s="3"/>
      <c r="BG10266" s="3"/>
      <c r="CK10266"/>
    </row>
    <row r="10267" spans="1:89" x14ac:dyDescent="0.25">
      <c r="A10267" s="2"/>
      <c r="B10267" s="5"/>
      <c r="C10267" s="5"/>
      <c r="D10267" s="5"/>
      <c r="E10267" s="5"/>
      <c r="F10267" s="5"/>
      <c r="G10267" s="5"/>
      <c r="H10267" s="5"/>
      <c r="I10267" s="3"/>
      <c r="J10267" s="5"/>
      <c r="K10267" s="5"/>
      <c r="L10267" s="5"/>
      <c r="M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3"/>
      <c r="AU10267" s="5"/>
      <c r="AV10267" s="3"/>
      <c r="AW10267" s="3"/>
      <c r="AX10267" s="3"/>
      <c r="AY10267" s="3"/>
      <c r="AZ10267" s="3"/>
      <c r="BA10267" s="3"/>
      <c r="BB10267" s="3"/>
      <c r="BC10267" s="3"/>
      <c r="BD10267" s="3"/>
      <c r="BE10267" s="3"/>
      <c r="BF10267" s="3"/>
      <c r="BG10267" s="3"/>
      <c r="CK10267"/>
    </row>
    <row r="10268" spans="1:89" x14ac:dyDescent="0.25">
      <c r="A10268" s="2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3"/>
      <c r="AU10268" s="5"/>
      <c r="AV10268" s="3"/>
      <c r="AW10268" s="3"/>
      <c r="AX10268" s="3"/>
      <c r="AY10268" s="3"/>
      <c r="AZ10268" s="3"/>
      <c r="BA10268" s="3"/>
      <c r="BB10268" s="3"/>
      <c r="BC10268" s="3"/>
      <c r="BD10268" s="3"/>
      <c r="BE10268" s="3"/>
      <c r="BF10268" s="3"/>
      <c r="BG10268" s="3"/>
      <c r="CK10268"/>
    </row>
    <row r="10269" spans="1:89" x14ac:dyDescent="0.25">
      <c r="A10269" s="2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3"/>
      <c r="AU10269" s="5"/>
      <c r="AV10269" s="3"/>
      <c r="AW10269" s="3"/>
      <c r="AX10269" s="3"/>
      <c r="AY10269" s="3"/>
      <c r="AZ10269" s="3"/>
      <c r="BA10269" s="3"/>
      <c r="BB10269" s="3"/>
      <c r="BC10269" s="3"/>
      <c r="BD10269" s="3"/>
      <c r="BE10269" s="3"/>
      <c r="BF10269" s="3"/>
      <c r="BG10269" s="3"/>
      <c r="CK10269"/>
    </row>
    <row r="10270" spans="1:89" x14ac:dyDescent="0.25">
      <c r="A10270" s="2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3"/>
      <c r="AU10270" s="5"/>
      <c r="AV10270" s="3"/>
      <c r="AW10270" s="3"/>
      <c r="AX10270" s="3"/>
      <c r="AY10270" s="3"/>
      <c r="AZ10270" s="3"/>
      <c r="BA10270" s="3"/>
      <c r="BB10270" s="3"/>
      <c r="BC10270" s="3"/>
      <c r="BD10270" s="3"/>
      <c r="BE10270" s="3"/>
      <c r="BF10270" s="3"/>
      <c r="BG10270" s="3"/>
      <c r="CK10270"/>
    </row>
    <row r="10271" spans="1:89" x14ac:dyDescent="0.25">
      <c r="A10271" s="2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3"/>
      <c r="AU10271" s="5"/>
      <c r="AV10271" s="3"/>
      <c r="AW10271" s="3"/>
      <c r="AX10271" s="3"/>
      <c r="AY10271" s="3"/>
      <c r="AZ10271" s="3"/>
      <c r="BA10271" s="3"/>
      <c r="BB10271" s="3"/>
      <c r="BC10271" s="3"/>
      <c r="BD10271" s="3"/>
      <c r="BE10271" s="3"/>
      <c r="BF10271" s="3"/>
      <c r="BG10271" s="3"/>
      <c r="CK10271"/>
    </row>
    <row r="10272" spans="1:89" x14ac:dyDescent="0.25">
      <c r="A10272" s="2"/>
      <c r="B10272" s="5"/>
      <c r="C10272" s="5"/>
      <c r="D10272" s="5"/>
      <c r="E10272" s="5"/>
      <c r="F10272" s="5"/>
      <c r="G10272" s="5"/>
      <c r="H10272" s="5"/>
      <c r="I10272" s="3"/>
      <c r="J10272" s="5"/>
      <c r="K10272" s="5"/>
      <c r="L10272" s="5"/>
      <c r="M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3"/>
      <c r="AU10272" s="5"/>
      <c r="AV10272" s="3"/>
      <c r="AW10272" s="3"/>
      <c r="AX10272" s="3"/>
      <c r="AY10272" s="3"/>
      <c r="AZ10272" s="3"/>
      <c r="BA10272" s="3"/>
      <c r="BB10272" s="3"/>
      <c r="BC10272" s="3"/>
      <c r="BD10272" s="3"/>
      <c r="BE10272" s="3"/>
      <c r="BF10272" s="3"/>
      <c r="BG10272" s="3"/>
      <c r="CK10272"/>
    </row>
    <row r="10273" spans="1:89" x14ac:dyDescent="0.25">
      <c r="A10273" s="2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3"/>
      <c r="AU10273" s="5"/>
      <c r="AV10273" s="3"/>
      <c r="AW10273" s="3"/>
      <c r="AX10273" s="3"/>
      <c r="AY10273" s="3"/>
      <c r="AZ10273" s="3"/>
      <c r="BA10273" s="3"/>
      <c r="BB10273" s="3"/>
      <c r="BC10273" s="3"/>
      <c r="BD10273" s="3"/>
      <c r="BE10273" s="3"/>
      <c r="BF10273" s="3"/>
      <c r="BG10273" s="3"/>
      <c r="CK10273"/>
    </row>
    <row r="10274" spans="1:89" x14ac:dyDescent="0.25">
      <c r="A10274" s="2"/>
      <c r="B10274" s="5"/>
      <c r="C10274" s="5"/>
      <c r="D10274" s="5"/>
      <c r="E10274" s="5"/>
      <c r="F10274" s="5"/>
      <c r="G10274" s="5"/>
      <c r="H10274" s="5"/>
      <c r="I10274" s="3"/>
      <c r="J10274" s="5"/>
      <c r="K10274" s="5"/>
      <c r="L10274" s="5"/>
      <c r="M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3"/>
      <c r="AU10274" s="5"/>
      <c r="AV10274" s="3"/>
      <c r="AW10274" s="3"/>
      <c r="AX10274" s="3"/>
      <c r="AY10274" s="3"/>
      <c r="AZ10274" s="3"/>
      <c r="BA10274" s="3"/>
      <c r="BB10274" s="3"/>
      <c r="BC10274" s="3"/>
      <c r="BD10274" s="3"/>
      <c r="BE10274" s="3"/>
      <c r="BF10274" s="3"/>
      <c r="BG10274" s="3"/>
      <c r="CK10274"/>
    </row>
    <row r="10275" spans="1:89" x14ac:dyDescent="0.25">
      <c r="A10275" s="2"/>
      <c r="B10275" s="5"/>
      <c r="C10275" s="5"/>
      <c r="D10275" s="5"/>
      <c r="E10275" s="5"/>
      <c r="F10275" s="5"/>
      <c r="G10275" s="5"/>
      <c r="H10275" s="5"/>
      <c r="I10275" s="5"/>
      <c r="J10275" s="5"/>
      <c r="K10275" s="3"/>
      <c r="L10275" s="5"/>
      <c r="M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3"/>
      <c r="AU10275" s="5"/>
      <c r="AV10275" s="3"/>
      <c r="AW10275" s="3"/>
      <c r="AX10275" s="3"/>
      <c r="AY10275" s="3"/>
      <c r="AZ10275" s="3"/>
      <c r="BA10275" s="3"/>
      <c r="BB10275" s="3"/>
      <c r="BC10275" s="3"/>
      <c r="BD10275" s="3"/>
      <c r="BE10275" s="3"/>
      <c r="BF10275" s="3"/>
      <c r="BG10275" s="3"/>
      <c r="CK10275"/>
    </row>
    <row r="10276" spans="1:89" x14ac:dyDescent="0.25">
      <c r="A10276" s="2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  <c r="L10276" s="5"/>
      <c r="M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3"/>
      <c r="AU10276" s="5"/>
      <c r="AV10276" s="3"/>
      <c r="AW10276" s="3"/>
      <c r="AX10276" s="3"/>
      <c r="AY10276" s="3"/>
      <c r="AZ10276" s="3"/>
      <c r="BA10276" s="3"/>
      <c r="BB10276" s="3"/>
      <c r="BC10276" s="3"/>
      <c r="BD10276" s="3"/>
      <c r="BE10276" s="3"/>
      <c r="BF10276" s="3"/>
      <c r="BG10276" s="3"/>
      <c r="CK10276"/>
    </row>
    <row r="10277" spans="1:89" x14ac:dyDescent="0.25">
      <c r="A10277" s="2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3"/>
      <c r="AU10277" s="5"/>
      <c r="AV10277" s="3"/>
      <c r="AW10277" s="3"/>
      <c r="AX10277" s="3"/>
      <c r="AY10277" s="3"/>
      <c r="AZ10277" s="3"/>
      <c r="BA10277" s="3"/>
      <c r="BB10277" s="3"/>
      <c r="BC10277" s="3"/>
      <c r="BD10277" s="3"/>
      <c r="BE10277" s="3"/>
      <c r="BF10277" s="3"/>
      <c r="BG10277" s="3"/>
      <c r="CK10277"/>
    </row>
    <row r="10278" spans="1:89" x14ac:dyDescent="0.25">
      <c r="A10278" s="2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3"/>
      <c r="AU10278" s="5"/>
      <c r="AV10278" s="3"/>
      <c r="AW10278" s="3"/>
      <c r="AX10278" s="3"/>
      <c r="AY10278" s="3"/>
      <c r="AZ10278" s="3"/>
      <c r="BA10278" s="3"/>
      <c r="BB10278" s="3"/>
      <c r="BC10278" s="3"/>
      <c r="BD10278" s="3"/>
      <c r="BE10278" s="3"/>
      <c r="BF10278" s="3"/>
      <c r="BG10278" s="3"/>
      <c r="CK10278"/>
    </row>
    <row r="10279" spans="1:89" x14ac:dyDescent="0.25">
      <c r="A10279" s="2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3"/>
      <c r="AU10279" s="5"/>
      <c r="AV10279" s="3"/>
      <c r="AW10279" s="3"/>
      <c r="AX10279" s="3"/>
      <c r="AY10279" s="3"/>
      <c r="AZ10279" s="3"/>
      <c r="BA10279" s="3"/>
      <c r="BB10279" s="3"/>
      <c r="BC10279" s="3"/>
      <c r="BD10279" s="3"/>
      <c r="BE10279" s="3"/>
      <c r="BF10279" s="3"/>
      <c r="BG10279" s="3"/>
      <c r="CK10279"/>
    </row>
    <row r="10280" spans="1:89" x14ac:dyDescent="0.25">
      <c r="A10280" s="2"/>
      <c r="B10280" s="5"/>
      <c r="C10280" s="5"/>
      <c r="D10280" s="5"/>
      <c r="E10280" s="5"/>
      <c r="F10280" s="5"/>
      <c r="G10280" s="5"/>
      <c r="H10280" s="5"/>
      <c r="I10280" s="3"/>
      <c r="J10280" s="5"/>
      <c r="K10280" s="5"/>
      <c r="L10280" s="5"/>
      <c r="M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3"/>
      <c r="AU10280" s="5"/>
      <c r="AV10280" s="3"/>
      <c r="AW10280" s="3"/>
      <c r="AX10280" s="3"/>
      <c r="AY10280" s="3"/>
      <c r="AZ10280" s="3"/>
      <c r="BA10280" s="3"/>
      <c r="BB10280" s="3"/>
      <c r="BC10280" s="3"/>
      <c r="BD10280" s="3"/>
      <c r="BE10280" s="3"/>
      <c r="BF10280" s="3"/>
      <c r="BG10280" s="3"/>
      <c r="CK10280"/>
    </row>
    <row r="10281" spans="1:89" x14ac:dyDescent="0.25">
      <c r="A10281" s="2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3"/>
      <c r="AU10281" s="5"/>
      <c r="AV10281" s="3"/>
      <c r="AW10281" s="3"/>
      <c r="AX10281" s="3"/>
      <c r="AY10281" s="3"/>
      <c r="AZ10281" s="3"/>
      <c r="BA10281" s="3"/>
      <c r="BB10281" s="3"/>
      <c r="BC10281" s="3"/>
      <c r="BD10281" s="3"/>
      <c r="BE10281" s="3"/>
      <c r="BF10281" s="3"/>
      <c r="BG10281" s="3"/>
      <c r="CK10281"/>
    </row>
    <row r="10282" spans="1:89" x14ac:dyDescent="0.25">
      <c r="A10282" s="2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3"/>
      <c r="AU10282" s="5"/>
      <c r="AV10282" s="3"/>
      <c r="AW10282" s="3"/>
      <c r="AX10282" s="3"/>
      <c r="AY10282" s="3"/>
      <c r="AZ10282" s="3"/>
      <c r="BA10282" s="3"/>
      <c r="BB10282" s="3"/>
      <c r="BC10282" s="3"/>
      <c r="BD10282" s="3"/>
      <c r="BE10282" s="3"/>
      <c r="BF10282" s="3"/>
      <c r="BG10282" s="3"/>
      <c r="CK10282"/>
    </row>
    <row r="10283" spans="1:89" x14ac:dyDescent="0.25">
      <c r="A10283" s="2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  <c r="L10283" s="5"/>
      <c r="M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3"/>
      <c r="AU10283" s="5"/>
      <c r="AV10283" s="3"/>
      <c r="AW10283" s="3"/>
      <c r="AX10283" s="3"/>
      <c r="AY10283" s="3"/>
      <c r="AZ10283" s="3"/>
      <c r="BA10283" s="3"/>
      <c r="BB10283" s="3"/>
      <c r="BC10283" s="3"/>
      <c r="BD10283" s="3"/>
      <c r="BE10283" s="3"/>
      <c r="BF10283" s="3"/>
      <c r="BG10283" s="3"/>
      <c r="CK10283"/>
    </row>
    <row r="10284" spans="1:89" x14ac:dyDescent="0.25">
      <c r="A10284" s="2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3"/>
      <c r="AU10284" s="5"/>
      <c r="AV10284" s="3"/>
      <c r="AW10284" s="3"/>
      <c r="AX10284" s="3"/>
      <c r="AY10284" s="3"/>
      <c r="AZ10284" s="3"/>
      <c r="BA10284" s="3"/>
      <c r="BB10284" s="3"/>
      <c r="BC10284" s="3"/>
      <c r="BD10284" s="3"/>
      <c r="BE10284" s="3"/>
      <c r="BF10284" s="3"/>
      <c r="BG10284" s="3"/>
      <c r="CK10284"/>
    </row>
    <row r="10285" spans="1:89" x14ac:dyDescent="0.25">
      <c r="A10285" s="2"/>
      <c r="B10285" s="5"/>
      <c r="C10285" s="5"/>
      <c r="D10285" s="5"/>
      <c r="E10285" s="5"/>
      <c r="F10285" s="5"/>
      <c r="G10285" s="5"/>
      <c r="H10285" s="5"/>
      <c r="I10285" s="3"/>
      <c r="J10285" s="5"/>
      <c r="K10285" s="5"/>
      <c r="L10285" s="5"/>
      <c r="M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3"/>
      <c r="AU10285" s="5"/>
      <c r="AV10285" s="3"/>
      <c r="AW10285" s="3"/>
      <c r="AX10285" s="3"/>
      <c r="AY10285" s="3"/>
      <c r="AZ10285" s="3"/>
      <c r="BA10285" s="3"/>
      <c r="BB10285" s="3"/>
      <c r="BC10285" s="3"/>
      <c r="BD10285" s="3"/>
      <c r="BE10285" s="3"/>
      <c r="BF10285" s="3"/>
      <c r="BG10285" s="3"/>
      <c r="CK10285"/>
    </row>
    <row r="10286" spans="1:89" x14ac:dyDescent="0.25">
      <c r="A10286" s="2"/>
      <c r="B10286" s="5"/>
      <c r="C10286" s="5"/>
      <c r="D10286" s="5"/>
      <c r="E10286" s="5"/>
      <c r="F10286" s="5"/>
      <c r="G10286" s="5"/>
      <c r="H10286" s="5"/>
      <c r="I10286" s="5"/>
      <c r="J10286" s="5"/>
      <c r="K10286" s="3"/>
      <c r="L10286" s="5"/>
      <c r="M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3"/>
      <c r="AU10286" s="5"/>
      <c r="AV10286" s="3"/>
      <c r="AW10286" s="3"/>
      <c r="AX10286" s="3"/>
      <c r="AY10286" s="3"/>
      <c r="AZ10286" s="3"/>
      <c r="BA10286" s="3"/>
      <c r="BB10286" s="3"/>
      <c r="BC10286" s="3"/>
      <c r="BD10286" s="3"/>
      <c r="BE10286" s="3"/>
      <c r="BF10286" s="3"/>
      <c r="BG10286" s="3"/>
      <c r="CK10286"/>
    </row>
    <row r="10287" spans="1:89" x14ac:dyDescent="0.25">
      <c r="A10287" s="2"/>
      <c r="B10287" s="5"/>
      <c r="C10287" s="5"/>
      <c r="D10287" s="5"/>
      <c r="E10287" s="5"/>
      <c r="F10287" s="5"/>
      <c r="G10287" s="5"/>
      <c r="H10287" s="5"/>
      <c r="I10287" s="3"/>
      <c r="J10287" s="5"/>
      <c r="K10287" s="5"/>
      <c r="L10287" s="5"/>
      <c r="M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3"/>
      <c r="AU10287" s="5"/>
      <c r="AV10287" s="3"/>
      <c r="AW10287" s="3"/>
      <c r="AX10287" s="3"/>
      <c r="AY10287" s="3"/>
      <c r="AZ10287" s="3"/>
      <c r="BA10287" s="3"/>
      <c r="BB10287" s="3"/>
      <c r="BC10287" s="3"/>
      <c r="BD10287" s="3"/>
      <c r="BE10287" s="3"/>
      <c r="BF10287" s="3"/>
      <c r="BG10287" s="3"/>
      <c r="CK10287"/>
    </row>
    <row r="10288" spans="1:89" x14ac:dyDescent="0.25">
      <c r="A10288" s="2"/>
      <c r="B10288" s="5"/>
      <c r="C10288" s="5"/>
      <c r="D10288" s="5"/>
      <c r="E10288" s="5"/>
      <c r="F10288" s="5"/>
      <c r="G10288" s="5"/>
      <c r="H10288" s="5"/>
      <c r="I10288" s="3"/>
      <c r="J10288" s="5"/>
      <c r="K10288" s="5"/>
      <c r="L10288" s="5"/>
      <c r="M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3"/>
      <c r="AU10288" s="5"/>
      <c r="AV10288" s="3"/>
      <c r="AW10288" s="3"/>
      <c r="AX10288" s="3"/>
      <c r="AY10288" s="3"/>
      <c r="AZ10288" s="3"/>
      <c r="BA10288" s="3"/>
      <c r="BB10288" s="3"/>
      <c r="BC10288" s="3"/>
      <c r="BD10288" s="3"/>
      <c r="BE10288" s="3"/>
      <c r="BF10288" s="3"/>
      <c r="BG10288" s="3"/>
      <c r="CK10288"/>
    </row>
    <row r="10289" spans="1:89" x14ac:dyDescent="0.25">
      <c r="A10289" s="2"/>
      <c r="B10289" s="5"/>
      <c r="C10289" s="5"/>
      <c r="D10289" s="5"/>
      <c r="E10289" s="5"/>
      <c r="F10289" s="5"/>
      <c r="G10289" s="5"/>
      <c r="H10289" s="5"/>
      <c r="I10289" s="3"/>
      <c r="J10289" s="5"/>
      <c r="K10289" s="5"/>
      <c r="L10289" s="5"/>
      <c r="M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3"/>
      <c r="AU10289" s="5"/>
      <c r="AV10289" s="3"/>
      <c r="AW10289" s="3"/>
      <c r="AX10289" s="3"/>
      <c r="AY10289" s="3"/>
      <c r="AZ10289" s="3"/>
      <c r="BA10289" s="3"/>
      <c r="BB10289" s="3"/>
      <c r="BC10289" s="3"/>
      <c r="BD10289" s="3"/>
      <c r="BE10289" s="3"/>
      <c r="BF10289" s="3"/>
      <c r="BG10289" s="3"/>
      <c r="CK10289"/>
    </row>
    <row r="10290" spans="1:89" x14ac:dyDescent="0.25">
      <c r="A10290" s="2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3"/>
      <c r="AU10290" s="5"/>
      <c r="AV10290" s="3"/>
      <c r="AW10290" s="3"/>
      <c r="AX10290" s="3"/>
      <c r="AY10290" s="3"/>
      <c r="AZ10290" s="3"/>
      <c r="BA10290" s="3"/>
      <c r="BB10290" s="3"/>
      <c r="BC10290" s="3"/>
      <c r="BD10290" s="3"/>
      <c r="BE10290" s="3"/>
      <c r="BF10290" s="3"/>
      <c r="BG10290" s="3"/>
      <c r="CK10290"/>
    </row>
    <row r="10291" spans="1:89" x14ac:dyDescent="0.25">
      <c r="A10291" s="2"/>
      <c r="B10291" s="5"/>
      <c r="C10291" s="5"/>
      <c r="D10291" s="5"/>
      <c r="E10291" s="5"/>
      <c r="F10291" s="5"/>
      <c r="G10291" s="5"/>
      <c r="H10291" s="5"/>
      <c r="I10291" s="3"/>
      <c r="J10291" s="5"/>
      <c r="K10291" s="5"/>
      <c r="L10291" s="5"/>
      <c r="M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3"/>
      <c r="AU10291" s="5"/>
      <c r="AV10291" s="3"/>
      <c r="AW10291" s="3"/>
      <c r="AX10291" s="3"/>
      <c r="AY10291" s="3"/>
      <c r="AZ10291" s="3"/>
      <c r="BA10291" s="3"/>
      <c r="BB10291" s="3"/>
      <c r="BC10291" s="3"/>
      <c r="BD10291" s="3"/>
      <c r="BE10291" s="3"/>
      <c r="BF10291" s="3"/>
      <c r="BG10291" s="3"/>
      <c r="CK10291"/>
    </row>
    <row r="10292" spans="1:89" x14ac:dyDescent="0.25">
      <c r="A10292" s="2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3"/>
      <c r="AU10292" s="5"/>
      <c r="AV10292" s="3"/>
      <c r="AW10292" s="3"/>
      <c r="AX10292" s="3"/>
      <c r="AY10292" s="3"/>
      <c r="AZ10292" s="3"/>
      <c r="BA10292" s="3"/>
      <c r="BB10292" s="3"/>
      <c r="BC10292" s="3"/>
      <c r="BD10292" s="3"/>
      <c r="BE10292" s="3"/>
      <c r="BF10292" s="3"/>
      <c r="BG10292" s="3"/>
      <c r="CK10292"/>
    </row>
    <row r="10293" spans="1:89" x14ac:dyDescent="0.25">
      <c r="A10293" s="2"/>
      <c r="B10293" s="5"/>
      <c r="C10293" s="5"/>
      <c r="D10293" s="5"/>
      <c r="E10293" s="5"/>
      <c r="F10293" s="5"/>
      <c r="G10293" s="5"/>
      <c r="H10293" s="5"/>
      <c r="I10293" s="3"/>
      <c r="J10293" s="5"/>
      <c r="K10293" s="5"/>
      <c r="L10293" s="5"/>
      <c r="M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3"/>
      <c r="AU10293" s="5"/>
      <c r="AV10293" s="3"/>
      <c r="AW10293" s="3"/>
      <c r="AX10293" s="3"/>
      <c r="AY10293" s="3"/>
      <c r="AZ10293" s="3"/>
      <c r="BA10293" s="3"/>
      <c r="BB10293" s="3"/>
      <c r="BC10293" s="3"/>
      <c r="BD10293" s="3"/>
      <c r="BE10293" s="3"/>
      <c r="BF10293" s="3"/>
      <c r="BG10293" s="3"/>
      <c r="CK10293"/>
    </row>
    <row r="10294" spans="1:89" x14ac:dyDescent="0.25">
      <c r="A10294" s="2"/>
      <c r="B10294" s="5"/>
      <c r="C10294" s="5"/>
      <c r="D10294" s="5"/>
      <c r="E10294" s="5"/>
      <c r="F10294" s="5"/>
      <c r="G10294" s="5"/>
      <c r="H10294" s="5"/>
      <c r="I10294" s="3"/>
      <c r="J10294" s="5"/>
      <c r="K10294" s="5"/>
      <c r="L10294" s="5"/>
      <c r="M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3"/>
      <c r="AU10294" s="5"/>
      <c r="AV10294" s="3"/>
      <c r="AW10294" s="3"/>
      <c r="AX10294" s="3"/>
      <c r="AY10294" s="3"/>
      <c r="AZ10294" s="3"/>
      <c r="BA10294" s="3"/>
      <c r="BB10294" s="3"/>
      <c r="BC10294" s="3"/>
      <c r="BD10294" s="3"/>
      <c r="BE10294" s="3"/>
      <c r="BF10294" s="3"/>
      <c r="BG10294" s="3"/>
      <c r="CK10294"/>
    </row>
    <row r="10295" spans="1:89" x14ac:dyDescent="0.25">
      <c r="A10295" s="2"/>
      <c r="B10295" s="5"/>
      <c r="C10295" s="5"/>
      <c r="D10295" s="5"/>
      <c r="E10295" s="5"/>
      <c r="F10295" s="5"/>
      <c r="G10295" s="5"/>
      <c r="H10295" s="5"/>
      <c r="I10295" s="3"/>
      <c r="J10295" s="5"/>
      <c r="K10295" s="3"/>
      <c r="L10295" s="5"/>
      <c r="M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3"/>
      <c r="AU10295" s="5"/>
      <c r="AV10295" s="3"/>
      <c r="AW10295" s="3"/>
      <c r="AX10295" s="3"/>
      <c r="AY10295" s="3"/>
      <c r="AZ10295" s="3"/>
      <c r="BA10295" s="3"/>
      <c r="BB10295" s="3"/>
      <c r="BC10295" s="3"/>
      <c r="BD10295" s="3"/>
      <c r="BE10295" s="3"/>
      <c r="BF10295" s="3"/>
      <c r="BG10295" s="3"/>
      <c r="CK10295"/>
    </row>
    <row r="10296" spans="1:89" x14ac:dyDescent="0.25">
      <c r="A10296" s="2"/>
      <c r="B10296" s="5"/>
      <c r="C10296" s="5"/>
      <c r="D10296" s="5"/>
      <c r="E10296" s="5"/>
      <c r="F10296" s="5"/>
      <c r="G10296" s="5"/>
      <c r="H10296" s="5"/>
      <c r="I10296" s="3"/>
      <c r="J10296" s="5"/>
      <c r="K10296" s="5"/>
      <c r="L10296" s="5"/>
      <c r="M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3"/>
      <c r="AU10296" s="5"/>
      <c r="AV10296" s="3"/>
      <c r="AW10296" s="3"/>
      <c r="AX10296" s="3"/>
      <c r="AY10296" s="3"/>
      <c r="AZ10296" s="3"/>
      <c r="BA10296" s="3"/>
      <c r="BB10296" s="3"/>
      <c r="BC10296" s="3"/>
      <c r="BD10296" s="3"/>
      <c r="BE10296" s="3"/>
      <c r="BF10296" s="3"/>
      <c r="BG10296" s="3"/>
      <c r="CK10296"/>
    </row>
    <row r="10297" spans="1:89" x14ac:dyDescent="0.25">
      <c r="A10297" s="2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3"/>
      <c r="AU10297" s="5"/>
      <c r="AV10297" s="3"/>
      <c r="AW10297" s="3"/>
      <c r="AX10297" s="3"/>
      <c r="AY10297" s="3"/>
      <c r="AZ10297" s="3"/>
      <c r="BA10297" s="3"/>
      <c r="BB10297" s="3"/>
      <c r="BC10297" s="3"/>
      <c r="BD10297" s="3"/>
      <c r="BE10297" s="3"/>
      <c r="BF10297" s="3"/>
      <c r="BG10297" s="3"/>
      <c r="CK10297"/>
    </row>
    <row r="10298" spans="1:89" x14ac:dyDescent="0.25">
      <c r="A10298" s="2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3"/>
      <c r="M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3"/>
      <c r="AU10298" s="5"/>
      <c r="AV10298" s="3"/>
      <c r="AW10298" s="3"/>
      <c r="AX10298" s="3"/>
      <c r="AY10298" s="3"/>
      <c r="AZ10298" s="3"/>
      <c r="BA10298" s="3"/>
      <c r="BB10298" s="3"/>
      <c r="BC10298" s="3"/>
      <c r="BD10298" s="3"/>
      <c r="BE10298" s="3"/>
      <c r="BF10298" s="3"/>
      <c r="BG10298" s="3"/>
      <c r="CK10298"/>
    </row>
    <row r="10299" spans="1:89" x14ac:dyDescent="0.25">
      <c r="A10299" s="2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3"/>
      <c r="AU10299" s="5"/>
      <c r="AV10299" s="3"/>
      <c r="AW10299" s="3"/>
      <c r="AX10299" s="3"/>
      <c r="AY10299" s="3"/>
      <c r="AZ10299" s="3"/>
      <c r="BA10299" s="3"/>
      <c r="BB10299" s="3"/>
      <c r="BC10299" s="3"/>
      <c r="BD10299" s="3"/>
      <c r="BE10299" s="3"/>
      <c r="BF10299" s="3"/>
      <c r="BG10299" s="3"/>
      <c r="CK10299"/>
    </row>
    <row r="10300" spans="1:89" x14ac:dyDescent="0.25">
      <c r="A10300" s="2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3"/>
      <c r="M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3"/>
      <c r="AU10300" s="5"/>
      <c r="AV10300" s="3"/>
      <c r="AW10300" s="3"/>
      <c r="AX10300" s="3"/>
      <c r="AY10300" s="3"/>
      <c r="AZ10300" s="3"/>
      <c r="BA10300" s="3"/>
      <c r="BB10300" s="3"/>
      <c r="BC10300" s="3"/>
      <c r="BD10300" s="3"/>
      <c r="BE10300" s="3"/>
      <c r="BF10300" s="3"/>
      <c r="BG10300" s="3"/>
      <c r="CK10300"/>
    </row>
    <row r="10301" spans="1:89" x14ac:dyDescent="0.25">
      <c r="A10301" s="2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3"/>
      <c r="AU10301" s="5"/>
      <c r="AV10301" s="3"/>
      <c r="AW10301" s="3"/>
      <c r="AX10301" s="3"/>
      <c r="AY10301" s="3"/>
      <c r="AZ10301" s="3"/>
      <c r="BA10301" s="3"/>
      <c r="BB10301" s="3"/>
      <c r="BC10301" s="3"/>
      <c r="BD10301" s="3"/>
      <c r="BE10301" s="3"/>
      <c r="BF10301" s="3"/>
      <c r="BG10301" s="3"/>
      <c r="CK10301"/>
    </row>
    <row r="10302" spans="1:89" x14ac:dyDescent="0.25">
      <c r="A10302" s="2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3"/>
      <c r="AU10302" s="5"/>
      <c r="AV10302" s="3"/>
      <c r="AW10302" s="3"/>
      <c r="AX10302" s="3"/>
      <c r="AY10302" s="3"/>
      <c r="AZ10302" s="3"/>
      <c r="BA10302" s="3"/>
      <c r="BB10302" s="3"/>
      <c r="BC10302" s="3"/>
      <c r="BD10302" s="3"/>
      <c r="BE10302" s="3"/>
      <c r="BF10302" s="3"/>
      <c r="BG10302" s="3"/>
      <c r="CK10302"/>
    </row>
    <row r="10303" spans="1:89" x14ac:dyDescent="0.25">
      <c r="A10303" s="2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  <c r="L10303" s="5"/>
      <c r="M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3"/>
      <c r="AU10303" s="5"/>
      <c r="AV10303" s="3"/>
      <c r="AW10303" s="3"/>
      <c r="AX10303" s="3"/>
      <c r="AY10303" s="3"/>
      <c r="AZ10303" s="3"/>
      <c r="BA10303" s="3"/>
      <c r="BB10303" s="3"/>
      <c r="BC10303" s="3"/>
      <c r="BD10303" s="3"/>
      <c r="BE10303" s="3"/>
      <c r="BF10303" s="3"/>
      <c r="BG10303" s="3"/>
      <c r="CK10303"/>
    </row>
    <row r="10304" spans="1:89" x14ac:dyDescent="0.25">
      <c r="A10304" s="2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3"/>
      <c r="AU10304" s="5"/>
      <c r="AV10304" s="3"/>
      <c r="AW10304" s="3"/>
      <c r="AX10304" s="3"/>
      <c r="AY10304" s="3"/>
      <c r="AZ10304" s="3"/>
      <c r="BA10304" s="3"/>
      <c r="BB10304" s="3"/>
      <c r="BC10304" s="3"/>
      <c r="BD10304" s="3"/>
      <c r="BE10304" s="3"/>
      <c r="BF10304" s="3"/>
      <c r="BG10304" s="3"/>
      <c r="CK10304"/>
    </row>
    <row r="10305" spans="1:89" x14ac:dyDescent="0.25">
      <c r="A10305" s="2"/>
      <c r="B10305" s="5"/>
      <c r="C10305" s="5"/>
      <c r="D10305" s="5"/>
      <c r="E10305" s="5"/>
      <c r="F10305" s="5"/>
      <c r="G10305" s="5"/>
      <c r="H10305" s="5"/>
      <c r="I10305" s="5"/>
      <c r="J10305" s="5"/>
      <c r="K10305" s="3"/>
      <c r="L10305" s="5"/>
      <c r="M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3"/>
      <c r="AU10305" s="5"/>
      <c r="AV10305" s="3"/>
      <c r="AW10305" s="3"/>
      <c r="AX10305" s="3"/>
      <c r="AY10305" s="3"/>
      <c r="AZ10305" s="3"/>
      <c r="BA10305" s="3"/>
      <c r="BB10305" s="3"/>
      <c r="BC10305" s="3"/>
      <c r="BD10305" s="3"/>
      <c r="BE10305" s="3"/>
      <c r="BF10305" s="3"/>
      <c r="BG10305" s="3"/>
      <c r="CK10305"/>
    </row>
    <row r="10306" spans="1:89" x14ac:dyDescent="0.25">
      <c r="A10306" s="2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3"/>
      <c r="AU10306" s="5"/>
      <c r="AV10306" s="3"/>
      <c r="AW10306" s="3"/>
      <c r="AX10306" s="3"/>
      <c r="AY10306" s="3"/>
      <c r="AZ10306" s="3"/>
      <c r="BA10306" s="3"/>
      <c r="BB10306" s="3"/>
      <c r="BC10306" s="3"/>
      <c r="BD10306" s="3"/>
      <c r="BE10306" s="3"/>
      <c r="BF10306" s="3"/>
      <c r="BG10306" s="3"/>
      <c r="CK10306"/>
    </row>
    <row r="10307" spans="1:89" x14ac:dyDescent="0.25">
      <c r="A10307" s="2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3"/>
      <c r="AU10307" s="5"/>
      <c r="AV10307" s="3"/>
      <c r="AW10307" s="3"/>
      <c r="AX10307" s="3"/>
      <c r="AY10307" s="3"/>
      <c r="AZ10307" s="3"/>
      <c r="BA10307" s="3"/>
      <c r="BB10307" s="3"/>
      <c r="BC10307" s="3"/>
      <c r="BD10307" s="3"/>
      <c r="BE10307" s="3"/>
      <c r="BF10307" s="3"/>
      <c r="BG10307" s="3"/>
      <c r="CK10307"/>
    </row>
    <row r="10308" spans="1:89" x14ac:dyDescent="0.25">
      <c r="A10308" s="2"/>
      <c r="B10308" s="5"/>
      <c r="C10308" s="5"/>
      <c r="D10308" s="5"/>
      <c r="E10308" s="5"/>
      <c r="F10308" s="5"/>
      <c r="G10308" s="5"/>
      <c r="H10308" s="5"/>
      <c r="I10308" s="5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G10308" s="3"/>
      <c r="AH10308" s="3"/>
      <c r="AI10308" s="3"/>
      <c r="AJ10308" s="3"/>
      <c r="AK10308" s="3"/>
      <c r="AL10308" s="3"/>
      <c r="AM10308" s="3"/>
      <c r="AN10308" s="5"/>
      <c r="AO10308" s="5"/>
      <c r="AP10308" s="5"/>
      <c r="AQ10308" s="5"/>
      <c r="AR10308" s="5"/>
      <c r="AS10308" s="5"/>
      <c r="AT10308" s="3"/>
      <c r="AU10308" s="5"/>
      <c r="AV10308" s="3"/>
      <c r="AW10308" s="3"/>
      <c r="AX10308" s="3"/>
      <c r="AY10308" s="3"/>
      <c r="AZ10308" s="3"/>
      <c r="BA10308" s="3"/>
      <c r="BB10308" s="3"/>
      <c r="BC10308" s="3"/>
      <c r="BD10308" s="3"/>
      <c r="BE10308" s="3"/>
      <c r="BF10308" s="3"/>
      <c r="BG10308" s="3"/>
      <c r="CK10308"/>
    </row>
    <row r="10309" spans="1:89" x14ac:dyDescent="0.25">
      <c r="A10309" s="2"/>
      <c r="B10309" s="5"/>
      <c r="C10309" s="5"/>
      <c r="D10309" s="5"/>
      <c r="E10309" s="5"/>
      <c r="F10309" s="5"/>
      <c r="G10309" s="5"/>
      <c r="H10309" s="5"/>
      <c r="I10309" s="3"/>
      <c r="J10309" s="5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G10309" s="3"/>
      <c r="AH10309" s="3"/>
      <c r="AI10309" s="3"/>
      <c r="AJ10309" s="3"/>
      <c r="AK10309" s="3"/>
      <c r="AL10309" s="3"/>
      <c r="AM10309" s="5"/>
      <c r="AN10309" s="5"/>
      <c r="AO10309" s="5"/>
      <c r="AP10309" s="5"/>
      <c r="AQ10309" s="5"/>
      <c r="AR10309" s="5"/>
      <c r="AS10309" s="5"/>
      <c r="AT10309" s="3"/>
      <c r="AU10309" s="5"/>
      <c r="AV10309" s="3"/>
      <c r="AW10309" s="3"/>
      <c r="AX10309" s="3"/>
      <c r="AY10309" s="3"/>
      <c r="AZ10309" s="3"/>
      <c r="BA10309" s="3"/>
      <c r="BB10309" s="3"/>
      <c r="BC10309" s="3"/>
      <c r="BD10309" s="3"/>
      <c r="BE10309" s="3"/>
      <c r="BF10309" s="3"/>
      <c r="BG10309" s="3"/>
      <c r="CK10309"/>
    </row>
    <row r="10310" spans="1:89" x14ac:dyDescent="0.25">
      <c r="A10310" s="2"/>
      <c r="B10310" s="5"/>
      <c r="C10310" s="5"/>
      <c r="D10310" s="5"/>
      <c r="E10310" s="5"/>
      <c r="F10310" s="5"/>
      <c r="G10310" s="5"/>
      <c r="H10310" s="5"/>
      <c r="I10310" s="5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3"/>
      <c r="AH10310" s="3"/>
      <c r="AI10310" s="3"/>
      <c r="AJ10310" s="5"/>
      <c r="AK10310" s="5"/>
      <c r="AL10310" s="5"/>
      <c r="AM10310" s="5"/>
      <c r="AN10310" s="5"/>
      <c r="AO10310" s="5"/>
      <c r="AP10310" s="5"/>
      <c r="AQ10310" s="3"/>
      <c r="AR10310" s="5"/>
      <c r="AS10310" s="5"/>
      <c r="AT10310" s="3"/>
      <c r="AU10310" s="5"/>
      <c r="AV10310" s="3"/>
      <c r="AW10310" s="3"/>
      <c r="AX10310" s="3"/>
      <c r="AY10310" s="3"/>
      <c r="AZ10310" s="3"/>
      <c r="BA10310" s="3"/>
      <c r="BB10310" s="3"/>
      <c r="BC10310" s="3"/>
      <c r="BD10310" s="3"/>
      <c r="BE10310" s="3"/>
      <c r="BF10310" s="3"/>
      <c r="BG10310" s="3"/>
      <c r="CK10310"/>
    </row>
    <row r="10311" spans="1:89" x14ac:dyDescent="0.25">
      <c r="A10311" s="2"/>
      <c r="B10311" s="5"/>
      <c r="C10311" s="5"/>
      <c r="D10311" s="5"/>
      <c r="E10311" s="5"/>
      <c r="F10311" s="5"/>
      <c r="G10311" s="5"/>
      <c r="H10311" s="5"/>
      <c r="I10311" s="5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3"/>
      <c r="AH10311" s="3"/>
      <c r="AI10311" s="3"/>
      <c r="AJ10311" s="3"/>
      <c r="AK10311" s="3"/>
      <c r="AL10311" s="3"/>
      <c r="AM10311" s="3"/>
      <c r="AN10311" s="5"/>
      <c r="AO10311" s="5"/>
      <c r="AP10311" s="5"/>
      <c r="AQ10311" s="3"/>
      <c r="AR10311" s="5"/>
      <c r="AS10311" s="5"/>
      <c r="AT10311" s="3"/>
      <c r="AU10311" s="5"/>
      <c r="AV10311" s="3"/>
      <c r="AW10311" s="3"/>
      <c r="AX10311" s="3"/>
      <c r="AY10311" s="3"/>
      <c r="AZ10311" s="3"/>
      <c r="BA10311" s="3"/>
      <c r="BB10311" s="3"/>
      <c r="BC10311" s="3"/>
      <c r="BD10311" s="3"/>
      <c r="BE10311" s="3"/>
      <c r="BF10311" s="3"/>
      <c r="BG10311" s="3"/>
      <c r="CK10311"/>
    </row>
    <row r="10312" spans="1:89" x14ac:dyDescent="0.25">
      <c r="A10312" s="2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3"/>
      <c r="AH10312" s="3"/>
      <c r="AI10312" s="3"/>
      <c r="AJ10312" s="3"/>
      <c r="AK10312" s="3"/>
      <c r="AL10312" s="3"/>
      <c r="AM10312" s="3"/>
      <c r="AN10312" s="5"/>
      <c r="AO10312" s="5"/>
      <c r="AP10312" s="5"/>
      <c r="AQ10312" s="3"/>
      <c r="AR10312" s="5"/>
      <c r="AS10312" s="5"/>
      <c r="AT10312" s="3"/>
      <c r="AU10312" s="5"/>
      <c r="AV10312" s="3"/>
      <c r="AW10312" s="3"/>
      <c r="AX10312" s="3"/>
      <c r="AY10312" s="3"/>
      <c r="AZ10312" s="3"/>
      <c r="BA10312" s="3"/>
      <c r="BB10312" s="3"/>
      <c r="BC10312" s="3"/>
      <c r="BD10312" s="3"/>
      <c r="BE10312" s="3"/>
      <c r="BF10312" s="3"/>
      <c r="BG10312" s="3"/>
      <c r="CK10312"/>
    </row>
    <row r="10313" spans="1:89" x14ac:dyDescent="0.25">
      <c r="A10313" s="2"/>
      <c r="B10313" s="5"/>
      <c r="C10313" s="5"/>
      <c r="D10313" s="5"/>
      <c r="E10313" s="5"/>
      <c r="F10313" s="5"/>
      <c r="G10313" s="5"/>
      <c r="H10313" s="5"/>
      <c r="I10313" s="5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G10313" s="3"/>
      <c r="AH10313" s="3"/>
      <c r="AI10313" s="3"/>
      <c r="AJ10313" s="3"/>
      <c r="AK10313" s="3"/>
      <c r="AL10313" s="3"/>
      <c r="AM10313" s="3"/>
      <c r="AN10313" s="5"/>
      <c r="AO10313" s="5"/>
      <c r="AP10313" s="5"/>
      <c r="AQ10313" s="5"/>
      <c r="AR10313" s="5"/>
      <c r="AS10313" s="5"/>
      <c r="AT10313" s="3"/>
      <c r="AU10313" s="5"/>
      <c r="AV10313" s="3"/>
      <c r="AW10313" s="3"/>
      <c r="AX10313" s="3"/>
      <c r="AY10313" s="3"/>
      <c r="AZ10313" s="3"/>
      <c r="BA10313" s="3"/>
      <c r="BB10313" s="3"/>
      <c r="BC10313" s="3"/>
      <c r="BD10313" s="3"/>
      <c r="BE10313" s="3"/>
      <c r="BF10313" s="3"/>
      <c r="BG10313" s="3"/>
      <c r="CK10313"/>
    </row>
    <row r="10314" spans="1:89" x14ac:dyDescent="0.25">
      <c r="A10314" s="2"/>
      <c r="B10314" s="5"/>
      <c r="C10314" s="5"/>
      <c r="D10314" s="5"/>
      <c r="E10314" s="5"/>
      <c r="F10314" s="5"/>
      <c r="G10314" s="5"/>
      <c r="H10314" s="5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G10314" s="3"/>
      <c r="AH10314" s="3"/>
      <c r="AI10314" s="3"/>
      <c r="AJ10314" s="3"/>
      <c r="AK10314" s="3"/>
      <c r="AL10314" s="3"/>
      <c r="AM10314" s="5"/>
      <c r="AN10314" s="5"/>
      <c r="AO10314" s="5"/>
      <c r="AP10314" s="5"/>
      <c r="AQ10314" s="5"/>
      <c r="AR10314" s="5"/>
      <c r="AS10314" s="5"/>
      <c r="AT10314" s="3"/>
      <c r="AU10314" s="5"/>
      <c r="AV10314" s="3"/>
      <c r="AW10314" s="3"/>
      <c r="AX10314" s="3"/>
      <c r="AY10314" s="3"/>
      <c r="AZ10314" s="3"/>
      <c r="BA10314" s="3"/>
      <c r="BB10314" s="3"/>
      <c r="BC10314" s="3"/>
      <c r="BD10314" s="3"/>
      <c r="BE10314" s="3"/>
      <c r="BF10314" s="3"/>
      <c r="BG10314" s="3"/>
      <c r="CK10314"/>
    </row>
    <row r="10315" spans="1:89" x14ac:dyDescent="0.25">
      <c r="A10315" s="2"/>
      <c r="B10315" s="5"/>
      <c r="C10315" s="5"/>
      <c r="D10315" s="5"/>
      <c r="E10315" s="5"/>
      <c r="F10315" s="5"/>
      <c r="G10315" s="5"/>
      <c r="H10315" s="5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3"/>
      <c r="AH10315" s="3"/>
      <c r="AI10315" s="3"/>
      <c r="AJ10315" s="5"/>
      <c r="AK10315" s="5"/>
      <c r="AL10315" s="5"/>
      <c r="AM10315" s="5"/>
      <c r="AN10315" s="5"/>
      <c r="AO10315" s="5"/>
      <c r="AP10315" s="5"/>
      <c r="AQ10315" s="3"/>
      <c r="AR10315" s="5"/>
      <c r="AS10315" s="3"/>
      <c r="AT10315" s="3"/>
      <c r="AU10315" s="5"/>
      <c r="AV10315" s="3"/>
      <c r="AW10315" s="3"/>
      <c r="AX10315" s="3"/>
      <c r="AY10315" s="3"/>
      <c r="AZ10315" s="3"/>
      <c r="BA10315" s="3"/>
      <c r="BB10315" s="3"/>
      <c r="BC10315" s="3"/>
      <c r="BD10315" s="3"/>
      <c r="BE10315" s="3"/>
      <c r="BF10315" s="3"/>
      <c r="BG10315" s="3"/>
      <c r="CK10315"/>
    </row>
    <row r="10316" spans="1:89" x14ac:dyDescent="0.25">
      <c r="A10316" s="2"/>
      <c r="B10316" s="5"/>
      <c r="C10316" s="5"/>
      <c r="D10316" s="5"/>
      <c r="E10316" s="5"/>
      <c r="F10316" s="5"/>
      <c r="G10316" s="5"/>
      <c r="H10316" s="5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3"/>
      <c r="AH10316" s="3"/>
      <c r="AI10316" s="3"/>
      <c r="AJ10316" s="3"/>
      <c r="AK10316" s="3"/>
      <c r="AL10316" s="3"/>
      <c r="AM10316" s="3"/>
      <c r="AN10316" s="5"/>
      <c r="AO10316" s="5"/>
      <c r="AP10316" s="5"/>
      <c r="AQ10316" s="3"/>
      <c r="AR10316" s="5"/>
      <c r="AS10316" s="5"/>
      <c r="AT10316" s="3"/>
      <c r="AU10316" s="5"/>
      <c r="AV10316" s="3"/>
      <c r="AW10316" s="3"/>
      <c r="AX10316" s="3"/>
      <c r="AY10316" s="3"/>
      <c r="AZ10316" s="3"/>
      <c r="BA10316" s="3"/>
      <c r="BB10316" s="3"/>
      <c r="BC10316" s="3"/>
      <c r="BD10316" s="3"/>
      <c r="BE10316" s="3"/>
      <c r="BF10316" s="3"/>
      <c r="BG10316" s="3"/>
      <c r="CK10316"/>
    </row>
    <row r="10317" spans="1:89" x14ac:dyDescent="0.25">
      <c r="A10317" s="2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AJ10317" s="3"/>
      <c r="AK10317" s="3"/>
      <c r="AL10317" s="3"/>
      <c r="AM10317" s="3"/>
      <c r="AN10317" s="5"/>
      <c r="AO10317" s="5"/>
      <c r="AP10317" s="5"/>
      <c r="AQ10317" s="3"/>
      <c r="AR10317" s="5"/>
      <c r="AS10317" s="3"/>
      <c r="AT10317" s="3"/>
      <c r="AU10317" s="5"/>
      <c r="AV10317" s="3"/>
      <c r="AW10317" s="3"/>
      <c r="AX10317" s="3"/>
      <c r="AY10317" s="3"/>
      <c r="AZ10317" s="3"/>
      <c r="BA10317" s="3"/>
      <c r="BB10317" s="3"/>
      <c r="BC10317" s="3"/>
      <c r="BD10317" s="3"/>
      <c r="BE10317" s="3"/>
      <c r="BF10317" s="3"/>
      <c r="BG10317" s="3"/>
      <c r="CK10317"/>
    </row>
    <row r="10318" spans="1:89" x14ac:dyDescent="0.25">
      <c r="A10318" s="2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AJ10318" s="3"/>
      <c r="AK10318" s="3"/>
      <c r="AL10318" s="3"/>
      <c r="AM10318" s="3"/>
      <c r="AN10318" s="5"/>
      <c r="AO10318" s="5"/>
      <c r="AP10318" s="5"/>
      <c r="AQ10318" s="5"/>
      <c r="AR10318" s="5"/>
      <c r="AS10318" s="5"/>
      <c r="AT10318" s="3"/>
      <c r="AU10318" s="5"/>
      <c r="AV10318" s="3"/>
      <c r="AW10318" s="3"/>
      <c r="AX10318" s="3"/>
      <c r="AY10318" s="3"/>
      <c r="AZ10318" s="3"/>
      <c r="BA10318" s="3"/>
      <c r="BB10318" s="3"/>
      <c r="BC10318" s="3"/>
      <c r="BD10318" s="3"/>
      <c r="BE10318" s="3"/>
      <c r="BF10318" s="3"/>
      <c r="BG10318" s="3"/>
      <c r="CK10318"/>
    </row>
    <row r="10319" spans="1:89" x14ac:dyDescent="0.25">
      <c r="A10319" s="2"/>
      <c r="B10319" s="5"/>
      <c r="C10319" s="5"/>
      <c r="D10319" s="5"/>
      <c r="E10319" s="5"/>
      <c r="F10319" s="5"/>
      <c r="G10319" s="5"/>
      <c r="H10319" s="5"/>
      <c r="I10319" s="3"/>
      <c r="J10319" s="5"/>
      <c r="K10319" s="5"/>
      <c r="L10319" s="5"/>
      <c r="M10319" s="5"/>
      <c r="AJ10319" s="3"/>
      <c r="AK10319" s="3"/>
      <c r="AL10319" s="3"/>
      <c r="AM10319" s="5"/>
      <c r="AN10319" s="5"/>
      <c r="AO10319" s="5"/>
      <c r="AP10319" s="5"/>
      <c r="AQ10319" s="5"/>
      <c r="AR10319" s="5"/>
      <c r="AS10319" s="5"/>
      <c r="AT10319" s="3"/>
      <c r="AU10319" s="5"/>
      <c r="AV10319" s="3"/>
      <c r="AW10319" s="3"/>
      <c r="AX10319" s="3"/>
      <c r="AY10319" s="3"/>
      <c r="AZ10319" s="3"/>
      <c r="BA10319" s="3"/>
      <c r="BB10319" s="3"/>
      <c r="BC10319" s="3"/>
      <c r="BD10319" s="3"/>
      <c r="BE10319" s="3"/>
      <c r="BF10319" s="3"/>
      <c r="BG10319" s="3"/>
      <c r="CK10319"/>
    </row>
    <row r="10320" spans="1:89" x14ac:dyDescent="0.25">
      <c r="A10320" s="2"/>
      <c r="B10320" s="5"/>
      <c r="C10320" s="5"/>
      <c r="D10320" s="5"/>
      <c r="E10320" s="5"/>
      <c r="F10320" s="5"/>
      <c r="G10320" s="5"/>
      <c r="H10320" s="5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G10320" s="3"/>
      <c r="AH10320" s="3"/>
      <c r="AI10320" s="3"/>
      <c r="AJ10320" s="5"/>
      <c r="AK10320" s="5"/>
      <c r="AL10320" s="5"/>
      <c r="AM10320" s="5"/>
      <c r="AN10320" s="5"/>
      <c r="AO10320" s="5"/>
      <c r="AP10320" s="5"/>
      <c r="AQ10320" s="3"/>
      <c r="AR10320" s="3"/>
      <c r="AS10320" s="3"/>
      <c r="AT10320" s="3"/>
      <c r="AU10320" s="5"/>
      <c r="AV10320" s="3"/>
      <c r="AW10320" s="3"/>
      <c r="AX10320" s="3"/>
      <c r="AY10320" s="3"/>
      <c r="AZ10320" s="3"/>
      <c r="BA10320" s="3"/>
      <c r="BB10320" s="3"/>
      <c r="BC10320" s="3"/>
      <c r="BD10320" s="3"/>
      <c r="BE10320" s="3"/>
      <c r="BF10320" s="3"/>
      <c r="BG10320" s="3"/>
      <c r="CK10320"/>
    </row>
    <row r="10321" spans="1:89" x14ac:dyDescent="0.25">
      <c r="A10321" s="2"/>
      <c r="B10321" s="5"/>
      <c r="C10321" s="5"/>
      <c r="D10321" s="5"/>
      <c r="E10321" s="5"/>
      <c r="F10321" s="5"/>
      <c r="G10321" s="5"/>
      <c r="H10321" s="5"/>
      <c r="I10321" s="5"/>
      <c r="J10321" s="5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5"/>
      <c r="AK10321" s="3"/>
      <c r="AL10321" s="3"/>
      <c r="AM10321" s="3"/>
      <c r="AN10321" s="5"/>
      <c r="AO10321" s="5"/>
      <c r="AP10321" s="5"/>
      <c r="AQ10321" s="5"/>
      <c r="AR10321" s="5"/>
      <c r="AS10321" s="5"/>
      <c r="AT10321" s="3"/>
      <c r="AU10321" s="5"/>
      <c r="AV10321" s="3"/>
      <c r="AW10321" s="3"/>
      <c r="AX10321" s="3"/>
      <c r="AY10321" s="3"/>
      <c r="AZ10321" s="3"/>
      <c r="BA10321" s="3"/>
      <c r="BB10321" s="3"/>
      <c r="BC10321" s="3"/>
      <c r="BD10321" s="3"/>
      <c r="BE10321" s="3"/>
      <c r="BF10321" s="3"/>
      <c r="BG10321" s="3"/>
      <c r="CK10321"/>
    </row>
    <row r="10322" spans="1:89" x14ac:dyDescent="0.25">
      <c r="A10322" s="2"/>
      <c r="B10322" s="5"/>
      <c r="C10322" s="5"/>
      <c r="D10322" s="5"/>
      <c r="E10322" s="5"/>
      <c r="F10322" s="5"/>
      <c r="G10322" s="5"/>
      <c r="H10322" s="5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G10322" s="3"/>
      <c r="AH10322" s="3"/>
      <c r="AI10322" s="3"/>
      <c r="AJ10322" s="3"/>
      <c r="AK10322" s="3"/>
      <c r="AL10322" s="3"/>
      <c r="AM10322" s="3"/>
      <c r="AN10322" s="5"/>
      <c r="AO10322" s="5"/>
      <c r="AP10322" s="5"/>
      <c r="AQ10322" s="3"/>
      <c r="AR10322" s="3"/>
      <c r="AS10322" s="3"/>
      <c r="AT10322" s="3"/>
      <c r="AU10322" s="5"/>
      <c r="AV10322" s="3"/>
      <c r="AW10322" s="3"/>
      <c r="AX10322" s="3"/>
      <c r="AY10322" s="3"/>
      <c r="AZ10322" s="3"/>
      <c r="BA10322" s="3"/>
      <c r="BB10322" s="3"/>
      <c r="BC10322" s="3"/>
      <c r="BD10322" s="3"/>
      <c r="BE10322" s="3"/>
      <c r="BF10322" s="3"/>
      <c r="BG10322" s="3"/>
      <c r="CK10322"/>
    </row>
    <row r="10323" spans="1:89" x14ac:dyDescent="0.25">
      <c r="A10323" s="2"/>
      <c r="B10323" s="5"/>
      <c r="C10323" s="5"/>
      <c r="D10323" s="5"/>
      <c r="E10323" s="5"/>
      <c r="F10323" s="5"/>
      <c r="G10323" s="5"/>
      <c r="H10323" s="5"/>
      <c r="I10323" s="3"/>
      <c r="J10323" s="5"/>
      <c r="K10323" s="5"/>
      <c r="L10323" s="5"/>
      <c r="M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3"/>
      <c r="AU10323" s="5"/>
      <c r="AV10323" s="3"/>
      <c r="AW10323" s="3"/>
      <c r="AX10323" s="3"/>
      <c r="AY10323" s="3"/>
      <c r="AZ10323" s="3"/>
      <c r="BA10323" s="3"/>
      <c r="BB10323" s="3"/>
      <c r="BC10323" s="3"/>
      <c r="BD10323" s="3"/>
      <c r="BE10323" s="3"/>
      <c r="BF10323" s="3"/>
      <c r="BG10323" s="3"/>
      <c r="CK10323"/>
    </row>
    <row r="10324" spans="1:89" x14ac:dyDescent="0.25">
      <c r="A10324" s="2"/>
      <c r="B10324" s="5"/>
      <c r="C10324" s="5"/>
      <c r="D10324" s="5"/>
      <c r="E10324" s="5"/>
      <c r="F10324" s="5"/>
      <c r="G10324" s="5"/>
      <c r="H10324" s="5"/>
      <c r="I10324" s="3"/>
      <c r="J10324" s="5"/>
      <c r="K10324" s="5"/>
      <c r="L10324" s="5"/>
      <c r="M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3"/>
      <c r="AU10324" s="5"/>
      <c r="AV10324" s="3"/>
      <c r="AW10324" s="3"/>
      <c r="AX10324" s="3"/>
      <c r="AY10324" s="3"/>
      <c r="AZ10324" s="3"/>
      <c r="BA10324" s="3"/>
      <c r="BB10324" s="3"/>
      <c r="BC10324" s="3"/>
      <c r="BD10324" s="3"/>
      <c r="BE10324" s="3"/>
      <c r="BF10324" s="3"/>
      <c r="BG10324" s="3"/>
      <c r="CK10324"/>
    </row>
    <row r="10325" spans="1:89" x14ac:dyDescent="0.25">
      <c r="A10325" s="2"/>
      <c r="B10325" s="5"/>
      <c r="C10325" s="5"/>
      <c r="D10325" s="5"/>
      <c r="E10325" s="5"/>
      <c r="F10325" s="5"/>
      <c r="G10325" s="5"/>
      <c r="H10325" s="5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3"/>
      <c r="AH10325" s="3"/>
      <c r="AI10325" s="3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3"/>
      <c r="AU10325" s="5"/>
      <c r="AV10325" s="3"/>
      <c r="AW10325" s="3"/>
      <c r="AX10325" s="3"/>
      <c r="AY10325" s="3"/>
      <c r="AZ10325" s="3"/>
      <c r="BA10325" s="3"/>
      <c r="BB10325" s="3"/>
      <c r="BC10325" s="3"/>
      <c r="BD10325" s="3"/>
      <c r="BE10325" s="3"/>
      <c r="BF10325" s="3"/>
      <c r="BG10325" s="3"/>
      <c r="CK10325"/>
    </row>
    <row r="10326" spans="1:89" x14ac:dyDescent="0.25">
      <c r="A10326" s="2"/>
      <c r="B10326" s="5"/>
      <c r="C10326" s="5"/>
      <c r="D10326" s="5"/>
      <c r="E10326" s="5"/>
      <c r="F10326" s="5"/>
      <c r="G10326" s="5"/>
      <c r="H10326" s="5"/>
      <c r="I10326" s="3"/>
      <c r="J10326" s="5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3"/>
      <c r="AH10326" s="3"/>
      <c r="AI10326" s="3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3"/>
      <c r="AU10326" s="5"/>
      <c r="AV10326" s="3"/>
      <c r="AW10326" s="3"/>
      <c r="AX10326" s="3"/>
      <c r="AY10326" s="3"/>
      <c r="AZ10326" s="3"/>
      <c r="BA10326" s="3"/>
      <c r="BB10326" s="3"/>
      <c r="BC10326" s="3"/>
      <c r="BD10326" s="3"/>
      <c r="BE10326" s="3"/>
      <c r="BF10326" s="3"/>
      <c r="BG10326" s="3"/>
      <c r="CK10326"/>
    </row>
    <row r="10327" spans="1:89" x14ac:dyDescent="0.25">
      <c r="A10327" s="2"/>
      <c r="B10327" s="5"/>
      <c r="C10327" s="5"/>
      <c r="D10327" s="5"/>
      <c r="E10327" s="5"/>
      <c r="F10327" s="5"/>
      <c r="G10327" s="5"/>
      <c r="H10327" s="5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3"/>
      <c r="AH10327" s="3"/>
      <c r="AI10327" s="3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3"/>
      <c r="AU10327" s="5"/>
      <c r="AV10327" s="3"/>
      <c r="AW10327" s="3"/>
      <c r="AX10327" s="3"/>
      <c r="AY10327" s="3"/>
      <c r="AZ10327" s="3"/>
      <c r="BA10327" s="3"/>
      <c r="BB10327" s="3"/>
      <c r="BC10327" s="3"/>
      <c r="BD10327" s="3"/>
      <c r="BE10327" s="3"/>
      <c r="BF10327" s="3"/>
      <c r="BG10327" s="3"/>
      <c r="CK10327"/>
    </row>
    <row r="10328" spans="1:89" x14ac:dyDescent="0.25">
      <c r="A10328" s="2"/>
      <c r="B10328" s="5"/>
      <c r="C10328" s="5"/>
      <c r="D10328" s="5"/>
      <c r="E10328" s="5"/>
      <c r="F10328" s="5"/>
      <c r="G10328" s="5"/>
      <c r="H10328" s="5"/>
      <c r="I10328" s="5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G10328" s="3"/>
      <c r="AH10328" s="3"/>
      <c r="AI10328" s="3"/>
      <c r="AJ10328" s="3"/>
      <c r="AK10328" s="3"/>
      <c r="AL10328" s="3"/>
      <c r="AM10328" s="3"/>
      <c r="AN10328" s="5"/>
      <c r="AO10328" s="5"/>
      <c r="AP10328" s="5"/>
      <c r="AQ10328" s="3"/>
      <c r="AR10328" s="3"/>
      <c r="AS10328" s="3"/>
      <c r="AT10328" s="3"/>
      <c r="AU10328" s="5"/>
      <c r="AV10328" s="3"/>
      <c r="AW10328" s="3"/>
      <c r="AX10328" s="3"/>
      <c r="AY10328" s="3"/>
      <c r="AZ10328" s="3"/>
      <c r="BA10328" s="3"/>
      <c r="BB10328" s="3"/>
      <c r="BC10328" s="3"/>
      <c r="BD10328" s="3"/>
      <c r="BE10328" s="3"/>
      <c r="BF10328" s="3"/>
      <c r="BG10328" s="3"/>
      <c r="CK10328"/>
    </row>
    <row r="10329" spans="1:89" x14ac:dyDescent="0.25">
      <c r="A10329" s="2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  <c r="L10329" s="5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3"/>
      <c r="AH10329" s="3"/>
      <c r="AI10329" s="3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3"/>
      <c r="AU10329" s="5"/>
      <c r="AV10329" s="3"/>
      <c r="AW10329" s="3"/>
      <c r="AX10329" s="3"/>
      <c r="AY10329" s="3"/>
      <c r="AZ10329" s="3"/>
      <c r="BA10329" s="3"/>
      <c r="BB10329" s="3"/>
      <c r="BC10329" s="3"/>
      <c r="BD10329" s="3"/>
      <c r="BE10329" s="3"/>
      <c r="BF10329" s="3"/>
      <c r="BG10329" s="3"/>
      <c r="CK10329"/>
    </row>
    <row r="10330" spans="1:89" x14ac:dyDescent="0.25">
      <c r="A10330" s="2"/>
      <c r="B10330" s="5"/>
      <c r="C10330" s="5"/>
      <c r="D10330" s="5"/>
      <c r="E10330" s="5"/>
      <c r="F10330" s="5"/>
      <c r="G10330" s="5"/>
      <c r="H10330" s="5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3"/>
      <c r="AH10330" s="3"/>
      <c r="AI10330" s="3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3"/>
      <c r="AU10330" s="5"/>
      <c r="AV10330" s="3"/>
      <c r="AW10330" s="3"/>
      <c r="AX10330" s="3"/>
      <c r="AY10330" s="3"/>
      <c r="AZ10330" s="3"/>
      <c r="BA10330" s="3"/>
      <c r="BB10330" s="3"/>
      <c r="BC10330" s="3"/>
      <c r="BD10330" s="3"/>
      <c r="BE10330" s="3"/>
      <c r="BF10330" s="3"/>
      <c r="BG10330" s="3"/>
      <c r="CK10330"/>
    </row>
    <row r="10331" spans="1:89" x14ac:dyDescent="0.25">
      <c r="A10331" s="2"/>
      <c r="B10331" s="5"/>
      <c r="C10331" s="5"/>
      <c r="D10331" s="5"/>
      <c r="E10331" s="5"/>
      <c r="F10331" s="5"/>
      <c r="G10331" s="5"/>
      <c r="H10331" s="5"/>
      <c r="I10331" s="5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3"/>
      <c r="AH10331" s="3"/>
      <c r="AI10331" s="3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3"/>
      <c r="AU10331" s="5"/>
      <c r="AV10331" s="3"/>
      <c r="AW10331" s="3"/>
      <c r="AX10331" s="3"/>
      <c r="AY10331" s="3"/>
      <c r="AZ10331" s="3"/>
      <c r="BA10331" s="3"/>
      <c r="BB10331" s="3"/>
      <c r="BC10331" s="3"/>
      <c r="BD10331" s="3"/>
      <c r="BE10331" s="3"/>
      <c r="BF10331" s="3"/>
      <c r="BG10331" s="3"/>
      <c r="CK10331"/>
    </row>
    <row r="10332" spans="1:89" x14ac:dyDescent="0.25">
      <c r="A10332" s="2"/>
      <c r="B10332" s="5"/>
      <c r="C10332" s="5"/>
      <c r="D10332" s="5"/>
      <c r="E10332" s="5"/>
      <c r="F10332" s="5"/>
      <c r="G10332" s="5"/>
      <c r="H10332" s="5"/>
      <c r="I10332" s="5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G10332" s="3"/>
      <c r="AH10332" s="3"/>
      <c r="AI10332" s="3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3"/>
      <c r="AU10332" s="5"/>
      <c r="AV10332" s="3"/>
      <c r="AW10332" s="3"/>
      <c r="AX10332" s="3"/>
      <c r="AY10332" s="3"/>
      <c r="AZ10332" s="3"/>
      <c r="BA10332" s="3"/>
      <c r="BB10332" s="3"/>
      <c r="BC10332" s="3"/>
      <c r="BD10332" s="3"/>
      <c r="BE10332" s="3"/>
      <c r="BF10332" s="3"/>
      <c r="BG10332" s="3"/>
      <c r="CK10332"/>
    </row>
    <row r="10333" spans="1:89" x14ac:dyDescent="0.25">
      <c r="A10333" s="2"/>
      <c r="B10333" s="5"/>
      <c r="C10333" s="5"/>
      <c r="D10333" s="5"/>
      <c r="E10333" s="5"/>
      <c r="F10333" s="5"/>
      <c r="G10333" s="5"/>
      <c r="H10333" s="5"/>
      <c r="I10333" s="5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G10333" s="3"/>
      <c r="AH10333" s="3"/>
      <c r="AI10333" s="3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3"/>
      <c r="AU10333" s="5"/>
      <c r="AV10333" s="3"/>
      <c r="AW10333" s="3"/>
      <c r="AX10333" s="3"/>
      <c r="AY10333" s="3"/>
      <c r="AZ10333" s="3"/>
      <c r="BA10333" s="3"/>
      <c r="BB10333" s="3"/>
      <c r="BC10333" s="3"/>
      <c r="BD10333" s="3"/>
      <c r="BE10333" s="3"/>
      <c r="BF10333" s="3"/>
      <c r="BG10333" s="3"/>
      <c r="CK10333"/>
    </row>
    <row r="10334" spans="1:89" x14ac:dyDescent="0.25">
      <c r="A10334" s="2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3"/>
      <c r="AU10334" s="5"/>
      <c r="AV10334" s="3"/>
      <c r="AW10334" s="3"/>
      <c r="AX10334" s="3"/>
      <c r="AY10334" s="3"/>
      <c r="AZ10334" s="3"/>
      <c r="BA10334" s="3"/>
      <c r="BB10334" s="3"/>
      <c r="BC10334" s="3"/>
      <c r="BD10334" s="3"/>
      <c r="BE10334" s="3"/>
      <c r="BF10334" s="3"/>
      <c r="BG10334" s="3"/>
      <c r="CK10334"/>
    </row>
    <row r="10335" spans="1:89" x14ac:dyDescent="0.25">
      <c r="A10335" s="2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  <c r="L10335" s="5"/>
      <c r="M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3"/>
      <c r="AU10335" s="5"/>
      <c r="AV10335" s="3"/>
      <c r="AW10335" s="3"/>
      <c r="AX10335" s="3"/>
      <c r="AY10335" s="3"/>
      <c r="AZ10335" s="3"/>
      <c r="BA10335" s="3"/>
      <c r="BB10335" s="3"/>
      <c r="BC10335" s="3"/>
      <c r="BD10335" s="3"/>
      <c r="BE10335" s="3"/>
      <c r="BF10335" s="3"/>
      <c r="BG10335" s="3"/>
      <c r="CK10335"/>
    </row>
    <row r="10336" spans="1:89" x14ac:dyDescent="0.25">
      <c r="A10336" s="2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3"/>
      <c r="AU10336" s="5"/>
      <c r="AV10336" s="3"/>
      <c r="AW10336" s="3"/>
      <c r="AX10336" s="3"/>
      <c r="AY10336" s="3"/>
      <c r="AZ10336" s="3"/>
      <c r="BA10336" s="3"/>
      <c r="BB10336" s="3"/>
      <c r="BC10336" s="3"/>
      <c r="BD10336" s="3"/>
      <c r="BE10336" s="3"/>
      <c r="BF10336" s="3"/>
      <c r="BG10336" s="3"/>
      <c r="CK10336"/>
    </row>
    <row r="10337" spans="1:89" x14ac:dyDescent="0.25">
      <c r="A10337" s="2"/>
      <c r="B10337" s="5"/>
      <c r="C10337" s="5"/>
      <c r="D10337" s="5"/>
      <c r="E10337" s="5"/>
      <c r="F10337" s="5"/>
      <c r="G10337" s="5"/>
      <c r="H10337" s="5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G10337" s="3"/>
      <c r="AH10337" s="3"/>
      <c r="AI10337" s="3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3"/>
      <c r="AU10337" s="5"/>
      <c r="AV10337" s="3"/>
      <c r="AW10337" s="3"/>
      <c r="AX10337" s="3"/>
      <c r="AY10337" s="3"/>
      <c r="AZ10337" s="3"/>
      <c r="BA10337" s="3"/>
      <c r="BB10337" s="3"/>
      <c r="BC10337" s="3"/>
      <c r="BD10337" s="3"/>
      <c r="BE10337" s="3"/>
      <c r="BF10337" s="3"/>
      <c r="BG10337" s="3"/>
      <c r="CK10337"/>
    </row>
    <row r="10338" spans="1:89" x14ac:dyDescent="0.25">
      <c r="A10338" s="2"/>
      <c r="B10338" s="5"/>
      <c r="C10338" s="5"/>
      <c r="D10338" s="5"/>
      <c r="E10338" s="5"/>
      <c r="F10338" s="5"/>
      <c r="G10338" s="5"/>
      <c r="H10338" s="5"/>
      <c r="I10338" s="5"/>
      <c r="J10338" s="5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G10338" s="3"/>
      <c r="AH10338" s="3"/>
      <c r="AI10338" s="3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3"/>
      <c r="AU10338" s="5"/>
      <c r="AV10338" s="3"/>
      <c r="AW10338" s="3"/>
      <c r="AX10338" s="3"/>
      <c r="AY10338" s="3"/>
      <c r="AZ10338" s="3"/>
      <c r="BA10338" s="3"/>
      <c r="BB10338" s="3"/>
      <c r="BC10338" s="3"/>
      <c r="BD10338" s="3"/>
      <c r="BE10338" s="3"/>
      <c r="BF10338" s="3"/>
      <c r="BG10338" s="3"/>
      <c r="CK10338"/>
    </row>
    <row r="10339" spans="1:89" x14ac:dyDescent="0.25">
      <c r="A10339" s="2"/>
      <c r="B10339" s="5"/>
      <c r="C10339" s="5"/>
      <c r="D10339" s="5"/>
      <c r="E10339" s="5"/>
      <c r="F10339" s="5"/>
      <c r="G10339" s="5"/>
      <c r="H10339" s="5"/>
      <c r="I10339" s="5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G10339" s="3"/>
      <c r="AH10339" s="3"/>
      <c r="AI10339" s="3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3"/>
      <c r="AU10339" s="5"/>
      <c r="AV10339" s="3"/>
      <c r="AW10339" s="3"/>
      <c r="AX10339" s="3"/>
      <c r="AY10339" s="3"/>
      <c r="AZ10339" s="3"/>
      <c r="BA10339" s="3"/>
      <c r="BB10339" s="3"/>
      <c r="BC10339" s="3"/>
      <c r="BD10339" s="3"/>
      <c r="BE10339" s="3"/>
      <c r="BF10339" s="3"/>
      <c r="BG10339" s="3"/>
      <c r="CK10339"/>
    </row>
    <row r="10340" spans="1:89" x14ac:dyDescent="0.25">
      <c r="A10340" s="2"/>
      <c r="B10340" s="5"/>
      <c r="C10340" s="5"/>
      <c r="D10340" s="5"/>
      <c r="E10340" s="5"/>
      <c r="F10340" s="5"/>
      <c r="G10340" s="5"/>
      <c r="H10340" s="5"/>
      <c r="I10340" s="3"/>
      <c r="J10340" s="5"/>
      <c r="K10340" s="5"/>
      <c r="L10340" s="5"/>
      <c r="M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3"/>
      <c r="AU10340" s="5"/>
      <c r="AV10340" s="3"/>
      <c r="AW10340" s="3"/>
      <c r="AX10340" s="3"/>
      <c r="AY10340" s="3"/>
      <c r="AZ10340" s="3"/>
      <c r="BA10340" s="3"/>
      <c r="BB10340" s="3"/>
      <c r="BC10340" s="3"/>
      <c r="BD10340" s="3"/>
      <c r="BE10340" s="3"/>
      <c r="BF10340" s="3"/>
      <c r="BG10340" s="3"/>
      <c r="CK10340"/>
    </row>
    <row r="10341" spans="1:89" x14ac:dyDescent="0.25">
      <c r="A10341" s="2"/>
      <c r="B10341" s="5"/>
      <c r="C10341" s="5"/>
      <c r="D10341" s="5"/>
      <c r="E10341" s="5"/>
      <c r="F10341" s="5"/>
      <c r="G10341" s="5"/>
      <c r="H10341" s="5"/>
      <c r="I10341" s="3"/>
      <c r="J10341" s="5"/>
      <c r="K10341" s="5"/>
      <c r="L10341" s="5"/>
      <c r="M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3"/>
      <c r="AU10341" s="5"/>
      <c r="AV10341" s="3"/>
      <c r="AW10341" s="3"/>
      <c r="AX10341" s="3"/>
      <c r="AY10341" s="3"/>
      <c r="AZ10341" s="3"/>
      <c r="BA10341" s="3"/>
      <c r="BB10341" s="3"/>
      <c r="BC10341" s="3"/>
      <c r="BD10341" s="3"/>
      <c r="BE10341" s="3"/>
      <c r="BF10341" s="3"/>
      <c r="BG10341" s="3"/>
      <c r="CK10341"/>
    </row>
    <row r="10342" spans="1:89" x14ac:dyDescent="0.25">
      <c r="A10342" s="2"/>
      <c r="B10342" s="5"/>
      <c r="C10342" s="5"/>
      <c r="D10342" s="5"/>
      <c r="E10342" s="5"/>
      <c r="F10342" s="5"/>
      <c r="G10342" s="5"/>
      <c r="H10342" s="5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G10342" s="3"/>
      <c r="AH10342" s="3"/>
      <c r="AI10342" s="3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3"/>
      <c r="AU10342" s="5"/>
      <c r="AV10342" s="3"/>
      <c r="AW10342" s="3"/>
      <c r="AX10342" s="3"/>
      <c r="AY10342" s="3"/>
      <c r="AZ10342" s="3"/>
      <c r="BA10342" s="3"/>
      <c r="BB10342" s="3"/>
      <c r="BC10342" s="3"/>
      <c r="BD10342" s="3"/>
      <c r="BE10342" s="3"/>
      <c r="BF10342" s="3"/>
      <c r="BG10342" s="3"/>
      <c r="CK10342"/>
    </row>
    <row r="10343" spans="1:89" x14ac:dyDescent="0.25">
      <c r="A10343" s="2"/>
      <c r="B10343" s="5"/>
      <c r="C10343" s="5"/>
      <c r="D10343" s="5"/>
      <c r="E10343" s="5"/>
      <c r="F10343" s="5"/>
      <c r="G10343" s="5"/>
      <c r="H10343" s="5"/>
      <c r="I10343" s="5"/>
      <c r="J10343" s="5"/>
      <c r="K10343" s="3"/>
      <c r="L10343" s="3"/>
      <c r="M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3"/>
      <c r="AU10343" s="5"/>
      <c r="AV10343" s="3"/>
      <c r="AW10343" s="3"/>
      <c r="AX10343" s="3"/>
      <c r="AY10343" s="3"/>
      <c r="AZ10343" s="3"/>
      <c r="BA10343" s="3"/>
      <c r="BB10343" s="3"/>
      <c r="BC10343" s="3"/>
      <c r="BD10343" s="3"/>
      <c r="BE10343" s="3"/>
      <c r="BF10343" s="3"/>
      <c r="BG10343" s="3"/>
      <c r="CK10343"/>
    </row>
    <row r="10344" spans="1:89" x14ac:dyDescent="0.25">
      <c r="A10344" s="2"/>
      <c r="B10344" s="5"/>
      <c r="C10344" s="5"/>
      <c r="D10344" s="5"/>
      <c r="E10344" s="5"/>
      <c r="F10344" s="5"/>
      <c r="G10344" s="5"/>
      <c r="H10344" s="5"/>
      <c r="I10344" s="5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3"/>
      <c r="AH10344" s="3"/>
      <c r="AI10344" s="3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3"/>
      <c r="AU10344" s="5"/>
      <c r="AV10344" s="3"/>
      <c r="AW10344" s="3"/>
      <c r="AX10344" s="3"/>
      <c r="AY10344" s="3"/>
      <c r="AZ10344" s="3"/>
      <c r="BA10344" s="3"/>
      <c r="BB10344" s="3"/>
      <c r="BC10344" s="3"/>
      <c r="BD10344" s="3"/>
      <c r="BE10344" s="3"/>
      <c r="BF10344" s="3"/>
      <c r="BG10344" s="3"/>
      <c r="CK10344"/>
    </row>
    <row r="10345" spans="1:89" x14ac:dyDescent="0.25">
      <c r="A10345" s="2"/>
      <c r="B10345" s="5"/>
      <c r="C10345" s="5"/>
      <c r="D10345" s="5"/>
      <c r="E10345" s="5"/>
      <c r="F10345" s="5"/>
      <c r="G10345" s="5"/>
      <c r="H10345" s="5"/>
      <c r="I10345" s="5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G10345" s="3"/>
      <c r="AH10345" s="3"/>
      <c r="AI10345" s="3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3"/>
      <c r="AU10345" s="5"/>
      <c r="AV10345" s="3"/>
      <c r="AW10345" s="3"/>
      <c r="AX10345" s="3"/>
      <c r="AY10345" s="3"/>
      <c r="AZ10345" s="3"/>
      <c r="BA10345" s="3"/>
      <c r="BB10345" s="3"/>
      <c r="BC10345" s="3"/>
      <c r="BD10345" s="3"/>
      <c r="BE10345" s="3"/>
      <c r="BF10345" s="3"/>
      <c r="BG10345" s="3"/>
      <c r="CK10345"/>
    </row>
    <row r="10346" spans="1:89" x14ac:dyDescent="0.25">
      <c r="A10346" s="2"/>
      <c r="B10346" s="5"/>
      <c r="C10346" s="5"/>
      <c r="D10346" s="5"/>
      <c r="E10346" s="5"/>
      <c r="F10346" s="5"/>
      <c r="G10346" s="5"/>
      <c r="H10346" s="5"/>
      <c r="I10346" s="5"/>
      <c r="J10346" s="5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G10346" s="3"/>
      <c r="AH10346" s="3"/>
      <c r="AI10346" s="3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3"/>
      <c r="AU10346" s="5"/>
      <c r="AV10346" s="3"/>
      <c r="AW10346" s="3"/>
      <c r="AX10346" s="3"/>
      <c r="AY10346" s="3"/>
      <c r="AZ10346" s="3"/>
      <c r="BA10346" s="3"/>
      <c r="BB10346" s="3"/>
      <c r="BC10346" s="3"/>
      <c r="BD10346" s="3"/>
      <c r="BE10346" s="3"/>
      <c r="BF10346" s="3"/>
      <c r="BG10346" s="3"/>
      <c r="CK10346"/>
    </row>
    <row r="10347" spans="1:89" x14ac:dyDescent="0.25">
      <c r="A10347" s="2"/>
      <c r="B10347" s="5"/>
      <c r="C10347" s="5"/>
      <c r="D10347" s="5"/>
      <c r="E10347" s="5"/>
      <c r="F10347" s="5"/>
      <c r="G10347" s="5"/>
      <c r="H10347" s="5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3"/>
      <c r="AH10347" s="3"/>
      <c r="AI10347" s="3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3"/>
      <c r="AU10347" s="5"/>
      <c r="AV10347" s="3"/>
      <c r="AW10347" s="3"/>
      <c r="AX10347" s="3"/>
      <c r="AY10347" s="3"/>
      <c r="AZ10347" s="3"/>
      <c r="BA10347" s="3"/>
      <c r="BB10347" s="3"/>
      <c r="BC10347" s="3"/>
      <c r="BD10347" s="3"/>
      <c r="BE10347" s="3"/>
      <c r="BF10347" s="3"/>
      <c r="BG10347" s="3"/>
      <c r="CK10347"/>
    </row>
    <row r="10348" spans="1:89" x14ac:dyDescent="0.25">
      <c r="A10348" s="2"/>
      <c r="B10348" s="5"/>
      <c r="C10348" s="5"/>
      <c r="D10348" s="5"/>
      <c r="E10348" s="5"/>
      <c r="F10348" s="5"/>
      <c r="G10348" s="5"/>
      <c r="H10348" s="5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3"/>
      <c r="AH10348" s="3"/>
      <c r="AI10348" s="3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3"/>
      <c r="AU10348" s="5"/>
      <c r="AV10348" s="3"/>
      <c r="AW10348" s="3"/>
      <c r="AX10348" s="3"/>
      <c r="AY10348" s="3"/>
      <c r="AZ10348" s="3"/>
      <c r="BA10348" s="3"/>
      <c r="BB10348" s="3"/>
      <c r="BC10348" s="3"/>
      <c r="BD10348" s="3"/>
      <c r="BE10348" s="3"/>
      <c r="BF10348" s="3"/>
      <c r="BG10348" s="3"/>
      <c r="CK10348"/>
    </row>
    <row r="10349" spans="1:89" x14ac:dyDescent="0.25">
      <c r="A10349" s="2"/>
      <c r="B10349" s="5"/>
      <c r="C10349" s="5"/>
      <c r="D10349" s="5"/>
      <c r="E10349" s="5"/>
      <c r="F10349" s="5"/>
      <c r="G10349" s="5"/>
      <c r="H10349" s="5"/>
      <c r="I10349" s="5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3"/>
      <c r="AH10349" s="3"/>
      <c r="AI10349" s="3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3"/>
      <c r="AU10349" s="5"/>
      <c r="AV10349" s="3"/>
      <c r="AW10349" s="3"/>
      <c r="AX10349" s="3"/>
      <c r="AY10349" s="3"/>
      <c r="AZ10349" s="3"/>
      <c r="BA10349" s="3"/>
      <c r="BB10349" s="3"/>
      <c r="BC10349" s="3"/>
      <c r="BD10349" s="3"/>
      <c r="BE10349" s="3"/>
      <c r="BF10349" s="3"/>
      <c r="BG10349" s="3"/>
      <c r="CK10349"/>
    </row>
    <row r="10350" spans="1:89" x14ac:dyDescent="0.25">
      <c r="A10350" s="2"/>
      <c r="B10350" s="5"/>
      <c r="C10350" s="5"/>
      <c r="D10350" s="5"/>
      <c r="E10350" s="5"/>
      <c r="F10350" s="5"/>
      <c r="G10350" s="5"/>
      <c r="H10350" s="5"/>
      <c r="I10350" s="3"/>
      <c r="J10350" s="5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G10350" s="3"/>
      <c r="AH10350" s="3"/>
      <c r="AI10350" s="3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3"/>
      <c r="AU10350" s="5"/>
      <c r="AV10350" s="3"/>
      <c r="AW10350" s="3"/>
      <c r="AX10350" s="3"/>
      <c r="AY10350" s="3"/>
      <c r="AZ10350" s="3"/>
      <c r="BA10350" s="3"/>
      <c r="BB10350" s="3"/>
      <c r="BC10350" s="3"/>
      <c r="BD10350" s="3"/>
      <c r="BE10350" s="3"/>
      <c r="BF10350" s="3"/>
      <c r="BG10350" s="3"/>
      <c r="CK10350"/>
    </row>
    <row r="10351" spans="1:89" x14ac:dyDescent="0.25">
      <c r="A10351" s="2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  <c r="L10351" s="5"/>
      <c r="M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3"/>
      <c r="AU10351" s="5"/>
      <c r="AV10351" s="3"/>
      <c r="AW10351" s="3"/>
      <c r="AX10351" s="3"/>
      <c r="AY10351" s="3"/>
      <c r="AZ10351" s="3"/>
      <c r="BA10351" s="3"/>
      <c r="BB10351" s="3"/>
      <c r="BC10351" s="3"/>
      <c r="BD10351" s="3"/>
      <c r="BE10351" s="3"/>
      <c r="BF10351" s="3"/>
      <c r="BG10351" s="3"/>
      <c r="CK10351"/>
    </row>
    <row r="10352" spans="1:89" x14ac:dyDescent="0.25">
      <c r="A10352" s="2"/>
      <c r="B10352" s="5"/>
      <c r="C10352" s="5"/>
      <c r="D10352" s="5"/>
      <c r="E10352" s="5"/>
      <c r="F10352" s="5"/>
      <c r="G10352" s="5"/>
      <c r="H10352" s="5"/>
      <c r="I10352" s="3"/>
      <c r="J10352" s="5"/>
      <c r="K10352" s="5"/>
      <c r="L10352" s="5"/>
      <c r="M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3"/>
      <c r="AU10352" s="5"/>
      <c r="AV10352" s="3"/>
      <c r="AW10352" s="3"/>
      <c r="AX10352" s="3"/>
      <c r="AY10352" s="3"/>
      <c r="AZ10352" s="3"/>
      <c r="BA10352" s="3"/>
      <c r="BB10352" s="3"/>
      <c r="BC10352" s="3"/>
      <c r="BD10352" s="3"/>
      <c r="BE10352" s="3"/>
      <c r="BF10352" s="3"/>
      <c r="BG10352" s="3"/>
      <c r="CK10352"/>
    </row>
    <row r="10353" spans="1:89" x14ac:dyDescent="0.25">
      <c r="A10353" s="2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3"/>
      <c r="AU10353" s="5"/>
      <c r="AV10353" s="3"/>
      <c r="AW10353" s="3"/>
      <c r="AX10353" s="3"/>
      <c r="AY10353" s="3"/>
      <c r="AZ10353" s="3"/>
      <c r="BA10353" s="3"/>
      <c r="BB10353" s="3"/>
      <c r="BC10353" s="3"/>
      <c r="BD10353" s="3"/>
      <c r="BE10353" s="3"/>
      <c r="BF10353" s="3"/>
      <c r="BG10353" s="3"/>
      <c r="CK10353"/>
    </row>
    <row r="10354" spans="1:89" x14ac:dyDescent="0.25">
      <c r="A10354" s="2"/>
      <c r="B10354" s="5"/>
      <c r="C10354" s="5"/>
      <c r="D10354" s="5"/>
      <c r="E10354" s="5"/>
      <c r="F10354" s="5"/>
      <c r="G10354" s="5"/>
      <c r="H10354" s="5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3"/>
      <c r="AH10354" s="3"/>
      <c r="AI10354" s="3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3"/>
      <c r="AU10354" s="5"/>
      <c r="AV10354" s="3"/>
      <c r="AW10354" s="3"/>
      <c r="AX10354" s="3"/>
      <c r="AY10354" s="3"/>
      <c r="AZ10354" s="3"/>
      <c r="BA10354" s="3"/>
      <c r="BB10354" s="3"/>
      <c r="BC10354" s="3"/>
      <c r="BD10354" s="3"/>
      <c r="BE10354" s="3"/>
      <c r="BF10354" s="3"/>
      <c r="BG10354" s="3"/>
      <c r="CK10354"/>
    </row>
    <row r="10355" spans="1:89" x14ac:dyDescent="0.25">
      <c r="A10355" s="2"/>
      <c r="B10355" s="5"/>
      <c r="C10355" s="5"/>
      <c r="D10355" s="5"/>
      <c r="E10355" s="5"/>
      <c r="F10355" s="5"/>
      <c r="G10355" s="5"/>
      <c r="H10355" s="5"/>
      <c r="I10355" s="3"/>
      <c r="J10355" s="5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G10355" s="3"/>
      <c r="AH10355" s="3"/>
      <c r="AI10355" s="3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3"/>
      <c r="AU10355" s="5"/>
      <c r="AV10355" s="3"/>
      <c r="AW10355" s="3"/>
      <c r="AX10355" s="3"/>
      <c r="AY10355" s="3"/>
      <c r="AZ10355" s="3"/>
      <c r="BA10355" s="3"/>
      <c r="BB10355" s="3"/>
      <c r="BC10355" s="3"/>
      <c r="BD10355" s="3"/>
      <c r="BE10355" s="3"/>
      <c r="BF10355" s="3"/>
      <c r="BG10355" s="3"/>
      <c r="CK10355"/>
    </row>
    <row r="10356" spans="1:89" x14ac:dyDescent="0.25">
      <c r="A10356" s="2"/>
      <c r="B10356" s="5"/>
      <c r="C10356" s="5"/>
      <c r="D10356" s="5"/>
      <c r="E10356" s="5"/>
      <c r="F10356" s="5"/>
      <c r="G10356" s="5"/>
      <c r="H10356" s="5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G10356" s="3"/>
      <c r="AH10356" s="3"/>
      <c r="AI10356" s="3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3"/>
      <c r="AU10356" s="5"/>
      <c r="AV10356" s="3"/>
      <c r="AW10356" s="3"/>
      <c r="AX10356" s="3"/>
      <c r="AY10356" s="3"/>
      <c r="AZ10356" s="3"/>
      <c r="BA10356" s="3"/>
      <c r="BB10356" s="3"/>
      <c r="BC10356" s="3"/>
      <c r="BD10356" s="3"/>
      <c r="BE10356" s="3"/>
      <c r="BF10356" s="3"/>
      <c r="BG10356" s="3"/>
      <c r="CK10356"/>
    </row>
    <row r="10357" spans="1:89" x14ac:dyDescent="0.25">
      <c r="A10357" s="2"/>
      <c r="B10357" s="5"/>
      <c r="C10357" s="5"/>
      <c r="D10357" s="5"/>
      <c r="E10357" s="5"/>
      <c r="F10357" s="5"/>
      <c r="G10357" s="5"/>
      <c r="H10357" s="5"/>
      <c r="I10357" s="3"/>
      <c r="J10357" s="5"/>
      <c r="K10357" s="5"/>
      <c r="L10357" s="5"/>
      <c r="M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3"/>
      <c r="AU10357" s="5"/>
      <c r="AV10357" s="3"/>
      <c r="AW10357" s="3"/>
      <c r="AX10357" s="3"/>
      <c r="AY10357" s="3"/>
      <c r="AZ10357" s="3"/>
      <c r="BA10357" s="3"/>
      <c r="BB10357" s="3"/>
      <c r="BC10357" s="3"/>
      <c r="BD10357" s="3"/>
      <c r="BE10357" s="3"/>
      <c r="BF10357" s="3"/>
      <c r="BG10357" s="3"/>
      <c r="CK10357"/>
    </row>
    <row r="10358" spans="1:89" x14ac:dyDescent="0.25">
      <c r="A10358" s="2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3"/>
      <c r="AU10358" s="5"/>
      <c r="AV10358" s="3"/>
      <c r="AW10358" s="3"/>
      <c r="AX10358" s="3"/>
      <c r="AY10358" s="3"/>
      <c r="AZ10358" s="3"/>
      <c r="BA10358" s="3"/>
      <c r="BB10358" s="3"/>
      <c r="BC10358" s="3"/>
      <c r="BD10358" s="3"/>
      <c r="BE10358" s="3"/>
      <c r="BF10358" s="3"/>
      <c r="BG10358" s="3"/>
      <c r="CK10358"/>
    </row>
    <row r="10359" spans="1:89" x14ac:dyDescent="0.25">
      <c r="A10359" s="2"/>
      <c r="B10359" s="5"/>
      <c r="C10359" s="5"/>
      <c r="D10359" s="5"/>
      <c r="E10359" s="5"/>
      <c r="F10359" s="5"/>
      <c r="G10359" s="5"/>
      <c r="H10359" s="5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G10359" s="3"/>
      <c r="AH10359" s="3"/>
      <c r="AI10359" s="3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3"/>
      <c r="AU10359" s="5"/>
      <c r="AV10359" s="3"/>
      <c r="AW10359" s="3"/>
      <c r="AX10359" s="3"/>
      <c r="AY10359" s="3"/>
      <c r="AZ10359" s="3"/>
      <c r="BA10359" s="3"/>
      <c r="BB10359" s="3"/>
      <c r="BC10359" s="3"/>
      <c r="BD10359" s="3"/>
      <c r="BE10359" s="3"/>
      <c r="BF10359" s="3"/>
      <c r="BG10359" s="3"/>
      <c r="CK10359"/>
    </row>
    <row r="10360" spans="1:89" x14ac:dyDescent="0.25">
      <c r="A10360" s="2"/>
      <c r="B10360" s="5"/>
      <c r="C10360" s="5"/>
      <c r="D10360" s="5"/>
      <c r="E10360" s="5"/>
      <c r="F10360" s="5"/>
      <c r="G10360" s="5"/>
      <c r="H10360" s="5"/>
      <c r="I10360" s="5"/>
      <c r="J10360" s="5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G10360" s="3"/>
      <c r="AH10360" s="3"/>
      <c r="AI10360" s="3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3"/>
      <c r="AU10360" s="5"/>
      <c r="AV10360" s="3"/>
      <c r="AW10360" s="3"/>
      <c r="AX10360" s="3"/>
      <c r="AY10360" s="3"/>
      <c r="AZ10360" s="3"/>
      <c r="BA10360" s="3"/>
      <c r="BB10360" s="3"/>
      <c r="BC10360" s="3"/>
      <c r="BD10360" s="3"/>
      <c r="BE10360" s="3"/>
      <c r="BF10360" s="3"/>
      <c r="BG10360" s="3"/>
      <c r="CK10360"/>
    </row>
    <row r="10361" spans="1:89" x14ac:dyDescent="0.25">
      <c r="A10361" s="2"/>
      <c r="B10361" s="5"/>
      <c r="C10361" s="5"/>
      <c r="D10361" s="5"/>
      <c r="E10361" s="5"/>
      <c r="F10361" s="5"/>
      <c r="G10361" s="5"/>
      <c r="H10361" s="5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G10361" s="3"/>
      <c r="AH10361" s="3"/>
      <c r="AI10361" s="3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3"/>
      <c r="AU10361" s="5"/>
      <c r="AV10361" s="3"/>
      <c r="AW10361" s="3"/>
      <c r="AX10361" s="3"/>
      <c r="AY10361" s="3"/>
      <c r="AZ10361" s="3"/>
      <c r="BA10361" s="3"/>
      <c r="BB10361" s="3"/>
      <c r="BC10361" s="3"/>
      <c r="BD10361" s="3"/>
      <c r="BE10361" s="3"/>
      <c r="BF10361" s="3"/>
      <c r="BG10361" s="3"/>
      <c r="CK10361"/>
    </row>
    <row r="10362" spans="1:89" x14ac:dyDescent="0.25">
      <c r="A10362" s="2"/>
      <c r="B10362" s="5"/>
      <c r="C10362" s="5"/>
      <c r="D10362" s="5"/>
      <c r="E10362" s="5"/>
      <c r="F10362" s="5"/>
      <c r="G10362" s="5"/>
      <c r="H10362" s="5"/>
      <c r="I10362" s="5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G10362" s="3"/>
      <c r="AH10362" s="3"/>
      <c r="AI10362" s="3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3"/>
      <c r="AU10362" s="5"/>
      <c r="AV10362" s="3"/>
      <c r="AW10362" s="3"/>
      <c r="AX10362" s="3"/>
      <c r="AY10362" s="3"/>
      <c r="AZ10362" s="3"/>
      <c r="BA10362" s="3"/>
      <c r="BB10362" s="3"/>
      <c r="BC10362" s="3"/>
      <c r="BD10362" s="3"/>
      <c r="BE10362" s="3"/>
      <c r="BF10362" s="3"/>
      <c r="BG10362" s="3"/>
      <c r="CK10362"/>
    </row>
    <row r="10363" spans="1:89" x14ac:dyDescent="0.25">
      <c r="A10363" s="2"/>
      <c r="B10363" s="5"/>
      <c r="C10363" s="5"/>
      <c r="D10363" s="5"/>
      <c r="E10363" s="5"/>
      <c r="F10363" s="5"/>
      <c r="G10363" s="5"/>
      <c r="H10363" s="5"/>
      <c r="I10363" s="3"/>
      <c r="J10363" s="5"/>
      <c r="K10363" s="5"/>
      <c r="L10363" s="5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G10363" s="3"/>
      <c r="AH10363" s="3"/>
      <c r="AI10363" s="3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3"/>
      <c r="AU10363" s="5"/>
      <c r="AV10363" s="3"/>
      <c r="AW10363" s="3"/>
      <c r="AX10363" s="3"/>
      <c r="AY10363" s="3"/>
      <c r="AZ10363" s="3"/>
      <c r="BA10363" s="3"/>
      <c r="BB10363" s="3"/>
      <c r="BC10363" s="3"/>
      <c r="BD10363" s="3"/>
      <c r="BE10363" s="3"/>
      <c r="BF10363" s="3"/>
      <c r="BG10363" s="3"/>
      <c r="CK10363"/>
    </row>
    <row r="10364" spans="1:89" x14ac:dyDescent="0.25">
      <c r="A10364" s="2"/>
      <c r="B10364" s="5"/>
      <c r="C10364" s="5"/>
      <c r="D10364" s="5"/>
      <c r="E10364" s="5"/>
      <c r="F10364" s="5"/>
      <c r="G10364" s="5"/>
      <c r="H10364" s="5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3"/>
      <c r="AU10364" s="5"/>
      <c r="AV10364" s="3"/>
      <c r="AW10364" s="3"/>
      <c r="AX10364" s="3"/>
      <c r="AY10364" s="3"/>
      <c r="AZ10364" s="3"/>
      <c r="BA10364" s="3"/>
      <c r="BB10364" s="3"/>
      <c r="BC10364" s="3"/>
      <c r="BD10364" s="3"/>
      <c r="BE10364" s="3"/>
      <c r="BF10364" s="3"/>
      <c r="BG10364" s="3"/>
      <c r="CK10364"/>
    </row>
    <row r="10365" spans="1:89" x14ac:dyDescent="0.25">
      <c r="A10365" s="2"/>
      <c r="B10365" s="5"/>
      <c r="C10365" s="5"/>
      <c r="D10365" s="5"/>
      <c r="E10365" s="5"/>
      <c r="F10365" s="5"/>
      <c r="G10365" s="5"/>
      <c r="H10365" s="5"/>
      <c r="I10365" s="5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G10365" s="3"/>
      <c r="AH10365" s="3"/>
      <c r="AI10365" s="3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3"/>
      <c r="AU10365" s="5"/>
      <c r="AV10365" s="3"/>
      <c r="AW10365" s="3"/>
      <c r="AX10365" s="3"/>
      <c r="AY10365" s="3"/>
      <c r="AZ10365" s="3"/>
      <c r="BA10365" s="3"/>
      <c r="BB10365" s="3"/>
      <c r="BC10365" s="3"/>
      <c r="BD10365" s="3"/>
      <c r="BE10365" s="3"/>
      <c r="BF10365" s="3"/>
      <c r="BG10365" s="3"/>
      <c r="CK10365"/>
    </row>
    <row r="10366" spans="1:89" x14ac:dyDescent="0.25">
      <c r="A10366" s="2"/>
      <c r="B10366" s="5"/>
      <c r="C10366" s="5"/>
      <c r="D10366" s="5"/>
      <c r="E10366" s="5"/>
      <c r="F10366" s="5"/>
      <c r="G10366" s="5"/>
      <c r="H10366" s="5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G10366" s="3"/>
      <c r="AH10366" s="3"/>
      <c r="AI10366" s="3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3"/>
      <c r="AU10366" s="5"/>
      <c r="AV10366" s="3"/>
      <c r="AW10366" s="3"/>
      <c r="AX10366" s="3"/>
      <c r="AY10366" s="3"/>
      <c r="AZ10366" s="3"/>
      <c r="BA10366" s="3"/>
      <c r="BB10366" s="3"/>
      <c r="BC10366" s="3"/>
      <c r="BD10366" s="3"/>
      <c r="BE10366" s="3"/>
      <c r="BF10366" s="3"/>
      <c r="BG10366" s="3"/>
      <c r="CK10366"/>
    </row>
    <row r="10367" spans="1:89" x14ac:dyDescent="0.25">
      <c r="A10367" s="2"/>
      <c r="B10367" s="5"/>
      <c r="C10367" s="5"/>
      <c r="D10367" s="5"/>
      <c r="E10367" s="5"/>
      <c r="F10367" s="5"/>
      <c r="G10367" s="5"/>
      <c r="H10367" s="5"/>
      <c r="I10367" s="5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G10367" s="3"/>
      <c r="AH10367" s="3"/>
      <c r="AI10367" s="3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3"/>
      <c r="AU10367" s="5"/>
      <c r="AV10367" s="3"/>
      <c r="AW10367" s="3"/>
      <c r="AX10367" s="3"/>
      <c r="AY10367" s="3"/>
      <c r="AZ10367" s="3"/>
      <c r="BA10367" s="3"/>
      <c r="BB10367" s="3"/>
      <c r="BC10367" s="3"/>
      <c r="BD10367" s="3"/>
      <c r="BE10367" s="3"/>
      <c r="BF10367" s="3"/>
      <c r="BG10367" s="3"/>
      <c r="CK10367"/>
    </row>
    <row r="10368" spans="1:89" x14ac:dyDescent="0.25">
      <c r="A10368" s="2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3"/>
      <c r="AU10368" s="5"/>
      <c r="AV10368" s="3"/>
      <c r="AW10368" s="3"/>
      <c r="AX10368" s="3"/>
      <c r="AY10368" s="3"/>
      <c r="AZ10368" s="3"/>
      <c r="BA10368" s="3"/>
      <c r="BB10368" s="3"/>
      <c r="BC10368" s="3"/>
      <c r="BD10368" s="3"/>
      <c r="BE10368" s="3"/>
      <c r="BF10368" s="3"/>
      <c r="BG10368" s="3"/>
      <c r="CK10368"/>
    </row>
    <row r="10369" spans="1:89" x14ac:dyDescent="0.25">
      <c r="A10369" s="2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3"/>
      <c r="AU10369" s="5"/>
      <c r="AV10369" s="3"/>
      <c r="AW10369" s="3"/>
      <c r="AX10369" s="3"/>
      <c r="AY10369" s="3"/>
      <c r="AZ10369" s="3"/>
      <c r="BA10369" s="3"/>
      <c r="BB10369" s="3"/>
      <c r="BC10369" s="3"/>
      <c r="BD10369" s="3"/>
      <c r="BE10369" s="3"/>
      <c r="BF10369" s="3"/>
      <c r="BG10369" s="3"/>
      <c r="CK10369"/>
    </row>
    <row r="10370" spans="1:89" x14ac:dyDescent="0.25">
      <c r="A10370" s="2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  <c r="L10370" s="5"/>
      <c r="M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3"/>
      <c r="AU10370" s="5"/>
      <c r="AV10370" s="3"/>
      <c r="AW10370" s="3"/>
      <c r="AX10370" s="3"/>
      <c r="AY10370" s="3"/>
      <c r="AZ10370" s="3"/>
      <c r="BA10370" s="3"/>
      <c r="BB10370" s="3"/>
      <c r="BC10370" s="3"/>
      <c r="BD10370" s="3"/>
      <c r="BE10370" s="3"/>
      <c r="BF10370" s="3"/>
      <c r="BG10370" s="3"/>
      <c r="CK10370"/>
    </row>
    <row r="10371" spans="1:89" x14ac:dyDescent="0.25">
      <c r="A10371" s="2"/>
      <c r="B10371" s="5"/>
      <c r="C10371" s="5"/>
      <c r="D10371" s="5"/>
      <c r="E10371" s="5"/>
      <c r="F10371" s="5"/>
      <c r="G10371" s="5"/>
      <c r="H10371" s="5"/>
      <c r="I10371" s="5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G10371" s="3"/>
      <c r="AH10371" s="3"/>
      <c r="AI10371" s="3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3"/>
      <c r="AU10371" s="5"/>
      <c r="AV10371" s="3"/>
      <c r="AW10371" s="3"/>
      <c r="AX10371" s="3"/>
      <c r="AY10371" s="3"/>
      <c r="AZ10371" s="3"/>
      <c r="BA10371" s="3"/>
      <c r="BB10371" s="3"/>
      <c r="BC10371" s="3"/>
      <c r="BD10371" s="3"/>
      <c r="BE10371" s="3"/>
      <c r="BF10371" s="3"/>
      <c r="BG10371" s="3"/>
      <c r="CK10371"/>
    </row>
    <row r="10372" spans="1:89" x14ac:dyDescent="0.25">
      <c r="A10372" s="2"/>
      <c r="B10372" s="5"/>
      <c r="C10372" s="5"/>
      <c r="D10372" s="5"/>
      <c r="E10372" s="5"/>
      <c r="F10372" s="5"/>
      <c r="G10372" s="5"/>
      <c r="H10372" s="5"/>
      <c r="I10372" s="5"/>
      <c r="J10372" s="5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G10372" s="3"/>
      <c r="AH10372" s="3"/>
      <c r="AI10372" s="3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3"/>
      <c r="AU10372" s="5"/>
      <c r="AV10372" s="3"/>
      <c r="AW10372" s="3"/>
      <c r="AX10372" s="3"/>
      <c r="AY10372" s="3"/>
      <c r="AZ10372" s="3"/>
      <c r="BA10372" s="3"/>
      <c r="BB10372" s="3"/>
      <c r="BC10372" s="3"/>
      <c r="BD10372" s="3"/>
      <c r="BE10372" s="3"/>
      <c r="BF10372" s="3"/>
      <c r="BG10372" s="3"/>
      <c r="CK10372"/>
    </row>
    <row r="10373" spans="1:89" x14ac:dyDescent="0.25">
      <c r="A10373" s="2"/>
      <c r="B10373" s="5"/>
      <c r="C10373" s="5"/>
      <c r="D10373" s="5"/>
      <c r="E10373" s="5"/>
      <c r="F10373" s="5"/>
      <c r="G10373" s="5"/>
      <c r="H10373" s="5"/>
      <c r="I10373" s="5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G10373" s="3"/>
      <c r="AH10373" s="3"/>
      <c r="AI10373" s="3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3"/>
      <c r="AU10373" s="5"/>
      <c r="AV10373" s="3"/>
      <c r="AW10373" s="3"/>
      <c r="AX10373" s="3"/>
      <c r="AY10373" s="3"/>
      <c r="AZ10373" s="3"/>
      <c r="BA10373" s="3"/>
      <c r="BB10373" s="3"/>
      <c r="BC10373" s="3"/>
      <c r="BD10373" s="3"/>
      <c r="BE10373" s="3"/>
      <c r="BF10373" s="3"/>
      <c r="BG10373" s="3"/>
      <c r="CK10373"/>
    </row>
    <row r="10374" spans="1:89" x14ac:dyDescent="0.25">
      <c r="A10374" s="2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3"/>
      <c r="AU10374" s="5"/>
      <c r="AV10374" s="3"/>
      <c r="AW10374" s="3"/>
      <c r="AX10374" s="3"/>
      <c r="AY10374" s="3"/>
      <c r="AZ10374" s="3"/>
      <c r="BA10374" s="3"/>
      <c r="BB10374" s="3"/>
      <c r="BC10374" s="3"/>
      <c r="BD10374" s="3"/>
      <c r="BE10374" s="3"/>
      <c r="BF10374" s="3"/>
      <c r="BG10374" s="3"/>
      <c r="CK10374"/>
    </row>
    <row r="10375" spans="1:89" x14ac:dyDescent="0.25">
      <c r="A10375" s="2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3"/>
      <c r="AU10375" s="5"/>
      <c r="AV10375" s="3"/>
      <c r="AW10375" s="3"/>
      <c r="AX10375" s="3"/>
      <c r="AY10375" s="3"/>
      <c r="AZ10375" s="3"/>
      <c r="BA10375" s="3"/>
      <c r="BB10375" s="3"/>
      <c r="BC10375" s="3"/>
      <c r="BD10375" s="3"/>
      <c r="BE10375" s="3"/>
      <c r="BF10375" s="3"/>
      <c r="BG10375" s="3"/>
      <c r="CK10375"/>
    </row>
    <row r="10376" spans="1:89" x14ac:dyDescent="0.25">
      <c r="A10376" s="2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  <c r="L10376" s="5"/>
      <c r="M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3"/>
      <c r="AU10376" s="5"/>
      <c r="AV10376" s="3"/>
      <c r="AW10376" s="3"/>
      <c r="AX10376" s="3"/>
      <c r="AY10376" s="3"/>
      <c r="AZ10376" s="3"/>
      <c r="BA10376" s="3"/>
      <c r="BB10376" s="3"/>
      <c r="BC10376" s="3"/>
      <c r="BD10376" s="3"/>
      <c r="BE10376" s="3"/>
      <c r="BF10376" s="3"/>
      <c r="BG10376" s="3"/>
      <c r="CK10376"/>
    </row>
    <row r="10377" spans="1:89" x14ac:dyDescent="0.25">
      <c r="A10377" s="2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AJ10377" s="3"/>
      <c r="AK10377" s="3"/>
      <c r="AL10377" s="3"/>
      <c r="AM10377" s="3"/>
      <c r="AN10377" s="5"/>
      <c r="AO10377" s="5"/>
      <c r="AP10377" s="5"/>
      <c r="AQ10377" s="5"/>
      <c r="AR10377" s="5"/>
      <c r="AS10377" s="5"/>
      <c r="AT10377" s="3"/>
      <c r="AU10377" s="5"/>
      <c r="AV10377" s="3"/>
      <c r="AW10377" s="3"/>
      <c r="AX10377" s="3"/>
      <c r="AY10377" s="3"/>
      <c r="AZ10377" s="3"/>
      <c r="BA10377" s="3"/>
      <c r="BB10377" s="3"/>
      <c r="BC10377" s="3"/>
      <c r="BD10377" s="3"/>
      <c r="BE10377" s="3"/>
      <c r="BF10377" s="3"/>
      <c r="BG10377" s="3"/>
      <c r="CK10377"/>
    </row>
    <row r="10378" spans="1:89" x14ac:dyDescent="0.25">
      <c r="A10378" s="2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3"/>
      <c r="AU10378" s="5"/>
      <c r="AV10378" s="3"/>
      <c r="AW10378" s="3"/>
      <c r="AX10378" s="3"/>
      <c r="AY10378" s="3"/>
      <c r="AZ10378" s="3"/>
      <c r="BA10378" s="3"/>
      <c r="BB10378" s="3"/>
      <c r="BC10378" s="3"/>
      <c r="BD10378" s="3"/>
      <c r="BE10378" s="3"/>
      <c r="BF10378" s="3"/>
      <c r="BG10378" s="3"/>
      <c r="CK10378"/>
    </row>
    <row r="10379" spans="1:89" x14ac:dyDescent="0.25">
      <c r="A10379" s="2"/>
      <c r="B10379" s="5"/>
      <c r="C10379" s="5"/>
      <c r="D10379" s="5"/>
      <c r="E10379" s="5"/>
      <c r="F10379" s="5"/>
      <c r="G10379" s="5"/>
      <c r="H10379" s="5"/>
      <c r="I10379" s="5"/>
      <c r="J10379" s="5"/>
      <c r="K10379" s="3"/>
      <c r="L10379" s="3"/>
      <c r="M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3"/>
      <c r="AU10379" s="5"/>
      <c r="AV10379" s="3"/>
      <c r="AW10379" s="3"/>
      <c r="AX10379" s="3"/>
      <c r="AY10379" s="3"/>
      <c r="AZ10379" s="3"/>
      <c r="BA10379" s="3"/>
      <c r="BB10379" s="3"/>
      <c r="BC10379" s="3"/>
      <c r="BD10379" s="3"/>
      <c r="BE10379" s="3"/>
      <c r="BF10379" s="3"/>
      <c r="BG10379" s="3"/>
      <c r="CK10379"/>
    </row>
    <row r="10380" spans="1:89" x14ac:dyDescent="0.25">
      <c r="A10380" s="2"/>
      <c r="B10380" s="5"/>
      <c r="C10380" s="5"/>
      <c r="D10380" s="5"/>
      <c r="E10380" s="5"/>
      <c r="F10380" s="5"/>
      <c r="G10380" s="5"/>
      <c r="H10380" s="5"/>
      <c r="I10380" s="3"/>
      <c r="J10380" s="5"/>
      <c r="K10380" s="3"/>
      <c r="L10380" s="5"/>
      <c r="M10380" s="5"/>
      <c r="AJ10380" s="3"/>
      <c r="AK10380" s="3"/>
      <c r="AL10380" s="3"/>
      <c r="AM10380" s="5"/>
      <c r="AN10380" s="5"/>
      <c r="AO10380" s="5"/>
      <c r="AP10380" s="5"/>
      <c r="AQ10380" s="5"/>
      <c r="AR10380" s="5"/>
      <c r="AS10380" s="5"/>
      <c r="AT10380" s="3"/>
      <c r="AU10380" s="5"/>
      <c r="AV10380" s="3"/>
      <c r="AW10380" s="3"/>
      <c r="AX10380" s="3"/>
      <c r="AY10380" s="3"/>
      <c r="AZ10380" s="3"/>
      <c r="BA10380" s="3"/>
      <c r="BB10380" s="3"/>
      <c r="BC10380" s="3"/>
      <c r="BD10380" s="3"/>
      <c r="BE10380" s="3"/>
      <c r="BF10380" s="3"/>
      <c r="BG10380" s="3"/>
      <c r="CK10380"/>
    </row>
    <row r="10381" spans="1:89" x14ac:dyDescent="0.25">
      <c r="A10381" s="2"/>
      <c r="B10381" s="5"/>
      <c r="C10381" s="5"/>
      <c r="D10381" s="5"/>
      <c r="E10381" s="5"/>
      <c r="F10381" s="5"/>
      <c r="G10381" s="5"/>
      <c r="H10381" s="5"/>
      <c r="I10381" s="5"/>
      <c r="J10381" s="5"/>
      <c r="K10381" s="3"/>
      <c r="L10381" s="3"/>
      <c r="M10381" s="5"/>
      <c r="AJ10381" s="3"/>
      <c r="AK10381" s="3"/>
      <c r="AL10381" s="3"/>
      <c r="AM10381" s="3"/>
      <c r="AN10381" s="5"/>
      <c r="AO10381" s="5"/>
      <c r="AP10381" s="5"/>
      <c r="AQ10381" s="5"/>
      <c r="AR10381" s="5"/>
      <c r="AS10381" s="5"/>
      <c r="AT10381" s="3"/>
      <c r="AU10381" s="5"/>
      <c r="AV10381" s="3"/>
      <c r="AW10381" s="3"/>
      <c r="AX10381" s="3"/>
      <c r="AY10381" s="3"/>
      <c r="AZ10381" s="3"/>
      <c r="BA10381" s="3"/>
      <c r="BB10381" s="3"/>
      <c r="BC10381" s="3"/>
      <c r="BD10381" s="3"/>
      <c r="BE10381" s="3"/>
      <c r="BF10381" s="3"/>
      <c r="BG10381" s="3"/>
      <c r="CK10381"/>
    </row>
    <row r="10382" spans="1:89" x14ac:dyDescent="0.25">
      <c r="A10382" s="2"/>
      <c r="B10382" s="5"/>
      <c r="C10382" s="5"/>
      <c r="D10382" s="5"/>
      <c r="E10382" s="5"/>
      <c r="F10382" s="5"/>
      <c r="G10382" s="5"/>
      <c r="H10382" s="5"/>
      <c r="I10382" s="5"/>
      <c r="J10382" s="5"/>
      <c r="K10382" s="3"/>
      <c r="L10382" s="3"/>
      <c r="M10382" s="5"/>
      <c r="AJ10382" s="3"/>
      <c r="AK10382" s="3"/>
      <c r="AL10382" s="3"/>
      <c r="AM10382" s="3"/>
      <c r="AN10382" s="5"/>
      <c r="AO10382" s="5"/>
      <c r="AP10382" s="5"/>
      <c r="AQ10382" s="5"/>
      <c r="AR10382" s="5"/>
      <c r="AS10382" s="5"/>
      <c r="AT10382" s="3"/>
      <c r="AU10382" s="5"/>
      <c r="AV10382" s="3"/>
      <c r="AW10382" s="3"/>
      <c r="AX10382" s="3"/>
      <c r="AY10382" s="3"/>
      <c r="AZ10382" s="3"/>
      <c r="BA10382" s="3"/>
      <c r="BB10382" s="3"/>
      <c r="BC10382" s="3"/>
      <c r="BD10382" s="3"/>
      <c r="BE10382" s="3"/>
      <c r="BF10382" s="3"/>
      <c r="BG10382" s="3"/>
      <c r="CK10382"/>
    </row>
    <row r="10383" spans="1:89" x14ac:dyDescent="0.25">
      <c r="A10383" s="2"/>
      <c r="B10383" s="5"/>
      <c r="C10383" s="5"/>
      <c r="D10383" s="5"/>
      <c r="E10383" s="5"/>
      <c r="F10383" s="5"/>
      <c r="G10383" s="5"/>
      <c r="H10383" s="5"/>
      <c r="I10383" s="3"/>
      <c r="J10383" s="5"/>
      <c r="K10383" s="3"/>
      <c r="L10383" s="3"/>
      <c r="M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3"/>
      <c r="AU10383" s="5"/>
      <c r="AV10383" s="3"/>
      <c r="AW10383" s="3"/>
      <c r="AX10383" s="3"/>
      <c r="AY10383" s="3"/>
      <c r="AZ10383" s="3"/>
      <c r="BA10383" s="3"/>
      <c r="BB10383" s="3"/>
      <c r="BC10383" s="3"/>
      <c r="BD10383" s="3"/>
      <c r="BE10383" s="3"/>
      <c r="BF10383" s="3"/>
      <c r="BG10383" s="3"/>
      <c r="CK10383"/>
    </row>
    <row r="10384" spans="1:89" x14ac:dyDescent="0.25">
      <c r="A10384" s="2"/>
      <c r="B10384" s="5"/>
      <c r="C10384" s="5"/>
      <c r="D10384" s="5"/>
      <c r="E10384" s="5"/>
      <c r="F10384" s="5"/>
      <c r="G10384" s="5"/>
      <c r="H10384" s="5"/>
      <c r="I10384" s="5"/>
      <c r="J10384" s="5"/>
      <c r="K10384" s="3"/>
      <c r="L10384" s="3"/>
      <c r="M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3"/>
      <c r="AU10384" s="5"/>
      <c r="AV10384" s="3"/>
      <c r="AW10384" s="3"/>
      <c r="AX10384" s="3"/>
      <c r="AY10384" s="3"/>
      <c r="AZ10384" s="3"/>
      <c r="BA10384" s="3"/>
      <c r="BB10384" s="3"/>
      <c r="BC10384" s="3"/>
      <c r="BD10384" s="3"/>
      <c r="BE10384" s="3"/>
      <c r="BF10384" s="3"/>
      <c r="BG10384" s="3"/>
      <c r="CK10384"/>
    </row>
    <row r="10385" spans="1:89" x14ac:dyDescent="0.25">
      <c r="A10385" s="2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AJ10385" s="3"/>
      <c r="AK10385" s="3"/>
      <c r="AL10385" s="3"/>
      <c r="AM10385" s="5"/>
      <c r="AN10385" s="5"/>
      <c r="AO10385" s="5"/>
      <c r="AP10385" s="5"/>
      <c r="AQ10385" s="5"/>
      <c r="AR10385" s="5"/>
      <c r="AS10385" s="5"/>
      <c r="AT10385" s="3"/>
      <c r="AU10385" s="5"/>
      <c r="AV10385" s="3"/>
      <c r="AW10385" s="3"/>
      <c r="AX10385" s="3"/>
      <c r="AY10385" s="3"/>
      <c r="AZ10385" s="3"/>
      <c r="BA10385" s="3"/>
      <c r="BB10385" s="3"/>
      <c r="BC10385" s="3"/>
      <c r="BD10385" s="3"/>
      <c r="BE10385" s="3"/>
      <c r="BF10385" s="3"/>
      <c r="BG10385" s="3"/>
      <c r="CK10385"/>
    </row>
    <row r="10386" spans="1:89" x14ac:dyDescent="0.25">
      <c r="A10386" s="2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  <c r="L10386" s="5"/>
      <c r="M10386" s="5"/>
      <c r="AJ10386" s="3"/>
      <c r="AK10386" s="3"/>
      <c r="AL10386" s="3"/>
      <c r="AM10386" s="3"/>
      <c r="AN10386" s="5"/>
      <c r="AO10386" s="5"/>
      <c r="AP10386" s="5"/>
      <c r="AQ10386" s="5"/>
      <c r="AR10386" s="5"/>
      <c r="AS10386" s="5"/>
      <c r="AT10386" s="3"/>
      <c r="AU10386" s="5"/>
      <c r="AV10386" s="3"/>
      <c r="AW10386" s="3"/>
      <c r="AX10386" s="3"/>
      <c r="AY10386" s="3"/>
      <c r="AZ10386" s="3"/>
      <c r="BA10386" s="3"/>
      <c r="BB10386" s="3"/>
      <c r="BC10386" s="3"/>
      <c r="BD10386" s="3"/>
      <c r="BE10386" s="3"/>
      <c r="BF10386" s="3"/>
      <c r="BG10386" s="3"/>
      <c r="CK10386"/>
    </row>
    <row r="10387" spans="1:89" x14ac:dyDescent="0.25">
      <c r="A10387" s="2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AJ10387" s="3"/>
      <c r="AK10387" s="3"/>
      <c r="AL10387" s="3"/>
      <c r="AM10387" s="5"/>
      <c r="AN10387" s="5"/>
      <c r="AO10387" s="5"/>
      <c r="AP10387" s="5"/>
      <c r="AQ10387" s="5"/>
      <c r="AR10387" s="5"/>
      <c r="AS10387" s="5"/>
      <c r="AT10387" s="3"/>
      <c r="AU10387" s="5"/>
      <c r="AV10387" s="3"/>
      <c r="AW10387" s="3"/>
      <c r="AX10387" s="3"/>
      <c r="AY10387" s="3"/>
      <c r="AZ10387" s="3"/>
      <c r="BA10387" s="3"/>
      <c r="BB10387" s="3"/>
      <c r="BC10387" s="3"/>
      <c r="BD10387" s="3"/>
      <c r="BE10387" s="3"/>
      <c r="BF10387" s="3"/>
      <c r="BG10387" s="3"/>
      <c r="CK10387"/>
    </row>
    <row r="10388" spans="1:89" x14ac:dyDescent="0.25">
      <c r="A10388" s="2"/>
      <c r="B10388" s="5"/>
      <c r="C10388" s="5"/>
      <c r="D10388" s="5"/>
      <c r="E10388" s="5"/>
      <c r="F10388" s="5"/>
      <c r="G10388" s="5"/>
      <c r="H10388" s="5"/>
      <c r="I10388" s="5"/>
      <c r="J10388" s="5"/>
      <c r="K10388" s="3"/>
      <c r="L10388" s="3"/>
      <c r="M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3"/>
      <c r="AU10388" s="5"/>
      <c r="AV10388" s="3"/>
      <c r="AW10388" s="3"/>
      <c r="AX10388" s="3"/>
      <c r="AY10388" s="3"/>
      <c r="AZ10388" s="3"/>
      <c r="BA10388" s="3"/>
      <c r="BB10388" s="3"/>
      <c r="BC10388" s="3"/>
      <c r="BD10388" s="3"/>
      <c r="BE10388" s="3"/>
      <c r="BF10388" s="3"/>
      <c r="BG10388" s="3"/>
      <c r="CK10388"/>
    </row>
    <row r="10389" spans="1:89" x14ac:dyDescent="0.25">
      <c r="A10389" s="2"/>
      <c r="B10389" s="5"/>
      <c r="C10389" s="5"/>
      <c r="D10389" s="5"/>
      <c r="E10389" s="5"/>
      <c r="F10389" s="5"/>
      <c r="G10389" s="5"/>
      <c r="H10389" s="5"/>
      <c r="I10389" s="3"/>
      <c r="J10389" s="5"/>
      <c r="K10389" s="3"/>
      <c r="L10389" s="5"/>
      <c r="M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3"/>
      <c r="AU10389" s="5"/>
      <c r="AV10389" s="3"/>
      <c r="AW10389" s="3"/>
      <c r="AX10389" s="3"/>
      <c r="AY10389" s="3"/>
      <c r="AZ10389" s="3"/>
      <c r="BA10389" s="3"/>
      <c r="BB10389" s="3"/>
      <c r="BC10389" s="3"/>
      <c r="BD10389" s="3"/>
      <c r="BE10389" s="3"/>
      <c r="BF10389" s="3"/>
      <c r="BG10389" s="3"/>
      <c r="CK10389"/>
    </row>
    <row r="10390" spans="1:89" x14ac:dyDescent="0.25">
      <c r="A10390" s="2"/>
      <c r="B10390" s="5"/>
      <c r="C10390" s="5"/>
      <c r="D10390" s="5"/>
      <c r="E10390" s="5"/>
      <c r="F10390" s="5"/>
      <c r="G10390" s="5"/>
      <c r="H10390" s="5"/>
      <c r="I10390" s="5"/>
      <c r="J10390" s="5"/>
      <c r="K10390" s="3"/>
      <c r="L10390" s="3"/>
      <c r="M10390" s="5"/>
      <c r="AJ10390" s="3"/>
      <c r="AK10390" s="3"/>
      <c r="AL10390" s="3"/>
      <c r="AM10390" s="5"/>
      <c r="AN10390" s="5"/>
      <c r="AO10390" s="5"/>
      <c r="AP10390" s="5"/>
      <c r="AQ10390" s="5"/>
      <c r="AR10390" s="5"/>
      <c r="AS10390" s="5"/>
      <c r="AT10390" s="3"/>
      <c r="AU10390" s="5"/>
      <c r="AV10390" s="3"/>
      <c r="AW10390" s="3"/>
      <c r="AX10390" s="3"/>
      <c r="AY10390" s="3"/>
      <c r="AZ10390" s="3"/>
      <c r="BA10390" s="3"/>
      <c r="BB10390" s="3"/>
      <c r="BC10390" s="3"/>
      <c r="BD10390" s="3"/>
      <c r="BE10390" s="3"/>
      <c r="BF10390" s="3"/>
      <c r="BG10390" s="3"/>
      <c r="CK10390"/>
    </row>
    <row r="10391" spans="1:89" x14ac:dyDescent="0.25">
      <c r="A10391" s="2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AJ10391" s="3"/>
      <c r="AK10391" s="3"/>
      <c r="AL10391" s="3"/>
      <c r="AM10391" s="5"/>
      <c r="AN10391" s="5"/>
      <c r="AO10391" s="5"/>
      <c r="AP10391" s="5"/>
      <c r="AQ10391" s="5"/>
      <c r="AR10391" s="5"/>
      <c r="AS10391" s="5"/>
      <c r="AT10391" s="3"/>
      <c r="AU10391" s="5"/>
      <c r="AV10391" s="3"/>
      <c r="AW10391" s="3"/>
      <c r="AX10391" s="3"/>
      <c r="AY10391" s="3"/>
      <c r="AZ10391" s="3"/>
      <c r="BA10391" s="3"/>
      <c r="BB10391" s="3"/>
      <c r="BC10391" s="3"/>
      <c r="BD10391" s="3"/>
      <c r="BE10391" s="3"/>
      <c r="BF10391" s="3"/>
      <c r="BG10391" s="3"/>
      <c r="CK10391"/>
    </row>
    <row r="10392" spans="1:89" x14ac:dyDescent="0.25">
      <c r="A10392" s="2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3"/>
      <c r="AU10392" s="5"/>
      <c r="AV10392" s="3"/>
      <c r="AW10392" s="3"/>
      <c r="AX10392" s="3"/>
      <c r="AY10392" s="3"/>
      <c r="AZ10392" s="3"/>
      <c r="BA10392" s="3"/>
      <c r="BB10392" s="3"/>
      <c r="BC10392" s="3"/>
      <c r="BD10392" s="3"/>
      <c r="BE10392" s="3"/>
      <c r="BF10392" s="3"/>
      <c r="BG10392" s="3"/>
      <c r="CK10392"/>
    </row>
    <row r="10393" spans="1:89" x14ac:dyDescent="0.25">
      <c r="A10393" s="2"/>
      <c r="B10393" s="5"/>
      <c r="C10393" s="5"/>
      <c r="D10393" s="5"/>
      <c r="E10393" s="5"/>
      <c r="F10393" s="5"/>
      <c r="G10393" s="5"/>
      <c r="H10393" s="5"/>
      <c r="I10393" s="5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G10393" s="3"/>
      <c r="AH10393" s="3"/>
      <c r="AI10393" s="3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3"/>
      <c r="AU10393" s="5"/>
      <c r="AV10393" s="3"/>
      <c r="AW10393" s="3"/>
      <c r="AX10393" s="3"/>
      <c r="AY10393" s="3"/>
      <c r="AZ10393" s="3"/>
      <c r="BA10393" s="3"/>
      <c r="BB10393" s="3"/>
      <c r="BC10393" s="3"/>
      <c r="BD10393" s="3"/>
      <c r="BE10393" s="3"/>
      <c r="BF10393" s="3"/>
      <c r="BG10393" s="3"/>
      <c r="CK10393"/>
    </row>
    <row r="10394" spans="1:89" x14ac:dyDescent="0.25">
      <c r="A10394" s="2"/>
      <c r="B10394" s="5"/>
      <c r="C10394" s="5"/>
      <c r="D10394" s="5"/>
      <c r="E10394" s="5"/>
      <c r="F10394" s="5"/>
      <c r="G10394" s="5"/>
      <c r="H10394" s="5"/>
      <c r="I10394" s="3"/>
      <c r="J10394" s="5"/>
      <c r="K10394" s="5"/>
      <c r="L10394" s="5"/>
      <c r="M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3"/>
      <c r="AU10394" s="5"/>
      <c r="AV10394" s="3"/>
      <c r="AW10394" s="3"/>
      <c r="AX10394" s="3"/>
      <c r="AY10394" s="3"/>
      <c r="AZ10394" s="3"/>
      <c r="BA10394" s="3"/>
      <c r="BB10394" s="3"/>
      <c r="BC10394" s="3"/>
      <c r="BD10394" s="3"/>
      <c r="BE10394" s="3"/>
      <c r="BF10394" s="3"/>
      <c r="BG10394" s="3"/>
      <c r="CK10394"/>
    </row>
    <row r="10395" spans="1:89" x14ac:dyDescent="0.25">
      <c r="A10395" s="2"/>
      <c r="B10395" s="5"/>
      <c r="C10395" s="5"/>
      <c r="D10395" s="5"/>
      <c r="E10395" s="5"/>
      <c r="F10395" s="5"/>
      <c r="G10395" s="5"/>
      <c r="H10395" s="5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G10395" s="3"/>
      <c r="AH10395" s="3"/>
      <c r="AI10395" s="3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3"/>
      <c r="AU10395" s="5"/>
      <c r="AV10395" s="3"/>
      <c r="AW10395" s="3"/>
      <c r="AX10395" s="3"/>
      <c r="AY10395" s="3"/>
      <c r="AZ10395" s="3"/>
      <c r="BA10395" s="3"/>
      <c r="BB10395" s="3"/>
      <c r="BC10395" s="3"/>
      <c r="BD10395" s="3"/>
      <c r="BE10395" s="3"/>
      <c r="BF10395" s="3"/>
      <c r="BG10395" s="3"/>
      <c r="CK10395"/>
    </row>
    <row r="10396" spans="1:89" x14ac:dyDescent="0.25">
      <c r="A10396" s="2"/>
      <c r="B10396" s="5"/>
      <c r="C10396" s="5"/>
      <c r="D10396" s="5"/>
      <c r="E10396" s="5"/>
      <c r="F10396" s="5"/>
      <c r="G10396" s="5"/>
      <c r="H10396" s="5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3"/>
      <c r="AU10396" s="5"/>
      <c r="AV10396" s="3"/>
      <c r="AW10396" s="3"/>
      <c r="AX10396" s="3"/>
      <c r="AY10396" s="3"/>
      <c r="AZ10396" s="3"/>
      <c r="BA10396" s="3"/>
      <c r="BB10396" s="3"/>
      <c r="BC10396" s="3"/>
      <c r="BD10396" s="3"/>
      <c r="BE10396" s="3"/>
      <c r="BF10396" s="3"/>
      <c r="BG10396" s="3"/>
      <c r="CK10396"/>
    </row>
    <row r="10397" spans="1:89" x14ac:dyDescent="0.25">
      <c r="A10397" s="2"/>
      <c r="B10397" s="5"/>
      <c r="C10397" s="5"/>
      <c r="D10397" s="5"/>
      <c r="E10397" s="5"/>
      <c r="F10397" s="5"/>
      <c r="G10397" s="5"/>
      <c r="H10397" s="5"/>
      <c r="I10397" s="3"/>
      <c r="J10397" s="5"/>
      <c r="K10397" s="5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G10397" s="3"/>
      <c r="AH10397" s="3"/>
      <c r="AI10397" s="3"/>
      <c r="AJ10397" s="3"/>
      <c r="AK10397" s="3"/>
      <c r="AL10397" s="3"/>
      <c r="AM10397" s="3"/>
      <c r="AN10397" s="5"/>
      <c r="AO10397" s="5"/>
      <c r="AP10397" s="5"/>
      <c r="AQ10397" s="5"/>
      <c r="AR10397" s="5"/>
      <c r="AS10397" s="5"/>
      <c r="AT10397" s="3"/>
      <c r="AU10397" s="5"/>
      <c r="AV10397" s="3"/>
      <c r="AW10397" s="3"/>
      <c r="AX10397" s="3"/>
      <c r="AY10397" s="3"/>
      <c r="AZ10397" s="3"/>
      <c r="BA10397" s="3"/>
      <c r="BB10397" s="3"/>
      <c r="BC10397" s="3"/>
      <c r="BD10397" s="3"/>
      <c r="BE10397" s="3"/>
      <c r="BF10397" s="3"/>
      <c r="BG10397" s="3"/>
      <c r="CK10397"/>
    </row>
    <row r="10398" spans="1:89" x14ac:dyDescent="0.25">
      <c r="A10398" s="2"/>
      <c r="B10398" s="5"/>
      <c r="C10398" s="5"/>
      <c r="D10398" s="5"/>
      <c r="E10398" s="5"/>
      <c r="F10398" s="5"/>
      <c r="G10398" s="5"/>
      <c r="H10398" s="5"/>
      <c r="I10398" s="5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G10398" s="3"/>
      <c r="AH10398" s="3"/>
      <c r="AI10398" s="3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3"/>
      <c r="AU10398" s="5"/>
      <c r="AV10398" s="3"/>
      <c r="AW10398" s="3"/>
      <c r="AX10398" s="3"/>
      <c r="AY10398" s="3"/>
      <c r="AZ10398" s="3"/>
      <c r="BA10398" s="3"/>
      <c r="BB10398" s="3"/>
      <c r="BC10398" s="3"/>
      <c r="BD10398" s="3"/>
      <c r="BE10398" s="3"/>
      <c r="BF10398" s="3"/>
      <c r="BG10398" s="3"/>
      <c r="CK10398"/>
    </row>
    <row r="10399" spans="1:89" x14ac:dyDescent="0.25">
      <c r="A10399" s="2"/>
      <c r="B10399" s="5"/>
      <c r="C10399" s="5"/>
      <c r="D10399" s="5"/>
      <c r="E10399" s="5"/>
      <c r="F10399" s="5"/>
      <c r="G10399" s="5"/>
      <c r="H10399" s="5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3"/>
      <c r="AU10399" s="5"/>
      <c r="AV10399" s="3"/>
      <c r="AW10399" s="3"/>
      <c r="AX10399" s="3"/>
      <c r="AY10399" s="3"/>
      <c r="AZ10399" s="3"/>
      <c r="BA10399" s="3"/>
      <c r="BB10399" s="3"/>
      <c r="BC10399" s="3"/>
      <c r="BD10399" s="3"/>
      <c r="BE10399" s="3"/>
      <c r="BF10399" s="3"/>
      <c r="BG10399" s="3"/>
      <c r="CK10399"/>
    </row>
    <row r="10400" spans="1:89" x14ac:dyDescent="0.25">
      <c r="A10400" s="2"/>
      <c r="B10400" s="5"/>
      <c r="C10400" s="5"/>
      <c r="D10400" s="5"/>
      <c r="E10400" s="5"/>
      <c r="F10400" s="5"/>
      <c r="G10400" s="5"/>
      <c r="H10400" s="5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G10400" s="3"/>
      <c r="AH10400" s="3"/>
      <c r="AI10400" s="3"/>
      <c r="AJ10400" s="3"/>
      <c r="AK10400" s="3"/>
      <c r="AL10400" s="3"/>
      <c r="AM10400" s="3"/>
      <c r="AN10400" s="5"/>
      <c r="AO10400" s="5"/>
      <c r="AP10400" s="5"/>
      <c r="AQ10400" s="5"/>
      <c r="AR10400" s="5"/>
      <c r="AS10400" s="5"/>
      <c r="AT10400" s="3"/>
      <c r="AU10400" s="5"/>
      <c r="AV10400" s="3"/>
      <c r="AW10400" s="3"/>
      <c r="AX10400" s="3"/>
      <c r="AY10400" s="3"/>
      <c r="AZ10400" s="3"/>
      <c r="BA10400" s="3"/>
      <c r="BB10400" s="3"/>
      <c r="BC10400" s="3"/>
      <c r="BD10400" s="3"/>
      <c r="BE10400" s="3"/>
      <c r="BF10400" s="3"/>
      <c r="BG10400" s="3"/>
      <c r="CK10400"/>
    </row>
    <row r="10401" spans="1:89" x14ac:dyDescent="0.25">
      <c r="A10401" s="2"/>
      <c r="B10401" s="5"/>
      <c r="C10401" s="5"/>
      <c r="D10401" s="5"/>
      <c r="E10401" s="5"/>
      <c r="F10401" s="5"/>
      <c r="G10401" s="5"/>
      <c r="H10401" s="5"/>
      <c r="I10401" s="5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G10401" s="3"/>
      <c r="AH10401" s="3"/>
      <c r="AI10401" s="3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3"/>
      <c r="AU10401" s="5"/>
      <c r="AV10401" s="3"/>
      <c r="AW10401" s="3"/>
      <c r="AX10401" s="3"/>
      <c r="AY10401" s="3"/>
      <c r="AZ10401" s="3"/>
      <c r="BA10401" s="3"/>
      <c r="BB10401" s="3"/>
      <c r="BC10401" s="3"/>
      <c r="BD10401" s="3"/>
      <c r="BE10401" s="3"/>
      <c r="BF10401" s="3"/>
      <c r="BG10401" s="3"/>
      <c r="CK10401"/>
    </row>
    <row r="10402" spans="1:89" x14ac:dyDescent="0.25">
      <c r="A10402" s="2"/>
      <c r="B10402" s="5"/>
      <c r="C10402" s="5"/>
      <c r="D10402" s="5"/>
      <c r="E10402" s="5"/>
      <c r="F10402" s="5"/>
      <c r="G10402" s="5"/>
      <c r="H10402" s="5"/>
      <c r="I10402" s="3"/>
      <c r="J10402" s="5"/>
      <c r="K10402" s="5"/>
      <c r="L10402" s="5"/>
      <c r="M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3"/>
      <c r="AU10402" s="5"/>
      <c r="AV10402" s="3"/>
      <c r="AW10402" s="3"/>
      <c r="AX10402" s="3"/>
      <c r="AY10402" s="3"/>
      <c r="AZ10402" s="3"/>
      <c r="BA10402" s="3"/>
      <c r="BB10402" s="3"/>
      <c r="BC10402" s="3"/>
      <c r="BD10402" s="3"/>
      <c r="BE10402" s="3"/>
      <c r="BF10402" s="3"/>
      <c r="BG10402" s="3"/>
      <c r="CK10402"/>
    </row>
    <row r="10403" spans="1:89" x14ac:dyDescent="0.25">
      <c r="A10403" s="2"/>
      <c r="B10403" s="5"/>
      <c r="C10403" s="5"/>
      <c r="D10403" s="5"/>
      <c r="E10403" s="5"/>
      <c r="F10403" s="5"/>
      <c r="G10403" s="5"/>
      <c r="H10403" s="5"/>
      <c r="I10403" s="3"/>
      <c r="J10403" s="5"/>
      <c r="K10403" s="5"/>
      <c r="L10403" s="5"/>
      <c r="M10403" s="5"/>
      <c r="AJ10403" s="3"/>
      <c r="AK10403" s="3"/>
      <c r="AL10403" s="3"/>
      <c r="AM10403" s="5"/>
      <c r="AN10403" s="5"/>
      <c r="AO10403" s="5"/>
      <c r="AP10403" s="5"/>
      <c r="AQ10403" s="5"/>
      <c r="AR10403" s="5"/>
      <c r="AS10403" s="5"/>
      <c r="AT10403" s="3"/>
      <c r="AU10403" s="5"/>
      <c r="AV10403" s="3"/>
      <c r="AW10403" s="3"/>
      <c r="AX10403" s="3"/>
      <c r="AY10403" s="3"/>
      <c r="AZ10403" s="3"/>
      <c r="BA10403" s="3"/>
      <c r="BB10403" s="3"/>
      <c r="BC10403" s="3"/>
      <c r="BD10403" s="3"/>
      <c r="BE10403" s="3"/>
      <c r="BF10403" s="3"/>
      <c r="BG10403" s="3"/>
      <c r="CK10403"/>
    </row>
    <row r="10404" spans="1:89" x14ac:dyDescent="0.25">
      <c r="A10404" s="2"/>
      <c r="B10404" s="5"/>
      <c r="C10404" s="5"/>
      <c r="D10404" s="5"/>
      <c r="E10404" s="5"/>
      <c r="F10404" s="5"/>
      <c r="G10404" s="5"/>
      <c r="H10404" s="5"/>
      <c r="I10404" s="3"/>
      <c r="J10404" s="5"/>
      <c r="K10404" s="5"/>
      <c r="L10404" s="5"/>
      <c r="M10404" s="5"/>
      <c r="AJ10404" s="3"/>
      <c r="AK10404" s="3"/>
      <c r="AL10404" s="3"/>
      <c r="AM10404" s="3"/>
      <c r="AN10404" s="5"/>
      <c r="AO10404" s="5"/>
      <c r="AP10404" s="5"/>
      <c r="AQ10404" s="5"/>
      <c r="AR10404" s="5"/>
      <c r="AS10404" s="5"/>
      <c r="AT10404" s="3"/>
      <c r="AU10404" s="5"/>
      <c r="AV10404" s="3"/>
      <c r="AW10404" s="3"/>
      <c r="AX10404" s="3"/>
      <c r="AY10404" s="3"/>
      <c r="AZ10404" s="3"/>
      <c r="BA10404" s="3"/>
      <c r="BB10404" s="3"/>
      <c r="BC10404" s="3"/>
      <c r="BD10404" s="3"/>
      <c r="BE10404" s="3"/>
      <c r="BF10404" s="3"/>
      <c r="BG10404" s="3"/>
      <c r="CK10404"/>
    </row>
    <row r="10405" spans="1:89" x14ac:dyDescent="0.25">
      <c r="A10405" s="2"/>
      <c r="B10405" s="5"/>
      <c r="C10405" s="5"/>
      <c r="D10405" s="5"/>
      <c r="E10405" s="5"/>
      <c r="F10405" s="5"/>
      <c r="G10405" s="5"/>
      <c r="H10405" s="5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G10405" s="3"/>
      <c r="AH10405" s="3"/>
      <c r="AI10405" s="3"/>
      <c r="AJ10405" s="3"/>
      <c r="AK10405" s="3"/>
      <c r="AL10405" s="3"/>
      <c r="AM10405" s="3"/>
      <c r="AN10405" s="5"/>
      <c r="AO10405" s="5"/>
      <c r="AP10405" s="5"/>
      <c r="AQ10405" s="5"/>
      <c r="AR10405" s="5"/>
      <c r="AS10405" s="5"/>
      <c r="AT10405" s="3"/>
      <c r="AU10405" s="5"/>
      <c r="AV10405" s="3"/>
      <c r="AW10405" s="3"/>
      <c r="AX10405" s="3"/>
      <c r="AY10405" s="3"/>
      <c r="AZ10405" s="3"/>
      <c r="BA10405" s="3"/>
      <c r="BB10405" s="3"/>
      <c r="BC10405" s="3"/>
      <c r="BD10405" s="3"/>
      <c r="BE10405" s="3"/>
      <c r="BF10405" s="3"/>
      <c r="BG10405" s="3"/>
      <c r="CK10405"/>
    </row>
    <row r="10406" spans="1:89" x14ac:dyDescent="0.25">
      <c r="A10406" s="2"/>
      <c r="B10406" s="5"/>
      <c r="C10406" s="5"/>
      <c r="D10406" s="5"/>
      <c r="E10406" s="5"/>
      <c r="F10406" s="5"/>
      <c r="G10406" s="5"/>
      <c r="H10406" s="5"/>
      <c r="I10406" s="3"/>
      <c r="J10406" s="5"/>
      <c r="K10406" s="5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G10406" s="3"/>
      <c r="AH10406" s="3"/>
      <c r="AI10406" s="3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3"/>
      <c r="AU10406" s="5"/>
      <c r="AV10406" s="3"/>
      <c r="AW10406" s="3"/>
      <c r="AX10406" s="3"/>
      <c r="AY10406" s="3"/>
      <c r="AZ10406" s="3"/>
      <c r="BA10406" s="3"/>
      <c r="BB10406" s="3"/>
      <c r="BC10406" s="3"/>
      <c r="BD10406" s="3"/>
      <c r="BE10406" s="3"/>
      <c r="BF10406" s="3"/>
      <c r="BG10406" s="3"/>
      <c r="CK10406"/>
    </row>
    <row r="10407" spans="1:89" x14ac:dyDescent="0.25">
      <c r="A10407" s="2"/>
      <c r="B10407" s="5"/>
      <c r="C10407" s="5"/>
      <c r="D10407" s="5"/>
      <c r="E10407" s="5"/>
      <c r="F10407" s="5"/>
      <c r="G10407" s="5"/>
      <c r="H10407" s="5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3"/>
      <c r="AH10407" s="3"/>
      <c r="AI10407" s="3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3"/>
      <c r="AU10407" s="5"/>
      <c r="AV10407" s="3"/>
      <c r="AW10407" s="3"/>
      <c r="AX10407" s="3"/>
      <c r="AY10407" s="3"/>
      <c r="AZ10407" s="3"/>
      <c r="BA10407" s="3"/>
      <c r="BB10407" s="3"/>
      <c r="BC10407" s="3"/>
      <c r="BD10407" s="3"/>
      <c r="BE10407" s="3"/>
      <c r="BF10407" s="3"/>
      <c r="BG10407" s="3"/>
      <c r="CK10407"/>
    </row>
    <row r="10408" spans="1:89" x14ac:dyDescent="0.25">
      <c r="A10408" s="2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AJ10408" s="3"/>
      <c r="AK10408" s="3"/>
      <c r="AL10408" s="3"/>
      <c r="AM10408" s="5"/>
      <c r="AN10408" s="5"/>
      <c r="AO10408" s="5"/>
      <c r="AP10408" s="5"/>
      <c r="AQ10408" s="5"/>
      <c r="AR10408" s="5"/>
      <c r="AS10408" s="5"/>
      <c r="AT10408" s="3"/>
      <c r="AU10408" s="5"/>
      <c r="AV10408" s="3"/>
      <c r="AW10408" s="3"/>
      <c r="AX10408" s="3"/>
      <c r="AY10408" s="3"/>
      <c r="AZ10408" s="3"/>
      <c r="BA10408" s="3"/>
      <c r="BB10408" s="3"/>
      <c r="BC10408" s="3"/>
      <c r="BD10408" s="3"/>
      <c r="BE10408" s="3"/>
      <c r="BF10408" s="3"/>
      <c r="BG10408" s="3"/>
      <c r="CK10408"/>
    </row>
    <row r="10409" spans="1:89" x14ac:dyDescent="0.25">
      <c r="A10409" s="2"/>
      <c r="B10409" s="5"/>
      <c r="C10409" s="5"/>
      <c r="D10409" s="5"/>
      <c r="E10409" s="5"/>
      <c r="F10409" s="5"/>
      <c r="G10409" s="5"/>
      <c r="H10409" s="5"/>
      <c r="I10409" s="3"/>
      <c r="J10409" s="5"/>
      <c r="K10409" s="5"/>
      <c r="L10409" s="5"/>
      <c r="M10409" s="5"/>
      <c r="AJ10409" s="3"/>
      <c r="AK10409" s="3"/>
      <c r="AL10409" s="3"/>
      <c r="AM10409" s="3"/>
      <c r="AN10409" s="5"/>
      <c r="AO10409" s="5"/>
      <c r="AP10409" s="5"/>
      <c r="AQ10409" s="5"/>
      <c r="AR10409" s="5"/>
      <c r="AS10409" s="5"/>
      <c r="AT10409" s="3"/>
      <c r="AU10409" s="5"/>
      <c r="AV10409" s="3"/>
      <c r="AW10409" s="3"/>
      <c r="AX10409" s="3"/>
      <c r="AY10409" s="3"/>
      <c r="AZ10409" s="3"/>
      <c r="BA10409" s="3"/>
      <c r="BB10409" s="3"/>
      <c r="BC10409" s="3"/>
      <c r="BD10409" s="3"/>
      <c r="BE10409" s="3"/>
      <c r="BF10409" s="3"/>
      <c r="BG10409" s="3"/>
      <c r="CK10409"/>
    </row>
    <row r="10410" spans="1:89" x14ac:dyDescent="0.25">
      <c r="A10410" s="2"/>
      <c r="B10410" s="5"/>
      <c r="C10410" s="5"/>
      <c r="D10410" s="5"/>
      <c r="E10410" s="5"/>
      <c r="F10410" s="5"/>
      <c r="G10410" s="5"/>
      <c r="H10410" s="5"/>
      <c r="I10410" s="3"/>
      <c r="J10410" s="5"/>
      <c r="K10410" s="5"/>
      <c r="L10410" s="5"/>
      <c r="M10410" s="5"/>
      <c r="AJ10410" s="3"/>
      <c r="AK10410" s="3"/>
      <c r="AL10410" s="3"/>
      <c r="AM10410" s="5"/>
      <c r="AN10410" s="5"/>
      <c r="AO10410" s="5"/>
      <c r="AP10410" s="5"/>
      <c r="AQ10410" s="5"/>
      <c r="AR10410" s="5"/>
      <c r="AS10410" s="5"/>
      <c r="AT10410" s="3"/>
      <c r="AU10410" s="5"/>
      <c r="AV10410" s="3"/>
      <c r="AW10410" s="3"/>
      <c r="AX10410" s="3"/>
      <c r="AY10410" s="3"/>
      <c r="AZ10410" s="3"/>
      <c r="BA10410" s="3"/>
      <c r="BB10410" s="3"/>
      <c r="BC10410" s="3"/>
      <c r="BD10410" s="3"/>
      <c r="BE10410" s="3"/>
      <c r="BF10410" s="3"/>
      <c r="BG10410" s="3"/>
      <c r="CK10410"/>
    </row>
    <row r="10411" spans="1:89" x14ac:dyDescent="0.25">
      <c r="A10411" s="2"/>
      <c r="B10411" s="5"/>
      <c r="C10411" s="5"/>
      <c r="D10411" s="5"/>
      <c r="E10411" s="5"/>
      <c r="F10411" s="5"/>
      <c r="G10411" s="5"/>
      <c r="H10411" s="5"/>
      <c r="I10411" s="3"/>
      <c r="J10411" s="5"/>
      <c r="K10411" s="5"/>
      <c r="L10411" s="5"/>
      <c r="M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3"/>
      <c r="AU10411" s="5"/>
      <c r="AV10411" s="3"/>
      <c r="AW10411" s="3"/>
      <c r="AX10411" s="3"/>
      <c r="AY10411" s="3"/>
      <c r="AZ10411" s="3"/>
      <c r="BA10411" s="3"/>
      <c r="BB10411" s="3"/>
      <c r="BC10411" s="3"/>
      <c r="BD10411" s="3"/>
      <c r="BE10411" s="3"/>
      <c r="BF10411" s="3"/>
      <c r="BG10411" s="3"/>
      <c r="CK10411"/>
    </row>
    <row r="10412" spans="1:89" x14ac:dyDescent="0.25">
      <c r="A10412" s="2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3"/>
      <c r="AU10412" s="5"/>
      <c r="AV10412" s="3"/>
      <c r="AW10412" s="3"/>
      <c r="AX10412" s="3"/>
      <c r="AY10412" s="3"/>
      <c r="AZ10412" s="3"/>
      <c r="BA10412" s="3"/>
      <c r="BB10412" s="3"/>
      <c r="BC10412" s="3"/>
      <c r="BD10412" s="3"/>
      <c r="BE10412" s="3"/>
      <c r="BF10412" s="3"/>
      <c r="BG10412" s="3"/>
      <c r="CK10412"/>
    </row>
    <row r="10413" spans="1:89" x14ac:dyDescent="0.25">
      <c r="A10413" s="2"/>
      <c r="B10413" s="5"/>
      <c r="C10413" s="5"/>
      <c r="D10413" s="5"/>
      <c r="E10413" s="5"/>
      <c r="F10413" s="5"/>
      <c r="G10413" s="5"/>
      <c r="H10413" s="5"/>
      <c r="I10413" s="3"/>
      <c r="J10413" s="5"/>
      <c r="K10413" s="5"/>
      <c r="L10413" s="5"/>
      <c r="M10413" s="5"/>
      <c r="AJ10413" s="3"/>
      <c r="AK10413" s="3"/>
      <c r="AL10413" s="3"/>
      <c r="AM10413" s="5"/>
      <c r="AN10413" s="5"/>
      <c r="AO10413" s="5"/>
      <c r="AP10413" s="5"/>
      <c r="AQ10413" s="5"/>
      <c r="AR10413" s="5"/>
      <c r="AS10413" s="5"/>
      <c r="AT10413" s="3"/>
      <c r="AU10413" s="5"/>
      <c r="AV10413" s="3"/>
      <c r="AW10413" s="3"/>
      <c r="AX10413" s="3"/>
      <c r="AY10413" s="3"/>
      <c r="AZ10413" s="3"/>
      <c r="BA10413" s="3"/>
      <c r="BB10413" s="3"/>
      <c r="BC10413" s="3"/>
      <c r="BD10413" s="3"/>
      <c r="BE10413" s="3"/>
      <c r="BF10413" s="3"/>
      <c r="BG10413" s="3"/>
      <c r="CK10413"/>
    </row>
    <row r="10414" spans="1:89" x14ac:dyDescent="0.25">
      <c r="A10414" s="2"/>
      <c r="B10414" s="5"/>
      <c r="C10414" s="5"/>
      <c r="D10414" s="5"/>
      <c r="E10414" s="5"/>
      <c r="F10414" s="5"/>
      <c r="G10414" s="5"/>
      <c r="H10414" s="5"/>
      <c r="I10414" s="3"/>
      <c r="J10414" s="5"/>
      <c r="K10414" s="5"/>
      <c r="L10414" s="5"/>
      <c r="M10414" s="5"/>
      <c r="AJ10414" s="3"/>
      <c r="AK10414" s="3"/>
      <c r="AL10414" s="3"/>
      <c r="AM10414" s="5"/>
      <c r="AN10414" s="5"/>
      <c r="AO10414" s="5"/>
      <c r="AP10414" s="5"/>
      <c r="AQ10414" s="5"/>
      <c r="AR10414" s="5"/>
      <c r="AS10414" s="5"/>
      <c r="AT10414" s="3"/>
      <c r="AU10414" s="5"/>
      <c r="AV10414" s="3"/>
      <c r="AW10414" s="3"/>
      <c r="AX10414" s="3"/>
      <c r="AY10414" s="3"/>
      <c r="AZ10414" s="3"/>
      <c r="BA10414" s="3"/>
      <c r="BB10414" s="3"/>
      <c r="BC10414" s="3"/>
      <c r="BD10414" s="3"/>
      <c r="BE10414" s="3"/>
      <c r="BF10414" s="3"/>
      <c r="BG10414" s="3"/>
      <c r="CK10414"/>
    </row>
    <row r="10415" spans="1:89" x14ac:dyDescent="0.25">
      <c r="A10415" s="2"/>
      <c r="B10415" s="5"/>
      <c r="C10415" s="5"/>
      <c r="D10415" s="5"/>
      <c r="E10415" s="5"/>
      <c r="F10415" s="5"/>
      <c r="G10415" s="5"/>
      <c r="H10415" s="5"/>
      <c r="I10415" s="3"/>
      <c r="J10415" s="5"/>
      <c r="K10415" s="5"/>
      <c r="L10415" s="5"/>
      <c r="M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3"/>
      <c r="AU10415" s="5"/>
      <c r="AV10415" s="3"/>
      <c r="AW10415" s="3"/>
      <c r="AX10415" s="3"/>
      <c r="AY10415" s="3"/>
      <c r="AZ10415" s="3"/>
      <c r="BA10415" s="3"/>
      <c r="BB10415" s="3"/>
      <c r="BC10415" s="3"/>
      <c r="BD10415" s="3"/>
      <c r="BE10415" s="3"/>
      <c r="BF10415" s="3"/>
      <c r="BG10415" s="3"/>
      <c r="CK10415"/>
    </row>
    <row r="10416" spans="1:89" x14ac:dyDescent="0.25">
      <c r="A10416" s="2"/>
      <c r="B10416" s="5"/>
      <c r="C10416" s="5"/>
      <c r="D10416" s="5"/>
      <c r="E10416" s="5"/>
      <c r="F10416" s="5"/>
      <c r="G10416" s="5"/>
      <c r="H10416" s="5"/>
      <c r="I10416" s="3"/>
      <c r="J10416" s="5"/>
      <c r="K10416" s="5"/>
      <c r="L10416" s="5"/>
      <c r="M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3"/>
      <c r="AU10416" s="5"/>
      <c r="AV10416" s="3"/>
      <c r="AW10416" s="3"/>
      <c r="AX10416" s="3"/>
      <c r="AY10416" s="3"/>
      <c r="AZ10416" s="3"/>
      <c r="BA10416" s="3"/>
      <c r="BB10416" s="3"/>
      <c r="BC10416" s="3"/>
      <c r="BD10416" s="3"/>
      <c r="BE10416" s="3"/>
      <c r="BF10416" s="3"/>
      <c r="BG10416" s="3"/>
      <c r="CK10416"/>
    </row>
    <row r="10417" spans="1:89" x14ac:dyDescent="0.25">
      <c r="A10417" s="2"/>
      <c r="B10417" s="5"/>
      <c r="C10417" s="5"/>
      <c r="D10417" s="5"/>
      <c r="E10417" s="5"/>
      <c r="F10417" s="5"/>
      <c r="G10417" s="5"/>
      <c r="H10417" s="5"/>
      <c r="I10417" s="3"/>
      <c r="J10417" s="5"/>
      <c r="K10417" s="5"/>
      <c r="L10417" s="5"/>
      <c r="M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3"/>
      <c r="AU10417" s="5"/>
      <c r="AV10417" s="3"/>
      <c r="AW10417" s="3"/>
      <c r="AX10417" s="3"/>
      <c r="AY10417" s="3"/>
      <c r="AZ10417" s="3"/>
      <c r="BA10417" s="3"/>
      <c r="BB10417" s="3"/>
      <c r="BC10417" s="3"/>
      <c r="BD10417" s="3"/>
      <c r="BE10417" s="3"/>
      <c r="BF10417" s="3"/>
      <c r="BG10417" s="3"/>
      <c r="CK10417"/>
    </row>
    <row r="10418" spans="1:89" x14ac:dyDescent="0.25">
      <c r="A10418" s="2"/>
      <c r="B10418" s="5"/>
      <c r="C10418" s="5"/>
      <c r="D10418" s="5"/>
      <c r="E10418" s="5"/>
      <c r="F10418" s="5"/>
      <c r="G10418" s="5"/>
      <c r="H10418" s="5"/>
      <c r="I10418" s="3"/>
      <c r="J10418" s="5"/>
      <c r="K10418" s="5"/>
      <c r="L10418" s="5"/>
      <c r="M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3"/>
      <c r="AU10418" s="5"/>
      <c r="AV10418" s="3"/>
      <c r="AW10418" s="3"/>
      <c r="AX10418" s="3"/>
      <c r="AY10418" s="3"/>
      <c r="AZ10418" s="3"/>
      <c r="BA10418" s="3"/>
      <c r="BB10418" s="3"/>
      <c r="BC10418" s="3"/>
      <c r="BD10418" s="3"/>
      <c r="BE10418" s="3"/>
      <c r="BF10418" s="3"/>
      <c r="BG10418" s="3"/>
      <c r="CK10418"/>
    </row>
    <row r="10419" spans="1:89" x14ac:dyDescent="0.25">
      <c r="A10419" s="2"/>
      <c r="B10419" s="5"/>
      <c r="C10419" s="5"/>
      <c r="D10419" s="5"/>
      <c r="E10419" s="5"/>
      <c r="F10419" s="5"/>
      <c r="G10419" s="5"/>
      <c r="H10419" s="5"/>
      <c r="I10419" s="3"/>
      <c r="J10419" s="5"/>
      <c r="K10419" s="5"/>
      <c r="L10419" s="5"/>
      <c r="M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3"/>
      <c r="AU10419" s="5"/>
      <c r="AV10419" s="3"/>
      <c r="AW10419" s="3"/>
      <c r="AX10419" s="3"/>
      <c r="AY10419" s="3"/>
      <c r="AZ10419" s="3"/>
      <c r="BA10419" s="3"/>
      <c r="BB10419" s="3"/>
      <c r="BC10419" s="3"/>
      <c r="BD10419" s="3"/>
      <c r="BE10419" s="3"/>
      <c r="BF10419" s="3"/>
      <c r="BG10419" s="3"/>
      <c r="CK10419"/>
    </row>
    <row r="10420" spans="1:89" x14ac:dyDescent="0.25">
      <c r="A10420" s="2"/>
      <c r="B10420" s="5"/>
      <c r="C10420" s="5"/>
      <c r="D10420" s="5"/>
      <c r="E10420" s="5"/>
      <c r="F10420" s="5"/>
      <c r="G10420" s="5"/>
      <c r="H10420" s="5"/>
      <c r="I10420" s="3"/>
      <c r="J10420" s="5"/>
      <c r="K10420" s="5"/>
      <c r="L10420" s="5"/>
      <c r="M10420" s="5"/>
      <c r="AJ10420" s="3"/>
      <c r="AK10420" s="3"/>
      <c r="AL10420" s="3"/>
      <c r="AM10420" s="3"/>
      <c r="AN10420" s="5"/>
      <c r="AO10420" s="5"/>
      <c r="AP10420" s="5"/>
      <c r="AQ10420" s="5"/>
      <c r="AR10420" s="5"/>
      <c r="AS10420" s="5"/>
      <c r="AT10420" s="3"/>
      <c r="AU10420" s="5"/>
      <c r="AV10420" s="3"/>
      <c r="AW10420" s="3"/>
      <c r="AX10420" s="3"/>
      <c r="AY10420" s="3"/>
      <c r="AZ10420" s="3"/>
      <c r="BA10420" s="3"/>
      <c r="BB10420" s="3"/>
      <c r="BC10420" s="3"/>
      <c r="BD10420" s="3"/>
      <c r="BE10420" s="3"/>
      <c r="BF10420" s="3"/>
      <c r="BG10420" s="3"/>
      <c r="CK10420"/>
    </row>
    <row r="10421" spans="1:89" x14ac:dyDescent="0.25">
      <c r="A10421" s="2"/>
      <c r="B10421" s="5"/>
      <c r="C10421" s="5"/>
      <c r="D10421" s="5"/>
      <c r="E10421" s="5"/>
      <c r="F10421" s="5"/>
      <c r="G10421" s="5"/>
      <c r="H10421" s="5"/>
      <c r="I10421" s="3"/>
      <c r="J10421" s="5"/>
      <c r="K10421" s="5"/>
      <c r="L10421" s="5"/>
      <c r="M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3"/>
      <c r="AU10421" s="5"/>
      <c r="AV10421" s="3"/>
      <c r="AW10421" s="3"/>
      <c r="AX10421" s="3"/>
      <c r="AY10421" s="3"/>
      <c r="AZ10421" s="3"/>
      <c r="BA10421" s="3"/>
      <c r="BB10421" s="3"/>
      <c r="BC10421" s="3"/>
      <c r="BD10421" s="3"/>
      <c r="BE10421" s="3"/>
      <c r="BF10421" s="3"/>
      <c r="BG10421" s="3"/>
      <c r="CK10421"/>
    </row>
    <row r="10422" spans="1:89" x14ac:dyDescent="0.25">
      <c r="A10422" s="2"/>
      <c r="B10422" s="5"/>
      <c r="C10422" s="5"/>
      <c r="D10422" s="5"/>
      <c r="E10422" s="5"/>
      <c r="F10422" s="5"/>
      <c r="G10422" s="5"/>
      <c r="H10422" s="5"/>
      <c r="I10422" s="3"/>
      <c r="J10422" s="5"/>
      <c r="K10422" s="5"/>
      <c r="L10422" s="5"/>
      <c r="M10422" s="5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3"/>
      <c r="AU10422" s="5"/>
      <c r="AV10422" s="3"/>
      <c r="AW10422" s="3"/>
      <c r="AX10422" s="3"/>
      <c r="AY10422" s="3"/>
      <c r="AZ10422" s="3"/>
      <c r="BA10422" s="3"/>
      <c r="BB10422" s="3"/>
      <c r="BC10422" s="3"/>
      <c r="BD10422" s="3"/>
      <c r="BE10422" s="3"/>
      <c r="BF10422" s="3"/>
      <c r="BG10422" s="3"/>
      <c r="CK10422"/>
    </row>
    <row r="10423" spans="1:89" x14ac:dyDescent="0.25">
      <c r="A10423" s="2"/>
      <c r="B10423" s="5"/>
      <c r="C10423" s="5"/>
      <c r="D10423" s="5"/>
      <c r="E10423" s="5"/>
      <c r="F10423" s="5"/>
      <c r="G10423" s="5"/>
      <c r="H10423" s="5"/>
      <c r="I10423" s="3"/>
      <c r="J10423" s="5"/>
      <c r="K10423" s="5"/>
      <c r="L10423" s="5"/>
      <c r="M10423" s="5"/>
      <c r="AJ10423" s="3"/>
      <c r="AK10423" s="3"/>
      <c r="AL10423" s="3"/>
      <c r="AM10423" s="3"/>
      <c r="AN10423" s="5"/>
      <c r="AO10423" s="5"/>
      <c r="AP10423" s="5"/>
      <c r="AQ10423" s="5"/>
      <c r="AR10423" s="5"/>
      <c r="AS10423" s="5"/>
      <c r="AT10423" s="3"/>
      <c r="AU10423" s="5"/>
      <c r="AV10423" s="3"/>
      <c r="AW10423" s="3"/>
      <c r="AX10423" s="3"/>
      <c r="AY10423" s="3"/>
      <c r="AZ10423" s="3"/>
      <c r="BA10423" s="3"/>
      <c r="BB10423" s="3"/>
      <c r="BC10423" s="3"/>
      <c r="BD10423" s="3"/>
      <c r="BE10423" s="3"/>
      <c r="BF10423" s="3"/>
      <c r="BG10423" s="3"/>
      <c r="CK10423"/>
    </row>
    <row r="10424" spans="1:89" x14ac:dyDescent="0.25">
      <c r="A10424" s="2"/>
      <c r="B10424" s="5"/>
      <c r="C10424" s="5"/>
      <c r="D10424" s="5"/>
      <c r="E10424" s="5"/>
      <c r="F10424" s="5"/>
      <c r="G10424" s="5"/>
      <c r="H10424" s="5"/>
      <c r="I10424" s="3"/>
      <c r="J10424" s="5"/>
      <c r="K10424" s="5"/>
      <c r="L10424" s="5"/>
      <c r="M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3"/>
      <c r="AU10424" s="5"/>
      <c r="AV10424" s="3"/>
      <c r="AW10424" s="3"/>
      <c r="AX10424" s="3"/>
      <c r="AY10424" s="3"/>
      <c r="AZ10424" s="3"/>
      <c r="BA10424" s="3"/>
      <c r="BB10424" s="3"/>
      <c r="BC10424" s="3"/>
      <c r="BD10424" s="3"/>
      <c r="BE10424" s="3"/>
      <c r="BF10424" s="3"/>
      <c r="BG10424" s="3"/>
      <c r="CK10424"/>
    </row>
    <row r="10425" spans="1:89" x14ac:dyDescent="0.25">
      <c r="A10425" s="2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3"/>
      <c r="AU10425" s="5"/>
      <c r="AV10425" s="3"/>
      <c r="AW10425" s="3"/>
      <c r="AX10425" s="3"/>
      <c r="AY10425" s="3"/>
      <c r="AZ10425" s="3"/>
      <c r="BA10425" s="3"/>
      <c r="BB10425" s="3"/>
      <c r="BC10425" s="3"/>
      <c r="BD10425" s="3"/>
      <c r="BE10425" s="3"/>
      <c r="BF10425" s="3"/>
      <c r="BG10425" s="3"/>
      <c r="CK10425"/>
    </row>
    <row r="10426" spans="1:89" x14ac:dyDescent="0.25">
      <c r="A10426" s="2"/>
      <c r="B10426" s="5"/>
      <c r="C10426" s="5"/>
      <c r="D10426" s="5"/>
      <c r="E10426" s="5"/>
      <c r="F10426" s="5"/>
      <c r="G10426" s="5"/>
      <c r="H10426" s="5"/>
      <c r="I10426" s="3"/>
      <c r="J10426" s="5"/>
      <c r="K10426" s="5"/>
      <c r="L10426" s="5"/>
      <c r="M10426" s="5"/>
      <c r="AJ10426" s="3"/>
      <c r="AK10426" s="3"/>
      <c r="AL10426" s="3"/>
      <c r="AM10426" s="5"/>
      <c r="AN10426" s="5"/>
      <c r="AO10426" s="5"/>
      <c r="AP10426" s="5"/>
      <c r="AQ10426" s="5"/>
      <c r="AR10426" s="5"/>
      <c r="AS10426" s="5"/>
      <c r="AT10426" s="3"/>
      <c r="AU10426" s="5"/>
      <c r="AV10426" s="3"/>
      <c r="AW10426" s="3"/>
      <c r="AX10426" s="3"/>
      <c r="AY10426" s="3"/>
      <c r="AZ10426" s="3"/>
      <c r="BA10426" s="3"/>
      <c r="BB10426" s="3"/>
      <c r="BC10426" s="3"/>
      <c r="BD10426" s="3"/>
      <c r="BE10426" s="3"/>
      <c r="BF10426" s="3"/>
      <c r="BG10426" s="3"/>
      <c r="CK10426"/>
    </row>
    <row r="10427" spans="1:89" x14ac:dyDescent="0.25">
      <c r="A10427" s="2"/>
      <c r="B10427" s="5"/>
      <c r="C10427" s="5"/>
      <c r="D10427" s="5"/>
      <c r="E10427" s="5"/>
      <c r="F10427" s="5"/>
      <c r="G10427" s="5"/>
      <c r="H10427" s="5"/>
      <c r="I10427" s="3"/>
      <c r="J10427" s="5"/>
      <c r="K10427" s="5"/>
      <c r="L10427" s="5"/>
      <c r="M10427" s="5"/>
      <c r="AJ10427" s="3"/>
      <c r="AK10427" s="3"/>
      <c r="AL10427" s="3"/>
      <c r="AM10427" s="3"/>
      <c r="AN10427" s="5"/>
      <c r="AO10427" s="5"/>
      <c r="AP10427" s="5"/>
      <c r="AQ10427" s="5"/>
      <c r="AR10427" s="5"/>
      <c r="AS10427" s="5"/>
      <c r="AT10427" s="3"/>
      <c r="AU10427" s="5"/>
      <c r="AV10427" s="3"/>
      <c r="AW10427" s="3"/>
      <c r="AX10427" s="3"/>
      <c r="AY10427" s="3"/>
      <c r="AZ10427" s="3"/>
      <c r="BA10427" s="3"/>
      <c r="BB10427" s="3"/>
      <c r="BC10427" s="3"/>
      <c r="BD10427" s="3"/>
      <c r="BE10427" s="3"/>
      <c r="BF10427" s="3"/>
      <c r="BG10427" s="3"/>
      <c r="CK10427"/>
    </row>
    <row r="10428" spans="1:89" x14ac:dyDescent="0.25">
      <c r="A10428" s="2"/>
      <c r="B10428" s="5"/>
      <c r="C10428" s="5"/>
      <c r="D10428" s="5"/>
      <c r="E10428" s="5"/>
      <c r="F10428" s="5"/>
      <c r="G10428" s="5"/>
      <c r="H10428" s="5"/>
      <c r="I10428" s="3"/>
      <c r="J10428" s="5"/>
      <c r="K10428" s="5"/>
      <c r="L10428" s="5"/>
      <c r="M10428" s="5"/>
      <c r="AJ10428" s="3"/>
      <c r="AK10428" s="3"/>
      <c r="AL10428" s="3"/>
      <c r="AM10428" s="3"/>
      <c r="AN10428" s="5"/>
      <c r="AO10428" s="5"/>
      <c r="AP10428" s="5"/>
      <c r="AQ10428" s="5"/>
      <c r="AR10428" s="5"/>
      <c r="AS10428" s="5"/>
      <c r="AT10428" s="3"/>
      <c r="AU10428" s="5"/>
      <c r="AV10428" s="3"/>
      <c r="AW10428" s="3"/>
      <c r="AX10428" s="3"/>
      <c r="AY10428" s="3"/>
      <c r="AZ10428" s="3"/>
      <c r="BA10428" s="3"/>
      <c r="BB10428" s="3"/>
      <c r="BC10428" s="3"/>
      <c r="BD10428" s="3"/>
      <c r="BE10428" s="3"/>
      <c r="BF10428" s="3"/>
      <c r="BG10428" s="3"/>
      <c r="CK10428"/>
    </row>
    <row r="10429" spans="1:89" x14ac:dyDescent="0.25">
      <c r="A10429" s="2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3"/>
      <c r="AU10429" s="5"/>
      <c r="AV10429" s="3"/>
      <c r="AW10429" s="3"/>
      <c r="AX10429" s="3"/>
      <c r="AY10429" s="3"/>
      <c r="AZ10429" s="3"/>
      <c r="BA10429" s="3"/>
      <c r="BB10429" s="3"/>
      <c r="BC10429" s="3"/>
      <c r="BD10429" s="3"/>
      <c r="BE10429" s="3"/>
      <c r="BF10429" s="3"/>
      <c r="BG10429" s="3"/>
      <c r="CK10429"/>
    </row>
    <row r="10430" spans="1:89" x14ac:dyDescent="0.25">
      <c r="A10430" s="2"/>
      <c r="B10430" s="5"/>
      <c r="C10430" s="5"/>
      <c r="D10430" s="5"/>
      <c r="E10430" s="5"/>
      <c r="F10430" s="5"/>
      <c r="G10430" s="5"/>
      <c r="H10430" s="5"/>
      <c r="I10430" s="3"/>
      <c r="J10430" s="5"/>
      <c r="K10430" s="5"/>
      <c r="L10430" s="5"/>
      <c r="M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3"/>
      <c r="AU10430" s="5"/>
      <c r="AV10430" s="3"/>
      <c r="AW10430" s="3"/>
      <c r="AX10430" s="3"/>
      <c r="AY10430" s="3"/>
      <c r="AZ10430" s="3"/>
      <c r="BA10430" s="3"/>
      <c r="BB10430" s="3"/>
      <c r="BC10430" s="3"/>
      <c r="BD10430" s="3"/>
      <c r="BE10430" s="3"/>
      <c r="BF10430" s="3"/>
      <c r="BG10430" s="3"/>
      <c r="CK10430"/>
    </row>
    <row r="10431" spans="1:89" x14ac:dyDescent="0.25">
      <c r="A10431" s="2"/>
      <c r="B10431" s="5"/>
      <c r="C10431" s="5"/>
      <c r="D10431" s="5"/>
      <c r="E10431" s="5"/>
      <c r="F10431" s="5"/>
      <c r="G10431" s="5"/>
      <c r="H10431" s="5"/>
      <c r="I10431" s="3"/>
      <c r="J10431" s="5"/>
      <c r="K10431" s="5"/>
      <c r="L10431" s="5"/>
      <c r="M10431" s="5"/>
      <c r="AJ10431" s="3"/>
      <c r="AK10431" s="3"/>
      <c r="AL10431" s="3"/>
      <c r="AM10431" s="5"/>
      <c r="AN10431" s="5"/>
      <c r="AO10431" s="5"/>
      <c r="AP10431" s="5"/>
      <c r="AQ10431" s="5"/>
      <c r="AR10431" s="5"/>
      <c r="AS10431" s="5"/>
      <c r="AT10431" s="3"/>
      <c r="AU10431" s="5"/>
      <c r="AV10431" s="3"/>
      <c r="AW10431" s="3"/>
      <c r="AX10431" s="3"/>
      <c r="AY10431" s="3"/>
      <c r="AZ10431" s="3"/>
      <c r="BA10431" s="3"/>
      <c r="BB10431" s="3"/>
      <c r="BC10431" s="3"/>
      <c r="BD10431" s="3"/>
      <c r="BE10431" s="3"/>
      <c r="BF10431" s="3"/>
      <c r="BG10431" s="3"/>
      <c r="CK10431"/>
    </row>
    <row r="10432" spans="1:89" x14ac:dyDescent="0.25">
      <c r="A10432" s="2"/>
      <c r="B10432" s="5"/>
      <c r="C10432" s="5"/>
      <c r="D10432" s="5"/>
      <c r="E10432" s="5"/>
      <c r="F10432" s="5"/>
      <c r="G10432" s="5"/>
      <c r="H10432" s="5"/>
      <c r="I10432" s="3"/>
      <c r="J10432" s="5"/>
      <c r="K10432" s="5"/>
      <c r="L10432" s="5"/>
      <c r="M10432" s="5"/>
      <c r="AJ10432" s="3"/>
      <c r="AK10432" s="3"/>
      <c r="AL10432" s="3"/>
      <c r="AM10432" s="3"/>
      <c r="AN10432" s="5"/>
      <c r="AO10432" s="5"/>
      <c r="AP10432" s="5"/>
      <c r="AQ10432" s="5"/>
      <c r="AR10432" s="5"/>
      <c r="AS10432" s="5"/>
      <c r="AT10432" s="3"/>
      <c r="AU10432" s="5"/>
      <c r="AV10432" s="3"/>
      <c r="AW10432" s="3"/>
      <c r="AX10432" s="3"/>
      <c r="AY10432" s="3"/>
      <c r="AZ10432" s="3"/>
      <c r="BA10432" s="3"/>
      <c r="BB10432" s="3"/>
      <c r="BC10432" s="3"/>
      <c r="BD10432" s="3"/>
      <c r="BE10432" s="3"/>
      <c r="BF10432" s="3"/>
      <c r="BG10432" s="3"/>
      <c r="CK10432"/>
    </row>
    <row r="10433" spans="1:89" x14ac:dyDescent="0.25">
      <c r="A10433" s="2"/>
      <c r="B10433" s="5"/>
      <c r="C10433" s="5"/>
      <c r="D10433" s="5"/>
      <c r="E10433" s="5"/>
      <c r="F10433" s="5"/>
      <c r="G10433" s="5"/>
      <c r="H10433" s="5"/>
      <c r="I10433" s="3"/>
      <c r="J10433" s="5"/>
      <c r="K10433" s="5"/>
      <c r="L10433" s="5"/>
      <c r="M10433" s="5"/>
      <c r="AJ10433" s="3"/>
      <c r="AK10433" s="3"/>
      <c r="AL10433" s="3"/>
      <c r="AM10433" s="5"/>
      <c r="AN10433" s="5"/>
      <c r="AO10433" s="5"/>
      <c r="AP10433" s="5"/>
      <c r="AQ10433" s="5"/>
      <c r="AR10433" s="5"/>
      <c r="AS10433" s="5"/>
      <c r="AT10433" s="3"/>
      <c r="AU10433" s="5"/>
      <c r="AV10433" s="3"/>
      <c r="AW10433" s="3"/>
      <c r="AX10433" s="3"/>
      <c r="AY10433" s="3"/>
      <c r="AZ10433" s="3"/>
      <c r="BA10433" s="3"/>
      <c r="BB10433" s="3"/>
      <c r="BC10433" s="3"/>
      <c r="BD10433" s="3"/>
      <c r="BE10433" s="3"/>
      <c r="BF10433" s="3"/>
      <c r="BG10433" s="3"/>
      <c r="CK10433"/>
    </row>
    <row r="10434" spans="1:89" x14ac:dyDescent="0.25">
      <c r="A10434" s="2"/>
      <c r="B10434" s="5"/>
      <c r="C10434" s="5"/>
      <c r="D10434" s="5"/>
      <c r="E10434" s="5"/>
      <c r="F10434" s="5"/>
      <c r="G10434" s="5"/>
      <c r="H10434" s="5"/>
      <c r="I10434" s="3"/>
      <c r="J10434" s="5"/>
      <c r="K10434" s="5"/>
      <c r="L10434" s="5"/>
      <c r="M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3"/>
      <c r="AU10434" s="5"/>
      <c r="AV10434" s="3"/>
      <c r="AW10434" s="3"/>
      <c r="AX10434" s="3"/>
      <c r="AY10434" s="3"/>
      <c r="AZ10434" s="3"/>
      <c r="BA10434" s="3"/>
      <c r="BB10434" s="3"/>
      <c r="BC10434" s="3"/>
      <c r="BD10434" s="3"/>
      <c r="BE10434" s="3"/>
      <c r="BF10434" s="3"/>
      <c r="BG10434" s="3"/>
      <c r="CK10434"/>
    </row>
    <row r="10435" spans="1:89" x14ac:dyDescent="0.25">
      <c r="A10435" s="2"/>
      <c r="B10435" s="5"/>
      <c r="C10435" s="5"/>
      <c r="D10435" s="5"/>
      <c r="E10435" s="5"/>
      <c r="F10435" s="5"/>
      <c r="G10435" s="5"/>
      <c r="H10435" s="5"/>
      <c r="I10435" s="3"/>
      <c r="J10435" s="5"/>
      <c r="K10435" s="5"/>
      <c r="L10435" s="5"/>
      <c r="M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3"/>
      <c r="AU10435" s="5"/>
      <c r="AV10435" s="3"/>
      <c r="AW10435" s="3"/>
      <c r="AX10435" s="3"/>
      <c r="AY10435" s="3"/>
      <c r="AZ10435" s="3"/>
      <c r="BA10435" s="3"/>
      <c r="BB10435" s="3"/>
      <c r="BC10435" s="3"/>
      <c r="BD10435" s="3"/>
      <c r="BE10435" s="3"/>
      <c r="BF10435" s="3"/>
      <c r="BG10435" s="3"/>
      <c r="CK10435"/>
    </row>
    <row r="10436" spans="1:89" x14ac:dyDescent="0.25">
      <c r="A10436" s="2"/>
      <c r="B10436" s="5"/>
      <c r="C10436" s="5"/>
      <c r="D10436" s="5"/>
      <c r="E10436" s="5"/>
      <c r="F10436" s="5"/>
      <c r="G10436" s="5"/>
      <c r="H10436" s="5"/>
      <c r="I10436" s="3"/>
      <c r="J10436" s="5"/>
      <c r="K10436" s="5"/>
      <c r="L10436" s="5"/>
      <c r="M10436" s="5"/>
      <c r="AJ10436" s="3"/>
      <c r="AK10436" s="3"/>
      <c r="AL10436" s="5"/>
      <c r="AM10436" s="5"/>
      <c r="AN10436" s="5"/>
      <c r="AO10436" s="5"/>
      <c r="AP10436" s="5"/>
      <c r="AQ10436" s="5"/>
      <c r="AR10436" s="5"/>
      <c r="AS10436" s="5"/>
      <c r="AT10436" s="3"/>
      <c r="AU10436" s="5"/>
      <c r="AV10436" s="3"/>
      <c r="AW10436" s="3"/>
      <c r="AX10436" s="3"/>
      <c r="AY10436" s="3"/>
      <c r="AZ10436" s="3"/>
      <c r="BA10436" s="3"/>
      <c r="BB10436" s="3"/>
      <c r="BC10436" s="3"/>
      <c r="BD10436" s="3"/>
      <c r="BE10436" s="3"/>
      <c r="BF10436" s="3"/>
      <c r="BG10436" s="3"/>
      <c r="CK10436"/>
    </row>
    <row r="10437" spans="1:89" x14ac:dyDescent="0.25">
      <c r="A10437" s="2"/>
      <c r="B10437" s="5"/>
      <c r="C10437" s="5"/>
      <c r="D10437" s="5"/>
      <c r="E10437" s="5"/>
      <c r="F10437" s="5"/>
      <c r="G10437" s="5"/>
      <c r="H10437" s="5"/>
      <c r="I10437" s="3"/>
      <c r="J10437" s="5"/>
      <c r="K10437" s="5"/>
      <c r="L10437" s="5"/>
      <c r="M10437" s="5"/>
      <c r="AJ10437" s="3"/>
      <c r="AK10437" s="3"/>
      <c r="AL10437" s="3"/>
      <c r="AM10437" s="5"/>
      <c r="AN10437" s="5"/>
      <c r="AO10437" s="5"/>
      <c r="AP10437" s="5"/>
      <c r="AQ10437" s="5"/>
      <c r="AR10437" s="5"/>
      <c r="AS10437" s="5"/>
      <c r="AT10437" s="3"/>
      <c r="AU10437" s="5"/>
      <c r="AV10437" s="3"/>
      <c r="AW10437" s="3"/>
      <c r="AX10437" s="3"/>
      <c r="AY10437" s="3"/>
      <c r="AZ10437" s="3"/>
      <c r="BA10437" s="3"/>
      <c r="BB10437" s="3"/>
      <c r="BC10437" s="3"/>
      <c r="BD10437" s="3"/>
      <c r="BE10437" s="3"/>
      <c r="BF10437" s="3"/>
      <c r="BG10437" s="3"/>
      <c r="CK10437"/>
    </row>
    <row r="10438" spans="1:89" x14ac:dyDescent="0.25">
      <c r="A10438" s="2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3"/>
      <c r="AU10438" s="5"/>
      <c r="AV10438" s="3"/>
      <c r="AW10438" s="3"/>
      <c r="AX10438" s="3"/>
      <c r="AY10438" s="3"/>
      <c r="AZ10438" s="3"/>
      <c r="BA10438" s="3"/>
      <c r="BB10438" s="3"/>
      <c r="BC10438" s="3"/>
      <c r="BD10438" s="3"/>
      <c r="BE10438" s="3"/>
      <c r="BF10438" s="3"/>
      <c r="BG10438" s="3"/>
      <c r="CK10438"/>
    </row>
    <row r="10439" spans="1:89" x14ac:dyDescent="0.25">
      <c r="A10439" s="2"/>
      <c r="B10439" s="5"/>
      <c r="C10439" s="5"/>
      <c r="D10439" s="5"/>
      <c r="E10439" s="5"/>
      <c r="F10439" s="5"/>
      <c r="G10439" s="5"/>
      <c r="H10439" s="5"/>
      <c r="I10439" s="3"/>
      <c r="J10439" s="5"/>
      <c r="K10439" s="5"/>
      <c r="L10439" s="5"/>
      <c r="M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3"/>
      <c r="AU10439" s="5"/>
      <c r="AV10439" s="3"/>
      <c r="AW10439" s="3"/>
      <c r="AX10439" s="3"/>
      <c r="AY10439" s="3"/>
      <c r="AZ10439" s="3"/>
      <c r="BA10439" s="3"/>
      <c r="BB10439" s="3"/>
      <c r="BC10439" s="3"/>
      <c r="BD10439" s="3"/>
      <c r="BE10439" s="3"/>
      <c r="BF10439" s="3"/>
      <c r="BG10439" s="3"/>
      <c r="CK10439"/>
    </row>
    <row r="10440" spans="1:89" x14ac:dyDescent="0.25">
      <c r="A10440" s="2"/>
      <c r="B10440" s="5"/>
      <c r="C10440" s="5"/>
      <c r="D10440" s="5"/>
      <c r="E10440" s="5"/>
      <c r="F10440" s="5"/>
      <c r="G10440" s="5"/>
      <c r="H10440" s="5"/>
      <c r="I10440" s="3"/>
      <c r="J10440" s="5"/>
      <c r="K10440" s="5"/>
      <c r="L10440" s="5"/>
      <c r="M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3"/>
      <c r="AU10440" s="5"/>
      <c r="AV10440" s="3"/>
      <c r="AW10440" s="3"/>
      <c r="AX10440" s="3"/>
      <c r="AY10440" s="3"/>
      <c r="AZ10440" s="3"/>
      <c r="BA10440" s="3"/>
      <c r="BB10440" s="3"/>
      <c r="BC10440" s="3"/>
      <c r="BD10440" s="3"/>
      <c r="BE10440" s="3"/>
      <c r="BF10440" s="3"/>
      <c r="BG10440" s="3"/>
      <c r="CK10440"/>
    </row>
    <row r="10441" spans="1:89" x14ac:dyDescent="0.25">
      <c r="A10441" s="2"/>
      <c r="B10441" s="5"/>
      <c r="C10441" s="5"/>
      <c r="D10441" s="5"/>
      <c r="E10441" s="5"/>
      <c r="F10441" s="5"/>
      <c r="G10441" s="5"/>
      <c r="H10441" s="5"/>
      <c r="I10441" s="3"/>
      <c r="J10441" s="5"/>
      <c r="K10441" s="5"/>
      <c r="L10441" s="5"/>
      <c r="M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3"/>
      <c r="AU10441" s="5"/>
      <c r="AV10441" s="3"/>
      <c r="AW10441" s="3"/>
      <c r="AX10441" s="3"/>
      <c r="AY10441" s="3"/>
      <c r="AZ10441" s="3"/>
      <c r="BA10441" s="3"/>
      <c r="BB10441" s="3"/>
      <c r="BC10441" s="3"/>
      <c r="BD10441" s="3"/>
      <c r="BE10441" s="3"/>
      <c r="BF10441" s="3"/>
      <c r="BG10441" s="3"/>
      <c r="CK10441"/>
    </row>
    <row r="10442" spans="1:89" x14ac:dyDescent="0.25">
      <c r="A10442" s="2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3"/>
      <c r="AU10442" s="5"/>
      <c r="AV10442" s="3"/>
      <c r="AW10442" s="3"/>
      <c r="AX10442" s="3"/>
      <c r="AY10442" s="3"/>
      <c r="AZ10442" s="3"/>
      <c r="BA10442" s="3"/>
      <c r="BB10442" s="3"/>
      <c r="BC10442" s="3"/>
      <c r="BD10442" s="3"/>
      <c r="BE10442" s="3"/>
      <c r="BF10442" s="3"/>
      <c r="BG10442" s="3"/>
      <c r="CK10442"/>
    </row>
    <row r="10443" spans="1:89" x14ac:dyDescent="0.25">
      <c r="A10443" s="2"/>
      <c r="B10443" s="5"/>
      <c r="C10443" s="5"/>
      <c r="D10443" s="5"/>
      <c r="E10443" s="5"/>
      <c r="F10443" s="5"/>
      <c r="G10443" s="5"/>
      <c r="H10443" s="5"/>
      <c r="I10443" s="3"/>
      <c r="J10443" s="5"/>
      <c r="K10443" s="5"/>
      <c r="L10443" s="5"/>
      <c r="M10443" s="5"/>
      <c r="AJ10443" s="3"/>
      <c r="AK10443" s="3"/>
      <c r="AL10443" s="3"/>
      <c r="AM10443" s="3"/>
      <c r="AN10443" s="5"/>
      <c r="AO10443" s="5"/>
      <c r="AP10443" s="5"/>
      <c r="AQ10443" s="5"/>
      <c r="AR10443" s="5"/>
      <c r="AS10443" s="5"/>
      <c r="AT10443" s="3"/>
      <c r="AU10443" s="5"/>
      <c r="AV10443" s="3"/>
      <c r="AW10443" s="3"/>
      <c r="AX10443" s="3"/>
      <c r="AY10443" s="3"/>
      <c r="AZ10443" s="3"/>
      <c r="BA10443" s="3"/>
      <c r="BB10443" s="3"/>
      <c r="BC10443" s="3"/>
      <c r="BD10443" s="3"/>
      <c r="BE10443" s="3"/>
      <c r="BF10443" s="3"/>
      <c r="BG10443" s="3"/>
      <c r="CK10443"/>
    </row>
    <row r="10444" spans="1:89" x14ac:dyDescent="0.25">
      <c r="A10444" s="2"/>
      <c r="B10444" s="5"/>
      <c r="C10444" s="5"/>
      <c r="D10444" s="5"/>
      <c r="E10444" s="5"/>
      <c r="F10444" s="5"/>
      <c r="G10444" s="5"/>
      <c r="H10444" s="5"/>
      <c r="I10444" s="3"/>
      <c r="J10444" s="5"/>
      <c r="K10444" s="5"/>
      <c r="L10444" s="5"/>
      <c r="M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3"/>
      <c r="AU10444" s="5"/>
      <c r="AV10444" s="3"/>
      <c r="AW10444" s="3"/>
      <c r="AX10444" s="3"/>
      <c r="AY10444" s="3"/>
      <c r="AZ10444" s="3"/>
      <c r="BA10444" s="3"/>
      <c r="BB10444" s="3"/>
      <c r="BC10444" s="3"/>
      <c r="BD10444" s="3"/>
      <c r="BE10444" s="3"/>
      <c r="BF10444" s="3"/>
      <c r="BG10444" s="3"/>
      <c r="CK10444"/>
    </row>
    <row r="10445" spans="1:89" x14ac:dyDescent="0.25">
      <c r="A10445" s="2"/>
      <c r="B10445" s="5"/>
      <c r="C10445" s="5"/>
      <c r="D10445" s="5"/>
      <c r="E10445" s="5"/>
      <c r="F10445" s="5"/>
      <c r="G10445" s="5"/>
      <c r="H10445" s="5"/>
      <c r="I10445" s="3"/>
      <c r="J10445" s="5"/>
      <c r="K10445" s="5"/>
      <c r="L10445" s="5"/>
      <c r="M10445" s="5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3"/>
      <c r="AU10445" s="5"/>
      <c r="AV10445" s="3"/>
      <c r="AW10445" s="3"/>
      <c r="AX10445" s="3"/>
      <c r="AY10445" s="3"/>
      <c r="AZ10445" s="3"/>
      <c r="BA10445" s="3"/>
      <c r="BB10445" s="3"/>
      <c r="BC10445" s="3"/>
      <c r="BD10445" s="3"/>
      <c r="BE10445" s="3"/>
      <c r="BF10445" s="3"/>
      <c r="BG10445" s="3"/>
      <c r="CK10445"/>
    </row>
    <row r="10446" spans="1:89" x14ac:dyDescent="0.25">
      <c r="A10446" s="2"/>
      <c r="B10446" s="5"/>
      <c r="C10446" s="5"/>
      <c r="D10446" s="5"/>
      <c r="E10446" s="5"/>
      <c r="F10446" s="5"/>
      <c r="G10446" s="5"/>
      <c r="H10446" s="5"/>
      <c r="I10446" s="3"/>
      <c r="J10446" s="5"/>
      <c r="K10446" s="5"/>
      <c r="L10446" s="5"/>
      <c r="M10446" s="5"/>
      <c r="AJ10446" s="3"/>
      <c r="AK10446" s="3"/>
      <c r="AL10446" s="3"/>
      <c r="AM10446" s="3"/>
      <c r="AN10446" s="5"/>
      <c r="AO10446" s="5"/>
      <c r="AP10446" s="5"/>
      <c r="AQ10446" s="5"/>
      <c r="AR10446" s="5"/>
      <c r="AS10446" s="5"/>
      <c r="AT10446" s="3"/>
      <c r="AU10446" s="5"/>
      <c r="AV10446" s="3"/>
      <c r="AW10446" s="3"/>
      <c r="AX10446" s="3"/>
      <c r="AY10446" s="3"/>
      <c r="AZ10446" s="3"/>
      <c r="BA10446" s="3"/>
      <c r="BB10446" s="3"/>
      <c r="BC10446" s="3"/>
      <c r="BD10446" s="3"/>
      <c r="BE10446" s="3"/>
      <c r="BF10446" s="3"/>
      <c r="BG10446" s="3"/>
      <c r="CK10446"/>
    </row>
    <row r="10447" spans="1:89" x14ac:dyDescent="0.25">
      <c r="A10447" s="2"/>
      <c r="B10447" s="5"/>
      <c r="C10447" s="5"/>
      <c r="D10447" s="5"/>
      <c r="E10447" s="5"/>
      <c r="F10447" s="5"/>
      <c r="G10447" s="5"/>
      <c r="H10447" s="5"/>
      <c r="I10447" s="3"/>
      <c r="J10447" s="5"/>
      <c r="K10447" s="5"/>
      <c r="L10447" s="5"/>
      <c r="M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3"/>
      <c r="AU10447" s="5"/>
      <c r="AV10447" s="3"/>
      <c r="AW10447" s="3"/>
      <c r="AX10447" s="3"/>
      <c r="AY10447" s="3"/>
      <c r="AZ10447" s="3"/>
      <c r="BA10447" s="3"/>
      <c r="BB10447" s="3"/>
      <c r="BC10447" s="3"/>
      <c r="BD10447" s="3"/>
      <c r="BE10447" s="3"/>
      <c r="BF10447" s="3"/>
      <c r="BG10447" s="3"/>
      <c r="CK10447"/>
    </row>
    <row r="10448" spans="1:89" x14ac:dyDescent="0.25">
      <c r="A10448" s="2"/>
      <c r="B10448" s="5"/>
      <c r="C10448" s="5"/>
      <c r="D10448" s="5"/>
      <c r="E10448" s="5"/>
      <c r="F10448" s="5"/>
      <c r="G10448" s="5"/>
      <c r="H10448" s="5"/>
      <c r="I10448" s="3"/>
      <c r="J10448" s="5"/>
      <c r="K10448" s="5"/>
      <c r="L10448" s="5"/>
      <c r="M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3"/>
      <c r="AU10448" s="5"/>
      <c r="AV10448" s="3"/>
      <c r="AW10448" s="3"/>
      <c r="AX10448" s="3"/>
      <c r="AY10448" s="3"/>
      <c r="AZ10448" s="3"/>
      <c r="BA10448" s="3"/>
      <c r="BB10448" s="3"/>
      <c r="BC10448" s="3"/>
      <c r="BD10448" s="3"/>
      <c r="BE10448" s="3"/>
      <c r="BF10448" s="3"/>
      <c r="BG10448" s="3"/>
      <c r="CK10448"/>
    </row>
    <row r="10449" spans="1:89" x14ac:dyDescent="0.25">
      <c r="A10449" s="2"/>
      <c r="B10449" s="5"/>
      <c r="C10449" s="5"/>
      <c r="D10449" s="5"/>
      <c r="E10449" s="5"/>
      <c r="F10449" s="5"/>
      <c r="G10449" s="5"/>
      <c r="H10449" s="5"/>
      <c r="I10449" s="3"/>
      <c r="J10449" s="5"/>
      <c r="K10449" s="5"/>
      <c r="L10449" s="5"/>
      <c r="M10449" s="5"/>
      <c r="AJ10449" s="3"/>
      <c r="AK10449" s="3"/>
      <c r="AL10449" s="3"/>
      <c r="AM10449" s="5"/>
      <c r="AN10449" s="5"/>
      <c r="AO10449" s="5"/>
      <c r="AP10449" s="5"/>
      <c r="AQ10449" s="5"/>
      <c r="AR10449" s="5"/>
      <c r="AS10449" s="5"/>
      <c r="AT10449" s="3"/>
      <c r="AU10449" s="5"/>
      <c r="AV10449" s="3"/>
      <c r="AW10449" s="3"/>
      <c r="AX10449" s="3"/>
      <c r="AY10449" s="3"/>
      <c r="AZ10449" s="3"/>
      <c r="BA10449" s="3"/>
      <c r="BB10449" s="3"/>
      <c r="BC10449" s="3"/>
      <c r="BD10449" s="3"/>
      <c r="BE10449" s="3"/>
      <c r="BF10449" s="3"/>
      <c r="BG10449" s="3"/>
      <c r="CK10449"/>
    </row>
    <row r="10450" spans="1:89" x14ac:dyDescent="0.25">
      <c r="A10450" s="2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AJ10450" s="3"/>
      <c r="AK10450" s="3"/>
      <c r="AL10450" s="3"/>
      <c r="AM10450" s="3"/>
      <c r="AN10450" s="5"/>
      <c r="AO10450" s="5"/>
      <c r="AP10450" s="5"/>
      <c r="AQ10450" s="5"/>
      <c r="AR10450" s="5"/>
      <c r="AS10450" s="5"/>
      <c r="AT10450" s="3"/>
      <c r="AU10450" s="5"/>
      <c r="AV10450" s="3"/>
      <c r="AW10450" s="3"/>
      <c r="AX10450" s="3"/>
      <c r="AY10450" s="3"/>
      <c r="AZ10450" s="3"/>
      <c r="BA10450" s="3"/>
      <c r="BB10450" s="3"/>
      <c r="BC10450" s="3"/>
      <c r="BD10450" s="3"/>
      <c r="BE10450" s="3"/>
      <c r="BF10450" s="3"/>
      <c r="BG10450" s="3"/>
      <c r="CK10450"/>
    </row>
    <row r="10451" spans="1:89" x14ac:dyDescent="0.25">
      <c r="A10451" s="2"/>
      <c r="B10451" s="5"/>
      <c r="C10451" s="5"/>
      <c r="D10451" s="5"/>
      <c r="E10451" s="5"/>
      <c r="F10451" s="5"/>
      <c r="G10451" s="5"/>
      <c r="H10451" s="5"/>
      <c r="I10451" s="3"/>
      <c r="J10451" s="5"/>
      <c r="K10451" s="5"/>
      <c r="L10451" s="5"/>
      <c r="M10451" s="5"/>
      <c r="AJ10451" s="3"/>
      <c r="AK10451" s="3"/>
      <c r="AL10451" s="3"/>
      <c r="AM10451" s="3"/>
      <c r="AN10451" s="5"/>
      <c r="AO10451" s="5"/>
      <c r="AP10451" s="5"/>
      <c r="AQ10451" s="5"/>
      <c r="AR10451" s="5"/>
      <c r="AS10451" s="5"/>
      <c r="AT10451" s="3"/>
      <c r="AU10451" s="5"/>
      <c r="AV10451" s="3"/>
      <c r="AW10451" s="3"/>
      <c r="AX10451" s="3"/>
      <c r="AY10451" s="3"/>
      <c r="AZ10451" s="3"/>
      <c r="BA10451" s="3"/>
      <c r="BB10451" s="3"/>
      <c r="BC10451" s="3"/>
      <c r="BD10451" s="3"/>
      <c r="BE10451" s="3"/>
      <c r="BF10451" s="3"/>
      <c r="BG10451" s="3"/>
      <c r="CK10451"/>
    </row>
    <row r="10452" spans="1:89" x14ac:dyDescent="0.25">
      <c r="A10452" s="2"/>
      <c r="B10452" s="5"/>
      <c r="C10452" s="5"/>
      <c r="D10452" s="5"/>
      <c r="E10452" s="5"/>
      <c r="F10452" s="5"/>
      <c r="G10452" s="5"/>
      <c r="H10452" s="5"/>
      <c r="I10452" s="3"/>
      <c r="J10452" s="5"/>
      <c r="K10452" s="5"/>
      <c r="L10452" s="5"/>
      <c r="M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3"/>
      <c r="AU10452" s="5"/>
      <c r="AV10452" s="3"/>
      <c r="AW10452" s="3"/>
      <c r="AX10452" s="3"/>
      <c r="AY10452" s="3"/>
      <c r="AZ10452" s="3"/>
      <c r="BA10452" s="3"/>
      <c r="BB10452" s="3"/>
      <c r="BC10452" s="3"/>
      <c r="BD10452" s="3"/>
      <c r="BE10452" s="3"/>
      <c r="BF10452" s="3"/>
      <c r="BG10452" s="3"/>
      <c r="CK10452"/>
    </row>
    <row r="10453" spans="1:89" x14ac:dyDescent="0.25">
      <c r="A10453" s="2"/>
      <c r="B10453" s="5"/>
      <c r="C10453" s="5"/>
      <c r="D10453" s="5"/>
      <c r="E10453" s="5"/>
      <c r="F10453" s="5"/>
      <c r="G10453" s="5"/>
      <c r="H10453" s="5"/>
      <c r="I10453" s="3"/>
      <c r="J10453" s="5"/>
      <c r="K10453" s="5"/>
      <c r="L10453" s="5"/>
      <c r="M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3"/>
      <c r="AU10453" s="5"/>
      <c r="AV10453" s="3"/>
      <c r="AW10453" s="3"/>
      <c r="AX10453" s="3"/>
      <c r="AY10453" s="3"/>
      <c r="AZ10453" s="3"/>
      <c r="BA10453" s="3"/>
      <c r="BB10453" s="3"/>
      <c r="BC10453" s="3"/>
      <c r="BD10453" s="3"/>
      <c r="BE10453" s="3"/>
      <c r="BF10453" s="3"/>
      <c r="BG10453" s="3"/>
      <c r="CK10453"/>
    </row>
    <row r="10454" spans="1:89" x14ac:dyDescent="0.25">
      <c r="A10454" s="2"/>
      <c r="B10454" s="5"/>
      <c r="C10454" s="5"/>
      <c r="D10454" s="5"/>
      <c r="E10454" s="5"/>
      <c r="F10454" s="5"/>
      <c r="G10454" s="5"/>
      <c r="H10454" s="5"/>
      <c r="I10454" s="3"/>
      <c r="J10454" s="5"/>
      <c r="K10454" s="5"/>
      <c r="L10454" s="5"/>
      <c r="M10454" s="5"/>
      <c r="AJ10454" s="3"/>
      <c r="AK10454" s="3"/>
      <c r="AL10454" s="3"/>
      <c r="AM10454" s="5"/>
      <c r="AN10454" s="5"/>
      <c r="AO10454" s="5"/>
      <c r="AP10454" s="5"/>
      <c r="AQ10454" s="5"/>
      <c r="AR10454" s="5"/>
      <c r="AS10454" s="5"/>
      <c r="AT10454" s="3"/>
      <c r="AU10454" s="5"/>
      <c r="AV10454" s="3"/>
      <c r="AW10454" s="3"/>
      <c r="AX10454" s="3"/>
      <c r="AY10454" s="3"/>
      <c r="AZ10454" s="3"/>
      <c r="BA10454" s="3"/>
      <c r="BB10454" s="3"/>
      <c r="BC10454" s="3"/>
      <c r="BD10454" s="3"/>
      <c r="BE10454" s="3"/>
      <c r="BF10454" s="3"/>
      <c r="BG10454" s="3"/>
      <c r="CK10454"/>
    </row>
    <row r="10455" spans="1:89" x14ac:dyDescent="0.25">
      <c r="A10455" s="2"/>
      <c r="B10455" s="5"/>
      <c r="C10455" s="5"/>
      <c r="D10455" s="5"/>
      <c r="E10455" s="5"/>
      <c r="F10455" s="5"/>
      <c r="G10455" s="5"/>
      <c r="H10455" s="5"/>
      <c r="I10455" s="3"/>
      <c r="J10455" s="5"/>
      <c r="K10455" s="5"/>
      <c r="L10455" s="5"/>
      <c r="M10455" s="5"/>
      <c r="AJ10455" s="3"/>
      <c r="AK10455" s="3"/>
      <c r="AL10455" s="3"/>
      <c r="AM10455" s="3"/>
      <c r="AN10455" s="5"/>
      <c r="AO10455" s="5"/>
      <c r="AP10455" s="5"/>
      <c r="AQ10455" s="5"/>
      <c r="AR10455" s="5"/>
      <c r="AS10455" s="5"/>
      <c r="AT10455" s="3"/>
      <c r="AU10455" s="5"/>
      <c r="AV10455" s="3"/>
      <c r="AW10455" s="3"/>
      <c r="AX10455" s="3"/>
      <c r="AY10455" s="3"/>
      <c r="AZ10455" s="3"/>
      <c r="BA10455" s="3"/>
      <c r="BB10455" s="3"/>
      <c r="BC10455" s="3"/>
      <c r="BD10455" s="3"/>
      <c r="BE10455" s="3"/>
      <c r="BF10455" s="3"/>
      <c r="BG10455" s="3"/>
      <c r="CK10455"/>
    </row>
    <row r="10456" spans="1:89" x14ac:dyDescent="0.25">
      <c r="A10456" s="2"/>
      <c r="B10456" s="5"/>
      <c r="C10456" s="5"/>
      <c r="D10456" s="5"/>
      <c r="E10456" s="5"/>
      <c r="F10456" s="5"/>
      <c r="G10456" s="5"/>
      <c r="H10456" s="5"/>
      <c r="I10456" s="3"/>
      <c r="J10456" s="5"/>
      <c r="K10456" s="5"/>
      <c r="L10456" s="5"/>
      <c r="M10456" s="5"/>
      <c r="AJ10456" s="3"/>
      <c r="AK10456" s="3"/>
      <c r="AL10456" s="3"/>
      <c r="AM10456" s="5"/>
      <c r="AN10456" s="5"/>
      <c r="AO10456" s="5"/>
      <c r="AP10456" s="5"/>
      <c r="AQ10456" s="5"/>
      <c r="AR10456" s="5"/>
      <c r="AS10456" s="5"/>
      <c r="AT10456" s="3"/>
      <c r="AU10456" s="5"/>
      <c r="AV10456" s="3"/>
      <c r="AW10456" s="3"/>
      <c r="AX10456" s="3"/>
      <c r="AY10456" s="3"/>
      <c r="AZ10456" s="3"/>
      <c r="BA10456" s="3"/>
      <c r="BB10456" s="3"/>
      <c r="BC10456" s="3"/>
      <c r="BD10456" s="3"/>
      <c r="BE10456" s="3"/>
      <c r="BF10456" s="3"/>
      <c r="BG10456" s="3"/>
      <c r="CK10456"/>
    </row>
    <row r="10457" spans="1:89" x14ac:dyDescent="0.25">
      <c r="A10457" s="2"/>
      <c r="B10457" s="5"/>
      <c r="C10457" s="5"/>
      <c r="D10457" s="5"/>
      <c r="E10457" s="5"/>
      <c r="F10457" s="5"/>
      <c r="G10457" s="5"/>
      <c r="H10457" s="5"/>
      <c r="I10457" s="5"/>
      <c r="J10457" s="5"/>
      <c r="K10457" s="5"/>
      <c r="L10457" s="5"/>
      <c r="M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3"/>
      <c r="AU10457" s="5"/>
      <c r="AV10457" s="3"/>
      <c r="AW10457" s="3"/>
      <c r="AX10457" s="3"/>
      <c r="AY10457" s="3"/>
      <c r="AZ10457" s="3"/>
      <c r="BA10457" s="3"/>
      <c r="BB10457" s="3"/>
      <c r="BC10457" s="3"/>
      <c r="BD10457" s="3"/>
      <c r="BE10457" s="3"/>
      <c r="BF10457" s="3"/>
      <c r="BG10457" s="3"/>
      <c r="CK10457"/>
    </row>
    <row r="10458" spans="1:89" x14ac:dyDescent="0.25">
      <c r="A10458" s="2"/>
      <c r="B10458" s="5"/>
      <c r="C10458" s="5"/>
      <c r="D10458" s="5"/>
      <c r="E10458" s="5"/>
      <c r="F10458" s="5"/>
      <c r="G10458" s="5"/>
      <c r="H10458" s="5"/>
      <c r="I10458" s="5"/>
      <c r="J10458" s="5"/>
      <c r="K10458" s="5"/>
      <c r="L10458" s="5"/>
      <c r="M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3"/>
      <c r="AT10458" s="3"/>
      <c r="AU10458" s="5"/>
      <c r="AV10458" s="3"/>
      <c r="AW10458" s="3"/>
      <c r="AX10458" s="3"/>
      <c r="AY10458" s="3"/>
      <c r="AZ10458" s="3"/>
      <c r="BA10458" s="3"/>
      <c r="BB10458" s="3"/>
      <c r="BC10458" s="3"/>
      <c r="BD10458" s="3"/>
      <c r="BE10458" s="3"/>
      <c r="BF10458" s="3"/>
      <c r="BG10458" s="3"/>
      <c r="CK10458"/>
    </row>
    <row r="10459" spans="1:89" x14ac:dyDescent="0.25">
      <c r="A10459" s="2"/>
      <c r="B10459" s="5"/>
      <c r="C10459" s="5"/>
      <c r="D10459" s="5"/>
      <c r="E10459" s="5"/>
      <c r="F10459" s="5"/>
      <c r="G10459" s="5"/>
      <c r="H10459" s="5"/>
      <c r="I10459" s="3"/>
      <c r="J10459" s="5"/>
      <c r="K10459" s="5"/>
      <c r="L10459" s="5"/>
      <c r="M10459" s="5"/>
      <c r="AJ10459" s="3"/>
      <c r="AK10459" s="3"/>
      <c r="AL10459" s="5"/>
      <c r="AM10459" s="5"/>
      <c r="AN10459" s="5"/>
      <c r="AO10459" s="5"/>
      <c r="AP10459" s="5"/>
      <c r="AQ10459" s="5"/>
      <c r="AR10459" s="5"/>
      <c r="AS10459" s="5"/>
      <c r="AT10459" s="3"/>
      <c r="AU10459" s="5"/>
      <c r="AV10459" s="3"/>
      <c r="AW10459" s="3"/>
      <c r="AX10459" s="3"/>
      <c r="AY10459" s="3"/>
      <c r="AZ10459" s="3"/>
      <c r="BA10459" s="3"/>
      <c r="BB10459" s="3"/>
      <c r="BC10459" s="3"/>
      <c r="BD10459" s="3"/>
      <c r="BE10459" s="3"/>
      <c r="BF10459" s="3"/>
      <c r="BG10459" s="3"/>
      <c r="CK10459"/>
    </row>
    <row r="10460" spans="1:89" x14ac:dyDescent="0.25">
      <c r="A10460" s="2"/>
      <c r="B10460" s="5"/>
      <c r="C10460" s="5"/>
      <c r="D10460" s="5"/>
      <c r="E10460" s="5"/>
      <c r="F10460" s="5"/>
      <c r="G10460" s="5"/>
      <c r="H10460" s="5"/>
      <c r="I10460" s="3"/>
      <c r="J10460" s="5"/>
      <c r="K10460" s="5"/>
      <c r="L10460" s="5"/>
      <c r="M10460" s="5"/>
      <c r="AJ10460" s="3"/>
      <c r="AK10460" s="3"/>
      <c r="AL10460" s="3"/>
      <c r="AM10460" s="5"/>
      <c r="AN10460" s="5"/>
      <c r="AO10460" s="5"/>
      <c r="AP10460" s="5"/>
      <c r="AQ10460" s="5"/>
      <c r="AR10460" s="5"/>
      <c r="AS10460" s="3"/>
      <c r="AT10460" s="3"/>
      <c r="AU10460" s="5"/>
      <c r="AV10460" s="3"/>
      <c r="AW10460" s="3"/>
      <c r="AX10460" s="3"/>
      <c r="AY10460" s="3"/>
      <c r="AZ10460" s="3"/>
      <c r="BA10460" s="3"/>
      <c r="BB10460" s="3"/>
      <c r="BC10460" s="3"/>
      <c r="BD10460" s="3"/>
      <c r="BE10460" s="3"/>
      <c r="BF10460" s="3"/>
      <c r="BG10460" s="3"/>
      <c r="CK10460"/>
    </row>
    <row r="10461" spans="1:89" x14ac:dyDescent="0.25">
      <c r="A10461" s="2"/>
      <c r="B10461" s="5"/>
      <c r="C10461" s="5"/>
      <c r="D10461" s="5"/>
      <c r="E10461" s="5"/>
      <c r="F10461" s="5"/>
      <c r="G10461" s="5"/>
      <c r="H10461" s="5"/>
      <c r="I10461" s="5"/>
      <c r="J10461" s="5"/>
      <c r="K10461" s="5"/>
      <c r="L10461" s="5"/>
      <c r="M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3"/>
      <c r="AU10461" s="5"/>
      <c r="AV10461" s="3"/>
      <c r="AW10461" s="3"/>
      <c r="AX10461" s="3"/>
      <c r="AY10461" s="3"/>
      <c r="AZ10461" s="3"/>
      <c r="BA10461" s="3"/>
      <c r="BB10461" s="3"/>
      <c r="BC10461" s="3"/>
      <c r="BD10461" s="3"/>
      <c r="BE10461" s="3"/>
      <c r="BF10461" s="3"/>
      <c r="BG10461" s="3"/>
      <c r="CK10461"/>
    </row>
    <row r="10462" spans="1:89" x14ac:dyDescent="0.25">
      <c r="A10462" s="2"/>
      <c r="B10462" s="5"/>
      <c r="C10462" s="5"/>
      <c r="D10462" s="5"/>
      <c r="E10462" s="5"/>
      <c r="F10462" s="5"/>
      <c r="G10462" s="5"/>
      <c r="H10462" s="5"/>
      <c r="I10462" s="5"/>
      <c r="J10462" s="5"/>
      <c r="K10462" s="5"/>
      <c r="L10462" s="5"/>
      <c r="M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3"/>
      <c r="AU10462" s="5"/>
      <c r="AV10462" s="3"/>
      <c r="AW10462" s="3"/>
      <c r="AX10462" s="3"/>
      <c r="AY10462" s="3"/>
      <c r="AZ10462" s="3"/>
      <c r="BA10462" s="3"/>
      <c r="BB10462" s="3"/>
      <c r="BC10462" s="3"/>
      <c r="BD10462" s="3"/>
      <c r="BE10462" s="3"/>
      <c r="BF10462" s="3"/>
      <c r="BG10462" s="3"/>
      <c r="CK10462"/>
    </row>
    <row r="10463" spans="1:89" x14ac:dyDescent="0.25">
      <c r="A10463" s="2"/>
      <c r="B10463" s="5"/>
      <c r="C10463" s="5"/>
      <c r="D10463" s="5"/>
      <c r="E10463" s="5"/>
      <c r="F10463" s="5"/>
      <c r="G10463" s="5"/>
      <c r="H10463" s="5"/>
      <c r="I10463" s="3"/>
      <c r="J10463" s="5"/>
      <c r="K10463" s="5"/>
      <c r="L10463" s="5"/>
      <c r="M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3"/>
      <c r="AU10463" s="5"/>
      <c r="AV10463" s="3"/>
      <c r="AW10463" s="3"/>
      <c r="AX10463" s="3"/>
      <c r="AY10463" s="3"/>
      <c r="AZ10463" s="3"/>
      <c r="BA10463" s="3"/>
      <c r="BB10463" s="3"/>
      <c r="BC10463" s="3"/>
      <c r="BD10463" s="3"/>
      <c r="BE10463" s="3"/>
      <c r="BF10463" s="3"/>
      <c r="BG10463" s="3"/>
      <c r="CK10463"/>
    </row>
    <row r="10464" spans="1:89" x14ac:dyDescent="0.25">
      <c r="A10464" s="2"/>
      <c r="B10464" s="5"/>
      <c r="C10464" s="5"/>
      <c r="D10464" s="5"/>
      <c r="E10464" s="5"/>
      <c r="F10464" s="5"/>
      <c r="G10464" s="5"/>
      <c r="H10464" s="5"/>
      <c r="I10464" s="5"/>
      <c r="J10464" s="5"/>
      <c r="K10464" s="5"/>
      <c r="L10464" s="5"/>
      <c r="M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3"/>
      <c r="AU10464" s="5"/>
      <c r="AV10464" s="3"/>
      <c r="AW10464" s="3"/>
      <c r="AX10464" s="3"/>
      <c r="AY10464" s="3"/>
      <c r="AZ10464" s="3"/>
      <c r="BA10464" s="3"/>
      <c r="BB10464" s="3"/>
      <c r="BC10464" s="3"/>
      <c r="BD10464" s="3"/>
      <c r="BE10464" s="3"/>
      <c r="BF10464" s="3"/>
      <c r="BG10464" s="3"/>
      <c r="CK10464"/>
    </row>
    <row r="10465" spans="1:89" x14ac:dyDescent="0.25">
      <c r="A10465" s="2"/>
      <c r="B10465" s="5"/>
      <c r="C10465" s="5"/>
      <c r="D10465" s="5"/>
      <c r="E10465" s="5"/>
      <c r="F10465" s="5"/>
      <c r="G10465" s="5"/>
      <c r="H10465" s="5"/>
      <c r="I10465" s="5"/>
      <c r="J10465" s="5"/>
      <c r="K10465" s="5"/>
      <c r="L10465" s="5"/>
      <c r="M10465" s="5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3"/>
      <c r="AU10465" s="5"/>
      <c r="AV10465" s="3"/>
      <c r="AW10465" s="3"/>
      <c r="AX10465" s="3"/>
      <c r="AY10465" s="3"/>
      <c r="AZ10465" s="3"/>
      <c r="BA10465" s="3"/>
      <c r="BB10465" s="3"/>
      <c r="BC10465" s="3"/>
      <c r="BD10465" s="3"/>
      <c r="BE10465" s="3"/>
      <c r="BF10465" s="3"/>
      <c r="BG10465" s="3"/>
      <c r="CK10465"/>
    </row>
    <row r="10466" spans="1:89" x14ac:dyDescent="0.25">
      <c r="A10466" s="2"/>
      <c r="B10466" s="5"/>
      <c r="C10466" s="5"/>
      <c r="D10466" s="5"/>
      <c r="E10466" s="5"/>
      <c r="F10466" s="5"/>
      <c r="G10466" s="5"/>
      <c r="H10466" s="5"/>
      <c r="I10466" s="5"/>
      <c r="J10466" s="5"/>
      <c r="K10466" s="5"/>
      <c r="L10466" s="5"/>
      <c r="M10466" s="5"/>
      <c r="AJ10466" s="3"/>
      <c r="AK10466" s="3"/>
      <c r="AL10466" s="3"/>
      <c r="AM10466" s="3"/>
      <c r="AN10466" s="5"/>
      <c r="AO10466" s="5"/>
      <c r="AP10466" s="5"/>
      <c r="AQ10466" s="5"/>
      <c r="AR10466" s="5"/>
      <c r="AS10466" s="5"/>
      <c r="AT10466" s="3"/>
      <c r="AU10466" s="5"/>
      <c r="AV10466" s="3"/>
      <c r="AW10466" s="3"/>
      <c r="AX10466" s="3"/>
      <c r="AY10466" s="3"/>
      <c r="AZ10466" s="3"/>
      <c r="BA10466" s="3"/>
      <c r="BB10466" s="3"/>
      <c r="BC10466" s="3"/>
      <c r="BD10466" s="3"/>
      <c r="BE10466" s="3"/>
      <c r="BF10466" s="3"/>
      <c r="BG10466" s="3"/>
      <c r="CK10466"/>
    </row>
    <row r="10467" spans="1:89" x14ac:dyDescent="0.25">
      <c r="A10467" s="2"/>
      <c r="B10467" s="5"/>
      <c r="C10467" s="5"/>
      <c r="D10467" s="5"/>
      <c r="E10467" s="5"/>
      <c r="F10467" s="5"/>
      <c r="G10467" s="5"/>
      <c r="H10467" s="5"/>
      <c r="I10467" s="5"/>
      <c r="J10467" s="5"/>
      <c r="K10467" s="5"/>
      <c r="L10467" s="5"/>
      <c r="M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3"/>
      <c r="AU10467" s="5"/>
      <c r="AV10467" s="3"/>
      <c r="AW10467" s="3"/>
      <c r="AX10467" s="3"/>
      <c r="AY10467" s="3"/>
      <c r="AZ10467" s="3"/>
      <c r="BA10467" s="3"/>
      <c r="BB10467" s="3"/>
      <c r="BC10467" s="3"/>
      <c r="BD10467" s="3"/>
      <c r="BE10467" s="3"/>
      <c r="BF10467" s="3"/>
      <c r="BG10467" s="3"/>
      <c r="CK10467"/>
    </row>
    <row r="10468" spans="1:89" x14ac:dyDescent="0.25">
      <c r="A10468" s="2"/>
      <c r="B10468" s="5"/>
      <c r="C10468" s="5"/>
      <c r="D10468" s="5"/>
      <c r="E10468" s="5"/>
      <c r="F10468" s="5"/>
      <c r="G10468" s="5"/>
      <c r="H10468" s="5"/>
      <c r="I10468" s="5"/>
      <c r="J10468" s="5"/>
      <c r="K10468" s="5"/>
      <c r="L10468" s="5"/>
      <c r="M10468" s="5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3"/>
      <c r="AU10468" s="5"/>
      <c r="AV10468" s="3"/>
      <c r="AW10468" s="3"/>
      <c r="AX10468" s="3"/>
      <c r="AY10468" s="3"/>
      <c r="AZ10468" s="3"/>
      <c r="BA10468" s="3"/>
      <c r="BB10468" s="3"/>
      <c r="BC10468" s="3"/>
      <c r="BD10468" s="3"/>
      <c r="BE10468" s="3"/>
      <c r="BF10468" s="3"/>
      <c r="BG10468" s="3"/>
      <c r="CK10468"/>
    </row>
    <row r="10469" spans="1:89" x14ac:dyDescent="0.25">
      <c r="A10469" s="2"/>
      <c r="B10469" s="5"/>
      <c r="C10469" s="5"/>
      <c r="D10469" s="5"/>
      <c r="E10469" s="5"/>
      <c r="F10469" s="5"/>
      <c r="G10469" s="5"/>
      <c r="H10469" s="5"/>
      <c r="I10469" s="3"/>
      <c r="J10469" s="5"/>
      <c r="K10469" s="5"/>
      <c r="L10469" s="5"/>
      <c r="M10469" s="5"/>
      <c r="AJ10469" s="3"/>
      <c r="AK10469" s="3"/>
      <c r="AL10469" s="3"/>
      <c r="AM10469" s="3"/>
      <c r="AN10469" s="5"/>
      <c r="AO10469" s="5"/>
      <c r="AP10469" s="5"/>
      <c r="AQ10469" s="5"/>
      <c r="AR10469" s="5"/>
      <c r="AS10469" s="5"/>
      <c r="AT10469" s="3"/>
      <c r="AU10469" s="5"/>
      <c r="AV10469" s="3"/>
      <c r="AW10469" s="3"/>
      <c r="AX10469" s="3"/>
      <c r="AY10469" s="3"/>
      <c r="AZ10469" s="3"/>
      <c r="BA10469" s="3"/>
      <c r="BB10469" s="3"/>
      <c r="BC10469" s="3"/>
      <c r="BD10469" s="3"/>
      <c r="BE10469" s="3"/>
      <c r="BF10469" s="3"/>
      <c r="BG10469" s="3"/>
      <c r="CK10469"/>
    </row>
    <row r="10470" spans="1:89" x14ac:dyDescent="0.25">
      <c r="A10470" s="2"/>
      <c r="B10470" s="5"/>
      <c r="C10470" s="5"/>
      <c r="D10470" s="5"/>
      <c r="E10470" s="5"/>
      <c r="F10470" s="5"/>
      <c r="G10470" s="5"/>
      <c r="H10470" s="5"/>
      <c r="I10470" s="5"/>
      <c r="J10470" s="5"/>
      <c r="K10470" s="5"/>
      <c r="L10470" s="5"/>
      <c r="M10470" s="5"/>
      <c r="AJ10470" s="3"/>
      <c r="AK10470" s="3"/>
      <c r="AL10470" s="3"/>
      <c r="AM10470" s="5"/>
      <c r="AN10470" s="5"/>
      <c r="AO10470" s="5"/>
      <c r="AP10470" s="5"/>
      <c r="AQ10470" s="5"/>
      <c r="AR10470" s="5"/>
      <c r="AS10470" s="5"/>
      <c r="AT10470" s="3"/>
      <c r="AU10470" s="5"/>
      <c r="AV10470" s="3"/>
      <c r="AW10470" s="3"/>
      <c r="AX10470" s="3"/>
      <c r="AY10470" s="3"/>
      <c r="AZ10470" s="3"/>
      <c r="BA10470" s="3"/>
      <c r="BB10470" s="3"/>
      <c r="BC10470" s="3"/>
      <c r="BD10470" s="3"/>
      <c r="BE10470" s="3"/>
      <c r="BF10470" s="3"/>
      <c r="BG10470" s="3"/>
      <c r="CK10470"/>
    </row>
    <row r="10471" spans="1:89" x14ac:dyDescent="0.25">
      <c r="A10471" s="2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  <c r="L10471" s="5"/>
      <c r="M10471" s="5"/>
      <c r="AJ10471" s="5"/>
      <c r="AK10471" s="5"/>
      <c r="AL10471" s="5"/>
      <c r="AM10471" s="5"/>
      <c r="AN10471" s="5"/>
      <c r="AO10471" s="5"/>
      <c r="AP10471" s="5"/>
      <c r="AQ10471" s="3"/>
      <c r="AR10471" s="5"/>
      <c r="AS10471" s="5"/>
      <c r="AT10471" s="3"/>
      <c r="AU10471" s="5"/>
      <c r="AV10471" s="3"/>
      <c r="AW10471" s="3"/>
      <c r="AX10471" s="3"/>
      <c r="AY10471" s="3"/>
      <c r="AZ10471" s="3"/>
      <c r="BA10471" s="3"/>
      <c r="BB10471" s="3"/>
      <c r="BC10471" s="3"/>
      <c r="BD10471" s="3"/>
      <c r="BE10471" s="3"/>
      <c r="BF10471" s="3"/>
      <c r="BG10471" s="3"/>
      <c r="CK10471"/>
    </row>
    <row r="10472" spans="1:89" x14ac:dyDescent="0.25">
      <c r="A10472" s="2"/>
      <c r="B10472" s="5"/>
      <c r="C10472" s="5"/>
      <c r="D10472" s="5"/>
      <c r="E10472" s="5"/>
      <c r="F10472" s="5"/>
      <c r="G10472" s="5"/>
      <c r="H10472" s="5"/>
      <c r="I10472" s="5"/>
      <c r="J10472" s="5"/>
      <c r="K10472" s="5"/>
      <c r="L10472" s="5"/>
      <c r="M10472" s="5"/>
      <c r="AJ10472" s="3"/>
      <c r="AK10472" s="3"/>
      <c r="AL10472" s="3"/>
      <c r="AM10472" s="3"/>
      <c r="AN10472" s="5"/>
      <c r="AO10472" s="5"/>
      <c r="AP10472" s="5"/>
      <c r="AQ10472" s="3"/>
      <c r="AR10472" s="5"/>
      <c r="AS10472" s="5"/>
      <c r="AT10472" s="3"/>
      <c r="AU10472" s="5"/>
      <c r="AV10472" s="3"/>
      <c r="AW10472" s="3"/>
      <c r="AX10472" s="3"/>
      <c r="AY10472" s="3"/>
      <c r="AZ10472" s="3"/>
      <c r="BA10472" s="3"/>
      <c r="BB10472" s="3"/>
      <c r="BC10472" s="3"/>
      <c r="BD10472" s="3"/>
      <c r="BE10472" s="3"/>
      <c r="BF10472" s="3"/>
      <c r="BG10472" s="3"/>
      <c r="CK10472"/>
    </row>
    <row r="10473" spans="1:89" x14ac:dyDescent="0.25">
      <c r="A10473" s="2"/>
      <c r="B10473" s="5"/>
      <c r="C10473" s="5"/>
      <c r="D10473" s="5"/>
      <c r="E10473" s="5"/>
      <c r="F10473" s="5"/>
      <c r="G10473" s="5"/>
      <c r="H10473" s="5"/>
      <c r="I10473" s="5"/>
      <c r="J10473" s="5"/>
      <c r="K10473" s="5"/>
      <c r="L10473" s="5"/>
      <c r="M10473" s="5"/>
      <c r="AJ10473" s="3"/>
      <c r="AK10473" s="3"/>
      <c r="AL10473" s="3"/>
      <c r="AM10473" s="3"/>
      <c r="AN10473" s="5"/>
      <c r="AO10473" s="5"/>
      <c r="AP10473" s="5"/>
      <c r="AQ10473" s="3"/>
      <c r="AR10473" s="5"/>
      <c r="AS10473" s="5"/>
      <c r="AT10473" s="3"/>
      <c r="AU10473" s="5"/>
      <c r="AV10473" s="3"/>
      <c r="AW10473" s="3"/>
      <c r="AX10473" s="3"/>
      <c r="AY10473" s="3"/>
      <c r="AZ10473" s="3"/>
      <c r="BA10473" s="3"/>
      <c r="BB10473" s="3"/>
      <c r="BC10473" s="3"/>
      <c r="BD10473" s="3"/>
      <c r="BE10473" s="3"/>
      <c r="BF10473" s="3"/>
      <c r="BG10473" s="3"/>
      <c r="CK10473"/>
    </row>
    <row r="10474" spans="1:89" x14ac:dyDescent="0.25">
      <c r="A10474" s="2"/>
      <c r="B10474" s="5"/>
      <c r="C10474" s="5"/>
      <c r="D10474" s="5"/>
      <c r="E10474" s="5"/>
      <c r="F10474" s="5"/>
      <c r="G10474" s="5"/>
      <c r="H10474" s="5"/>
      <c r="I10474" s="3"/>
      <c r="J10474" s="5"/>
      <c r="K10474" s="5"/>
      <c r="L10474" s="5"/>
      <c r="M10474" s="5"/>
      <c r="AJ10474" s="3"/>
      <c r="AK10474" s="3"/>
      <c r="AL10474" s="3"/>
      <c r="AM10474" s="3"/>
      <c r="AN10474" s="5"/>
      <c r="AO10474" s="5"/>
      <c r="AP10474" s="5"/>
      <c r="AQ10474" s="5"/>
      <c r="AR10474" s="5"/>
      <c r="AS10474" s="5"/>
      <c r="AT10474" s="3"/>
      <c r="AU10474" s="5"/>
      <c r="AV10474" s="3"/>
      <c r="AW10474" s="3"/>
      <c r="AX10474" s="3"/>
      <c r="AY10474" s="3"/>
      <c r="AZ10474" s="3"/>
      <c r="BA10474" s="3"/>
      <c r="BB10474" s="3"/>
      <c r="BC10474" s="3"/>
      <c r="BD10474" s="3"/>
      <c r="BE10474" s="3"/>
      <c r="BF10474" s="3"/>
      <c r="BG10474" s="3"/>
      <c r="CK10474"/>
    </row>
    <row r="10475" spans="1:89" x14ac:dyDescent="0.25">
      <c r="A10475" s="2"/>
      <c r="B10475" s="5"/>
      <c r="C10475" s="5"/>
      <c r="D10475" s="5"/>
      <c r="E10475" s="5"/>
      <c r="F10475" s="5"/>
      <c r="G10475" s="5"/>
      <c r="H10475" s="5"/>
      <c r="I10475" s="3"/>
      <c r="J10475" s="5"/>
      <c r="K10475" s="5"/>
      <c r="L10475" s="5"/>
      <c r="M10475" s="5"/>
      <c r="AJ10475" s="3"/>
      <c r="AK10475" s="3"/>
      <c r="AL10475" s="3"/>
      <c r="AM10475" s="5"/>
      <c r="AN10475" s="5"/>
      <c r="AO10475" s="5"/>
      <c r="AP10475" s="5"/>
      <c r="AQ10475" s="5"/>
      <c r="AR10475" s="5"/>
      <c r="AS10475" s="5"/>
      <c r="AT10475" s="3"/>
      <c r="AU10475" s="5"/>
      <c r="AV10475" s="3"/>
      <c r="AW10475" s="3"/>
      <c r="AX10475" s="3"/>
      <c r="AY10475" s="3"/>
      <c r="AZ10475" s="3"/>
      <c r="BA10475" s="3"/>
      <c r="BB10475" s="3"/>
      <c r="BC10475" s="3"/>
      <c r="BD10475" s="3"/>
      <c r="BE10475" s="3"/>
      <c r="BF10475" s="3"/>
      <c r="BG10475" s="3"/>
      <c r="CK10475"/>
    </row>
    <row r="10476" spans="1:89" x14ac:dyDescent="0.25">
      <c r="A10476" s="2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  <c r="L10476" s="5"/>
      <c r="M10476" s="5"/>
      <c r="AJ10476" s="5"/>
      <c r="AK10476" s="5"/>
      <c r="AL10476" s="5"/>
      <c r="AM10476" s="5"/>
      <c r="AN10476" s="5"/>
      <c r="AO10476" s="5"/>
      <c r="AP10476" s="5"/>
      <c r="AQ10476" s="3"/>
      <c r="AR10476" s="5"/>
      <c r="AS10476" s="3"/>
      <c r="AT10476" s="3"/>
      <c r="AU10476" s="5"/>
      <c r="AV10476" s="3"/>
      <c r="AW10476" s="3"/>
      <c r="AX10476" s="3"/>
      <c r="AY10476" s="3"/>
      <c r="AZ10476" s="3"/>
      <c r="BA10476" s="3"/>
      <c r="BB10476" s="3"/>
      <c r="BC10476" s="3"/>
      <c r="BD10476" s="3"/>
      <c r="BE10476" s="3"/>
      <c r="BF10476" s="3"/>
      <c r="BG10476" s="3"/>
      <c r="CK10476"/>
    </row>
    <row r="10477" spans="1:89" x14ac:dyDescent="0.25">
      <c r="A10477" s="2"/>
      <c r="B10477" s="5"/>
      <c r="C10477" s="5"/>
      <c r="D10477" s="5"/>
      <c r="E10477" s="5"/>
      <c r="F10477" s="5"/>
      <c r="G10477" s="5"/>
      <c r="H10477" s="5"/>
      <c r="I10477" s="3"/>
      <c r="J10477" s="5"/>
      <c r="K10477" s="5"/>
      <c r="L10477" s="5"/>
      <c r="M10477" s="5"/>
      <c r="AJ10477" s="3"/>
      <c r="AK10477" s="3"/>
      <c r="AL10477" s="3"/>
      <c r="AM10477" s="3"/>
      <c r="AN10477" s="5"/>
      <c r="AO10477" s="5"/>
      <c r="AP10477" s="5"/>
      <c r="AQ10477" s="3"/>
      <c r="AR10477" s="5"/>
      <c r="AS10477" s="5"/>
      <c r="AT10477" s="3"/>
      <c r="AU10477" s="5"/>
      <c r="AV10477" s="3"/>
      <c r="AW10477" s="3"/>
      <c r="AX10477" s="3"/>
      <c r="AY10477" s="3"/>
      <c r="AZ10477" s="3"/>
      <c r="BA10477" s="3"/>
      <c r="BB10477" s="3"/>
      <c r="BC10477" s="3"/>
      <c r="BD10477" s="3"/>
      <c r="BE10477" s="3"/>
      <c r="BF10477" s="3"/>
      <c r="BG10477" s="3"/>
      <c r="CK10477"/>
    </row>
    <row r="10478" spans="1:89" x14ac:dyDescent="0.25">
      <c r="A10478" s="2"/>
      <c r="B10478" s="5"/>
      <c r="C10478" s="5"/>
      <c r="D10478" s="5"/>
      <c r="E10478" s="5"/>
      <c r="F10478" s="5"/>
      <c r="G10478" s="5"/>
      <c r="H10478" s="5"/>
      <c r="I10478" s="3"/>
      <c r="J10478" s="5"/>
      <c r="K10478" s="5"/>
      <c r="L10478" s="5"/>
      <c r="M10478" s="5"/>
      <c r="AJ10478" s="3"/>
      <c r="AK10478" s="3"/>
      <c r="AL10478" s="3"/>
      <c r="AM10478" s="3"/>
      <c r="AN10478" s="5"/>
      <c r="AO10478" s="5"/>
      <c r="AP10478" s="5"/>
      <c r="AQ10478" s="3"/>
      <c r="AR10478" s="5"/>
      <c r="AS10478" s="3"/>
      <c r="AT10478" s="3"/>
      <c r="AU10478" s="5"/>
      <c r="AV10478" s="3"/>
      <c r="AW10478" s="3"/>
      <c r="AX10478" s="3"/>
      <c r="AY10478" s="3"/>
      <c r="AZ10478" s="3"/>
      <c r="BA10478" s="3"/>
      <c r="BB10478" s="3"/>
      <c r="BC10478" s="3"/>
      <c r="BD10478" s="3"/>
      <c r="BE10478" s="3"/>
      <c r="BF10478" s="3"/>
      <c r="BG10478" s="3"/>
      <c r="CK10478"/>
    </row>
    <row r="10479" spans="1:89" x14ac:dyDescent="0.25">
      <c r="A10479" s="2"/>
      <c r="B10479" s="5"/>
      <c r="C10479" s="5"/>
      <c r="D10479" s="5"/>
      <c r="E10479" s="5"/>
      <c r="F10479" s="5"/>
      <c r="G10479" s="5"/>
      <c r="H10479" s="5"/>
      <c r="I10479" s="3"/>
      <c r="J10479" s="5"/>
      <c r="K10479" s="5"/>
      <c r="L10479" s="5"/>
      <c r="M10479" s="5"/>
      <c r="AJ10479" s="3"/>
      <c r="AK10479" s="3"/>
      <c r="AL10479" s="3"/>
      <c r="AM10479" s="3"/>
      <c r="AN10479" s="5"/>
      <c r="AO10479" s="5"/>
      <c r="AP10479" s="5"/>
      <c r="AQ10479" s="5"/>
      <c r="AR10479" s="5"/>
      <c r="AS10479" s="5"/>
      <c r="AT10479" s="3"/>
      <c r="AU10479" s="5"/>
      <c r="AV10479" s="3"/>
      <c r="AW10479" s="3"/>
      <c r="AX10479" s="3"/>
      <c r="AY10479" s="3"/>
      <c r="AZ10479" s="3"/>
      <c r="BA10479" s="3"/>
      <c r="BB10479" s="3"/>
      <c r="BC10479" s="3"/>
      <c r="BD10479" s="3"/>
      <c r="BE10479" s="3"/>
      <c r="BF10479" s="3"/>
      <c r="BG10479" s="3"/>
      <c r="CK10479"/>
    </row>
    <row r="10480" spans="1:89" x14ac:dyDescent="0.25">
      <c r="A10480" s="2"/>
      <c r="B10480" s="5"/>
      <c r="C10480" s="5"/>
      <c r="D10480" s="5"/>
      <c r="E10480" s="5"/>
      <c r="F10480" s="5"/>
      <c r="G10480" s="5"/>
      <c r="H10480" s="5"/>
      <c r="I10480" s="3"/>
      <c r="J10480" s="5"/>
      <c r="K10480" s="5"/>
      <c r="L10480" s="5"/>
      <c r="M10480" s="5"/>
      <c r="AJ10480" s="3"/>
      <c r="AK10480" s="3"/>
      <c r="AL10480" s="3"/>
      <c r="AM10480" s="5"/>
      <c r="AN10480" s="5"/>
      <c r="AO10480" s="5"/>
      <c r="AP10480" s="5"/>
      <c r="AQ10480" s="5"/>
      <c r="AR10480" s="5"/>
      <c r="AS10480" s="5"/>
      <c r="AT10480" s="3"/>
      <c r="AU10480" s="5"/>
      <c r="AV10480" s="3"/>
      <c r="AW10480" s="3"/>
      <c r="AX10480" s="3"/>
      <c r="AY10480" s="3"/>
      <c r="AZ10480" s="3"/>
      <c r="BA10480" s="3"/>
      <c r="BB10480" s="3"/>
      <c r="BC10480" s="3"/>
      <c r="BD10480" s="3"/>
      <c r="BE10480" s="3"/>
      <c r="BF10480" s="3"/>
      <c r="BG10480" s="3"/>
      <c r="CK10480"/>
    </row>
    <row r="10481" spans="1:89" x14ac:dyDescent="0.25">
      <c r="A10481" s="2"/>
      <c r="B10481" s="5"/>
      <c r="C10481" s="5"/>
      <c r="D10481" s="5"/>
      <c r="E10481" s="5"/>
      <c r="F10481" s="5"/>
      <c r="G10481" s="5"/>
      <c r="H10481" s="5"/>
      <c r="I10481" s="3"/>
      <c r="J10481" s="5"/>
      <c r="K10481" s="5"/>
      <c r="L10481" s="5"/>
      <c r="M10481" s="5"/>
      <c r="AJ10481" s="5"/>
      <c r="AK10481" s="5"/>
      <c r="AL10481" s="5"/>
      <c r="AM10481" s="5"/>
      <c r="AN10481" s="5"/>
      <c r="AO10481" s="5"/>
      <c r="AP10481" s="5"/>
      <c r="AQ10481" s="3"/>
      <c r="AR10481" s="3"/>
      <c r="AS10481" s="3"/>
      <c r="AT10481" s="3"/>
      <c r="AU10481" s="5"/>
      <c r="AV10481" s="3"/>
      <c r="AW10481" s="3"/>
      <c r="AX10481" s="3"/>
      <c r="AY10481" s="3"/>
      <c r="AZ10481" s="3"/>
      <c r="BA10481" s="3"/>
      <c r="BB10481" s="3"/>
      <c r="BC10481" s="3"/>
      <c r="BD10481" s="3"/>
      <c r="BE10481" s="3"/>
      <c r="BF10481" s="3"/>
      <c r="BG10481" s="3"/>
      <c r="CK10481"/>
    </row>
    <row r="10482" spans="1:89" x14ac:dyDescent="0.25">
      <c r="A10482" s="2"/>
      <c r="B10482" s="5"/>
      <c r="C10482" s="5"/>
      <c r="D10482" s="5"/>
      <c r="E10482" s="5"/>
      <c r="F10482" s="5"/>
      <c r="G10482" s="5"/>
      <c r="H10482" s="5"/>
      <c r="I10482" s="3"/>
      <c r="J10482" s="5"/>
      <c r="K10482" s="5"/>
      <c r="L10482" s="5"/>
      <c r="M10482" s="5"/>
      <c r="AJ10482" s="5"/>
      <c r="AK10482" s="3"/>
      <c r="AL10482" s="3"/>
      <c r="AM10482" s="3"/>
      <c r="AN10482" s="5"/>
      <c r="AO10482" s="5"/>
      <c r="AP10482" s="5"/>
      <c r="AQ10482" s="5"/>
      <c r="AR10482" s="5"/>
      <c r="AS10482" s="5"/>
      <c r="AT10482" s="3"/>
      <c r="AU10482" s="5"/>
      <c r="AV10482" s="3"/>
      <c r="AW10482" s="3"/>
      <c r="AX10482" s="3"/>
      <c r="AY10482" s="3"/>
      <c r="AZ10482" s="3"/>
      <c r="BA10482" s="3"/>
      <c r="BB10482" s="3"/>
      <c r="BC10482" s="3"/>
      <c r="BD10482" s="3"/>
      <c r="BE10482" s="3"/>
      <c r="BF10482" s="3"/>
      <c r="BG10482" s="3"/>
      <c r="CK10482"/>
    </row>
    <row r="10483" spans="1:89" x14ac:dyDescent="0.25">
      <c r="A10483" s="2"/>
      <c r="B10483" s="5"/>
      <c r="C10483" s="5"/>
      <c r="D10483" s="5"/>
      <c r="E10483" s="5"/>
      <c r="F10483" s="5"/>
      <c r="G10483" s="5"/>
      <c r="H10483" s="5"/>
      <c r="I10483" s="3"/>
      <c r="J10483" s="5"/>
      <c r="K10483" s="5"/>
      <c r="L10483" s="5"/>
      <c r="M10483" s="5"/>
      <c r="AJ10483" s="3"/>
      <c r="AK10483" s="3"/>
      <c r="AL10483" s="3"/>
      <c r="AM10483" s="3"/>
      <c r="AN10483" s="5"/>
      <c r="AO10483" s="5"/>
      <c r="AP10483" s="5"/>
      <c r="AQ10483" s="3"/>
      <c r="AR10483" s="3"/>
      <c r="AS10483" s="3"/>
      <c r="AT10483" s="3"/>
      <c r="AU10483" s="5"/>
      <c r="AV10483" s="3"/>
      <c r="AW10483" s="3"/>
      <c r="AX10483" s="3"/>
      <c r="AY10483" s="3"/>
      <c r="AZ10483" s="3"/>
      <c r="BA10483" s="3"/>
      <c r="BB10483" s="3"/>
      <c r="BC10483" s="3"/>
      <c r="BD10483" s="3"/>
      <c r="BE10483" s="3"/>
      <c r="BF10483" s="3"/>
      <c r="BG10483" s="3"/>
      <c r="CK10483"/>
    </row>
    <row r="10484" spans="1:89" x14ac:dyDescent="0.25">
      <c r="A10484" s="2"/>
      <c r="B10484" s="5"/>
      <c r="C10484" s="5"/>
      <c r="D10484" s="5"/>
      <c r="E10484" s="5"/>
      <c r="F10484" s="5"/>
      <c r="G10484" s="5"/>
      <c r="H10484" s="5"/>
      <c r="I10484" s="3"/>
      <c r="J10484" s="5"/>
      <c r="K10484" s="5"/>
      <c r="L10484" s="5"/>
      <c r="M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3"/>
      <c r="AU10484" s="5"/>
      <c r="AV10484" s="3"/>
      <c r="AW10484" s="3"/>
      <c r="AX10484" s="3"/>
      <c r="AY10484" s="3"/>
      <c r="AZ10484" s="3"/>
      <c r="BA10484" s="3"/>
      <c r="BB10484" s="3"/>
      <c r="BC10484" s="3"/>
      <c r="BD10484" s="3"/>
      <c r="BE10484" s="3"/>
      <c r="BF10484" s="3"/>
      <c r="BG10484" s="3"/>
      <c r="CK10484"/>
    </row>
    <row r="10485" spans="1:89" x14ac:dyDescent="0.25">
      <c r="A10485" s="2"/>
      <c r="B10485" s="5"/>
      <c r="C10485" s="5"/>
      <c r="D10485" s="5"/>
      <c r="E10485" s="5"/>
      <c r="F10485" s="5"/>
      <c r="G10485" s="5"/>
      <c r="H10485" s="5"/>
      <c r="I10485" s="3"/>
      <c r="J10485" s="5"/>
      <c r="K10485" s="5"/>
      <c r="L10485" s="5"/>
      <c r="M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3"/>
      <c r="AU10485" s="5"/>
      <c r="AV10485" s="3"/>
      <c r="AW10485" s="3"/>
      <c r="AX10485" s="3"/>
      <c r="AY10485" s="3"/>
      <c r="AZ10485" s="3"/>
      <c r="BA10485" s="3"/>
      <c r="BB10485" s="3"/>
      <c r="BC10485" s="3"/>
      <c r="BD10485" s="3"/>
      <c r="BE10485" s="3"/>
      <c r="BF10485" s="3"/>
      <c r="BG10485" s="3"/>
      <c r="CK10485"/>
    </row>
    <row r="10486" spans="1:89" x14ac:dyDescent="0.25">
      <c r="A10486" s="2"/>
      <c r="B10486" s="5"/>
      <c r="C10486" s="5"/>
      <c r="D10486" s="5"/>
      <c r="E10486" s="5"/>
      <c r="F10486" s="5"/>
      <c r="G10486" s="5"/>
      <c r="H10486" s="5"/>
      <c r="I10486" s="3"/>
      <c r="J10486" s="5"/>
      <c r="K10486" s="5"/>
      <c r="L10486" s="5"/>
      <c r="M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3"/>
      <c r="AU10486" s="5"/>
      <c r="AV10486" s="3"/>
      <c r="AW10486" s="3"/>
      <c r="AX10486" s="3"/>
      <c r="AY10486" s="3"/>
      <c r="AZ10486" s="3"/>
      <c r="BA10486" s="3"/>
      <c r="BB10486" s="3"/>
      <c r="BC10486" s="3"/>
      <c r="BD10486" s="3"/>
      <c r="BE10486" s="3"/>
      <c r="BF10486" s="3"/>
      <c r="BG10486" s="3"/>
      <c r="CK10486"/>
    </row>
    <row r="10487" spans="1:89" x14ac:dyDescent="0.25">
      <c r="A10487" s="2"/>
      <c r="B10487" s="5"/>
      <c r="C10487" s="5"/>
      <c r="D10487" s="5"/>
      <c r="E10487" s="5"/>
      <c r="F10487" s="5"/>
      <c r="G10487" s="5"/>
      <c r="H10487" s="5"/>
      <c r="I10487" s="3"/>
      <c r="J10487" s="5"/>
      <c r="K10487" s="5"/>
      <c r="L10487" s="5"/>
      <c r="M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3"/>
      <c r="AU10487" s="5"/>
      <c r="AV10487" s="3"/>
      <c r="AW10487" s="3"/>
      <c r="AX10487" s="3"/>
      <c r="AY10487" s="3"/>
      <c r="AZ10487" s="3"/>
      <c r="BA10487" s="3"/>
      <c r="BB10487" s="3"/>
      <c r="BC10487" s="3"/>
      <c r="BD10487" s="3"/>
      <c r="BE10487" s="3"/>
      <c r="BF10487" s="3"/>
      <c r="BG10487" s="3"/>
      <c r="CK10487"/>
    </row>
    <row r="10488" spans="1:89" x14ac:dyDescent="0.25">
      <c r="A10488" s="2"/>
      <c r="B10488" s="5"/>
      <c r="C10488" s="5"/>
      <c r="D10488" s="5"/>
      <c r="E10488" s="5"/>
      <c r="F10488" s="5"/>
      <c r="G10488" s="5"/>
      <c r="H10488" s="5"/>
      <c r="I10488" s="3"/>
      <c r="J10488" s="5"/>
      <c r="K10488" s="5"/>
      <c r="L10488" s="5"/>
      <c r="M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3"/>
      <c r="AU10488" s="5"/>
      <c r="AV10488" s="3"/>
      <c r="AW10488" s="3"/>
      <c r="AX10488" s="3"/>
      <c r="AY10488" s="3"/>
      <c r="AZ10488" s="3"/>
      <c r="BA10488" s="3"/>
      <c r="BB10488" s="3"/>
      <c r="BC10488" s="3"/>
      <c r="BD10488" s="3"/>
      <c r="BE10488" s="3"/>
      <c r="BF10488" s="3"/>
      <c r="BG10488" s="3"/>
      <c r="CK10488"/>
    </row>
    <row r="10489" spans="1:89" x14ac:dyDescent="0.25">
      <c r="A10489" s="2"/>
      <c r="B10489" s="5"/>
      <c r="C10489" s="5"/>
      <c r="D10489" s="5"/>
      <c r="E10489" s="5"/>
      <c r="F10489" s="5"/>
      <c r="G10489" s="5"/>
      <c r="H10489" s="5"/>
      <c r="I10489" s="3"/>
      <c r="J10489" s="5"/>
      <c r="K10489" s="5"/>
      <c r="L10489" s="5"/>
      <c r="M10489" s="5"/>
      <c r="AJ10489" s="3"/>
      <c r="AK10489" s="3"/>
      <c r="AL10489" s="3"/>
      <c r="AM10489" s="3"/>
      <c r="AN10489" s="5"/>
      <c r="AO10489" s="5"/>
      <c r="AP10489" s="5"/>
      <c r="AQ10489" s="3"/>
      <c r="AR10489" s="3"/>
      <c r="AS10489" s="3"/>
      <c r="AT10489" s="3"/>
      <c r="AU10489" s="5"/>
      <c r="AV10489" s="3"/>
      <c r="AW10489" s="3"/>
      <c r="AX10489" s="3"/>
      <c r="AY10489" s="3"/>
      <c r="AZ10489" s="3"/>
      <c r="BA10489" s="3"/>
      <c r="BB10489" s="3"/>
      <c r="BC10489" s="3"/>
      <c r="BD10489" s="3"/>
      <c r="BE10489" s="3"/>
      <c r="BF10489" s="3"/>
      <c r="BG10489" s="3"/>
      <c r="CK10489"/>
    </row>
    <row r="10490" spans="1:89" x14ac:dyDescent="0.25">
      <c r="A10490" s="2"/>
      <c r="B10490" s="5"/>
      <c r="C10490" s="5"/>
      <c r="D10490" s="5"/>
      <c r="E10490" s="5"/>
      <c r="F10490" s="5"/>
      <c r="G10490" s="5"/>
      <c r="H10490" s="5"/>
      <c r="I10490" s="5"/>
      <c r="J10490" s="5"/>
      <c r="K10490" s="5"/>
      <c r="L10490" s="5"/>
      <c r="M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3"/>
      <c r="AU10490" s="5"/>
      <c r="AV10490" s="3"/>
      <c r="AW10490" s="3"/>
      <c r="AX10490" s="3"/>
      <c r="AY10490" s="3"/>
      <c r="AZ10490" s="3"/>
      <c r="BA10490" s="3"/>
      <c r="BB10490" s="3"/>
      <c r="BC10490" s="3"/>
      <c r="BD10490" s="3"/>
      <c r="BE10490" s="3"/>
      <c r="BF10490" s="3"/>
      <c r="BG10490" s="3"/>
      <c r="CK10490"/>
    </row>
    <row r="10491" spans="1:89" x14ac:dyDescent="0.25">
      <c r="A10491" s="2"/>
      <c r="B10491" s="5"/>
      <c r="C10491" s="5"/>
      <c r="D10491" s="5"/>
      <c r="E10491" s="5"/>
      <c r="F10491" s="5"/>
      <c r="G10491" s="5"/>
      <c r="H10491" s="5"/>
      <c r="I10491" s="3"/>
      <c r="J10491" s="5"/>
      <c r="K10491" s="5"/>
      <c r="L10491" s="5"/>
      <c r="M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3"/>
      <c r="AU10491" s="5"/>
      <c r="AV10491" s="3"/>
      <c r="AW10491" s="3"/>
      <c r="AX10491" s="3"/>
      <c r="AY10491" s="3"/>
      <c r="AZ10491" s="3"/>
      <c r="BA10491" s="3"/>
      <c r="BB10491" s="3"/>
      <c r="BC10491" s="3"/>
      <c r="BD10491" s="3"/>
      <c r="BE10491" s="3"/>
      <c r="BF10491" s="3"/>
      <c r="BG10491" s="3"/>
      <c r="CK10491"/>
    </row>
    <row r="10492" spans="1:89" x14ac:dyDescent="0.25">
      <c r="A10492" s="2"/>
      <c r="B10492" s="5"/>
      <c r="C10492" s="5"/>
      <c r="D10492" s="5"/>
      <c r="E10492" s="5"/>
      <c r="F10492" s="5"/>
      <c r="G10492" s="5"/>
      <c r="H10492" s="5"/>
      <c r="I10492" s="5"/>
      <c r="J10492" s="5"/>
      <c r="K10492" s="5"/>
      <c r="L10492" s="5"/>
      <c r="M10492" s="5"/>
      <c r="AJ10492" s="3"/>
      <c r="AK10492" s="3"/>
      <c r="AL10492" s="3"/>
      <c r="AM10492" s="3"/>
      <c r="AN10492" s="5"/>
      <c r="AO10492" s="5"/>
      <c r="AP10492" s="5"/>
      <c r="AQ10492" s="5"/>
      <c r="AR10492" s="5"/>
      <c r="AS10492" s="5"/>
      <c r="AT10492" s="3"/>
      <c r="AU10492" s="5"/>
      <c r="AV10492" s="3"/>
      <c r="AW10492" s="3"/>
      <c r="AX10492" s="3"/>
      <c r="AY10492" s="3"/>
      <c r="AZ10492" s="3"/>
      <c r="BA10492" s="3"/>
      <c r="BB10492" s="3"/>
      <c r="BC10492" s="3"/>
      <c r="BD10492" s="3"/>
      <c r="BE10492" s="3"/>
      <c r="BF10492" s="3"/>
      <c r="BG10492" s="3"/>
      <c r="CK10492"/>
    </row>
    <row r="10493" spans="1:89" x14ac:dyDescent="0.25">
      <c r="A10493" s="2"/>
      <c r="B10493" s="5"/>
      <c r="C10493" s="5"/>
      <c r="D10493" s="5"/>
      <c r="E10493" s="5"/>
      <c r="F10493" s="5"/>
      <c r="G10493" s="5"/>
      <c r="H10493" s="5"/>
      <c r="I10493" s="3"/>
      <c r="J10493" s="5"/>
      <c r="K10493" s="5"/>
      <c r="L10493" s="5"/>
      <c r="M10493" s="5"/>
      <c r="AJ10493" s="3"/>
      <c r="AK10493" s="3"/>
      <c r="AL10493" s="3"/>
      <c r="AM10493" s="5"/>
      <c r="AN10493" s="5"/>
      <c r="AO10493" s="5"/>
      <c r="AP10493" s="5"/>
      <c r="AQ10493" s="5"/>
      <c r="AR10493" s="5"/>
      <c r="AS10493" s="5"/>
      <c r="AT10493" s="3"/>
      <c r="AU10493" s="5"/>
      <c r="AV10493" s="3"/>
      <c r="AW10493" s="3"/>
      <c r="AX10493" s="3"/>
      <c r="AY10493" s="3"/>
      <c r="AZ10493" s="3"/>
      <c r="BA10493" s="3"/>
      <c r="BB10493" s="3"/>
      <c r="BC10493" s="3"/>
      <c r="BD10493" s="3"/>
      <c r="BE10493" s="3"/>
      <c r="BF10493" s="3"/>
      <c r="BG10493" s="3"/>
      <c r="CK10493"/>
    </row>
    <row r="10494" spans="1:89" x14ac:dyDescent="0.25">
      <c r="A10494" s="2"/>
      <c r="B10494" s="5"/>
      <c r="C10494" s="5"/>
      <c r="D10494" s="5"/>
      <c r="E10494" s="5"/>
      <c r="F10494" s="5"/>
      <c r="G10494" s="5"/>
      <c r="H10494" s="5"/>
      <c r="I10494" s="3"/>
      <c r="J10494" s="5"/>
      <c r="K10494" s="5"/>
      <c r="L10494" s="5"/>
      <c r="M10494" s="5"/>
      <c r="AJ10494" s="5"/>
      <c r="AK10494" s="5"/>
      <c r="AL10494" s="5"/>
      <c r="AM10494" s="5"/>
      <c r="AN10494" s="5"/>
      <c r="AO10494" s="5"/>
      <c r="AP10494" s="5"/>
      <c r="AQ10494" s="3"/>
      <c r="AR10494" s="5"/>
      <c r="AS10494" s="5"/>
      <c r="AT10494" s="3"/>
      <c r="AU10494" s="5"/>
      <c r="AV10494" s="3"/>
      <c r="AW10494" s="3"/>
      <c r="AX10494" s="3"/>
      <c r="AY10494" s="3"/>
      <c r="AZ10494" s="3"/>
      <c r="BA10494" s="3"/>
      <c r="BB10494" s="3"/>
      <c r="BC10494" s="3"/>
      <c r="BD10494" s="3"/>
      <c r="BE10494" s="3"/>
      <c r="BF10494" s="3"/>
      <c r="BG10494" s="3"/>
      <c r="CK10494"/>
    </row>
    <row r="10495" spans="1:89" x14ac:dyDescent="0.25">
      <c r="A10495" s="2"/>
      <c r="B10495" s="5"/>
      <c r="C10495" s="5"/>
      <c r="D10495" s="5"/>
      <c r="E10495" s="5"/>
      <c r="F10495" s="5"/>
      <c r="G10495" s="5"/>
      <c r="H10495" s="5"/>
      <c r="I10495" s="3"/>
      <c r="J10495" s="5"/>
      <c r="K10495" s="5"/>
      <c r="L10495" s="5"/>
      <c r="M10495" s="5"/>
      <c r="AJ10495" s="3"/>
      <c r="AK10495" s="3"/>
      <c r="AL10495" s="3"/>
      <c r="AM10495" s="3"/>
      <c r="AN10495" s="5"/>
      <c r="AO10495" s="5"/>
      <c r="AP10495" s="5"/>
      <c r="AQ10495" s="3"/>
      <c r="AR10495" s="5"/>
      <c r="AS10495" s="5"/>
      <c r="AT10495" s="3"/>
      <c r="AU10495" s="5"/>
      <c r="AV10495" s="3"/>
      <c r="AW10495" s="3"/>
      <c r="AX10495" s="3"/>
      <c r="AY10495" s="3"/>
      <c r="AZ10495" s="3"/>
      <c r="BA10495" s="3"/>
      <c r="BB10495" s="3"/>
      <c r="BC10495" s="3"/>
      <c r="BD10495" s="3"/>
      <c r="BE10495" s="3"/>
      <c r="BF10495" s="3"/>
      <c r="BG10495" s="3"/>
      <c r="CK10495"/>
    </row>
    <row r="10496" spans="1:89" x14ac:dyDescent="0.25">
      <c r="A10496" s="2"/>
      <c r="B10496" s="5"/>
      <c r="C10496" s="5"/>
      <c r="D10496" s="5"/>
      <c r="E10496" s="5"/>
      <c r="F10496" s="5"/>
      <c r="G10496" s="5"/>
      <c r="H10496" s="5"/>
      <c r="I10496" s="3"/>
      <c r="J10496" s="5"/>
      <c r="K10496" s="5"/>
      <c r="L10496" s="5"/>
      <c r="M10496" s="5"/>
      <c r="AJ10496" s="3"/>
      <c r="AK10496" s="3"/>
      <c r="AL10496" s="3"/>
      <c r="AM10496" s="3"/>
      <c r="AN10496" s="5"/>
      <c r="AO10496" s="5"/>
      <c r="AP10496" s="5"/>
      <c r="AQ10496" s="3"/>
      <c r="AR10496" s="5"/>
      <c r="AS10496" s="5"/>
      <c r="AT10496" s="3"/>
      <c r="AU10496" s="5"/>
      <c r="AV10496" s="3"/>
      <c r="AW10496" s="3"/>
      <c r="AX10496" s="3"/>
      <c r="AY10496" s="3"/>
      <c r="AZ10496" s="3"/>
      <c r="BA10496" s="3"/>
      <c r="BB10496" s="3"/>
      <c r="BC10496" s="3"/>
      <c r="BD10496" s="3"/>
      <c r="BE10496" s="3"/>
      <c r="BF10496" s="3"/>
      <c r="BG10496" s="3"/>
      <c r="CK10496"/>
    </row>
    <row r="10497" spans="1:89" x14ac:dyDescent="0.25">
      <c r="A10497" s="2"/>
      <c r="B10497" s="5"/>
      <c r="C10497" s="5"/>
      <c r="D10497" s="5"/>
      <c r="E10497" s="5"/>
      <c r="F10497" s="5"/>
      <c r="G10497" s="5"/>
      <c r="H10497" s="5"/>
      <c r="I10497" s="3"/>
      <c r="J10497" s="5"/>
      <c r="K10497" s="5"/>
      <c r="L10497" s="5"/>
      <c r="M10497" s="5"/>
      <c r="AJ10497" s="3"/>
      <c r="AK10497" s="3"/>
      <c r="AL10497" s="3"/>
      <c r="AM10497" s="3"/>
      <c r="AN10497" s="5"/>
      <c r="AO10497" s="5"/>
      <c r="AP10497" s="5"/>
      <c r="AQ10497" s="5"/>
      <c r="AR10497" s="5"/>
      <c r="AS10497" s="5"/>
      <c r="AT10497" s="3"/>
      <c r="AU10497" s="5"/>
      <c r="AV10497" s="3"/>
      <c r="AW10497" s="3"/>
      <c r="AX10497" s="3"/>
      <c r="AY10497" s="3"/>
      <c r="AZ10497" s="3"/>
      <c r="BA10497" s="3"/>
      <c r="BB10497" s="3"/>
      <c r="BC10497" s="3"/>
      <c r="BD10497" s="3"/>
      <c r="BE10497" s="3"/>
      <c r="BF10497" s="3"/>
      <c r="BG10497" s="3"/>
      <c r="CK10497"/>
    </row>
    <row r="10498" spans="1:89" x14ac:dyDescent="0.25">
      <c r="A10498" s="2"/>
      <c r="B10498" s="5"/>
      <c r="C10498" s="5"/>
      <c r="D10498" s="5"/>
      <c r="E10498" s="5"/>
      <c r="F10498" s="5"/>
      <c r="G10498" s="5"/>
      <c r="H10498" s="5"/>
      <c r="I10498" s="3"/>
      <c r="J10498" s="5"/>
      <c r="K10498" s="5"/>
      <c r="L10498" s="5"/>
      <c r="M10498" s="5"/>
      <c r="AJ10498" s="3"/>
      <c r="AK10498" s="3"/>
      <c r="AL10498" s="3"/>
      <c r="AM10498" s="5"/>
      <c r="AN10498" s="5"/>
      <c r="AO10498" s="5"/>
      <c r="AP10498" s="5"/>
      <c r="AQ10498" s="5"/>
      <c r="AR10498" s="5"/>
      <c r="AS10498" s="5"/>
      <c r="AT10498" s="3"/>
      <c r="AU10498" s="5"/>
      <c r="AV10498" s="3"/>
      <c r="AW10498" s="3"/>
      <c r="AX10498" s="3"/>
      <c r="AY10498" s="3"/>
      <c r="AZ10498" s="3"/>
      <c r="BA10498" s="3"/>
      <c r="BB10498" s="3"/>
      <c r="BC10498" s="3"/>
      <c r="BD10498" s="3"/>
      <c r="BE10498" s="3"/>
      <c r="BF10498" s="3"/>
      <c r="BG10498" s="3"/>
      <c r="CK10498"/>
    </row>
    <row r="10499" spans="1:89" x14ac:dyDescent="0.25">
      <c r="A10499" s="2"/>
      <c r="B10499" s="5"/>
      <c r="C10499" s="5"/>
      <c r="D10499" s="5"/>
      <c r="E10499" s="5"/>
      <c r="F10499" s="5"/>
      <c r="G10499" s="5"/>
      <c r="H10499" s="5"/>
      <c r="I10499" s="3"/>
      <c r="J10499" s="5"/>
      <c r="K10499" s="5"/>
      <c r="L10499" s="5"/>
      <c r="M10499" s="5"/>
      <c r="AJ10499" s="5"/>
      <c r="AK10499" s="5"/>
      <c r="AL10499" s="5"/>
      <c r="AM10499" s="5"/>
      <c r="AN10499" s="5"/>
      <c r="AO10499" s="5"/>
      <c r="AP10499" s="5"/>
      <c r="AQ10499" s="3"/>
      <c r="AR10499" s="5"/>
      <c r="AS10499" s="3"/>
      <c r="AT10499" s="3"/>
      <c r="AU10499" s="5"/>
      <c r="AV10499" s="3"/>
      <c r="AW10499" s="3"/>
      <c r="AX10499" s="3"/>
      <c r="AY10499" s="3"/>
      <c r="AZ10499" s="3"/>
      <c r="BA10499" s="3"/>
      <c r="BB10499" s="3"/>
      <c r="BC10499" s="3"/>
      <c r="BD10499" s="3"/>
      <c r="BE10499" s="3"/>
      <c r="BF10499" s="3"/>
      <c r="BG10499" s="3"/>
      <c r="CK10499"/>
    </row>
    <row r="10500" spans="1:89" x14ac:dyDescent="0.25">
      <c r="A10500" s="2"/>
      <c r="B10500" s="5"/>
      <c r="C10500" s="5"/>
      <c r="D10500" s="5"/>
      <c r="E10500" s="5"/>
      <c r="F10500" s="5"/>
      <c r="G10500" s="5"/>
      <c r="H10500" s="5"/>
      <c r="I10500" s="3"/>
      <c r="J10500" s="5"/>
      <c r="K10500" s="5"/>
      <c r="L10500" s="5"/>
      <c r="M10500" s="5"/>
      <c r="AJ10500" s="3"/>
      <c r="AK10500" s="3"/>
      <c r="AL10500" s="3"/>
      <c r="AM10500" s="3"/>
      <c r="AN10500" s="5"/>
      <c r="AO10500" s="5"/>
      <c r="AP10500" s="5"/>
      <c r="AQ10500" s="3"/>
      <c r="AR10500" s="5"/>
      <c r="AS10500" s="5"/>
      <c r="AT10500" s="3"/>
      <c r="AU10500" s="5"/>
      <c r="AV10500" s="3"/>
      <c r="AW10500" s="3"/>
      <c r="AX10500" s="3"/>
      <c r="AY10500" s="3"/>
      <c r="AZ10500" s="3"/>
      <c r="BA10500" s="3"/>
      <c r="BB10500" s="3"/>
      <c r="BC10500" s="3"/>
      <c r="BD10500" s="3"/>
      <c r="BE10500" s="3"/>
      <c r="BF10500" s="3"/>
      <c r="BG10500" s="3"/>
      <c r="CK10500"/>
    </row>
    <row r="10501" spans="1:89" x14ac:dyDescent="0.25">
      <c r="A10501" s="2"/>
      <c r="B10501" s="5"/>
      <c r="C10501" s="5"/>
      <c r="D10501" s="5"/>
      <c r="E10501" s="5"/>
      <c r="F10501" s="5"/>
      <c r="G10501" s="5"/>
      <c r="H10501" s="5"/>
      <c r="I10501" s="3"/>
      <c r="J10501" s="5"/>
      <c r="K10501" s="5"/>
      <c r="L10501" s="5"/>
      <c r="M10501" s="5"/>
      <c r="AJ10501" s="3"/>
      <c r="AK10501" s="3"/>
      <c r="AL10501" s="3"/>
      <c r="AM10501" s="3"/>
      <c r="AN10501" s="5"/>
      <c r="AO10501" s="5"/>
      <c r="AP10501" s="5"/>
      <c r="AQ10501" s="3"/>
      <c r="AR10501" s="5"/>
      <c r="AS10501" s="3"/>
      <c r="AT10501" s="3"/>
      <c r="AU10501" s="5"/>
      <c r="AV10501" s="3"/>
      <c r="AW10501" s="3"/>
      <c r="AX10501" s="3"/>
      <c r="AY10501" s="3"/>
      <c r="AZ10501" s="3"/>
      <c r="BA10501" s="3"/>
      <c r="BB10501" s="3"/>
      <c r="BC10501" s="3"/>
      <c r="BD10501" s="3"/>
      <c r="BE10501" s="3"/>
      <c r="BF10501" s="3"/>
      <c r="BG10501" s="3"/>
      <c r="CK10501"/>
    </row>
    <row r="10502" spans="1:89" x14ac:dyDescent="0.25">
      <c r="A10502" s="2"/>
      <c r="B10502" s="5"/>
      <c r="C10502" s="5"/>
      <c r="D10502" s="5"/>
      <c r="E10502" s="5"/>
      <c r="F10502" s="5"/>
      <c r="G10502" s="5"/>
      <c r="H10502" s="5"/>
      <c r="I10502" s="3"/>
      <c r="J10502" s="5"/>
      <c r="K10502" s="5"/>
      <c r="L10502" s="5"/>
      <c r="M10502" s="5"/>
      <c r="AJ10502" s="3"/>
      <c r="AK10502" s="3"/>
      <c r="AL10502" s="3"/>
      <c r="AM10502" s="3"/>
      <c r="AN10502" s="5"/>
      <c r="AO10502" s="5"/>
      <c r="AP10502" s="5"/>
      <c r="AQ10502" s="5"/>
      <c r="AR10502" s="5"/>
      <c r="AS10502" s="5"/>
      <c r="AT10502" s="3"/>
      <c r="AU10502" s="5"/>
      <c r="AV10502" s="3"/>
      <c r="AW10502" s="3"/>
      <c r="AX10502" s="3"/>
      <c r="AY10502" s="3"/>
      <c r="AZ10502" s="3"/>
      <c r="BA10502" s="3"/>
      <c r="BB10502" s="3"/>
      <c r="BC10502" s="3"/>
      <c r="BD10502" s="3"/>
      <c r="BE10502" s="3"/>
      <c r="BF10502" s="3"/>
      <c r="BG10502" s="3"/>
      <c r="CK10502"/>
    </row>
    <row r="10503" spans="1:89" x14ac:dyDescent="0.25">
      <c r="A10503" s="2"/>
      <c r="B10503" s="5"/>
      <c r="C10503" s="5"/>
      <c r="D10503" s="5"/>
      <c r="E10503" s="5"/>
      <c r="F10503" s="5"/>
      <c r="G10503" s="5"/>
      <c r="H10503" s="5"/>
      <c r="I10503" s="3"/>
      <c r="J10503" s="5"/>
      <c r="K10503" s="5"/>
      <c r="L10503" s="5"/>
      <c r="M10503" s="5"/>
      <c r="AJ10503" s="3"/>
      <c r="AK10503" s="3"/>
      <c r="AL10503" s="3"/>
      <c r="AM10503" s="5"/>
      <c r="AN10503" s="5"/>
      <c r="AO10503" s="5"/>
      <c r="AP10503" s="5"/>
      <c r="AQ10503" s="5"/>
      <c r="AR10503" s="5"/>
      <c r="AS10503" s="5"/>
      <c r="AT10503" s="3"/>
      <c r="AU10503" s="5"/>
      <c r="AV10503" s="3"/>
      <c r="AW10503" s="3"/>
      <c r="AX10503" s="3"/>
      <c r="AY10503" s="3"/>
      <c r="AZ10503" s="3"/>
      <c r="BA10503" s="3"/>
      <c r="BB10503" s="3"/>
      <c r="BC10503" s="3"/>
      <c r="BD10503" s="3"/>
      <c r="BE10503" s="3"/>
      <c r="BF10503" s="3"/>
      <c r="BG10503" s="3"/>
      <c r="CK10503"/>
    </row>
    <row r="10504" spans="1:89" x14ac:dyDescent="0.25">
      <c r="A10504" s="2"/>
      <c r="B10504" s="5"/>
      <c r="C10504" s="5"/>
      <c r="D10504" s="5"/>
      <c r="E10504" s="5"/>
      <c r="F10504" s="5"/>
      <c r="G10504" s="5"/>
      <c r="H10504" s="5"/>
      <c r="I10504" s="3"/>
      <c r="J10504" s="5"/>
      <c r="K10504" s="5"/>
      <c r="L10504" s="5"/>
      <c r="M10504" s="5"/>
      <c r="AJ10504" s="5"/>
      <c r="AK10504" s="5"/>
      <c r="AL10504" s="5"/>
      <c r="AM10504" s="5"/>
      <c r="AN10504" s="5"/>
      <c r="AO10504" s="5"/>
      <c r="AP10504" s="5"/>
      <c r="AQ10504" s="3"/>
      <c r="AR10504" s="3"/>
      <c r="AS10504" s="3"/>
      <c r="AT10504" s="3"/>
      <c r="AU10504" s="5"/>
      <c r="AV10504" s="3"/>
      <c r="AW10504" s="3"/>
      <c r="AX10504" s="3"/>
      <c r="AY10504" s="3"/>
      <c r="AZ10504" s="3"/>
      <c r="BA10504" s="3"/>
      <c r="BB10504" s="3"/>
      <c r="BC10504" s="3"/>
      <c r="BD10504" s="3"/>
      <c r="BE10504" s="3"/>
      <c r="BF10504" s="3"/>
      <c r="BG10504" s="3"/>
      <c r="CK10504"/>
    </row>
    <row r="10505" spans="1:89" x14ac:dyDescent="0.25">
      <c r="A10505" s="2"/>
      <c r="B10505" s="5"/>
      <c r="C10505" s="5"/>
      <c r="D10505" s="5"/>
      <c r="E10505" s="5"/>
      <c r="F10505" s="5"/>
      <c r="G10505" s="5"/>
      <c r="H10505" s="5"/>
      <c r="I10505" s="3"/>
      <c r="J10505" s="5"/>
      <c r="K10505" s="5"/>
      <c r="L10505" s="5"/>
      <c r="M10505" s="5"/>
      <c r="AJ10505" s="5"/>
      <c r="AK10505" s="3"/>
      <c r="AL10505" s="3"/>
      <c r="AM10505" s="3"/>
      <c r="AN10505" s="5"/>
      <c r="AO10505" s="5"/>
      <c r="AP10505" s="5"/>
      <c r="AQ10505" s="5"/>
      <c r="AR10505" s="5"/>
      <c r="AS10505" s="5"/>
      <c r="AT10505" s="3"/>
      <c r="AU10505" s="5"/>
      <c r="AV10505" s="3"/>
      <c r="AW10505" s="3"/>
      <c r="AX10505" s="3"/>
      <c r="AY10505" s="3"/>
      <c r="AZ10505" s="3"/>
      <c r="BA10505" s="3"/>
      <c r="BB10505" s="3"/>
      <c r="BC10505" s="3"/>
      <c r="BD10505" s="3"/>
      <c r="BE10505" s="3"/>
      <c r="BF10505" s="3"/>
      <c r="BG10505" s="3"/>
      <c r="CK10505"/>
    </row>
    <row r="10506" spans="1:89" x14ac:dyDescent="0.25">
      <c r="A10506" s="2"/>
      <c r="B10506" s="5"/>
      <c r="C10506" s="5"/>
      <c r="D10506" s="5"/>
      <c r="E10506" s="5"/>
      <c r="F10506" s="5"/>
      <c r="G10506" s="5"/>
      <c r="H10506" s="5"/>
      <c r="I10506" s="3"/>
      <c r="J10506" s="5"/>
      <c r="K10506" s="5"/>
      <c r="L10506" s="5"/>
      <c r="M10506" s="5"/>
      <c r="AJ10506" s="3"/>
      <c r="AK10506" s="3"/>
      <c r="AL10506" s="3"/>
      <c r="AM10506" s="3"/>
      <c r="AN10506" s="5"/>
      <c r="AO10506" s="5"/>
      <c r="AP10506" s="5"/>
      <c r="AQ10506" s="3"/>
      <c r="AR10506" s="3"/>
      <c r="AS10506" s="3"/>
      <c r="AT10506" s="3"/>
      <c r="AU10506" s="5"/>
      <c r="AV10506" s="3"/>
      <c r="AW10506" s="3"/>
      <c r="AX10506" s="3"/>
      <c r="AY10506" s="3"/>
      <c r="AZ10506" s="3"/>
      <c r="BA10506" s="3"/>
      <c r="BB10506" s="3"/>
      <c r="BC10506" s="3"/>
      <c r="BD10506" s="3"/>
      <c r="BE10506" s="3"/>
      <c r="BF10506" s="3"/>
      <c r="BG10506" s="3"/>
      <c r="CK10506"/>
    </row>
    <row r="10507" spans="1:89" x14ac:dyDescent="0.25">
      <c r="A10507" s="2"/>
      <c r="B10507" s="5"/>
      <c r="C10507" s="5"/>
      <c r="D10507" s="5"/>
      <c r="E10507" s="5"/>
      <c r="F10507" s="5"/>
      <c r="G10507" s="5"/>
      <c r="H10507" s="5"/>
      <c r="I10507" s="3"/>
      <c r="J10507" s="5"/>
      <c r="K10507" s="5"/>
      <c r="L10507" s="5"/>
      <c r="M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3"/>
      <c r="AU10507" s="5"/>
      <c r="AV10507" s="3"/>
      <c r="AW10507" s="3"/>
      <c r="AX10507" s="3"/>
      <c r="AY10507" s="3"/>
      <c r="AZ10507" s="3"/>
      <c r="BA10507" s="3"/>
      <c r="BB10507" s="3"/>
      <c r="BC10507" s="3"/>
      <c r="BD10507" s="3"/>
      <c r="BE10507" s="3"/>
      <c r="BF10507" s="3"/>
      <c r="BG10507" s="3"/>
      <c r="CK10507"/>
    </row>
    <row r="10508" spans="1:89" x14ac:dyDescent="0.25">
      <c r="A10508" s="2"/>
      <c r="B10508" s="5"/>
      <c r="C10508" s="5"/>
      <c r="D10508" s="5"/>
      <c r="E10508" s="5"/>
      <c r="F10508" s="5"/>
      <c r="G10508" s="5"/>
      <c r="H10508" s="5"/>
      <c r="I10508" s="3"/>
      <c r="J10508" s="5"/>
      <c r="K10508" s="5"/>
      <c r="L10508" s="5"/>
      <c r="M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3"/>
      <c r="AU10508" s="5"/>
      <c r="AV10508" s="3"/>
      <c r="AW10508" s="3"/>
      <c r="AX10508" s="3"/>
      <c r="AY10508" s="3"/>
      <c r="AZ10508" s="3"/>
      <c r="BA10508" s="3"/>
      <c r="BB10508" s="3"/>
      <c r="BC10508" s="3"/>
      <c r="BD10508" s="3"/>
      <c r="BE10508" s="3"/>
      <c r="BF10508" s="3"/>
      <c r="BG10508" s="3"/>
      <c r="CK10508"/>
    </row>
    <row r="10509" spans="1:89" x14ac:dyDescent="0.25">
      <c r="A10509" s="2"/>
      <c r="B10509" s="5"/>
      <c r="C10509" s="5"/>
      <c r="D10509" s="5"/>
      <c r="E10509" s="5"/>
      <c r="F10509" s="5"/>
      <c r="G10509" s="5"/>
      <c r="H10509" s="5"/>
      <c r="I10509" s="3"/>
      <c r="J10509" s="5"/>
      <c r="K10509" s="5"/>
      <c r="L10509" s="5"/>
      <c r="M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3"/>
      <c r="AU10509" s="5"/>
      <c r="AV10509" s="3"/>
      <c r="AW10509" s="3"/>
      <c r="AX10509" s="3"/>
      <c r="AY10509" s="3"/>
      <c r="AZ10509" s="3"/>
      <c r="BA10509" s="3"/>
      <c r="BB10509" s="3"/>
      <c r="BC10509" s="3"/>
      <c r="BD10509" s="3"/>
      <c r="BE10509" s="3"/>
      <c r="BF10509" s="3"/>
      <c r="BG10509" s="3"/>
      <c r="CK10509"/>
    </row>
    <row r="10510" spans="1:89" x14ac:dyDescent="0.25">
      <c r="A10510" s="2"/>
      <c r="B10510" s="5"/>
      <c r="C10510" s="5"/>
      <c r="D10510" s="5"/>
      <c r="E10510" s="5"/>
      <c r="F10510" s="5"/>
      <c r="G10510" s="5"/>
      <c r="H10510" s="5"/>
      <c r="I10510" s="3"/>
      <c r="J10510" s="5"/>
      <c r="K10510" s="5"/>
      <c r="L10510" s="5"/>
      <c r="M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3"/>
      <c r="AU10510" s="5"/>
      <c r="AV10510" s="3"/>
      <c r="AW10510" s="3"/>
      <c r="AX10510" s="3"/>
      <c r="AY10510" s="3"/>
      <c r="AZ10510" s="3"/>
      <c r="BA10510" s="3"/>
      <c r="BB10510" s="3"/>
      <c r="BC10510" s="3"/>
      <c r="BD10510" s="3"/>
      <c r="BE10510" s="3"/>
      <c r="BF10510" s="3"/>
      <c r="BG10510" s="3"/>
      <c r="CK10510"/>
    </row>
    <row r="10511" spans="1:89" x14ac:dyDescent="0.25">
      <c r="A10511" s="2"/>
      <c r="B10511" s="5"/>
      <c r="C10511" s="5"/>
      <c r="D10511" s="5"/>
      <c r="E10511" s="5"/>
      <c r="F10511" s="5"/>
      <c r="G10511" s="5"/>
      <c r="H10511" s="5"/>
      <c r="I10511" s="3"/>
      <c r="J10511" s="5"/>
      <c r="K10511" s="5"/>
      <c r="L10511" s="5"/>
      <c r="M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3"/>
      <c r="AU10511" s="5"/>
      <c r="AV10511" s="3"/>
      <c r="AW10511" s="3"/>
      <c r="AX10511" s="3"/>
      <c r="AY10511" s="3"/>
      <c r="AZ10511" s="3"/>
      <c r="BA10511" s="3"/>
      <c r="BB10511" s="3"/>
      <c r="BC10511" s="3"/>
      <c r="BD10511" s="3"/>
      <c r="BE10511" s="3"/>
      <c r="BF10511" s="3"/>
      <c r="BG10511" s="3"/>
      <c r="CK10511"/>
    </row>
    <row r="10512" spans="1:89" x14ac:dyDescent="0.25">
      <c r="A10512" s="2"/>
      <c r="B10512" s="5"/>
      <c r="C10512" s="5"/>
      <c r="D10512" s="5"/>
      <c r="E10512" s="5"/>
      <c r="F10512" s="5"/>
      <c r="G10512" s="5"/>
      <c r="H10512" s="5"/>
      <c r="I10512" s="3"/>
      <c r="J10512" s="5"/>
      <c r="K10512" s="5"/>
      <c r="L10512" s="5"/>
      <c r="M10512" s="5"/>
      <c r="AJ10512" s="3"/>
      <c r="AK10512" s="3"/>
      <c r="AL10512" s="3"/>
      <c r="AM10512" s="3"/>
      <c r="AN10512" s="5"/>
      <c r="AO10512" s="5"/>
      <c r="AP10512" s="5"/>
      <c r="AQ10512" s="3"/>
      <c r="AR10512" s="5"/>
      <c r="AS10512" s="3"/>
      <c r="AT10512" s="3"/>
      <c r="AU10512" s="5"/>
      <c r="AV10512" s="3"/>
      <c r="AW10512" s="3"/>
      <c r="AX10512" s="3"/>
      <c r="AY10512" s="3"/>
      <c r="AZ10512" s="3"/>
      <c r="BA10512" s="3"/>
      <c r="BB10512" s="3"/>
      <c r="BC10512" s="3"/>
      <c r="BD10512" s="3"/>
      <c r="BE10512" s="3"/>
      <c r="BF10512" s="3"/>
      <c r="BG10512" s="3"/>
      <c r="CK10512"/>
    </row>
    <row r="10513" spans="1:89" x14ac:dyDescent="0.25">
      <c r="A10513" s="2"/>
      <c r="B10513" s="5"/>
      <c r="C10513" s="5"/>
      <c r="D10513" s="5"/>
      <c r="E10513" s="5"/>
      <c r="F10513" s="5"/>
      <c r="G10513" s="5"/>
      <c r="H10513" s="5"/>
      <c r="I10513" s="3"/>
      <c r="J10513" s="5"/>
      <c r="K10513" s="5"/>
      <c r="L10513" s="5"/>
      <c r="M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3"/>
      <c r="AU10513" s="5"/>
      <c r="AV10513" s="3"/>
      <c r="AW10513" s="3"/>
      <c r="AX10513" s="3"/>
      <c r="AY10513" s="3"/>
      <c r="AZ10513" s="3"/>
      <c r="BA10513" s="3"/>
      <c r="BB10513" s="3"/>
      <c r="BC10513" s="3"/>
      <c r="BD10513" s="3"/>
      <c r="BE10513" s="3"/>
      <c r="BF10513" s="3"/>
      <c r="BG10513" s="3"/>
      <c r="CK10513"/>
    </row>
    <row r="10514" spans="1:89" x14ac:dyDescent="0.25">
      <c r="A10514" s="2"/>
      <c r="B10514" s="5"/>
      <c r="C10514" s="5"/>
      <c r="D10514" s="5"/>
      <c r="E10514" s="5"/>
      <c r="F10514" s="5"/>
      <c r="G10514" s="5"/>
      <c r="H10514" s="5"/>
      <c r="I10514" s="3"/>
      <c r="J10514" s="5"/>
      <c r="K10514" s="5"/>
      <c r="L10514" s="5"/>
      <c r="M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3"/>
      <c r="AU10514" s="5"/>
      <c r="AV10514" s="3"/>
      <c r="AW10514" s="3"/>
      <c r="AX10514" s="3"/>
      <c r="AY10514" s="3"/>
      <c r="AZ10514" s="3"/>
      <c r="BA10514" s="3"/>
      <c r="BB10514" s="3"/>
      <c r="BC10514" s="3"/>
      <c r="BD10514" s="3"/>
      <c r="BE10514" s="3"/>
      <c r="BF10514" s="3"/>
      <c r="BG10514" s="3"/>
      <c r="CK10514"/>
    </row>
    <row r="10515" spans="1:89" x14ac:dyDescent="0.25">
      <c r="A10515" s="2"/>
      <c r="B10515" s="5"/>
      <c r="C10515" s="5"/>
      <c r="D10515" s="5"/>
      <c r="E10515" s="5"/>
      <c r="F10515" s="5"/>
      <c r="G10515" s="5"/>
      <c r="H10515" s="5"/>
      <c r="I10515" s="3"/>
      <c r="J10515" s="5"/>
      <c r="K10515" s="5"/>
      <c r="L10515" s="5"/>
      <c r="M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3"/>
      <c r="AU10515" s="5"/>
      <c r="AV10515" s="3"/>
      <c r="AW10515" s="3"/>
      <c r="AX10515" s="3"/>
      <c r="AY10515" s="3"/>
      <c r="AZ10515" s="3"/>
      <c r="BA10515" s="3"/>
      <c r="BB10515" s="3"/>
      <c r="BC10515" s="3"/>
      <c r="BD10515" s="3"/>
      <c r="BE10515" s="3"/>
      <c r="BF10515" s="3"/>
      <c r="BG10515" s="3"/>
      <c r="CK10515"/>
    </row>
    <row r="10516" spans="1:89" x14ac:dyDescent="0.25">
      <c r="A10516" s="2"/>
      <c r="B10516" s="5"/>
      <c r="C10516" s="5"/>
      <c r="D10516" s="5"/>
      <c r="E10516" s="5"/>
      <c r="F10516" s="5"/>
      <c r="G10516" s="5"/>
      <c r="H10516" s="5"/>
      <c r="I10516" s="3"/>
      <c r="J10516" s="5"/>
      <c r="K10516" s="5"/>
      <c r="L10516" s="5"/>
      <c r="M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3"/>
      <c r="AU10516" s="5"/>
      <c r="AV10516" s="3"/>
      <c r="AW10516" s="3"/>
      <c r="AX10516" s="3"/>
      <c r="AY10516" s="3"/>
      <c r="AZ10516" s="3"/>
      <c r="BA10516" s="3"/>
      <c r="BB10516" s="3"/>
      <c r="BC10516" s="3"/>
      <c r="BD10516" s="3"/>
      <c r="BE10516" s="3"/>
      <c r="BF10516" s="3"/>
      <c r="BG10516" s="3"/>
      <c r="CK10516"/>
    </row>
    <row r="10517" spans="1:89" x14ac:dyDescent="0.25">
      <c r="A10517" s="2"/>
      <c r="B10517" s="5"/>
      <c r="C10517" s="5"/>
      <c r="D10517" s="5"/>
      <c r="E10517" s="5"/>
      <c r="F10517" s="5"/>
      <c r="G10517" s="5"/>
      <c r="H10517" s="5"/>
      <c r="I10517" s="3"/>
      <c r="J10517" s="5"/>
      <c r="K10517" s="5"/>
      <c r="L10517" s="5"/>
      <c r="M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3"/>
      <c r="AU10517" s="5"/>
      <c r="AV10517" s="3"/>
      <c r="AW10517" s="3"/>
      <c r="AX10517" s="3"/>
      <c r="AY10517" s="3"/>
      <c r="AZ10517" s="3"/>
      <c r="BA10517" s="3"/>
      <c r="BB10517" s="3"/>
      <c r="BC10517" s="3"/>
      <c r="BD10517" s="3"/>
      <c r="BE10517" s="3"/>
      <c r="BF10517" s="3"/>
      <c r="BG10517" s="3"/>
      <c r="CK10517"/>
    </row>
    <row r="10518" spans="1:89" x14ac:dyDescent="0.25">
      <c r="A10518" s="2"/>
      <c r="B10518" s="5"/>
      <c r="C10518" s="5"/>
      <c r="D10518" s="5"/>
      <c r="E10518" s="5"/>
      <c r="F10518" s="5"/>
      <c r="G10518" s="5"/>
      <c r="H10518" s="5"/>
      <c r="I10518" s="3"/>
      <c r="J10518" s="5"/>
      <c r="K10518" s="5"/>
      <c r="L10518" s="5"/>
      <c r="M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3"/>
      <c r="AU10518" s="5"/>
      <c r="AV10518" s="3"/>
      <c r="AW10518" s="3"/>
      <c r="AX10518" s="3"/>
      <c r="AY10518" s="3"/>
      <c r="AZ10518" s="3"/>
      <c r="BA10518" s="3"/>
      <c r="BB10518" s="3"/>
      <c r="BC10518" s="3"/>
      <c r="BD10518" s="3"/>
      <c r="BE10518" s="3"/>
      <c r="BF10518" s="3"/>
      <c r="BG10518" s="3"/>
      <c r="CK10518"/>
    </row>
    <row r="10519" spans="1:89" x14ac:dyDescent="0.25">
      <c r="A10519" s="2"/>
      <c r="B10519" s="5"/>
      <c r="C10519" s="5"/>
      <c r="D10519" s="5"/>
      <c r="E10519" s="5"/>
      <c r="F10519" s="5"/>
      <c r="G10519" s="5"/>
      <c r="H10519" s="5"/>
      <c r="I10519" s="3"/>
      <c r="J10519" s="5"/>
      <c r="K10519" s="5"/>
      <c r="L10519" s="5"/>
      <c r="M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3"/>
      <c r="AU10519" s="5"/>
      <c r="AV10519" s="3"/>
      <c r="AW10519" s="3"/>
      <c r="AX10519" s="3"/>
      <c r="AY10519" s="3"/>
      <c r="AZ10519" s="3"/>
      <c r="BA10519" s="3"/>
      <c r="BB10519" s="3"/>
      <c r="BC10519" s="3"/>
      <c r="BD10519" s="3"/>
      <c r="BE10519" s="3"/>
      <c r="BF10519" s="3"/>
      <c r="BG10519" s="3"/>
      <c r="CK10519"/>
    </row>
    <row r="10520" spans="1:89" x14ac:dyDescent="0.25">
      <c r="A10520" s="2"/>
      <c r="B10520" s="5"/>
      <c r="C10520" s="5"/>
      <c r="D10520" s="5"/>
      <c r="E10520" s="5"/>
      <c r="F10520" s="5"/>
      <c r="G10520" s="5"/>
      <c r="H10520" s="5"/>
      <c r="I10520" s="3"/>
      <c r="J10520" s="5"/>
      <c r="K10520" s="5"/>
      <c r="L10520" s="5"/>
      <c r="M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3"/>
      <c r="AU10520" s="5"/>
      <c r="AV10520" s="3"/>
      <c r="AW10520" s="3"/>
      <c r="AX10520" s="3"/>
      <c r="AY10520" s="3"/>
      <c r="AZ10520" s="3"/>
      <c r="BA10520" s="3"/>
      <c r="BB10520" s="3"/>
      <c r="BC10520" s="3"/>
      <c r="BD10520" s="3"/>
      <c r="BE10520" s="3"/>
      <c r="BF10520" s="3"/>
      <c r="BG10520" s="3"/>
      <c r="CK10520"/>
    </row>
    <row r="10521" spans="1:89" x14ac:dyDescent="0.25">
      <c r="A10521" s="2"/>
      <c r="B10521" s="5"/>
      <c r="C10521" s="5"/>
      <c r="D10521" s="5"/>
      <c r="E10521" s="5"/>
      <c r="F10521" s="5"/>
      <c r="G10521" s="5"/>
      <c r="H10521" s="5"/>
      <c r="I10521" s="3"/>
      <c r="J10521" s="5"/>
      <c r="K10521" s="5"/>
      <c r="L10521" s="5"/>
      <c r="M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3"/>
      <c r="AU10521" s="5"/>
      <c r="AV10521" s="3"/>
      <c r="AW10521" s="3"/>
      <c r="AX10521" s="3"/>
      <c r="AY10521" s="3"/>
      <c r="AZ10521" s="3"/>
      <c r="BA10521" s="3"/>
      <c r="BB10521" s="3"/>
      <c r="BC10521" s="3"/>
      <c r="BD10521" s="3"/>
      <c r="BE10521" s="3"/>
      <c r="BF10521" s="3"/>
      <c r="BG10521" s="3"/>
      <c r="CK10521"/>
    </row>
    <row r="10522" spans="1:89" x14ac:dyDescent="0.25">
      <c r="A10522" s="2"/>
      <c r="B10522" s="5"/>
      <c r="C10522" s="5"/>
      <c r="D10522" s="5"/>
      <c r="E10522" s="5"/>
      <c r="F10522" s="5"/>
      <c r="G10522" s="5"/>
      <c r="H10522" s="5"/>
      <c r="I10522" s="3"/>
      <c r="J10522" s="5"/>
      <c r="K10522" s="5"/>
      <c r="L10522" s="5"/>
      <c r="M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3"/>
      <c r="AU10522" s="5"/>
      <c r="AV10522" s="3"/>
      <c r="AW10522" s="3"/>
      <c r="AX10522" s="3"/>
      <c r="AY10522" s="3"/>
      <c r="AZ10522" s="3"/>
      <c r="BA10522" s="3"/>
      <c r="BB10522" s="3"/>
      <c r="BC10522" s="3"/>
      <c r="BD10522" s="3"/>
      <c r="BE10522" s="3"/>
      <c r="BF10522" s="3"/>
      <c r="BG10522" s="3"/>
      <c r="CK10522"/>
    </row>
    <row r="10523" spans="1:89" x14ac:dyDescent="0.25">
      <c r="A10523" s="2"/>
      <c r="B10523" s="5"/>
      <c r="C10523" s="5"/>
      <c r="D10523" s="5"/>
      <c r="E10523" s="5"/>
      <c r="F10523" s="5"/>
      <c r="G10523" s="5"/>
      <c r="H10523" s="5"/>
      <c r="I10523" s="3"/>
      <c r="J10523" s="5"/>
      <c r="K10523" s="5"/>
      <c r="L10523" s="5"/>
      <c r="M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3"/>
      <c r="AU10523" s="5"/>
      <c r="AV10523" s="3"/>
      <c r="AW10523" s="3"/>
      <c r="AX10523" s="3"/>
      <c r="AY10523" s="3"/>
      <c r="AZ10523" s="3"/>
      <c r="BA10523" s="3"/>
      <c r="BB10523" s="3"/>
      <c r="BC10523" s="3"/>
      <c r="BD10523" s="3"/>
      <c r="BE10523" s="3"/>
      <c r="BF10523" s="3"/>
      <c r="BG10523" s="3"/>
      <c r="CK10523"/>
    </row>
    <row r="10524" spans="1:89" x14ac:dyDescent="0.25">
      <c r="A10524" s="2"/>
      <c r="B10524" s="5"/>
      <c r="C10524" s="5"/>
      <c r="D10524" s="5"/>
      <c r="E10524" s="5"/>
      <c r="F10524" s="5"/>
      <c r="G10524" s="5"/>
      <c r="H10524" s="5"/>
      <c r="I10524" s="3"/>
      <c r="J10524" s="5"/>
      <c r="K10524" s="5"/>
      <c r="L10524" s="5"/>
      <c r="M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3"/>
      <c r="AU10524" s="5"/>
      <c r="AV10524" s="3"/>
      <c r="AW10524" s="3"/>
      <c r="AX10524" s="3"/>
      <c r="AY10524" s="3"/>
      <c r="AZ10524" s="3"/>
      <c r="BA10524" s="3"/>
      <c r="BB10524" s="3"/>
      <c r="BC10524" s="3"/>
      <c r="BD10524" s="3"/>
      <c r="BE10524" s="3"/>
      <c r="BF10524" s="3"/>
      <c r="BG10524" s="3"/>
      <c r="CK10524"/>
    </row>
    <row r="10525" spans="1:89" x14ac:dyDescent="0.25">
      <c r="A10525" s="2"/>
      <c r="B10525" s="5"/>
      <c r="C10525" s="5"/>
      <c r="D10525" s="5"/>
      <c r="E10525" s="5"/>
      <c r="F10525" s="5"/>
      <c r="G10525" s="5"/>
      <c r="H10525" s="5"/>
      <c r="I10525" s="5"/>
      <c r="J10525" s="5"/>
      <c r="K10525" s="5"/>
      <c r="L10525" s="5"/>
      <c r="M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3"/>
      <c r="AU10525" s="5"/>
      <c r="AV10525" s="3"/>
      <c r="AW10525" s="3"/>
      <c r="AX10525" s="3"/>
      <c r="AY10525" s="3"/>
      <c r="AZ10525" s="3"/>
      <c r="BA10525" s="3"/>
      <c r="BB10525" s="3"/>
      <c r="BC10525" s="3"/>
      <c r="BD10525" s="3"/>
      <c r="BE10525" s="3"/>
      <c r="BF10525" s="3"/>
      <c r="BG10525" s="3"/>
      <c r="CK10525"/>
    </row>
    <row r="10526" spans="1:89" x14ac:dyDescent="0.25">
      <c r="A10526" s="2"/>
      <c r="B10526" s="5"/>
      <c r="C10526" s="5"/>
      <c r="D10526" s="5"/>
      <c r="E10526" s="5"/>
      <c r="F10526" s="5"/>
      <c r="G10526" s="5"/>
      <c r="H10526" s="5"/>
      <c r="I10526" s="3"/>
      <c r="J10526" s="5"/>
      <c r="K10526" s="5"/>
      <c r="L10526" s="5"/>
      <c r="M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3"/>
      <c r="AU10526" s="5"/>
      <c r="AV10526" s="3"/>
      <c r="AW10526" s="3"/>
      <c r="AX10526" s="3"/>
      <c r="AY10526" s="3"/>
      <c r="AZ10526" s="3"/>
      <c r="BA10526" s="3"/>
      <c r="BB10526" s="3"/>
      <c r="BC10526" s="3"/>
      <c r="BD10526" s="3"/>
      <c r="BE10526" s="3"/>
      <c r="BF10526" s="3"/>
      <c r="BG10526" s="3"/>
      <c r="CK10526"/>
    </row>
    <row r="10527" spans="1:89" x14ac:dyDescent="0.25">
      <c r="A10527" s="2"/>
      <c r="B10527" s="5"/>
      <c r="C10527" s="5"/>
      <c r="D10527" s="5"/>
      <c r="E10527" s="5"/>
      <c r="F10527" s="5"/>
      <c r="G10527" s="5"/>
      <c r="H10527" s="5"/>
      <c r="I10527" s="3"/>
      <c r="J10527" s="5"/>
      <c r="K10527" s="5"/>
      <c r="L10527" s="5"/>
      <c r="M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3"/>
      <c r="AU10527" s="5"/>
      <c r="AV10527" s="3"/>
      <c r="AW10527" s="3"/>
      <c r="AX10527" s="3"/>
      <c r="AY10527" s="3"/>
      <c r="AZ10527" s="3"/>
      <c r="BA10527" s="3"/>
      <c r="BB10527" s="3"/>
      <c r="BC10527" s="3"/>
      <c r="BD10527" s="3"/>
      <c r="BE10527" s="3"/>
      <c r="BF10527" s="3"/>
      <c r="BG10527" s="3"/>
      <c r="CK10527"/>
    </row>
    <row r="10528" spans="1:89" x14ac:dyDescent="0.25">
      <c r="A10528" s="2"/>
      <c r="B10528" s="5"/>
      <c r="C10528" s="5"/>
      <c r="D10528" s="5"/>
      <c r="E10528" s="5"/>
      <c r="F10528" s="5"/>
      <c r="G10528" s="5"/>
      <c r="H10528" s="5"/>
      <c r="I10528" s="3"/>
      <c r="J10528" s="5"/>
      <c r="K10528" s="5"/>
      <c r="L10528" s="5"/>
      <c r="M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3"/>
      <c r="AU10528" s="5"/>
      <c r="AV10528" s="3"/>
      <c r="AW10528" s="3"/>
      <c r="AX10528" s="3"/>
      <c r="AY10528" s="3"/>
      <c r="AZ10528" s="3"/>
      <c r="BA10528" s="3"/>
      <c r="BB10528" s="3"/>
      <c r="BC10528" s="3"/>
      <c r="BD10528" s="3"/>
      <c r="BE10528" s="3"/>
      <c r="BF10528" s="3"/>
      <c r="BG10528" s="3"/>
      <c r="CK10528"/>
    </row>
    <row r="10529" spans="1:89" x14ac:dyDescent="0.25">
      <c r="A10529" s="2"/>
      <c r="B10529" s="5"/>
      <c r="C10529" s="5"/>
      <c r="D10529" s="5"/>
      <c r="E10529" s="5"/>
      <c r="F10529" s="5"/>
      <c r="G10529" s="5"/>
      <c r="H10529" s="5"/>
      <c r="I10529" s="3"/>
      <c r="J10529" s="5"/>
      <c r="K10529" s="5"/>
      <c r="L10529" s="5"/>
      <c r="M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3"/>
      <c r="AU10529" s="5"/>
      <c r="AV10529" s="3"/>
      <c r="AW10529" s="3"/>
      <c r="AX10529" s="3"/>
      <c r="AY10529" s="3"/>
      <c r="AZ10529" s="3"/>
      <c r="BA10529" s="3"/>
      <c r="BB10529" s="3"/>
      <c r="BC10529" s="3"/>
      <c r="BD10529" s="3"/>
      <c r="BE10529" s="3"/>
      <c r="BF10529" s="3"/>
      <c r="BG10529" s="3"/>
      <c r="CK10529"/>
    </row>
    <row r="10530" spans="1:89" x14ac:dyDescent="0.25">
      <c r="A10530" s="2"/>
      <c r="B10530" s="5"/>
      <c r="C10530" s="5"/>
      <c r="D10530" s="5"/>
      <c r="E10530" s="5"/>
      <c r="F10530" s="5"/>
      <c r="G10530" s="5"/>
      <c r="H10530" s="5"/>
      <c r="I10530" s="3"/>
      <c r="J10530" s="5"/>
      <c r="K10530" s="5"/>
      <c r="L10530" s="5"/>
      <c r="M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3"/>
      <c r="AU10530" s="5"/>
      <c r="AV10530" s="3"/>
      <c r="AW10530" s="3"/>
      <c r="AX10530" s="3"/>
      <c r="AY10530" s="3"/>
      <c r="AZ10530" s="3"/>
      <c r="BA10530" s="3"/>
      <c r="BB10530" s="3"/>
      <c r="BC10530" s="3"/>
      <c r="BD10530" s="3"/>
      <c r="BE10530" s="3"/>
      <c r="BF10530" s="3"/>
      <c r="BG10530" s="3"/>
      <c r="CK10530"/>
    </row>
    <row r="10531" spans="1:89" x14ac:dyDescent="0.25">
      <c r="A10531" s="2"/>
      <c r="B10531" s="5"/>
      <c r="C10531" s="5"/>
      <c r="D10531" s="5"/>
      <c r="E10531" s="5"/>
      <c r="F10531" s="5"/>
      <c r="G10531" s="5"/>
      <c r="H10531" s="5"/>
      <c r="I10531" s="3"/>
      <c r="J10531" s="5"/>
      <c r="K10531" s="5"/>
      <c r="L10531" s="5"/>
      <c r="M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3"/>
      <c r="AU10531" s="5"/>
      <c r="AV10531" s="3"/>
      <c r="AW10531" s="3"/>
      <c r="AX10531" s="3"/>
      <c r="AY10531" s="3"/>
      <c r="AZ10531" s="3"/>
      <c r="BA10531" s="3"/>
      <c r="BB10531" s="3"/>
      <c r="BC10531" s="3"/>
      <c r="BD10531" s="3"/>
      <c r="BE10531" s="3"/>
      <c r="BF10531" s="3"/>
      <c r="BG10531" s="3"/>
      <c r="CK10531"/>
    </row>
    <row r="10532" spans="1:89" x14ac:dyDescent="0.25">
      <c r="A10532" s="2"/>
      <c r="B10532" s="5"/>
      <c r="C10532" s="5"/>
      <c r="D10532" s="5"/>
      <c r="E10532" s="5"/>
      <c r="F10532" s="5"/>
      <c r="G10532" s="5"/>
      <c r="H10532" s="5"/>
      <c r="I10532" s="3"/>
      <c r="J10532" s="5"/>
      <c r="K10532" s="5"/>
      <c r="L10532" s="5"/>
      <c r="M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3"/>
      <c r="AU10532" s="5"/>
      <c r="AV10532" s="3"/>
      <c r="AW10532" s="3"/>
      <c r="AX10532" s="3"/>
      <c r="AY10532" s="3"/>
      <c r="AZ10532" s="3"/>
      <c r="BA10532" s="3"/>
      <c r="BB10532" s="3"/>
      <c r="BC10532" s="3"/>
      <c r="BD10532" s="3"/>
      <c r="BE10532" s="3"/>
      <c r="BF10532" s="3"/>
      <c r="BG10532" s="3"/>
      <c r="CK10532"/>
    </row>
    <row r="10533" spans="1:89" x14ac:dyDescent="0.25">
      <c r="A10533" s="2"/>
      <c r="B10533" s="5"/>
      <c r="C10533" s="5"/>
      <c r="D10533" s="5"/>
      <c r="E10533" s="5"/>
      <c r="F10533" s="5"/>
      <c r="G10533" s="5"/>
      <c r="H10533" s="5"/>
      <c r="I10533" s="3"/>
      <c r="J10533" s="5"/>
      <c r="K10533" s="5"/>
      <c r="L10533" s="5"/>
      <c r="M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3"/>
      <c r="AU10533" s="5"/>
      <c r="AV10533" s="3"/>
      <c r="AW10533" s="3"/>
      <c r="AX10533" s="3"/>
      <c r="AY10533" s="3"/>
      <c r="AZ10533" s="3"/>
      <c r="BA10533" s="3"/>
      <c r="BB10533" s="3"/>
      <c r="BC10533" s="3"/>
      <c r="BD10533" s="3"/>
      <c r="BE10533" s="3"/>
      <c r="BF10533" s="3"/>
      <c r="BG10533" s="3"/>
      <c r="CK10533"/>
    </row>
    <row r="10534" spans="1:89" x14ac:dyDescent="0.25">
      <c r="A10534" s="2"/>
      <c r="B10534" s="5"/>
      <c r="C10534" s="5"/>
      <c r="D10534" s="5"/>
      <c r="E10534" s="5"/>
      <c r="F10534" s="5"/>
      <c r="G10534" s="5"/>
      <c r="H10534" s="5"/>
      <c r="I10534" s="3"/>
      <c r="J10534" s="5"/>
      <c r="K10534" s="5"/>
      <c r="L10534" s="5"/>
      <c r="M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3"/>
      <c r="AU10534" s="5"/>
      <c r="AV10534" s="3"/>
      <c r="AW10534" s="3"/>
      <c r="AX10534" s="3"/>
      <c r="AY10534" s="3"/>
      <c r="AZ10534" s="3"/>
      <c r="BA10534" s="3"/>
      <c r="BB10534" s="3"/>
      <c r="BC10534" s="3"/>
      <c r="BD10534" s="3"/>
      <c r="BE10534" s="3"/>
      <c r="BF10534" s="3"/>
      <c r="BG10534" s="3"/>
      <c r="CK10534"/>
    </row>
    <row r="10535" spans="1:89" x14ac:dyDescent="0.25">
      <c r="A10535" s="2"/>
      <c r="B10535" s="5"/>
      <c r="C10535" s="5"/>
      <c r="D10535" s="5"/>
      <c r="E10535" s="5"/>
      <c r="F10535" s="5"/>
      <c r="G10535" s="5"/>
      <c r="H10535" s="5"/>
      <c r="I10535" s="3"/>
      <c r="J10535" s="5"/>
      <c r="K10535" s="5"/>
      <c r="L10535" s="5"/>
      <c r="M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3"/>
      <c r="AU10535" s="5"/>
      <c r="AV10535" s="3"/>
      <c r="AW10535" s="3"/>
      <c r="AX10535" s="3"/>
      <c r="AY10535" s="3"/>
      <c r="AZ10535" s="3"/>
      <c r="BA10535" s="3"/>
      <c r="BB10535" s="3"/>
      <c r="BC10535" s="3"/>
      <c r="BD10535" s="3"/>
      <c r="BE10535" s="3"/>
      <c r="BF10535" s="3"/>
      <c r="BG10535" s="3"/>
      <c r="CK10535"/>
    </row>
    <row r="10536" spans="1:89" x14ac:dyDescent="0.25">
      <c r="A10536" s="2"/>
      <c r="B10536" s="5"/>
      <c r="C10536" s="5"/>
      <c r="D10536" s="5"/>
      <c r="E10536" s="5"/>
      <c r="F10536" s="5"/>
      <c r="G10536" s="5"/>
      <c r="H10536" s="5"/>
      <c r="I10536" s="3"/>
      <c r="J10536" s="5"/>
      <c r="K10536" s="5"/>
      <c r="L10536" s="5"/>
      <c r="M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3"/>
      <c r="AU10536" s="5"/>
      <c r="AV10536" s="3"/>
      <c r="AW10536" s="3"/>
      <c r="AX10536" s="3"/>
      <c r="AY10536" s="3"/>
      <c r="AZ10536" s="3"/>
      <c r="BA10536" s="3"/>
      <c r="BB10536" s="3"/>
      <c r="BC10536" s="3"/>
      <c r="BD10536" s="3"/>
      <c r="BE10536" s="3"/>
      <c r="BF10536" s="3"/>
      <c r="BG10536" s="3"/>
      <c r="CK10536"/>
    </row>
    <row r="10537" spans="1:89" x14ac:dyDescent="0.25">
      <c r="A10537" s="2"/>
      <c r="B10537" s="5"/>
      <c r="C10537" s="5"/>
      <c r="D10537" s="5"/>
      <c r="E10537" s="5"/>
      <c r="F10537" s="5"/>
      <c r="G10537" s="5"/>
      <c r="H10537" s="5"/>
      <c r="I10537" s="3"/>
      <c r="J10537" s="5"/>
      <c r="K10537" s="5"/>
      <c r="L10537" s="5"/>
      <c r="M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3"/>
      <c r="AU10537" s="5"/>
      <c r="AV10537" s="3"/>
      <c r="AW10537" s="3"/>
      <c r="AX10537" s="3"/>
      <c r="AY10537" s="3"/>
      <c r="AZ10537" s="3"/>
      <c r="BA10537" s="3"/>
      <c r="BB10537" s="3"/>
      <c r="BC10537" s="3"/>
      <c r="BD10537" s="3"/>
      <c r="BE10537" s="3"/>
      <c r="BF10537" s="3"/>
      <c r="BG10537" s="3"/>
      <c r="CK10537"/>
    </row>
    <row r="10538" spans="1:89" x14ac:dyDescent="0.25">
      <c r="A10538" s="2"/>
      <c r="B10538" s="5"/>
      <c r="C10538" s="5"/>
      <c r="D10538" s="5"/>
      <c r="E10538" s="5"/>
      <c r="F10538" s="5"/>
      <c r="G10538" s="5"/>
      <c r="H10538" s="5"/>
      <c r="I10538" s="3"/>
      <c r="J10538" s="5"/>
      <c r="K10538" s="5"/>
      <c r="L10538" s="5"/>
      <c r="M10538" s="5"/>
      <c r="AJ10538" s="3"/>
      <c r="AK10538" s="3"/>
      <c r="AL10538" s="3"/>
      <c r="AM10538" s="3"/>
      <c r="AN10538" s="5"/>
      <c r="AO10538" s="5"/>
      <c r="AP10538" s="5"/>
      <c r="AQ10538" s="5"/>
      <c r="AR10538" s="5"/>
      <c r="AS10538" s="5"/>
      <c r="AT10538" s="3"/>
      <c r="AU10538" s="5"/>
      <c r="AV10538" s="3"/>
      <c r="AW10538" s="3"/>
      <c r="AX10538" s="3"/>
      <c r="AY10538" s="3"/>
      <c r="AZ10538" s="3"/>
      <c r="BA10538" s="3"/>
      <c r="BB10538" s="3"/>
      <c r="BC10538" s="3"/>
      <c r="BD10538" s="3"/>
      <c r="BE10538" s="3"/>
      <c r="BF10538" s="3"/>
      <c r="BG10538" s="3"/>
      <c r="CK10538"/>
    </row>
    <row r="10539" spans="1:89" x14ac:dyDescent="0.25">
      <c r="A10539" s="2"/>
      <c r="B10539" s="5"/>
      <c r="C10539" s="5"/>
      <c r="D10539" s="5"/>
      <c r="E10539" s="5"/>
      <c r="F10539" s="5"/>
      <c r="G10539" s="5"/>
      <c r="H10539" s="5"/>
      <c r="I10539" s="3"/>
      <c r="J10539" s="5"/>
      <c r="K10539" s="5"/>
      <c r="L10539" s="5"/>
      <c r="M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3"/>
      <c r="AU10539" s="5"/>
      <c r="AV10539" s="3"/>
      <c r="AW10539" s="3"/>
      <c r="AX10539" s="3"/>
      <c r="AY10539" s="3"/>
      <c r="AZ10539" s="3"/>
      <c r="BA10539" s="3"/>
      <c r="BB10539" s="3"/>
      <c r="BC10539" s="3"/>
      <c r="BD10539" s="3"/>
      <c r="BE10539" s="3"/>
      <c r="BF10539" s="3"/>
      <c r="BG10539" s="3"/>
      <c r="CK10539"/>
    </row>
    <row r="10540" spans="1:89" x14ac:dyDescent="0.25">
      <c r="A10540" s="2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  <c r="L10540" s="5"/>
      <c r="M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3"/>
      <c r="AU10540" s="5"/>
      <c r="AV10540" s="3"/>
      <c r="AW10540" s="3"/>
      <c r="AX10540" s="3"/>
      <c r="AY10540" s="3"/>
      <c r="AZ10540" s="3"/>
      <c r="BA10540" s="3"/>
      <c r="BB10540" s="3"/>
      <c r="BC10540" s="3"/>
      <c r="BD10540" s="3"/>
      <c r="BE10540" s="3"/>
      <c r="BF10540" s="3"/>
      <c r="BG10540" s="3"/>
      <c r="CK10540"/>
    </row>
    <row r="10541" spans="1:89" x14ac:dyDescent="0.25">
      <c r="A10541" s="2"/>
      <c r="B10541" s="5"/>
      <c r="C10541" s="5"/>
      <c r="D10541" s="5"/>
      <c r="E10541" s="5"/>
      <c r="F10541" s="5"/>
      <c r="G10541" s="5"/>
      <c r="H10541" s="5"/>
      <c r="I10541" s="3"/>
      <c r="J10541" s="5"/>
      <c r="K10541" s="5"/>
      <c r="L10541" s="5"/>
      <c r="M10541" s="5"/>
      <c r="AJ10541" s="3"/>
      <c r="AK10541" s="3"/>
      <c r="AL10541" s="3"/>
      <c r="AM10541" s="5"/>
      <c r="AN10541" s="5"/>
      <c r="AO10541" s="5"/>
      <c r="AP10541" s="5"/>
      <c r="AQ10541" s="5"/>
      <c r="AR10541" s="5"/>
      <c r="AS10541" s="5"/>
      <c r="AT10541" s="3"/>
      <c r="AU10541" s="5"/>
      <c r="AV10541" s="3"/>
      <c r="AW10541" s="3"/>
      <c r="AX10541" s="3"/>
      <c r="AY10541" s="3"/>
      <c r="AZ10541" s="3"/>
      <c r="BA10541" s="3"/>
      <c r="BB10541" s="3"/>
      <c r="BC10541" s="3"/>
      <c r="BD10541" s="3"/>
      <c r="BE10541" s="3"/>
      <c r="BF10541" s="3"/>
      <c r="BG10541" s="3"/>
      <c r="CK10541"/>
    </row>
    <row r="10542" spans="1:89" x14ac:dyDescent="0.25">
      <c r="A10542" s="2"/>
      <c r="B10542" s="5"/>
      <c r="C10542" s="5"/>
      <c r="D10542" s="5"/>
      <c r="E10542" s="5"/>
      <c r="F10542" s="5"/>
      <c r="G10542" s="5"/>
      <c r="H10542" s="5"/>
      <c r="I10542" s="3"/>
      <c r="J10542" s="5"/>
      <c r="K10542" s="5"/>
      <c r="L10542" s="5"/>
      <c r="M10542" s="5"/>
      <c r="AJ10542" s="3"/>
      <c r="AK10542" s="3"/>
      <c r="AL10542" s="3"/>
      <c r="AM10542" s="3"/>
      <c r="AN10542" s="5"/>
      <c r="AO10542" s="5"/>
      <c r="AP10542" s="5"/>
      <c r="AQ10542" s="5"/>
      <c r="AR10542" s="5"/>
      <c r="AS10542" s="5"/>
      <c r="AT10542" s="3"/>
      <c r="AU10542" s="5"/>
      <c r="AV10542" s="3"/>
      <c r="AW10542" s="3"/>
      <c r="AX10542" s="3"/>
      <c r="AY10542" s="3"/>
      <c r="AZ10542" s="3"/>
      <c r="BA10542" s="3"/>
      <c r="BB10542" s="3"/>
      <c r="BC10542" s="3"/>
      <c r="BD10542" s="3"/>
      <c r="BE10542" s="3"/>
      <c r="BF10542" s="3"/>
      <c r="BG10542" s="3"/>
      <c r="CK10542"/>
    </row>
    <row r="10543" spans="1:89" x14ac:dyDescent="0.25">
      <c r="A10543" s="2"/>
      <c r="B10543" s="5"/>
      <c r="C10543" s="5"/>
      <c r="D10543" s="5"/>
      <c r="E10543" s="5"/>
      <c r="F10543" s="5"/>
      <c r="G10543" s="5"/>
      <c r="H10543" s="5"/>
      <c r="I10543" s="3"/>
      <c r="J10543" s="5"/>
      <c r="K10543" s="5"/>
      <c r="L10543" s="5"/>
      <c r="M10543" s="5"/>
      <c r="AJ10543" s="3"/>
      <c r="AK10543" s="3"/>
      <c r="AL10543" s="3"/>
      <c r="AM10543" s="3"/>
      <c r="AN10543" s="5"/>
      <c r="AO10543" s="5"/>
      <c r="AP10543" s="5"/>
      <c r="AQ10543" s="5"/>
      <c r="AR10543" s="5"/>
      <c r="AS10543" s="5"/>
      <c r="AT10543" s="3"/>
      <c r="AU10543" s="5"/>
      <c r="AV10543" s="3"/>
      <c r="AW10543" s="3"/>
      <c r="AX10543" s="3"/>
      <c r="AY10543" s="3"/>
      <c r="AZ10543" s="3"/>
      <c r="BA10543" s="3"/>
      <c r="BB10543" s="3"/>
      <c r="BC10543" s="3"/>
      <c r="BD10543" s="3"/>
      <c r="BE10543" s="3"/>
      <c r="BF10543" s="3"/>
      <c r="BG10543" s="3"/>
      <c r="CK10543"/>
    </row>
    <row r="10544" spans="1:89" x14ac:dyDescent="0.25">
      <c r="A10544" s="2"/>
      <c r="B10544" s="5"/>
      <c r="C10544" s="5"/>
      <c r="D10544" s="5"/>
      <c r="E10544" s="5"/>
      <c r="F10544" s="5"/>
      <c r="G10544" s="5"/>
      <c r="H10544" s="5"/>
      <c r="I10544" s="5"/>
      <c r="J10544" s="5"/>
      <c r="K10544" s="5"/>
      <c r="L10544" s="5"/>
      <c r="M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3"/>
      <c r="AU10544" s="5"/>
      <c r="AV10544" s="3"/>
      <c r="AW10544" s="3"/>
      <c r="AX10544" s="3"/>
      <c r="AY10544" s="3"/>
      <c r="AZ10544" s="3"/>
      <c r="BA10544" s="3"/>
      <c r="BB10544" s="3"/>
      <c r="BC10544" s="3"/>
      <c r="BD10544" s="3"/>
      <c r="BE10544" s="3"/>
      <c r="BF10544" s="3"/>
      <c r="BG10544" s="3"/>
      <c r="CK10544"/>
    </row>
    <row r="10545" spans="1:89" x14ac:dyDescent="0.25">
      <c r="A10545" s="2"/>
      <c r="B10545" s="5"/>
      <c r="C10545" s="5"/>
      <c r="D10545" s="5"/>
      <c r="E10545" s="5"/>
      <c r="F10545" s="5"/>
      <c r="G10545" s="5"/>
      <c r="H10545" s="5"/>
      <c r="I10545" s="3"/>
      <c r="J10545" s="5"/>
      <c r="K10545" s="5"/>
      <c r="L10545" s="5"/>
      <c r="M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3"/>
      <c r="AU10545" s="5"/>
      <c r="AV10545" s="3"/>
      <c r="AW10545" s="3"/>
      <c r="AX10545" s="3"/>
      <c r="AY10545" s="3"/>
      <c r="AZ10545" s="3"/>
      <c r="BA10545" s="3"/>
      <c r="BB10545" s="3"/>
      <c r="BC10545" s="3"/>
      <c r="BD10545" s="3"/>
      <c r="BE10545" s="3"/>
      <c r="BF10545" s="3"/>
      <c r="BG10545" s="3"/>
      <c r="CK10545"/>
    </row>
    <row r="10546" spans="1:89" x14ac:dyDescent="0.25">
      <c r="A10546" s="2"/>
      <c r="B10546" s="5"/>
      <c r="C10546" s="5"/>
      <c r="D10546" s="5"/>
      <c r="E10546" s="5"/>
      <c r="F10546" s="5"/>
      <c r="G10546" s="5"/>
      <c r="H10546" s="5"/>
      <c r="I10546" s="3"/>
      <c r="J10546" s="5"/>
      <c r="K10546" s="5"/>
      <c r="L10546" s="5"/>
      <c r="M10546" s="5"/>
      <c r="AJ10546" s="3"/>
      <c r="AK10546" s="3"/>
      <c r="AL10546" s="3"/>
      <c r="AM10546" s="5"/>
      <c r="AN10546" s="5"/>
      <c r="AO10546" s="5"/>
      <c r="AP10546" s="5"/>
      <c r="AQ10546" s="5"/>
      <c r="AR10546" s="5"/>
      <c r="AS10546" s="5"/>
      <c r="AT10546" s="3"/>
      <c r="AU10546" s="5"/>
      <c r="AV10546" s="3"/>
      <c r="AW10546" s="3"/>
      <c r="AX10546" s="3"/>
      <c r="AY10546" s="3"/>
      <c r="AZ10546" s="3"/>
      <c r="BA10546" s="3"/>
      <c r="BB10546" s="3"/>
      <c r="BC10546" s="3"/>
      <c r="BD10546" s="3"/>
      <c r="BE10546" s="3"/>
      <c r="BF10546" s="3"/>
      <c r="BG10546" s="3"/>
      <c r="CK10546"/>
    </row>
    <row r="10547" spans="1:89" x14ac:dyDescent="0.25">
      <c r="A10547" s="2"/>
      <c r="B10547" s="5"/>
      <c r="C10547" s="5"/>
      <c r="D10547" s="5"/>
      <c r="E10547" s="5"/>
      <c r="F10547" s="5"/>
      <c r="G10547" s="5"/>
      <c r="H10547" s="5"/>
      <c r="I10547" s="3"/>
      <c r="J10547" s="5"/>
      <c r="K10547" s="5"/>
      <c r="L10547" s="5"/>
      <c r="M10547" s="5"/>
      <c r="AJ10547" s="3"/>
      <c r="AK10547" s="3"/>
      <c r="AL10547" s="3"/>
      <c r="AM10547" s="3"/>
      <c r="AN10547" s="5"/>
      <c r="AO10547" s="5"/>
      <c r="AP10547" s="5"/>
      <c r="AQ10547" s="5"/>
      <c r="AR10547" s="5"/>
      <c r="AS10547" s="5"/>
      <c r="AT10547" s="3"/>
      <c r="AU10547" s="5"/>
      <c r="AV10547" s="3"/>
      <c r="AW10547" s="3"/>
      <c r="AX10547" s="3"/>
      <c r="AY10547" s="3"/>
      <c r="AZ10547" s="3"/>
      <c r="BA10547" s="3"/>
      <c r="BB10547" s="3"/>
      <c r="BC10547" s="3"/>
      <c r="BD10547" s="3"/>
      <c r="BE10547" s="3"/>
      <c r="BF10547" s="3"/>
      <c r="BG10547" s="3"/>
      <c r="CK10547"/>
    </row>
    <row r="10548" spans="1:89" x14ac:dyDescent="0.25">
      <c r="A10548" s="2"/>
      <c r="B10548" s="5"/>
      <c r="C10548" s="5"/>
      <c r="D10548" s="5"/>
      <c r="E10548" s="5"/>
      <c r="F10548" s="5"/>
      <c r="G10548" s="5"/>
      <c r="H10548" s="5"/>
      <c r="I10548" s="5"/>
      <c r="J10548" s="5"/>
      <c r="K10548" s="5"/>
      <c r="L10548" s="5"/>
      <c r="M10548" s="5"/>
      <c r="AJ10548" s="3"/>
      <c r="AK10548" s="3"/>
      <c r="AL10548" s="3"/>
      <c r="AM10548" s="5"/>
      <c r="AN10548" s="5"/>
      <c r="AO10548" s="5"/>
      <c r="AP10548" s="5"/>
      <c r="AQ10548" s="5"/>
      <c r="AR10548" s="5"/>
      <c r="AS10548" s="5"/>
      <c r="AT10548" s="3"/>
      <c r="AU10548" s="5"/>
      <c r="AV10548" s="3"/>
      <c r="AW10548" s="3"/>
      <c r="AX10548" s="3"/>
      <c r="AY10548" s="3"/>
      <c r="AZ10548" s="3"/>
      <c r="BA10548" s="3"/>
      <c r="BB10548" s="3"/>
      <c r="BC10548" s="3"/>
      <c r="BD10548" s="3"/>
      <c r="BE10548" s="3"/>
      <c r="BF10548" s="3"/>
      <c r="BG10548" s="3"/>
      <c r="CK10548"/>
    </row>
    <row r="10549" spans="1:89" x14ac:dyDescent="0.25">
      <c r="A10549" s="2"/>
      <c r="B10549" s="5"/>
      <c r="C10549" s="5"/>
      <c r="D10549" s="5"/>
      <c r="E10549" s="5"/>
      <c r="F10549" s="5"/>
      <c r="G10549" s="5"/>
      <c r="H10549" s="5"/>
      <c r="I10549" s="3"/>
      <c r="J10549" s="5"/>
      <c r="K10549" s="5"/>
      <c r="L10549" s="5"/>
      <c r="M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3"/>
      <c r="AU10549" s="5"/>
      <c r="AV10549" s="3"/>
      <c r="AW10549" s="3"/>
      <c r="AX10549" s="3"/>
      <c r="AY10549" s="3"/>
      <c r="AZ10549" s="3"/>
      <c r="BA10549" s="3"/>
      <c r="BB10549" s="3"/>
      <c r="BC10549" s="3"/>
      <c r="BD10549" s="3"/>
      <c r="BE10549" s="3"/>
      <c r="BF10549" s="3"/>
      <c r="BG10549" s="3"/>
      <c r="CK10549"/>
    </row>
    <row r="10550" spans="1:89" x14ac:dyDescent="0.25">
      <c r="A10550" s="2"/>
      <c r="B10550" s="5"/>
      <c r="C10550" s="5"/>
      <c r="D10550" s="5"/>
      <c r="E10550" s="5"/>
      <c r="F10550" s="5"/>
      <c r="G10550" s="5"/>
      <c r="H10550" s="5"/>
      <c r="I10550" s="3"/>
      <c r="J10550" s="5"/>
      <c r="K10550" s="5"/>
      <c r="L10550" s="5"/>
      <c r="M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3"/>
      <c r="AU10550" s="5"/>
      <c r="AV10550" s="3"/>
      <c r="AW10550" s="3"/>
      <c r="AX10550" s="3"/>
      <c r="AY10550" s="3"/>
      <c r="AZ10550" s="3"/>
      <c r="BA10550" s="3"/>
      <c r="BB10550" s="3"/>
      <c r="BC10550" s="3"/>
      <c r="BD10550" s="3"/>
      <c r="BE10550" s="3"/>
      <c r="BF10550" s="3"/>
      <c r="BG10550" s="3"/>
      <c r="CK10550"/>
    </row>
    <row r="10551" spans="1:89" x14ac:dyDescent="0.25">
      <c r="A10551" s="2"/>
      <c r="B10551" s="5"/>
      <c r="C10551" s="5"/>
      <c r="D10551" s="5"/>
      <c r="E10551" s="5"/>
      <c r="F10551" s="5"/>
      <c r="G10551" s="5"/>
      <c r="H10551" s="5"/>
      <c r="I10551" s="5"/>
      <c r="J10551" s="5"/>
      <c r="K10551" s="5"/>
      <c r="L10551" s="5"/>
      <c r="M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3"/>
      <c r="AU10551" s="5"/>
      <c r="AV10551" s="3"/>
      <c r="AW10551" s="3"/>
      <c r="AX10551" s="3"/>
      <c r="AY10551" s="3"/>
      <c r="AZ10551" s="3"/>
      <c r="BA10551" s="3"/>
      <c r="BB10551" s="3"/>
      <c r="BC10551" s="3"/>
      <c r="BD10551" s="3"/>
      <c r="BE10551" s="3"/>
      <c r="BF10551" s="3"/>
      <c r="BG10551" s="3"/>
      <c r="CK10551"/>
    </row>
    <row r="10552" spans="1:89" x14ac:dyDescent="0.25">
      <c r="A10552" s="2"/>
      <c r="B10552" s="5"/>
      <c r="C10552" s="5"/>
      <c r="D10552" s="5"/>
      <c r="E10552" s="5"/>
      <c r="F10552" s="5"/>
      <c r="G10552" s="5"/>
      <c r="H10552" s="5"/>
      <c r="I10552" s="3"/>
      <c r="J10552" s="5"/>
      <c r="K10552" s="5"/>
      <c r="L10552" s="5"/>
      <c r="M10552" s="5"/>
      <c r="AJ10552" s="3"/>
      <c r="AK10552" s="3"/>
      <c r="AL10552" s="3"/>
      <c r="AM10552" s="5"/>
      <c r="AN10552" s="5"/>
      <c r="AO10552" s="5"/>
      <c r="AP10552" s="5"/>
      <c r="AQ10552" s="5"/>
      <c r="AR10552" s="5"/>
      <c r="AS10552" s="5"/>
      <c r="AT10552" s="3"/>
      <c r="AU10552" s="5"/>
      <c r="AV10552" s="3"/>
      <c r="AW10552" s="3"/>
      <c r="AX10552" s="3"/>
      <c r="AY10552" s="3"/>
      <c r="AZ10552" s="3"/>
      <c r="BA10552" s="3"/>
      <c r="BB10552" s="3"/>
      <c r="BC10552" s="3"/>
      <c r="BD10552" s="3"/>
      <c r="BE10552" s="3"/>
      <c r="BF10552" s="3"/>
      <c r="BG10552" s="3"/>
      <c r="CK10552"/>
    </row>
    <row r="10553" spans="1:89" x14ac:dyDescent="0.25">
      <c r="A10553" s="2"/>
      <c r="B10553" s="5"/>
      <c r="C10553" s="5"/>
      <c r="D10553" s="5"/>
      <c r="E10553" s="5"/>
      <c r="F10553" s="5"/>
      <c r="G10553" s="5"/>
      <c r="H10553" s="5"/>
      <c r="I10553" s="3"/>
      <c r="J10553" s="5"/>
      <c r="K10553" s="5"/>
      <c r="L10553" s="5"/>
      <c r="M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3"/>
      <c r="AU10553" s="5"/>
      <c r="AV10553" s="3"/>
      <c r="AW10553" s="3"/>
      <c r="AX10553" s="3"/>
      <c r="AY10553" s="3"/>
      <c r="AZ10553" s="3"/>
      <c r="BA10553" s="3"/>
      <c r="BB10553" s="3"/>
      <c r="BC10553" s="3"/>
      <c r="BD10553" s="3"/>
      <c r="BE10553" s="3"/>
      <c r="BF10553" s="3"/>
      <c r="BG10553" s="3"/>
      <c r="CK10553"/>
    </row>
    <row r="10554" spans="1:89" x14ac:dyDescent="0.25">
      <c r="A10554" s="2"/>
      <c r="B10554" s="5"/>
      <c r="C10554" s="5"/>
      <c r="D10554" s="5"/>
      <c r="E10554" s="5"/>
      <c r="F10554" s="5"/>
      <c r="G10554" s="5"/>
      <c r="H10554" s="5"/>
      <c r="I10554" s="3"/>
      <c r="J10554" s="5"/>
      <c r="K10554" s="5"/>
      <c r="L10554" s="5"/>
      <c r="M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3"/>
      <c r="AU10554" s="5"/>
      <c r="AV10554" s="3"/>
      <c r="AW10554" s="3"/>
      <c r="AX10554" s="3"/>
      <c r="AY10554" s="3"/>
      <c r="AZ10554" s="3"/>
      <c r="BA10554" s="3"/>
      <c r="BB10554" s="3"/>
      <c r="BC10554" s="3"/>
      <c r="BD10554" s="3"/>
      <c r="BE10554" s="3"/>
      <c r="BF10554" s="3"/>
      <c r="BG10554" s="3"/>
      <c r="CK10554"/>
    </row>
    <row r="10555" spans="1:89" x14ac:dyDescent="0.25">
      <c r="A10555" s="2"/>
      <c r="B10555" s="5"/>
      <c r="C10555" s="5"/>
      <c r="D10555" s="5"/>
      <c r="E10555" s="5"/>
      <c r="F10555" s="5"/>
      <c r="G10555" s="5"/>
      <c r="H10555" s="5"/>
      <c r="I10555" s="3"/>
      <c r="J10555" s="5"/>
      <c r="K10555" s="5"/>
      <c r="L10555" s="5"/>
      <c r="M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3"/>
      <c r="AU10555" s="5"/>
      <c r="AV10555" s="3"/>
      <c r="AW10555" s="3"/>
      <c r="AX10555" s="3"/>
      <c r="AY10555" s="3"/>
      <c r="AZ10555" s="3"/>
      <c r="BA10555" s="3"/>
      <c r="BB10555" s="3"/>
      <c r="BC10555" s="3"/>
      <c r="BD10555" s="3"/>
      <c r="BE10555" s="3"/>
      <c r="BF10555" s="3"/>
      <c r="BG10555" s="3"/>
      <c r="CK10555"/>
    </row>
    <row r="10556" spans="1:89" x14ac:dyDescent="0.25">
      <c r="A10556" s="2"/>
      <c r="B10556" s="5"/>
      <c r="C10556" s="5"/>
      <c r="D10556" s="5"/>
      <c r="E10556" s="5"/>
      <c r="F10556" s="5"/>
      <c r="G10556" s="5"/>
      <c r="H10556" s="5"/>
      <c r="I10556" s="3"/>
      <c r="J10556" s="5"/>
      <c r="K10556" s="5"/>
      <c r="L10556" s="5"/>
      <c r="M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3"/>
      <c r="AU10556" s="5"/>
      <c r="AV10556" s="3"/>
      <c r="AW10556" s="3"/>
      <c r="AX10556" s="3"/>
      <c r="AY10556" s="3"/>
      <c r="AZ10556" s="3"/>
      <c r="BA10556" s="3"/>
      <c r="BB10556" s="3"/>
      <c r="BC10556" s="3"/>
      <c r="BD10556" s="3"/>
      <c r="BE10556" s="3"/>
      <c r="BF10556" s="3"/>
      <c r="BG10556" s="3"/>
      <c r="CK10556"/>
    </row>
    <row r="10557" spans="1:89" x14ac:dyDescent="0.25">
      <c r="A10557" s="2"/>
      <c r="B10557" s="5"/>
      <c r="C10557" s="5"/>
      <c r="D10557" s="5"/>
      <c r="E10557" s="5"/>
      <c r="F10557" s="5"/>
      <c r="G10557" s="5"/>
      <c r="H10557" s="5"/>
      <c r="I10557" s="3"/>
      <c r="J10557" s="5"/>
      <c r="K10557" s="5"/>
      <c r="L10557" s="5"/>
      <c r="M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3"/>
      <c r="AU10557" s="5"/>
      <c r="AV10557" s="3"/>
      <c r="AW10557" s="3"/>
      <c r="AX10557" s="3"/>
      <c r="AY10557" s="3"/>
      <c r="AZ10557" s="3"/>
      <c r="BA10557" s="3"/>
      <c r="BB10557" s="3"/>
      <c r="BC10557" s="3"/>
      <c r="BD10557" s="3"/>
      <c r="BE10557" s="3"/>
      <c r="BF10557" s="3"/>
      <c r="BG10557" s="3"/>
      <c r="CK10557"/>
    </row>
    <row r="10558" spans="1:89" x14ac:dyDescent="0.25">
      <c r="A10558" s="2"/>
      <c r="B10558" s="5"/>
      <c r="C10558" s="5"/>
      <c r="D10558" s="5"/>
      <c r="E10558" s="5"/>
      <c r="F10558" s="5"/>
      <c r="G10558" s="5"/>
      <c r="H10558" s="5"/>
      <c r="I10558" s="3"/>
      <c r="J10558" s="5"/>
      <c r="K10558" s="5"/>
      <c r="L10558" s="5"/>
      <c r="M10558" s="5"/>
      <c r="AJ10558" s="3"/>
      <c r="AK10558" s="3"/>
      <c r="AL10558" s="3"/>
      <c r="AM10558" s="3"/>
      <c r="AN10558" s="5"/>
      <c r="AO10558" s="5"/>
      <c r="AP10558" s="5"/>
      <c r="AQ10558" s="5"/>
      <c r="AR10558" s="5"/>
      <c r="AS10558" s="5"/>
      <c r="AT10558" s="3"/>
      <c r="AU10558" s="5"/>
      <c r="AV10558" s="3"/>
      <c r="AW10558" s="3"/>
      <c r="AX10558" s="3"/>
      <c r="AY10558" s="3"/>
      <c r="AZ10558" s="3"/>
      <c r="BA10558" s="3"/>
      <c r="BB10558" s="3"/>
      <c r="BC10558" s="3"/>
      <c r="BD10558" s="3"/>
      <c r="BE10558" s="3"/>
      <c r="BF10558" s="3"/>
      <c r="BG10558" s="3"/>
      <c r="CK10558"/>
    </row>
    <row r="10559" spans="1:89" x14ac:dyDescent="0.25">
      <c r="A10559" s="2"/>
      <c r="B10559" s="5"/>
      <c r="C10559" s="5"/>
      <c r="D10559" s="5"/>
      <c r="E10559" s="5"/>
      <c r="F10559" s="5"/>
      <c r="G10559" s="5"/>
      <c r="H10559" s="5"/>
      <c r="I10559" s="3"/>
      <c r="J10559" s="5"/>
      <c r="K10559" s="5"/>
      <c r="L10559" s="5"/>
      <c r="M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3"/>
      <c r="AU10559" s="5"/>
      <c r="AV10559" s="3"/>
      <c r="AW10559" s="3"/>
      <c r="AX10559" s="3"/>
      <c r="AY10559" s="3"/>
      <c r="AZ10559" s="3"/>
      <c r="BA10559" s="3"/>
      <c r="BB10559" s="3"/>
      <c r="BC10559" s="3"/>
      <c r="BD10559" s="3"/>
      <c r="BE10559" s="3"/>
      <c r="BF10559" s="3"/>
      <c r="BG10559" s="3"/>
      <c r="CK10559"/>
    </row>
    <row r="10560" spans="1:89" x14ac:dyDescent="0.25">
      <c r="A10560" s="2"/>
      <c r="B10560" s="5"/>
      <c r="C10560" s="5"/>
      <c r="D10560" s="5"/>
      <c r="E10560" s="5"/>
      <c r="F10560" s="5"/>
      <c r="G10560" s="5"/>
      <c r="H10560" s="5"/>
      <c r="I10560" s="3"/>
      <c r="J10560" s="5"/>
      <c r="K10560" s="5"/>
      <c r="L10560" s="5"/>
      <c r="M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3"/>
      <c r="AU10560" s="5"/>
      <c r="AV10560" s="3"/>
      <c r="AW10560" s="3"/>
      <c r="AX10560" s="3"/>
      <c r="AY10560" s="3"/>
      <c r="AZ10560" s="3"/>
      <c r="BA10560" s="3"/>
      <c r="BB10560" s="3"/>
      <c r="BC10560" s="3"/>
      <c r="BD10560" s="3"/>
      <c r="BE10560" s="3"/>
      <c r="BF10560" s="3"/>
      <c r="BG10560" s="3"/>
      <c r="CK10560"/>
    </row>
    <row r="10561" spans="1:89" x14ac:dyDescent="0.25">
      <c r="A10561" s="2"/>
      <c r="B10561" s="5"/>
      <c r="C10561" s="5"/>
      <c r="D10561" s="5"/>
      <c r="E10561" s="5"/>
      <c r="F10561" s="5"/>
      <c r="G10561" s="5"/>
      <c r="H10561" s="5"/>
      <c r="I10561" s="3"/>
      <c r="J10561" s="5"/>
      <c r="K10561" s="5"/>
      <c r="L10561" s="5"/>
      <c r="M10561" s="5"/>
      <c r="AJ10561" s="3"/>
      <c r="AK10561" s="3"/>
      <c r="AL10561" s="3"/>
      <c r="AM10561" s="3"/>
      <c r="AN10561" s="5"/>
      <c r="AO10561" s="5"/>
      <c r="AP10561" s="5"/>
      <c r="AQ10561" s="5"/>
      <c r="AR10561" s="5"/>
      <c r="AS10561" s="5"/>
      <c r="AT10561" s="3"/>
      <c r="AU10561" s="5"/>
      <c r="AV10561" s="3"/>
      <c r="AW10561" s="3"/>
      <c r="AX10561" s="3"/>
      <c r="AY10561" s="3"/>
      <c r="AZ10561" s="3"/>
      <c r="BA10561" s="3"/>
      <c r="BB10561" s="3"/>
      <c r="BC10561" s="3"/>
      <c r="BD10561" s="3"/>
      <c r="BE10561" s="3"/>
      <c r="BF10561" s="3"/>
      <c r="BG10561" s="3"/>
      <c r="CK10561"/>
    </row>
    <row r="10562" spans="1:89" x14ac:dyDescent="0.25">
      <c r="A10562" s="2"/>
      <c r="B10562" s="5"/>
      <c r="C10562" s="5"/>
      <c r="D10562" s="5"/>
      <c r="E10562" s="5"/>
      <c r="F10562" s="5"/>
      <c r="G10562" s="5"/>
      <c r="H10562" s="5"/>
      <c r="I10562" s="3"/>
      <c r="J10562" s="5"/>
      <c r="K10562" s="5"/>
      <c r="L10562" s="5"/>
      <c r="M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3"/>
      <c r="AU10562" s="5"/>
      <c r="AV10562" s="3"/>
      <c r="AW10562" s="3"/>
      <c r="AX10562" s="3"/>
      <c r="AY10562" s="3"/>
      <c r="AZ10562" s="3"/>
      <c r="BA10562" s="3"/>
      <c r="BB10562" s="3"/>
      <c r="BC10562" s="3"/>
      <c r="BD10562" s="3"/>
      <c r="BE10562" s="3"/>
      <c r="BF10562" s="3"/>
      <c r="BG10562" s="3"/>
      <c r="CK10562"/>
    </row>
    <row r="10563" spans="1:89" x14ac:dyDescent="0.25">
      <c r="A10563" s="2"/>
      <c r="B10563" s="5"/>
      <c r="C10563" s="5"/>
      <c r="D10563" s="5"/>
      <c r="E10563" s="5"/>
      <c r="F10563" s="5"/>
      <c r="G10563" s="5"/>
      <c r="H10563" s="5"/>
      <c r="I10563" s="3"/>
      <c r="J10563" s="5"/>
      <c r="K10563" s="5"/>
      <c r="L10563" s="5"/>
      <c r="M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3"/>
      <c r="AU10563" s="5"/>
      <c r="AV10563" s="3"/>
      <c r="AW10563" s="3"/>
      <c r="AX10563" s="3"/>
      <c r="AY10563" s="3"/>
      <c r="AZ10563" s="3"/>
      <c r="BA10563" s="3"/>
      <c r="BB10563" s="3"/>
      <c r="BC10563" s="3"/>
      <c r="BD10563" s="3"/>
      <c r="BE10563" s="3"/>
      <c r="BF10563" s="3"/>
      <c r="BG10563" s="3"/>
      <c r="CK10563"/>
    </row>
    <row r="10564" spans="1:89" x14ac:dyDescent="0.25">
      <c r="A10564" s="2"/>
      <c r="B10564" s="5"/>
      <c r="C10564" s="5"/>
      <c r="D10564" s="5"/>
      <c r="E10564" s="5"/>
      <c r="F10564" s="5"/>
      <c r="G10564" s="5"/>
      <c r="H10564" s="5"/>
      <c r="I10564" s="3"/>
      <c r="J10564" s="5"/>
      <c r="K10564" s="5"/>
      <c r="L10564" s="5"/>
      <c r="M10564" s="5"/>
      <c r="AJ10564" s="3"/>
      <c r="AK10564" s="3"/>
      <c r="AL10564" s="3"/>
      <c r="AM10564" s="5"/>
      <c r="AN10564" s="5"/>
      <c r="AO10564" s="5"/>
      <c r="AP10564" s="5"/>
      <c r="AQ10564" s="5"/>
      <c r="AR10564" s="5"/>
      <c r="AS10564" s="5"/>
      <c r="AT10564" s="3"/>
      <c r="AU10564" s="5"/>
      <c r="AV10564" s="3"/>
      <c r="AW10564" s="3"/>
      <c r="AX10564" s="3"/>
      <c r="AY10564" s="3"/>
      <c r="AZ10564" s="3"/>
      <c r="BA10564" s="3"/>
      <c r="BB10564" s="3"/>
      <c r="BC10564" s="3"/>
      <c r="BD10564" s="3"/>
      <c r="BE10564" s="3"/>
      <c r="BF10564" s="3"/>
      <c r="BG10564" s="3"/>
      <c r="CK10564"/>
    </row>
    <row r="10565" spans="1:89" x14ac:dyDescent="0.25">
      <c r="A10565" s="2"/>
      <c r="B10565" s="5"/>
      <c r="C10565" s="5"/>
      <c r="D10565" s="5"/>
      <c r="E10565" s="5"/>
      <c r="F10565" s="5"/>
      <c r="G10565" s="5"/>
      <c r="H10565" s="5"/>
      <c r="I10565" s="3"/>
      <c r="J10565" s="5"/>
      <c r="K10565" s="5"/>
      <c r="L10565" s="5"/>
      <c r="M10565" s="5"/>
      <c r="AJ10565" s="3"/>
      <c r="AK10565" s="3"/>
      <c r="AL10565" s="3"/>
      <c r="AM10565" s="3"/>
      <c r="AN10565" s="5"/>
      <c r="AO10565" s="5"/>
      <c r="AP10565" s="5"/>
      <c r="AQ10565" s="5"/>
      <c r="AR10565" s="5"/>
      <c r="AS10565" s="5"/>
      <c r="AT10565" s="3"/>
      <c r="AU10565" s="5"/>
      <c r="AV10565" s="3"/>
      <c r="AW10565" s="3"/>
      <c r="AX10565" s="3"/>
      <c r="AY10565" s="3"/>
      <c r="AZ10565" s="3"/>
      <c r="BA10565" s="3"/>
      <c r="BB10565" s="3"/>
      <c r="BC10565" s="3"/>
      <c r="BD10565" s="3"/>
      <c r="BE10565" s="3"/>
      <c r="BF10565" s="3"/>
      <c r="BG10565" s="3"/>
      <c r="CK10565"/>
    </row>
    <row r="10566" spans="1:89" x14ac:dyDescent="0.25">
      <c r="A10566" s="2"/>
      <c r="B10566" s="5"/>
      <c r="C10566" s="5"/>
      <c r="D10566" s="5"/>
      <c r="E10566" s="5"/>
      <c r="F10566" s="5"/>
      <c r="G10566" s="5"/>
      <c r="H10566" s="5"/>
      <c r="I10566" s="3"/>
      <c r="J10566" s="5"/>
      <c r="K10566" s="5"/>
      <c r="L10566" s="5"/>
      <c r="M10566" s="5"/>
      <c r="AJ10566" s="3"/>
      <c r="AK10566" s="3"/>
      <c r="AL10566" s="3"/>
      <c r="AM10566" s="3"/>
      <c r="AN10566" s="5"/>
      <c r="AO10566" s="5"/>
      <c r="AP10566" s="5"/>
      <c r="AQ10566" s="5"/>
      <c r="AR10566" s="5"/>
      <c r="AS10566" s="5"/>
      <c r="AT10566" s="3"/>
      <c r="AU10566" s="5"/>
      <c r="AV10566" s="3"/>
      <c r="AW10566" s="3"/>
      <c r="AX10566" s="3"/>
      <c r="AY10566" s="3"/>
      <c r="AZ10566" s="3"/>
      <c r="BA10566" s="3"/>
      <c r="BB10566" s="3"/>
      <c r="BC10566" s="3"/>
      <c r="BD10566" s="3"/>
      <c r="BE10566" s="3"/>
      <c r="BF10566" s="3"/>
      <c r="BG10566" s="3"/>
      <c r="CK10566"/>
    </row>
    <row r="10567" spans="1:89" x14ac:dyDescent="0.25">
      <c r="A10567" s="2"/>
      <c r="B10567" s="5"/>
      <c r="C10567" s="5"/>
      <c r="D10567" s="5"/>
      <c r="E10567" s="5"/>
      <c r="F10567" s="5"/>
      <c r="G10567" s="5"/>
      <c r="H10567" s="5"/>
      <c r="I10567" s="3"/>
      <c r="J10567" s="5"/>
      <c r="K10567" s="5"/>
      <c r="L10567" s="5"/>
      <c r="M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3"/>
      <c r="AU10567" s="5"/>
      <c r="AV10567" s="3"/>
      <c r="AW10567" s="3"/>
      <c r="AX10567" s="3"/>
      <c r="AY10567" s="3"/>
      <c r="AZ10567" s="3"/>
      <c r="BA10567" s="3"/>
      <c r="BB10567" s="3"/>
      <c r="BC10567" s="3"/>
      <c r="BD10567" s="3"/>
      <c r="BE10567" s="3"/>
      <c r="BF10567" s="3"/>
      <c r="BG10567" s="3"/>
      <c r="CK10567"/>
    </row>
    <row r="10568" spans="1:89" x14ac:dyDescent="0.25">
      <c r="A10568" s="2"/>
      <c r="B10568" s="5"/>
      <c r="C10568" s="5"/>
      <c r="D10568" s="5"/>
      <c r="E10568" s="5"/>
      <c r="F10568" s="5"/>
      <c r="G10568" s="5"/>
      <c r="H10568" s="5"/>
      <c r="I10568" s="3"/>
      <c r="J10568" s="5"/>
      <c r="K10568" s="5"/>
      <c r="L10568" s="5"/>
      <c r="M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3"/>
      <c r="AU10568" s="5"/>
      <c r="AV10568" s="3"/>
      <c r="AW10568" s="3"/>
      <c r="AX10568" s="3"/>
      <c r="AY10568" s="3"/>
      <c r="AZ10568" s="3"/>
      <c r="BA10568" s="3"/>
      <c r="BB10568" s="3"/>
      <c r="BC10568" s="3"/>
      <c r="BD10568" s="3"/>
      <c r="BE10568" s="3"/>
      <c r="BF10568" s="3"/>
      <c r="BG10568" s="3"/>
      <c r="CK10568"/>
    </row>
    <row r="10569" spans="1:89" x14ac:dyDescent="0.25">
      <c r="A10569" s="2"/>
      <c r="B10569" s="5"/>
      <c r="C10569" s="5"/>
      <c r="D10569" s="5"/>
      <c r="E10569" s="5"/>
      <c r="F10569" s="5"/>
      <c r="G10569" s="5"/>
      <c r="H10569" s="5"/>
      <c r="I10569" s="3"/>
      <c r="J10569" s="5"/>
      <c r="K10569" s="5"/>
      <c r="L10569" s="5"/>
      <c r="M10569" s="5"/>
      <c r="AJ10569" s="3"/>
      <c r="AK10569" s="3"/>
      <c r="AL10569" s="3"/>
      <c r="AM10569" s="5"/>
      <c r="AN10569" s="5"/>
      <c r="AO10569" s="5"/>
      <c r="AP10569" s="5"/>
      <c r="AQ10569" s="5"/>
      <c r="AR10569" s="5"/>
      <c r="AS10569" s="5"/>
      <c r="AT10569" s="3"/>
      <c r="AU10569" s="5"/>
      <c r="AV10569" s="3"/>
      <c r="AW10569" s="3"/>
      <c r="AX10569" s="3"/>
      <c r="AY10569" s="3"/>
      <c r="AZ10569" s="3"/>
      <c r="BA10569" s="3"/>
      <c r="BB10569" s="3"/>
      <c r="BC10569" s="3"/>
      <c r="BD10569" s="3"/>
      <c r="BE10569" s="3"/>
      <c r="BF10569" s="3"/>
      <c r="BG10569" s="3"/>
      <c r="CK10569"/>
    </row>
    <row r="10570" spans="1:89" x14ac:dyDescent="0.25">
      <c r="A10570" s="2"/>
      <c r="B10570" s="5"/>
      <c r="C10570" s="5"/>
      <c r="D10570" s="5"/>
      <c r="E10570" s="5"/>
      <c r="F10570" s="5"/>
      <c r="G10570" s="5"/>
      <c r="H10570" s="5"/>
      <c r="I10570" s="3"/>
      <c r="J10570" s="5"/>
      <c r="K10570" s="5"/>
      <c r="L10570" s="5"/>
      <c r="M10570" s="5"/>
      <c r="AJ10570" s="3"/>
      <c r="AK10570" s="3"/>
      <c r="AL10570" s="3"/>
      <c r="AM10570" s="3"/>
      <c r="AN10570" s="5"/>
      <c r="AO10570" s="5"/>
      <c r="AP10570" s="5"/>
      <c r="AQ10570" s="5"/>
      <c r="AR10570" s="5"/>
      <c r="AS10570" s="5"/>
      <c r="AT10570" s="3"/>
      <c r="AU10570" s="5"/>
      <c r="AV10570" s="3"/>
      <c r="AW10570" s="3"/>
      <c r="AX10570" s="3"/>
      <c r="AY10570" s="3"/>
      <c r="AZ10570" s="3"/>
      <c r="BA10570" s="3"/>
      <c r="BB10570" s="3"/>
      <c r="BC10570" s="3"/>
      <c r="BD10570" s="3"/>
      <c r="BE10570" s="3"/>
      <c r="BF10570" s="3"/>
      <c r="BG10570" s="3"/>
      <c r="CK10570"/>
    </row>
    <row r="10571" spans="1:89" x14ac:dyDescent="0.25">
      <c r="A10571" s="2"/>
      <c r="B10571" s="5"/>
      <c r="C10571" s="5"/>
      <c r="D10571" s="5"/>
      <c r="E10571" s="5"/>
      <c r="F10571" s="5"/>
      <c r="G10571" s="5"/>
      <c r="H10571" s="5"/>
      <c r="I10571" s="3"/>
      <c r="J10571" s="5"/>
      <c r="K10571" s="5"/>
      <c r="L10571" s="5"/>
      <c r="M10571" s="5"/>
      <c r="AJ10571" s="3"/>
      <c r="AK10571" s="3"/>
      <c r="AL10571" s="3"/>
      <c r="AM10571" s="5"/>
      <c r="AN10571" s="5"/>
      <c r="AO10571" s="5"/>
      <c r="AP10571" s="5"/>
      <c r="AQ10571" s="5"/>
      <c r="AR10571" s="5"/>
      <c r="AS10571" s="5"/>
      <c r="AT10571" s="3"/>
      <c r="AU10571" s="5"/>
      <c r="AV10571" s="3"/>
      <c r="AW10571" s="3"/>
      <c r="AX10571" s="3"/>
      <c r="AY10571" s="3"/>
      <c r="AZ10571" s="3"/>
      <c r="BA10571" s="3"/>
      <c r="BB10571" s="3"/>
      <c r="BC10571" s="3"/>
      <c r="BD10571" s="3"/>
      <c r="BE10571" s="3"/>
      <c r="BF10571" s="3"/>
      <c r="BG10571" s="3"/>
      <c r="CK10571"/>
    </row>
    <row r="10572" spans="1:89" x14ac:dyDescent="0.25">
      <c r="A10572" s="2"/>
      <c r="B10572" s="5"/>
      <c r="C10572" s="5"/>
      <c r="D10572" s="5"/>
      <c r="E10572" s="5"/>
      <c r="F10572" s="5"/>
      <c r="G10572" s="5"/>
      <c r="H10572" s="5"/>
      <c r="I10572" s="3"/>
      <c r="J10572" s="5"/>
      <c r="K10572" s="5"/>
      <c r="L10572" s="5"/>
      <c r="M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3"/>
      <c r="AU10572" s="5"/>
      <c r="AV10572" s="3"/>
      <c r="AW10572" s="3"/>
      <c r="AX10572" s="3"/>
      <c r="AY10572" s="3"/>
      <c r="AZ10572" s="3"/>
      <c r="BA10572" s="3"/>
      <c r="BB10572" s="3"/>
      <c r="BC10572" s="3"/>
      <c r="BD10572" s="3"/>
      <c r="BE10572" s="3"/>
      <c r="BF10572" s="3"/>
      <c r="BG10572" s="3"/>
      <c r="CK10572"/>
    </row>
    <row r="10573" spans="1:89" x14ac:dyDescent="0.25">
      <c r="A10573" s="2"/>
      <c r="B10573" s="5"/>
      <c r="C10573" s="5"/>
      <c r="D10573" s="5"/>
      <c r="E10573" s="5"/>
      <c r="F10573" s="5"/>
      <c r="G10573" s="5"/>
      <c r="H10573" s="5"/>
      <c r="I10573" s="3"/>
      <c r="J10573" s="5"/>
      <c r="K10573" s="5"/>
      <c r="L10573" s="5"/>
      <c r="M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3"/>
      <c r="AU10573" s="5"/>
      <c r="AV10573" s="3"/>
      <c r="AW10573" s="3"/>
      <c r="AX10573" s="3"/>
      <c r="AY10573" s="3"/>
      <c r="AZ10573" s="3"/>
      <c r="BA10573" s="3"/>
      <c r="BB10573" s="3"/>
      <c r="BC10573" s="3"/>
      <c r="BD10573" s="3"/>
      <c r="BE10573" s="3"/>
      <c r="BF10573" s="3"/>
      <c r="BG10573" s="3"/>
      <c r="CK10573"/>
    </row>
    <row r="10574" spans="1:89" x14ac:dyDescent="0.25">
      <c r="A10574" s="2"/>
      <c r="B10574" s="5"/>
      <c r="C10574" s="5"/>
      <c r="D10574" s="5"/>
      <c r="E10574" s="5"/>
      <c r="F10574" s="5"/>
      <c r="G10574" s="5"/>
      <c r="H10574" s="5"/>
      <c r="I10574" s="3"/>
      <c r="J10574" s="5"/>
      <c r="K10574" s="5"/>
      <c r="L10574" s="5"/>
      <c r="M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3"/>
      <c r="AU10574" s="5"/>
      <c r="AV10574" s="3"/>
      <c r="AW10574" s="3"/>
      <c r="AX10574" s="3"/>
      <c r="AY10574" s="3"/>
      <c r="AZ10574" s="3"/>
      <c r="BA10574" s="3"/>
      <c r="BB10574" s="3"/>
      <c r="BC10574" s="3"/>
      <c r="BD10574" s="3"/>
      <c r="BE10574" s="3"/>
      <c r="BF10574" s="3"/>
      <c r="BG10574" s="3"/>
      <c r="CK10574"/>
    </row>
    <row r="10575" spans="1:89" x14ac:dyDescent="0.25">
      <c r="A10575" s="2"/>
      <c r="B10575" s="5"/>
      <c r="C10575" s="5"/>
      <c r="D10575" s="5"/>
      <c r="E10575" s="5"/>
      <c r="F10575" s="5"/>
      <c r="G10575" s="5"/>
      <c r="H10575" s="5"/>
      <c r="I10575" s="3"/>
      <c r="J10575" s="5"/>
      <c r="K10575" s="5"/>
      <c r="L10575" s="5"/>
      <c r="M10575" s="5"/>
      <c r="AJ10575" s="3"/>
      <c r="AK10575" s="3"/>
      <c r="AL10575" s="3"/>
      <c r="AM10575" s="5"/>
      <c r="AN10575" s="5"/>
      <c r="AO10575" s="5"/>
      <c r="AP10575" s="5"/>
      <c r="AQ10575" s="5"/>
      <c r="AR10575" s="5"/>
      <c r="AS10575" s="5"/>
      <c r="AT10575" s="3"/>
      <c r="AU10575" s="5"/>
      <c r="AV10575" s="3"/>
      <c r="AW10575" s="3"/>
      <c r="AX10575" s="3"/>
      <c r="AY10575" s="3"/>
      <c r="AZ10575" s="3"/>
      <c r="BA10575" s="3"/>
      <c r="BB10575" s="3"/>
      <c r="BC10575" s="3"/>
      <c r="BD10575" s="3"/>
      <c r="BE10575" s="3"/>
      <c r="BF10575" s="3"/>
      <c r="BG10575" s="3"/>
      <c r="CK10575"/>
    </row>
    <row r="10576" spans="1:89" x14ac:dyDescent="0.25">
      <c r="A10576" s="2"/>
      <c r="B10576" s="5"/>
      <c r="C10576" s="5"/>
      <c r="D10576" s="5"/>
      <c r="E10576" s="5"/>
      <c r="F10576" s="5"/>
      <c r="G10576" s="5"/>
      <c r="H10576" s="5"/>
      <c r="I10576" s="3"/>
      <c r="J10576" s="5"/>
      <c r="K10576" s="5"/>
      <c r="L10576" s="5"/>
      <c r="M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3"/>
      <c r="AU10576" s="5"/>
      <c r="AV10576" s="3"/>
      <c r="AW10576" s="3"/>
      <c r="AX10576" s="3"/>
      <c r="AY10576" s="3"/>
      <c r="AZ10576" s="3"/>
      <c r="BA10576" s="3"/>
      <c r="BB10576" s="3"/>
      <c r="BC10576" s="3"/>
      <c r="BD10576" s="3"/>
      <c r="BE10576" s="3"/>
      <c r="BF10576" s="3"/>
      <c r="BG10576" s="3"/>
      <c r="CK10576"/>
    </row>
    <row r="10577" spans="1:89" x14ac:dyDescent="0.25">
      <c r="A10577" s="2"/>
      <c r="B10577" s="5"/>
      <c r="C10577" s="5"/>
      <c r="D10577" s="5"/>
      <c r="E10577" s="5"/>
      <c r="F10577" s="5"/>
      <c r="G10577" s="5"/>
      <c r="H10577" s="5"/>
      <c r="I10577" s="3"/>
      <c r="J10577" s="5"/>
      <c r="K10577" s="5"/>
      <c r="L10577" s="5"/>
      <c r="M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3"/>
      <c r="AU10577" s="5"/>
      <c r="AV10577" s="3"/>
      <c r="AW10577" s="3"/>
      <c r="AX10577" s="3"/>
      <c r="AY10577" s="3"/>
      <c r="AZ10577" s="3"/>
      <c r="BA10577" s="3"/>
      <c r="BB10577" s="3"/>
      <c r="BC10577" s="3"/>
      <c r="BD10577" s="3"/>
      <c r="BE10577" s="3"/>
      <c r="BF10577" s="3"/>
      <c r="BG10577" s="3"/>
      <c r="CK10577"/>
    </row>
    <row r="10578" spans="1:89" x14ac:dyDescent="0.25">
      <c r="A10578" s="2"/>
      <c r="B10578" s="5"/>
      <c r="C10578" s="5"/>
      <c r="D10578" s="5"/>
      <c r="E10578" s="5"/>
      <c r="F10578" s="5"/>
      <c r="G10578" s="5"/>
      <c r="H10578" s="5"/>
      <c r="I10578" s="3"/>
      <c r="J10578" s="5"/>
      <c r="K10578" s="5"/>
      <c r="L10578" s="5"/>
      <c r="M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3"/>
      <c r="AU10578" s="5"/>
      <c r="AV10578" s="3"/>
      <c r="AW10578" s="3"/>
      <c r="AX10578" s="3"/>
      <c r="AY10578" s="3"/>
      <c r="AZ10578" s="3"/>
      <c r="BA10578" s="3"/>
      <c r="BB10578" s="3"/>
      <c r="BC10578" s="3"/>
      <c r="BD10578" s="3"/>
      <c r="BE10578" s="3"/>
      <c r="BF10578" s="3"/>
      <c r="BG10578" s="3"/>
      <c r="CK10578"/>
    </row>
    <row r="10579" spans="1:89" x14ac:dyDescent="0.25">
      <c r="A10579" s="2"/>
      <c r="B10579" s="5"/>
      <c r="C10579" s="5"/>
      <c r="D10579" s="5"/>
      <c r="E10579" s="5"/>
      <c r="F10579" s="5"/>
      <c r="G10579" s="5"/>
      <c r="H10579" s="5"/>
      <c r="I10579" s="3"/>
      <c r="J10579" s="5"/>
      <c r="K10579" s="5"/>
      <c r="L10579" s="5"/>
      <c r="M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3"/>
      <c r="AU10579" s="5"/>
      <c r="AV10579" s="3"/>
      <c r="AW10579" s="3"/>
      <c r="AX10579" s="3"/>
      <c r="AY10579" s="3"/>
      <c r="AZ10579" s="3"/>
      <c r="BA10579" s="3"/>
      <c r="BB10579" s="3"/>
      <c r="BC10579" s="3"/>
      <c r="BD10579" s="3"/>
      <c r="BE10579" s="3"/>
      <c r="BF10579" s="3"/>
      <c r="BG10579" s="3"/>
      <c r="CK10579"/>
    </row>
    <row r="10580" spans="1:89" x14ac:dyDescent="0.25">
      <c r="A10580" s="2"/>
      <c r="B10580" s="5"/>
      <c r="C10580" s="5"/>
      <c r="D10580" s="5"/>
      <c r="E10580" s="5"/>
      <c r="F10580" s="5"/>
      <c r="G10580" s="5"/>
      <c r="H10580" s="5"/>
      <c r="I10580" s="3"/>
      <c r="J10580" s="5"/>
      <c r="K10580" s="5"/>
      <c r="L10580" s="5"/>
      <c r="M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3"/>
      <c r="AU10580" s="5"/>
      <c r="AV10580" s="3"/>
      <c r="AW10580" s="3"/>
      <c r="AX10580" s="3"/>
      <c r="AY10580" s="3"/>
      <c r="AZ10580" s="3"/>
      <c r="BA10580" s="3"/>
      <c r="BB10580" s="3"/>
      <c r="BC10580" s="3"/>
      <c r="BD10580" s="3"/>
      <c r="BE10580" s="3"/>
      <c r="BF10580" s="3"/>
      <c r="BG10580" s="3"/>
      <c r="CK10580"/>
    </row>
    <row r="10581" spans="1:89" x14ac:dyDescent="0.25">
      <c r="A10581" s="2"/>
      <c r="B10581" s="5"/>
      <c r="C10581" s="5"/>
      <c r="D10581" s="5"/>
      <c r="E10581" s="5"/>
      <c r="F10581" s="5"/>
      <c r="G10581" s="5"/>
      <c r="H10581" s="5"/>
      <c r="I10581" s="5"/>
      <c r="J10581" s="5"/>
      <c r="K10581" s="5"/>
      <c r="L10581" s="5"/>
      <c r="M10581" s="5"/>
      <c r="AJ10581" s="3"/>
      <c r="AK10581" s="3"/>
      <c r="AL10581" s="3"/>
      <c r="AM10581" s="3"/>
      <c r="AN10581" s="5"/>
      <c r="AO10581" s="5"/>
      <c r="AP10581" s="5"/>
      <c r="AQ10581" s="5"/>
      <c r="AR10581" s="5"/>
      <c r="AS10581" s="5"/>
      <c r="AT10581" s="3"/>
      <c r="AU10581" s="5"/>
      <c r="AV10581" s="3"/>
      <c r="AW10581" s="3"/>
      <c r="AX10581" s="3"/>
      <c r="AY10581" s="3"/>
      <c r="AZ10581" s="3"/>
      <c r="BA10581" s="3"/>
      <c r="BB10581" s="3"/>
      <c r="BC10581" s="3"/>
      <c r="BD10581" s="3"/>
      <c r="BE10581" s="3"/>
      <c r="BF10581" s="3"/>
      <c r="BG10581" s="3"/>
      <c r="CK10581"/>
    </row>
    <row r="10582" spans="1:89" x14ac:dyDescent="0.25">
      <c r="A10582" s="2"/>
      <c r="B10582" s="5"/>
      <c r="C10582" s="5"/>
      <c r="D10582" s="5"/>
      <c r="E10582" s="5"/>
      <c r="F10582" s="5"/>
      <c r="G10582" s="5"/>
      <c r="H10582" s="5"/>
      <c r="I10582" s="3"/>
      <c r="J10582" s="5"/>
      <c r="K10582" s="5"/>
      <c r="L10582" s="5"/>
      <c r="M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3"/>
      <c r="AU10582" s="5"/>
      <c r="AV10582" s="3"/>
      <c r="AW10582" s="3"/>
      <c r="AX10582" s="3"/>
      <c r="AY10582" s="3"/>
      <c r="AZ10582" s="3"/>
      <c r="BA10582" s="3"/>
      <c r="BB10582" s="3"/>
      <c r="BC10582" s="3"/>
      <c r="BD10582" s="3"/>
      <c r="BE10582" s="3"/>
      <c r="BF10582" s="3"/>
      <c r="BG10582" s="3"/>
      <c r="CK10582"/>
    </row>
    <row r="10583" spans="1:89" x14ac:dyDescent="0.25">
      <c r="A10583" s="2"/>
      <c r="B10583" s="5"/>
      <c r="C10583" s="5"/>
      <c r="D10583" s="5"/>
      <c r="E10583" s="5"/>
      <c r="F10583" s="5"/>
      <c r="G10583" s="5"/>
      <c r="H10583" s="5"/>
      <c r="I10583" s="5"/>
      <c r="J10583" s="5"/>
      <c r="K10583" s="5"/>
      <c r="L10583" s="5"/>
      <c r="M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3"/>
      <c r="AU10583" s="5"/>
      <c r="AV10583" s="3"/>
      <c r="AW10583" s="3"/>
      <c r="AX10583" s="3"/>
      <c r="AY10583" s="3"/>
      <c r="AZ10583" s="3"/>
      <c r="BA10583" s="3"/>
      <c r="BB10583" s="3"/>
      <c r="BC10583" s="3"/>
      <c r="BD10583" s="3"/>
      <c r="BE10583" s="3"/>
      <c r="BF10583" s="3"/>
      <c r="BG10583" s="3"/>
      <c r="CK10583"/>
    </row>
    <row r="10584" spans="1:89" x14ac:dyDescent="0.25">
      <c r="A10584" s="2"/>
      <c r="B10584" s="5"/>
      <c r="C10584" s="5"/>
      <c r="D10584" s="5"/>
      <c r="E10584" s="5"/>
      <c r="F10584" s="5"/>
      <c r="G10584" s="5"/>
      <c r="H10584" s="5"/>
      <c r="I10584" s="5"/>
      <c r="J10584" s="5"/>
      <c r="K10584" s="5"/>
      <c r="L10584" s="5"/>
      <c r="M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3"/>
      <c r="AU10584" s="5"/>
      <c r="AV10584" s="3"/>
      <c r="AW10584" s="3"/>
      <c r="AX10584" s="3"/>
      <c r="AY10584" s="3"/>
      <c r="AZ10584" s="3"/>
      <c r="BA10584" s="3"/>
      <c r="BB10584" s="3"/>
      <c r="BC10584" s="3"/>
      <c r="BD10584" s="3"/>
      <c r="BE10584" s="3"/>
      <c r="BF10584" s="3"/>
      <c r="BG10584" s="3"/>
      <c r="CK10584"/>
    </row>
    <row r="10585" spans="1:89" x14ac:dyDescent="0.25">
      <c r="A10585" s="2"/>
      <c r="B10585" s="5"/>
      <c r="C10585" s="5"/>
      <c r="D10585" s="5"/>
      <c r="E10585" s="5"/>
      <c r="F10585" s="5"/>
      <c r="G10585" s="5"/>
      <c r="H10585" s="5"/>
      <c r="I10585" s="5"/>
      <c r="J10585" s="5"/>
      <c r="K10585" s="5"/>
      <c r="L10585" s="5"/>
      <c r="M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3"/>
      <c r="AU10585" s="5"/>
      <c r="AV10585" s="3"/>
      <c r="AW10585" s="3"/>
      <c r="AX10585" s="3"/>
      <c r="AY10585" s="3"/>
      <c r="AZ10585" s="3"/>
      <c r="BA10585" s="3"/>
      <c r="BB10585" s="3"/>
      <c r="BC10585" s="3"/>
      <c r="BD10585" s="3"/>
      <c r="BE10585" s="3"/>
      <c r="BF10585" s="3"/>
      <c r="BG10585" s="3"/>
      <c r="CK10585"/>
    </row>
    <row r="10586" spans="1:89" x14ac:dyDescent="0.25">
      <c r="A10586" s="2"/>
      <c r="B10586" s="5"/>
      <c r="C10586" s="5"/>
      <c r="D10586" s="5"/>
      <c r="E10586" s="5"/>
      <c r="F10586" s="5"/>
      <c r="G10586" s="5"/>
      <c r="H10586" s="5"/>
      <c r="I10586" s="5"/>
      <c r="J10586" s="5"/>
      <c r="K10586" s="5"/>
      <c r="L10586" s="5"/>
      <c r="M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3"/>
      <c r="AU10586" s="5"/>
      <c r="AV10586" s="3"/>
      <c r="AW10586" s="3"/>
      <c r="AX10586" s="3"/>
      <c r="AY10586" s="3"/>
      <c r="AZ10586" s="3"/>
      <c r="BA10586" s="3"/>
      <c r="BB10586" s="3"/>
      <c r="BC10586" s="3"/>
      <c r="BD10586" s="3"/>
      <c r="BE10586" s="3"/>
      <c r="BF10586" s="3"/>
      <c r="BG10586" s="3"/>
      <c r="CK10586"/>
    </row>
    <row r="10587" spans="1:89" x14ac:dyDescent="0.25">
      <c r="A10587" s="2"/>
      <c r="B10587" s="5"/>
      <c r="C10587" s="5"/>
      <c r="D10587" s="5"/>
      <c r="E10587" s="5"/>
      <c r="F10587" s="5"/>
      <c r="G10587" s="5"/>
      <c r="H10587" s="5"/>
      <c r="I10587" s="3"/>
      <c r="J10587" s="5"/>
      <c r="K10587" s="5"/>
      <c r="L10587" s="5"/>
      <c r="M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3"/>
      <c r="AU10587" s="5"/>
      <c r="AV10587" s="3"/>
      <c r="AW10587" s="3"/>
      <c r="AX10587" s="3"/>
      <c r="AY10587" s="3"/>
      <c r="AZ10587" s="3"/>
      <c r="BA10587" s="3"/>
      <c r="BB10587" s="3"/>
      <c r="BC10587" s="3"/>
      <c r="BD10587" s="3"/>
      <c r="BE10587" s="3"/>
      <c r="BF10587" s="3"/>
      <c r="BG10587" s="3"/>
      <c r="CK10587"/>
    </row>
    <row r="10588" spans="1:89" x14ac:dyDescent="0.25">
      <c r="A10588" s="2"/>
      <c r="B10588" s="5"/>
      <c r="C10588" s="5"/>
      <c r="D10588" s="5"/>
      <c r="E10588" s="5"/>
      <c r="F10588" s="5"/>
      <c r="G10588" s="5"/>
      <c r="H10588" s="5"/>
      <c r="I10588" s="3"/>
      <c r="J10588" s="5"/>
      <c r="K10588" s="5"/>
      <c r="L10588" s="5"/>
      <c r="M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3"/>
      <c r="AU10588" s="5"/>
      <c r="AV10588" s="3"/>
      <c r="AW10588" s="3"/>
      <c r="AX10588" s="3"/>
      <c r="AY10588" s="3"/>
      <c r="AZ10588" s="3"/>
      <c r="BA10588" s="3"/>
      <c r="BB10588" s="3"/>
      <c r="BC10588" s="3"/>
      <c r="BD10588" s="3"/>
      <c r="BE10588" s="3"/>
      <c r="BF10588" s="3"/>
      <c r="BG10588" s="3"/>
      <c r="CK10588"/>
    </row>
    <row r="10589" spans="1:89" x14ac:dyDescent="0.25">
      <c r="A10589" s="2"/>
      <c r="B10589" s="5"/>
      <c r="C10589" s="5"/>
      <c r="D10589" s="5"/>
      <c r="E10589" s="5"/>
      <c r="F10589" s="5"/>
      <c r="G10589" s="5"/>
      <c r="H10589" s="5"/>
      <c r="I10589" s="3"/>
      <c r="J10589" s="5"/>
      <c r="K10589" s="5"/>
      <c r="L10589" s="5"/>
      <c r="M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3"/>
      <c r="AU10589" s="5"/>
      <c r="AV10589" s="3"/>
      <c r="AW10589" s="3"/>
      <c r="AX10589" s="3"/>
      <c r="AY10589" s="3"/>
      <c r="AZ10589" s="3"/>
      <c r="BA10589" s="3"/>
      <c r="BB10589" s="3"/>
      <c r="BC10589" s="3"/>
      <c r="BD10589" s="3"/>
      <c r="BE10589" s="3"/>
      <c r="BF10589" s="3"/>
      <c r="BG10589" s="3"/>
      <c r="CK10589"/>
    </row>
    <row r="10590" spans="1:89" x14ac:dyDescent="0.25">
      <c r="A10590" s="2"/>
      <c r="B10590" s="5"/>
      <c r="C10590" s="5"/>
      <c r="D10590" s="5"/>
      <c r="E10590" s="5"/>
      <c r="F10590" s="5"/>
      <c r="G10590" s="5"/>
      <c r="H10590" s="5"/>
      <c r="I10590" s="3"/>
      <c r="J10590" s="5"/>
      <c r="K10590" s="5"/>
      <c r="L10590" s="5"/>
      <c r="M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3"/>
      <c r="AU10590" s="5"/>
      <c r="AV10590" s="3"/>
      <c r="AW10590" s="3"/>
      <c r="AX10590" s="3"/>
      <c r="AY10590" s="3"/>
      <c r="AZ10590" s="3"/>
      <c r="BA10590" s="3"/>
      <c r="BB10590" s="3"/>
      <c r="BC10590" s="3"/>
      <c r="BD10590" s="3"/>
      <c r="BE10590" s="3"/>
      <c r="BF10590" s="3"/>
      <c r="BG10590" s="3"/>
      <c r="CK10590"/>
    </row>
    <row r="10591" spans="1:89" x14ac:dyDescent="0.25">
      <c r="A10591" s="2"/>
      <c r="B10591" s="5"/>
      <c r="C10591" s="5"/>
      <c r="D10591" s="5"/>
      <c r="E10591" s="5"/>
      <c r="F10591" s="5"/>
      <c r="G10591" s="5"/>
      <c r="H10591" s="5"/>
      <c r="I10591" s="3"/>
      <c r="J10591" s="5"/>
      <c r="K10591" s="5"/>
      <c r="L10591" s="5"/>
      <c r="M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3"/>
      <c r="AU10591" s="5"/>
      <c r="AV10591" s="3"/>
      <c r="AW10591" s="3"/>
      <c r="AX10591" s="3"/>
      <c r="AY10591" s="3"/>
      <c r="AZ10591" s="3"/>
      <c r="BA10591" s="3"/>
      <c r="BB10591" s="3"/>
      <c r="BC10591" s="3"/>
      <c r="BD10591" s="3"/>
      <c r="BE10591" s="3"/>
      <c r="BF10591" s="3"/>
      <c r="BG10591" s="3"/>
      <c r="CK10591"/>
    </row>
    <row r="10592" spans="1:89" x14ac:dyDescent="0.25">
      <c r="A10592" s="2"/>
      <c r="B10592" s="5"/>
      <c r="C10592" s="5"/>
      <c r="D10592" s="5"/>
      <c r="E10592" s="5"/>
      <c r="F10592" s="5"/>
      <c r="G10592" s="5"/>
      <c r="H10592" s="5"/>
      <c r="I10592" s="3"/>
      <c r="J10592" s="5"/>
      <c r="K10592" s="5"/>
      <c r="L10592" s="5"/>
      <c r="M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3"/>
      <c r="AU10592" s="5"/>
      <c r="AV10592" s="3"/>
      <c r="AW10592" s="3"/>
      <c r="AX10592" s="3"/>
      <c r="AY10592" s="3"/>
      <c r="AZ10592" s="3"/>
      <c r="BA10592" s="3"/>
      <c r="BB10592" s="3"/>
      <c r="BC10592" s="3"/>
      <c r="BD10592" s="3"/>
      <c r="BE10592" s="3"/>
      <c r="BF10592" s="3"/>
      <c r="BG10592" s="3"/>
      <c r="CK10592"/>
    </row>
    <row r="10593" spans="1:89" x14ac:dyDescent="0.25">
      <c r="A10593" s="2"/>
      <c r="B10593" s="5"/>
      <c r="C10593" s="5"/>
      <c r="D10593" s="5"/>
      <c r="E10593" s="5"/>
      <c r="F10593" s="5"/>
      <c r="G10593" s="5"/>
      <c r="H10593" s="5"/>
      <c r="I10593" s="3"/>
      <c r="J10593" s="5"/>
      <c r="K10593" s="5"/>
      <c r="L10593" s="5"/>
      <c r="M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3"/>
      <c r="AU10593" s="5"/>
      <c r="AV10593" s="3"/>
      <c r="AW10593" s="3"/>
      <c r="AX10593" s="3"/>
      <c r="AY10593" s="3"/>
      <c r="AZ10593" s="3"/>
      <c r="BA10593" s="3"/>
      <c r="BB10593" s="3"/>
      <c r="BC10593" s="3"/>
      <c r="BD10593" s="3"/>
      <c r="BE10593" s="3"/>
      <c r="BF10593" s="3"/>
      <c r="BG10593" s="3"/>
      <c r="CK10593"/>
    </row>
    <row r="10594" spans="1:89" x14ac:dyDescent="0.25">
      <c r="A10594" s="2"/>
      <c r="B10594" s="5"/>
      <c r="C10594" s="5"/>
      <c r="D10594" s="5"/>
      <c r="E10594" s="5"/>
      <c r="F10594" s="5"/>
      <c r="G10594" s="5"/>
      <c r="H10594" s="5"/>
      <c r="I10594" s="3"/>
      <c r="J10594" s="5"/>
      <c r="K10594" s="5"/>
      <c r="L10594" s="5"/>
      <c r="M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3"/>
      <c r="AU10594" s="5"/>
      <c r="AV10594" s="3"/>
      <c r="AW10594" s="3"/>
      <c r="AX10594" s="3"/>
      <c r="AY10594" s="3"/>
      <c r="AZ10594" s="3"/>
      <c r="BA10594" s="3"/>
      <c r="BB10594" s="3"/>
      <c r="BC10594" s="3"/>
      <c r="BD10594" s="3"/>
      <c r="BE10594" s="3"/>
      <c r="BF10594" s="3"/>
      <c r="BG10594" s="3"/>
      <c r="CK10594"/>
    </row>
    <row r="10595" spans="1:89" x14ac:dyDescent="0.25">
      <c r="A10595" s="2"/>
      <c r="B10595" s="5"/>
      <c r="C10595" s="5"/>
      <c r="D10595" s="5"/>
      <c r="E10595" s="5"/>
      <c r="F10595" s="5"/>
      <c r="G10595" s="5"/>
      <c r="H10595" s="5"/>
      <c r="I10595" s="3"/>
      <c r="J10595" s="5"/>
      <c r="K10595" s="5"/>
      <c r="L10595" s="5"/>
      <c r="M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3"/>
      <c r="AU10595" s="5"/>
      <c r="AV10595" s="3"/>
      <c r="AW10595" s="3"/>
      <c r="AX10595" s="3"/>
      <c r="AY10595" s="3"/>
      <c r="AZ10595" s="3"/>
      <c r="BA10595" s="3"/>
      <c r="BB10595" s="3"/>
      <c r="BC10595" s="3"/>
      <c r="BD10595" s="3"/>
      <c r="BE10595" s="3"/>
      <c r="BF10595" s="3"/>
      <c r="BG10595" s="3"/>
      <c r="CK10595"/>
    </row>
    <row r="10596" spans="1:89" x14ac:dyDescent="0.25">
      <c r="A10596" s="2"/>
      <c r="B10596" s="5"/>
      <c r="C10596" s="5"/>
      <c r="D10596" s="5"/>
      <c r="E10596" s="5"/>
      <c r="F10596" s="5"/>
      <c r="G10596" s="5"/>
      <c r="H10596" s="5"/>
      <c r="I10596" s="3"/>
      <c r="J10596" s="5"/>
      <c r="K10596" s="5"/>
      <c r="L10596" s="5"/>
      <c r="M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3"/>
      <c r="AU10596" s="5"/>
      <c r="AV10596" s="3"/>
      <c r="AW10596" s="3"/>
      <c r="AX10596" s="3"/>
      <c r="AY10596" s="3"/>
      <c r="AZ10596" s="3"/>
      <c r="BA10596" s="3"/>
      <c r="BB10596" s="3"/>
      <c r="BC10596" s="3"/>
      <c r="BD10596" s="3"/>
      <c r="BE10596" s="3"/>
      <c r="BF10596" s="3"/>
      <c r="BG10596" s="3"/>
      <c r="CK10596"/>
    </row>
    <row r="10597" spans="1:89" x14ac:dyDescent="0.25">
      <c r="A10597" s="2"/>
      <c r="B10597" s="5"/>
      <c r="C10597" s="5"/>
      <c r="D10597" s="5"/>
      <c r="E10597" s="5"/>
      <c r="F10597" s="5"/>
      <c r="G10597" s="5"/>
      <c r="H10597" s="5"/>
      <c r="I10597" s="5"/>
      <c r="J10597" s="5"/>
      <c r="K10597" s="5"/>
      <c r="L10597" s="5"/>
      <c r="M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3"/>
      <c r="AU10597" s="5"/>
      <c r="AV10597" s="3"/>
      <c r="AW10597" s="3"/>
      <c r="AX10597" s="3"/>
      <c r="AY10597" s="3"/>
      <c r="AZ10597" s="3"/>
      <c r="BA10597" s="3"/>
      <c r="BB10597" s="3"/>
      <c r="BC10597" s="3"/>
      <c r="BD10597" s="3"/>
      <c r="BE10597" s="3"/>
      <c r="BF10597" s="3"/>
      <c r="BG10597" s="3"/>
      <c r="CK10597"/>
    </row>
    <row r="10598" spans="1:89" x14ac:dyDescent="0.25">
      <c r="A10598" s="2"/>
      <c r="B10598" s="5"/>
      <c r="C10598" s="5"/>
      <c r="D10598" s="5"/>
      <c r="E10598" s="5"/>
      <c r="F10598" s="5"/>
      <c r="G10598" s="5"/>
      <c r="H10598" s="5"/>
      <c r="I10598" s="3"/>
      <c r="J10598" s="5"/>
      <c r="K10598" s="5"/>
      <c r="L10598" s="5"/>
      <c r="M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3"/>
      <c r="AU10598" s="5"/>
      <c r="AV10598" s="3"/>
      <c r="AW10598" s="3"/>
      <c r="AX10598" s="3"/>
      <c r="AY10598" s="3"/>
      <c r="AZ10598" s="3"/>
      <c r="BA10598" s="3"/>
      <c r="BB10598" s="3"/>
      <c r="BC10598" s="3"/>
      <c r="BD10598" s="3"/>
      <c r="BE10598" s="3"/>
      <c r="BF10598" s="3"/>
      <c r="BG10598" s="3"/>
      <c r="CK10598"/>
    </row>
    <row r="10599" spans="1:89" x14ac:dyDescent="0.25">
      <c r="A10599" s="2"/>
      <c r="B10599" s="5"/>
      <c r="C10599" s="5"/>
      <c r="D10599" s="5"/>
      <c r="E10599" s="5"/>
      <c r="F10599" s="5"/>
      <c r="G10599" s="5"/>
      <c r="H10599" s="5"/>
      <c r="I10599" s="3"/>
      <c r="J10599" s="5"/>
      <c r="K10599" s="5"/>
      <c r="L10599" s="5"/>
      <c r="M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3"/>
      <c r="AU10599" s="5"/>
      <c r="AV10599" s="3"/>
      <c r="AW10599" s="3"/>
      <c r="AX10599" s="3"/>
      <c r="AY10599" s="3"/>
      <c r="AZ10599" s="3"/>
      <c r="BA10599" s="3"/>
      <c r="BB10599" s="3"/>
      <c r="BC10599" s="3"/>
      <c r="BD10599" s="3"/>
      <c r="BE10599" s="3"/>
      <c r="BF10599" s="3"/>
      <c r="BG10599" s="3"/>
      <c r="CK10599"/>
    </row>
    <row r="10600" spans="1:89" x14ac:dyDescent="0.25">
      <c r="A10600" s="2"/>
      <c r="B10600" s="5"/>
      <c r="C10600" s="5"/>
      <c r="D10600" s="5"/>
      <c r="E10600" s="5"/>
      <c r="F10600" s="5"/>
      <c r="G10600" s="5"/>
      <c r="H10600" s="5"/>
      <c r="I10600" s="3"/>
      <c r="J10600" s="5"/>
      <c r="K10600" s="5"/>
      <c r="L10600" s="5"/>
      <c r="M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3"/>
      <c r="AU10600" s="5"/>
      <c r="AV10600" s="3"/>
      <c r="AW10600" s="3"/>
      <c r="AX10600" s="3"/>
      <c r="AY10600" s="3"/>
      <c r="AZ10600" s="3"/>
      <c r="BA10600" s="3"/>
      <c r="BB10600" s="3"/>
      <c r="BC10600" s="3"/>
      <c r="BD10600" s="3"/>
      <c r="BE10600" s="3"/>
      <c r="BF10600" s="3"/>
      <c r="BG10600" s="3"/>
      <c r="CK10600"/>
    </row>
    <row r="10601" spans="1:89" x14ac:dyDescent="0.25">
      <c r="A10601" s="2"/>
      <c r="B10601" s="5"/>
      <c r="C10601" s="5"/>
      <c r="D10601" s="5"/>
      <c r="E10601" s="5"/>
      <c r="F10601" s="5"/>
      <c r="G10601" s="5"/>
      <c r="H10601" s="5"/>
      <c r="I10601" s="3"/>
      <c r="J10601" s="5"/>
      <c r="K10601" s="5"/>
      <c r="L10601" s="5"/>
      <c r="M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3"/>
      <c r="AU10601" s="5"/>
      <c r="AV10601" s="3"/>
      <c r="AW10601" s="3"/>
      <c r="AX10601" s="3"/>
      <c r="AY10601" s="3"/>
      <c r="AZ10601" s="3"/>
      <c r="BA10601" s="3"/>
      <c r="BB10601" s="3"/>
      <c r="BC10601" s="3"/>
      <c r="BD10601" s="3"/>
      <c r="BE10601" s="3"/>
      <c r="BF10601" s="3"/>
      <c r="BG10601" s="3"/>
      <c r="CK10601"/>
    </row>
    <row r="10602" spans="1:89" x14ac:dyDescent="0.25">
      <c r="A10602" s="2"/>
      <c r="B10602" s="5"/>
      <c r="C10602" s="5"/>
      <c r="D10602" s="5"/>
      <c r="E10602" s="5"/>
      <c r="F10602" s="5"/>
      <c r="G10602" s="5"/>
      <c r="H10602" s="5"/>
      <c r="I10602" s="3"/>
      <c r="J10602" s="5"/>
      <c r="K10602" s="5"/>
      <c r="L10602" s="5"/>
      <c r="M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3"/>
      <c r="AU10602" s="5"/>
      <c r="AV10602" s="3"/>
      <c r="AW10602" s="3"/>
      <c r="AX10602" s="3"/>
      <c r="AY10602" s="3"/>
      <c r="AZ10602" s="3"/>
      <c r="BA10602" s="3"/>
      <c r="BB10602" s="3"/>
      <c r="BC10602" s="3"/>
      <c r="BD10602" s="3"/>
      <c r="BE10602" s="3"/>
      <c r="BF10602" s="3"/>
      <c r="BG10602" s="3"/>
      <c r="CK10602"/>
    </row>
    <row r="10603" spans="1:89" x14ac:dyDescent="0.25">
      <c r="A10603" s="2"/>
      <c r="B10603" s="5"/>
      <c r="C10603" s="5"/>
      <c r="D10603" s="5"/>
      <c r="E10603" s="5"/>
      <c r="F10603" s="5"/>
      <c r="G10603" s="5"/>
      <c r="H10603" s="5"/>
      <c r="I10603" s="3"/>
      <c r="J10603" s="5"/>
      <c r="K10603" s="5"/>
      <c r="L10603" s="5"/>
      <c r="M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3"/>
      <c r="AU10603" s="5"/>
      <c r="AV10603" s="3"/>
      <c r="AW10603" s="3"/>
      <c r="AX10603" s="3"/>
      <c r="AY10603" s="3"/>
      <c r="AZ10603" s="3"/>
      <c r="BA10603" s="3"/>
      <c r="BB10603" s="3"/>
      <c r="BC10603" s="3"/>
      <c r="BD10603" s="3"/>
      <c r="BE10603" s="3"/>
      <c r="BF10603" s="3"/>
      <c r="BG10603" s="3"/>
      <c r="CK10603"/>
    </row>
    <row r="10604" spans="1:89" x14ac:dyDescent="0.25">
      <c r="A10604" s="2"/>
      <c r="B10604" s="5"/>
      <c r="C10604" s="5"/>
      <c r="D10604" s="5"/>
      <c r="E10604" s="5"/>
      <c r="F10604" s="5"/>
      <c r="G10604" s="5"/>
      <c r="H10604" s="5"/>
      <c r="I10604" s="3"/>
      <c r="J10604" s="5"/>
      <c r="K10604" s="5"/>
      <c r="L10604" s="5"/>
      <c r="M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3"/>
      <c r="AU10604" s="5"/>
      <c r="AV10604" s="3"/>
      <c r="AW10604" s="3"/>
      <c r="AX10604" s="3"/>
      <c r="AY10604" s="3"/>
      <c r="AZ10604" s="3"/>
      <c r="BA10604" s="3"/>
      <c r="BB10604" s="3"/>
      <c r="BC10604" s="3"/>
      <c r="BD10604" s="3"/>
      <c r="BE10604" s="3"/>
      <c r="BF10604" s="3"/>
      <c r="BG10604" s="3"/>
      <c r="CK10604"/>
    </row>
    <row r="10605" spans="1:89" x14ac:dyDescent="0.25">
      <c r="A10605" s="2"/>
      <c r="B10605" s="5"/>
      <c r="C10605" s="5"/>
      <c r="D10605" s="5"/>
      <c r="E10605" s="5"/>
      <c r="F10605" s="5"/>
      <c r="G10605" s="5"/>
      <c r="H10605" s="5"/>
      <c r="I10605" s="3"/>
      <c r="J10605" s="5"/>
      <c r="K10605" s="5"/>
      <c r="L10605" s="5"/>
      <c r="M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3"/>
      <c r="AU10605" s="5"/>
      <c r="AV10605" s="3"/>
      <c r="AW10605" s="3"/>
      <c r="AX10605" s="3"/>
      <c r="AY10605" s="3"/>
      <c r="AZ10605" s="3"/>
      <c r="BA10605" s="3"/>
      <c r="BB10605" s="3"/>
      <c r="BC10605" s="3"/>
      <c r="BD10605" s="3"/>
      <c r="BE10605" s="3"/>
      <c r="BF10605" s="3"/>
      <c r="BG10605" s="3"/>
      <c r="CK10605"/>
    </row>
    <row r="10606" spans="1:89" x14ac:dyDescent="0.25">
      <c r="A10606" s="2"/>
      <c r="B10606" s="5"/>
      <c r="C10606" s="5"/>
      <c r="D10606" s="5"/>
      <c r="E10606" s="5"/>
      <c r="F10606" s="5"/>
      <c r="G10606" s="5"/>
      <c r="H10606" s="5"/>
      <c r="I10606" s="3"/>
      <c r="J10606" s="5"/>
      <c r="K10606" s="5"/>
      <c r="L10606" s="5"/>
      <c r="M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3"/>
      <c r="AU10606" s="5"/>
      <c r="AV10606" s="3"/>
      <c r="AW10606" s="3"/>
      <c r="AX10606" s="3"/>
      <c r="AY10606" s="3"/>
      <c r="AZ10606" s="3"/>
      <c r="BA10606" s="3"/>
      <c r="BB10606" s="3"/>
      <c r="BC10606" s="3"/>
      <c r="BD10606" s="3"/>
      <c r="BE10606" s="3"/>
      <c r="BF10606" s="3"/>
      <c r="BG10606" s="3"/>
      <c r="CK10606"/>
    </row>
    <row r="10607" spans="1:89" x14ac:dyDescent="0.25">
      <c r="A10607" s="2"/>
      <c r="B10607" s="5"/>
      <c r="C10607" s="5"/>
      <c r="D10607" s="5"/>
      <c r="E10607" s="5"/>
      <c r="F10607" s="5"/>
      <c r="G10607" s="5"/>
      <c r="H10607" s="5"/>
      <c r="I10607" s="5"/>
      <c r="J10607" s="5"/>
      <c r="K10607" s="5"/>
      <c r="L10607" s="5"/>
      <c r="M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3"/>
      <c r="AU10607" s="5"/>
      <c r="AV10607" s="3"/>
      <c r="AW10607" s="3"/>
      <c r="AX10607" s="3"/>
      <c r="AY10607" s="3"/>
      <c r="AZ10607" s="3"/>
      <c r="BA10607" s="3"/>
      <c r="BB10607" s="3"/>
      <c r="BC10607" s="3"/>
      <c r="BD10607" s="3"/>
      <c r="BE10607" s="3"/>
      <c r="BF10607" s="3"/>
      <c r="BG10607" s="3"/>
      <c r="CK10607"/>
    </row>
    <row r="10608" spans="1:89" x14ac:dyDescent="0.25">
      <c r="A10608" s="2"/>
      <c r="B10608" s="5"/>
      <c r="C10608" s="5"/>
      <c r="D10608" s="5"/>
      <c r="E10608" s="5"/>
      <c r="F10608" s="5"/>
      <c r="G10608" s="5"/>
      <c r="H10608" s="5"/>
      <c r="I10608" s="5"/>
      <c r="J10608" s="5"/>
      <c r="K10608" s="5"/>
      <c r="L10608" s="5"/>
      <c r="M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3"/>
      <c r="AU10608" s="5"/>
      <c r="AV10608" s="3"/>
      <c r="AW10608" s="3"/>
      <c r="AX10608" s="3"/>
      <c r="AY10608" s="3"/>
      <c r="AZ10608" s="3"/>
      <c r="BA10608" s="3"/>
      <c r="BB10608" s="3"/>
      <c r="BC10608" s="3"/>
      <c r="BD10608" s="3"/>
      <c r="BE10608" s="3"/>
      <c r="BF10608" s="3"/>
      <c r="BG10608" s="3"/>
      <c r="CK10608"/>
    </row>
    <row r="10609" spans="1:89" x14ac:dyDescent="0.25">
      <c r="A10609" s="2"/>
      <c r="B10609" s="5"/>
      <c r="C10609" s="5"/>
      <c r="D10609" s="5"/>
      <c r="E10609" s="5"/>
      <c r="F10609" s="5"/>
      <c r="G10609" s="5"/>
      <c r="H10609" s="5"/>
      <c r="I10609" s="3"/>
      <c r="J10609" s="5"/>
      <c r="K10609" s="5"/>
      <c r="L10609" s="5"/>
      <c r="M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3"/>
      <c r="AU10609" s="5"/>
      <c r="AV10609" s="3"/>
      <c r="AW10609" s="3"/>
      <c r="AX10609" s="3"/>
      <c r="AY10609" s="3"/>
      <c r="AZ10609" s="3"/>
      <c r="BA10609" s="3"/>
      <c r="BB10609" s="3"/>
      <c r="BC10609" s="3"/>
      <c r="BD10609" s="3"/>
      <c r="BE10609" s="3"/>
      <c r="BF10609" s="3"/>
      <c r="BG10609" s="3"/>
      <c r="CK10609"/>
    </row>
    <row r="10610" spans="1:89" x14ac:dyDescent="0.25">
      <c r="A10610" s="2"/>
      <c r="B10610" s="5"/>
      <c r="C10610" s="5"/>
      <c r="D10610" s="5"/>
      <c r="E10610" s="5"/>
      <c r="F10610" s="5"/>
      <c r="G10610" s="5"/>
      <c r="H10610" s="5"/>
      <c r="I10610" s="5"/>
      <c r="J10610" s="5"/>
      <c r="K10610" s="5"/>
      <c r="L10610" s="5"/>
      <c r="M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3"/>
      <c r="AU10610" s="5"/>
      <c r="AV10610" s="3"/>
      <c r="AW10610" s="3"/>
      <c r="AX10610" s="3"/>
      <c r="AY10610" s="3"/>
      <c r="AZ10610" s="3"/>
      <c r="BA10610" s="3"/>
      <c r="BB10610" s="3"/>
      <c r="BC10610" s="3"/>
      <c r="BD10610" s="3"/>
      <c r="BE10610" s="3"/>
      <c r="BF10610" s="3"/>
      <c r="BG10610" s="3"/>
      <c r="CK10610"/>
    </row>
    <row r="10611" spans="1:89" x14ac:dyDescent="0.25">
      <c r="A10611" s="2"/>
      <c r="B10611" s="5"/>
      <c r="C10611" s="5"/>
      <c r="D10611" s="5"/>
      <c r="E10611" s="5"/>
      <c r="F10611" s="5"/>
      <c r="G10611" s="5"/>
      <c r="H10611" s="5"/>
      <c r="I10611" s="3"/>
      <c r="J10611" s="5"/>
      <c r="K10611" s="5"/>
      <c r="L10611" s="5"/>
      <c r="M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3"/>
      <c r="AU10611" s="5"/>
      <c r="AV10611" s="3"/>
      <c r="AW10611" s="3"/>
      <c r="AX10611" s="3"/>
      <c r="AY10611" s="3"/>
      <c r="AZ10611" s="3"/>
      <c r="BA10611" s="3"/>
      <c r="BB10611" s="3"/>
      <c r="BC10611" s="3"/>
      <c r="BD10611" s="3"/>
      <c r="BE10611" s="3"/>
      <c r="BF10611" s="3"/>
      <c r="BG10611" s="3"/>
      <c r="CK10611"/>
    </row>
    <row r="10612" spans="1:89" x14ac:dyDescent="0.25">
      <c r="A10612" s="2"/>
      <c r="B10612" s="5"/>
      <c r="C10612" s="5"/>
      <c r="D10612" s="5"/>
      <c r="E10612" s="5"/>
      <c r="F10612" s="5"/>
      <c r="G10612" s="5"/>
      <c r="H10612" s="5"/>
      <c r="I10612" s="5"/>
      <c r="J10612" s="5"/>
      <c r="K10612" s="5"/>
      <c r="L10612" s="5"/>
      <c r="M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3"/>
      <c r="AU10612" s="5"/>
      <c r="AV10612" s="3"/>
      <c r="AW10612" s="3"/>
      <c r="AX10612" s="3"/>
      <c r="AY10612" s="3"/>
      <c r="AZ10612" s="3"/>
      <c r="BA10612" s="3"/>
      <c r="BB10612" s="3"/>
      <c r="BC10612" s="3"/>
      <c r="BD10612" s="3"/>
      <c r="BE10612" s="3"/>
      <c r="BF10612" s="3"/>
      <c r="BG10612" s="3"/>
      <c r="CK10612"/>
    </row>
    <row r="10613" spans="1:89" x14ac:dyDescent="0.25">
      <c r="A10613" s="2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3"/>
      <c r="AU10613" s="5"/>
      <c r="AV10613" s="3"/>
      <c r="AW10613" s="3"/>
      <c r="AX10613" s="3"/>
      <c r="AY10613" s="3"/>
      <c r="AZ10613" s="3"/>
      <c r="BA10613" s="3"/>
      <c r="BB10613" s="3"/>
      <c r="BC10613" s="3"/>
      <c r="BD10613" s="3"/>
      <c r="BE10613" s="3"/>
      <c r="BF10613" s="3"/>
      <c r="BG10613" s="3"/>
      <c r="CK10613"/>
    </row>
    <row r="10614" spans="1:89" x14ac:dyDescent="0.25">
      <c r="A10614" s="2"/>
      <c r="B10614" s="5"/>
      <c r="C10614" s="5"/>
      <c r="D10614" s="5"/>
      <c r="E10614" s="5"/>
      <c r="F10614" s="5"/>
      <c r="G10614" s="5"/>
      <c r="H10614" s="5"/>
      <c r="I10614" s="3"/>
      <c r="J10614" s="5"/>
      <c r="K10614" s="5"/>
      <c r="L10614" s="5"/>
      <c r="M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3"/>
      <c r="AU10614" s="5"/>
      <c r="AV10614" s="3"/>
      <c r="AW10614" s="3"/>
      <c r="AX10614" s="3"/>
      <c r="AY10614" s="3"/>
      <c r="AZ10614" s="3"/>
      <c r="BA10614" s="3"/>
      <c r="BB10614" s="3"/>
      <c r="BC10614" s="3"/>
      <c r="BD10614" s="3"/>
      <c r="BE10614" s="3"/>
      <c r="BF10614" s="3"/>
      <c r="BG10614" s="3"/>
      <c r="CK10614"/>
    </row>
    <row r="10615" spans="1:89" x14ac:dyDescent="0.25">
      <c r="A10615" s="2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  <c r="L10615" s="5"/>
      <c r="M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3"/>
      <c r="AU10615" s="5"/>
      <c r="AV10615" s="3"/>
      <c r="AW10615" s="3"/>
      <c r="AX10615" s="3"/>
      <c r="AY10615" s="3"/>
      <c r="AZ10615" s="3"/>
      <c r="BA10615" s="3"/>
      <c r="BB10615" s="3"/>
      <c r="BC10615" s="3"/>
      <c r="BD10615" s="3"/>
      <c r="BE10615" s="3"/>
      <c r="BF10615" s="3"/>
      <c r="BG10615" s="3"/>
      <c r="CK10615"/>
    </row>
    <row r="10616" spans="1:89" x14ac:dyDescent="0.25">
      <c r="A10616" s="2"/>
      <c r="B10616" s="5"/>
      <c r="C10616" s="5"/>
      <c r="D10616" s="5"/>
      <c r="E10616" s="5"/>
      <c r="F10616" s="5"/>
      <c r="G10616" s="5"/>
      <c r="H10616" s="5"/>
      <c r="I10616" s="3"/>
      <c r="J10616" s="5"/>
      <c r="K10616" s="5"/>
      <c r="L10616" s="5"/>
      <c r="M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3"/>
      <c r="AU10616" s="5"/>
      <c r="AV10616" s="3"/>
      <c r="AW10616" s="3"/>
      <c r="AX10616" s="3"/>
      <c r="AY10616" s="3"/>
      <c r="AZ10616" s="3"/>
      <c r="BA10616" s="3"/>
      <c r="BB10616" s="3"/>
      <c r="BC10616" s="3"/>
      <c r="BD10616" s="3"/>
      <c r="BE10616" s="3"/>
      <c r="BF10616" s="3"/>
      <c r="BG10616" s="3"/>
      <c r="CK10616"/>
    </row>
    <row r="10617" spans="1:89" x14ac:dyDescent="0.25">
      <c r="A10617" s="2"/>
      <c r="B10617" s="5"/>
      <c r="C10617" s="5"/>
      <c r="D10617" s="5"/>
      <c r="E10617" s="5"/>
      <c r="F10617" s="5"/>
      <c r="G10617" s="5"/>
      <c r="H10617" s="5"/>
      <c r="I10617" s="3"/>
      <c r="J10617" s="5"/>
      <c r="K10617" s="5"/>
      <c r="L10617" s="5"/>
      <c r="M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3"/>
      <c r="AU10617" s="5"/>
      <c r="AV10617" s="3"/>
      <c r="AW10617" s="3"/>
      <c r="AX10617" s="3"/>
      <c r="AY10617" s="3"/>
      <c r="AZ10617" s="3"/>
      <c r="BA10617" s="3"/>
      <c r="BB10617" s="3"/>
      <c r="BC10617" s="3"/>
      <c r="BD10617" s="3"/>
      <c r="BE10617" s="3"/>
      <c r="BF10617" s="3"/>
      <c r="BG10617" s="3"/>
      <c r="CK10617"/>
    </row>
    <row r="10618" spans="1:89" x14ac:dyDescent="0.25">
      <c r="A10618" s="2"/>
      <c r="B10618" s="5"/>
      <c r="C10618" s="5"/>
      <c r="D10618" s="5"/>
      <c r="E10618" s="5"/>
      <c r="F10618" s="5"/>
      <c r="G10618" s="5"/>
      <c r="H10618" s="5"/>
      <c r="I10618" s="3"/>
      <c r="J10618" s="5"/>
      <c r="K10618" s="5"/>
      <c r="L10618" s="5"/>
      <c r="M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3"/>
      <c r="AU10618" s="5"/>
      <c r="AV10618" s="3"/>
      <c r="AW10618" s="3"/>
      <c r="AX10618" s="3"/>
      <c r="AY10618" s="3"/>
      <c r="AZ10618" s="3"/>
      <c r="BA10618" s="3"/>
      <c r="BB10618" s="3"/>
      <c r="BC10618" s="3"/>
      <c r="BD10618" s="3"/>
      <c r="BE10618" s="3"/>
      <c r="BF10618" s="3"/>
      <c r="BG10618" s="3"/>
      <c r="CK10618"/>
    </row>
    <row r="10619" spans="1:89" x14ac:dyDescent="0.25">
      <c r="A10619" s="2"/>
      <c r="B10619" s="5"/>
      <c r="C10619" s="5"/>
      <c r="D10619" s="5"/>
      <c r="E10619" s="5"/>
      <c r="F10619" s="5"/>
      <c r="G10619" s="5"/>
      <c r="H10619" s="5"/>
      <c r="I10619" s="3"/>
      <c r="J10619" s="5"/>
      <c r="K10619" s="5"/>
      <c r="L10619" s="5"/>
      <c r="M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3"/>
      <c r="AU10619" s="5"/>
      <c r="AV10619" s="3"/>
      <c r="AW10619" s="3"/>
      <c r="AX10619" s="3"/>
      <c r="AY10619" s="3"/>
      <c r="AZ10619" s="3"/>
      <c r="BA10619" s="3"/>
      <c r="BB10619" s="3"/>
      <c r="BC10619" s="3"/>
      <c r="BD10619" s="3"/>
      <c r="BE10619" s="3"/>
      <c r="BF10619" s="3"/>
      <c r="BG10619" s="3"/>
      <c r="CK10619"/>
    </row>
    <row r="10620" spans="1:89" x14ac:dyDescent="0.25">
      <c r="A10620" s="2"/>
      <c r="B10620" s="5"/>
      <c r="C10620" s="5"/>
      <c r="D10620" s="5"/>
      <c r="E10620" s="5"/>
      <c r="F10620" s="5"/>
      <c r="G10620" s="5"/>
      <c r="H10620" s="5"/>
      <c r="I10620" s="3"/>
      <c r="J10620" s="5"/>
      <c r="K10620" s="5"/>
      <c r="L10620" s="5"/>
      <c r="M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3"/>
      <c r="AU10620" s="5"/>
      <c r="AV10620" s="3"/>
      <c r="AW10620" s="3"/>
      <c r="AX10620" s="3"/>
      <c r="AY10620" s="3"/>
      <c r="AZ10620" s="3"/>
      <c r="BA10620" s="3"/>
      <c r="BB10620" s="3"/>
      <c r="BC10620" s="3"/>
      <c r="BD10620" s="3"/>
      <c r="BE10620" s="3"/>
      <c r="BF10620" s="3"/>
      <c r="BG10620" s="3"/>
      <c r="CK10620"/>
    </row>
    <row r="10621" spans="1:89" x14ac:dyDescent="0.25">
      <c r="A10621" s="2"/>
      <c r="B10621" s="5"/>
      <c r="C10621" s="5"/>
      <c r="D10621" s="5"/>
      <c r="E10621" s="5"/>
      <c r="F10621" s="5"/>
      <c r="G10621" s="5"/>
      <c r="H10621" s="5"/>
      <c r="I10621" s="3"/>
      <c r="J10621" s="5"/>
      <c r="K10621" s="5"/>
      <c r="L10621" s="5"/>
      <c r="M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3"/>
      <c r="AU10621" s="5"/>
      <c r="AV10621" s="3"/>
      <c r="AW10621" s="3"/>
      <c r="AX10621" s="3"/>
      <c r="AY10621" s="3"/>
      <c r="AZ10621" s="3"/>
      <c r="BA10621" s="3"/>
      <c r="BB10621" s="3"/>
      <c r="BC10621" s="3"/>
      <c r="BD10621" s="3"/>
      <c r="BE10621" s="3"/>
      <c r="BF10621" s="3"/>
      <c r="BG10621" s="3"/>
      <c r="CK10621"/>
    </row>
    <row r="10622" spans="1:89" x14ac:dyDescent="0.25">
      <c r="A10622" s="2"/>
      <c r="B10622" s="5"/>
      <c r="C10622" s="5"/>
      <c r="D10622" s="5"/>
      <c r="E10622" s="5"/>
      <c r="F10622" s="5"/>
      <c r="G10622" s="5"/>
      <c r="H10622" s="5"/>
      <c r="I10622" s="3"/>
      <c r="J10622" s="5"/>
      <c r="K10622" s="5"/>
      <c r="L10622" s="5"/>
      <c r="M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3"/>
      <c r="AU10622" s="5"/>
      <c r="AV10622" s="3"/>
      <c r="AW10622" s="3"/>
      <c r="AX10622" s="3"/>
      <c r="AY10622" s="3"/>
      <c r="AZ10622" s="3"/>
      <c r="BA10622" s="3"/>
      <c r="BB10622" s="3"/>
      <c r="BC10622" s="3"/>
      <c r="BD10622" s="3"/>
      <c r="BE10622" s="3"/>
      <c r="BF10622" s="3"/>
      <c r="BG10622" s="3"/>
      <c r="CK10622"/>
    </row>
    <row r="10623" spans="1:89" x14ac:dyDescent="0.25">
      <c r="A10623" s="2"/>
      <c r="B10623" s="5"/>
      <c r="C10623" s="5"/>
      <c r="D10623" s="5"/>
      <c r="E10623" s="5"/>
      <c r="F10623" s="5"/>
      <c r="G10623" s="5"/>
      <c r="H10623" s="5"/>
      <c r="I10623" s="3"/>
      <c r="J10623" s="5"/>
      <c r="K10623" s="5"/>
      <c r="L10623" s="5"/>
      <c r="M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3"/>
      <c r="AU10623" s="5"/>
      <c r="AV10623" s="3"/>
      <c r="AW10623" s="3"/>
      <c r="AX10623" s="3"/>
      <c r="AY10623" s="3"/>
      <c r="AZ10623" s="3"/>
      <c r="BA10623" s="3"/>
      <c r="BB10623" s="3"/>
      <c r="BC10623" s="3"/>
      <c r="BD10623" s="3"/>
      <c r="BE10623" s="3"/>
      <c r="BF10623" s="3"/>
      <c r="BG10623" s="3"/>
      <c r="CK10623"/>
    </row>
    <row r="10624" spans="1:89" x14ac:dyDescent="0.25">
      <c r="A10624" s="2"/>
      <c r="B10624" s="5"/>
      <c r="C10624" s="5"/>
      <c r="D10624" s="5"/>
      <c r="E10624" s="5"/>
      <c r="F10624" s="5"/>
      <c r="G10624" s="5"/>
      <c r="H10624" s="5"/>
      <c r="I10624" s="5"/>
      <c r="J10624" s="5"/>
      <c r="K10624" s="5"/>
      <c r="L10624" s="5"/>
      <c r="M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3"/>
      <c r="AU10624" s="5"/>
      <c r="AV10624" s="3"/>
      <c r="AW10624" s="3"/>
      <c r="AX10624" s="3"/>
      <c r="AY10624" s="3"/>
      <c r="AZ10624" s="3"/>
      <c r="BA10624" s="3"/>
      <c r="BB10624" s="3"/>
      <c r="BC10624" s="3"/>
      <c r="BD10624" s="3"/>
      <c r="BE10624" s="3"/>
      <c r="BF10624" s="3"/>
      <c r="BG10624" s="3"/>
      <c r="CK10624"/>
    </row>
    <row r="10625" spans="1:89" x14ac:dyDescent="0.25">
      <c r="A10625" s="2"/>
      <c r="B10625" s="5"/>
      <c r="C10625" s="5"/>
      <c r="D10625" s="5"/>
      <c r="E10625" s="5"/>
      <c r="F10625" s="5"/>
      <c r="G10625" s="5"/>
      <c r="H10625" s="5"/>
      <c r="I10625" s="3"/>
      <c r="J10625" s="5"/>
      <c r="K10625" s="5"/>
      <c r="L10625" s="5"/>
      <c r="M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3"/>
      <c r="AU10625" s="5"/>
      <c r="AV10625" s="3"/>
      <c r="AW10625" s="3"/>
      <c r="AX10625" s="3"/>
      <c r="AY10625" s="3"/>
      <c r="AZ10625" s="3"/>
      <c r="BA10625" s="3"/>
      <c r="BB10625" s="3"/>
      <c r="BC10625" s="3"/>
      <c r="BD10625" s="3"/>
      <c r="BE10625" s="3"/>
      <c r="BF10625" s="3"/>
      <c r="BG10625" s="3"/>
      <c r="CK10625"/>
    </row>
    <row r="10626" spans="1:89" x14ac:dyDescent="0.25">
      <c r="A10626" s="2"/>
      <c r="B10626" s="5"/>
      <c r="C10626" s="5"/>
      <c r="D10626" s="5"/>
      <c r="E10626" s="5"/>
      <c r="F10626" s="5"/>
      <c r="G10626" s="5"/>
      <c r="H10626" s="5"/>
      <c r="I10626" s="3"/>
      <c r="J10626" s="5"/>
      <c r="K10626" s="5"/>
      <c r="L10626" s="5"/>
      <c r="M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3"/>
      <c r="AU10626" s="5"/>
      <c r="AV10626" s="3"/>
      <c r="AW10626" s="3"/>
      <c r="AX10626" s="3"/>
      <c r="AY10626" s="3"/>
      <c r="AZ10626" s="3"/>
      <c r="BA10626" s="3"/>
      <c r="BB10626" s="3"/>
      <c r="BC10626" s="3"/>
      <c r="BD10626" s="3"/>
      <c r="BE10626" s="3"/>
      <c r="BF10626" s="3"/>
      <c r="BG10626" s="3"/>
      <c r="CK10626"/>
    </row>
    <row r="10627" spans="1:89" x14ac:dyDescent="0.25">
      <c r="A10627" s="2"/>
      <c r="B10627" s="5"/>
      <c r="C10627" s="5"/>
      <c r="D10627" s="5"/>
      <c r="E10627" s="5"/>
      <c r="F10627" s="5"/>
      <c r="G10627" s="5"/>
      <c r="H10627" s="5"/>
      <c r="I10627" s="3"/>
      <c r="J10627" s="5"/>
      <c r="K10627" s="5"/>
      <c r="L10627" s="5"/>
      <c r="M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3"/>
      <c r="AU10627" s="5"/>
      <c r="AV10627" s="3"/>
      <c r="AW10627" s="3"/>
      <c r="AX10627" s="3"/>
      <c r="AY10627" s="3"/>
      <c r="AZ10627" s="3"/>
      <c r="BA10627" s="3"/>
      <c r="BB10627" s="3"/>
      <c r="BC10627" s="3"/>
      <c r="BD10627" s="3"/>
      <c r="BE10627" s="3"/>
      <c r="BF10627" s="3"/>
      <c r="BG10627" s="3"/>
      <c r="CK10627"/>
    </row>
    <row r="10628" spans="1:89" x14ac:dyDescent="0.25">
      <c r="A10628" s="2"/>
      <c r="B10628" s="5"/>
      <c r="C10628" s="5"/>
      <c r="D10628" s="5"/>
      <c r="E10628" s="5"/>
      <c r="F10628" s="5"/>
      <c r="G10628" s="5"/>
      <c r="H10628" s="5"/>
      <c r="I10628" s="3"/>
      <c r="J10628" s="5"/>
      <c r="K10628" s="5"/>
      <c r="L10628" s="5"/>
      <c r="M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3"/>
      <c r="AU10628" s="5"/>
      <c r="AV10628" s="3"/>
      <c r="AW10628" s="3"/>
      <c r="AX10628" s="3"/>
      <c r="AY10628" s="3"/>
      <c r="AZ10628" s="3"/>
      <c r="BA10628" s="3"/>
      <c r="BB10628" s="3"/>
      <c r="BC10628" s="3"/>
      <c r="BD10628" s="3"/>
      <c r="BE10628" s="3"/>
      <c r="BF10628" s="3"/>
      <c r="BG10628" s="3"/>
      <c r="CK10628"/>
    </row>
    <row r="10629" spans="1:89" x14ac:dyDescent="0.25">
      <c r="A10629" s="2"/>
      <c r="B10629" s="5"/>
      <c r="C10629" s="5"/>
      <c r="D10629" s="5"/>
      <c r="E10629" s="5"/>
      <c r="F10629" s="5"/>
      <c r="G10629" s="5"/>
      <c r="H10629" s="5"/>
      <c r="I10629" s="3"/>
      <c r="J10629" s="5"/>
      <c r="K10629" s="5"/>
      <c r="L10629" s="5"/>
      <c r="M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3"/>
      <c r="AU10629" s="5"/>
      <c r="AV10629" s="3"/>
      <c r="AW10629" s="3"/>
      <c r="AX10629" s="3"/>
      <c r="AY10629" s="3"/>
      <c r="AZ10629" s="3"/>
      <c r="BA10629" s="3"/>
      <c r="BB10629" s="3"/>
      <c r="BC10629" s="3"/>
      <c r="BD10629" s="3"/>
      <c r="BE10629" s="3"/>
      <c r="BF10629" s="3"/>
      <c r="BG10629" s="3"/>
      <c r="CK10629"/>
    </row>
    <row r="10630" spans="1:89" x14ac:dyDescent="0.25">
      <c r="A10630" s="2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  <c r="L10630" s="5"/>
      <c r="M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3"/>
      <c r="AU10630" s="5"/>
      <c r="AV10630" s="3"/>
      <c r="AW10630" s="3"/>
      <c r="AX10630" s="3"/>
      <c r="AY10630" s="3"/>
      <c r="AZ10630" s="3"/>
      <c r="BA10630" s="3"/>
      <c r="BB10630" s="3"/>
      <c r="BC10630" s="3"/>
      <c r="BD10630" s="3"/>
      <c r="BE10630" s="3"/>
      <c r="BF10630" s="3"/>
      <c r="BG10630" s="3"/>
      <c r="CK10630"/>
    </row>
    <row r="10631" spans="1:89" x14ac:dyDescent="0.25">
      <c r="A10631" s="2"/>
      <c r="B10631" s="5"/>
      <c r="C10631" s="5"/>
      <c r="D10631" s="5"/>
      <c r="E10631" s="5"/>
      <c r="F10631" s="5"/>
      <c r="G10631" s="5"/>
      <c r="H10631" s="5"/>
      <c r="I10631" s="3"/>
      <c r="J10631" s="5"/>
      <c r="K10631" s="5"/>
      <c r="L10631" s="5"/>
      <c r="M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3"/>
      <c r="AU10631" s="5"/>
      <c r="AV10631" s="3"/>
      <c r="AW10631" s="3"/>
      <c r="AX10631" s="3"/>
      <c r="AY10631" s="3"/>
      <c r="AZ10631" s="3"/>
      <c r="BA10631" s="3"/>
      <c r="BB10631" s="3"/>
      <c r="BC10631" s="3"/>
      <c r="BD10631" s="3"/>
      <c r="BE10631" s="3"/>
      <c r="BF10631" s="3"/>
      <c r="BG10631" s="3"/>
      <c r="CK10631"/>
    </row>
    <row r="10632" spans="1:89" x14ac:dyDescent="0.25">
      <c r="A10632" s="2"/>
      <c r="B10632" s="5"/>
      <c r="C10632" s="5"/>
      <c r="D10632" s="5"/>
      <c r="E10632" s="5"/>
      <c r="F10632" s="5"/>
      <c r="G10632" s="5"/>
      <c r="H10632" s="5"/>
      <c r="I10632" s="3"/>
      <c r="J10632" s="5"/>
      <c r="K10632" s="5"/>
      <c r="L10632" s="5"/>
      <c r="M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3"/>
      <c r="AU10632" s="5"/>
      <c r="AV10632" s="3"/>
      <c r="AW10632" s="3"/>
      <c r="AX10632" s="3"/>
      <c r="AY10632" s="3"/>
      <c r="AZ10632" s="3"/>
      <c r="BA10632" s="3"/>
      <c r="BB10632" s="3"/>
      <c r="BC10632" s="3"/>
      <c r="BD10632" s="3"/>
      <c r="BE10632" s="3"/>
      <c r="BF10632" s="3"/>
      <c r="BG10632" s="3"/>
      <c r="CK10632"/>
    </row>
    <row r="10633" spans="1:89" x14ac:dyDescent="0.25">
      <c r="A10633" s="2"/>
      <c r="B10633" s="5"/>
      <c r="C10633" s="5"/>
      <c r="D10633" s="5"/>
      <c r="E10633" s="5"/>
      <c r="F10633" s="5"/>
      <c r="G10633" s="5"/>
      <c r="H10633" s="5"/>
      <c r="I10633" s="3"/>
      <c r="J10633" s="5"/>
      <c r="K10633" s="5"/>
      <c r="L10633" s="5"/>
      <c r="M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3"/>
      <c r="AU10633" s="5"/>
      <c r="AV10633" s="3"/>
      <c r="AW10633" s="3"/>
      <c r="AX10633" s="3"/>
      <c r="AY10633" s="3"/>
      <c r="AZ10633" s="3"/>
      <c r="BA10633" s="3"/>
      <c r="BB10633" s="3"/>
      <c r="BC10633" s="3"/>
      <c r="BD10633" s="3"/>
      <c r="BE10633" s="3"/>
      <c r="BF10633" s="3"/>
      <c r="BG10633" s="3"/>
      <c r="CK10633"/>
    </row>
    <row r="10634" spans="1:89" x14ac:dyDescent="0.25">
      <c r="A10634" s="2"/>
      <c r="B10634" s="5"/>
      <c r="C10634" s="5"/>
      <c r="D10634" s="5"/>
      <c r="E10634" s="5"/>
      <c r="F10634" s="5"/>
      <c r="G10634" s="5"/>
      <c r="H10634" s="5"/>
      <c r="I10634" s="3"/>
      <c r="J10634" s="5"/>
      <c r="K10634" s="5"/>
      <c r="L10634" s="5"/>
      <c r="M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3"/>
      <c r="AU10634" s="5"/>
      <c r="AV10634" s="3"/>
      <c r="AW10634" s="3"/>
      <c r="AX10634" s="3"/>
      <c r="AY10634" s="3"/>
      <c r="AZ10634" s="3"/>
      <c r="BA10634" s="3"/>
      <c r="BB10634" s="3"/>
      <c r="BC10634" s="3"/>
      <c r="BD10634" s="3"/>
      <c r="BE10634" s="3"/>
      <c r="BF10634" s="3"/>
      <c r="BG10634" s="3"/>
      <c r="CK10634"/>
    </row>
    <row r="10635" spans="1:89" x14ac:dyDescent="0.25">
      <c r="A10635" s="2"/>
      <c r="B10635" s="5"/>
      <c r="C10635" s="5"/>
      <c r="D10635" s="5"/>
      <c r="E10635" s="5"/>
      <c r="F10635" s="5"/>
      <c r="G10635" s="5"/>
      <c r="H10635" s="5"/>
      <c r="I10635" s="3"/>
      <c r="J10635" s="5"/>
      <c r="K10635" s="5"/>
      <c r="L10635" s="5"/>
      <c r="M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3"/>
      <c r="AU10635" s="5"/>
      <c r="AV10635" s="3"/>
      <c r="AW10635" s="3"/>
      <c r="AX10635" s="3"/>
      <c r="AY10635" s="3"/>
      <c r="AZ10635" s="3"/>
      <c r="BA10635" s="3"/>
      <c r="BB10635" s="3"/>
      <c r="BC10635" s="3"/>
      <c r="BD10635" s="3"/>
      <c r="BE10635" s="3"/>
      <c r="BF10635" s="3"/>
      <c r="BG10635" s="3"/>
      <c r="CK10635"/>
    </row>
    <row r="10636" spans="1:89" x14ac:dyDescent="0.25">
      <c r="A10636" s="2"/>
      <c r="B10636" s="5"/>
      <c r="C10636" s="5"/>
      <c r="D10636" s="5"/>
      <c r="E10636" s="5"/>
      <c r="F10636" s="5"/>
      <c r="G10636" s="5"/>
      <c r="H10636" s="5"/>
      <c r="I10636" s="3"/>
      <c r="J10636" s="5"/>
      <c r="K10636" s="5"/>
      <c r="L10636" s="5"/>
      <c r="M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3"/>
      <c r="AU10636" s="5"/>
      <c r="AV10636" s="3"/>
      <c r="AW10636" s="3"/>
      <c r="AX10636" s="3"/>
      <c r="AY10636" s="3"/>
      <c r="AZ10636" s="3"/>
      <c r="BA10636" s="3"/>
      <c r="BB10636" s="3"/>
      <c r="BC10636" s="3"/>
      <c r="BD10636" s="3"/>
      <c r="BE10636" s="3"/>
      <c r="BF10636" s="3"/>
      <c r="BG10636" s="3"/>
      <c r="CK10636"/>
    </row>
    <row r="10637" spans="1:89" x14ac:dyDescent="0.25">
      <c r="A10637" s="2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  <c r="L10637" s="5"/>
      <c r="M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3"/>
      <c r="AU10637" s="5"/>
      <c r="AV10637" s="3"/>
      <c r="AW10637" s="3"/>
      <c r="AX10637" s="3"/>
      <c r="AY10637" s="3"/>
      <c r="AZ10637" s="3"/>
      <c r="BA10637" s="3"/>
      <c r="BB10637" s="3"/>
      <c r="BC10637" s="3"/>
      <c r="BD10637" s="3"/>
      <c r="BE10637" s="3"/>
      <c r="BF10637" s="3"/>
      <c r="BG10637" s="3"/>
      <c r="CK10637"/>
    </row>
    <row r="10638" spans="1:89" x14ac:dyDescent="0.25">
      <c r="A10638" s="2"/>
      <c r="B10638" s="5"/>
      <c r="C10638" s="5"/>
      <c r="D10638" s="5"/>
      <c r="E10638" s="5"/>
      <c r="F10638" s="5"/>
      <c r="G10638" s="5"/>
      <c r="H10638" s="5"/>
      <c r="I10638" s="3"/>
      <c r="J10638" s="5"/>
      <c r="K10638" s="5"/>
      <c r="L10638" s="5"/>
      <c r="M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3"/>
      <c r="AU10638" s="5"/>
      <c r="AV10638" s="3"/>
      <c r="AW10638" s="3"/>
      <c r="AX10638" s="3"/>
      <c r="AY10638" s="3"/>
      <c r="AZ10638" s="3"/>
      <c r="BA10638" s="3"/>
      <c r="BB10638" s="3"/>
      <c r="BC10638" s="3"/>
      <c r="BD10638" s="3"/>
      <c r="BE10638" s="3"/>
      <c r="BF10638" s="3"/>
      <c r="BG10638" s="3"/>
      <c r="CK10638"/>
    </row>
    <row r="10639" spans="1:89" x14ac:dyDescent="0.25">
      <c r="A10639" s="2"/>
      <c r="B10639" s="5"/>
      <c r="C10639" s="5"/>
      <c r="D10639" s="5"/>
      <c r="E10639" s="5"/>
      <c r="F10639" s="5"/>
      <c r="G10639" s="5"/>
      <c r="H10639" s="5"/>
      <c r="I10639" s="5"/>
      <c r="J10639" s="5"/>
      <c r="K10639" s="5"/>
      <c r="L10639" s="5"/>
      <c r="M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3"/>
      <c r="AU10639" s="5"/>
      <c r="AV10639" s="3"/>
      <c r="AW10639" s="3"/>
      <c r="AX10639" s="3"/>
      <c r="AY10639" s="3"/>
      <c r="AZ10639" s="3"/>
      <c r="BA10639" s="3"/>
      <c r="BB10639" s="3"/>
      <c r="BC10639" s="3"/>
      <c r="BD10639" s="3"/>
      <c r="BE10639" s="3"/>
      <c r="BF10639" s="3"/>
      <c r="BG10639" s="3"/>
      <c r="CK10639"/>
    </row>
    <row r="10640" spans="1:89" x14ac:dyDescent="0.25">
      <c r="A10640" s="2"/>
      <c r="B10640" s="5"/>
      <c r="C10640" s="5"/>
      <c r="D10640" s="5"/>
      <c r="E10640" s="5"/>
      <c r="F10640" s="5"/>
      <c r="G10640" s="5"/>
      <c r="H10640" s="5"/>
      <c r="I10640" s="3"/>
      <c r="J10640" s="5"/>
      <c r="K10640" s="5"/>
      <c r="L10640" s="5"/>
      <c r="M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3"/>
      <c r="AU10640" s="5"/>
      <c r="AV10640" s="3"/>
      <c r="AW10640" s="3"/>
      <c r="AX10640" s="3"/>
      <c r="AY10640" s="3"/>
      <c r="AZ10640" s="3"/>
      <c r="BA10640" s="3"/>
      <c r="BB10640" s="3"/>
      <c r="BC10640" s="3"/>
      <c r="BD10640" s="3"/>
      <c r="BE10640" s="3"/>
      <c r="BF10640" s="3"/>
      <c r="BG10640" s="3"/>
      <c r="CK10640"/>
    </row>
    <row r="10641" spans="1:89" x14ac:dyDescent="0.25">
      <c r="A10641" s="2"/>
      <c r="B10641" s="5"/>
      <c r="C10641" s="5"/>
      <c r="D10641" s="5"/>
      <c r="E10641" s="5"/>
      <c r="F10641" s="5"/>
      <c r="G10641" s="5"/>
      <c r="H10641" s="5"/>
      <c r="I10641" s="3"/>
      <c r="J10641" s="5"/>
      <c r="K10641" s="5"/>
      <c r="L10641" s="5"/>
      <c r="M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3"/>
      <c r="AU10641" s="5"/>
      <c r="AV10641" s="3"/>
      <c r="AW10641" s="3"/>
      <c r="AX10641" s="3"/>
      <c r="AY10641" s="3"/>
      <c r="AZ10641" s="3"/>
      <c r="BA10641" s="3"/>
      <c r="BB10641" s="3"/>
      <c r="BC10641" s="3"/>
      <c r="BD10641" s="3"/>
      <c r="BE10641" s="3"/>
      <c r="BF10641" s="3"/>
      <c r="BG10641" s="3"/>
      <c r="CK10641"/>
    </row>
    <row r="10642" spans="1:89" x14ac:dyDescent="0.25">
      <c r="A10642" s="2"/>
      <c r="B10642" s="5"/>
      <c r="C10642" s="5"/>
      <c r="D10642" s="5"/>
      <c r="E10642" s="5"/>
      <c r="F10642" s="5"/>
      <c r="G10642" s="5"/>
      <c r="H10642" s="5"/>
      <c r="I10642" s="3"/>
      <c r="J10642" s="5"/>
      <c r="K10642" s="5"/>
      <c r="L10642" s="5"/>
      <c r="M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3"/>
      <c r="AU10642" s="5"/>
      <c r="AV10642" s="3"/>
      <c r="AW10642" s="3"/>
      <c r="AX10642" s="3"/>
      <c r="AY10642" s="3"/>
      <c r="AZ10642" s="3"/>
      <c r="BA10642" s="3"/>
      <c r="BB10642" s="3"/>
      <c r="BC10642" s="3"/>
      <c r="BD10642" s="3"/>
      <c r="BE10642" s="3"/>
      <c r="BF10642" s="3"/>
      <c r="BG10642" s="3"/>
      <c r="CK10642"/>
    </row>
    <row r="10643" spans="1:89" x14ac:dyDescent="0.25">
      <c r="A10643" s="2"/>
      <c r="B10643" s="5"/>
      <c r="C10643" s="5"/>
      <c r="D10643" s="5"/>
      <c r="E10643" s="5"/>
      <c r="F10643" s="5"/>
      <c r="G10643" s="5"/>
      <c r="H10643" s="5"/>
      <c r="I10643" s="3"/>
      <c r="J10643" s="5"/>
      <c r="K10643" s="5"/>
      <c r="L10643" s="5"/>
      <c r="M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3"/>
      <c r="AU10643" s="5"/>
      <c r="AV10643" s="3"/>
      <c r="AW10643" s="3"/>
      <c r="AX10643" s="3"/>
      <c r="AY10643" s="3"/>
      <c r="AZ10643" s="3"/>
      <c r="BA10643" s="3"/>
      <c r="BB10643" s="3"/>
      <c r="BC10643" s="3"/>
      <c r="BD10643" s="3"/>
      <c r="BE10643" s="3"/>
      <c r="BF10643" s="3"/>
      <c r="BG10643" s="3"/>
      <c r="CK10643"/>
    </row>
    <row r="10644" spans="1:89" x14ac:dyDescent="0.25">
      <c r="A10644" s="2"/>
      <c r="B10644" s="5"/>
      <c r="C10644" s="5"/>
      <c r="D10644" s="5"/>
      <c r="E10644" s="5"/>
      <c r="F10644" s="5"/>
      <c r="G10644" s="5"/>
      <c r="H10644" s="5"/>
      <c r="I10644" s="5"/>
      <c r="J10644" s="5"/>
      <c r="K10644" s="5"/>
      <c r="L10644" s="5"/>
      <c r="M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3"/>
      <c r="AU10644" s="5"/>
      <c r="AV10644" s="3"/>
      <c r="AW10644" s="3"/>
      <c r="AX10644" s="3"/>
      <c r="AY10644" s="3"/>
      <c r="AZ10644" s="3"/>
      <c r="BA10644" s="3"/>
      <c r="BB10644" s="3"/>
      <c r="BC10644" s="3"/>
      <c r="BD10644" s="3"/>
      <c r="BE10644" s="3"/>
      <c r="BF10644" s="3"/>
      <c r="BG10644" s="3"/>
      <c r="CK10644"/>
    </row>
    <row r="10645" spans="1:89" x14ac:dyDescent="0.25">
      <c r="A10645" s="2"/>
      <c r="B10645" s="5"/>
      <c r="C10645" s="5"/>
      <c r="D10645" s="5"/>
      <c r="E10645" s="5"/>
      <c r="F10645" s="5"/>
      <c r="G10645" s="5"/>
      <c r="H10645" s="5"/>
      <c r="I10645" s="3"/>
      <c r="J10645" s="5"/>
      <c r="K10645" s="5"/>
      <c r="L10645" s="5"/>
      <c r="M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3"/>
      <c r="AU10645" s="5"/>
      <c r="AV10645" s="3"/>
      <c r="AW10645" s="3"/>
      <c r="AX10645" s="3"/>
      <c r="AY10645" s="3"/>
      <c r="AZ10645" s="3"/>
      <c r="BA10645" s="3"/>
      <c r="BB10645" s="3"/>
      <c r="BC10645" s="3"/>
      <c r="BD10645" s="3"/>
      <c r="BE10645" s="3"/>
      <c r="BF10645" s="3"/>
      <c r="BG10645" s="3"/>
      <c r="CK10645"/>
    </row>
    <row r="10646" spans="1:89" x14ac:dyDescent="0.25">
      <c r="A10646" s="2"/>
      <c r="B10646" s="5"/>
      <c r="C10646" s="5"/>
      <c r="D10646" s="5"/>
      <c r="E10646" s="5"/>
      <c r="F10646" s="5"/>
      <c r="G10646" s="5"/>
      <c r="H10646" s="5"/>
      <c r="I10646" s="3"/>
      <c r="J10646" s="5"/>
      <c r="K10646" s="5"/>
      <c r="L10646" s="5"/>
      <c r="M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3"/>
      <c r="AU10646" s="5"/>
      <c r="AV10646" s="3"/>
      <c r="AW10646" s="3"/>
      <c r="AX10646" s="3"/>
      <c r="AY10646" s="3"/>
      <c r="AZ10646" s="3"/>
      <c r="BA10646" s="3"/>
      <c r="BB10646" s="3"/>
      <c r="BC10646" s="3"/>
      <c r="BD10646" s="3"/>
      <c r="BE10646" s="3"/>
      <c r="BF10646" s="3"/>
      <c r="BG10646" s="3"/>
      <c r="CK10646"/>
    </row>
    <row r="10647" spans="1:89" x14ac:dyDescent="0.25">
      <c r="A10647" s="2"/>
      <c r="B10647" s="5"/>
      <c r="C10647" s="5"/>
      <c r="D10647" s="5"/>
      <c r="E10647" s="5"/>
      <c r="F10647" s="5"/>
      <c r="G10647" s="5"/>
      <c r="H10647" s="5"/>
      <c r="I10647" s="3"/>
      <c r="J10647" s="5"/>
      <c r="K10647" s="5"/>
      <c r="L10647" s="5"/>
      <c r="M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3"/>
      <c r="AU10647" s="5"/>
      <c r="AV10647" s="3"/>
      <c r="AW10647" s="3"/>
      <c r="AX10647" s="3"/>
      <c r="AY10647" s="3"/>
      <c r="AZ10647" s="3"/>
      <c r="BA10647" s="3"/>
      <c r="BB10647" s="3"/>
      <c r="BC10647" s="3"/>
      <c r="BD10647" s="3"/>
      <c r="BE10647" s="3"/>
      <c r="BF10647" s="3"/>
      <c r="BG10647" s="3"/>
      <c r="CK10647"/>
    </row>
    <row r="10648" spans="1:89" x14ac:dyDescent="0.25">
      <c r="A10648" s="2"/>
      <c r="B10648" s="5"/>
      <c r="C10648" s="5"/>
      <c r="D10648" s="5"/>
      <c r="E10648" s="5"/>
      <c r="F10648" s="5"/>
      <c r="G10648" s="5"/>
      <c r="H10648" s="5"/>
      <c r="I10648" s="5"/>
      <c r="J10648" s="5"/>
      <c r="K10648" s="5"/>
      <c r="L10648" s="5"/>
      <c r="M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3"/>
      <c r="AU10648" s="5"/>
      <c r="AV10648" s="3"/>
      <c r="AW10648" s="3"/>
      <c r="AX10648" s="3"/>
      <c r="AY10648" s="3"/>
      <c r="AZ10648" s="3"/>
      <c r="BA10648" s="3"/>
      <c r="BB10648" s="3"/>
      <c r="BC10648" s="3"/>
      <c r="BD10648" s="3"/>
      <c r="BE10648" s="3"/>
      <c r="BF10648" s="3"/>
      <c r="BG10648" s="3"/>
      <c r="CK10648"/>
    </row>
    <row r="10649" spans="1:89" x14ac:dyDescent="0.25">
      <c r="A10649" s="2"/>
      <c r="B10649" s="5"/>
      <c r="C10649" s="5"/>
      <c r="D10649" s="5"/>
      <c r="E10649" s="5"/>
      <c r="F10649" s="5"/>
      <c r="G10649" s="5"/>
      <c r="H10649" s="5"/>
      <c r="I10649" s="3"/>
      <c r="J10649" s="5"/>
      <c r="K10649" s="5"/>
      <c r="L10649" s="5"/>
      <c r="M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3"/>
      <c r="AU10649" s="5"/>
      <c r="AV10649" s="3"/>
      <c r="AW10649" s="3"/>
      <c r="AX10649" s="3"/>
      <c r="AY10649" s="3"/>
      <c r="AZ10649" s="3"/>
      <c r="BA10649" s="3"/>
      <c r="BB10649" s="3"/>
      <c r="BC10649" s="3"/>
      <c r="BD10649" s="3"/>
      <c r="BE10649" s="3"/>
      <c r="BF10649" s="3"/>
      <c r="BG10649" s="3"/>
      <c r="CK10649"/>
    </row>
    <row r="10650" spans="1:89" x14ac:dyDescent="0.25">
      <c r="A10650" s="2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  <c r="L10650" s="5"/>
      <c r="M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3"/>
      <c r="AU10650" s="5"/>
      <c r="AV10650" s="3"/>
      <c r="AW10650" s="3"/>
      <c r="AX10650" s="3"/>
      <c r="AY10650" s="3"/>
      <c r="AZ10650" s="3"/>
      <c r="BA10650" s="3"/>
      <c r="BB10650" s="3"/>
      <c r="BC10650" s="3"/>
      <c r="BD10650" s="3"/>
      <c r="BE10650" s="3"/>
      <c r="BF10650" s="3"/>
      <c r="BG10650" s="3"/>
      <c r="CK10650"/>
    </row>
    <row r="10651" spans="1:89" x14ac:dyDescent="0.25">
      <c r="A10651" s="2"/>
      <c r="B10651" s="5"/>
      <c r="C10651" s="5"/>
      <c r="D10651" s="5"/>
      <c r="E10651" s="5"/>
      <c r="F10651" s="5"/>
      <c r="G10651" s="5"/>
      <c r="H10651" s="5"/>
      <c r="I10651" s="5"/>
      <c r="J10651" s="5"/>
      <c r="K10651" s="5"/>
      <c r="L10651" s="5"/>
      <c r="M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3"/>
      <c r="AU10651" s="5"/>
      <c r="AV10651" s="3"/>
      <c r="AW10651" s="3"/>
      <c r="AX10651" s="3"/>
      <c r="AY10651" s="3"/>
      <c r="AZ10651" s="3"/>
      <c r="BA10651" s="3"/>
      <c r="BB10651" s="3"/>
      <c r="BC10651" s="3"/>
      <c r="BD10651" s="3"/>
      <c r="BE10651" s="3"/>
      <c r="BF10651" s="3"/>
      <c r="BG10651" s="3"/>
      <c r="CK10651"/>
    </row>
    <row r="10652" spans="1:89" x14ac:dyDescent="0.25">
      <c r="A10652" s="2"/>
      <c r="B10652" s="5"/>
      <c r="C10652" s="5"/>
      <c r="D10652" s="5"/>
      <c r="E10652" s="5"/>
      <c r="F10652" s="5"/>
      <c r="G10652" s="5"/>
      <c r="H10652" s="5"/>
      <c r="I10652" s="5"/>
      <c r="J10652" s="5"/>
      <c r="K10652" s="5"/>
      <c r="L10652" s="5"/>
      <c r="M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3"/>
      <c r="AU10652" s="5"/>
      <c r="AV10652" s="3"/>
      <c r="AW10652" s="3"/>
      <c r="AX10652" s="3"/>
      <c r="AY10652" s="3"/>
      <c r="AZ10652" s="3"/>
      <c r="BA10652" s="3"/>
      <c r="BB10652" s="3"/>
      <c r="BC10652" s="3"/>
      <c r="BD10652" s="3"/>
      <c r="BE10652" s="3"/>
      <c r="BF10652" s="3"/>
      <c r="BG10652" s="3"/>
      <c r="CK10652"/>
    </row>
    <row r="10653" spans="1:89" x14ac:dyDescent="0.25">
      <c r="A10653" s="2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  <c r="L10653" s="5"/>
      <c r="M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3"/>
      <c r="AU10653" s="5"/>
      <c r="AV10653" s="3"/>
      <c r="AW10653" s="3"/>
      <c r="AX10653" s="3"/>
      <c r="AY10653" s="3"/>
      <c r="AZ10653" s="3"/>
      <c r="BA10653" s="3"/>
      <c r="BB10653" s="3"/>
      <c r="BC10653" s="3"/>
      <c r="BD10653" s="3"/>
      <c r="BE10653" s="3"/>
      <c r="BF10653" s="3"/>
      <c r="BG10653" s="3"/>
      <c r="CK10653"/>
    </row>
    <row r="10654" spans="1:89" x14ac:dyDescent="0.25">
      <c r="A10654" s="2"/>
      <c r="B10654" s="5"/>
      <c r="C10654" s="5"/>
      <c r="D10654" s="5"/>
      <c r="E10654" s="5"/>
      <c r="F10654" s="5"/>
      <c r="G10654" s="5"/>
      <c r="H10654" s="5"/>
      <c r="I10654" s="3"/>
      <c r="J10654" s="5"/>
      <c r="K10654" s="5"/>
      <c r="L10654" s="5"/>
      <c r="M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3"/>
      <c r="AU10654" s="5"/>
      <c r="AV10654" s="3"/>
      <c r="AW10654" s="3"/>
      <c r="AX10654" s="3"/>
      <c r="AY10654" s="3"/>
      <c r="AZ10654" s="3"/>
      <c r="BA10654" s="3"/>
      <c r="BB10654" s="3"/>
      <c r="BC10654" s="3"/>
      <c r="BD10654" s="3"/>
      <c r="BE10654" s="3"/>
      <c r="BF10654" s="3"/>
      <c r="BG10654" s="3"/>
      <c r="CK10654"/>
    </row>
    <row r="10655" spans="1:89" x14ac:dyDescent="0.25">
      <c r="A10655" s="2"/>
      <c r="B10655" s="5"/>
      <c r="C10655" s="5"/>
      <c r="D10655" s="5"/>
      <c r="E10655" s="5"/>
      <c r="F10655" s="5"/>
      <c r="G10655" s="5"/>
      <c r="H10655" s="5"/>
      <c r="I10655" s="3"/>
      <c r="J10655" s="5"/>
      <c r="K10655" s="5"/>
      <c r="L10655" s="5"/>
      <c r="M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3"/>
      <c r="AU10655" s="5"/>
      <c r="AV10655" s="3"/>
      <c r="AW10655" s="3"/>
      <c r="AX10655" s="3"/>
      <c r="AY10655" s="3"/>
      <c r="AZ10655" s="3"/>
      <c r="BA10655" s="3"/>
      <c r="BB10655" s="3"/>
      <c r="BC10655" s="3"/>
      <c r="BD10655" s="3"/>
      <c r="BE10655" s="3"/>
      <c r="BF10655" s="3"/>
      <c r="BG10655" s="3"/>
      <c r="CK10655"/>
    </row>
    <row r="10656" spans="1:89" x14ac:dyDescent="0.25">
      <c r="A10656" s="2"/>
      <c r="B10656" s="5"/>
      <c r="C10656" s="5"/>
      <c r="D10656" s="5"/>
      <c r="E10656" s="5"/>
      <c r="F10656" s="5"/>
      <c r="G10656" s="5"/>
      <c r="H10656" s="5"/>
      <c r="I10656" s="3"/>
      <c r="J10656" s="5"/>
      <c r="K10656" s="5"/>
      <c r="L10656" s="5"/>
      <c r="M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3"/>
      <c r="AU10656" s="5"/>
      <c r="AV10656" s="3"/>
      <c r="AW10656" s="3"/>
      <c r="AX10656" s="3"/>
      <c r="AY10656" s="3"/>
      <c r="AZ10656" s="3"/>
      <c r="BA10656" s="3"/>
      <c r="BB10656" s="3"/>
      <c r="BC10656" s="3"/>
      <c r="BD10656" s="3"/>
      <c r="BE10656" s="3"/>
      <c r="BF10656" s="3"/>
      <c r="BG10656" s="3"/>
      <c r="CK10656"/>
    </row>
    <row r="10657" spans="1:89" x14ac:dyDescent="0.25">
      <c r="A10657" s="2"/>
      <c r="B10657" s="5"/>
      <c r="C10657" s="5"/>
      <c r="D10657" s="5"/>
      <c r="E10657" s="5"/>
      <c r="F10657" s="5"/>
      <c r="G10657" s="5"/>
      <c r="H10657" s="5"/>
      <c r="I10657" s="3"/>
      <c r="J10657" s="5"/>
      <c r="K10657" s="5"/>
      <c r="L10657" s="5"/>
      <c r="M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3"/>
      <c r="AU10657" s="5"/>
      <c r="AV10657" s="3"/>
      <c r="AW10657" s="3"/>
      <c r="AX10657" s="3"/>
      <c r="AY10657" s="3"/>
      <c r="AZ10657" s="3"/>
      <c r="BA10657" s="3"/>
      <c r="BB10657" s="3"/>
      <c r="BC10657" s="3"/>
      <c r="BD10657" s="3"/>
      <c r="BE10657" s="3"/>
      <c r="BF10657" s="3"/>
      <c r="BG10657" s="3"/>
      <c r="CK10657"/>
    </row>
    <row r="10658" spans="1:89" x14ac:dyDescent="0.25">
      <c r="A10658" s="2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3"/>
      <c r="AU10658" s="5"/>
      <c r="AV10658" s="3"/>
      <c r="AW10658" s="3"/>
      <c r="AX10658" s="3"/>
      <c r="AY10658" s="3"/>
      <c r="AZ10658" s="3"/>
      <c r="BA10658" s="3"/>
      <c r="BB10658" s="3"/>
      <c r="BC10658" s="3"/>
      <c r="BD10658" s="3"/>
      <c r="BE10658" s="3"/>
      <c r="BF10658" s="3"/>
      <c r="BG10658" s="3"/>
      <c r="CK10658"/>
    </row>
    <row r="10659" spans="1:89" x14ac:dyDescent="0.25">
      <c r="A10659" s="2"/>
      <c r="B10659" s="5"/>
      <c r="C10659" s="5"/>
      <c r="D10659" s="5"/>
      <c r="E10659" s="5"/>
      <c r="F10659" s="5"/>
      <c r="G10659" s="5"/>
      <c r="H10659" s="5"/>
      <c r="I10659" s="3"/>
      <c r="J10659" s="5"/>
      <c r="K10659" s="5"/>
      <c r="L10659" s="5"/>
      <c r="M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3"/>
      <c r="AU10659" s="5"/>
      <c r="AV10659" s="3"/>
      <c r="AW10659" s="3"/>
      <c r="AX10659" s="3"/>
      <c r="AY10659" s="3"/>
      <c r="AZ10659" s="3"/>
      <c r="BA10659" s="3"/>
      <c r="BB10659" s="3"/>
      <c r="BC10659" s="3"/>
      <c r="BD10659" s="3"/>
      <c r="BE10659" s="3"/>
      <c r="BF10659" s="3"/>
      <c r="BG10659" s="3"/>
      <c r="CK10659"/>
    </row>
    <row r="10660" spans="1:89" x14ac:dyDescent="0.25">
      <c r="A10660" s="2"/>
      <c r="B10660" s="5"/>
      <c r="C10660" s="5"/>
      <c r="D10660" s="5"/>
      <c r="E10660" s="5"/>
      <c r="F10660" s="5"/>
      <c r="G10660" s="5"/>
      <c r="H10660" s="5"/>
      <c r="I10660" s="3"/>
      <c r="J10660" s="5"/>
      <c r="K10660" s="5"/>
      <c r="L10660" s="5"/>
      <c r="M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3"/>
      <c r="AU10660" s="5"/>
      <c r="AV10660" s="3"/>
      <c r="AW10660" s="3"/>
      <c r="AX10660" s="3"/>
      <c r="AY10660" s="3"/>
      <c r="AZ10660" s="3"/>
      <c r="BA10660" s="3"/>
      <c r="BB10660" s="3"/>
      <c r="BC10660" s="3"/>
      <c r="BD10660" s="3"/>
      <c r="BE10660" s="3"/>
      <c r="BF10660" s="3"/>
      <c r="BG10660" s="3"/>
      <c r="CK10660"/>
    </row>
    <row r="10661" spans="1:89" x14ac:dyDescent="0.25">
      <c r="A10661" s="2"/>
      <c r="B10661" s="5"/>
      <c r="C10661" s="5"/>
      <c r="D10661" s="5"/>
      <c r="E10661" s="5"/>
      <c r="F10661" s="5"/>
      <c r="G10661" s="5"/>
      <c r="H10661" s="5"/>
      <c r="I10661" s="3"/>
      <c r="J10661" s="5"/>
      <c r="K10661" s="5"/>
      <c r="L10661" s="5"/>
      <c r="M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3"/>
      <c r="AU10661" s="5"/>
      <c r="AV10661" s="3"/>
      <c r="AW10661" s="3"/>
      <c r="AX10661" s="3"/>
      <c r="AY10661" s="3"/>
      <c r="AZ10661" s="3"/>
      <c r="BA10661" s="3"/>
      <c r="BB10661" s="3"/>
      <c r="BC10661" s="3"/>
      <c r="BD10661" s="3"/>
      <c r="BE10661" s="3"/>
      <c r="BF10661" s="3"/>
      <c r="BG10661" s="3"/>
      <c r="CK10661"/>
    </row>
    <row r="10662" spans="1:89" x14ac:dyDescent="0.25">
      <c r="A10662" s="2"/>
      <c r="B10662" s="5"/>
      <c r="C10662" s="5"/>
      <c r="D10662" s="5"/>
      <c r="E10662" s="5"/>
      <c r="F10662" s="5"/>
      <c r="G10662" s="5"/>
      <c r="H10662" s="5"/>
      <c r="I10662" s="3"/>
      <c r="J10662" s="5"/>
      <c r="K10662" s="5"/>
      <c r="L10662" s="5"/>
      <c r="M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3"/>
      <c r="AU10662" s="5"/>
      <c r="AV10662" s="3"/>
      <c r="AW10662" s="3"/>
      <c r="AX10662" s="3"/>
      <c r="AY10662" s="3"/>
      <c r="AZ10662" s="3"/>
      <c r="BA10662" s="3"/>
      <c r="BB10662" s="3"/>
      <c r="BC10662" s="3"/>
      <c r="BD10662" s="3"/>
      <c r="BE10662" s="3"/>
      <c r="BF10662" s="3"/>
      <c r="BG10662" s="3"/>
      <c r="CK10662"/>
    </row>
    <row r="10663" spans="1:89" x14ac:dyDescent="0.25">
      <c r="A10663" s="2"/>
      <c r="B10663" s="5"/>
      <c r="C10663" s="5"/>
      <c r="D10663" s="5"/>
      <c r="E10663" s="5"/>
      <c r="F10663" s="5"/>
      <c r="G10663" s="5"/>
      <c r="H10663" s="5"/>
      <c r="I10663" s="3"/>
      <c r="J10663" s="5"/>
      <c r="K10663" s="5"/>
      <c r="L10663" s="5"/>
      <c r="M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3"/>
      <c r="AU10663" s="5"/>
      <c r="AV10663" s="3"/>
      <c r="AW10663" s="3"/>
      <c r="AX10663" s="3"/>
      <c r="AY10663" s="3"/>
      <c r="AZ10663" s="3"/>
      <c r="BA10663" s="3"/>
      <c r="BB10663" s="3"/>
      <c r="BC10663" s="3"/>
      <c r="BD10663" s="3"/>
      <c r="BE10663" s="3"/>
      <c r="BF10663" s="3"/>
      <c r="BG10663" s="3"/>
      <c r="CK10663"/>
    </row>
    <row r="10664" spans="1:89" x14ac:dyDescent="0.25">
      <c r="A10664" s="2"/>
      <c r="B10664" s="5"/>
      <c r="C10664" s="5"/>
      <c r="D10664" s="5"/>
      <c r="E10664" s="5"/>
      <c r="F10664" s="5"/>
      <c r="G10664" s="5"/>
      <c r="H10664" s="5"/>
      <c r="I10664" s="3"/>
      <c r="J10664" s="5"/>
      <c r="K10664" s="5"/>
      <c r="L10664" s="5"/>
      <c r="M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3"/>
      <c r="AU10664" s="5"/>
      <c r="AV10664" s="3"/>
      <c r="AW10664" s="3"/>
      <c r="AX10664" s="3"/>
      <c r="AY10664" s="3"/>
      <c r="AZ10664" s="3"/>
      <c r="BA10664" s="3"/>
      <c r="BB10664" s="3"/>
      <c r="BC10664" s="3"/>
      <c r="BD10664" s="3"/>
      <c r="BE10664" s="3"/>
      <c r="BF10664" s="3"/>
      <c r="BG10664" s="3"/>
      <c r="CK10664"/>
    </row>
    <row r="10665" spans="1:89" x14ac:dyDescent="0.25">
      <c r="A10665" s="2"/>
      <c r="B10665" s="5"/>
      <c r="C10665" s="5"/>
      <c r="D10665" s="5"/>
      <c r="E10665" s="5"/>
      <c r="F10665" s="5"/>
      <c r="G10665" s="5"/>
      <c r="H10665" s="5"/>
      <c r="I10665" s="5"/>
      <c r="J10665" s="5"/>
      <c r="K10665" s="5"/>
      <c r="L10665" s="5"/>
      <c r="M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3"/>
      <c r="AU10665" s="5"/>
      <c r="AV10665" s="3"/>
      <c r="AW10665" s="3"/>
      <c r="AX10665" s="3"/>
      <c r="AY10665" s="3"/>
      <c r="AZ10665" s="3"/>
      <c r="BA10665" s="3"/>
      <c r="BB10665" s="3"/>
      <c r="BC10665" s="3"/>
      <c r="BD10665" s="3"/>
      <c r="BE10665" s="3"/>
      <c r="BF10665" s="3"/>
      <c r="BG10665" s="3"/>
      <c r="CK10665"/>
    </row>
    <row r="10666" spans="1:89" x14ac:dyDescent="0.25">
      <c r="A10666" s="2"/>
      <c r="B10666" s="5"/>
      <c r="C10666" s="5"/>
      <c r="D10666" s="5"/>
      <c r="E10666" s="5"/>
      <c r="F10666" s="5"/>
      <c r="G10666" s="5"/>
      <c r="H10666" s="5"/>
      <c r="I10666" s="3"/>
      <c r="J10666" s="5"/>
      <c r="K10666" s="5"/>
      <c r="L10666" s="5"/>
      <c r="M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3"/>
      <c r="AU10666" s="5"/>
      <c r="AV10666" s="3"/>
      <c r="AW10666" s="3"/>
      <c r="AX10666" s="3"/>
      <c r="AY10666" s="3"/>
      <c r="AZ10666" s="3"/>
      <c r="BA10666" s="3"/>
      <c r="BB10666" s="3"/>
      <c r="BC10666" s="3"/>
      <c r="BD10666" s="3"/>
      <c r="BE10666" s="3"/>
      <c r="BF10666" s="3"/>
      <c r="BG10666" s="3"/>
      <c r="CK10666"/>
    </row>
    <row r="10667" spans="1:89" x14ac:dyDescent="0.25">
      <c r="A10667" s="2"/>
      <c r="B10667" s="5"/>
      <c r="C10667" s="5"/>
      <c r="D10667" s="5"/>
      <c r="E10667" s="5"/>
      <c r="F10667" s="5"/>
      <c r="G10667" s="5"/>
      <c r="H10667" s="5"/>
      <c r="I10667" s="3"/>
      <c r="J10667" s="5"/>
      <c r="K10667" s="5"/>
      <c r="L10667" s="5"/>
      <c r="M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3"/>
      <c r="AU10667" s="5"/>
      <c r="AV10667" s="3"/>
      <c r="AW10667" s="3"/>
      <c r="AX10667" s="3"/>
      <c r="AY10667" s="3"/>
      <c r="AZ10667" s="3"/>
      <c r="BA10667" s="3"/>
      <c r="BB10667" s="3"/>
      <c r="BC10667" s="3"/>
      <c r="BD10667" s="3"/>
      <c r="BE10667" s="3"/>
      <c r="BF10667" s="3"/>
      <c r="BG10667" s="3"/>
      <c r="CK10667"/>
    </row>
    <row r="10668" spans="1:89" x14ac:dyDescent="0.25">
      <c r="A10668" s="2"/>
      <c r="B10668" s="5"/>
      <c r="C10668" s="5"/>
      <c r="D10668" s="5"/>
      <c r="E10668" s="5"/>
      <c r="F10668" s="5"/>
      <c r="G10668" s="5"/>
      <c r="H10668" s="5"/>
      <c r="I10668" s="3"/>
      <c r="J10668" s="5"/>
      <c r="K10668" s="5"/>
      <c r="L10668" s="5"/>
      <c r="M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3"/>
      <c r="AU10668" s="5"/>
      <c r="AV10668" s="3"/>
      <c r="AW10668" s="3"/>
      <c r="AX10668" s="3"/>
      <c r="AY10668" s="3"/>
      <c r="AZ10668" s="3"/>
      <c r="BA10668" s="3"/>
      <c r="BB10668" s="3"/>
      <c r="BC10668" s="3"/>
      <c r="BD10668" s="3"/>
      <c r="BE10668" s="3"/>
      <c r="BF10668" s="3"/>
      <c r="BG10668" s="3"/>
      <c r="CK10668"/>
    </row>
    <row r="10669" spans="1:89" x14ac:dyDescent="0.25">
      <c r="A10669" s="2"/>
      <c r="B10669" s="5"/>
      <c r="C10669" s="5"/>
      <c r="D10669" s="5"/>
      <c r="E10669" s="5"/>
      <c r="F10669" s="5"/>
      <c r="G10669" s="5"/>
      <c r="H10669" s="5"/>
      <c r="I10669" s="3"/>
      <c r="J10669" s="5"/>
      <c r="K10669" s="5"/>
      <c r="L10669" s="5"/>
      <c r="M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3"/>
      <c r="AU10669" s="5"/>
      <c r="AV10669" s="3"/>
      <c r="AW10669" s="3"/>
      <c r="AX10669" s="3"/>
      <c r="AY10669" s="3"/>
      <c r="AZ10669" s="3"/>
      <c r="BA10669" s="3"/>
      <c r="BB10669" s="3"/>
      <c r="BC10669" s="3"/>
      <c r="BD10669" s="3"/>
      <c r="BE10669" s="3"/>
      <c r="BF10669" s="3"/>
      <c r="BG10669" s="3"/>
      <c r="CK10669"/>
    </row>
    <row r="10670" spans="1:89" x14ac:dyDescent="0.25">
      <c r="A10670" s="2"/>
      <c r="B10670" s="5"/>
      <c r="C10670" s="5"/>
      <c r="D10670" s="5"/>
      <c r="E10670" s="5"/>
      <c r="F10670" s="5"/>
      <c r="G10670" s="5"/>
      <c r="H10670" s="5"/>
      <c r="I10670" s="3"/>
      <c r="J10670" s="5"/>
      <c r="K10670" s="5"/>
      <c r="L10670" s="5"/>
      <c r="M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3"/>
      <c r="AU10670" s="5"/>
      <c r="AV10670" s="3"/>
      <c r="AW10670" s="3"/>
      <c r="AX10670" s="3"/>
      <c r="AY10670" s="3"/>
      <c r="AZ10670" s="3"/>
      <c r="BA10670" s="3"/>
      <c r="BB10670" s="3"/>
      <c r="BC10670" s="3"/>
      <c r="BD10670" s="3"/>
      <c r="BE10670" s="3"/>
      <c r="BF10670" s="3"/>
      <c r="BG10670" s="3"/>
      <c r="CK10670"/>
    </row>
    <row r="10671" spans="1:89" x14ac:dyDescent="0.25">
      <c r="A10671" s="2"/>
      <c r="B10671" s="5"/>
      <c r="C10671" s="5"/>
      <c r="D10671" s="5"/>
      <c r="E10671" s="5"/>
      <c r="F10671" s="5"/>
      <c r="G10671" s="5"/>
      <c r="H10671" s="5"/>
      <c r="I10671" s="3"/>
      <c r="J10671" s="5"/>
      <c r="K10671" s="5"/>
      <c r="L10671" s="5"/>
      <c r="M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3"/>
      <c r="AU10671" s="5"/>
      <c r="AV10671" s="3"/>
      <c r="AW10671" s="3"/>
      <c r="AX10671" s="3"/>
      <c r="AY10671" s="3"/>
      <c r="AZ10671" s="3"/>
      <c r="BA10671" s="3"/>
      <c r="BB10671" s="3"/>
      <c r="BC10671" s="3"/>
      <c r="BD10671" s="3"/>
      <c r="BE10671" s="3"/>
      <c r="BF10671" s="3"/>
      <c r="BG10671" s="3"/>
      <c r="CK10671"/>
    </row>
    <row r="10672" spans="1:89" x14ac:dyDescent="0.25">
      <c r="A10672" s="2"/>
      <c r="B10672" s="5"/>
      <c r="C10672" s="5"/>
      <c r="D10672" s="5"/>
      <c r="E10672" s="5"/>
      <c r="F10672" s="5"/>
      <c r="G10672" s="5"/>
      <c r="H10672" s="5"/>
      <c r="I10672" s="3"/>
      <c r="J10672" s="5"/>
      <c r="K10672" s="5"/>
      <c r="L10672" s="5"/>
      <c r="M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3"/>
      <c r="AU10672" s="5"/>
      <c r="AV10672" s="3"/>
      <c r="AW10672" s="3"/>
      <c r="AX10672" s="3"/>
      <c r="AY10672" s="3"/>
      <c r="AZ10672" s="3"/>
      <c r="BA10672" s="3"/>
      <c r="BB10672" s="3"/>
      <c r="BC10672" s="3"/>
      <c r="BD10672" s="3"/>
      <c r="BE10672" s="3"/>
      <c r="BF10672" s="3"/>
      <c r="BG10672" s="3"/>
      <c r="CK10672"/>
    </row>
    <row r="10673" spans="1:89" x14ac:dyDescent="0.25">
      <c r="A10673" s="2"/>
      <c r="B10673" s="5"/>
      <c r="C10673" s="5"/>
      <c r="D10673" s="5"/>
      <c r="E10673" s="5"/>
      <c r="F10673" s="5"/>
      <c r="G10673" s="5"/>
      <c r="H10673" s="5"/>
      <c r="I10673" s="3"/>
      <c r="J10673" s="5"/>
      <c r="K10673" s="5"/>
      <c r="L10673" s="5"/>
      <c r="M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3"/>
      <c r="AU10673" s="5"/>
      <c r="AV10673" s="3"/>
      <c r="AW10673" s="3"/>
      <c r="AX10673" s="3"/>
      <c r="AY10673" s="3"/>
      <c r="AZ10673" s="3"/>
      <c r="BA10673" s="3"/>
      <c r="BB10673" s="3"/>
      <c r="BC10673" s="3"/>
      <c r="BD10673" s="3"/>
      <c r="BE10673" s="3"/>
      <c r="BF10673" s="3"/>
      <c r="BG10673" s="3"/>
      <c r="CK10673"/>
    </row>
    <row r="10674" spans="1:89" x14ac:dyDescent="0.25">
      <c r="A10674" s="2"/>
      <c r="B10674" s="5"/>
      <c r="C10674" s="5"/>
      <c r="D10674" s="5"/>
      <c r="E10674" s="5"/>
      <c r="F10674" s="5"/>
      <c r="G10674" s="5"/>
      <c r="H10674" s="5"/>
      <c r="I10674" s="3"/>
      <c r="J10674" s="5"/>
      <c r="K10674" s="5"/>
      <c r="L10674" s="5"/>
      <c r="M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3"/>
      <c r="AU10674" s="5"/>
      <c r="AV10674" s="3"/>
      <c r="AW10674" s="3"/>
      <c r="AX10674" s="3"/>
      <c r="AY10674" s="3"/>
      <c r="AZ10674" s="3"/>
      <c r="BA10674" s="3"/>
      <c r="BB10674" s="3"/>
      <c r="BC10674" s="3"/>
      <c r="BD10674" s="3"/>
      <c r="BE10674" s="3"/>
      <c r="BF10674" s="3"/>
      <c r="BG10674" s="3"/>
      <c r="CK10674"/>
    </row>
    <row r="10675" spans="1:89" x14ac:dyDescent="0.25">
      <c r="A10675" s="2"/>
      <c r="B10675" s="5"/>
      <c r="C10675" s="5"/>
      <c r="D10675" s="5"/>
      <c r="E10675" s="5"/>
      <c r="F10675" s="5"/>
      <c r="G10675" s="5"/>
      <c r="H10675" s="5"/>
      <c r="I10675" s="3"/>
      <c r="J10675" s="5"/>
      <c r="K10675" s="5"/>
      <c r="L10675" s="5"/>
      <c r="M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3"/>
      <c r="AU10675" s="5"/>
      <c r="AV10675" s="3"/>
      <c r="AW10675" s="3"/>
      <c r="AX10675" s="3"/>
      <c r="AY10675" s="3"/>
      <c r="AZ10675" s="3"/>
      <c r="BA10675" s="3"/>
      <c r="BB10675" s="3"/>
      <c r="BC10675" s="3"/>
      <c r="BD10675" s="3"/>
      <c r="BE10675" s="3"/>
      <c r="BF10675" s="3"/>
      <c r="BG10675" s="3"/>
      <c r="CK10675"/>
    </row>
    <row r="10676" spans="1:89" x14ac:dyDescent="0.25">
      <c r="A10676" s="2"/>
      <c r="B10676" s="5"/>
      <c r="C10676" s="5"/>
      <c r="D10676" s="5"/>
      <c r="E10676" s="5"/>
      <c r="F10676" s="5"/>
      <c r="G10676" s="5"/>
      <c r="H10676" s="5"/>
      <c r="I10676" s="3"/>
      <c r="J10676" s="5"/>
      <c r="K10676" s="5"/>
      <c r="L10676" s="5"/>
      <c r="M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3"/>
      <c r="AU10676" s="5"/>
      <c r="AV10676" s="3"/>
      <c r="AW10676" s="3"/>
      <c r="AX10676" s="3"/>
      <c r="AY10676" s="3"/>
      <c r="AZ10676" s="3"/>
      <c r="BA10676" s="3"/>
      <c r="BB10676" s="3"/>
      <c r="BC10676" s="3"/>
      <c r="BD10676" s="3"/>
      <c r="BE10676" s="3"/>
      <c r="BF10676" s="3"/>
      <c r="BG10676" s="3"/>
      <c r="CK10676"/>
    </row>
    <row r="10677" spans="1:89" x14ac:dyDescent="0.25">
      <c r="A10677" s="2"/>
      <c r="B10677" s="5"/>
      <c r="C10677" s="5"/>
      <c r="D10677" s="5"/>
      <c r="E10677" s="5"/>
      <c r="F10677" s="5"/>
      <c r="G10677" s="5"/>
      <c r="H10677" s="5"/>
      <c r="I10677" s="3"/>
      <c r="J10677" s="5"/>
      <c r="K10677" s="5"/>
      <c r="L10677" s="5"/>
      <c r="M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3"/>
      <c r="AU10677" s="5"/>
      <c r="AV10677" s="3"/>
      <c r="AW10677" s="3"/>
      <c r="AX10677" s="3"/>
      <c r="AY10677" s="3"/>
      <c r="AZ10677" s="3"/>
      <c r="BA10677" s="3"/>
      <c r="BB10677" s="3"/>
      <c r="BC10677" s="3"/>
      <c r="BD10677" s="3"/>
      <c r="BE10677" s="3"/>
      <c r="BF10677" s="3"/>
      <c r="BG10677" s="3"/>
      <c r="CK10677"/>
    </row>
    <row r="10678" spans="1:89" x14ac:dyDescent="0.25">
      <c r="A10678" s="2"/>
      <c r="B10678" s="5"/>
      <c r="C10678" s="5"/>
      <c r="D10678" s="5"/>
      <c r="E10678" s="5"/>
      <c r="F10678" s="5"/>
      <c r="G10678" s="5"/>
      <c r="H10678" s="5"/>
      <c r="I10678" s="3"/>
      <c r="J10678" s="5"/>
      <c r="K10678" s="5"/>
      <c r="L10678" s="5"/>
      <c r="M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3"/>
      <c r="AU10678" s="5"/>
      <c r="AV10678" s="3"/>
      <c r="AW10678" s="3"/>
      <c r="AX10678" s="3"/>
      <c r="AY10678" s="3"/>
      <c r="AZ10678" s="3"/>
      <c r="BA10678" s="3"/>
      <c r="BB10678" s="3"/>
      <c r="BC10678" s="3"/>
      <c r="BD10678" s="3"/>
      <c r="BE10678" s="3"/>
      <c r="BF10678" s="3"/>
      <c r="BG10678" s="3"/>
      <c r="CK10678"/>
    </row>
    <row r="10679" spans="1:89" x14ac:dyDescent="0.25">
      <c r="A10679" s="2"/>
      <c r="B10679" s="5"/>
      <c r="C10679" s="5"/>
      <c r="D10679" s="5"/>
      <c r="E10679" s="5"/>
      <c r="F10679" s="5"/>
      <c r="G10679" s="5"/>
      <c r="H10679" s="5"/>
      <c r="I10679" s="3"/>
      <c r="J10679" s="5"/>
      <c r="K10679" s="5"/>
      <c r="L10679" s="5"/>
      <c r="M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3"/>
      <c r="AU10679" s="5"/>
      <c r="AV10679" s="3"/>
      <c r="AW10679" s="3"/>
      <c r="AX10679" s="3"/>
      <c r="AY10679" s="3"/>
      <c r="AZ10679" s="3"/>
      <c r="BA10679" s="3"/>
      <c r="BB10679" s="3"/>
      <c r="BC10679" s="3"/>
      <c r="BD10679" s="3"/>
      <c r="BE10679" s="3"/>
      <c r="BF10679" s="3"/>
      <c r="BG10679" s="3"/>
      <c r="CK10679"/>
    </row>
    <row r="10680" spans="1:89" x14ac:dyDescent="0.25">
      <c r="A10680" s="2"/>
      <c r="B10680" s="5"/>
      <c r="C10680" s="5"/>
      <c r="D10680" s="5"/>
      <c r="E10680" s="5"/>
      <c r="F10680" s="5"/>
      <c r="G10680" s="5"/>
      <c r="H10680" s="5"/>
      <c r="I10680" s="3"/>
      <c r="J10680" s="5"/>
      <c r="K10680" s="5"/>
      <c r="L10680" s="5"/>
      <c r="M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3"/>
      <c r="AU10680" s="5"/>
      <c r="AV10680" s="3"/>
      <c r="AW10680" s="3"/>
      <c r="AX10680" s="3"/>
      <c r="AY10680" s="3"/>
      <c r="AZ10680" s="3"/>
      <c r="BA10680" s="3"/>
      <c r="BB10680" s="3"/>
      <c r="BC10680" s="3"/>
      <c r="BD10680" s="3"/>
      <c r="BE10680" s="3"/>
      <c r="BF10680" s="3"/>
      <c r="BG10680" s="3"/>
      <c r="CK10680"/>
    </row>
    <row r="10681" spans="1:89" x14ac:dyDescent="0.25">
      <c r="A10681" s="2"/>
      <c r="B10681" s="5"/>
      <c r="C10681" s="5"/>
      <c r="D10681" s="5"/>
      <c r="E10681" s="5"/>
      <c r="F10681" s="5"/>
      <c r="G10681" s="5"/>
      <c r="H10681" s="5"/>
      <c r="I10681" s="3"/>
      <c r="J10681" s="5"/>
      <c r="K10681" s="5"/>
      <c r="L10681" s="5"/>
      <c r="M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3"/>
      <c r="AU10681" s="5"/>
      <c r="AV10681" s="3"/>
      <c r="AW10681" s="3"/>
      <c r="AX10681" s="3"/>
      <c r="AY10681" s="3"/>
      <c r="AZ10681" s="3"/>
      <c r="BA10681" s="3"/>
      <c r="BB10681" s="3"/>
      <c r="BC10681" s="3"/>
      <c r="BD10681" s="3"/>
      <c r="BE10681" s="3"/>
      <c r="BF10681" s="3"/>
      <c r="BG10681" s="3"/>
      <c r="CK10681"/>
    </row>
    <row r="10682" spans="1:89" x14ac:dyDescent="0.25">
      <c r="A10682" s="2"/>
      <c r="B10682" s="5"/>
      <c r="C10682" s="5"/>
      <c r="D10682" s="5"/>
      <c r="E10682" s="5"/>
      <c r="F10682" s="5"/>
      <c r="G10682" s="5"/>
      <c r="H10682" s="5"/>
      <c r="I10682" s="3"/>
      <c r="J10682" s="5"/>
      <c r="K10682" s="5"/>
      <c r="L10682" s="5"/>
      <c r="M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3"/>
      <c r="AU10682" s="5"/>
      <c r="AV10682" s="3"/>
      <c r="AW10682" s="3"/>
      <c r="AX10682" s="3"/>
      <c r="AY10682" s="3"/>
      <c r="AZ10682" s="3"/>
      <c r="BA10682" s="3"/>
      <c r="BB10682" s="3"/>
      <c r="BC10682" s="3"/>
      <c r="BD10682" s="3"/>
      <c r="BE10682" s="3"/>
      <c r="BF10682" s="3"/>
      <c r="BG10682" s="3"/>
      <c r="CK10682"/>
    </row>
    <row r="10683" spans="1:89" x14ac:dyDescent="0.25">
      <c r="A10683" s="2"/>
      <c r="B10683" s="5"/>
      <c r="C10683" s="5"/>
      <c r="D10683" s="5"/>
      <c r="E10683" s="5"/>
      <c r="F10683" s="5"/>
      <c r="G10683" s="5"/>
      <c r="H10683" s="5"/>
      <c r="I10683" s="3"/>
      <c r="J10683" s="5"/>
      <c r="K10683" s="5"/>
      <c r="L10683" s="5"/>
      <c r="M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3"/>
      <c r="AU10683" s="5"/>
      <c r="AV10683" s="3"/>
      <c r="AW10683" s="3"/>
      <c r="AX10683" s="3"/>
      <c r="AY10683" s="3"/>
      <c r="AZ10683" s="3"/>
      <c r="BA10683" s="3"/>
      <c r="BB10683" s="3"/>
      <c r="BC10683" s="3"/>
      <c r="BD10683" s="3"/>
      <c r="BE10683" s="3"/>
      <c r="BF10683" s="3"/>
      <c r="BG10683" s="3"/>
      <c r="CK10683"/>
    </row>
    <row r="10684" spans="1:89" x14ac:dyDescent="0.25">
      <c r="A10684" s="2"/>
      <c r="B10684" s="5"/>
      <c r="C10684" s="5"/>
      <c r="D10684" s="5"/>
      <c r="E10684" s="5"/>
      <c r="F10684" s="5"/>
      <c r="G10684" s="5"/>
      <c r="H10684" s="5"/>
      <c r="I10684" s="3"/>
      <c r="J10684" s="5"/>
      <c r="K10684" s="5"/>
      <c r="L10684" s="5"/>
      <c r="M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3"/>
      <c r="AU10684" s="5"/>
      <c r="AV10684" s="3"/>
      <c r="AW10684" s="3"/>
      <c r="AX10684" s="3"/>
      <c r="AY10684" s="3"/>
      <c r="AZ10684" s="3"/>
      <c r="BA10684" s="3"/>
      <c r="BB10684" s="3"/>
      <c r="BC10684" s="3"/>
      <c r="BD10684" s="3"/>
      <c r="BE10684" s="3"/>
      <c r="BF10684" s="3"/>
      <c r="BG10684" s="3"/>
      <c r="CK10684"/>
    </row>
    <row r="10685" spans="1:89" x14ac:dyDescent="0.25">
      <c r="A10685" s="2"/>
      <c r="B10685" s="5"/>
      <c r="C10685" s="5"/>
      <c r="D10685" s="5"/>
      <c r="E10685" s="5"/>
      <c r="F10685" s="5"/>
      <c r="G10685" s="5"/>
      <c r="H10685" s="5"/>
      <c r="I10685" s="3"/>
      <c r="J10685" s="5"/>
      <c r="K10685" s="5"/>
      <c r="L10685" s="5"/>
      <c r="M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3"/>
      <c r="AU10685" s="5"/>
      <c r="AV10685" s="3"/>
      <c r="AW10685" s="3"/>
      <c r="AX10685" s="3"/>
      <c r="AY10685" s="3"/>
      <c r="AZ10685" s="3"/>
      <c r="BA10685" s="3"/>
      <c r="BB10685" s="3"/>
      <c r="BC10685" s="3"/>
      <c r="BD10685" s="3"/>
      <c r="BE10685" s="3"/>
      <c r="BF10685" s="3"/>
      <c r="BG10685" s="3"/>
      <c r="CK10685"/>
    </row>
    <row r="10686" spans="1:89" x14ac:dyDescent="0.25">
      <c r="A10686" s="2"/>
      <c r="B10686" s="5"/>
      <c r="C10686" s="5"/>
      <c r="D10686" s="5"/>
      <c r="E10686" s="5"/>
      <c r="F10686" s="5"/>
      <c r="G10686" s="5"/>
      <c r="H10686" s="5"/>
      <c r="I10686" s="3"/>
      <c r="J10686" s="5"/>
      <c r="K10686" s="5"/>
      <c r="L10686" s="5"/>
      <c r="M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3"/>
      <c r="AU10686" s="5"/>
      <c r="AV10686" s="3"/>
      <c r="AW10686" s="3"/>
      <c r="AX10686" s="3"/>
      <c r="AY10686" s="3"/>
      <c r="AZ10686" s="3"/>
      <c r="BA10686" s="3"/>
      <c r="BB10686" s="3"/>
      <c r="BC10686" s="3"/>
      <c r="BD10686" s="3"/>
      <c r="BE10686" s="3"/>
      <c r="BF10686" s="3"/>
      <c r="BG10686" s="3"/>
      <c r="CK10686"/>
    </row>
    <row r="10687" spans="1:89" x14ac:dyDescent="0.25">
      <c r="A10687" s="2"/>
      <c r="B10687" s="5"/>
      <c r="C10687" s="5"/>
      <c r="D10687" s="5"/>
      <c r="E10687" s="5"/>
      <c r="F10687" s="5"/>
      <c r="G10687" s="5"/>
      <c r="H10687" s="5"/>
      <c r="I10687" s="5"/>
      <c r="J10687" s="5"/>
      <c r="K10687" s="5"/>
      <c r="L10687" s="5"/>
      <c r="M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3"/>
      <c r="AU10687" s="5"/>
      <c r="AV10687" s="3"/>
      <c r="AW10687" s="3"/>
      <c r="AX10687" s="3"/>
      <c r="AY10687" s="3"/>
      <c r="AZ10687" s="3"/>
      <c r="BA10687" s="3"/>
      <c r="BB10687" s="3"/>
      <c r="BC10687" s="3"/>
      <c r="BD10687" s="3"/>
      <c r="BE10687" s="3"/>
      <c r="BF10687" s="3"/>
      <c r="BG10687" s="3"/>
      <c r="CK10687"/>
    </row>
    <row r="10688" spans="1:89" x14ac:dyDescent="0.25">
      <c r="A10688" s="2"/>
      <c r="B10688" s="5"/>
      <c r="C10688" s="5"/>
      <c r="D10688" s="5"/>
      <c r="E10688" s="5"/>
      <c r="F10688" s="5"/>
      <c r="G10688" s="5"/>
      <c r="H10688" s="5"/>
      <c r="I10688" s="3"/>
      <c r="J10688" s="5"/>
      <c r="K10688" s="5"/>
      <c r="L10688" s="5"/>
      <c r="M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3"/>
      <c r="AU10688" s="5"/>
      <c r="AV10688" s="3"/>
      <c r="AW10688" s="3"/>
      <c r="AX10688" s="3"/>
      <c r="AY10688" s="3"/>
      <c r="AZ10688" s="3"/>
      <c r="BA10688" s="3"/>
      <c r="BB10688" s="3"/>
      <c r="BC10688" s="3"/>
      <c r="BD10688" s="3"/>
      <c r="BE10688" s="3"/>
      <c r="BF10688" s="3"/>
      <c r="BG10688" s="3"/>
      <c r="CK10688"/>
    </row>
    <row r="10689" spans="1:89" x14ac:dyDescent="0.25">
      <c r="A10689" s="2"/>
      <c r="B10689" s="5"/>
      <c r="C10689" s="5"/>
      <c r="D10689" s="5"/>
      <c r="E10689" s="5"/>
      <c r="F10689" s="5"/>
      <c r="G10689" s="5"/>
      <c r="H10689" s="5"/>
      <c r="I10689" s="3"/>
      <c r="J10689" s="5"/>
      <c r="K10689" s="5"/>
      <c r="L10689" s="5"/>
      <c r="M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3"/>
      <c r="AU10689" s="5"/>
      <c r="AV10689" s="3"/>
      <c r="AW10689" s="3"/>
      <c r="AX10689" s="3"/>
      <c r="AY10689" s="3"/>
      <c r="AZ10689" s="3"/>
      <c r="BA10689" s="3"/>
      <c r="BB10689" s="3"/>
      <c r="BC10689" s="3"/>
      <c r="BD10689" s="3"/>
      <c r="BE10689" s="3"/>
      <c r="BF10689" s="3"/>
      <c r="BG10689" s="3"/>
      <c r="CK10689"/>
    </row>
    <row r="10690" spans="1:89" x14ac:dyDescent="0.25">
      <c r="A10690" s="2"/>
      <c r="B10690" s="5"/>
      <c r="C10690" s="5"/>
      <c r="D10690" s="5"/>
      <c r="E10690" s="5"/>
      <c r="F10690" s="5"/>
      <c r="G10690" s="5"/>
      <c r="H10690" s="5"/>
      <c r="I10690" s="5"/>
      <c r="J10690" s="5"/>
      <c r="K10690" s="5"/>
      <c r="L10690" s="5"/>
      <c r="M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3"/>
      <c r="AU10690" s="5"/>
      <c r="AV10690" s="3"/>
      <c r="AW10690" s="3"/>
      <c r="AX10690" s="3"/>
      <c r="AY10690" s="3"/>
      <c r="AZ10690" s="3"/>
      <c r="BA10690" s="3"/>
      <c r="BB10690" s="3"/>
      <c r="BC10690" s="3"/>
      <c r="BD10690" s="3"/>
      <c r="BE10690" s="3"/>
      <c r="BF10690" s="3"/>
      <c r="BG10690" s="3"/>
      <c r="CK10690"/>
    </row>
    <row r="10691" spans="1:89" x14ac:dyDescent="0.25">
      <c r="A10691" s="2"/>
      <c r="B10691" s="5"/>
      <c r="C10691" s="5"/>
      <c r="D10691" s="5"/>
      <c r="E10691" s="5"/>
      <c r="F10691" s="5"/>
      <c r="G10691" s="5"/>
      <c r="H10691" s="5"/>
      <c r="I10691" s="3"/>
      <c r="J10691" s="5"/>
      <c r="K10691" s="5"/>
      <c r="L10691" s="5"/>
      <c r="M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3"/>
      <c r="AU10691" s="5"/>
      <c r="AV10691" s="3"/>
      <c r="AW10691" s="3"/>
      <c r="AX10691" s="3"/>
      <c r="AY10691" s="3"/>
      <c r="AZ10691" s="3"/>
      <c r="BA10691" s="3"/>
      <c r="BB10691" s="3"/>
      <c r="BC10691" s="3"/>
      <c r="BD10691" s="3"/>
      <c r="BE10691" s="3"/>
      <c r="BF10691" s="3"/>
      <c r="BG10691" s="3"/>
      <c r="CK10691"/>
    </row>
    <row r="10692" spans="1:89" x14ac:dyDescent="0.25">
      <c r="A10692" s="2"/>
      <c r="B10692" s="5"/>
      <c r="C10692" s="5"/>
      <c r="D10692" s="5"/>
      <c r="E10692" s="5"/>
      <c r="F10692" s="5"/>
      <c r="G10692" s="5"/>
      <c r="H10692" s="5"/>
      <c r="I10692" s="5"/>
      <c r="J10692" s="5"/>
      <c r="K10692" s="5"/>
      <c r="L10692" s="5"/>
      <c r="M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3"/>
      <c r="AU10692" s="5"/>
      <c r="AV10692" s="3"/>
      <c r="AW10692" s="3"/>
      <c r="AX10692" s="3"/>
      <c r="AY10692" s="3"/>
      <c r="AZ10692" s="3"/>
      <c r="BA10692" s="3"/>
      <c r="BB10692" s="3"/>
      <c r="BC10692" s="3"/>
      <c r="BD10692" s="3"/>
      <c r="BE10692" s="3"/>
      <c r="BF10692" s="3"/>
      <c r="BG10692" s="3"/>
      <c r="CK10692"/>
    </row>
    <row r="10693" spans="1:89" x14ac:dyDescent="0.25">
      <c r="A10693" s="2"/>
      <c r="B10693" s="5"/>
      <c r="C10693" s="5"/>
      <c r="D10693" s="5"/>
      <c r="E10693" s="5"/>
      <c r="F10693" s="5"/>
      <c r="G10693" s="5"/>
      <c r="H10693" s="5"/>
      <c r="I10693" s="3"/>
      <c r="J10693" s="5"/>
      <c r="K10693" s="5"/>
      <c r="L10693" s="5"/>
      <c r="M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3"/>
      <c r="AU10693" s="5"/>
      <c r="AV10693" s="3"/>
      <c r="AW10693" s="3"/>
      <c r="AX10693" s="3"/>
      <c r="AY10693" s="3"/>
      <c r="AZ10693" s="3"/>
      <c r="BA10693" s="3"/>
      <c r="BB10693" s="3"/>
      <c r="BC10693" s="3"/>
      <c r="BD10693" s="3"/>
      <c r="BE10693" s="3"/>
      <c r="BF10693" s="3"/>
      <c r="BG10693" s="3"/>
      <c r="CK10693"/>
    </row>
    <row r="10694" spans="1:89" x14ac:dyDescent="0.25">
      <c r="A10694" s="2"/>
      <c r="B10694" s="5"/>
      <c r="C10694" s="5"/>
      <c r="D10694" s="5"/>
      <c r="E10694" s="5"/>
      <c r="F10694" s="5"/>
      <c r="G10694" s="5"/>
      <c r="H10694" s="5"/>
      <c r="I10694" s="3"/>
      <c r="J10694" s="5"/>
      <c r="K10694" s="5"/>
      <c r="L10694" s="5"/>
      <c r="M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3"/>
      <c r="AU10694" s="5"/>
      <c r="AV10694" s="3"/>
      <c r="AW10694" s="3"/>
      <c r="AX10694" s="3"/>
      <c r="AY10694" s="3"/>
      <c r="AZ10694" s="3"/>
      <c r="BA10694" s="3"/>
      <c r="BB10694" s="3"/>
      <c r="BC10694" s="3"/>
      <c r="BD10694" s="3"/>
      <c r="BE10694" s="3"/>
      <c r="BF10694" s="3"/>
      <c r="BG10694" s="3"/>
      <c r="CK10694"/>
    </row>
    <row r="10695" spans="1:89" x14ac:dyDescent="0.25">
      <c r="A10695" s="2"/>
      <c r="B10695" s="5"/>
      <c r="C10695" s="5"/>
      <c r="D10695" s="5"/>
      <c r="E10695" s="5"/>
      <c r="F10695" s="5"/>
      <c r="G10695" s="5"/>
      <c r="H10695" s="5"/>
      <c r="I10695" s="3"/>
      <c r="J10695" s="5"/>
      <c r="K10695" s="5"/>
      <c r="L10695" s="5"/>
      <c r="M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3"/>
      <c r="AU10695" s="5"/>
      <c r="AV10695" s="3"/>
      <c r="AW10695" s="3"/>
      <c r="AX10695" s="3"/>
      <c r="AY10695" s="3"/>
      <c r="AZ10695" s="3"/>
      <c r="BA10695" s="3"/>
      <c r="BB10695" s="3"/>
      <c r="BC10695" s="3"/>
      <c r="BD10695" s="3"/>
      <c r="BE10695" s="3"/>
      <c r="BF10695" s="3"/>
      <c r="BG10695" s="3"/>
      <c r="CK10695"/>
    </row>
    <row r="10696" spans="1:89" x14ac:dyDescent="0.25">
      <c r="A10696" s="2"/>
      <c r="B10696" s="5"/>
      <c r="C10696" s="5"/>
      <c r="D10696" s="5"/>
      <c r="E10696" s="5"/>
      <c r="F10696" s="5"/>
      <c r="G10696" s="5"/>
      <c r="H10696" s="5"/>
      <c r="I10696" s="3"/>
      <c r="J10696" s="5"/>
      <c r="K10696" s="5"/>
      <c r="L10696" s="5"/>
      <c r="M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3"/>
      <c r="AU10696" s="5"/>
      <c r="AV10696" s="3"/>
      <c r="AW10696" s="3"/>
      <c r="AX10696" s="3"/>
      <c r="AY10696" s="3"/>
      <c r="AZ10696" s="3"/>
      <c r="BA10696" s="3"/>
      <c r="BB10696" s="3"/>
      <c r="BC10696" s="3"/>
      <c r="BD10696" s="3"/>
      <c r="BE10696" s="3"/>
      <c r="BF10696" s="3"/>
      <c r="BG10696" s="3"/>
      <c r="CK10696"/>
    </row>
    <row r="10697" spans="1:89" x14ac:dyDescent="0.25">
      <c r="A10697" s="2"/>
      <c r="B10697" s="5"/>
      <c r="C10697" s="5"/>
      <c r="D10697" s="5"/>
      <c r="E10697" s="5"/>
      <c r="F10697" s="5"/>
      <c r="G10697" s="5"/>
      <c r="H10697" s="5"/>
      <c r="I10697" s="5"/>
      <c r="J10697" s="5"/>
      <c r="K10697" s="5"/>
      <c r="L10697" s="5"/>
      <c r="M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3"/>
      <c r="AU10697" s="5"/>
      <c r="AV10697" s="3"/>
      <c r="AW10697" s="3"/>
      <c r="AX10697" s="3"/>
      <c r="AY10697" s="3"/>
      <c r="AZ10697" s="3"/>
      <c r="BA10697" s="3"/>
      <c r="BB10697" s="3"/>
      <c r="BC10697" s="3"/>
      <c r="BD10697" s="3"/>
      <c r="BE10697" s="3"/>
      <c r="BF10697" s="3"/>
      <c r="BG10697" s="3"/>
      <c r="CK10697"/>
    </row>
    <row r="10698" spans="1:89" x14ac:dyDescent="0.25">
      <c r="A10698" s="2"/>
      <c r="B10698" s="5"/>
      <c r="C10698" s="5"/>
      <c r="D10698" s="5"/>
      <c r="E10698" s="5"/>
      <c r="F10698" s="5"/>
      <c r="G10698" s="5"/>
      <c r="H10698" s="5"/>
      <c r="I10698" s="3"/>
      <c r="J10698" s="5"/>
      <c r="K10698" s="5"/>
      <c r="L10698" s="5"/>
      <c r="M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3"/>
      <c r="AU10698" s="5"/>
      <c r="AV10698" s="3"/>
      <c r="AW10698" s="3"/>
      <c r="AX10698" s="3"/>
      <c r="AY10698" s="3"/>
      <c r="AZ10698" s="3"/>
      <c r="BA10698" s="3"/>
      <c r="BB10698" s="3"/>
      <c r="BC10698" s="3"/>
      <c r="BD10698" s="3"/>
      <c r="BE10698" s="3"/>
      <c r="BF10698" s="3"/>
      <c r="BG10698" s="3"/>
      <c r="CK10698"/>
    </row>
    <row r="10699" spans="1:89" x14ac:dyDescent="0.25">
      <c r="A10699" s="2"/>
      <c r="B10699" s="5"/>
      <c r="C10699" s="5"/>
      <c r="D10699" s="5"/>
      <c r="E10699" s="5"/>
      <c r="F10699" s="5"/>
      <c r="G10699" s="5"/>
      <c r="H10699" s="5"/>
      <c r="I10699" s="3"/>
      <c r="J10699" s="5"/>
      <c r="K10699" s="5"/>
      <c r="L10699" s="5"/>
      <c r="M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3"/>
      <c r="AU10699" s="5"/>
      <c r="AV10699" s="3"/>
      <c r="AW10699" s="3"/>
      <c r="AX10699" s="3"/>
      <c r="AY10699" s="3"/>
      <c r="AZ10699" s="3"/>
      <c r="BA10699" s="3"/>
      <c r="BB10699" s="3"/>
      <c r="BC10699" s="3"/>
      <c r="BD10699" s="3"/>
      <c r="BE10699" s="3"/>
      <c r="BF10699" s="3"/>
      <c r="BG10699" s="3"/>
      <c r="CK10699"/>
    </row>
    <row r="10700" spans="1:89" x14ac:dyDescent="0.25">
      <c r="A10700" s="2"/>
      <c r="B10700" s="5"/>
      <c r="C10700" s="5"/>
      <c r="D10700" s="5"/>
      <c r="E10700" s="5"/>
      <c r="F10700" s="5"/>
      <c r="G10700" s="5"/>
      <c r="H10700" s="5"/>
      <c r="I10700" s="3"/>
      <c r="J10700" s="5"/>
      <c r="K10700" s="5"/>
      <c r="L10700" s="5"/>
      <c r="M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3"/>
      <c r="AU10700" s="5"/>
      <c r="AV10700" s="3"/>
      <c r="AW10700" s="3"/>
      <c r="AX10700" s="3"/>
      <c r="AY10700" s="3"/>
      <c r="AZ10700" s="3"/>
      <c r="BA10700" s="3"/>
      <c r="BB10700" s="3"/>
      <c r="BC10700" s="3"/>
      <c r="BD10700" s="3"/>
      <c r="BE10700" s="3"/>
      <c r="BF10700" s="3"/>
      <c r="BG10700" s="3"/>
      <c r="CK10700"/>
    </row>
    <row r="10701" spans="1:89" x14ac:dyDescent="0.25">
      <c r="A10701" s="2"/>
      <c r="B10701" s="5"/>
      <c r="C10701" s="5"/>
      <c r="D10701" s="5"/>
      <c r="E10701" s="5"/>
      <c r="F10701" s="5"/>
      <c r="G10701" s="5"/>
      <c r="H10701" s="5"/>
      <c r="I10701" s="3"/>
      <c r="J10701" s="5"/>
      <c r="K10701" s="5"/>
      <c r="L10701" s="5"/>
      <c r="M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3"/>
      <c r="AU10701" s="5"/>
      <c r="AV10701" s="3"/>
      <c r="AW10701" s="3"/>
      <c r="AX10701" s="3"/>
      <c r="AY10701" s="3"/>
      <c r="AZ10701" s="3"/>
      <c r="BA10701" s="3"/>
      <c r="BB10701" s="3"/>
      <c r="BC10701" s="3"/>
      <c r="BD10701" s="3"/>
      <c r="BE10701" s="3"/>
      <c r="BF10701" s="3"/>
      <c r="BG10701" s="3"/>
      <c r="CK10701"/>
    </row>
    <row r="10702" spans="1:89" x14ac:dyDescent="0.25">
      <c r="A10702" s="2"/>
      <c r="B10702" s="5"/>
      <c r="C10702" s="5"/>
      <c r="D10702" s="5"/>
      <c r="E10702" s="5"/>
      <c r="F10702" s="5"/>
      <c r="G10702" s="5"/>
      <c r="H10702" s="5"/>
      <c r="I10702" s="3"/>
      <c r="J10702" s="5"/>
      <c r="K10702" s="5"/>
      <c r="L10702" s="5"/>
      <c r="M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3"/>
      <c r="AU10702" s="5"/>
      <c r="AV10702" s="3"/>
      <c r="AW10702" s="3"/>
      <c r="AX10702" s="3"/>
      <c r="AY10702" s="3"/>
      <c r="AZ10702" s="3"/>
      <c r="BA10702" s="3"/>
      <c r="BB10702" s="3"/>
      <c r="BC10702" s="3"/>
      <c r="BD10702" s="3"/>
      <c r="BE10702" s="3"/>
      <c r="BF10702" s="3"/>
      <c r="BG10702" s="3"/>
      <c r="CK10702"/>
    </row>
    <row r="10703" spans="1:89" x14ac:dyDescent="0.25">
      <c r="A10703" s="2"/>
      <c r="B10703" s="5"/>
      <c r="C10703" s="5"/>
      <c r="D10703" s="5"/>
      <c r="E10703" s="5"/>
      <c r="F10703" s="5"/>
      <c r="G10703" s="5"/>
      <c r="H10703" s="5"/>
      <c r="I10703" s="3"/>
      <c r="J10703" s="5"/>
      <c r="K10703" s="5"/>
      <c r="L10703" s="5"/>
      <c r="M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3"/>
      <c r="AU10703" s="5"/>
      <c r="AV10703" s="3"/>
      <c r="AW10703" s="3"/>
      <c r="AX10703" s="3"/>
      <c r="AY10703" s="3"/>
      <c r="AZ10703" s="3"/>
      <c r="BA10703" s="3"/>
      <c r="BB10703" s="3"/>
      <c r="BC10703" s="3"/>
      <c r="BD10703" s="3"/>
      <c r="BE10703" s="3"/>
      <c r="BF10703" s="3"/>
      <c r="BG10703" s="3"/>
      <c r="CK10703"/>
    </row>
    <row r="10704" spans="1:89" x14ac:dyDescent="0.25">
      <c r="A10704" s="2"/>
      <c r="B10704" s="5"/>
      <c r="C10704" s="5"/>
      <c r="D10704" s="5"/>
      <c r="E10704" s="5"/>
      <c r="F10704" s="5"/>
      <c r="G10704" s="5"/>
      <c r="H10704" s="5"/>
      <c r="I10704" s="3"/>
      <c r="J10704" s="5"/>
      <c r="K10704" s="5"/>
      <c r="L10704" s="5"/>
      <c r="M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3"/>
      <c r="AU10704" s="5"/>
      <c r="AV10704" s="3"/>
      <c r="AW10704" s="3"/>
      <c r="AX10704" s="3"/>
      <c r="AY10704" s="3"/>
      <c r="AZ10704" s="3"/>
      <c r="BA10704" s="3"/>
      <c r="BB10704" s="3"/>
      <c r="BC10704" s="3"/>
      <c r="BD10704" s="3"/>
      <c r="BE10704" s="3"/>
      <c r="BF10704" s="3"/>
      <c r="BG10704" s="3"/>
      <c r="CK10704"/>
    </row>
    <row r="10705" spans="1:89" x14ac:dyDescent="0.25">
      <c r="A10705" s="2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  <c r="L10705" s="5"/>
      <c r="M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3"/>
      <c r="AU10705" s="5"/>
      <c r="AV10705" s="3"/>
      <c r="AW10705" s="3"/>
      <c r="AX10705" s="3"/>
      <c r="AY10705" s="3"/>
      <c r="AZ10705" s="3"/>
      <c r="BA10705" s="3"/>
      <c r="BB10705" s="3"/>
      <c r="BC10705" s="3"/>
      <c r="BD10705" s="3"/>
      <c r="BE10705" s="3"/>
      <c r="BF10705" s="3"/>
      <c r="BG10705" s="3"/>
      <c r="CK10705"/>
    </row>
    <row r="10706" spans="1:89" x14ac:dyDescent="0.25">
      <c r="A10706" s="2"/>
      <c r="B10706" s="5"/>
      <c r="C10706" s="5"/>
      <c r="D10706" s="5"/>
      <c r="E10706" s="5"/>
      <c r="F10706" s="5"/>
      <c r="G10706" s="5"/>
      <c r="H10706" s="5"/>
      <c r="I10706" s="3"/>
      <c r="J10706" s="5"/>
      <c r="K10706" s="5"/>
      <c r="L10706" s="5"/>
      <c r="M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3"/>
      <c r="AU10706" s="5"/>
      <c r="AV10706" s="3"/>
      <c r="AW10706" s="3"/>
      <c r="AX10706" s="3"/>
      <c r="AY10706" s="3"/>
      <c r="AZ10706" s="3"/>
      <c r="BA10706" s="3"/>
      <c r="BB10706" s="3"/>
      <c r="BC10706" s="3"/>
      <c r="BD10706" s="3"/>
      <c r="BE10706" s="3"/>
      <c r="BF10706" s="3"/>
      <c r="BG10706" s="3"/>
      <c r="CK10706"/>
    </row>
    <row r="10707" spans="1:89" x14ac:dyDescent="0.25">
      <c r="A10707" s="2"/>
      <c r="B10707" s="5"/>
      <c r="C10707" s="5"/>
      <c r="D10707" s="5"/>
      <c r="E10707" s="5"/>
      <c r="F10707" s="5"/>
      <c r="G10707" s="5"/>
      <c r="H10707" s="5"/>
      <c r="I10707" s="3"/>
      <c r="J10707" s="5"/>
      <c r="K10707" s="5"/>
      <c r="L10707" s="5"/>
      <c r="M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3"/>
      <c r="AU10707" s="5"/>
      <c r="AV10707" s="3"/>
      <c r="AW10707" s="3"/>
      <c r="AX10707" s="3"/>
      <c r="AY10707" s="3"/>
      <c r="AZ10707" s="3"/>
      <c r="BA10707" s="3"/>
      <c r="BB10707" s="3"/>
      <c r="BC10707" s="3"/>
      <c r="BD10707" s="3"/>
      <c r="BE10707" s="3"/>
      <c r="BF10707" s="3"/>
      <c r="BG10707" s="3"/>
      <c r="CK10707"/>
    </row>
    <row r="10708" spans="1:89" x14ac:dyDescent="0.25">
      <c r="A10708" s="2"/>
      <c r="B10708" s="5"/>
      <c r="C10708" s="5"/>
      <c r="D10708" s="5"/>
      <c r="E10708" s="5"/>
      <c r="F10708" s="5"/>
      <c r="G10708" s="5"/>
      <c r="H10708" s="5"/>
      <c r="I10708" s="3"/>
      <c r="J10708" s="5"/>
      <c r="K10708" s="5"/>
      <c r="L10708" s="5"/>
      <c r="M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3"/>
      <c r="AU10708" s="5"/>
      <c r="AV10708" s="3"/>
      <c r="AW10708" s="3"/>
      <c r="AX10708" s="3"/>
      <c r="AY10708" s="3"/>
      <c r="AZ10708" s="3"/>
      <c r="BA10708" s="3"/>
      <c r="BB10708" s="3"/>
      <c r="BC10708" s="3"/>
      <c r="BD10708" s="3"/>
      <c r="BE10708" s="3"/>
      <c r="BF10708" s="3"/>
      <c r="BG10708" s="3"/>
      <c r="CK10708"/>
    </row>
    <row r="10709" spans="1:89" x14ac:dyDescent="0.25">
      <c r="A10709" s="2"/>
      <c r="B10709" s="5"/>
      <c r="C10709" s="5"/>
      <c r="D10709" s="5"/>
      <c r="E10709" s="5"/>
      <c r="F10709" s="5"/>
      <c r="G10709" s="5"/>
      <c r="H10709" s="5"/>
      <c r="I10709" s="3"/>
      <c r="J10709" s="5"/>
      <c r="K10709" s="5"/>
      <c r="L10709" s="5"/>
      <c r="M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3"/>
      <c r="AU10709" s="5"/>
      <c r="AV10709" s="3"/>
      <c r="AW10709" s="3"/>
      <c r="AX10709" s="3"/>
      <c r="AY10709" s="3"/>
      <c r="AZ10709" s="3"/>
      <c r="BA10709" s="3"/>
      <c r="BB10709" s="3"/>
      <c r="BC10709" s="3"/>
      <c r="BD10709" s="3"/>
      <c r="BE10709" s="3"/>
      <c r="BF10709" s="3"/>
      <c r="BG10709" s="3"/>
      <c r="CK10709"/>
    </row>
    <row r="10710" spans="1:89" x14ac:dyDescent="0.25">
      <c r="A10710" s="2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  <c r="L10710" s="5"/>
      <c r="M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3"/>
      <c r="AU10710" s="5"/>
      <c r="AV10710" s="3"/>
      <c r="AW10710" s="3"/>
      <c r="AX10710" s="3"/>
      <c r="AY10710" s="3"/>
      <c r="AZ10710" s="3"/>
      <c r="BA10710" s="3"/>
      <c r="BB10710" s="3"/>
      <c r="BC10710" s="3"/>
      <c r="BD10710" s="3"/>
      <c r="BE10710" s="3"/>
      <c r="BF10710" s="3"/>
      <c r="BG10710" s="3"/>
      <c r="CK10710"/>
    </row>
    <row r="10711" spans="1:89" x14ac:dyDescent="0.25">
      <c r="A10711" s="2"/>
      <c r="B10711" s="5"/>
      <c r="C10711" s="5"/>
      <c r="D10711" s="5"/>
      <c r="E10711" s="5"/>
      <c r="F10711" s="5"/>
      <c r="G10711" s="5"/>
      <c r="H10711" s="5"/>
      <c r="I10711" s="3"/>
      <c r="J10711" s="5"/>
      <c r="K10711" s="5"/>
      <c r="L10711" s="5"/>
      <c r="M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3"/>
      <c r="AU10711" s="5"/>
      <c r="AV10711" s="3"/>
      <c r="AW10711" s="3"/>
      <c r="AX10711" s="3"/>
      <c r="AY10711" s="3"/>
      <c r="AZ10711" s="3"/>
      <c r="BA10711" s="3"/>
      <c r="BB10711" s="3"/>
      <c r="BC10711" s="3"/>
      <c r="BD10711" s="3"/>
      <c r="BE10711" s="3"/>
      <c r="BF10711" s="3"/>
      <c r="BG10711" s="3"/>
      <c r="CK10711"/>
    </row>
    <row r="10712" spans="1:89" x14ac:dyDescent="0.25">
      <c r="A10712" s="2"/>
      <c r="B10712" s="5"/>
      <c r="C10712" s="5"/>
      <c r="D10712" s="5"/>
      <c r="E10712" s="5"/>
      <c r="F10712" s="5"/>
      <c r="G10712" s="5"/>
      <c r="H10712" s="5"/>
      <c r="I10712" s="3"/>
      <c r="J10712" s="5"/>
      <c r="K10712" s="5"/>
      <c r="L10712" s="5"/>
      <c r="M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3"/>
      <c r="AU10712" s="5"/>
      <c r="AV10712" s="3"/>
      <c r="AW10712" s="3"/>
      <c r="AX10712" s="3"/>
      <c r="AY10712" s="3"/>
      <c r="AZ10712" s="3"/>
      <c r="BA10712" s="3"/>
      <c r="BB10712" s="3"/>
      <c r="BC10712" s="3"/>
      <c r="BD10712" s="3"/>
      <c r="BE10712" s="3"/>
      <c r="BF10712" s="3"/>
      <c r="BG10712" s="3"/>
      <c r="CK10712"/>
    </row>
    <row r="10713" spans="1:89" x14ac:dyDescent="0.25">
      <c r="A10713" s="2"/>
      <c r="B10713" s="5"/>
      <c r="C10713" s="5"/>
      <c r="D10713" s="5"/>
      <c r="E10713" s="5"/>
      <c r="F10713" s="5"/>
      <c r="G10713" s="5"/>
      <c r="H10713" s="5"/>
      <c r="I10713" s="3"/>
      <c r="J10713" s="5"/>
      <c r="K10713" s="5"/>
      <c r="L10713" s="5"/>
      <c r="M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3"/>
      <c r="AU10713" s="5"/>
      <c r="AV10713" s="3"/>
      <c r="AW10713" s="3"/>
      <c r="AX10713" s="3"/>
      <c r="AY10713" s="3"/>
      <c r="AZ10713" s="3"/>
      <c r="BA10713" s="3"/>
      <c r="BB10713" s="3"/>
      <c r="BC10713" s="3"/>
      <c r="BD10713" s="3"/>
      <c r="BE10713" s="3"/>
      <c r="BF10713" s="3"/>
      <c r="BG10713" s="3"/>
      <c r="CK10713"/>
    </row>
    <row r="10714" spans="1:89" x14ac:dyDescent="0.25">
      <c r="A10714" s="2"/>
      <c r="B10714" s="5"/>
      <c r="C10714" s="5"/>
      <c r="D10714" s="5"/>
      <c r="E10714" s="5"/>
      <c r="F10714" s="5"/>
      <c r="G10714" s="5"/>
      <c r="H10714" s="5"/>
      <c r="I10714" s="3"/>
      <c r="J10714" s="5"/>
      <c r="K10714" s="5"/>
      <c r="L10714" s="5"/>
      <c r="M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3"/>
      <c r="AU10714" s="5"/>
      <c r="AV10714" s="3"/>
      <c r="AW10714" s="3"/>
      <c r="AX10714" s="3"/>
      <c r="AY10714" s="3"/>
      <c r="AZ10714" s="3"/>
      <c r="BA10714" s="3"/>
      <c r="BB10714" s="3"/>
      <c r="BC10714" s="3"/>
      <c r="BD10714" s="3"/>
      <c r="BE10714" s="3"/>
      <c r="BF10714" s="3"/>
      <c r="BG10714" s="3"/>
      <c r="CK10714"/>
    </row>
    <row r="10715" spans="1:89" x14ac:dyDescent="0.25">
      <c r="A10715" s="2"/>
      <c r="B10715" s="5"/>
      <c r="C10715" s="5"/>
      <c r="D10715" s="5"/>
      <c r="E10715" s="5"/>
      <c r="F10715" s="5"/>
      <c r="G10715" s="5"/>
      <c r="H10715" s="5"/>
      <c r="I10715" s="3"/>
      <c r="J10715" s="5"/>
      <c r="K10715" s="5"/>
      <c r="L10715" s="5"/>
      <c r="M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3"/>
      <c r="AU10715" s="5"/>
      <c r="AV10715" s="3"/>
      <c r="AW10715" s="3"/>
      <c r="AX10715" s="3"/>
      <c r="AY10715" s="3"/>
      <c r="AZ10715" s="3"/>
      <c r="BA10715" s="3"/>
      <c r="BB10715" s="3"/>
      <c r="BC10715" s="3"/>
      <c r="BD10715" s="3"/>
      <c r="BE10715" s="3"/>
      <c r="BF10715" s="3"/>
      <c r="BG10715" s="3"/>
      <c r="CK10715"/>
    </row>
    <row r="10716" spans="1:89" x14ac:dyDescent="0.25">
      <c r="A10716" s="2"/>
      <c r="B10716" s="5"/>
      <c r="C10716" s="5"/>
      <c r="D10716" s="5"/>
      <c r="E10716" s="5"/>
      <c r="F10716" s="5"/>
      <c r="G10716" s="5"/>
      <c r="H10716" s="5"/>
      <c r="I10716" s="3"/>
      <c r="J10716" s="5"/>
      <c r="K10716" s="5"/>
      <c r="L10716" s="5"/>
      <c r="M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3"/>
      <c r="AU10716" s="5"/>
      <c r="AV10716" s="3"/>
      <c r="AW10716" s="3"/>
      <c r="AX10716" s="3"/>
      <c r="AY10716" s="3"/>
      <c r="AZ10716" s="3"/>
      <c r="BA10716" s="3"/>
      <c r="BB10716" s="3"/>
      <c r="BC10716" s="3"/>
      <c r="BD10716" s="3"/>
      <c r="BE10716" s="3"/>
      <c r="BF10716" s="3"/>
      <c r="BG10716" s="3"/>
      <c r="CK10716"/>
    </row>
    <row r="10717" spans="1:89" x14ac:dyDescent="0.25">
      <c r="A10717" s="2"/>
      <c r="B10717" s="5"/>
      <c r="C10717" s="5"/>
      <c r="D10717" s="5"/>
      <c r="E10717" s="5"/>
      <c r="F10717" s="5"/>
      <c r="G10717" s="5"/>
      <c r="H10717" s="5"/>
      <c r="I10717" s="3"/>
      <c r="J10717" s="5"/>
      <c r="K10717" s="5"/>
      <c r="L10717" s="5"/>
      <c r="M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3"/>
      <c r="AU10717" s="5"/>
      <c r="AV10717" s="3"/>
      <c r="AW10717" s="3"/>
      <c r="AX10717" s="3"/>
      <c r="AY10717" s="3"/>
      <c r="AZ10717" s="3"/>
      <c r="BA10717" s="3"/>
      <c r="BB10717" s="3"/>
      <c r="BC10717" s="3"/>
      <c r="BD10717" s="3"/>
      <c r="BE10717" s="3"/>
      <c r="BF10717" s="3"/>
      <c r="BG10717" s="3"/>
      <c r="CK10717"/>
    </row>
    <row r="10718" spans="1:89" x14ac:dyDescent="0.25">
      <c r="A10718" s="2"/>
      <c r="B10718" s="5"/>
      <c r="C10718" s="5"/>
      <c r="D10718" s="5"/>
      <c r="E10718" s="5"/>
      <c r="F10718" s="5"/>
      <c r="G10718" s="5"/>
      <c r="H10718" s="5"/>
      <c r="I10718" s="3"/>
      <c r="J10718" s="5"/>
      <c r="K10718" s="5"/>
      <c r="L10718" s="5"/>
      <c r="M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3"/>
      <c r="AU10718" s="5"/>
      <c r="AV10718" s="3"/>
      <c r="AW10718" s="3"/>
      <c r="AX10718" s="3"/>
      <c r="AY10718" s="3"/>
      <c r="AZ10718" s="3"/>
      <c r="BA10718" s="3"/>
      <c r="BB10718" s="3"/>
      <c r="BC10718" s="3"/>
      <c r="BD10718" s="3"/>
      <c r="BE10718" s="3"/>
      <c r="BF10718" s="3"/>
      <c r="BG10718" s="3"/>
      <c r="CK10718"/>
    </row>
    <row r="10719" spans="1:89" x14ac:dyDescent="0.25">
      <c r="A10719" s="2"/>
      <c r="B10719" s="5"/>
      <c r="C10719" s="5"/>
      <c r="D10719" s="5"/>
      <c r="E10719" s="5"/>
      <c r="F10719" s="5"/>
      <c r="G10719" s="5"/>
      <c r="H10719" s="5"/>
      <c r="I10719" s="3"/>
      <c r="J10719" s="5"/>
      <c r="K10719" s="5"/>
      <c r="L10719" s="5"/>
      <c r="M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3"/>
      <c r="AU10719" s="5"/>
      <c r="AV10719" s="3"/>
      <c r="AW10719" s="3"/>
      <c r="AX10719" s="3"/>
      <c r="AY10719" s="3"/>
      <c r="AZ10719" s="3"/>
      <c r="BA10719" s="3"/>
      <c r="BB10719" s="3"/>
      <c r="BC10719" s="3"/>
      <c r="BD10719" s="3"/>
      <c r="BE10719" s="3"/>
      <c r="BF10719" s="3"/>
      <c r="BG10719" s="3"/>
      <c r="CK10719"/>
    </row>
    <row r="10720" spans="1:89" x14ac:dyDescent="0.25">
      <c r="A10720" s="2"/>
      <c r="B10720" s="5"/>
      <c r="C10720" s="5"/>
      <c r="D10720" s="5"/>
      <c r="E10720" s="5"/>
      <c r="F10720" s="5"/>
      <c r="G10720" s="5"/>
      <c r="H10720" s="5"/>
      <c r="I10720" s="3"/>
      <c r="J10720" s="5"/>
      <c r="K10720" s="5"/>
      <c r="L10720" s="5"/>
      <c r="M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3"/>
      <c r="AU10720" s="5"/>
      <c r="AV10720" s="3"/>
      <c r="AW10720" s="3"/>
      <c r="AX10720" s="3"/>
      <c r="AY10720" s="3"/>
      <c r="AZ10720" s="3"/>
      <c r="BA10720" s="3"/>
      <c r="BB10720" s="3"/>
      <c r="BC10720" s="3"/>
      <c r="BD10720" s="3"/>
      <c r="BE10720" s="3"/>
      <c r="BF10720" s="3"/>
      <c r="BG10720" s="3"/>
      <c r="CK10720"/>
    </row>
    <row r="10721" spans="1:89" x14ac:dyDescent="0.25">
      <c r="A10721" s="2"/>
      <c r="B10721" s="5"/>
      <c r="C10721" s="5"/>
      <c r="D10721" s="5"/>
      <c r="E10721" s="5"/>
      <c r="F10721" s="5"/>
      <c r="G10721" s="5"/>
      <c r="H10721" s="5"/>
      <c r="I10721" s="3"/>
      <c r="J10721" s="5"/>
      <c r="K10721" s="5"/>
      <c r="L10721" s="5"/>
      <c r="M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3"/>
      <c r="AU10721" s="5"/>
      <c r="AV10721" s="3"/>
      <c r="AW10721" s="3"/>
      <c r="AX10721" s="3"/>
      <c r="AY10721" s="3"/>
      <c r="AZ10721" s="3"/>
      <c r="BA10721" s="3"/>
      <c r="BB10721" s="3"/>
      <c r="BC10721" s="3"/>
      <c r="BD10721" s="3"/>
      <c r="BE10721" s="3"/>
      <c r="BF10721" s="3"/>
      <c r="BG10721" s="3"/>
      <c r="CK10721"/>
    </row>
    <row r="10722" spans="1:89" x14ac:dyDescent="0.25">
      <c r="A10722" s="2"/>
      <c r="B10722" s="5"/>
      <c r="C10722" s="5"/>
      <c r="D10722" s="5"/>
      <c r="E10722" s="5"/>
      <c r="F10722" s="5"/>
      <c r="G10722" s="5"/>
      <c r="H10722" s="5"/>
      <c r="I10722" s="3"/>
      <c r="J10722" s="5"/>
      <c r="K10722" s="5"/>
      <c r="L10722" s="5"/>
      <c r="M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3"/>
      <c r="AU10722" s="5"/>
      <c r="AV10722" s="3"/>
      <c r="AW10722" s="3"/>
      <c r="AX10722" s="3"/>
      <c r="AY10722" s="3"/>
      <c r="AZ10722" s="3"/>
      <c r="BA10722" s="3"/>
      <c r="BB10722" s="3"/>
      <c r="BC10722" s="3"/>
      <c r="BD10722" s="3"/>
      <c r="BE10722" s="3"/>
      <c r="BF10722" s="3"/>
      <c r="BG10722" s="3"/>
      <c r="CK10722"/>
    </row>
    <row r="10723" spans="1:89" x14ac:dyDescent="0.25">
      <c r="A10723" s="2"/>
      <c r="B10723" s="5"/>
      <c r="C10723" s="5"/>
      <c r="D10723" s="5"/>
      <c r="E10723" s="5"/>
      <c r="F10723" s="5"/>
      <c r="G10723" s="5"/>
      <c r="H10723" s="5"/>
      <c r="I10723" s="3"/>
      <c r="J10723" s="5"/>
      <c r="K10723" s="5"/>
      <c r="L10723" s="5"/>
      <c r="M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3"/>
      <c r="AU10723" s="5"/>
      <c r="AV10723" s="3"/>
      <c r="AW10723" s="3"/>
      <c r="AX10723" s="3"/>
      <c r="AY10723" s="3"/>
      <c r="AZ10723" s="3"/>
      <c r="BA10723" s="3"/>
      <c r="BB10723" s="3"/>
      <c r="BC10723" s="3"/>
      <c r="BD10723" s="3"/>
      <c r="BE10723" s="3"/>
      <c r="BF10723" s="3"/>
      <c r="BG10723" s="3"/>
      <c r="CK10723"/>
    </row>
    <row r="10724" spans="1:89" x14ac:dyDescent="0.25">
      <c r="A10724" s="2"/>
      <c r="B10724" s="5"/>
      <c r="C10724" s="5"/>
      <c r="D10724" s="5"/>
      <c r="E10724" s="5"/>
      <c r="F10724" s="5"/>
      <c r="G10724" s="5"/>
      <c r="H10724" s="5"/>
      <c r="I10724" s="3"/>
      <c r="J10724" s="5"/>
      <c r="K10724" s="5"/>
      <c r="L10724" s="5"/>
      <c r="M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3"/>
      <c r="AU10724" s="5"/>
      <c r="AV10724" s="3"/>
      <c r="AW10724" s="3"/>
      <c r="AX10724" s="3"/>
      <c r="AY10724" s="3"/>
      <c r="AZ10724" s="3"/>
      <c r="BA10724" s="3"/>
      <c r="BB10724" s="3"/>
      <c r="BC10724" s="3"/>
      <c r="BD10724" s="3"/>
      <c r="BE10724" s="3"/>
      <c r="BF10724" s="3"/>
      <c r="BG10724" s="3"/>
      <c r="CK10724"/>
    </row>
    <row r="10725" spans="1:89" x14ac:dyDescent="0.25">
      <c r="A10725" s="2"/>
      <c r="B10725" s="5"/>
      <c r="C10725" s="5"/>
      <c r="D10725" s="5"/>
      <c r="E10725" s="5"/>
      <c r="F10725" s="5"/>
      <c r="G10725" s="5"/>
      <c r="H10725" s="5"/>
      <c r="I10725" s="3"/>
      <c r="J10725" s="5"/>
      <c r="K10725" s="5"/>
      <c r="L10725" s="5"/>
      <c r="M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3"/>
      <c r="AU10725" s="5"/>
      <c r="AV10725" s="3"/>
      <c r="AW10725" s="3"/>
      <c r="AX10725" s="3"/>
      <c r="AY10725" s="3"/>
      <c r="AZ10725" s="3"/>
      <c r="BA10725" s="3"/>
      <c r="BB10725" s="3"/>
      <c r="BC10725" s="3"/>
      <c r="BD10725" s="3"/>
      <c r="BE10725" s="3"/>
      <c r="BF10725" s="3"/>
      <c r="BG10725" s="3"/>
      <c r="CK10725"/>
    </row>
    <row r="10726" spans="1:89" x14ac:dyDescent="0.25">
      <c r="A10726" s="2"/>
      <c r="B10726" s="5"/>
      <c r="C10726" s="5"/>
      <c r="D10726" s="5"/>
      <c r="E10726" s="5"/>
      <c r="F10726" s="5"/>
      <c r="G10726" s="5"/>
      <c r="H10726" s="5"/>
      <c r="I10726" s="3"/>
      <c r="J10726" s="5"/>
      <c r="K10726" s="5"/>
      <c r="L10726" s="5"/>
      <c r="M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3"/>
      <c r="AU10726" s="5"/>
      <c r="AV10726" s="3"/>
      <c r="AW10726" s="3"/>
      <c r="AX10726" s="3"/>
      <c r="AY10726" s="3"/>
      <c r="AZ10726" s="3"/>
      <c r="BA10726" s="3"/>
      <c r="BB10726" s="3"/>
      <c r="BC10726" s="3"/>
      <c r="BD10726" s="3"/>
      <c r="BE10726" s="3"/>
      <c r="BF10726" s="3"/>
      <c r="BG10726" s="3"/>
      <c r="CK10726"/>
    </row>
    <row r="10727" spans="1:89" x14ac:dyDescent="0.25">
      <c r="A10727" s="2"/>
      <c r="B10727" s="5"/>
      <c r="C10727" s="5"/>
      <c r="D10727" s="5"/>
      <c r="E10727" s="5"/>
      <c r="F10727" s="5"/>
      <c r="G10727" s="5"/>
      <c r="H10727" s="5"/>
      <c r="I10727" s="3"/>
      <c r="J10727" s="5"/>
      <c r="K10727" s="5"/>
      <c r="L10727" s="5"/>
      <c r="M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3"/>
      <c r="AU10727" s="5"/>
      <c r="AV10727" s="3"/>
      <c r="AW10727" s="3"/>
      <c r="AX10727" s="3"/>
      <c r="AY10727" s="3"/>
      <c r="AZ10727" s="3"/>
      <c r="BA10727" s="3"/>
      <c r="BB10727" s="3"/>
      <c r="BC10727" s="3"/>
      <c r="BD10727" s="3"/>
      <c r="BE10727" s="3"/>
      <c r="BF10727" s="3"/>
      <c r="BG10727" s="3"/>
      <c r="CK10727"/>
    </row>
    <row r="10728" spans="1:89" x14ac:dyDescent="0.25">
      <c r="A10728" s="2"/>
      <c r="B10728" s="5"/>
      <c r="C10728" s="5"/>
      <c r="D10728" s="5"/>
      <c r="E10728" s="5"/>
      <c r="F10728" s="5"/>
      <c r="G10728" s="5"/>
      <c r="H10728" s="5"/>
      <c r="I10728" s="3"/>
      <c r="J10728" s="5"/>
      <c r="K10728" s="5"/>
      <c r="L10728" s="5"/>
      <c r="M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3"/>
      <c r="AU10728" s="5"/>
      <c r="AV10728" s="3"/>
      <c r="AW10728" s="3"/>
      <c r="AX10728" s="3"/>
      <c r="AY10728" s="3"/>
      <c r="AZ10728" s="3"/>
      <c r="BA10728" s="3"/>
      <c r="BB10728" s="3"/>
      <c r="BC10728" s="3"/>
      <c r="BD10728" s="3"/>
      <c r="BE10728" s="3"/>
      <c r="BF10728" s="3"/>
      <c r="BG10728" s="3"/>
      <c r="CK10728"/>
    </row>
    <row r="10729" spans="1:89" x14ac:dyDescent="0.25">
      <c r="A10729" s="2"/>
      <c r="B10729" s="5"/>
      <c r="C10729" s="5"/>
      <c r="D10729" s="5"/>
      <c r="E10729" s="5"/>
      <c r="F10729" s="5"/>
      <c r="G10729" s="5"/>
      <c r="H10729" s="5"/>
      <c r="I10729" s="5"/>
      <c r="J10729" s="5"/>
      <c r="K10729" s="5"/>
      <c r="L10729" s="5"/>
      <c r="M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3"/>
      <c r="AU10729" s="5"/>
      <c r="AV10729" s="3"/>
      <c r="AW10729" s="3"/>
      <c r="AX10729" s="3"/>
      <c r="AY10729" s="3"/>
      <c r="AZ10729" s="3"/>
      <c r="BA10729" s="3"/>
      <c r="BB10729" s="3"/>
      <c r="BC10729" s="3"/>
      <c r="BD10729" s="3"/>
      <c r="BE10729" s="3"/>
      <c r="BF10729" s="3"/>
      <c r="BG10729" s="3"/>
      <c r="CK10729"/>
    </row>
    <row r="10730" spans="1:89" x14ac:dyDescent="0.25">
      <c r="A10730" s="2"/>
      <c r="B10730" s="5"/>
      <c r="C10730" s="5"/>
      <c r="D10730" s="5"/>
      <c r="E10730" s="5"/>
      <c r="F10730" s="5"/>
      <c r="G10730" s="5"/>
      <c r="H10730" s="5"/>
      <c r="I10730" s="3"/>
      <c r="J10730" s="5"/>
      <c r="K10730" s="5"/>
      <c r="L10730" s="5"/>
      <c r="M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3"/>
      <c r="AU10730" s="5"/>
      <c r="AV10730" s="3"/>
      <c r="AW10730" s="3"/>
      <c r="AX10730" s="3"/>
      <c r="AY10730" s="3"/>
      <c r="AZ10730" s="3"/>
      <c r="BA10730" s="3"/>
      <c r="BB10730" s="3"/>
      <c r="BC10730" s="3"/>
      <c r="BD10730" s="3"/>
      <c r="BE10730" s="3"/>
      <c r="BF10730" s="3"/>
      <c r="BG10730" s="3"/>
      <c r="CK10730"/>
    </row>
    <row r="10731" spans="1:89" x14ac:dyDescent="0.25">
      <c r="A10731" s="2"/>
      <c r="B10731" s="5"/>
      <c r="C10731" s="5"/>
      <c r="D10731" s="5"/>
      <c r="E10731" s="5"/>
      <c r="F10731" s="5"/>
      <c r="G10731" s="5"/>
      <c r="H10731" s="5"/>
      <c r="I10731" s="5"/>
      <c r="J10731" s="5"/>
      <c r="K10731" s="5"/>
      <c r="L10731" s="5"/>
      <c r="M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3"/>
      <c r="AU10731" s="5"/>
      <c r="AV10731" s="3"/>
      <c r="AW10731" s="3"/>
      <c r="AX10731" s="3"/>
      <c r="AY10731" s="3"/>
      <c r="AZ10731" s="3"/>
      <c r="BA10731" s="3"/>
      <c r="BB10731" s="3"/>
      <c r="BC10731" s="3"/>
      <c r="BD10731" s="3"/>
      <c r="BE10731" s="3"/>
      <c r="BF10731" s="3"/>
      <c r="BG10731" s="3"/>
      <c r="CK10731"/>
    </row>
    <row r="10732" spans="1:89" x14ac:dyDescent="0.25">
      <c r="A10732" s="2"/>
      <c r="B10732" s="5"/>
      <c r="C10732" s="5"/>
      <c r="D10732" s="5"/>
      <c r="E10732" s="5"/>
      <c r="F10732" s="5"/>
      <c r="G10732" s="5"/>
      <c r="H10732" s="5"/>
      <c r="I10732" s="3"/>
      <c r="J10732" s="5"/>
      <c r="K10732" s="5"/>
      <c r="L10732" s="5"/>
      <c r="M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3"/>
      <c r="AU10732" s="5"/>
      <c r="AV10732" s="3"/>
      <c r="AW10732" s="3"/>
      <c r="AX10732" s="3"/>
      <c r="AY10732" s="3"/>
      <c r="AZ10732" s="3"/>
      <c r="BA10732" s="3"/>
      <c r="BB10732" s="3"/>
      <c r="BC10732" s="3"/>
      <c r="BD10732" s="3"/>
      <c r="BE10732" s="3"/>
      <c r="BF10732" s="3"/>
      <c r="BG10732" s="3"/>
      <c r="CK10732"/>
    </row>
    <row r="10733" spans="1:89" x14ac:dyDescent="0.25">
      <c r="A10733" s="2"/>
      <c r="B10733" s="5"/>
      <c r="C10733" s="5"/>
      <c r="D10733" s="5"/>
      <c r="E10733" s="5"/>
      <c r="F10733" s="5"/>
      <c r="G10733" s="5"/>
      <c r="H10733" s="5"/>
      <c r="I10733" s="3"/>
      <c r="J10733" s="5"/>
      <c r="K10733" s="5"/>
      <c r="L10733" s="5"/>
      <c r="M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3"/>
      <c r="AU10733" s="5"/>
      <c r="AV10733" s="3"/>
      <c r="AW10733" s="3"/>
      <c r="AX10733" s="3"/>
      <c r="AY10733" s="3"/>
      <c r="AZ10733" s="3"/>
      <c r="BA10733" s="3"/>
      <c r="BB10733" s="3"/>
      <c r="BC10733" s="3"/>
      <c r="BD10733" s="3"/>
      <c r="BE10733" s="3"/>
      <c r="BF10733" s="3"/>
      <c r="BG10733" s="3"/>
      <c r="CK10733"/>
    </row>
    <row r="10734" spans="1:89" x14ac:dyDescent="0.25">
      <c r="A10734" s="2"/>
      <c r="B10734" s="5"/>
      <c r="C10734" s="5"/>
      <c r="D10734" s="5"/>
      <c r="E10734" s="5"/>
      <c r="F10734" s="5"/>
      <c r="G10734" s="5"/>
      <c r="H10734" s="5"/>
      <c r="I10734" s="3"/>
      <c r="J10734" s="5"/>
      <c r="K10734" s="5"/>
      <c r="L10734" s="5"/>
      <c r="M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3"/>
      <c r="AU10734" s="5"/>
      <c r="AV10734" s="3"/>
      <c r="AW10734" s="3"/>
      <c r="AX10734" s="3"/>
      <c r="AY10734" s="3"/>
      <c r="AZ10734" s="3"/>
      <c r="BA10734" s="3"/>
      <c r="BB10734" s="3"/>
      <c r="BC10734" s="3"/>
      <c r="BD10734" s="3"/>
      <c r="BE10734" s="3"/>
      <c r="BF10734" s="3"/>
      <c r="BG10734" s="3"/>
      <c r="CK10734"/>
    </row>
    <row r="10735" spans="1:89" x14ac:dyDescent="0.25">
      <c r="A10735" s="2"/>
      <c r="B10735" s="5"/>
      <c r="C10735" s="5"/>
      <c r="D10735" s="5"/>
      <c r="E10735" s="5"/>
      <c r="F10735" s="5"/>
      <c r="G10735" s="5"/>
      <c r="H10735" s="5"/>
      <c r="I10735" s="3"/>
      <c r="J10735" s="5"/>
      <c r="K10735" s="5"/>
      <c r="L10735" s="5"/>
      <c r="M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3"/>
      <c r="AU10735" s="5"/>
      <c r="AV10735" s="3"/>
      <c r="AW10735" s="3"/>
      <c r="AX10735" s="3"/>
      <c r="AY10735" s="3"/>
      <c r="AZ10735" s="3"/>
      <c r="BA10735" s="3"/>
      <c r="BB10735" s="3"/>
      <c r="BC10735" s="3"/>
      <c r="BD10735" s="3"/>
      <c r="BE10735" s="3"/>
      <c r="BF10735" s="3"/>
      <c r="BG10735" s="3"/>
      <c r="CK10735"/>
    </row>
    <row r="10736" spans="1:89" x14ac:dyDescent="0.25">
      <c r="A10736" s="2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3"/>
      <c r="AU10736" s="5"/>
      <c r="AV10736" s="3"/>
      <c r="AW10736" s="3"/>
      <c r="AX10736" s="3"/>
      <c r="AY10736" s="3"/>
      <c r="AZ10736" s="3"/>
      <c r="BA10736" s="3"/>
      <c r="BB10736" s="3"/>
      <c r="BC10736" s="3"/>
      <c r="BD10736" s="3"/>
      <c r="BE10736" s="3"/>
      <c r="BF10736" s="3"/>
      <c r="BG10736" s="3"/>
      <c r="CK10736"/>
    </row>
    <row r="10737" spans="1:89" x14ac:dyDescent="0.25">
      <c r="A10737" s="2"/>
      <c r="B10737" s="5"/>
      <c r="C10737" s="5"/>
      <c r="D10737" s="5"/>
      <c r="E10737" s="5"/>
      <c r="F10737" s="5"/>
      <c r="G10737" s="5"/>
      <c r="H10737" s="5"/>
      <c r="I10737" s="5"/>
      <c r="J10737" s="5"/>
      <c r="K10737" s="5"/>
      <c r="L10737" s="5"/>
      <c r="M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3"/>
      <c r="AU10737" s="5"/>
      <c r="AV10737" s="3"/>
      <c r="AW10737" s="3"/>
      <c r="AX10737" s="3"/>
      <c r="AY10737" s="3"/>
      <c r="AZ10737" s="3"/>
      <c r="BA10737" s="3"/>
      <c r="BB10737" s="3"/>
      <c r="BC10737" s="3"/>
      <c r="BD10737" s="3"/>
      <c r="BE10737" s="3"/>
      <c r="BF10737" s="3"/>
      <c r="BG10737" s="3"/>
      <c r="CK10737"/>
    </row>
    <row r="10738" spans="1:89" x14ac:dyDescent="0.25">
      <c r="A10738" s="2"/>
      <c r="B10738" s="5"/>
      <c r="C10738" s="5"/>
      <c r="D10738" s="5"/>
      <c r="E10738" s="5"/>
      <c r="F10738" s="5"/>
      <c r="G10738" s="5"/>
      <c r="H10738" s="5"/>
      <c r="I10738" s="3"/>
      <c r="J10738" s="5"/>
      <c r="K10738" s="5"/>
      <c r="L10738" s="5"/>
      <c r="M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3"/>
      <c r="AU10738" s="5"/>
      <c r="AV10738" s="3"/>
      <c r="AW10738" s="3"/>
      <c r="AX10738" s="3"/>
      <c r="AY10738" s="3"/>
      <c r="AZ10738" s="3"/>
      <c r="BA10738" s="3"/>
      <c r="BB10738" s="3"/>
      <c r="BC10738" s="3"/>
      <c r="BD10738" s="3"/>
      <c r="BE10738" s="3"/>
      <c r="BF10738" s="3"/>
      <c r="BG10738" s="3"/>
      <c r="CK10738"/>
    </row>
    <row r="10739" spans="1:89" x14ac:dyDescent="0.25">
      <c r="A10739" s="2"/>
      <c r="B10739" s="5"/>
      <c r="C10739" s="5"/>
      <c r="D10739" s="5"/>
      <c r="E10739" s="5"/>
      <c r="F10739" s="5"/>
      <c r="G10739" s="5"/>
      <c r="H10739" s="5"/>
      <c r="I10739" s="3"/>
      <c r="J10739" s="5"/>
      <c r="K10739" s="5"/>
      <c r="L10739" s="5"/>
      <c r="M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3"/>
      <c r="AU10739" s="5"/>
      <c r="AV10739" s="3"/>
      <c r="AW10739" s="3"/>
      <c r="AX10739" s="3"/>
      <c r="AY10739" s="3"/>
      <c r="AZ10739" s="3"/>
      <c r="BA10739" s="3"/>
      <c r="BB10739" s="3"/>
      <c r="BC10739" s="3"/>
      <c r="BD10739" s="3"/>
      <c r="BE10739" s="3"/>
      <c r="BF10739" s="3"/>
      <c r="BG10739" s="3"/>
      <c r="CK10739"/>
    </row>
    <row r="10740" spans="1:89" x14ac:dyDescent="0.25">
      <c r="A10740" s="2"/>
      <c r="B10740" s="5"/>
      <c r="C10740" s="5"/>
      <c r="D10740" s="5"/>
      <c r="E10740" s="5"/>
      <c r="F10740" s="5"/>
      <c r="G10740" s="5"/>
      <c r="H10740" s="5"/>
      <c r="I10740" s="3"/>
      <c r="J10740" s="5"/>
      <c r="K10740" s="5"/>
      <c r="L10740" s="5"/>
      <c r="M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3"/>
      <c r="AU10740" s="5"/>
      <c r="AV10740" s="3"/>
      <c r="AW10740" s="3"/>
      <c r="AX10740" s="3"/>
      <c r="AY10740" s="3"/>
      <c r="AZ10740" s="3"/>
      <c r="BA10740" s="3"/>
      <c r="BB10740" s="3"/>
      <c r="BC10740" s="3"/>
      <c r="BD10740" s="3"/>
      <c r="BE10740" s="3"/>
      <c r="BF10740" s="3"/>
      <c r="BG10740" s="3"/>
      <c r="CK10740"/>
    </row>
    <row r="10741" spans="1:89" x14ac:dyDescent="0.25">
      <c r="A10741" s="2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  <c r="L10741" s="5"/>
      <c r="M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3"/>
      <c r="AU10741" s="5"/>
      <c r="AV10741" s="3"/>
      <c r="AW10741" s="3"/>
      <c r="AX10741" s="3"/>
      <c r="AY10741" s="3"/>
      <c r="AZ10741" s="3"/>
      <c r="BA10741" s="3"/>
      <c r="BB10741" s="3"/>
      <c r="BC10741" s="3"/>
      <c r="BD10741" s="3"/>
      <c r="BE10741" s="3"/>
      <c r="BF10741" s="3"/>
      <c r="BG10741" s="3"/>
      <c r="CK10741"/>
    </row>
    <row r="10742" spans="1:89" x14ac:dyDescent="0.25">
      <c r="A10742" s="2"/>
      <c r="B10742" s="5"/>
      <c r="C10742" s="5"/>
      <c r="D10742" s="5"/>
      <c r="E10742" s="5"/>
      <c r="F10742" s="5"/>
      <c r="G10742" s="5"/>
      <c r="H10742" s="5"/>
      <c r="I10742" s="3"/>
      <c r="J10742" s="5"/>
      <c r="K10742" s="5"/>
      <c r="L10742" s="5"/>
      <c r="M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3"/>
      <c r="AU10742" s="5"/>
      <c r="AV10742" s="3"/>
      <c r="AW10742" s="3"/>
      <c r="AX10742" s="3"/>
      <c r="AY10742" s="3"/>
      <c r="AZ10742" s="3"/>
      <c r="BA10742" s="3"/>
      <c r="BB10742" s="3"/>
      <c r="BC10742" s="3"/>
      <c r="BD10742" s="3"/>
      <c r="BE10742" s="3"/>
      <c r="BF10742" s="3"/>
      <c r="BG10742" s="3"/>
      <c r="CK10742"/>
    </row>
    <row r="10743" spans="1:89" x14ac:dyDescent="0.25">
      <c r="A10743" s="2"/>
      <c r="B10743" s="5"/>
      <c r="C10743" s="5"/>
      <c r="D10743" s="5"/>
      <c r="E10743" s="5"/>
      <c r="F10743" s="5"/>
      <c r="G10743" s="5"/>
      <c r="H10743" s="5"/>
      <c r="I10743" s="3"/>
      <c r="J10743" s="5"/>
      <c r="K10743" s="5"/>
      <c r="L10743" s="5"/>
      <c r="M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3"/>
      <c r="AU10743" s="5"/>
      <c r="AV10743" s="3"/>
      <c r="AW10743" s="3"/>
      <c r="AX10743" s="3"/>
      <c r="AY10743" s="3"/>
      <c r="AZ10743" s="3"/>
      <c r="BA10743" s="3"/>
      <c r="BB10743" s="3"/>
      <c r="BC10743" s="3"/>
      <c r="BD10743" s="3"/>
      <c r="BE10743" s="3"/>
      <c r="BF10743" s="3"/>
      <c r="BG10743" s="3"/>
      <c r="CK10743"/>
    </row>
    <row r="10744" spans="1:89" x14ac:dyDescent="0.25">
      <c r="A10744" s="2"/>
      <c r="B10744" s="5"/>
      <c r="C10744" s="5"/>
      <c r="D10744" s="5"/>
      <c r="E10744" s="5"/>
      <c r="F10744" s="5"/>
      <c r="G10744" s="5"/>
      <c r="H10744" s="5"/>
      <c r="I10744" s="3"/>
      <c r="J10744" s="5"/>
      <c r="K10744" s="5"/>
      <c r="L10744" s="5"/>
      <c r="M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3"/>
      <c r="AU10744" s="5"/>
      <c r="AV10744" s="3"/>
      <c r="AW10744" s="3"/>
      <c r="AX10744" s="3"/>
      <c r="AY10744" s="3"/>
      <c r="AZ10744" s="3"/>
      <c r="BA10744" s="3"/>
      <c r="BB10744" s="3"/>
      <c r="BC10744" s="3"/>
      <c r="BD10744" s="3"/>
      <c r="BE10744" s="3"/>
      <c r="BF10744" s="3"/>
      <c r="BG10744" s="3"/>
      <c r="CK10744"/>
    </row>
    <row r="10745" spans="1:89" x14ac:dyDescent="0.25">
      <c r="A10745" s="2"/>
      <c r="B10745" s="5"/>
      <c r="C10745" s="5"/>
      <c r="D10745" s="5"/>
      <c r="E10745" s="5"/>
      <c r="F10745" s="5"/>
      <c r="G10745" s="5"/>
      <c r="H10745" s="5"/>
      <c r="I10745" s="3"/>
      <c r="J10745" s="5"/>
      <c r="K10745" s="5"/>
      <c r="L10745" s="5"/>
      <c r="M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3"/>
      <c r="AU10745" s="5"/>
      <c r="AV10745" s="3"/>
      <c r="AW10745" s="3"/>
      <c r="AX10745" s="3"/>
      <c r="AY10745" s="3"/>
      <c r="AZ10745" s="3"/>
      <c r="BA10745" s="3"/>
      <c r="BB10745" s="3"/>
      <c r="BC10745" s="3"/>
      <c r="BD10745" s="3"/>
      <c r="BE10745" s="3"/>
      <c r="BF10745" s="3"/>
      <c r="BG10745" s="3"/>
      <c r="CK10745"/>
    </row>
    <row r="10746" spans="1:89" x14ac:dyDescent="0.25">
      <c r="A10746" s="2"/>
      <c r="B10746" s="5"/>
      <c r="C10746" s="5"/>
      <c r="D10746" s="5"/>
      <c r="E10746" s="5"/>
      <c r="F10746" s="5"/>
      <c r="G10746" s="5"/>
      <c r="H10746" s="5"/>
      <c r="I10746" s="3"/>
      <c r="J10746" s="5"/>
      <c r="K10746" s="5"/>
      <c r="L10746" s="5"/>
      <c r="M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3"/>
      <c r="AU10746" s="5"/>
      <c r="AV10746" s="3"/>
      <c r="AW10746" s="3"/>
      <c r="AX10746" s="3"/>
      <c r="AY10746" s="3"/>
      <c r="AZ10746" s="3"/>
      <c r="BA10746" s="3"/>
      <c r="BB10746" s="3"/>
      <c r="BC10746" s="3"/>
      <c r="BD10746" s="3"/>
      <c r="BE10746" s="3"/>
      <c r="BF10746" s="3"/>
      <c r="BG10746" s="3"/>
      <c r="CK10746"/>
    </row>
    <row r="10747" spans="1:89" x14ac:dyDescent="0.25">
      <c r="A10747" s="2"/>
      <c r="B10747" s="5"/>
      <c r="C10747" s="5"/>
      <c r="D10747" s="5"/>
      <c r="E10747" s="5"/>
      <c r="F10747" s="5"/>
      <c r="G10747" s="5"/>
      <c r="H10747" s="5"/>
      <c r="I10747" s="3"/>
      <c r="J10747" s="5"/>
      <c r="K10747" s="5"/>
      <c r="L10747" s="5"/>
      <c r="M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3"/>
      <c r="AU10747" s="5"/>
      <c r="AV10747" s="3"/>
      <c r="AW10747" s="3"/>
      <c r="AX10747" s="3"/>
      <c r="AY10747" s="3"/>
      <c r="AZ10747" s="3"/>
      <c r="BA10747" s="3"/>
      <c r="BB10747" s="3"/>
      <c r="BC10747" s="3"/>
      <c r="BD10747" s="3"/>
      <c r="BE10747" s="3"/>
      <c r="BF10747" s="3"/>
      <c r="BG10747" s="3"/>
      <c r="CK10747"/>
    </row>
    <row r="10748" spans="1:89" x14ac:dyDescent="0.25">
      <c r="A10748" s="2"/>
      <c r="B10748" s="5"/>
      <c r="C10748" s="5"/>
      <c r="D10748" s="5"/>
      <c r="E10748" s="5"/>
      <c r="F10748" s="5"/>
      <c r="G10748" s="5"/>
      <c r="H10748" s="5"/>
      <c r="I10748" s="3"/>
      <c r="J10748" s="5"/>
      <c r="K10748" s="5"/>
      <c r="L10748" s="5"/>
      <c r="M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3"/>
      <c r="AU10748" s="5"/>
      <c r="AV10748" s="3"/>
      <c r="AW10748" s="3"/>
      <c r="AX10748" s="3"/>
      <c r="AY10748" s="3"/>
      <c r="AZ10748" s="3"/>
      <c r="BA10748" s="3"/>
      <c r="BB10748" s="3"/>
      <c r="BC10748" s="3"/>
      <c r="BD10748" s="3"/>
      <c r="BE10748" s="3"/>
      <c r="BF10748" s="3"/>
      <c r="BG10748" s="3"/>
      <c r="CK10748"/>
    </row>
    <row r="10749" spans="1:89" x14ac:dyDescent="0.25">
      <c r="A10749" s="2"/>
      <c r="B10749" s="5"/>
      <c r="C10749" s="5"/>
      <c r="D10749" s="5"/>
      <c r="E10749" s="5"/>
      <c r="F10749" s="5"/>
      <c r="G10749" s="5"/>
      <c r="H10749" s="5"/>
      <c r="I10749" s="3"/>
      <c r="J10749" s="5"/>
      <c r="K10749" s="5"/>
      <c r="L10749" s="5"/>
      <c r="M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3"/>
      <c r="AU10749" s="5"/>
      <c r="AV10749" s="3"/>
      <c r="AW10749" s="3"/>
      <c r="AX10749" s="3"/>
      <c r="AY10749" s="3"/>
      <c r="AZ10749" s="3"/>
      <c r="BA10749" s="3"/>
      <c r="BB10749" s="3"/>
      <c r="BC10749" s="3"/>
      <c r="BD10749" s="3"/>
      <c r="BE10749" s="3"/>
      <c r="BF10749" s="3"/>
      <c r="BG10749" s="3"/>
      <c r="CK10749"/>
    </row>
    <row r="10750" spans="1:89" x14ac:dyDescent="0.25">
      <c r="A10750" s="2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3"/>
      <c r="AU10750" s="5"/>
      <c r="AV10750" s="3"/>
      <c r="AW10750" s="3"/>
      <c r="AX10750" s="3"/>
      <c r="AY10750" s="3"/>
      <c r="AZ10750" s="3"/>
      <c r="BA10750" s="3"/>
      <c r="BB10750" s="3"/>
      <c r="BC10750" s="3"/>
      <c r="BD10750" s="3"/>
      <c r="BE10750" s="3"/>
      <c r="BF10750" s="3"/>
      <c r="BG10750" s="3"/>
      <c r="CK10750"/>
    </row>
    <row r="10751" spans="1:89" x14ac:dyDescent="0.25">
      <c r="A10751" s="2"/>
      <c r="B10751" s="5"/>
      <c r="C10751" s="5"/>
      <c r="D10751" s="5"/>
      <c r="E10751" s="5"/>
      <c r="F10751" s="5"/>
      <c r="G10751" s="5"/>
      <c r="H10751" s="5"/>
      <c r="I10751" s="3"/>
      <c r="J10751" s="5"/>
      <c r="K10751" s="5"/>
      <c r="L10751" s="5"/>
      <c r="M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3"/>
      <c r="AU10751" s="5"/>
      <c r="AV10751" s="3"/>
      <c r="AW10751" s="3"/>
      <c r="AX10751" s="3"/>
      <c r="AY10751" s="3"/>
      <c r="AZ10751" s="3"/>
      <c r="BA10751" s="3"/>
      <c r="BB10751" s="3"/>
      <c r="BC10751" s="3"/>
      <c r="BD10751" s="3"/>
      <c r="BE10751" s="3"/>
      <c r="BF10751" s="3"/>
      <c r="BG10751" s="3"/>
      <c r="CK10751"/>
    </row>
    <row r="10752" spans="1:89" x14ac:dyDescent="0.25">
      <c r="A10752" s="2"/>
      <c r="B10752" s="5"/>
      <c r="C10752" s="5"/>
      <c r="D10752" s="5"/>
      <c r="E10752" s="5"/>
      <c r="F10752" s="5"/>
      <c r="G10752" s="5"/>
      <c r="H10752" s="5"/>
      <c r="I10752" s="3"/>
      <c r="J10752" s="5"/>
      <c r="K10752" s="5"/>
      <c r="L10752" s="5"/>
      <c r="M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3"/>
      <c r="AU10752" s="5"/>
      <c r="AV10752" s="3"/>
      <c r="AW10752" s="3"/>
      <c r="AX10752" s="3"/>
      <c r="AY10752" s="3"/>
      <c r="AZ10752" s="3"/>
      <c r="BA10752" s="3"/>
      <c r="BB10752" s="3"/>
      <c r="BC10752" s="3"/>
      <c r="BD10752" s="3"/>
      <c r="BE10752" s="3"/>
      <c r="BF10752" s="3"/>
      <c r="BG10752" s="3"/>
      <c r="CK10752"/>
    </row>
    <row r="10753" spans="1:89" x14ac:dyDescent="0.25">
      <c r="A10753" s="2"/>
      <c r="B10753" s="5"/>
      <c r="C10753" s="5"/>
      <c r="D10753" s="5"/>
      <c r="E10753" s="5"/>
      <c r="F10753" s="5"/>
      <c r="G10753" s="5"/>
      <c r="H10753" s="5"/>
      <c r="I10753" s="3"/>
      <c r="J10753" s="5"/>
      <c r="K10753" s="5"/>
      <c r="L10753" s="5"/>
      <c r="M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3"/>
      <c r="AU10753" s="5"/>
      <c r="AV10753" s="3"/>
      <c r="AW10753" s="3"/>
      <c r="AX10753" s="3"/>
      <c r="AY10753" s="3"/>
      <c r="AZ10753" s="3"/>
      <c r="BA10753" s="3"/>
      <c r="BB10753" s="3"/>
      <c r="BC10753" s="3"/>
      <c r="BD10753" s="3"/>
      <c r="BE10753" s="3"/>
      <c r="BF10753" s="3"/>
      <c r="BG10753" s="3"/>
      <c r="CK10753"/>
    </row>
    <row r="10754" spans="1:89" x14ac:dyDescent="0.25">
      <c r="A10754" s="2"/>
      <c r="B10754" s="5"/>
      <c r="C10754" s="5"/>
      <c r="D10754" s="5"/>
      <c r="E10754" s="5"/>
      <c r="F10754" s="5"/>
      <c r="G10754" s="5"/>
      <c r="H10754" s="5"/>
      <c r="I10754" s="3"/>
      <c r="J10754" s="5"/>
      <c r="K10754" s="5"/>
      <c r="L10754" s="5"/>
      <c r="M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3"/>
      <c r="AU10754" s="5"/>
      <c r="AV10754" s="3"/>
      <c r="AW10754" s="3"/>
      <c r="AX10754" s="3"/>
      <c r="AY10754" s="3"/>
      <c r="AZ10754" s="3"/>
      <c r="BA10754" s="3"/>
      <c r="BB10754" s="3"/>
      <c r="BC10754" s="3"/>
      <c r="BD10754" s="3"/>
      <c r="BE10754" s="3"/>
      <c r="BF10754" s="3"/>
      <c r="BG10754" s="3"/>
      <c r="CK10754"/>
    </row>
    <row r="10755" spans="1:89" x14ac:dyDescent="0.25">
      <c r="A10755" s="2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  <c r="L10755" s="5"/>
      <c r="M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3"/>
      <c r="AU10755" s="5"/>
      <c r="AV10755" s="3"/>
      <c r="AW10755" s="3"/>
      <c r="AX10755" s="3"/>
      <c r="AY10755" s="3"/>
      <c r="AZ10755" s="3"/>
      <c r="BA10755" s="3"/>
      <c r="BB10755" s="3"/>
      <c r="BC10755" s="3"/>
      <c r="BD10755" s="3"/>
      <c r="BE10755" s="3"/>
      <c r="BF10755" s="3"/>
      <c r="BG10755" s="3"/>
      <c r="CK10755"/>
    </row>
    <row r="10756" spans="1:89" x14ac:dyDescent="0.25">
      <c r="A10756" s="2"/>
      <c r="B10756" s="5"/>
      <c r="C10756" s="5"/>
      <c r="D10756" s="5"/>
      <c r="E10756" s="5"/>
      <c r="F10756" s="5"/>
      <c r="G10756" s="5"/>
      <c r="H10756" s="5"/>
      <c r="I10756" s="5"/>
      <c r="J10756" s="5"/>
      <c r="K10756" s="5"/>
      <c r="L10756" s="5"/>
      <c r="M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3"/>
      <c r="AU10756" s="5"/>
      <c r="AV10756" s="3"/>
      <c r="AW10756" s="3"/>
      <c r="AX10756" s="3"/>
      <c r="AY10756" s="3"/>
      <c r="AZ10756" s="3"/>
      <c r="BA10756" s="3"/>
      <c r="BB10756" s="3"/>
      <c r="BC10756" s="3"/>
      <c r="BD10756" s="3"/>
      <c r="BE10756" s="3"/>
      <c r="BF10756" s="3"/>
      <c r="BG10756" s="3"/>
      <c r="CK10756"/>
    </row>
    <row r="10757" spans="1:89" x14ac:dyDescent="0.25">
      <c r="A10757" s="2"/>
      <c r="B10757" s="5"/>
      <c r="C10757" s="5"/>
      <c r="D10757" s="5"/>
      <c r="E10757" s="5"/>
      <c r="F10757" s="5"/>
      <c r="G10757" s="5"/>
      <c r="H10757" s="5"/>
      <c r="I10757" s="5"/>
      <c r="J10757" s="5"/>
      <c r="K10757" s="5"/>
      <c r="L10757" s="5"/>
      <c r="M10757" s="5"/>
      <c r="AJ10757" s="3"/>
      <c r="AK10757" s="3"/>
      <c r="AL10757" s="3"/>
      <c r="AM10757" s="3"/>
      <c r="AN10757" s="5"/>
      <c r="AO10757" s="5"/>
      <c r="AP10757" s="5"/>
      <c r="AQ10757" s="5"/>
      <c r="AR10757" s="5"/>
      <c r="AS10757" s="5"/>
      <c r="AT10757" s="3"/>
      <c r="AU10757" s="5"/>
      <c r="AV10757" s="3"/>
      <c r="AW10757" s="3"/>
      <c r="AX10757" s="3"/>
      <c r="AY10757" s="3"/>
      <c r="AZ10757" s="3"/>
      <c r="BA10757" s="3"/>
      <c r="BB10757" s="3"/>
      <c r="BC10757" s="3"/>
      <c r="BD10757" s="3"/>
      <c r="BE10757" s="3"/>
      <c r="BF10757" s="3"/>
      <c r="BG10757" s="3"/>
      <c r="CK10757"/>
    </row>
    <row r="10758" spans="1:89" x14ac:dyDescent="0.25">
      <c r="A10758" s="2"/>
      <c r="B10758" s="5"/>
      <c r="C10758" s="5"/>
      <c r="D10758" s="5"/>
      <c r="E10758" s="5"/>
      <c r="F10758" s="5"/>
      <c r="G10758" s="5"/>
      <c r="H10758" s="5"/>
      <c r="I10758" s="3"/>
      <c r="J10758" s="5"/>
      <c r="K10758" s="5"/>
      <c r="L10758" s="5"/>
      <c r="M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3"/>
      <c r="AU10758" s="5"/>
      <c r="AV10758" s="3"/>
      <c r="AW10758" s="3"/>
      <c r="AX10758" s="3"/>
      <c r="AY10758" s="3"/>
      <c r="AZ10758" s="3"/>
      <c r="BA10758" s="3"/>
      <c r="BB10758" s="3"/>
      <c r="BC10758" s="3"/>
      <c r="BD10758" s="3"/>
      <c r="BE10758" s="3"/>
      <c r="BF10758" s="3"/>
      <c r="BG10758" s="3"/>
      <c r="CK10758"/>
    </row>
    <row r="10759" spans="1:89" x14ac:dyDescent="0.25">
      <c r="A10759" s="2"/>
      <c r="B10759" s="5"/>
      <c r="C10759" s="5"/>
      <c r="D10759" s="5"/>
      <c r="E10759" s="5"/>
      <c r="F10759" s="5"/>
      <c r="G10759" s="5"/>
      <c r="H10759" s="5"/>
      <c r="I10759" s="3"/>
      <c r="J10759" s="5"/>
      <c r="K10759" s="5"/>
      <c r="L10759" s="5"/>
      <c r="M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3"/>
      <c r="AU10759" s="5"/>
      <c r="AV10759" s="3"/>
      <c r="AW10759" s="3"/>
      <c r="AX10759" s="3"/>
      <c r="AY10759" s="3"/>
      <c r="AZ10759" s="3"/>
      <c r="BA10759" s="3"/>
      <c r="BB10759" s="3"/>
      <c r="BC10759" s="3"/>
      <c r="BD10759" s="3"/>
      <c r="BE10759" s="3"/>
      <c r="BF10759" s="3"/>
      <c r="BG10759" s="3"/>
      <c r="CK10759"/>
    </row>
    <row r="10760" spans="1:89" x14ac:dyDescent="0.25">
      <c r="A10760" s="2"/>
      <c r="B10760" s="5"/>
      <c r="C10760" s="5"/>
      <c r="D10760" s="5"/>
      <c r="E10760" s="5"/>
      <c r="F10760" s="5"/>
      <c r="G10760" s="5"/>
      <c r="H10760" s="5"/>
      <c r="I10760" s="5"/>
      <c r="J10760" s="5"/>
      <c r="K10760" s="5"/>
      <c r="L10760" s="5"/>
      <c r="M10760" s="5"/>
      <c r="AJ10760" s="3"/>
      <c r="AK10760" s="3"/>
      <c r="AL10760" s="3"/>
      <c r="AM10760" s="5"/>
      <c r="AN10760" s="5"/>
      <c r="AO10760" s="5"/>
      <c r="AP10760" s="5"/>
      <c r="AQ10760" s="5"/>
      <c r="AR10760" s="5"/>
      <c r="AS10760" s="5"/>
      <c r="AT10760" s="3"/>
      <c r="AU10760" s="5"/>
      <c r="AV10760" s="3"/>
      <c r="AW10760" s="3"/>
      <c r="AX10760" s="3"/>
      <c r="AY10760" s="3"/>
      <c r="AZ10760" s="3"/>
      <c r="BA10760" s="3"/>
      <c r="BB10760" s="3"/>
      <c r="BC10760" s="3"/>
      <c r="BD10760" s="3"/>
      <c r="BE10760" s="3"/>
      <c r="BF10760" s="3"/>
      <c r="BG10760" s="3"/>
      <c r="CK10760"/>
    </row>
    <row r="10761" spans="1:89" x14ac:dyDescent="0.25">
      <c r="A10761" s="2"/>
      <c r="B10761" s="5"/>
      <c r="C10761" s="5"/>
      <c r="D10761" s="5"/>
      <c r="E10761" s="5"/>
      <c r="F10761" s="5"/>
      <c r="G10761" s="5"/>
      <c r="H10761" s="5"/>
      <c r="I10761" s="3"/>
      <c r="J10761" s="5"/>
      <c r="K10761" s="5"/>
      <c r="L10761" s="5"/>
      <c r="M10761" s="5"/>
      <c r="AJ10761" s="3"/>
      <c r="AK10761" s="3"/>
      <c r="AL10761" s="3"/>
      <c r="AM10761" s="3"/>
      <c r="AN10761" s="5"/>
      <c r="AO10761" s="5"/>
      <c r="AP10761" s="5"/>
      <c r="AQ10761" s="5"/>
      <c r="AR10761" s="5"/>
      <c r="AS10761" s="5"/>
      <c r="AT10761" s="3"/>
      <c r="AU10761" s="5"/>
      <c r="AV10761" s="3"/>
      <c r="AW10761" s="3"/>
      <c r="AX10761" s="3"/>
      <c r="AY10761" s="3"/>
      <c r="AZ10761" s="3"/>
      <c r="BA10761" s="3"/>
      <c r="BB10761" s="3"/>
      <c r="BC10761" s="3"/>
      <c r="BD10761" s="3"/>
      <c r="BE10761" s="3"/>
      <c r="BF10761" s="3"/>
      <c r="BG10761" s="3"/>
      <c r="CK10761"/>
    </row>
    <row r="10762" spans="1:89" x14ac:dyDescent="0.25">
      <c r="A10762" s="2"/>
      <c r="B10762" s="5"/>
      <c r="C10762" s="5"/>
      <c r="D10762" s="5"/>
      <c r="E10762" s="5"/>
      <c r="F10762" s="5"/>
      <c r="G10762" s="5"/>
      <c r="H10762" s="5"/>
      <c r="I10762" s="3"/>
      <c r="J10762" s="5"/>
      <c r="K10762" s="5"/>
      <c r="L10762" s="5"/>
      <c r="M10762" s="5"/>
      <c r="AJ10762" s="3"/>
      <c r="AK10762" s="3"/>
      <c r="AL10762" s="3"/>
      <c r="AM10762" s="3"/>
      <c r="AN10762" s="5"/>
      <c r="AO10762" s="5"/>
      <c r="AP10762" s="5"/>
      <c r="AQ10762" s="5"/>
      <c r="AR10762" s="5"/>
      <c r="AS10762" s="5"/>
      <c r="AT10762" s="3"/>
      <c r="AU10762" s="5"/>
      <c r="AV10762" s="3"/>
      <c r="AW10762" s="3"/>
      <c r="AX10762" s="3"/>
      <c r="AY10762" s="3"/>
      <c r="AZ10762" s="3"/>
      <c r="BA10762" s="3"/>
      <c r="BB10762" s="3"/>
      <c r="BC10762" s="3"/>
      <c r="BD10762" s="3"/>
      <c r="BE10762" s="3"/>
      <c r="BF10762" s="3"/>
      <c r="BG10762" s="3"/>
      <c r="CK10762"/>
    </row>
    <row r="10763" spans="1:89" x14ac:dyDescent="0.25">
      <c r="A10763" s="2"/>
      <c r="B10763" s="5"/>
      <c r="C10763" s="5"/>
      <c r="D10763" s="5"/>
      <c r="E10763" s="5"/>
      <c r="F10763" s="5"/>
      <c r="G10763" s="5"/>
      <c r="H10763" s="5"/>
      <c r="I10763" s="3"/>
      <c r="J10763" s="5"/>
      <c r="K10763" s="5"/>
      <c r="L10763" s="5"/>
      <c r="M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3"/>
      <c r="AU10763" s="5"/>
      <c r="AV10763" s="3"/>
      <c r="AW10763" s="3"/>
      <c r="AX10763" s="3"/>
      <c r="AY10763" s="3"/>
      <c r="AZ10763" s="3"/>
      <c r="BA10763" s="3"/>
      <c r="BB10763" s="3"/>
      <c r="BC10763" s="3"/>
      <c r="BD10763" s="3"/>
      <c r="BE10763" s="3"/>
      <c r="BF10763" s="3"/>
      <c r="BG10763" s="3"/>
      <c r="CK10763"/>
    </row>
    <row r="10764" spans="1:89" x14ac:dyDescent="0.25">
      <c r="A10764" s="2"/>
      <c r="B10764" s="5"/>
      <c r="C10764" s="5"/>
      <c r="D10764" s="5"/>
      <c r="E10764" s="5"/>
      <c r="F10764" s="5"/>
      <c r="G10764" s="5"/>
      <c r="H10764" s="5"/>
      <c r="I10764" s="3"/>
      <c r="J10764" s="5"/>
      <c r="K10764" s="5"/>
      <c r="L10764" s="5"/>
      <c r="M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3"/>
      <c r="AT10764" s="3"/>
      <c r="AU10764" s="5"/>
      <c r="AV10764" s="3"/>
      <c r="AW10764" s="3"/>
      <c r="AX10764" s="3"/>
      <c r="AY10764" s="3"/>
      <c r="AZ10764" s="3"/>
      <c r="BA10764" s="3"/>
      <c r="BB10764" s="3"/>
      <c r="BC10764" s="3"/>
      <c r="BD10764" s="3"/>
      <c r="BE10764" s="3"/>
      <c r="BF10764" s="3"/>
      <c r="BG10764" s="3"/>
      <c r="CK10764"/>
    </row>
    <row r="10765" spans="1:89" x14ac:dyDescent="0.25">
      <c r="A10765" s="2"/>
      <c r="B10765" s="5"/>
      <c r="C10765" s="5"/>
      <c r="D10765" s="5"/>
      <c r="E10765" s="5"/>
      <c r="F10765" s="5"/>
      <c r="G10765" s="5"/>
      <c r="H10765" s="5"/>
      <c r="I10765" s="3"/>
      <c r="J10765" s="5"/>
      <c r="K10765" s="5"/>
      <c r="L10765" s="5"/>
      <c r="M10765" s="5"/>
      <c r="AJ10765" s="3"/>
      <c r="AK10765" s="3"/>
      <c r="AL10765" s="3"/>
      <c r="AM10765" s="5"/>
      <c r="AN10765" s="5"/>
      <c r="AO10765" s="5"/>
      <c r="AP10765" s="5"/>
      <c r="AQ10765" s="5"/>
      <c r="AR10765" s="5"/>
      <c r="AS10765" s="5"/>
      <c r="AT10765" s="3"/>
      <c r="AU10765" s="5"/>
      <c r="AV10765" s="3"/>
      <c r="AW10765" s="3"/>
      <c r="AX10765" s="3"/>
      <c r="AY10765" s="3"/>
      <c r="AZ10765" s="3"/>
      <c r="BA10765" s="3"/>
      <c r="BB10765" s="3"/>
      <c r="BC10765" s="3"/>
      <c r="BD10765" s="3"/>
      <c r="BE10765" s="3"/>
      <c r="BF10765" s="3"/>
      <c r="BG10765" s="3"/>
      <c r="CK10765"/>
    </row>
    <row r="10766" spans="1:89" x14ac:dyDescent="0.25">
      <c r="A10766" s="2"/>
      <c r="B10766" s="5"/>
      <c r="C10766" s="5"/>
      <c r="D10766" s="5"/>
      <c r="E10766" s="5"/>
      <c r="F10766" s="5"/>
      <c r="G10766" s="5"/>
      <c r="H10766" s="5"/>
      <c r="I10766" s="3"/>
      <c r="J10766" s="5"/>
      <c r="K10766" s="5"/>
      <c r="L10766" s="5"/>
      <c r="M10766" s="5"/>
      <c r="AJ10766" s="3"/>
      <c r="AK10766" s="3"/>
      <c r="AL10766" s="3"/>
      <c r="AM10766" s="3"/>
      <c r="AN10766" s="5"/>
      <c r="AO10766" s="5"/>
      <c r="AP10766" s="5"/>
      <c r="AQ10766" s="5"/>
      <c r="AR10766" s="5"/>
      <c r="AS10766" s="3"/>
      <c r="AT10766" s="3"/>
      <c r="AU10766" s="3"/>
      <c r="AV10766" s="3"/>
      <c r="AW10766" s="3"/>
      <c r="AX10766" s="3"/>
      <c r="AY10766" s="3"/>
      <c r="AZ10766" s="3"/>
      <c r="BA10766" s="3"/>
      <c r="BB10766" s="3"/>
      <c r="BC10766" s="3"/>
      <c r="BD10766" s="3"/>
      <c r="BE10766" s="3"/>
      <c r="BF10766" s="3"/>
      <c r="BG10766" s="3"/>
      <c r="CK10766"/>
    </row>
    <row r="10767" spans="1:89" x14ac:dyDescent="0.25">
      <c r="A10767" s="2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AJ10767" s="3"/>
      <c r="AK10767" s="3"/>
      <c r="AL10767" s="3"/>
      <c r="AM10767" s="5"/>
      <c r="AN10767" s="5"/>
      <c r="AO10767" s="5"/>
      <c r="AP10767" s="5"/>
      <c r="AQ10767" s="5"/>
      <c r="AR10767" s="5"/>
      <c r="AS10767" s="3"/>
      <c r="AT10767" s="3"/>
      <c r="AU10767" s="3"/>
      <c r="AV10767" s="3"/>
      <c r="AW10767" s="3"/>
      <c r="AX10767" s="3"/>
      <c r="AY10767" s="3"/>
      <c r="AZ10767" s="3"/>
      <c r="BA10767" s="3"/>
      <c r="BB10767" s="3"/>
      <c r="BC10767" s="3"/>
      <c r="BD10767" s="3"/>
      <c r="BE10767" s="3"/>
      <c r="BF10767" s="3"/>
      <c r="BG10767" s="3"/>
      <c r="CK10767"/>
    </row>
    <row r="10768" spans="1:89" x14ac:dyDescent="0.25">
      <c r="A10768" s="2"/>
      <c r="B10768" s="5"/>
      <c r="C10768" s="5"/>
      <c r="D10768" s="5"/>
      <c r="E10768" s="5"/>
      <c r="F10768" s="5"/>
      <c r="G10768" s="5"/>
      <c r="H10768" s="5"/>
      <c r="I10768" s="3"/>
      <c r="J10768" s="5"/>
      <c r="K10768" s="5"/>
      <c r="L10768" s="5"/>
      <c r="M10768" s="5"/>
      <c r="AJ10768" s="5"/>
      <c r="AK10768" s="3"/>
      <c r="AL10768" s="5"/>
      <c r="AM10768" s="5"/>
      <c r="AN10768" s="5"/>
      <c r="AO10768" s="5"/>
      <c r="AP10768" s="5"/>
      <c r="AQ10768" s="5"/>
      <c r="AR10768" s="5"/>
      <c r="AS10768" s="3"/>
      <c r="AT10768" s="3"/>
      <c r="AU10768" s="3"/>
      <c r="AV10768" s="3"/>
      <c r="AW10768" s="3"/>
      <c r="AX10768" s="3"/>
      <c r="AY10768" s="3"/>
      <c r="AZ10768" s="3"/>
      <c r="BA10768" s="3"/>
      <c r="BB10768" s="3"/>
      <c r="BC10768" s="3"/>
      <c r="BD10768" s="3"/>
      <c r="BE10768" s="3"/>
      <c r="BF10768" s="3"/>
      <c r="BG10768" s="3"/>
      <c r="CK10768"/>
    </row>
    <row r="10769" spans="1:89" x14ac:dyDescent="0.25">
      <c r="A10769" s="2"/>
      <c r="B10769" s="5"/>
      <c r="C10769" s="5"/>
      <c r="D10769" s="5"/>
      <c r="E10769" s="5"/>
      <c r="F10769" s="5"/>
      <c r="G10769" s="5"/>
      <c r="H10769" s="5"/>
      <c r="I10769" s="3"/>
      <c r="J10769" s="5"/>
      <c r="K10769" s="5"/>
      <c r="L10769" s="5"/>
      <c r="M10769" s="5"/>
      <c r="AJ10769" s="3"/>
      <c r="AK10769" s="5"/>
      <c r="AL10769" s="5"/>
      <c r="AM10769" s="5"/>
      <c r="AN10769" s="5"/>
      <c r="AO10769" s="5"/>
      <c r="AP10769" s="5"/>
      <c r="AQ10769" s="5"/>
      <c r="AR10769" s="5"/>
      <c r="AS10769" s="3"/>
      <c r="AT10769" s="3"/>
      <c r="AU10769" s="5"/>
      <c r="AV10769" s="3"/>
      <c r="AW10769" s="3"/>
      <c r="AX10769" s="3"/>
      <c r="AY10769" s="3"/>
      <c r="AZ10769" s="3"/>
      <c r="BA10769" s="3"/>
      <c r="BB10769" s="3"/>
      <c r="BC10769" s="3"/>
      <c r="BD10769" s="3"/>
      <c r="BE10769" s="3"/>
      <c r="BF10769" s="3"/>
      <c r="BG10769" s="3"/>
      <c r="CK10769"/>
    </row>
    <row r="10770" spans="1:89" x14ac:dyDescent="0.25">
      <c r="A10770" s="2"/>
      <c r="B10770" s="5"/>
      <c r="C10770" s="5"/>
      <c r="D10770" s="5"/>
      <c r="E10770" s="5"/>
      <c r="F10770" s="5"/>
      <c r="G10770" s="5"/>
      <c r="H10770" s="5"/>
      <c r="I10770" s="3"/>
      <c r="J10770" s="5"/>
      <c r="K10770" s="5"/>
      <c r="L10770" s="5"/>
      <c r="M10770" s="5"/>
      <c r="AJ10770" s="5"/>
      <c r="AK10770" s="3"/>
      <c r="AL10770" s="5"/>
      <c r="AM10770" s="5"/>
      <c r="AN10770" s="5"/>
      <c r="AO10770" s="5"/>
      <c r="AP10770" s="5"/>
      <c r="AQ10770" s="5"/>
      <c r="AR10770" s="5"/>
      <c r="AS10770" s="5"/>
      <c r="AT10770" s="3"/>
      <c r="AU10770" s="5"/>
      <c r="AV10770" s="3"/>
      <c r="AW10770" s="3"/>
      <c r="AX10770" s="3"/>
      <c r="AY10770" s="3"/>
      <c r="AZ10770" s="3"/>
      <c r="BA10770" s="3"/>
      <c r="BB10770" s="3"/>
      <c r="BC10770" s="3"/>
      <c r="BD10770" s="3"/>
      <c r="BE10770" s="3"/>
      <c r="BF10770" s="3"/>
      <c r="BG10770" s="3"/>
      <c r="CK10770"/>
    </row>
    <row r="10771" spans="1:89" x14ac:dyDescent="0.25">
      <c r="A10771" s="2"/>
      <c r="B10771" s="5"/>
      <c r="C10771" s="5"/>
      <c r="D10771" s="5"/>
      <c r="E10771" s="5"/>
      <c r="F10771" s="5"/>
      <c r="G10771" s="5"/>
      <c r="H10771" s="5"/>
      <c r="I10771" s="3"/>
      <c r="J10771" s="5"/>
      <c r="K10771" s="5"/>
      <c r="L10771" s="5"/>
      <c r="M10771" s="5"/>
      <c r="AJ10771" s="3"/>
      <c r="AK10771" s="3"/>
      <c r="AL10771" s="3"/>
      <c r="AM10771" s="5"/>
      <c r="AN10771" s="5"/>
      <c r="AO10771" s="5"/>
      <c r="AP10771" s="5"/>
      <c r="AQ10771" s="5"/>
      <c r="AR10771" s="5"/>
      <c r="AS10771" s="5"/>
      <c r="AT10771" s="3"/>
      <c r="AU10771" s="5"/>
      <c r="AV10771" s="3"/>
      <c r="AW10771" s="3"/>
      <c r="AX10771" s="3"/>
      <c r="AY10771" s="3"/>
      <c r="AZ10771" s="3"/>
      <c r="BA10771" s="3"/>
      <c r="BB10771" s="3"/>
      <c r="BC10771" s="3"/>
      <c r="BD10771" s="3"/>
      <c r="BE10771" s="3"/>
      <c r="BF10771" s="3"/>
      <c r="BG10771" s="3"/>
      <c r="CK10771"/>
    </row>
    <row r="10772" spans="1:89" x14ac:dyDescent="0.25">
      <c r="A10772" s="2"/>
      <c r="B10772" s="5"/>
      <c r="C10772" s="5"/>
      <c r="D10772" s="5"/>
      <c r="E10772" s="5"/>
      <c r="F10772" s="5"/>
      <c r="G10772" s="5"/>
      <c r="H10772" s="5"/>
      <c r="I10772" s="3"/>
      <c r="J10772" s="5"/>
      <c r="K10772" s="5"/>
      <c r="L10772" s="5"/>
      <c r="M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3"/>
      <c r="AU10772" s="5"/>
      <c r="AV10772" s="3"/>
      <c r="AW10772" s="3"/>
      <c r="AX10772" s="3"/>
      <c r="AY10772" s="3"/>
      <c r="AZ10772" s="3"/>
      <c r="BA10772" s="3"/>
      <c r="BB10772" s="3"/>
      <c r="BC10772" s="3"/>
      <c r="BD10772" s="3"/>
      <c r="BE10772" s="3"/>
      <c r="BF10772" s="3"/>
      <c r="BG10772" s="3"/>
      <c r="CK10772"/>
    </row>
    <row r="10773" spans="1:89" x14ac:dyDescent="0.25">
      <c r="A10773" s="2"/>
      <c r="B10773" s="5"/>
      <c r="C10773" s="5"/>
      <c r="D10773" s="5"/>
      <c r="E10773" s="5"/>
      <c r="F10773" s="5"/>
      <c r="G10773" s="5"/>
      <c r="H10773" s="5"/>
      <c r="I10773" s="3"/>
      <c r="J10773" s="5"/>
      <c r="K10773" s="5"/>
      <c r="L10773" s="5"/>
      <c r="M10773" s="5"/>
      <c r="AJ10773" s="3"/>
      <c r="AK10773" s="5"/>
      <c r="AL10773" s="5"/>
      <c r="AM10773" s="5"/>
      <c r="AN10773" s="5"/>
      <c r="AO10773" s="5"/>
      <c r="AP10773" s="5"/>
      <c r="AQ10773" s="5"/>
      <c r="AR10773" s="5"/>
      <c r="AS10773" s="3"/>
      <c r="AT10773" s="3"/>
      <c r="AU10773" s="5"/>
      <c r="AV10773" s="3"/>
      <c r="AW10773" s="3"/>
      <c r="AX10773" s="3"/>
      <c r="AY10773" s="3"/>
      <c r="AZ10773" s="3"/>
      <c r="BA10773" s="3"/>
      <c r="BB10773" s="3"/>
      <c r="BC10773" s="3"/>
      <c r="BD10773" s="3"/>
      <c r="BE10773" s="3"/>
      <c r="BF10773" s="3"/>
      <c r="BG10773" s="3"/>
      <c r="CK10773"/>
    </row>
    <row r="10774" spans="1:89" x14ac:dyDescent="0.25">
      <c r="A10774" s="2"/>
      <c r="B10774" s="5"/>
      <c r="C10774" s="5"/>
      <c r="D10774" s="5"/>
      <c r="E10774" s="5"/>
      <c r="F10774" s="5"/>
      <c r="G10774" s="5"/>
      <c r="H10774" s="5"/>
      <c r="I10774" s="3"/>
      <c r="J10774" s="5"/>
      <c r="K10774" s="5"/>
      <c r="L10774" s="5"/>
      <c r="M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3"/>
      <c r="AU10774" s="5"/>
      <c r="AV10774" s="3"/>
      <c r="AW10774" s="3"/>
      <c r="AX10774" s="3"/>
      <c r="AY10774" s="3"/>
      <c r="AZ10774" s="3"/>
      <c r="BA10774" s="3"/>
      <c r="BB10774" s="3"/>
      <c r="BC10774" s="3"/>
      <c r="BD10774" s="3"/>
      <c r="BE10774" s="3"/>
      <c r="BF10774" s="3"/>
      <c r="BG10774" s="3"/>
      <c r="CK10774"/>
    </row>
    <row r="10775" spans="1:89" x14ac:dyDescent="0.25">
      <c r="A10775" s="2"/>
      <c r="B10775" s="5"/>
      <c r="C10775" s="5"/>
      <c r="D10775" s="5"/>
      <c r="E10775" s="5"/>
      <c r="F10775" s="5"/>
      <c r="G10775" s="5"/>
      <c r="H10775" s="5"/>
      <c r="I10775" s="3"/>
      <c r="J10775" s="5"/>
      <c r="K10775" s="5"/>
      <c r="L10775" s="5"/>
      <c r="M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3"/>
      <c r="AU10775" s="5"/>
      <c r="AV10775" s="3"/>
      <c r="AW10775" s="3"/>
      <c r="AX10775" s="3"/>
      <c r="AY10775" s="3"/>
      <c r="AZ10775" s="3"/>
      <c r="BA10775" s="3"/>
      <c r="BB10775" s="3"/>
      <c r="BC10775" s="3"/>
      <c r="BD10775" s="3"/>
      <c r="BE10775" s="3"/>
      <c r="BF10775" s="3"/>
      <c r="BG10775" s="3"/>
      <c r="CK10775"/>
    </row>
    <row r="10776" spans="1:89" x14ac:dyDescent="0.25">
      <c r="A10776" s="2"/>
      <c r="B10776" s="5"/>
      <c r="C10776" s="5"/>
      <c r="D10776" s="5"/>
      <c r="E10776" s="5"/>
      <c r="F10776" s="5"/>
      <c r="G10776" s="5"/>
      <c r="H10776" s="5"/>
      <c r="I10776" s="3"/>
      <c r="J10776" s="5"/>
      <c r="K10776" s="5"/>
      <c r="L10776" s="5"/>
      <c r="M10776" s="5"/>
      <c r="AJ10776" s="5"/>
      <c r="AK10776" s="3"/>
      <c r="AL10776" s="5"/>
      <c r="AM10776" s="5"/>
      <c r="AN10776" s="5"/>
      <c r="AO10776" s="5"/>
      <c r="AP10776" s="5"/>
      <c r="AQ10776" s="5"/>
      <c r="AR10776" s="5"/>
      <c r="AS10776" s="3"/>
      <c r="AT10776" s="3"/>
      <c r="AU10776" s="3"/>
      <c r="AV10776" s="3"/>
      <c r="AW10776" s="3"/>
      <c r="AX10776" s="3"/>
      <c r="AY10776" s="3"/>
      <c r="AZ10776" s="3"/>
      <c r="BA10776" s="3"/>
      <c r="BB10776" s="3"/>
      <c r="BC10776" s="3"/>
      <c r="BD10776" s="3"/>
      <c r="BE10776" s="3"/>
      <c r="BF10776" s="3"/>
      <c r="BG10776" s="3"/>
      <c r="CK10776"/>
    </row>
    <row r="10777" spans="1:89" x14ac:dyDescent="0.25">
      <c r="A10777" s="2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  <c r="L10777" s="5"/>
      <c r="M10777" s="5"/>
      <c r="AJ10777" s="3"/>
      <c r="AK10777" s="3"/>
      <c r="AL10777" s="3"/>
      <c r="AM10777" s="3"/>
      <c r="AN10777" s="5"/>
      <c r="AO10777" s="5"/>
      <c r="AP10777" s="5"/>
      <c r="AQ10777" s="5"/>
      <c r="AR10777" s="5"/>
      <c r="AS10777" s="3"/>
      <c r="AT10777" s="3"/>
      <c r="AU10777" s="3"/>
      <c r="AV10777" s="3"/>
      <c r="AW10777" s="3"/>
      <c r="AX10777" s="3"/>
      <c r="AY10777" s="3"/>
      <c r="AZ10777" s="3"/>
      <c r="BA10777" s="3"/>
      <c r="BB10777" s="3"/>
      <c r="BC10777" s="3"/>
      <c r="BD10777" s="3"/>
      <c r="BE10777" s="3"/>
      <c r="BF10777" s="3"/>
      <c r="BG10777" s="3"/>
      <c r="CK10777"/>
    </row>
    <row r="10778" spans="1:89" x14ac:dyDescent="0.25">
      <c r="A10778" s="2"/>
      <c r="B10778" s="5"/>
      <c r="C10778" s="5"/>
      <c r="D10778" s="5"/>
      <c r="E10778" s="5"/>
      <c r="F10778" s="5"/>
      <c r="G10778" s="5"/>
      <c r="H10778" s="5"/>
      <c r="I10778" s="5"/>
      <c r="J10778" s="5"/>
      <c r="K10778" s="5"/>
      <c r="L10778" s="5"/>
      <c r="M10778" s="5"/>
      <c r="AJ10778" s="5"/>
      <c r="AK10778" s="3"/>
      <c r="AL10778" s="5"/>
      <c r="AM10778" s="5"/>
      <c r="AN10778" s="5"/>
      <c r="AO10778" s="5"/>
      <c r="AP10778" s="5"/>
      <c r="AQ10778" s="5"/>
      <c r="AR10778" s="5"/>
      <c r="AS10778" s="3"/>
      <c r="AT10778" s="3"/>
      <c r="AU10778" s="3"/>
      <c r="AV10778" s="3"/>
      <c r="AW10778" s="3"/>
      <c r="AX10778" s="3"/>
      <c r="AY10778" s="3"/>
      <c r="AZ10778" s="3"/>
      <c r="BA10778" s="3"/>
      <c r="BB10778" s="3"/>
      <c r="BC10778" s="3"/>
      <c r="BD10778" s="3"/>
      <c r="BE10778" s="3"/>
      <c r="BF10778" s="3"/>
      <c r="BG10778" s="3"/>
      <c r="CK10778"/>
    </row>
    <row r="10779" spans="1:89" x14ac:dyDescent="0.25">
      <c r="A10779" s="2"/>
      <c r="B10779" s="5"/>
      <c r="C10779" s="5"/>
      <c r="D10779" s="5"/>
      <c r="E10779" s="5"/>
      <c r="F10779" s="5"/>
      <c r="G10779" s="5"/>
      <c r="H10779" s="5"/>
      <c r="I10779" s="3"/>
      <c r="J10779" s="5"/>
      <c r="K10779" s="5"/>
      <c r="L10779" s="5"/>
      <c r="M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3"/>
      <c r="AU10779" s="5"/>
      <c r="AV10779" s="3"/>
      <c r="AW10779" s="3"/>
      <c r="AX10779" s="3"/>
      <c r="AY10779" s="3"/>
      <c r="AZ10779" s="3"/>
      <c r="BA10779" s="3"/>
      <c r="BB10779" s="3"/>
      <c r="BC10779" s="3"/>
      <c r="BD10779" s="3"/>
      <c r="BE10779" s="3"/>
      <c r="BF10779" s="3"/>
      <c r="BG10779" s="3"/>
      <c r="CK10779"/>
    </row>
    <row r="10780" spans="1:89" x14ac:dyDescent="0.25">
      <c r="A10780" s="2"/>
      <c r="B10780" s="5"/>
      <c r="C10780" s="5"/>
      <c r="D10780" s="5"/>
      <c r="E10780" s="5"/>
      <c r="F10780" s="5"/>
      <c r="G10780" s="5"/>
      <c r="H10780" s="5"/>
      <c r="I10780" s="3"/>
      <c r="J10780" s="5"/>
      <c r="K10780" s="5"/>
      <c r="L10780" s="5"/>
      <c r="M10780" s="5"/>
      <c r="AJ10780" s="3"/>
      <c r="AK10780" s="3"/>
      <c r="AL10780" s="3"/>
      <c r="AM10780" s="3"/>
      <c r="AN10780" s="5"/>
      <c r="AO10780" s="5"/>
      <c r="AP10780" s="5"/>
      <c r="AQ10780" s="5"/>
      <c r="AR10780" s="5"/>
      <c r="AS10780" s="5"/>
      <c r="AT10780" s="3"/>
      <c r="AU10780" s="5"/>
      <c r="AV10780" s="3"/>
      <c r="AW10780" s="3"/>
      <c r="AX10780" s="3"/>
      <c r="AY10780" s="3"/>
      <c r="AZ10780" s="3"/>
      <c r="BA10780" s="3"/>
      <c r="BB10780" s="3"/>
      <c r="BC10780" s="3"/>
      <c r="BD10780" s="3"/>
      <c r="BE10780" s="3"/>
      <c r="BF10780" s="3"/>
      <c r="BG10780" s="3"/>
      <c r="CK10780"/>
    </row>
    <row r="10781" spans="1:89" x14ac:dyDescent="0.25">
      <c r="A10781" s="2"/>
      <c r="B10781" s="5"/>
      <c r="C10781" s="5"/>
      <c r="D10781" s="5"/>
      <c r="E10781" s="5"/>
      <c r="F10781" s="5"/>
      <c r="G10781" s="5"/>
      <c r="H10781" s="5"/>
      <c r="I10781" s="3"/>
      <c r="J10781" s="5"/>
      <c r="K10781" s="5"/>
      <c r="L10781" s="5"/>
      <c r="M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3"/>
      <c r="AU10781" s="5"/>
      <c r="AV10781" s="3"/>
      <c r="AW10781" s="3"/>
      <c r="AX10781" s="3"/>
      <c r="AY10781" s="3"/>
      <c r="AZ10781" s="3"/>
      <c r="BA10781" s="3"/>
      <c r="BB10781" s="3"/>
      <c r="BC10781" s="3"/>
      <c r="BD10781" s="3"/>
      <c r="BE10781" s="3"/>
      <c r="BF10781" s="3"/>
      <c r="BG10781" s="3"/>
      <c r="CK10781"/>
    </row>
    <row r="10782" spans="1:89" x14ac:dyDescent="0.25">
      <c r="A10782" s="2"/>
      <c r="B10782" s="5"/>
      <c r="C10782" s="5"/>
      <c r="D10782" s="5"/>
      <c r="E10782" s="5"/>
      <c r="F10782" s="5"/>
      <c r="G10782" s="5"/>
      <c r="H10782" s="5"/>
      <c r="I10782" s="3"/>
      <c r="J10782" s="5"/>
      <c r="K10782" s="5"/>
      <c r="L10782" s="5"/>
      <c r="M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3"/>
      <c r="AU10782" s="5"/>
      <c r="AV10782" s="3"/>
      <c r="AW10782" s="3"/>
      <c r="AX10782" s="3"/>
      <c r="AY10782" s="3"/>
      <c r="AZ10782" s="3"/>
      <c r="BA10782" s="3"/>
      <c r="BB10782" s="3"/>
      <c r="BC10782" s="3"/>
      <c r="BD10782" s="3"/>
      <c r="BE10782" s="3"/>
      <c r="BF10782" s="3"/>
      <c r="BG10782" s="3"/>
      <c r="CK10782"/>
    </row>
    <row r="10783" spans="1:89" x14ac:dyDescent="0.25">
      <c r="A10783" s="2"/>
      <c r="B10783" s="5"/>
      <c r="C10783" s="5"/>
      <c r="D10783" s="5"/>
      <c r="E10783" s="5"/>
      <c r="F10783" s="5"/>
      <c r="G10783" s="5"/>
      <c r="H10783" s="5"/>
      <c r="I10783" s="3"/>
      <c r="J10783" s="5"/>
      <c r="K10783" s="5"/>
      <c r="L10783" s="5"/>
      <c r="M10783" s="5"/>
      <c r="AJ10783" s="3"/>
      <c r="AK10783" s="3"/>
      <c r="AL10783" s="3"/>
      <c r="AM10783" s="5"/>
      <c r="AN10783" s="5"/>
      <c r="AO10783" s="5"/>
      <c r="AP10783" s="5"/>
      <c r="AQ10783" s="5"/>
      <c r="AR10783" s="5"/>
      <c r="AS10783" s="3"/>
      <c r="AT10783" s="3"/>
      <c r="AU10783" s="5"/>
      <c r="AV10783" s="3"/>
      <c r="AW10783" s="3"/>
      <c r="AX10783" s="3"/>
      <c r="AY10783" s="3"/>
      <c r="AZ10783" s="3"/>
      <c r="BA10783" s="3"/>
      <c r="BB10783" s="3"/>
      <c r="BC10783" s="3"/>
      <c r="BD10783" s="3"/>
      <c r="BE10783" s="3"/>
      <c r="BF10783" s="3"/>
      <c r="BG10783" s="3"/>
      <c r="CK10783"/>
    </row>
    <row r="10784" spans="1:89" x14ac:dyDescent="0.25">
      <c r="A10784" s="2"/>
      <c r="B10784" s="5"/>
      <c r="C10784" s="5"/>
      <c r="D10784" s="5"/>
      <c r="E10784" s="5"/>
      <c r="F10784" s="5"/>
      <c r="G10784" s="5"/>
      <c r="H10784" s="5"/>
      <c r="I10784" s="5"/>
      <c r="J10784" s="5"/>
      <c r="K10784" s="5"/>
      <c r="L10784" s="5"/>
      <c r="M10784" s="5"/>
      <c r="AJ10784" s="3"/>
      <c r="AK10784" s="3"/>
      <c r="AL10784" s="3"/>
      <c r="AM10784" s="3"/>
      <c r="AN10784" s="5"/>
      <c r="AO10784" s="5"/>
      <c r="AP10784" s="5"/>
      <c r="AQ10784" s="5"/>
      <c r="AR10784" s="5"/>
      <c r="AS10784" s="3"/>
      <c r="AT10784" s="3"/>
      <c r="AU10784" s="5"/>
      <c r="AV10784" s="3"/>
      <c r="AW10784" s="3"/>
      <c r="AX10784" s="3"/>
      <c r="AY10784" s="3"/>
      <c r="AZ10784" s="3"/>
      <c r="BA10784" s="3"/>
      <c r="BB10784" s="3"/>
      <c r="BC10784" s="3"/>
      <c r="BD10784" s="3"/>
      <c r="BE10784" s="3"/>
      <c r="BF10784" s="3"/>
      <c r="BG10784" s="3"/>
      <c r="CK10784"/>
    </row>
    <row r="10785" spans="1:89" x14ac:dyDescent="0.25">
      <c r="A10785" s="2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  <c r="L10785" s="5"/>
      <c r="M10785" s="5"/>
      <c r="AJ10785" s="3"/>
      <c r="AK10785" s="3"/>
      <c r="AL10785" s="3"/>
      <c r="AM10785" s="3"/>
      <c r="AN10785" s="5"/>
      <c r="AO10785" s="5"/>
      <c r="AP10785" s="5"/>
      <c r="AQ10785" s="5"/>
      <c r="AR10785" s="5"/>
      <c r="AS10785" s="5"/>
      <c r="AT10785" s="3"/>
      <c r="AU10785" s="5"/>
      <c r="AV10785" s="3"/>
      <c r="AW10785" s="3"/>
      <c r="AX10785" s="3"/>
      <c r="AY10785" s="3"/>
      <c r="AZ10785" s="3"/>
      <c r="BA10785" s="3"/>
      <c r="BB10785" s="3"/>
      <c r="BC10785" s="3"/>
      <c r="BD10785" s="3"/>
      <c r="BE10785" s="3"/>
      <c r="BF10785" s="3"/>
      <c r="BG10785" s="3"/>
      <c r="CK10785"/>
    </row>
    <row r="10786" spans="1:89" x14ac:dyDescent="0.25">
      <c r="A10786" s="2"/>
      <c r="B10786" s="5"/>
      <c r="C10786" s="5"/>
      <c r="D10786" s="5"/>
      <c r="E10786" s="5"/>
      <c r="F10786" s="5"/>
      <c r="G10786" s="5"/>
      <c r="H10786" s="5"/>
      <c r="I10786" s="3"/>
      <c r="J10786" s="5"/>
      <c r="K10786" s="5"/>
      <c r="L10786" s="5"/>
      <c r="M10786" s="5"/>
      <c r="AJ10786" s="5"/>
      <c r="AK10786" s="3"/>
      <c r="AL10786" s="5"/>
      <c r="AM10786" s="5"/>
      <c r="AN10786" s="5"/>
      <c r="AO10786" s="5"/>
      <c r="AP10786" s="5"/>
      <c r="AQ10786" s="5"/>
      <c r="AR10786" s="5"/>
      <c r="AS10786" s="3"/>
      <c r="AT10786" s="3"/>
      <c r="AU10786" s="3"/>
      <c r="AV10786" s="3"/>
      <c r="AW10786" s="3"/>
      <c r="AX10786" s="3"/>
      <c r="AY10786" s="3"/>
      <c r="AZ10786" s="3"/>
      <c r="BA10786" s="3"/>
      <c r="BB10786" s="3"/>
      <c r="BC10786" s="3"/>
      <c r="BD10786" s="3"/>
      <c r="BE10786" s="3"/>
      <c r="BF10786" s="3"/>
      <c r="BG10786" s="3"/>
      <c r="CK10786"/>
    </row>
    <row r="10787" spans="1:89" x14ac:dyDescent="0.25">
      <c r="A10787" s="2"/>
      <c r="B10787" s="5"/>
      <c r="C10787" s="5"/>
      <c r="D10787" s="5"/>
      <c r="E10787" s="5"/>
      <c r="F10787" s="5"/>
      <c r="G10787" s="5"/>
      <c r="H10787" s="5"/>
      <c r="I10787" s="5"/>
      <c r="J10787" s="5"/>
      <c r="K10787" s="5"/>
      <c r="L10787" s="5"/>
      <c r="M10787" s="5"/>
      <c r="AJ10787" s="5"/>
      <c r="AK10787" s="3"/>
      <c r="AL10787" s="5"/>
      <c r="AM10787" s="5"/>
      <c r="AN10787" s="5"/>
      <c r="AO10787" s="5"/>
      <c r="AP10787" s="5"/>
      <c r="AQ10787" s="5"/>
      <c r="AR10787" s="5"/>
      <c r="AS10787" s="3"/>
      <c r="AT10787" s="3"/>
      <c r="AU10787" s="3"/>
      <c r="AV10787" s="3"/>
      <c r="AW10787" s="3"/>
      <c r="AX10787" s="3"/>
      <c r="AY10787" s="3"/>
      <c r="AZ10787" s="3"/>
      <c r="BA10787" s="3"/>
      <c r="BB10787" s="3"/>
      <c r="BC10787" s="3"/>
      <c r="BD10787" s="3"/>
      <c r="BE10787" s="3"/>
      <c r="BF10787" s="3"/>
      <c r="BG10787" s="3"/>
      <c r="CK10787"/>
    </row>
    <row r="10788" spans="1:89" x14ac:dyDescent="0.25">
      <c r="A10788" s="2"/>
      <c r="B10788" s="5"/>
      <c r="C10788" s="5"/>
      <c r="D10788" s="5"/>
      <c r="E10788" s="5"/>
      <c r="F10788" s="5"/>
      <c r="G10788" s="5"/>
      <c r="H10788" s="5"/>
      <c r="I10788" s="3"/>
      <c r="J10788" s="5"/>
      <c r="K10788" s="5"/>
      <c r="L10788" s="5"/>
      <c r="M10788" s="5"/>
      <c r="AJ10788" s="3"/>
      <c r="AK10788" s="3"/>
      <c r="AL10788" s="3"/>
      <c r="AM10788" s="5"/>
      <c r="AN10788" s="5"/>
      <c r="AO10788" s="5"/>
      <c r="AP10788" s="5"/>
      <c r="AQ10788" s="5"/>
      <c r="AR10788" s="5"/>
      <c r="AS10788" s="3"/>
      <c r="AT10788" s="3"/>
      <c r="AU10788" s="3"/>
      <c r="AV10788" s="3"/>
      <c r="AW10788" s="3"/>
      <c r="AX10788" s="3"/>
      <c r="AY10788" s="3"/>
      <c r="AZ10788" s="3"/>
      <c r="BA10788" s="3"/>
      <c r="BB10788" s="3"/>
      <c r="BC10788" s="3"/>
      <c r="BD10788" s="3"/>
      <c r="BE10788" s="3"/>
      <c r="BF10788" s="3"/>
      <c r="BG10788" s="3"/>
      <c r="CK10788"/>
    </row>
    <row r="10789" spans="1:89" x14ac:dyDescent="0.25">
      <c r="A10789" s="2"/>
      <c r="B10789" s="5"/>
      <c r="C10789" s="5"/>
      <c r="D10789" s="5"/>
      <c r="E10789" s="5"/>
      <c r="F10789" s="5"/>
      <c r="G10789" s="5"/>
      <c r="H10789" s="5"/>
      <c r="I10789" s="3"/>
      <c r="J10789" s="5"/>
      <c r="K10789" s="5"/>
      <c r="L10789" s="5"/>
      <c r="M10789" s="5"/>
      <c r="AJ10789" s="3"/>
      <c r="AK10789" s="3"/>
      <c r="AL10789" s="3"/>
      <c r="AM10789" s="3"/>
      <c r="AN10789" s="5"/>
      <c r="AO10789" s="5"/>
      <c r="AP10789" s="5"/>
      <c r="AQ10789" s="5"/>
      <c r="AR10789" s="5"/>
      <c r="AS10789" s="3"/>
      <c r="AT10789" s="3"/>
      <c r="AU10789" s="5"/>
      <c r="AV10789" s="3"/>
      <c r="AW10789" s="3"/>
      <c r="AX10789" s="3"/>
      <c r="AY10789" s="3"/>
      <c r="AZ10789" s="3"/>
      <c r="BA10789" s="3"/>
      <c r="BB10789" s="3"/>
      <c r="BC10789" s="3"/>
      <c r="BD10789" s="3"/>
      <c r="BE10789" s="3"/>
      <c r="BF10789" s="3"/>
      <c r="BG10789" s="3"/>
      <c r="CK10789"/>
    </row>
    <row r="10790" spans="1:89" x14ac:dyDescent="0.25">
      <c r="A10790" s="2"/>
      <c r="B10790" s="5"/>
      <c r="C10790" s="5"/>
      <c r="D10790" s="5"/>
      <c r="E10790" s="5"/>
      <c r="F10790" s="5"/>
      <c r="G10790" s="5"/>
      <c r="H10790" s="5"/>
      <c r="I10790" s="5"/>
      <c r="J10790" s="5"/>
      <c r="K10790" s="5"/>
      <c r="L10790" s="5"/>
      <c r="M10790" s="5"/>
      <c r="AJ10790" s="3"/>
      <c r="AK10790" s="3"/>
      <c r="AL10790" s="3"/>
      <c r="AM10790" s="5"/>
      <c r="AN10790" s="5"/>
      <c r="AO10790" s="5"/>
      <c r="AP10790" s="5"/>
      <c r="AQ10790" s="5"/>
      <c r="AR10790" s="5"/>
      <c r="AS10790" s="5"/>
      <c r="AT10790" s="3"/>
      <c r="AU10790" s="5"/>
      <c r="AV10790" s="3"/>
      <c r="AW10790" s="3"/>
      <c r="AX10790" s="3"/>
      <c r="AY10790" s="3"/>
      <c r="AZ10790" s="3"/>
      <c r="BA10790" s="3"/>
      <c r="BB10790" s="3"/>
      <c r="BC10790" s="3"/>
      <c r="BD10790" s="3"/>
      <c r="BE10790" s="3"/>
      <c r="BF10790" s="3"/>
      <c r="BG10790" s="3"/>
      <c r="CK10790"/>
    </row>
    <row r="10791" spans="1:89" x14ac:dyDescent="0.25">
      <c r="A10791" s="2"/>
      <c r="B10791" s="5"/>
      <c r="C10791" s="5"/>
      <c r="D10791" s="5"/>
      <c r="E10791" s="5"/>
      <c r="F10791" s="5"/>
      <c r="G10791" s="5"/>
      <c r="H10791" s="5"/>
      <c r="I10791" s="3"/>
      <c r="J10791" s="5"/>
      <c r="K10791" s="5"/>
      <c r="L10791" s="5"/>
      <c r="M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3"/>
      <c r="AU10791" s="5"/>
      <c r="AV10791" s="3"/>
      <c r="AW10791" s="3"/>
      <c r="AX10791" s="3"/>
      <c r="AY10791" s="3"/>
      <c r="AZ10791" s="3"/>
      <c r="BA10791" s="3"/>
      <c r="BB10791" s="3"/>
      <c r="BC10791" s="3"/>
      <c r="BD10791" s="3"/>
      <c r="BE10791" s="3"/>
      <c r="BF10791" s="3"/>
      <c r="BG10791" s="3"/>
      <c r="CK10791"/>
    </row>
    <row r="10792" spans="1:89" x14ac:dyDescent="0.25">
      <c r="A10792" s="2"/>
      <c r="B10792" s="5"/>
      <c r="C10792" s="5"/>
      <c r="D10792" s="5"/>
      <c r="E10792" s="5"/>
      <c r="F10792" s="5"/>
      <c r="G10792" s="5"/>
      <c r="H10792" s="5"/>
      <c r="I10792" s="5"/>
      <c r="J10792" s="5"/>
      <c r="K10792" s="5"/>
      <c r="L10792" s="5"/>
      <c r="M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3"/>
      <c r="AU10792" s="5"/>
      <c r="AV10792" s="3"/>
      <c r="AW10792" s="3"/>
      <c r="AX10792" s="3"/>
      <c r="AY10792" s="3"/>
      <c r="AZ10792" s="3"/>
      <c r="BA10792" s="3"/>
      <c r="BB10792" s="3"/>
      <c r="BC10792" s="3"/>
      <c r="BD10792" s="3"/>
      <c r="BE10792" s="3"/>
      <c r="BF10792" s="3"/>
      <c r="BG10792" s="3"/>
      <c r="CK10792"/>
    </row>
    <row r="10793" spans="1:89" x14ac:dyDescent="0.25">
      <c r="A10793" s="2"/>
      <c r="B10793" s="5"/>
      <c r="C10793" s="5"/>
      <c r="D10793" s="5"/>
      <c r="E10793" s="5"/>
      <c r="F10793" s="5"/>
      <c r="G10793" s="5"/>
      <c r="H10793" s="5"/>
      <c r="I10793" s="3"/>
      <c r="J10793" s="5"/>
      <c r="K10793" s="5"/>
      <c r="L10793" s="5"/>
      <c r="M10793" s="5"/>
      <c r="AJ10793" s="3"/>
      <c r="AK10793" s="3"/>
      <c r="AL10793" s="5"/>
      <c r="AM10793" s="5"/>
      <c r="AN10793" s="5"/>
      <c r="AO10793" s="5"/>
      <c r="AP10793" s="5"/>
      <c r="AQ10793" s="5"/>
      <c r="AR10793" s="5"/>
      <c r="AS10793" s="3"/>
      <c r="AT10793" s="3"/>
      <c r="AU10793" s="5"/>
      <c r="AV10793" s="3"/>
      <c r="AW10793" s="3"/>
      <c r="AX10793" s="3"/>
      <c r="AY10793" s="3"/>
      <c r="AZ10793" s="3"/>
      <c r="BA10793" s="3"/>
      <c r="BB10793" s="3"/>
      <c r="BC10793" s="3"/>
      <c r="BD10793" s="3"/>
      <c r="BE10793" s="3"/>
      <c r="BF10793" s="3"/>
      <c r="BG10793" s="3"/>
      <c r="CK10793"/>
    </row>
    <row r="10794" spans="1:89" x14ac:dyDescent="0.25">
      <c r="A10794" s="2"/>
      <c r="B10794" s="5"/>
      <c r="C10794" s="5"/>
      <c r="D10794" s="5"/>
      <c r="E10794" s="5"/>
      <c r="F10794" s="5"/>
      <c r="G10794" s="5"/>
      <c r="H10794" s="5"/>
      <c r="I10794" s="3"/>
      <c r="J10794" s="5"/>
      <c r="K10794" s="5"/>
      <c r="L10794" s="5"/>
      <c r="M10794" s="5"/>
      <c r="AJ10794" s="3"/>
      <c r="AK10794" s="3"/>
      <c r="AL10794" s="3"/>
      <c r="AM10794" s="5"/>
      <c r="AN10794" s="5"/>
      <c r="AO10794" s="5"/>
      <c r="AP10794" s="5"/>
      <c r="AQ10794" s="5"/>
      <c r="AR10794" s="5"/>
      <c r="AS10794" s="5"/>
      <c r="AT10794" s="3"/>
      <c r="AU10794" s="5"/>
      <c r="AV10794" s="3"/>
      <c r="AW10794" s="3"/>
      <c r="AX10794" s="3"/>
      <c r="AY10794" s="3"/>
      <c r="AZ10794" s="3"/>
      <c r="BA10794" s="3"/>
      <c r="BB10794" s="3"/>
      <c r="BC10794" s="3"/>
      <c r="BD10794" s="3"/>
      <c r="BE10794" s="3"/>
      <c r="BF10794" s="3"/>
      <c r="BG10794" s="3"/>
      <c r="CK10794"/>
    </row>
    <row r="10795" spans="1:89" x14ac:dyDescent="0.25">
      <c r="A10795" s="2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  <c r="L10795" s="5"/>
      <c r="M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3"/>
      <c r="AU10795" s="5"/>
      <c r="AV10795" s="3"/>
      <c r="AW10795" s="3"/>
      <c r="AX10795" s="3"/>
      <c r="AY10795" s="3"/>
      <c r="AZ10795" s="3"/>
      <c r="BA10795" s="3"/>
      <c r="BB10795" s="3"/>
      <c r="BC10795" s="3"/>
      <c r="BD10795" s="3"/>
      <c r="BE10795" s="3"/>
      <c r="BF10795" s="3"/>
      <c r="BG10795" s="3"/>
      <c r="CK10795"/>
    </row>
    <row r="10796" spans="1:89" x14ac:dyDescent="0.25">
      <c r="A10796" s="2"/>
      <c r="B10796" s="5"/>
      <c r="C10796" s="5"/>
      <c r="D10796" s="5"/>
      <c r="E10796" s="5"/>
      <c r="F10796" s="5"/>
      <c r="G10796" s="5"/>
      <c r="H10796" s="5"/>
      <c r="I10796" s="3"/>
      <c r="J10796" s="5"/>
      <c r="K10796" s="5"/>
      <c r="L10796" s="5"/>
      <c r="M10796" s="5"/>
      <c r="AJ10796" s="5"/>
      <c r="AK10796" s="3"/>
      <c r="AL10796" s="5"/>
      <c r="AM10796" s="5"/>
      <c r="AN10796" s="5"/>
      <c r="AO10796" s="5"/>
      <c r="AP10796" s="5"/>
      <c r="AQ10796" s="5"/>
      <c r="AR10796" s="5"/>
      <c r="AS10796" s="3"/>
      <c r="AT10796" s="3"/>
      <c r="AU10796" s="3"/>
      <c r="AV10796" s="3"/>
      <c r="AW10796" s="3"/>
      <c r="AX10796" s="3"/>
      <c r="AY10796" s="3"/>
      <c r="AZ10796" s="3"/>
      <c r="BA10796" s="3"/>
      <c r="BB10796" s="3"/>
      <c r="BC10796" s="3"/>
      <c r="BD10796" s="3"/>
      <c r="BE10796" s="3"/>
      <c r="BF10796" s="3"/>
      <c r="BG10796" s="3"/>
      <c r="CK10796"/>
    </row>
    <row r="10797" spans="1:89" x14ac:dyDescent="0.25">
      <c r="A10797" s="2"/>
      <c r="B10797" s="5"/>
      <c r="C10797" s="5"/>
      <c r="D10797" s="5"/>
      <c r="E10797" s="5"/>
      <c r="F10797" s="5"/>
      <c r="G10797" s="5"/>
      <c r="H10797" s="5"/>
      <c r="I10797" s="3"/>
      <c r="J10797" s="5"/>
      <c r="K10797" s="5"/>
      <c r="L10797" s="5"/>
      <c r="M10797" s="5"/>
      <c r="AJ10797" s="5"/>
      <c r="AK10797" s="3"/>
      <c r="AL10797" s="5"/>
      <c r="AM10797" s="5"/>
      <c r="AN10797" s="5"/>
      <c r="AO10797" s="5"/>
      <c r="AP10797" s="5"/>
      <c r="AQ10797" s="5"/>
      <c r="AR10797" s="5"/>
      <c r="AS10797" s="3"/>
      <c r="AT10797" s="3"/>
      <c r="AU10797" s="3"/>
      <c r="AV10797" s="3"/>
      <c r="AW10797" s="3"/>
      <c r="AX10797" s="3"/>
      <c r="AY10797" s="3"/>
      <c r="AZ10797" s="3"/>
      <c r="BA10797" s="3"/>
      <c r="BB10797" s="3"/>
      <c r="BC10797" s="3"/>
      <c r="BD10797" s="3"/>
      <c r="BE10797" s="3"/>
      <c r="BF10797" s="3"/>
      <c r="BG10797" s="3"/>
      <c r="CK10797"/>
    </row>
    <row r="10798" spans="1:89" x14ac:dyDescent="0.25">
      <c r="A10798" s="2"/>
      <c r="B10798" s="5"/>
      <c r="C10798" s="5"/>
      <c r="D10798" s="5"/>
      <c r="E10798" s="5"/>
      <c r="F10798" s="5"/>
      <c r="G10798" s="5"/>
      <c r="H10798" s="5"/>
      <c r="I10798" s="5"/>
      <c r="J10798" s="5"/>
      <c r="K10798" s="5"/>
      <c r="L10798" s="5"/>
      <c r="M10798" s="5"/>
      <c r="AJ10798" s="5"/>
      <c r="AK10798" s="3"/>
      <c r="AL10798" s="5"/>
      <c r="AM10798" s="5"/>
      <c r="AN10798" s="5"/>
      <c r="AO10798" s="5"/>
      <c r="AP10798" s="5"/>
      <c r="AQ10798" s="5"/>
      <c r="AR10798" s="5"/>
      <c r="AS10798" s="3"/>
      <c r="AT10798" s="3"/>
      <c r="AU10798" s="3"/>
      <c r="AV10798" s="3"/>
      <c r="AW10798" s="3"/>
      <c r="AX10798" s="3"/>
      <c r="AY10798" s="3"/>
      <c r="AZ10798" s="3"/>
      <c r="BA10798" s="3"/>
      <c r="BB10798" s="3"/>
      <c r="BC10798" s="3"/>
      <c r="BD10798" s="3"/>
      <c r="BE10798" s="3"/>
      <c r="BF10798" s="3"/>
      <c r="BG10798" s="3"/>
      <c r="CK10798"/>
    </row>
    <row r="10799" spans="1:89" x14ac:dyDescent="0.25">
      <c r="A10799" s="2"/>
      <c r="B10799" s="5"/>
      <c r="C10799" s="5"/>
      <c r="D10799" s="5"/>
      <c r="E10799" s="5"/>
      <c r="F10799" s="5"/>
      <c r="G10799" s="5"/>
      <c r="H10799" s="5"/>
      <c r="I10799" s="3"/>
      <c r="J10799" s="5"/>
      <c r="K10799" s="5"/>
      <c r="L10799" s="5"/>
      <c r="M10799" s="5"/>
      <c r="AJ10799" s="3"/>
      <c r="AK10799" s="5"/>
      <c r="AL10799" s="5"/>
      <c r="AM10799" s="5"/>
      <c r="AN10799" s="5"/>
      <c r="AO10799" s="5"/>
      <c r="AP10799" s="5"/>
      <c r="AQ10799" s="5"/>
      <c r="AR10799" s="5"/>
      <c r="AS10799" s="3"/>
      <c r="AT10799" s="3"/>
      <c r="AU10799" s="5"/>
      <c r="AV10799" s="3"/>
      <c r="AW10799" s="3"/>
      <c r="AX10799" s="3"/>
      <c r="AY10799" s="3"/>
      <c r="AZ10799" s="3"/>
      <c r="BA10799" s="3"/>
      <c r="BB10799" s="3"/>
      <c r="BC10799" s="3"/>
      <c r="BD10799" s="3"/>
      <c r="BE10799" s="3"/>
      <c r="BF10799" s="3"/>
      <c r="BG10799" s="3"/>
      <c r="CK10799"/>
    </row>
    <row r="10800" spans="1:89" x14ac:dyDescent="0.25">
      <c r="A10800" s="2"/>
      <c r="B10800" s="5"/>
      <c r="C10800" s="5"/>
      <c r="D10800" s="5"/>
      <c r="E10800" s="5"/>
      <c r="F10800" s="5"/>
      <c r="G10800" s="5"/>
      <c r="H10800" s="5"/>
      <c r="I10800" s="3"/>
      <c r="J10800" s="5"/>
      <c r="K10800" s="5"/>
      <c r="L10800" s="5"/>
      <c r="M10800" s="5"/>
      <c r="AJ10800" s="3"/>
      <c r="AK10800" s="3"/>
      <c r="AL10800" s="3"/>
      <c r="AM10800" s="3"/>
      <c r="AN10800" s="5"/>
      <c r="AO10800" s="5"/>
      <c r="AP10800" s="5"/>
      <c r="AQ10800" s="5"/>
      <c r="AR10800" s="5"/>
      <c r="AS10800" s="5"/>
      <c r="AT10800" s="3"/>
      <c r="AU10800" s="5"/>
      <c r="AV10800" s="3"/>
      <c r="AW10800" s="3"/>
      <c r="AX10800" s="3"/>
      <c r="AY10800" s="3"/>
      <c r="AZ10800" s="3"/>
      <c r="BA10800" s="3"/>
      <c r="BB10800" s="3"/>
      <c r="BC10800" s="3"/>
      <c r="BD10800" s="3"/>
      <c r="BE10800" s="3"/>
      <c r="BF10800" s="3"/>
      <c r="BG10800" s="3"/>
      <c r="CK10800"/>
    </row>
    <row r="10801" spans="1:89" x14ac:dyDescent="0.25">
      <c r="A10801" s="2"/>
      <c r="B10801" s="5"/>
      <c r="C10801" s="5"/>
      <c r="D10801" s="5"/>
      <c r="E10801" s="5"/>
      <c r="F10801" s="5"/>
      <c r="G10801" s="5"/>
      <c r="H10801" s="5"/>
      <c r="I10801" s="3"/>
      <c r="J10801" s="5"/>
      <c r="K10801" s="5"/>
      <c r="L10801" s="5"/>
      <c r="M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3"/>
      <c r="AU10801" s="5"/>
      <c r="AV10801" s="3"/>
      <c r="AW10801" s="3"/>
      <c r="AX10801" s="3"/>
      <c r="AY10801" s="3"/>
      <c r="AZ10801" s="3"/>
      <c r="BA10801" s="3"/>
      <c r="BB10801" s="3"/>
      <c r="BC10801" s="3"/>
      <c r="BD10801" s="3"/>
      <c r="BE10801" s="3"/>
      <c r="BF10801" s="3"/>
      <c r="BG10801" s="3"/>
      <c r="CK10801"/>
    </row>
    <row r="10802" spans="1:89" x14ac:dyDescent="0.25">
      <c r="A10802" s="2"/>
      <c r="B10802" s="5"/>
      <c r="C10802" s="5"/>
      <c r="D10802" s="5"/>
      <c r="E10802" s="5"/>
      <c r="F10802" s="5"/>
      <c r="G10802" s="5"/>
      <c r="H10802" s="5"/>
      <c r="I10802" s="3"/>
      <c r="J10802" s="5"/>
      <c r="K10802" s="5"/>
      <c r="L10802" s="5"/>
      <c r="M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3"/>
      <c r="AU10802" s="5"/>
      <c r="AV10802" s="3"/>
      <c r="AW10802" s="3"/>
      <c r="AX10802" s="3"/>
      <c r="AY10802" s="3"/>
      <c r="AZ10802" s="3"/>
      <c r="BA10802" s="3"/>
      <c r="BB10802" s="3"/>
      <c r="BC10802" s="3"/>
      <c r="BD10802" s="3"/>
      <c r="BE10802" s="3"/>
      <c r="BF10802" s="3"/>
      <c r="BG10802" s="3"/>
      <c r="CK10802"/>
    </row>
    <row r="10803" spans="1:89" x14ac:dyDescent="0.25">
      <c r="A10803" s="2"/>
      <c r="B10803" s="5"/>
      <c r="C10803" s="5"/>
      <c r="D10803" s="5"/>
      <c r="E10803" s="5"/>
      <c r="F10803" s="5"/>
      <c r="G10803" s="5"/>
      <c r="H10803" s="5"/>
      <c r="I10803" s="3"/>
      <c r="J10803" s="5"/>
      <c r="K10803" s="5"/>
      <c r="L10803" s="5"/>
      <c r="M10803" s="5"/>
      <c r="AJ10803" s="3"/>
      <c r="AK10803" s="5"/>
      <c r="AL10803" s="5"/>
      <c r="AM10803" s="5"/>
      <c r="AN10803" s="5"/>
      <c r="AO10803" s="5"/>
      <c r="AP10803" s="5"/>
      <c r="AQ10803" s="5"/>
      <c r="AR10803" s="5"/>
      <c r="AS10803" s="3"/>
      <c r="AT10803" s="3"/>
      <c r="AU10803" s="5"/>
      <c r="AV10803" s="3"/>
      <c r="AW10803" s="3"/>
      <c r="AX10803" s="3"/>
      <c r="AY10803" s="3"/>
      <c r="AZ10803" s="3"/>
      <c r="BA10803" s="3"/>
      <c r="BB10803" s="3"/>
      <c r="BC10803" s="3"/>
      <c r="BD10803" s="3"/>
      <c r="BE10803" s="3"/>
      <c r="BF10803" s="3"/>
      <c r="BG10803" s="3"/>
      <c r="CK10803"/>
    </row>
    <row r="10804" spans="1:89" x14ac:dyDescent="0.25">
      <c r="A10804" s="2"/>
      <c r="B10804" s="5"/>
      <c r="C10804" s="5"/>
      <c r="D10804" s="5"/>
      <c r="E10804" s="5"/>
      <c r="F10804" s="5"/>
      <c r="G10804" s="5"/>
      <c r="H10804" s="5"/>
      <c r="I10804" s="3"/>
      <c r="J10804" s="5"/>
      <c r="K10804" s="5"/>
      <c r="L10804" s="5"/>
      <c r="M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3"/>
      <c r="AU10804" s="5"/>
      <c r="AV10804" s="3"/>
      <c r="AW10804" s="3"/>
      <c r="AX10804" s="3"/>
      <c r="AY10804" s="3"/>
      <c r="AZ10804" s="3"/>
      <c r="BA10804" s="3"/>
      <c r="BB10804" s="3"/>
      <c r="BC10804" s="3"/>
      <c r="BD10804" s="3"/>
      <c r="BE10804" s="3"/>
      <c r="BF10804" s="3"/>
      <c r="BG10804" s="3"/>
      <c r="CK10804"/>
    </row>
    <row r="10805" spans="1:89" x14ac:dyDescent="0.25">
      <c r="A10805" s="2"/>
      <c r="B10805" s="5"/>
      <c r="C10805" s="5"/>
      <c r="D10805" s="5"/>
      <c r="E10805" s="5"/>
      <c r="F10805" s="5"/>
      <c r="G10805" s="5"/>
      <c r="H10805" s="5"/>
      <c r="I10805" s="3"/>
      <c r="J10805" s="5"/>
      <c r="K10805" s="5"/>
      <c r="L10805" s="5"/>
      <c r="M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3"/>
      <c r="AU10805" s="5"/>
      <c r="AV10805" s="3"/>
      <c r="AW10805" s="3"/>
      <c r="AX10805" s="3"/>
      <c r="AY10805" s="3"/>
      <c r="AZ10805" s="3"/>
      <c r="BA10805" s="3"/>
      <c r="BB10805" s="3"/>
      <c r="BC10805" s="3"/>
      <c r="BD10805" s="3"/>
      <c r="BE10805" s="3"/>
      <c r="BF10805" s="3"/>
      <c r="BG10805" s="3"/>
      <c r="CK10805"/>
    </row>
    <row r="10806" spans="1:89" x14ac:dyDescent="0.25">
      <c r="A10806" s="2"/>
      <c r="B10806" s="5"/>
      <c r="C10806" s="5"/>
      <c r="D10806" s="5"/>
      <c r="E10806" s="5"/>
      <c r="F10806" s="5"/>
      <c r="G10806" s="5"/>
      <c r="H10806" s="5"/>
      <c r="I10806" s="3"/>
      <c r="J10806" s="5"/>
      <c r="K10806" s="5"/>
      <c r="L10806" s="5"/>
      <c r="M10806" s="5"/>
      <c r="AJ10806" s="3"/>
      <c r="AK10806" s="3"/>
      <c r="AL10806" s="3"/>
      <c r="AM10806" s="3"/>
      <c r="AN10806" s="3"/>
      <c r="AO10806" s="5"/>
      <c r="AP10806" s="5"/>
      <c r="AQ10806" s="5"/>
      <c r="AR10806" s="3"/>
      <c r="AS10806" s="5"/>
      <c r="AT10806" s="3"/>
      <c r="AU10806" s="5"/>
      <c r="AV10806" s="3"/>
      <c r="AW10806" s="3"/>
      <c r="AX10806" s="3"/>
      <c r="AY10806" s="3"/>
      <c r="AZ10806" s="3"/>
      <c r="BA10806" s="3"/>
      <c r="BB10806" s="3"/>
      <c r="BC10806" s="3"/>
      <c r="BD10806" s="3"/>
      <c r="BE10806" s="3"/>
      <c r="BF10806" s="3"/>
      <c r="BG10806" s="3"/>
      <c r="CK10806"/>
    </row>
    <row r="10807" spans="1:89" x14ac:dyDescent="0.25">
      <c r="A10807" s="2"/>
      <c r="B10807" s="5"/>
      <c r="C10807" s="5"/>
      <c r="D10807" s="5"/>
      <c r="E10807" s="5"/>
      <c r="F10807" s="5"/>
      <c r="G10807" s="5"/>
      <c r="H10807" s="5"/>
      <c r="I10807" s="3"/>
      <c r="J10807" s="5"/>
      <c r="K10807" s="5"/>
      <c r="L10807" s="5"/>
      <c r="M10807" s="5"/>
      <c r="AJ10807" s="3"/>
      <c r="AK10807" s="3"/>
      <c r="AL10807" s="3"/>
      <c r="AM10807" s="3"/>
      <c r="AN10807" s="3"/>
      <c r="AO10807" s="5"/>
      <c r="AP10807" s="5"/>
      <c r="AQ10807" s="5"/>
      <c r="AR10807" s="3"/>
      <c r="AS10807" s="5"/>
      <c r="AT10807" s="3"/>
      <c r="AU10807" s="5"/>
      <c r="AV10807" s="3"/>
      <c r="AW10807" s="3"/>
      <c r="AX10807" s="3"/>
      <c r="AY10807" s="3"/>
      <c r="AZ10807" s="3"/>
      <c r="BA10807" s="3"/>
      <c r="BB10807" s="3"/>
      <c r="BC10807" s="3"/>
      <c r="BD10807" s="3"/>
      <c r="BE10807" s="3"/>
      <c r="BF10807" s="3"/>
      <c r="BG10807" s="3"/>
      <c r="CK10807"/>
    </row>
    <row r="10808" spans="1:89" x14ac:dyDescent="0.25">
      <c r="A10808" s="2"/>
      <c r="B10808" s="5"/>
      <c r="C10808" s="5"/>
      <c r="D10808" s="5"/>
      <c r="E10808" s="5"/>
      <c r="F10808" s="5"/>
      <c r="G10808" s="5"/>
      <c r="H10808" s="5"/>
      <c r="I10808" s="3"/>
      <c r="J10808" s="5"/>
      <c r="K10808" s="5"/>
      <c r="L10808" s="5"/>
      <c r="M10808" s="5"/>
      <c r="AJ10808" s="3"/>
      <c r="AK10808" s="3"/>
      <c r="AL10808" s="3"/>
      <c r="AM10808" s="3"/>
      <c r="AN10808" s="3"/>
      <c r="AO10808" s="5"/>
      <c r="AP10808" s="5"/>
      <c r="AQ10808" s="5"/>
      <c r="AR10808" s="3"/>
      <c r="AS10808" s="5"/>
      <c r="AT10808" s="3"/>
      <c r="AU10808" s="5"/>
      <c r="AV10808" s="3"/>
      <c r="AW10808" s="3"/>
      <c r="AX10808" s="3"/>
      <c r="AY10808" s="3"/>
      <c r="AZ10808" s="3"/>
      <c r="BA10808" s="3"/>
      <c r="BB10808" s="3"/>
      <c r="BC10808" s="3"/>
      <c r="BD10808" s="3"/>
      <c r="BE10808" s="3"/>
      <c r="BF10808" s="3"/>
      <c r="BG10808" s="3"/>
      <c r="CK10808"/>
    </row>
    <row r="10809" spans="1:89" x14ac:dyDescent="0.25">
      <c r="A10809" s="2"/>
      <c r="B10809" s="5"/>
      <c r="C10809" s="5"/>
      <c r="D10809" s="5"/>
      <c r="E10809" s="5"/>
      <c r="F10809" s="5"/>
      <c r="G10809" s="5"/>
      <c r="H10809" s="5"/>
      <c r="I10809" s="3"/>
      <c r="J10809" s="5"/>
      <c r="K10809" s="5"/>
      <c r="L10809" s="5"/>
      <c r="M10809" s="5"/>
      <c r="AJ10809" s="3"/>
      <c r="AK10809" s="3"/>
      <c r="AL10809" s="3"/>
      <c r="AM10809" s="3"/>
      <c r="AN10809" s="3"/>
      <c r="AO10809" s="5"/>
      <c r="AP10809" s="5"/>
      <c r="AQ10809" s="5"/>
      <c r="AR10809" s="3"/>
      <c r="AS10809" s="3"/>
      <c r="AT10809" s="3"/>
      <c r="AU10809" s="5"/>
      <c r="AV10809" s="3"/>
      <c r="AW10809" s="3"/>
      <c r="AX10809" s="3"/>
      <c r="AY10809" s="3"/>
      <c r="AZ10809" s="3"/>
      <c r="BA10809" s="3"/>
      <c r="BB10809" s="3"/>
      <c r="BC10809" s="3"/>
      <c r="BD10809" s="3"/>
      <c r="BE10809" s="3"/>
      <c r="BF10809" s="3"/>
      <c r="BG10809" s="3"/>
      <c r="CK10809"/>
    </row>
    <row r="10810" spans="1:89" x14ac:dyDescent="0.25">
      <c r="A10810" s="2"/>
      <c r="B10810" s="5"/>
      <c r="C10810" s="5"/>
      <c r="D10810" s="5"/>
      <c r="E10810" s="5"/>
      <c r="F10810" s="5"/>
      <c r="G10810" s="5"/>
      <c r="H10810" s="5"/>
      <c r="I10810" s="3"/>
      <c r="J10810" s="5"/>
      <c r="K10810" s="5"/>
      <c r="L10810" s="5"/>
      <c r="M10810" s="5"/>
      <c r="AJ10810" s="5"/>
      <c r="AK10810" s="5"/>
      <c r="AL10810" s="3"/>
      <c r="AM10810" s="3"/>
      <c r="AN10810" s="3"/>
      <c r="AO10810" s="5"/>
      <c r="AP10810" s="5"/>
      <c r="AQ10810" s="5"/>
      <c r="AR10810" s="5"/>
      <c r="AS10810" s="5"/>
      <c r="AT10810" s="3"/>
      <c r="AU10810" s="5"/>
      <c r="AV10810" s="3"/>
      <c r="AW10810" s="3"/>
      <c r="AX10810" s="3"/>
      <c r="AY10810" s="3"/>
      <c r="AZ10810" s="3"/>
      <c r="BA10810" s="3"/>
      <c r="BB10810" s="3"/>
      <c r="BC10810" s="3"/>
      <c r="BD10810" s="3"/>
      <c r="BE10810" s="3"/>
      <c r="BF10810" s="3"/>
      <c r="BG10810" s="3"/>
      <c r="CK10810"/>
    </row>
    <row r="10811" spans="1:89" x14ac:dyDescent="0.25">
      <c r="A10811" s="2"/>
      <c r="B10811" s="5"/>
      <c r="C10811" s="5"/>
      <c r="D10811" s="5"/>
      <c r="E10811" s="5"/>
      <c r="F10811" s="5"/>
      <c r="G10811" s="5"/>
      <c r="H10811" s="5"/>
      <c r="I10811" s="5"/>
      <c r="J10811" s="5"/>
      <c r="K10811" s="5"/>
      <c r="L10811" s="5"/>
      <c r="M10811" s="5"/>
      <c r="AJ10811" s="3"/>
      <c r="AK10811" s="3"/>
      <c r="AL10811" s="3"/>
      <c r="AM10811" s="3"/>
      <c r="AN10811" s="3"/>
      <c r="AO10811" s="5"/>
      <c r="AP10811" s="5"/>
      <c r="AQ10811" s="5"/>
      <c r="AR10811" s="3"/>
      <c r="AS10811" s="3"/>
      <c r="AT10811" s="3"/>
      <c r="AU10811" s="5"/>
      <c r="AV10811" s="3"/>
      <c r="AW10811" s="3"/>
      <c r="AX10811" s="3"/>
      <c r="AY10811" s="3"/>
      <c r="AZ10811" s="3"/>
      <c r="BA10811" s="3"/>
      <c r="BB10811" s="3"/>
      <c r="BC10811" s="3"/>
      <c r="BD10811" s="3"/>
      <c r="BE10811" s="3"/>
      <c r="BF10811" s="3"/>
      <c r="BG10811" s="3"/>
      <c r="CK10811"/>
    </row>
    <row r="10812" spans="1:89" x14ac:dyDescent="0.25">
      <c r="A10812" s="2"/>
      <c r="B10812" s="5"/>
      <c r="C10812" s="5"/>
      <c r="D10812" s="5"/>
      <c r="E10812" s="5"/>
      <c r="F10812" s="5"/>
      <c r="G10812" s="5"/>
      <c r="H10812" s="5"/>
      <c r="I10812" s="3"/>
      <c r="J10812" s="5"/>
      <c r="K10812" s="5"/>
      <c r="L10812" s="5"/>
      <c r="M10812" s="5"/>
      <c r="AJ10812" s="3"/>
      <c r="AK10812" s="3"/>
      <c r="AL10812" s="3"/>
      <c r="AM10812" s="3"/>
      <c r="AN10812" s="3"/>
      <c r="AO10812" s="5"/>
      <c r="AP10812" s="5"/>
      <c r="AQ10812" s="5"/>
      <c r="AR10812" s="3"/>
      <c r="AS10812" s="3"/>
      <c r="AT10812" s="3"/>
      <c r="AU10812" s="5"/>
      <c r="AV10812" s="3"/>
      <c r="AW10812" s="3"/>
      <c r="AX10812" s="3"/>
      <c r="AY10812" s="3"/>
      <c r="AZ10812" s="3"/>
      <c r="BA10812" s="3"/>
      <c r="BB10812" s="3"/>
      <c r="BC10812" s="3"/>
      <c r="BD10812" s="3"/>
      <c r="BE10812" s="3"/>
      <c r="BF10812" s="3"/>
      <c r="BG10812" s="3"/>
      <c r="CK10812"/>
    </row>
    <row r="10813" spans="1:89" x14ac:dyDescent="0.25">
      <c r="A10813" s="2"/>
      <c r="B10813" s="5"/>
      <c r="C10813" s="5"/>
      <c r="D10813" s="5"/>
      <c r="E10813" s="5"/>
      <c r="F10813" s="5"/>
      <c r="G10813" s="5"/>
      <c r="H10813" s="5"/>
      <c r="I10813" s="3"/>
      <c r="J10813" s="5"/>
      <c r="K10813" s="5"/>
      <c r="L10813" s="5"/>
      <c r="M10813" s="5"/>
      <c r="AJ10813" s="3"/>
      <c r="AK10813" s="3"/>
      <c r="AL10813" s="3"/>
      <c r="AM10813" s="3"/>
      <c r="AN10813" s="3"/>
      <c r="AO10813" s="5"/>
      <c r="AP10813" s="5"/>
      <c r="AQ10813" s="5"/>
      <c r="AR10813" s="3"/>
      <c r="AS10813" s="3"/>
      <c r="AT10813" s="3"/>
      <c r="AU10813" s="5"/>
      <c r="AV10813" s="3"/>
      <c r="AW10813" s="3"/>
      <c r="AX10813" s="3"/>
      <c r="AY10813" s="3"/>
      <c r="AZ10813" s="3"/>
      <c r="BA10813" s="3"/>
      <c r="BB10813" s="3"/>
      <c r="BC10813" s="3"/>
      <c r="BD10813" s="3"/>
      <c r="BE10813" s="3"/>
      <c r="BF10813" s="3"/>
      <c r="BG10813" s="3"/>
      <c r="CK10813"/>
    </row>
    <row r="10814" spans="1:89" x14ac:dyDescent="0.25">
      <c r="A10814" s="2"/>
      <c r="B10814" s="5"/>
      <c r="C10814" s="5"/>
      <c r="D10814" s="5"/>
      <c r="E10814" s="5"/>
      <c r="F10814" s="5"/>
      <c r="G10814" s="5"/>
      <c r="H10814" s="5"/>
      <c r="I10814" s="3"/>
      <c r="J10814" s="5"/>
      <c r="K10814" s="5"/>
      <c r="L10814" s="5"/>
      <c r="M10814" s="5"/>
      <c r="AJ10814" s="3"/>
      <c r="AK10814" s="3"/>
      <c r="AL10814" s="3"/>
      <c r="AM10814" s="3"/>
      <c r="AN10814" s="3"/>
      <c r="AO10814" s="5"/>
      <c r="AP10814" s="5"/>
      <c r="AQ10814" s="5"/>
      <c r="AR10814" s="3"/>
      <c r="AS10814" s="5"/>
      <c r="AT10814" s="3"/>
      <c r="AU10814" s="5"/>
      <c r="AV10814" s="3"/>
      <c r="AW10814" s="3"/>
      <c r="AX10814" s="3"/>
      <c r="AY10814" s="3"/>
      <c r="AZ10814" s="3"/>
      <c r="BA10814" s="3"/>
      <c r="BB10814" s="3"/>
      <c r="BC10814" s="3"/>
      <c r="BD10814" s="3"/>
      <c r="BE10814" s="3"/>
      <c r="BF10814" s="3"/>
      <c r="BG10814" s="3"/>
      <c r="CK10814"/>
    </row>
    <row r="10815" spans="1:89" x14ac:dyDescent="0.25">
      <c r="A10815" s="2"/>
      <c r="B10815" s="5"/>
      <c r="C10815" s="5"/>
      <c r="D10815" s="5"/>
      <c r="E10815" s="5"/>
      <c r="F10815" s="5"/>
      <c r="G10815" s="5"/>
      <c r="H10815" s="5"/>
      <c r="I10815" s="5"/>
      <c r="J10815" s="5"/>
      <c r="K10815" s="5"/>
      <c r="L10815" s="5"/>
      <c r="M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3"/>
      <c r="AU10815" s="5"/>
      <c r="AV10815" s="3"/>
      <c r="AW10815" s="3"/>
      <c r="AX10815" s="3"/>
      <c r="AY10815" s="3"/>
      <c r="AZ10815" s="3"/>
      <c r="BA10815" s="3"/>
      <c r="BB10815" s="3"/>
      <c r="BC10815" s="3"/>
      <c r="BD10815" s="3"/>
      <c r="BE10815" s="3"/>
      <c r="BF10815" s="3"/>
      <c r="BG10815" s="3"/>
      <c r="CK10815"/>
    </row>
    <row r="10816" spans="1:89" x14ac:dyDescent="0.25">
      <c r="A10816" s="2"/>
      <c r="B10816" s="5"/>
      <c r="C10816" s="5"/>
      <c r="D10816" s="5"/>
      <c r="E10816" s="5"/>
      <c r="F10816" s="5"/>
      <c r="G10816" s="5"/>
      <c r="H10816" s="5"/>
      <c r="I10816" s="3"/>
      <c r="J10816" s="5"/>
      <c r="K10816" s="5"/>
      <c r="L10816" s="5"/>
      <c r="M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3"/>
      <c r="AU10816" s="5"/>
      <c r="AV10816" s="3"/>
      <c r="AW10816" s="3"/>
      <c r="AX10816" s="3"/>
      <c r="AY10816" s="3"/>
      <c r="AZ10816" s="3"/>
      <c r="BA10816" s="3"/>
      <c r="BB10816" s="3"/>
      <c r="BC10816" s="3"/>
      <c r="BD10816" s="3"/>
      <c r="BE10816" s="3"/>
      <c r="BF10816" s="3"/>
      <c r="BG10816" s="3"/>
      <c r="CK10816"/>
    </row>
    <row r="10817" spans="1:89" x14ac:dyDescent="0.25">
      <c r="A10817" s="2"/>
      <c r="B10817" s="5"/>
      <c r="C10817" s="5"/>
      <c r="D10817" s="5"/>
      <c r="E10817" s="5"/>
      <c r="F10817" s="5"/>
      <c r="G10817" s="5"/>
      <c r="H10817" s="5"/>
      <c r="I10817" s="3"/>
      <c r="J10817" s="5"/>
      <c r="K10817" s="5"/>
      <c r="L10817" s="5"/>
      <c r="M10817" s="5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3"/>
      <c r="AU10817" s="5"/>
      <c r="AV10817" s="3"/>
      <c r="AW10817" s="3"/>
      <c r="AX10817" s="3"/>
      <c r="AY10817" s="3"/>
      <c r="AZ10817" s="3"/>
      <c r="BA10817" s="3"/>
      <c r="BB10817" s="3"/>
      <c r="BC10817" s="3"/>
      <c r="BD10817" s="3"/>
      <c r="BE10817" s="3"/>
      <c r="BF10817" s="3"/>
      <c r="BG10817" s="3"/>
      <c r="CK10817"/>
    </row>
    <row r="10818" spans="1:89" x14ac:dyDescent="0.25">
      <c r="A10818" s="2"/>
      <c r="B10818" s="5"/>
      <c r="C10818" s="5"/>
      <c r="D10818" s="5"/>
      <c r="E10818" s="5"/>
      <c r="F10818" s="5"/>
      <c r="G10818" s="5"/>
      <c r="H10818" s="5"/>
      <c r="I10818" s="5"/>
      <c r="J10818" s="5"/>
      <c r="K10818" s="5"/>
      <c r="L10818" s="5"/>
      <c r="M10818" s="5"/>
      <c r="AJ10818" s="3"/>
      <c r="AK10818" s="3"/>
      <c r="AL10818" s="3"/>
      <c r="AM10818" s="3"/>
      <c r="AN10818" s="3"/>
      <c r="AO10818" s="5"/>
      <c r="AP10818" s="5"/>
      <c r="AQ10818" s="5"/>
      <c r="AR10818" s="3"/>
      <c r="AS10818" s="3"/>
      <c r="AT10818" s="3"/>
      <c r="AU10818" s="5"/>
      <c r="AV10818" s="3"/>
      <c r="AW10818" s="3"/>
      <c r="AX10818" s="3"/>
      <c r="AY10818" s="3"/>
      <c r="AZ10818" s="3"/>
      <c r="BA10818" s="3"/>
      <c r="BB10818" s="3"/>
      <c r="BC10818" s="3"/>
      <c r="BD10818" s="3"/>
      <c r="BE10818" s="3"/>
      <c r="BF10818" s="3"/>
      <c r="BG10818" s="3"/>
      <c r="CK10818"/>
    </row>
    <row r="10819" spans="1:89" x14ac:dyDescent="0.25">
      <c r="A10819" s="2"/>
      <c r="B10819" s="5"/>
      <c r="C10819" s="5"/>
      <c r="D10819" s="5"/>
      <c r="E10819" s="5"/>
      <c r="F10819" s="5"/>
      <c r="G10819" s="5"/>
      <c r="H10819" s="5"/>
      <c r="I10819" s="5"/>
      <c r="J10819" s="5"/>
      <c r="K10819" s="5"/>
      <c r="L10819" s="5"/>
      <c r="M10819" s="5"/>
      <c r="AJ10819" s="3"/>
      <c r="AK10819" s="3"/>
      <c r="AL10819" s="3"/>
      <c r="AM10819" s="3"/>
      <c r="AN10819" s="3"/>
      <c r="AO10819" s="5"/>
      <c r="AP10819" s="5"/>
      <c r="AQ10819" s="5"/>
      <c r="AR10819" s="3"/>
      <c r="AS10819" s="5"/>
      <c r="AT10819" s="3"/>
      <c r="AU10819" s="5"/>
      <c r="AV10819" s="3"/>
      <c r="AW10819" s="3"/>
      <c r="AX10819" s="3"/>
      <c r="AY10819" s="3"/>
      <c r="AZ10819" s="3"/>
      <c r="BA10819" s="3"/>
      <c r="BB10819" s="3"/>
      <c r="BC10819" s="3"/>
      <c r="BD10819" s="3"/>
      <c r="BE10819" s="3"/>
      <c r="BF10819" s="3"/>
      <c r="BG10819" s="3"/>
      <c r="CK10819"/>
    </row>
    <row r="10820" spans="1:89" x14ac:dyDescent="0.25">
      <c r="A10820" s="2"/>
      <c r="B10820" s="5"/>
      <c r="C10820" s="5"/>
      <c r="D10820" s="5"/>
      <c r="E10820" s="5"/>
      <c r="F10820" s="5"/>
      <c r="G10820" s="5"/>
      <c r="H10820" s="5"/>
      <c r="I10820" s="5"/>
      <c r="J10820" s="5"/>
      <c r="K10820" s="5"/>
      <c r="L10820" s="5"/>
      <c r="M10820" s="5"/>
      <c r="AJ10820" s="3"/>
      <c r="AK10820" s="3"/>
      <c r="AL10820" s="3"/>
      <c r="AM10820" s="3"/>
      <c r="AN10820" s="3"/>
      <c r="AO10820" s="5"/>
      <c r="AP10820" s="5"/>
      <c r="AQ10820" s="5"/>
      <c r="AR10820" s="3"/>
      <c r="AS10820" s="3"/>
      <c r="AT10820" s="3"/>
      <c r="AU10820" s="5"/>
      <c r="AV10820" s="3"/>
      <c r="AW10820" s="3"/>
      <c r="AX10820" s="3"/>
      <c r="AY10820" s="3"/>
      <c r="AZ10820" s="3"/>
      <c r="BA10820" s="3"/>
      <c r="BB10820" s="3"/>
      <c r="BC10820" s="3"/>
      <c r="BD10820" s="3"/>
      <c r="BE10820" s="3"/>
      <c r="BF10820" s="3"/>
      <c r="BG10820" s="3"/>
      <c r="CK10820"/>
    </row>
    <row r="10821" spans="1:89" x14ac:dyDescent="0.25">
      <c r="A10821" s="2"/>
      <c r="B10821" s="5"/>
      <c r="C10821" s="5"/>
      <c r="D10821" s="5"/>
      <c r="E10821" s="5"/>
      <c r="F10821" s="5"/>
      <c r="G10821" s="5"/>
      <c r="H10821" s="5"/>
      <c r="I10821" s="5"/>
      <c r="J10821" s="5"/>
      <c r="K10821" s="5"/>
      <c r="L10821" s="5"/>
      <c r="M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3"/>
      <c r="AU10821" s="5"/>
      <c r="AV10821" s="3"/>
      <c r="AW10821" s="3"/>
      <c r="AX10821" s="3"/>
      <c r="AY10821" s="3"/>
      <c r="AZ10821" s="3"/>
      <c r="BA10821" s="3"/>
      <c r="BB10821" s="3"/>
      <c r="BC10821" s="3"/>
      <c r="BD10821" s="3"/>
      <c r="BE10821" s="3"/>
      <c r="BF10821" s="3"/>
      <c r="BG10821" s="3"/>
      <c r="CK10821"/>
    </row>
    <row r="10822" spans="1:89" x14ac:dyDescent="0.25">
      <c r="A10822" s="2"/>
      <c r="B10822" s="5"/>
      <c r="C10822" s="5"/>
      <c r="D10822" s="5"/>
      <c r="E10822" s="5"/>
      <c r="F10822" s="5"/>
      <c r="G10822" s="5"/>
      <c r="H10822" s="5"/>
      <c r="I10822" s="3"/>
      <c r="J10822" s="5"/>
      <c r="K10822" s="5"/>
      <c r="L10822" s="5"/>
      <c r="M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3"/>
      <c r="AU10822" s="5"/>
      <c r="AV10822" s="3"/>
      <c r="AW10822" s="3"/>
      <c r="AX10822" s="3"/>
      <c r="AY10822" s="3"/>
      <c r="AZ10822" s="3"/>
      <c r="BA10822" s="3"/>
      <c r="BB10822" s="3"/>
      <c r="BC10822" s="3"/>
      <c r="BD10822" s="3"/>
      <c r="BE10822" s="3"/>
      <c r="BF10822" s="3"/>
      <c r="BG10822" s="3"/>
      <c r="CK10822"/>
    </row>
    <row r="10823" spans="1:89" x14ac:dyDescent="0.25">
      <c r="A10823" s="2"/>
      <c r="B10823" s="5"/>
      <c r="C10823" s="5"/>
      <c r="D10823" s="5"/>
      <c r="E10823" s="5"/>
      <c r="F10823" s="5"/>
      <c r="G10823" s="5"/>
      <c r="H10823" s="5"/>
      <c r="I10823" s="5"/>
      <c r="J10823" s="5"/>
      <c r="K10823" s="5"/>
      <c r="L10823" s="5"/>
      <c r="M10823" s="5"/>
      <c r="AJ10823" s="3"/>
      <c r="AK10823" s="3"/>
      <c r="AL10823" s="3"/>
      <c r="AM10823" s="3"/>
      <c r="AN10823" s="3"/>
      <c r="AO10823" s="5"/>
      <c r="AP10823" s="5"/>
      <c r="AQ10823" s="5"/>
      <c r="AR10823" s="5"/>
      <c r="AS10823" s="5"/>
      <c r="AT10823" s="3"/>
      <c r="AU10823" s="5"/>
      <c r="AV10823" s="3"/>
      <c r="AW10823" s="3"/>
      <c r="AX10823" s="3"/>
      <c r="AY10823" s="3"/>
      <c r="AZ10823" s="3"/>
      <c r="BA10823" s="3"/>
      <c r="BB10823" s="3"/>
      <c r="BC10823" s="3"/>
      <c r="BD10823" s="3"/>
      <c r="BE10823" s="3"/>
      <c r="BF10823" s="3"/>
      <c r="BG10823" s="3"/>
      <c r="CK10823"/>
    </row>
    <row r="10824" spans="1:89" x14ac:dyDescent="0.25">
      <c r="A10824" s="2"/>
      <c r="B10824" s="5"/>
      <c r="C10824" s="5"/>
      <c r="D10824" s="5"/>
      <c r="E10824" s="5"/>
      <c r="F10824" s="5"/>
      <c r="G10824" s="5"/>
      <c r="H10824" s="5"/>
      <c r="I10824" s="5"/>
      <c r="J10824" s="5"/>
      <c r="K10824" s="5"/>
      <c r="L10824" s="5"/>
      <c r="M10824" s="5"/>
      <c r="AJ10824" s="3"/>
      <c r="AK10824" s="3"/>
      <c r="AL10824" s="3"/>
      <c r="AM10824" s="3"/>
      <c r="AN10824" s="5"/>
      <c r="AO10824" s="5"/>
      <c r="AP10824" s="5"/>
      <c r="AQ10824" s="5"/>
      <c r="AR10824" s="5"/>
      <c r="AS10824" s="5"/>
      <c r="AT10824" s="3"/>
      <c r="AU10824" s="5"/>
      <c r="AV10824" s="3"/>
      <c r="AW10824" s="3"/>
      <c r="AX10824" s="3"/>
      <c r="AY10824" s="3"/>
      <c r="AZ10824" s="3"/>
      <c r="BA10824" s="3"/>
      <c r="BB10824" s="3"/>
      <c r="BC10824" s="3"/>
      <c r="BD10824" s="3"/>
      <c r="BE10824" s="3"/>
      <c r="BF10824" s="3"/>
      <c r="BG10824" s="3"/>
      <c r="CK10824"/>
    </row>
    <row r="10825" spans="1:89" x14ac:dyDescent="0.25">
      <c r="A10825" s="2"/>
      <c r="B10825" s="5"/>
      <c r="C10825" s="5"/>
      <c r="D10825" s="5"/>
      <c r="E10825" s="5"/>
      <c r="F10825" s="5"/>
      <c r="G10825" s="5"/>
      <c r="H10825" s="5"/>
      <c r="I10825" s="5"/>
      <c r="J10825" s="5"/>
      <c r="K10825" s="5"/>
      <c r="L10825" s="5"/>
      <c r="M10825" s="5"/>
      <c r="AJ10825" s="3"/>
      <c r="AK10825" s="3"/>
      <c r="AL10825" s="3"/>
      <c r="AM10825" s="3"/>
      <c r="AN10825" s="3"/>
      <c r="AO10825" s="5"/>
      <c r="AP10825" s="5"/>
      <c r="AQ10825" s="5"/>
      <c r="AR10825" s="5"/>
      <c r="AS10825" s="5"/>
      <c r="AT10825" s="3"/>
      <c r="AU10825" s="5"/>
      <c r="AV10825" s="3"/>
      <c r="AW10825" s="3"/>
      <c r="AX10825" s="3"/>
      <c r="AY10825" s="3"/>
      <c r="AZ10825" s="3"/>
      <c r="BA10825" s="3"/>
      <c r="BB10825" s="3"/>
      <c r="BC10825" s="3"/>
      <c r="BD10825" s="3"/>
      <c r="BE10825" s="3"/>
      <c r="BF10825" s="3"/>
      <c r="BG10825" s="3"/>
      <c r="CK10825"/>
    </row>
    <row r="10826" spans="1:89" x14ac:dyDescent="0.25">
      <c r="A10826" s="2"/>
      <c r="B10826" s="5"/>
      <c r="C10826" s="5"/>
      <c r="D10826" s="5"/>
      <c r="E10826" s="5"/>
      <c r="F10826" s="5"/>
      <c r="G10826" s="5"/>
      <c r="H10826" s="5"/>
      <c r="I10826" s="5"/>
      <c r="J10826" s="5"/>
      <c r="K10826" s="5"/>
      <c r="L10826" s="5"/>
      <c r="M10826" s="5"/>
      <c r="AJ10826" s="3"/>
      <c r="AK10826" s="3"/>
      <c r="AL10826" s="3"/>
      <c r="AM10826" s="3"/>
      <c r="AN10826" s="5"/>
      <c r="AO10826" s="5"/>
      <c r="AP10826" s="5"/>
      <c r="AQ10826" s="5"/>
      <c r="AR10826" s="5"/>
      <c r="AS10826" s="5"/>
      <c r="AT10826" s="3"/>
      <c r="AU10826" s="3"/>
      <c r="AV10826" s="3"/>
      <c r="AW10826" s="3"/>
      <c r="AX10826" s="3"/>
      <c r="AY10826" s="3"/>
      <c r="AZ10826" s="3"/>
      <c r="BA10826" s="3"/>
      <c r="BB10826" s="3"/>
      <c r="BC10826" s="3"/>
      <c r="BD10826" s="3"/>
      <c r="BE10826" s="3"/>
      <c r="BF10826" s="3"/>
      <c r="BG10826" s="3"/>
      <c r="CK10826"/>
    </row>
    <row r="10827" spans="1:89" x14ac:dyDescent="0.25">
      <c r="A10827" s="2"/>
      <c r="B10827" s="5"/>
      <c r="C10827" s="5"/>
      <c r="D10827" s="5"/>
      <c r="E10827" s="5"/>
      <c r="F10827" s="5"/>
      <c r="G10827" s="5"/>
      <c r="H10827" s="5"/>
      <c r="I10827" s="3"/>
      <c r="J10827" s="5"/>
      <c r="K10827" s="5"/>
      <c r="L10827" s="5"/>
      <c r="M10827" s="5"/>
      <c r="AJ10827" s="5"/>
      <c r="AK10827" s="3"/>
      <c r="AL10827" s="3"/>
      <c r="AM10827" s="3"/>
      <c r="AN10827" s="5"/>
      <c r="AO10827" s="5"/>
      <c r="AP10827" s="5"/>
      <c r="AQ10827" s="5"/>
      <c r="AR10827" s="5"/>
      <c r="AS10827" s="5"/>
      <c r="AT10827" s="3"/>
      <c r="AU10827" s="5"/>
      <c r="AV10827" s="3"/>
      <c r="AW10827" s="3"/>
      <c r="AX10827" s="3"/>
      <c r="AY10827" s="3"/>
      <c r="AZ10827" s="3"/>
      <c r="BA10827" s="3"/>
      <c r="BB10827" s="3"/>
      <c r="BC10827" s="3"/>
      <c r="BD10827" s="3"/>
      <c r="BE10827" s="3"/>
      <c r="BF10827" s="3"/>
      <c r="BG10827" s="3"/>
      <c r="CK10827"/>
    </row>
    <row r="10828" spans="1:89" x14ac:dyDescent="0.25">
      <c r="A10828" s="2"/>
      <c r="B10828" s="5"/>
      <c r="C10828" s="5"/>
      <c r="D10828" s="5"/>
      <c r="E10828" s="5"/>
      <c r="F10828" s="5"/>
      <c r="G10828" s="5"/>
      <c r="H10828" s="5"/>
      <c r="I10828" s="3"/>
      <c r="J10828" s="5"/>
      <c r="K10828" s="5"/>
      <c r="L10828" s="5"/>
      <c r="M10828" s="5"/>
      <c r="AJ10828" s="3"/>
      <c r="AK10828" s="3"/>
      <c r="AL10828" s="3"/>
      <c r="AM10828" s="3"/>
      <c r="AN10828" s="5"/>
      <c r="AO10828" s="5"/>
      <c r="AP10828" s="5"/>
      <c r="AQ10828" s="5"/>
      <c r="AR10828" s="5"/>
      <c r="AS10828" s="5"/>
      <c r="AT10828" s="3"/>
      <c r="AU10828" s="3"/>
      <c r="AV10828" s="3"/>
      <c r="AW10828" s="3"/>
      <c r="AX10828" s="3"/>
      <c r="AY10828" s="3"/>
      <c r="AZ10828" s="3"/>
      <c r="BA10828" s="3"/>
      <c r="BB10828" s="3"/>
      <c r="BC10828" s="3"/>
      <c r="BD10828" s="3"/>
      <c r="BE10828" s="3"/>
      <c r="BF10828" s="3"/>
      <c r="BG10828" s="3"/>
      <c r="CK10828"/>
    </row>
    <row r="10829" spans="1:89" x14ac:dyDescent="0.25">
      <c r="A10829" s="2"/>
      <c r="B10829" s="5"/>
      <c r="C10829" s="5"/>
      <c r="D10829" s="5"/>
      <c r="E10829" s="5"/>
      <c r="F10829" s="5"/>
      <c r="G10829" s="5"/>
      <c r="H10829" s="5"/>
      <c r="I10829" s="3"/>
      <c r="J10829" s="5"/>
      <c r="K10829" s="5"/>
      <c r="L10829" s="5"/>
      <c r="M10829" s="5"/>
      <c r="AJ10829" s="3"/>
      <c r="AK10829" s="3"/>
      <c r="AL10829" s="3"/>
      <c r="AM10829" s="3"/>
      <c r="AN10829" s="3"/>
      <c r="AO10829" s="5"/>
      <c r="AP10829" s="5"/>
      <c r="AQ10829" s="5"/>
      <c r="AR10829" s="5"/>
      <c r="AS10829" s="5"/>
      <c r="AT10829" s="3"/>
      <c r="AU10829" s="3"/>
      <c r="AV10829" s="3"/>
      <c r="AW10829" s="3"/>
      <c r="AX10829" s="3"/>
      <c r="AY10829" s="3"/>
      <c r="AZ10829" s="3"/>
      <c r="BA10829" s="3"/>
      <c r="BB10829" s="3"/>
      <c r="BC10829" s="3"/>
      <c r="BD10829" s="3"/>
      <c r="BE10829" s="3"/>
      <c r="BF10829" s="3"/>
      <c r="BG10829" s="3"/>
      <c r="CK10829"/>
    </row>
    <row r="10830" spans="1:89" x14ac:dyDescent="0.25">
      <c r="A10830" s="2"/>
      <c r="B10830" s="5"/>
      <c r="C10830" s="5"/>
      <c r="D10830" s="5"/>
      <c r="E10830" s="5"/>
      <c r="F10830" s="5"/>
      <c r="G10830" s="5"/>
      <c r="H10830" s="5"/>
      <c r="I10830" s="5"/>
      <c r="J10830" s="5"/>
      <c r="K10830" s="5"/>
      <c r="L10830" s="5"/>
      <c r="M10830" s="5"/>
      <c r="AJ10830" s="3"/>
      <c r="AK10830" s="3"/>
      <c r="AL10830" s="3"/>
      <c r="AM10830" s="3"/>
      <c r="AN10830" s="3"/>
      <c r="AO10830" s="5"/>
      <c r="AP10830" s="5"/>
      <c r="AQ10830" s="5"/>
      <c r="AR10830" s="5"/>
      <c r="AS10830" s="5"/>
      <c r="AT10830" s="3"/>
      <c r="AU10830" s="3"/>
      <c r="AV10830" s="3"/>
      <c r="AW10830" s="3"/>
      <c r="AX10830" s="3"/>
      <c r="AY10830" s="3"/>
      <c r="AZ10830" s="3"/>
      <c r="BA10830" s="3"/>
      <c r="BB10830" s="3"/>
      <c r="BC10830" s="3"/>
      <c r="BD10830" s="3"/>
      <c r="BE10830" s="3"/>
      <c r="BF10830" s="3"/>
      <c r="BG10830" s="3"/>
      <c r="CK10830"/>
    </row>
    <row r="10831" spans="1:89" x14ac:dyDescent="0.25">
      <c r="A10831" s="2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  <c r="L10831" s="5"/>
      <c r="M10831" s="5"/>
      <c r="AJ10831" s="3"/>
      <c r="AK10831" s="3"/>
      <c r="AL10831" s="3"/>
      <c r="AM10831" s="3"/>
      <c r="AN10831" s="5"/>
      <c r="AO10831" s="5"/>
      <c r="AP10831" s="5"/>
      <c r="AQ10831" s="5"/>
      <c r="AR10831" s="5"/>
      <c r="AS10831" s="5"/>
      <c r="AT10831" s="3"/>
      <c r="AU10831" s="3"/>
      <c r="AV10831" s="3"/>
      <c r="AW10831" s="3"/>
      <c r="AX10831" s="3"/>
      <c r="AY10831" s="3"/>
      <c r="AZ10831" s="3"/>
      <c r="BA10831" s="3"/>
      <c r="BB10831" s="3"/>
      <c r="BC10831" s="3"/>
      <c r="BD10831" s="3"/>
      <c r="BE10831" s="3"/>
      <c r="BF10831" s="3"/>
      <c r="BG10831" s="3"/>
      <c r="CK10831"/>
    </row>
    <row r="10832" spans="1:89" x14ac:dyDescent="0.25">
      <c r="A10832" s="2"/>
      <c r="B10832" s="5"/>
      <c r="C10832" s="5"/>
      <c r="D10832" s="5"/>
      <c r="E10832" s="5"/>
      <c r="F10832" s="5"/>
      <c r="G10832" s="5"/>
      <c r="H10832" s="5"/>
      <c r="I10832" s="3"/>
      <c r="J10832" s="5"/>
      <c r="K10832" s="5"/>
      <c r="L10832" s="5"/>
      <c r="M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3"/>
      <c r="AU10832" s="5"/>
      <c r="AV10832" s="3"/>
      <c r="AW10832" s="3"/>
      <c r="AX10832" s="3"/>
      <c r="AY10832" s="3"/>
      <c r="AZ10832" s="3"/>
      <c r="BA10832" s="3"/>
      <c r="BB10832" s="3"/>
      <c r="BC10832" s="3"/>
      <c r="BD10832" s="3"/>
      <c r="BE10832" s="3"/>
      <c r="BF10832" s="3"/>
      <c r="BG10832" s="3"/>
      <c r="CK10832"/>
    </row>
    <row r="10833" spans="1:89" x14ac:dyDescent="0.25">
      <c r="A10833" s="2"/>
      <c r="B10833" s="5"/>
      <c r="C10833" s="5"/>
      <c r="D10833" s="5"/>
      <c r="E10833" s="5"/>
      <c r="F10833" s="5"/>
      <c r="G10833" s="5"/>
      <c r="H10833" s="5"/>
      <c r="I10833" s="3"/>
      <c r="J10833" s="5"/>
      <c r="K10833" s="5"/>
      <c r="L10833" s="5"/>
      <c r="M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3"/>
      <c r="AU10833" s="5"/>
      <c r="AV10833" s="3"/>
      <c r="AW10833" s="3"/>
      <c r="AX10833" s="3"/>
      <c r="AY10833" s="3"/>
      <c r="AZ10833" s="3"/>
      <c r="BA10833" s="3"/>
      <c r="BB10833" s="3"/>
      <c r="BC10833" s="3"/>
      <c r="BD10833" s="3"/>
      <c r="BE10833" s="3"/>
      <c r="BF10833" s="3"/>
      <c r="BG10833" s="3"/>
      <c r="CK10833"/>
    </row>
    <row r="10834" spans="1:89" x14ac:dyDescent="0.25">
      <c r="A10834" s="2"/>
      <c r="B10834" s="5"/>
      <c r="C10834" s="5"/>
      <c r="D10834" s="5"/>
      <c r="E10834" s="5"/>
      <c r="F10834" s="5"/>
      <c r="G10834" s="5"/>
      <c r="H10834" s="5"/>
      <c r="I10834" s="3"/>
      <c r="J10834" s="5"/>
      <c r="K10834" s="5"/>
      <c r="L10834" s="5"/>
      <c r="M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3"/>
      <c r="AU10834" s="5"/>
      <c r="AV10834" s="3"/>
      <c r="AW10834" s="3"/>
      <c r="AX10834" s="3"/>
      <c r="AY10834" s="3"/>
      <c r="AZ10834" s="3"/>
      <c r="BA10834" s="3"/>
      <c r="BB10834" s="3"/>
      <c r="BC10834" s="3"/>
      <c r="BD10834" s="3"/>
      <c r="BE10834" s="3"/>
      <c r="BF10834" s="3"/>
      <c r="BG10834" s="3"/>
      <c r="CK10834"/>
    </row>
    <row r="10835" spans="1:89" x14ac:dyDescent="0.25">
      <c r="A10835" s="2"/>
      <c r="B10835" s="5"/>
      <c r="C10835" s="5"/>
      <c r="D10835" s="5"/>
      <c r="E10835" s="5"/>
      <c r="F10835" s="5"/>
      <c r="G10835" s="5"/>
      <c r="H10835" s="5"/>
      <c r="I10835" s="5"/>
      <c r="J10835" s="5"/>
      <c r="K10835" s="5"/>
      <c r="L10835" s="5"/>
      <c r="M10835" s="5"/>
      <c r="AJ10835" s="3"/>
      <c r="AK10835" s="3"/>
      <c r="AL10835" s="3"/>
      <c r="AM10835" s="3"/>
      <c r="AN10835" s="3"/>
      <c r="AO10835" s="5"/>
      <c r="AP10835" s="5"/>
      <c r="AQ10835" s="5"/>
      <c r="AR10835" s="5"/>
      <c r="AS10835" s="5"/>
      <c r="AT10835" s="3"/>
      <c r="AU10835" s="3"/>
      <c r="AV10835" s="3"/>
      <c r="AW10835" s="3"/>
      <c r="AX10835" s="3"/>
      <c r="AY10835" s="3"/>
      <c r="AZ10835" s="3"/>
      <c r="BA10835" s="3"/>
      <c r="BB10835" s="3"/>
      <c r="BC10835" s="3"/>
      <c r="BD10835" s="3"/>
      <c r="BE10835" s="3"/>
      <c r="BF10835" s="3"/>
      <c r="BG10835" s="3"/>
      <c r="CK10835"/>
    </row>
    <row r="10836" spans="1:89" x14ac:dyDescent="0.25">
      <c r="A10836" s="2"/>
      <c r="B10836" s="5"/>
      <c r="C10836" s="5"/>
      <c r="D10836" s="5"/>
      <c r="E10836" s="5"/>
      <c r="F10836" s="5"/>
      <c r="G10836" s="5"/>
      <c r="H10836" s="5"/>
      <c r="I10836" s="3"/>
      <c r="J10836" s="5"/>
      <c r="K10836" s="5"/>
      <c r="L10836" s="5"/>
      <c r="M10836" s="5"/>
      <c r="AJ10836" s="3"/>
      <c r="AK10836" s="3"/>
      <c r="AL10836" s="3"/>
      <c r="AM10836" s="3"/>
      <c r="AN10836" s="5"/>
      <c r="AO10836" s="5"/>
      <c r="AP10836" s="5"/>
      <c r="AQ10836" s="5"/>
      <c r="AR10836" s="5"/>
      <c r="AS10836" s="5"/>
      <c r="AT10836" s="3"/>
      <c r="AU10836" s="5"/>
      <c r="AV10836" s="3"/>
      <c r="AW10836" s="3"/>
      <c r="AX10836" s="3"/>
      <c r="AY10836" s="3"/>
      <c r="AZ10836" s="3"/>
      <c r="BA10836" s="3"/>
      <c r="BB10836" s="3"/>
      <c r="BC10836" s="3"/>
      <c r="BD10836" s="3"/>
      <c r="BE10836" s="3"/>
      <c r="BF10836" s="3"/>
      <c r="BG10836" s="3"/>
      <c r="CK10836"/>
    </row>
    <row r="10837" spans="1:89" x14ac:dyDescent="0.25">
      <c r="A10837" s="2"/>
      <c r="B10837" s="5"/>
      <c r="C10837" s="5"/>
      <c r="D10837" s="5"/>
      <c r="E10837" s="5"/>
      <c r="F10837" s="5"/>
      <c r="G10837" s="5"/>
      <c r="H10837" s="5"/>
      <c r="I10837" s="5"/>
      <c r="J10837" s="5"/>
      <c r="K10837" s="5"/>
      <c r="L10837" s="5"/>
      <c r="M10837" s="5"/>
      <c r="AJ10837" s="3"/>
      <c r="AK10837" s="3"/>
      <c r="AL10837" s="3"/>
      <c r="AM10837" s="3"/>
      <c r="AN10837" s="3"/>
      <c r="AO10837" s="5"/>
      <c r="AP10837" s="5"/>
      <c r="AQ10837" s="5"/>
      <c r="AR10837" s="5"/>
      <c r="AS10837" s="5"/>
      <c r="AT10837" s="3"/>
      <c r="AU10837" s="3"/>
      <c r="AV10837" s="3"/>
      <c r="AW10837" s="3"/>
      <c r="AX10837" s="3"/>
      <c r="AY10837" s="3"/>
      <c r="AZ10837" s="3"/>
      <c r="BA10837" s="3"/>
      <c r="BB10837" s="3"/>
      <c r="BC10837" s="3"/>
      <c r="BD10837" s="3"/>
      <c r="BE10837" s="3"/>
      <c r="BF10837" s="3"/>
      <c r="BG10837" s="3"/>
      <c r="CK10837"/>
    </row>
    <row r="10838" spans="1:89" x14ac:dyDescent="0.25">
      <c r="A10838" s="2"/>
      <c r="B10838" s="5"/>
      <c r="C10838" s="5"/>
      <c r="D10838" s="5"/>
      <c r="E10838" s="5"/>
      <c r="F10838" s="5"/>
      <c r="G10838" s="5"/>
      <c r="H10838" s="5"/>
      <c r="I10838" s="3"/>
      <c r="J10838" s="5"/>
      <c r="K10838" s="5"/>
      <c r="L10838" s="5"/>
      <c r="M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3"/>
      <c r="AU10838" s="5"/>
      <c r="AV10838" s="3"/>
      <c r="AW10838" s="3"/>
      <c r="AX10838" s="3"/>
      <c r="AY10838" s="3"/>
      <c r="AZ10838" s="3"/>
      <c r="BA10838" s="3"/>
      <c r="BB10838" s="3"/>
      <c r="BC10838" s="3"/>
      <c r="BD10838" s="3"/>
      <c r="BE10838" s="3"/>
      <c r="BF10838" s="3"/>
      <c r="BG10838" s="3"/>
      <c r="CK10838"/>
    </row>
    <row r="10839" spans="1:89" x14ac:dyDescent="0.25">
      <c r="A10839" s="2"/>
      <c r="B10839" s="5"/>
      <c r="C10839" s="5"/>
      <c r="D10839" s="5"/>
      <c r="E10839" s="5"/>
      <c r="F10839" s="5"/>
      <c r="G10839" s="5"/>
      <c r="H10839" s="5"/>
      <c r="I10839" s="3"/>
      <c r="J10839" s="5"/>
      <c r="K10839" s="5"/>
      <c r="L10839" s="5"/>
      <c r="M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3"/>
      <c r="AU10839" s="5"/>
      <c r="AV10839" s="3"/>
      <c r="AW10839" s="3"/>
      <c r="AX10839" s="3"/>
      <c r="AY10839" s="3"/>
      <c r="AZ10839" s="3"/>
      <c r="BA10839" s="3"/>
      <c r="BB10839" s="3"/>
      <c r="BC10839" s="3"/>
      <c r="BD10839" s="3"/>
      <c r="BE10839" s="3"/>
      <c r="BF10839" s="3"/>
      <c r="BG10839" s="3"/>
      <c r="CK10839"/>
    </row>
    <row r="10840" spans="1:89" x14ac:dyDescent="0.25">
      <c r="A10840" s="2"/>
      <c r="B10840" s="5"/>
      <c r="C10840" s="5"/>
      <c r="D10840" s="5"/>
      <c r="E10840" s="5"/>
      <c r="F10840" s="5"/>
      <c r="G10840" s="5"/>
      <c r="H10840" s="5"/>
      <c r="I10840" s="5"/>
      <c r="J10840" s="5"/>
      <c r="K10840" s="5"/>
      <c r="L10840" s="5"/>
      <c r="M10840" s="5"/>
      <c r="AJ10840" s="3"/>
      <c r="AK10840" s="3"/>
      <c r="AL10840" s="3"/>
      <c r="AM10840" s="3"/>
      <c r="AN10840" s="3"/>
      <c r="AO10840" s="5"/>
      <c r="AP10840" s="5"/>
      <c r="AQ10840" s="5"/>
      <c r="AR10840" s="5"/>
      <c r="AS10840" s="5"/>
      <c r="AT10840" s="3"/>
      <c r="AU10840" s="5"/>
      <c r="AV10840" s="3"/>
      <c r="AW10840" s="3"/>
      <c r="AX10840" s="3"/>
      <c r="AY10840" s="3"/>
      <c r="AZ10840" s="3"/>
      <c r="BA10840" s="3"/>
      <c r="BB10840" s="3"/>
      <c r="BC10840" s="3"/>
      <c r="BD10840" s="3"/>
      <c r="BE10840" s="3"/>
      <c r="BF10840" s="3"/>
      <c r="BG10840" s="3"/>
      <c r="CK10840"/>
    </row>
    <row r="10841" spans="1:89" x14ac:dyDescent="0.25">
      <c r="A10841" s="2"/>
      <c r="B10841" s="5"/>
      <c r="C10841" s="5"/>
      <c r="D10841" s="5"/>
      <c r="E10841" s="5"/>
      <c r="F10841" s="5"/>
      <c r="G10841" s="5"/>
      <c r="H10841" s="5"/>
      <c r="I10841" s="3"/>
      <c r="J10841" s="5"/>
      <c r="K10841" s="5"/>
      <c r="L10841" s="5"/>
      <c r="M10841" s="5"/>
      <c r="AJ10841" s="5"/>
      <c r="AK10841" s="3"/>
      <c r="AL10841" s="3"/>
      <c r="AM10841" s="5"/>
      <c r="AN10841" s="5"/>
      <c r="AO10841" s="5"/>
      <c r="AP10841" s="5"/>
      <c r="AQ10841" s="5"/>
      <c r="AR10841" s="5"/>
      <c r="AS10841" s="5"/>
      <c r="AT10841" s="3"/>
      <c r="AU10841" s="5"/>
      <c r="AV10841" s="3"/>
      <c r="AW10841" s="3"/>
      <c r="AX10841" s="3"/>
      <c r="AY10841" s="3"/>
      <c r="AZ10841" s="3"/>
      <c r="BA10841" s="3"/>
      <c r="BB10841" s="3"/>
      <c r="BC10841" s="3"/>
      <c r="BD10841" s="3"/>
      <c r="BE10841" s="3"/>
      <c r="BF10841" s="3"/>
      <c r="BG10841" s="3"/>
      <c r="CK10841"/>
    </row>
    <row r="10842" spans="1:89" x14ac:dyDescent="0.25">
      <c r="A10842" s="2"/>
      <c r="B10842" s="5"/>
      <c r="C10842" s="5"/>
      <c r="D10842" s="5"/>
      <c r="E10842" s="5"/>
      <c r="F10842" s="5"/>
      <c r="G10842" s="5"/>
      <c r="H10842" s="5"/>
      <c r="I10842" s="3"/>
      <c r="J10842" s="5"/>
      <c r="K10842" s="5"/>
      <c r="L10842" s="5"/>
      <c r="M10842" s="5"/>
      <c r="AJ10842" s="3"/>
      <c r="AK10842" s="3"/>
      <c r="AL10842" s="3"/>
      <c r="AM10842" s="3"/>
      <c r="AN10842" s="3"/>
      <c r="AO10842" s="5"/>
      <c r="AP10842" s="5"/>
      <c r="AQ10842" s="5"/>
      <c r="AR10842" s="5"/>
      <c r="AS10842" s="5"/>
      <c r="AT10842" s="3"/>
      <c r="AU10842" s="5"/>
      <c r="AV10842" s="3"/>
      <c r="AW10842" s="3"/>
      <c r="AX10842" s="3"/>
      <c r="AY10842" s="3"/>
      <c r="AZ10842" s="3"/>
      <c r="BA10842" s="3"/>
      <c r="BB10842" s="3"/>
      <c r="BC10842" s="3"/>
      <c r="BD10842" s="3"/>
      <c r="BE10842" s="3"/>
      <c r="BF10842" s="3"/>
      <c r="BG10842" s="3"/>
      <c r="CK10842"/>
    </row>
    <row r="10843" spans="1:89" x14ac:dyDescent="0.25">
      <c r="A10843" s="2"/>
      <c r="B10843" s="5"/>
      <c r="C10843" s="5"/>
      <c r="D10843" s="5"/>
      <c r="E10843" s="5"/>
      <c r="F10843" s="5"/>
      <c r="G10843" s="5"/>
      <c r="H10843" s="5"/>
      <c r="I10843" s="3"/>
      <c r="J10843" s="5"/>
      <c r="K10843" s="5"/>
      <c r="L10843" s="5"/>
      <c r="M10843" s="5"/>
      <c r="AJ10843" s="3"/>
      <c r="AK10843" s="3"/>
      <c r="AL10843" s="3"/>
      <c r="AM10843" s="3"/>
      <c r="AN10843" s="5"/>
      <c r="AO10843" s="5"/>
      <c r="AP10843" s="5"/>
      <c r="AQ10843" s="5"/>
      <c r="AR10843" s="5"/>
      <c r="AS10843" s="5"/>
      <c r="AT10843" s="3"/>
      <c r="AU10843" s="5"/>
      <c r="AV10843" s="3"/>
      <c r="AW10843" s="3"/>
      <c r="AX10843" s="3"/>
      <c r="AY10843" s="3"/>
      <c r="AZ10843" s="3"/>
      <c r="BA10843" s="3"/>
      <c r="BB10843" s="3"/>
      <c r="BC10843" s="3"/>
      <c r="BD10843" s="3"/>
      <c r="BE10843" s="3"/>
      <c r="BF10843" s="3"/>
      <c r="BG10843" s="3"/>
      <c r="CK10843"/>
    </row>
    <row r="10844" spans="1:89" x14ac:dyDescent="0.25">
      <c r="A10844" s="2"/>
      <c r="B10844" s="5"/>
      <c r="C10844" s="5"/>
      <c r="D10844" s="5"/>
      <c r="E10844" s="5"/>
      <c r="F10844" s="5"/>
      <c r="G10844" s="5"/>
      <c r="H10844" s="5"/>
      <c r="I10844" s="3"/>
      <c r="J10844" s="5"/>
      <c r="K10844" s="5"/>
      <c r="L10844" s="5"/>
      <c r="M10844" s="5"/>
      <c r="AJ10844" s="3"/>
      <c r="AK10844" s="3"/>
      <c r="AL10844" s="3"/>
      <c r="AM10844" s="3"/>
      <c r="AN10844" s="5"/>
      <c r="AO10844" s="5"/>
      <c r="AP10844" s="5"/>
      <c r="AQ10844" s="5"/>
      <c r="AR10844" s="5"/>
      <c r="AS10844" s="5"/>
      <c r="AT10844" s="3"/>
      <c r="AU10844" s="5"/>
      <c r="AV10844" s="3"/>
      <c r="AW10844" s="3"/>
      <c r="AX10844" s="3"/>
      <c r="AY10844" s="3"/>
      <c r="AZ10844" s="3"/>
      <c r="BA10844" s="3"/>
      <c r="BB10844" s="3"/>
      <c r="BC10844" s="3"/>
      <c r="BD10844" s="3"/>
      <c r="BE10844" s="3"/>
      <c r="BF10844" s="3"/>
      <c r="BG10844" s="3"/>
      <c r="CK10844"/>
    </row>
    <row r="10845" spans="1:89" x14ac:dyDescent="0.25">
      <c r="A10845" s="2"/>
      <c r="B10845" s="5"/>
      <c r="C10845" s="5"/>
      <c r="D10845" s="5"/>
      <c r="E10845" s="5"/>
      <c r="F10845" s="5"/>
      <c r="G10845" s="5"/>
      <c r="H10845" s="5"/>
      <c r="I10845" s="3"/>
      <c r="J10845" s="5"/>
      <c r="K10845" s="5"/>
      <c r="L10845" s="5"/>
      <c r="M10845" s="5"/>
      <c r="AJ10845" s="3"/>
      <c r="AK10845" s="3"/>
      <c r="AL10845" s="3"/>
      <c r="AM10845" s="3"/>
      <c r="AN10845" s="5"/>
      <c r="AO10845" s="5"/>
      <c r="AP10845" s="5"/>
      <c r="AQ10845" s="5"/>
      <c r="AR10845" s="5"/>
      <c r="AS10845" s="5"/>
      <c r="AT10845" s="3"/>
      <c r="AU10845" s="5"/>
      <c r="AV10845" s="3"/>
      <c r="AW10845" s="3"/>
      <c r="AX10845" s="3"/>
      <c r="AY10845" s="3"/>
      <c r="AZ10845" s="3"/>
      <c r="BA10845" s="3"/>
      <c r="BB10845" s="3"/>
      <c r="BC10845" s="3"/>
      <c r="BD10845" s="3"/>
      <c r="BE10845" s="3"/>
      <c r="BF10845" s="3"/>
      <c r="BG10845" s="3"/>
      <c r="CK10845"/>
    </row>
    <row r="10846" spans="1:89" x14ac:dyDescent="0.25">
      <c r="A10846" s="2"/>
      <c r="B10846" s="5"/>
      <c r="C10846" s="5"/>
      <c r="D10846" s="5"/>
      <c r="E10846" s="5"/>
      <c r="F10846" s="5"/>
      <c r="G10846" s="5"/>
      <c r="H10846" s="5"/>
      <c r="I10846" s="3"/>
      <c r="J10846" s="5"/>
      <c r="K10846" s="5"/>
      <c r="L10846" s="5"/>
      <c r="M10846" s="5"/>
      <c r="AJ10846" s="3"/>
      <c r="AK10846" s="3"/>
      <c r="AL10846" s="3"/>
      <c r="AM10846" s="3"/>
      <c r="AN10846" s="3"/>
      <c r="AO10846" s="5"/>
      <c r="AP10846" s="5"/>
      <c r="AQ10846" s="5"/>
      <c r="AR10846" s="5"/>
      <c r="AS10846" s="5"/>
      <c r="AT10846" s="3"/>
      <c r="AU10846" s="5"/>
      <c r="AV10846" s="3"/>
      <c r="AW10846" s="3"/>
      <c r="AX10846" s="3"/>
      <c r="AY10846" s="3"/>
      <c r="AZ10846" s="3"/>
      <c r="BA10846" s="3"/>
      <c r="BB10846" s="3"/>
      <c r="BC10846" s="3"/>
      <c r="BD10846" s="3"/>
      <c r="BE10846" s="3"/>
      <c r="BF10846" s="3"/>
      <c r="BG10846" s="3"/>
      <c r="CK10846"/>
    </row>
    <row r="10847" spans="1:89" x14ac:dyDescent="0.25">
      <c r="A10847" s="2"/>
      <c r="B10847" s="5"/>
      <c r="C10847" s="5"/>
      <c r="D10847" s="5"/>
      <c r="E10847" s="5"/>
      <c r="F10847" s="5"/>
      <c r="G10847" s="5"/>
      <c r="H10847" s="5"/>
      <c r="I10847" s="5"/>
      <c r="J10847" s="5"/>
      <c r="K10847" s="5"/>
      <c r="L10847" s="5"/>
      <c r="M10847" s="5"/>
      <c r="AJ10847" s="3"/>
      <c r="AK10847" s="3"/>
      <c r="AL10847" s="3"/>
      <c r="AM10847" s="3"/>
      <c r="AN10847" s="3"/>
      <c r="AO10847" s="5"/>
      <c r="AP10847" s="5"/>
      <c r="AQ10847" s="5"/>
      <c r="AR10847" s="5"/>
      <c r="AS10847" s="5"/>
      <c r="AT10847" s="3"/>
      <c r="AU10847" s="5"/>
      <c r="AV10847" s="3"/>
      <c r="AW10847" s="3"/>
      <c r="AX10847" s="3"/>
      <c r="AY10847" s="3"/>
      <c r="AZ10847" s="3"/>
      <c r="BA10847" s="3"/>
      <c r="BB10847" s="3"/>
      <c r="BC10847" s="3"/>
      <c r="BD10847" s="3"/>
      <c r="BE10847" s="3"/>
      <c r="BF10847" s="3"/>
      <c r="BG10847" s="3"/>
      <c r="CK10847"/>
    </row>
    <row r="10848" spans="1:89" x14ac:dyDescent="0.25">
      <c r="A10848" s="2"/>
      <c r="B10848" s="5"/>
      <c r="C10848" s="5"/>
      <c r="D10848" s="5"/>
      <c r="E10848" s="5"/>
      <c r="F10848" s="5"/>
      <c r="G10848" s="5"/>
      <c r="H10848" s="5"/>
      <c r="I10848" s="3"/>
      <c r="J10848" s="5"/>
      <c r="K10848" s="5"/>
      <c r="L10848" s="5"/>
      <c r="M10848" s="5"/>
      <c r="AJ10848" s="3"/>
      <c r="AK10848" s="3"/>
      <c r="AL10848" s="3"/>
      <c r="AM10848" s="3"/>
      <c r="AN10848" s="5"/>
      <c r="AO10848" s="5"/>
      <c r="AP10848" s="5"/>
      <c r="AQ10848" s="5"/>
      <c r="AR10848" s="5"/>
      <c r="AS10848" s="5"/>
      <c r="AT10848" s="3"/>
      <c r="AU10848" s="5"/>
      <c r="AV10848" s="3"/>
      <c r="AW10848" s="3"/>
      <c r="AX10848" s="3"/>
      <c r="AY10848" s="3"/>
      <c r="AZ10848" s="3"/>
      <c r="BA10848" s="3"/>
      <c r="BB10848" s="3"/>
      <c r="BC10848" s="3"/>
      <c r="BD10848" s="3"/>
      <c r="BE10848" s="3"/>
      <c r="BF10848" s="3"/>
      <c r="BG10848" s="3"/>
      <c r="CK10848"/>
    </row>
    <row r="10849" spans="1:89" x14ac:dyDescent="0.25">
      <c r="A10849" s="2"/>
      <c r="B10849" s="5"/>
      <c r="C10849" s="5"/>
      <c r="D10849" s="5"/>
      <c r="E10849" s="5"/>
      <c r="F10849" s="5"/>
      <c r="G10849" s="5"/>
      <c r="H10849" s="5"/>
      <c r="I10849" s="3"/>
      <c r="J10849" s="5"/>
      <c r="K10849" s="5"/>
      <c r="L10849" s="5"/>
      <c r="M10849" s="5"/>
      <c r="AJ10849" s="3"/>
      <c r="AK10849" s="3"/>
      <c r="AL10849" s="3"/>
      <c r="AM10849" s="3"/>
      <c r="AN10849" s="5"/>
      <c r="AO10849" s="5"/>
      <c r="AP10849" s="5"/>
      <c r="AQ10849" s="5"/>
      <c r="AR10849" s="5"/>
      <c r="AS10849" s="5"/>
      <c r="AT10849" s="3"/>
      <c r="AU10849" s="5"/>
      <c r="AV10849" s="3"/>
      <c r="AW10849" s="3"/>
      <c r="AX10849" s="3"/>
      <c r="AY10849" s="3"/>
      <c r="AZ10849" s="3"/>
      <c r="BA10849" s="3"/>
      <c r="BB10849" s="3"/>
      <c r="BC10849" s="3"/>
      <c r="BD10849" s="3"/>
      <c r="BE10849" s="3"/>
      <c r="BF10849" s="3"/>
      <c r="BG10849" s="3"/>
      <c r="CK10849"/>
    </row>
    <row r="10850" spans="1:89" x14ac:dyDescent="0.25">
      <c r="A10850" s="2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  <c r="L10850" s="5"/>
      <c r="M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3"/>
      <c r="AU10850" s="5"/>
      <c r="AV10850" s="3"/>
      <c r="AW10850" s="3"/>
      <c r="AX10850" s="3"/>
      <c r="AY10850" s="3"/>
      <c r="AZ10850" s="3"/>
      <c r="BA10850" s="3"/>
      <c r="BB10850" s="3"/>
      <c r="BC10850" s="3"/>
      <c r="BD10850" s="3"/>
      <c r="BE10850" s="3"/>
      <c r="BF10850" s="3"/>
      <c r="BG10850" s="3"/>
      <c r="CK10850"/>
    </row>
    <row r="10851" spans="1:89" x14ac:dyDescent="0.25">
      <c r="A10851" s="2"/>
      <c r="B10851" s="5"/>
      <c r="C10851" s="5"/>
      <c r="D10851" s="5"/>
      <c r="E10851" s="5"/>
      <c r="F10851" s="5"/>
      <c r="G10851" s="5"/>
      <c r="H10851" s="5"/>
      <c r="I10851" s="3"/>
      <c r="J10851" s="5"/>
      <c r="K10851" s="5"/>
      <c r="L10851" s="5"/>
      <c r="M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3"/>
      <c r="AU10851" s="5"/>
      <c r="AV10851" s="3"/>
      <c r="AW10851" s="3"/>
      <c r="AX10851" s="3"/>
      <c r="AY10851" s="3"/>
      <c r="AZ10851" s="3"/>
      <c r="BA10851" s="3"/>
      <c r="BB10851" s="3"/>
      <c r="BC10851" s="3"/>
      <c r="BD10851" s="3"/>
      <c r="BE10851" s="3"/>
      <c r="BF10851" s="3"/>
      <c r="BG10851" s="3"/>
      <c r="CK10851"/>
    </row>
    <row r="10852" spans="1:89" x14ac:dyDescent="0.25">
      <c r="A10852" s="2"/>
      <c r="B10852" s="5"/>
      <c r="C10852" s="5"/>
      <c r="D10852" s="5"/>
      <c r="E10852" s="5"/>
      <c r="F10852" s="5"/>
      <c r="G10852" s="5"/>
      <c r="H10852" s="5"/>
      <c r="I10852" s="3"/>
      <c r="J10852" s="5"/>
      <c r="K10852" s="5"/>
      <c r="L10852" s="5"/>
      <c r="M10852" s="5"/>
      <c r="AJ10852" s="3"/>
      <c r="AK10852" s="3"/>
      <c r="AL10852" s="3"/>
      <c r="AM10852" s="3"/>
      <c r="AN10852" s="3"/>
      <c r="AO10852" s="5"/>
      <c r="AP10852" s="5"/>
      <c r="AQ10852" s="5"/>
      <c r="AR10852" s="5"/>
      <c r="AS10852" s="5"/>
      <c r="AT10852" s="3"/>
      <c r="AU10852" s="5"/>
      <c r="AV10852" s="3"/>
      <c r="AW10852" s="3"/>
      <c r="AX10852" s="3"/>
      <c r="AY10852" s="3"/>
      <c r="AZ10852" s="3"/>
      <c r="BA10852" s="3"/>
      <c r="BB10852" s="3"/>
      <c r="BC10852" s="3"/>
      <c r="BD10852" s="3"/>
      <c r="BE10852" s="3"/>
      <c r="BF10852" s="3"/>
      <c r="BG10852" s="3"/>
      <c r="CK10852"/>
    </row>
    <row r="10853" spans="1:89" x14ac:dyDescent="0.25">
      <c r="A10853" s="2"/>
      <c r="B10853" s="5"/>
      <c r="C10853" s="5"/>
      <c r="D10853" s="5"/>
      <c r="E10853" s="5"/>
      <c r="F10853" s="5"/>
      <c r="G10853" s="5"/>
      <c r="H10853" s="5"/>
      <c r="I10853" s="3"/>
      <c r="J10853" s="5"/>
      <c r="K10853" s="5"/>
      <c r="L10853" s="5"/>
      <c r="M10853" s="5"/>
      <c r="AJ10853" s="3"/>
      <c r="AK10853" s="3"/>
      <c r="AL10853" s="3"/>
      <c r="AM10853" s="3"/>
      <c r="AN10853" s="5"/>
      <c r="AO10853" s="5"/>
      <c r="AP10853" s="5"/>
      <c r="AQ10853" s="5"/>
      <c r="AR10853" s="5"/>
      <c r="AS10853" s="5"/>
      <c r="AT10853" s="3"/>
      <c r="AU10853" s="5"/>
      <c r="AV10853" s="3"/>
      <c r="AW10853" s="3"/>
      <c r="AX10853" s="3"/>
      <c r="AY10853" s="3"/>
      <c r="AZ10853" s="3"/>
      <c r="BA10853" s="3"/>
      <c r="BB10853" s="3"/>
      <c r="BC10853" s="3"/>
      <c r="BD10853" s="3"/>
      <c r="BE10853" s="3"/>
      <c r="BF10853" s="3"/>
      <c r="BG10853" s="3"/>
      <c r="CK10853"/>
    </row>
    <row r="10854" spans="1:89" x14ac:dyDescent="0.25">
      <c r="A10854" s="2"/>
      <c r="B10854" s="5"/>
      <c r="C10854" s="5"/>
      <c r="D10854" s="5"/>
      <c r="E10854" s="5"/>
      <c r="F10854" s="5"/>
      <c r="G10854" s="5"/>
      <c r="H10854" s="5"/>
      <c r="I10854" s="3"/>
      <c r="J10854" s="5"/>
      <c r="K10854" s="5"/>
      <c r="L10854" s="5"/>
      <c r="M10854" s="5"/>
      <c r="AJ10854" s="3"/>
      <c r="AK10854" s="3"/>
      <c r="AL10854" s="3"/>
      <c r="AM10854" s="3"/>
      <c r="AN10854" s="3"/>
      <c r="AO10854" s="5"/>
      <c r="AP10854" s="5"/>
      <c r="AQ10854" s="5"/>
      <c r="AR10854" s="5"/>
      <c r="AS10854" s="5"/>
      <c r="AT10854" s="3"/>
      <c r="AU10854" s="5"/>
      <c r="AV10854" s="3"/>
      <c r="AW10854" s="3"/>
      <c r="AX10854" s="3"/>
      <c r="AY10854" s="3"/>
      <c r="AZ10854" s="3"/>
      <c r="BA10854" s="3"/>
      <c r="BB10854" s="3"/>
      <c r="BC10854" s="3"/>
      <c r="BD10854" s="3"/>
      <c r="BE10854" s="3"/>
      <c r="BF10854" s="3"/>
      <c r="BG10854" s="3"/>
      <c r="CK10854"/>
    </row>
    <row r="10855" spans="1:89" x14ac:dyDescent="0.25">
      <c r="A10855" s="2"/>
      <c r="B10855" s="5"/>
      <c r="C10855" s="5"/>
      <c r="D10855" s="5"/>
      <c r="E10855" s="5"/>
      <c r="F10855" s="5"/>
      <c r="G10855" s="5"/>
      <c r="H10855" s="5"/>
      <c r="I10855" s="3"/>
      <c r="J10855" s="5"/>
      <c r="K10855" s="5"/>
      <c r="L10855" s="5"/>
      <c r="M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3"/>
      <c r="AU10855" s="5"/>
      <c r="AV10855" s="3"/>
      <c r="AW10855" s="3"/>
      <c r="AX10855" s="3"/>
      <c r="AY10855" s="3"/>
      <c r="AZ10855" s="3"/>
      <c r="BA10855" s="3"/>
      <c r="BB10855" s="3"/>
      <c r="BC10855" s="3"/>
      <c r="BD10855" s="3"/>
      <c r="BE10855" s="3"/>
      <c r="BF10855" s="3"/>
      <c r="BG10855" s="3"/>
      <c r="CK10855"/>
    </row>
    <row r="10856" spans="1:89" x14ac:dyDescent="0.25">
      <c r="A10856" s="2"/>
      <c r="B10856" s="5"/>
      <c r="C10856" s="5"/>
      <c r="D10856" s="5"/>
      <c r="E10856" s="5"/>
      <c r="F10856" s="5"/>
      <c r="G10856" s="5"/>
      <c r="H10856" s="5"/>
      <c r="I10856" s="3"/>
      <c r="J10856" s="5"/>
      <c r="K10856" s="5"/>
      <c r="L10856" s="5"/>
      <c r="M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3"/>
      <c r="AU10856" s="5"/>
      <c r="AV10856" s="3"/>
      <c r="AW10856" s="3"/>
      <c r="AX10856" s="3"/>
      <c r="AY10856" s="3"/>
      <c r="AZ10856" s="3"/>
      <c r="BA10856" s="3"/>
      <c r="BB10856" s="3"/>
      <c r="BC10856" s="3"/>
      <c r="BD10856" s="3"/>
      <c r="BE10856" s="3"/>
      <c r="BF10856" s="3"/>
      <c r="BG10856" s="3"/>
      <c r="CK10856"/>
    </row>
    <row r="10857" spans="1:89" x14ac:dyDescent="0.25">
      <c r="A10857" s="2"/>
      <c r="B10857" s="5"/>
      <c r="C10857" s="5"/>
      <c r="D10857" s="5"/>
      <c r="E10857" s="5"/>
      <c r="F10857" s="5"/>
      <c r="G10857" s="5"/>
      <c r="H10857" s="5"/>
      <c r="I10857" s="5"/>
      <c r="J10857" s="5"/>
      <c r="K10857" s="5"/>
      <c r="L10857" s="5"/>
      <c r="M10857" s="5"/>
      <c r="AJ10857" s="3"/>
      <c r="AK10857" s="3"/>
      <c r="AL10857" s="3"/>
      <c r="AM10857" s="3"/>
      <c r="AN10857" s="3"/>
      <c r="AO10857" s="5"/>
      <c r="AP10857" s="5"/>
      <c r="AQ10857" s="5"/>
      <c r="AR10857" s="3"/>
      <c r="AS10857" s="5"/>
      <c r="AT10857" s="3"/>
      <c r="AU10857" s="5"/>
      <c r="AV10857" s="3"/>
      <c r="AW10857" s="3"/>
      <c r="AX10857" s="3"/>
      <c r="AY10857" s="3"/>
      <c r="AZ10857" s="3"/>
      <c r="BA10857" s="3"/>
      <c r="BB10857" s="3"/>
      <c r="BC10857" s="3"/>
      <c r="BD10857" s="3"/>
      <c r="BE10857" s="3"/>
      <c r="BF10857" s="3"/>
      <c r="BG10857" s="3"/>
      <c r="CK10857"/>
    </row>
    <row r="10858" spans="1:89" x14ac:dyDescent="0.25">
      <c r="A10858" s="2"/>
      <c r="B10858" s="5"/>
      <c r="C10858" s="5"/>
      <c r="D10858" s="5"/>
      <c r="E10858" s="5"/>
      <c r="F10858" s="5"/>
      <c r="G10858" s="5"/>
      <c r="H10858" s="5"/>
      <c r="I10858" s="5"/>
      <c r="J10858" s="5"/>
      <c r="K10858" s="5"/>
      <c r="L10858" s="5"/>
      <c r="M10858" s="5"/>
      <c r="AJ10858" s="3"/>
      <c r="AK10858" s="3"/>
      <c r="AL10858" s="3"/>
      <c r="AM10858" s="3"/>
      <c r="AN10858" s="3"/>
      <c r="AO10858" s="5"/>
      <c r="AP10858" s="5"/>
      <c r="AQ10858" s="5"/>
      <c r="AR10858" s="3"/>
      <c r="AS10858" s="5"/>
      <c r="AT10858" s="3"/>
      <c r="AU10858" s="5"/>
      <c r="AV10858" s="3"/>
      <c r="AW10858" s="3"/>
      <c r="AX10858" s="3"/>
      <c r="AY10858" s="3"/>
      <c r="AZ10858" s="3"/>
      <c r="BA10858" s="3"/>
      <c r="BB10858" s="3"/>
      <c r="BC10858" s="3"/>
      <c r="BD10858" s="3"/>
      <c r="BE10858" s="3"/>
      <c r="BF10858" s="3"/>
      <c r="BG10858" s="3"/>
      <c r="CK10858"/>
    </row>
    <row r="10859" spans="1:89" x14ac:dyDescent="0.25">
      <c r="A10859" s="2"/>
      <c r="B10859" s="5"/>
      <c r="C10859" s="5"/>
      <c r="D10859" s="5"/>
      <c r="E10859" s="5"/>
      <c r="F10859" s="5"/>
      <c r="G10859" s="5"/>
      <c r="H10859" s="5"/>
      <c r="I10859" s="3"/>
      <c r="J10859" s="5"/>
      <c r="K10859" s="5"/>
      <c r="L10859" s="5"/>
      <c r="M10859" s="5"/>
      <c r="AJ10859" s="3"/>
      <c r="AK10859" s="3"/>
      <c r="AL10859" s="3"/>
      <c r="AM10859" s="3"/>
      <c r="AN10859" s="3"/>
      <c r="AO10859" s="5"/>
      <c r="AP10859" s="5"/>
      <c r="AQ10859" s="5"/>
      <c r="AR10859" s="3"/>
      <c r="AS10859" s="5"/>
      <c r="AT10859" s="3"/>
      <c r="AU10859" s="5"/>
      <c r="AV10859" s="3"/>
      <c r="AW10859" s="3"/>
      <c r="AX10859" s="3"/>
      <c r="AY10859" s="3"/>
      <c r="AZ10859" s="3"/>
      <c r="BA10859" s="3"/>
      <c r="BB10859" s="3"/>
      <c r="BC10859" s="3"/>
      <c r="BD10859" s="3"/>
      <c r="BE10859" s="3"/>
      <c r="BF10859" s="3"/>
      <c r="BG10859" s="3"/>
      <c r="CK10859"/>
    </row>
    <row r="10860" spans="1:89" x14ac:dyDescent="0.25">
      <c r="A10860" s="2"/>
      <c r="B10860" s="5"/>
      <c r="C10860" s="5"/>
      <c r="D10860" s="5"/>
      <c r="E10860" s="5"/>
      <c r="F10860" s="5"/>
      <c r="G10860" s="5"/>
      <c r="H10860" s="5"/>
      <c r="I10860" s="3"/>
      <c r="J10860" s="5"/>
      <c r="K10860" s="5"/>
      <c r="L10860" s="5"/>
      <c r="M10860" s="5"/>
      <c r="AJ10860" s="3"/>
      <c r="AK10860" s="3"/>
      <c r="AL10860" s="3"/>
      <c r="AM10860" s="3"/>
      <c r="AN10860" s="3"/>
      <c r="AO10860" s="5"/>
      <c r="AP10860" s="5"/>
      <c r="AQ10860" s="5"/>
      <c r="AR10860" s="3"/>
      <c r="AS10860" s="3"/>
      <c r="AT10860" s="3"/>
      <c r="AU10860" s="5"/>
      <c r="AV10860" s="3"/>
      <c r="AW10860" s="3"/>
      <c r="AX10860" s="3"/>
      <c r="AY10860" s="3"/>
      <c r="AZ10860" s="3"/>
      <c r="BA10860" s="3"/>
      <c r="BB10860" s="3"/>
      <c r="BC10860" s="3"/>
      <c r="BD10860" s="3"/>
      <c r="BE10860" s="3"/>
      <c r="BF10860" s="3"/>
      <c r="BG10860" s="3"/>
      <c r="CK10860"/>
    </row>
    <row r="10861" spans="1:89" x14ac:dyDescent="0.25">
      <c r="A10861" s="2"/>
      <c r="B10861" s="5"/>
      <c r="C10861" s="5"/>
      <c r="D10861" s="5"/>
      <c r="E10861" s="5"/>
      <c r="F10861" s="5"/>
      <c r="G10861" s="5"/>
      <c r="H10861" s="5"/>
      <c r="I10861" s="3"/>
      <c r="J10861" s="5"/>
      <c r="K10861" s="5"/>
      <c r="L10861" s="5"/>
      <c r="M10861" s="5"/>
      <c r="AJ10861" s="5"/>
      <c r="AK10861" s="5"/>
      <c r="AL10861" s="3"/>
      <c r="AM10861" s="3"/>
      <c r="AN10861" s="3"/>
      <c r="AO10861" s="5"/>
      <c r="AP10861" s="5"/>
      <c r="AQ10861" s="5"/>
      <c r="AR10861" s="5"/>
      <c r="AS10861" s="5"/>
      <c r="AT10861" s="3"/>
      <c r="AU10861" s="5"/>
      <c r="AV10861" s="3"/>
      <c r="AW10861" s="3"/>
      <c r="AX10861" s="3"/>
      <c r="AY10861" s="3"/>
      <c r="AZ10861" s="3"/>
      <c r="BA10861" s="3"/>
      <c r="BB10861" s="3"/>
      <c r="BC10861" s="3"/>
      <c r="BD10861" s="3"/>
      <c r="BE10861" s="3"/>
      <c r="BF10861" s="3"/>
      <c r="BG10861" s="3"/>
      <c r="CK10861"/>
    </row>
    <row r="10862" spans="1:89" x14ac:dyDescent="0.25">
      <c r="A10862" s="2"/>
      <c r="B10862" s="5"/>
      <c r="C10862" s="5"/>
      <c r="D10862" s="5"/>
      <c r="E10862" s="5"/>
      <c r="F10862" s="5"/>
      <c r="G10862" s="5"/>
      <c r="H10862" s="5"/>
      <c r="I10862" s="5"/>
      <c r="J10862" s="5"/>
      <c r="K10862" s="5"/>
      <c r="L10862" s="5"/>
      <c r="M10862" s="5"/>
      <c r="AJ10862" s="3"/>
      <c r="AK10862" s="3"/>
      <c r="AL10862" s="3"/>
      <c r="AM10862" s="3"/>
      <c r="AN10862" s="3"/>
      <c r="AO10862" s="5"/>
      <c r="AP10862" s="5"/>
      <c r="AQ10862" s="5"/>
      <c r="AR10862" s="3"/>
      <c r="AS10862" s="3"/>
      <c r="AT10862" s="3"/>
      <c r="AU10862" s="5"/>
      <c r="AV10862" s="3"/>
      <c r="AW10862" s="3"/>
      <c r="AX10862" s="3"/>
      <c r="AY10862" s="3"/>
      <c r="AZ10862" s="3"/>
      <c r="BA10862" s="3"/>
      <c r="BB10862" s="3"/>
      <c r="BC10862" s="3"/>
      <c r="BD10862" s="3"/>
      <c r="BE10862" s="3"/>
      <c r="BF10862" s="3"/>
      <c r="BG10862" s="3"/>
      <c r="CK10862"/>
    </row>
    <row r="10863" spans="1:89" x14ac:dyDescent="0.25">
      <c r="A10863" s="2"/>
      <c r="B10863" s="5"/>
      <c r="C10863" s="5"/>
      <c r="D10863" s="5"/>
      <c r="E10863" s="5"/>
      <c r="F10863" s="5"/>
      <c r="G10863" s="5"/>
      <c r="H10863" s="5"/>
      <c r="I10863" s="3"/>
      <c r="J10863" s="5"/>
      <c r="K10863" s="5"/>
      <c r="L10863" s="5"/>
      <c r="M10863" s="5"/>
      <c r="AJ10863" s="3"/>
      <c r="AK10863" s="3"/>
      <c r="AL10863" s="3"/>
      <c r="AM10863" s="3"/>
      <c r="AN10863" s="3"/>
      <c r="AO10863" s="5"/>
      <c r="AP10863" s="5"/>
      <c r="AQ10863" s="5"/>
      <c r="AR10863" s="3"/>
      <c r="AS10863" s="3"/>
      <c r="AT10863" s="3"/>
      <c r="AU10863" s="5"/>
      <c r="AV10863" s="3"/>
      <c r="AW10863" s="3"/>
      <c r="AX10863" s="3"/>
      <c r="AY10863" s="3"/>
      <c r="AZ10863" s="3"/>
      <c r="BA10863" s="3"/>
      <c r="BB10863" s="3"/>
      <c r="BC10863" s="3"/>
      <c r="BD10863" s="3"/>
      <c r="BE10863" s="3"/>
      <c r="BF10863" s="3"/>
      <c r="BG10863" s="3"/>
      <c r="CK10863"/>
    </row>
    <row r="10864" spans="1:89" x14ac:dyDescent="0.25">
      <c r="A10864" s="2"/>
      <c r="B10864" s="5"/>
      <c r="C10864" s="5"/>
      <c r="D10864" s="5"/>
      <c r="E10864" s="5"/>
      <c r="F10864" s="5"/>
      <c r="G10864" s="5"/>
      <c r="H10864" s="5"/>
      <c r="I10864" s="3"/>
      <c r="J10864" s="5"/>
      <c r="K10864" s="5"/>
      <c r="L10864" s="5"/>
      <c r="M10864" s="5"/>
      <c r="AJ10864" s="3"/>
      <c r="AK10864" s="3"/>
      <c r="AL10864" s="3"/>
      <c r="AM10864" s="3"/>
      <c r="AN10864" s="3"/>
      <c r="AO10864" s="5"/>
      <c r="AP10864" s="5"/>
      <c r="AQ10864" s="5"/>
      <c r="AR10864" s="3"/>
      <c r="AS10864" s="3"/>
      <c r="AT10864" s="3"/>
      <c r="AU10864" s="5"/>
      <c r="AV10864" s="3"/>
      <c r="AW10864" s="3"/>
      <c r="AX10864" s="3"/>
      <c r="AY10864" s="3"/>
      <c r="AZ10864" s="3"/>
      <c r="BA10864" s="3"/>
      <c r="BB10864" s="3"/>
      <c r="BC10864" s="3"/>
      <c r="BD10864" s="3"/>
      <c r="BE10864" s="3"/>
      <c r="BF10864" s="3"/>
      <c r="BG10864" s="3"/>
      <c r="CK10864"/>
    </row>
    <row r="10865" spans="1:89" x14ac:dyDescent="0.25">
      <c r="A10865" s="2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  <c r="L10865" s="5"/>
      <c r="M10865" s="5"/>
      <c r="AJ10865" s="3"/>
      <c r="AK10865" s="3"/>
      <c r="AL10865" s="3"/>
      <c r="AM10865" s="3"/>
      <c r="AN10865" s="3"/>
      <c r="AO10865" s="5"/>
      <c r="AP10865" s="5"/>
      <c r="AQ10865" s="5"/>
      <c r="AR10865" s="3"/>
      <c r="AS10865" s="5"/>
      <c r="AT10865" s="3"/>
      <c r="AU10865" s="5"/>
      <c r="AV10865" s="3"/>
      <c r="AW10865" s="3"/>
      <c r="AX10865" s="3"/>
      <c r="AY10865" s="3"/>
      <c r="AZ10865" s="3"/>
      <c r="BA10865" s="3"/>
      <c r="BB10865" s="3"/>
      <c r="BC10865" s="3"/>
      <c r="BD10865" s="3"/>
      <c r="BE10865" s="3"/>
      <c r="BF10865" s="3"/>
      <c r="BG10865" s="3"/>
      <c r="CK10865"/>
    </row>
    <row r="10866" spans="1:89" x14ac:dyDescent="0.25">
      <c r="A10866" s="2"/>
      <c r="B10866" s="5"/>
      <c r="C10866" s="5"/>
      <c r="D10866" s="5"/>
      <c r="E10866" s="5"/>
      <c r="F10866" s="5"/>
      <c r="G10866" s="5"/>
      <c r="H10866" s="5"/>
      <c r="I10866" s="3"/>
      <c r="J10866" s="5"/>
      <c r="K10866" s="5"/>
      <c r="L10866" s="5"/>
      <c r="M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3"/>
      <c r="AU10866" s="5"/>
      <c r="AV10866" s="3"/>
      <c r="AW10866" s="3"/>
      <c r="AX10866" s="3"/>
      <c r="AY10866" s="3"/>
      <c r="AZ10866" s="3"/>
      <c r="BA10866" s="3"/>
      <c r="BB10866" s="3"/>
      <c r="BC10866" s="3"/>
      <c r="BD10866" s="3"/>
      <c r="BE10866" s="3"/>
      <c r="BF10866" s="3"/>
      <c r="BG10866" s="3"/>
      <c r="CK10866"/>
    </row>
    <row r="10867" spans="1:89" x14ac:dyDescent="0.25">
      <c r="A10867" s="2"/>
      <c r="B10867" s="5"/>
      <c r="C10867" s="5"/>
      <c r="D10867" s="5"/>
      <c r="E10867" s="5"/>
      <c r="F10867" s="5"/>
      <c r="G10867" s="5"/>
      <c r="H10867" s="5"/>
      <c r="I10867" s="5"/>
      <c r="J10867" s="5"/>
      <c r="K10867" s="5"/>
      <c r="L10867" s="5"/>
      <c r="M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3"/>
      <c r="AU10867" s="5"/>
      <c r="AV10867" s="3"/>
      <c r="AW10867" s="3"/>
      <c r="AX10867" s="3"/>
      <c r="AY10867" s="3"/>
      <c r="AZ10867" s="3"/>
      <c r="BA10867" s="3"/>
      <c r="BB10867" s="3"/>
      <c r="BC10867" s="3"/>
      <c r="BD10867" s="3"/>
      <c r="BE10867" s="3"/>
      <c r="BF10867" s="3"/>
      <c r="BG10867" s="3"/>
      <c r="CK10867"/>
    </row>
    <row r="10868" spans="1:89" x14ac:dyDescent="0.25">
      <c r="A10868" s="2"/>
      <c r="B10868" s="5"/>
      <c r="C10868" s="5"/>
      <c r="D10868" s="5"/>
      <c r="E10868" s="5"/>
      <c r="F10868" s="5"/>
      <c r="G10868" s="5"/>
      <c r="H10868" s="5"/>
      <c r="I10868" s="3"/>
      <c r="J10868" s="5"/>
      <c r="K10868" s="5"/>
      <c r="L10868" s="5"/>
      <c r="M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3"/>
      <c r="AU10868" s="5"/>
      <c r="AV10868" s="3"/>
      <c r="AW10868" s="3"/>
      <c r="AX10868" s="3"/>
      <c r="AY10868" s="3"/>
      <c r="AZ10868" s="3"/>
      <c r="BA10868" s="3"/>
      <c r="BB10868" s="3"/>
      <c r="BC10868" s="3"/>
      <c r="BD10868" s="3"/>
      <c r="BE10868" s="3"/>
      <c r="BF10868" s="3"/>
      <c r="BG10868" s="3"/>
      <c r="CK10868"/>
    </row>
    <row r="10869" spans="1:89" x14ac:dyDescent="0.25">
      <c r="A10869" s="2"/>
      <c r="B10869" s="5"/>
      <c r="C10869" s="5"/>
      <c r="D10869" s="5"/>
      <c r="E10869" s="5"/>
      <c r="F10869" s="5"/>
      <c r="G10869" s="5"/>
      <c r="H10869" s="5"/>
      <c r="I10869" s="3"/>
      <c r="J10869" s="5"/>
      <c r="K10869" s="5"/>
      <c r="L10869" s="5"/>
      <c r="M10869" s="5"/>
      <c r="AJ10869" s="3"/>
      <c r="AK10869" s="3"/>
      <c r="AL10869" s="3"/>
      <c r="AM10869" s="3"/>
      <c r="AN10869" s="3"/>
      <c r="AO10869" s="5"/>
      <c r="AP10869" s="5"/>
      <c r="AQ10869" s="5"/>
      <c r="AR10869" s="3"/>
      <c r="AS10869" s="3"/>
      <c r="AT10869" s="3"/>
      <c r="AU10869" s="5"/>
      <c r="AV10869" s="3"/>
      <c r="AW10869" s="3"/>
      <c r="AX10869" s="3"/>
      <c r="AY10869" s="3"/>
      <c r="AZ10869" s="3"/>
      <c r="BA10869" s="3"/>
      <c r="BB10869" s="3"/>
      <c r="BC10869" s="3"/>
      <c r="BD10869" s="3"/>
      <c r="BE10869" s="3"/>
      <c r="BF10869" s="3"/>
      <c r="BG10869" s="3"/>
      <c r="CK10869"/>
    </row>
    <row r="10870" spans="1:89" x14ac:dyDescent="0.25">
      <c r="A10870" s="2"/>
      <c r="B10870" s="5"/>
      <c r="C10870" s="5"/>
      <c r="D10870" s="5"/>
      <c r="E10870" s="5"/>
      <c r="F10870" s="5"/>
      <c r="G10870" s="5"/>
      <c r="H10870" s="5"/>
      <c r="I10870" s="5"/>
      <c r="J10870" s="5"/>
      <c r="K10870" s="5"/>
      <c r="L10870" s="5"/>
      <c r="M10870" s="5"/>
      <c r="AJ10870" s="3"/>
      <c r="AK10870" s="3"/>
      <c r="AL10870" s="3"/>
      <c r="AM10870" s="3"/>
      <c r="AN10870" s="3"/>
      <c r="AO10870" s="5"/>
      <c r="AP10870" s="5"/>
      <c r="AQ10870" s="5"/>
      <c r="AR10870" s="3"/>
      <c r="AS10870" s="5"/>
      <c r="AT10870" s="3"/>
      <c r="AU10870" s="5"/>
      <c r="AV10870" s="3"/>
      <c r="AW10870" s="3"/>
      <c r="AX10870" s="3"/>
      <c r="AY10870" s="3"/>
      <c r="AZ10870" s="3"/>
      <c r="BA10870" s="3"/>
      <c r="BB10870" s="3"/>
      <c r="BC10870" s="3"/>
      <c r="BD10870" s="3"/>
      <c r="BE10870" s="3"/>
      <c r="BF10870" s="3"/>
      <c r="BG10870" s="3"/>
      <c r="CK10870"/>
    </row>
    <row r="10871" spans="1:89" x14ac:dyDescent="0.25">
      <c r="A10871" s="2"/>
      <c r="B10871" s="5"/>
      <c r="C10871" s="5"/>
      <c r="D10871" s="5"/>
      <c r="E10871" s="5"/>
      <c r="F10871" s="5"/>
      <c r="G10871" s="5"/>
      <c r="H10871" s="5"/>
      <c r="I10871" s="3"/>
      <c r="J10871" s="5"/>
      <c r="K10871" s="5"/>
      <c r="L10871" s="5"/>
      <c r="M10871" s="5"/>
      <c r="AJ10871" s="3"/>
      <c r="AK10871" s="3"/>
      <c r="AL10871" s="3"/>
      <c r="AM10871" s="3"/>
      <c r="AN10871" s="3"/>
      <c r="AO10871" s="5"/>
      <c r="AP10871" s="5"/>
      <c r="AQ10871" s="5"/>
      <c r="AR10871" s="3"/>
      <c r="AS10871" s="3"/>
      <c r="AT10871" s="3"/>
      <c r="AU10871" s="5"/>
      <c r="AV10871" s="3"/>
      <c r="AW10871" s="3"/>
      <c r="AX10871" s="3"/>
      <c r="AY10871" s="3"/>
      <c r="AZ10871" s="3"/>
      <c r="BA10871" s="3"/>
      <c r="BB10871" s="3"/>
      <c r="BC10871" s="3"/>
      <c r="BD10871" s="3"/>
      <c r="BE10871" s="3"/>
      <c r="BF10871" s="3"/>
      <c r="BG10871" s="3"/>
      <c r="CK10871"/>
    </row>
    <row r="10872" spans="1:89" x14ac:dyDescent="0.25">
      <c r="A10872" s="2"/>
      <c r="B10872" s="5"/>
      <c r="C10872" s="5"/>
      <c r="D10872" s="5"/>
      <c r="E10872" s="5"/>
      <c r="F10872" s="5"/>
      <c r="G10872" s="5"/>
      <c r="H10872" s="5"/>
      <c r="I10872" s="3"/>
      <c r="J10872" s="5"/>
      <c r="K10872" s="5"/>
      <c r="L10872" s="5"/>
      <c r="M10872" s="5"/>
      <c r="AJ10872" s="3"/>
      <c r="AK10872" s="3"/>
      <c r="AL10872" s="3"/>
      <c r="AM10872" s="3"/>
      <c r="AN10872" s="5"/>
      <c r="AO10872" s="5"/>
      <c r="AP10872" s="5"/>
      <c r="AQ10872" s="5"/>
      <c r="AR10872" s="5"/>
      <c r="AS10872" s="5"/>
      <c r="AT10872" s="3"/>
      <c r="AU10872" s="5"/>
      <c r="AV10872" s="3"/>
      <c r="AW10872" s="3"/>
      <c r="AX10872" s="3"/>
      <c r="AY10872" s="3"/>
      <c r="AZ10872" s="3"/>
      <c r="BA10872" s="3"/>
      <c r="BB10872" s="3"/>
      <c r="BC10872" s="3"/>
      <c r="BD10872" s="3"/>
      <c r="BE10872" s="3"/>
      <c r="BF10872" s="3"/>
      <c r="BG10872" s="3"/>
      <c r="CK10872"/>
    </row>
    <row r="10873" spans="1:89" x14ac:dyDescent="0.25">
      <c r="A10873" s="2"/>
      <c r="B10873" s="5"/>
      <c r="C10873" s="5"/>
      <c r="D10873" s="5"/>
      <c r="E10873" s="5"/>
      <c r="F10873" s="5"/>
      <c r="G10873" s="5"/>
      <c r="H10873" s="5"/>
      <c r="I10873" s="3"/>
      <c r="J10873" s="5"/>
      <c r="K10873" s="5"/>
      <c r="L10873" s="5"/>
      <c r="M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3"/>
      <c r="AU10873" s="5"/>
      <c r="AV10873" s="3"/>
      <c r="AW10873" s="3"/>
      <c r="AX10873" s="3"/>
      <c r="AY10873" s="3"/>
      <c r="AZ10873" s="3"/>
      <c r="BA10873" s="3"/>
      <c r="BB10873" s="3"/>
      <c r="BC10873" s="3"/>
      <c r="BD10873" s="3"/>
      <c r="BE10873" s="3"/>
      <c r="BF10873" s="3"/>
      <c r="BG10873" s="3"/>
      <c r="CK10873"/>
    </row>
    <row r="10874" spans="1:89" x14ac:dyDescent="0.25">
      <c r="A10874" s="2"/>
      <c r="B10874" s="5"/>
      <c r="C10874" s="5"/>
      <c r="D10874" s="5"/>
      <c r="E10874" s="5"/>
      <c r="F10874" s="5"/>
      <c r="G10874" s="5"/>
      <c r="H10874" s="5"/>
      <c r="I10874" s="3"/>
      <c r="J10874" s="5"/>
      <c r="K10874" s="5"/>
      <c r="L10874" s="5"/>
      <c r="M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3"/>
      <c r="AU10874" s="5"/>
      <c r="AV10874" s="3"/>
      <c r="AW10874" s="3"/>
      <c r="AX10874" s="3"/>
      <c r="AY10874" s="3"/>
      <c r="AZ10874" s="3"/>
      <c r="BA10874" s="3"/>
      <c r="BB10874" s="3"/>
      <c r="BC10874" s="3"/>
      <c r="BD10874" s="3"/>
      <c r="BE10874" s="3"/>
      <c r="BF10874" s="3"/>
      <c r="BG10874" s="3"/>
      <c r="CK10874"/>
    </row>
    <row r="10875" spans="1:89" x14ac:dyDescent="0.25">
      <c r="A10875" s="2"/>
      <c r="B10875" s="5"/>
      <c r="C10875" s="5"/>
      <c r="D10875" s="5"/>
      <c r="E10875" s="5"/>
      <c r="F10875" s="5"/>
      <c r="G10875" s="5"/>
      <c r="H10875" s="5"/>
      <c r="I10875" s="3"/>
      <c r="J10875" s="5"/>
      <c r="K10875" s="5"/>
      <c r="L10875" s="5"/>
      <c r="M10875" s="5"/>
      <c r="AJ10875" s="3"/>
      <c r="AK10875" s="3"/>
      <c r="AL10875" s="3"/>
      <c r="AM10875" s="5"/>
      <c r="AN10875" s="5"/>
      <c r="AO10875" s="5"/>
      <c r="AP10875" s="5"/>
      <c r="AQ10875" s="5"/>
      <c r="AR10875" s="5"/>
      <c r="AS10875" s="5"/>
      <c r="AT10875" s="3"/>
      <c r="AU10875" s="5"/>
      <c r="AV10875" s="3"/>
      <c r="AW10875" s="3"/>
      <c r="AX10875" s="3"/>
      <c r="AY10875" s="3"/>
      <c r="AZ10875" s="3"/>
      <c r="BA10875" s="3"/>
      <c r="BB10875" s="3"/>
      <c r="BC10875" s="3"/>
      <c r="BD10875" s="3"/>
      <c r="BE10875" s="3"/>
      <c r="BF10875" s="3"/>
      <c r="BG10875" s="3"/>
      <c r="CK10875"/>
    </row>
    <row r="10876" spans="1:89" x14ac:dyDescent="0.25">
      <c r="A10876" s="2"/>
      <c r="B10876" s="5"/>
      <c r="C10876" s="5"/>
      <c r="D10876" s="5"/>
      <c r="E10876" s="5"/>
      <c r="F10876" s="5"/>
      <c r="G10876" s="5"/>
      <c r="H10876" s="5"/>
      <c r="I10876" s="3"/>
      <c r="J10876" s="5"/>
      <c r="K10876" s="5"/>
      <c r="L10876" s="5"/>
      <c r="M10876" s="5"/>
      <c r="AJ10876" s="3"/>
      <c r="AK10876" s="3"/>
      <c r="AL10876" s="3"/>
      <c r="AM10876" s="3"/>
      <c r="AN10876" s="5"/>
      <c r="AO10876" s="5"/>
      <c r="AP10876" s="5"/>
      <c r="AQ10876" s="5"/>
      <c r="AR10876" s="5"/>
      <c r="AS10876" s="5"/>
      <c r="AT10876" s="3"/>
      <c r="AU10876" s="5"/>
      <c r="AV10876" s="3"/>
      <c r="AW10876" s="3"/>
      <c r="AX10876" s="3"/>
      <c r="AY10876" s="3"/>
      <c r="AZ10876" s="3"/>
      <c r="BA10876" s="3"/>
      <c r="BB10876" s="3"/>
      <c r="BC10876" s="3"/>
      <c r="BD10876" s="3"/>
      <c r="BE10876" s="3"/>
      <c r="BF10876" s="3"/>
      <c r="BG10876" s="3"/>
      <c r="CK10876"/>
    </row>
    <row r="10877" spans="1:89" x14ac:dyDescent="0.25">
      <c r="A10877" s="2"/>
      <c r="B10877" s="5"/>
      <c r="C10877" s="5"/>
      <c r="D10877" s="5"/>
      <c r="E10877" s="5"/>
      <c r="F10877" s="5"/>
      <c r="G10877" s="5"/>
      <c r="H10877" s="5"/>
      <c r="I10877" s="3"/>
      <c r="J10877" s="5"/>
      <c r="K10877" s="5"/>
      <c r="L10877" s="5"/>
      <c r="M10877" s="5"/>
      <c r="AJ10877" s="3"/>
      <c r="AK10877" s="3"/>
      <c r="AL10877" s="3"/>
      <c r="AM10877" s="3"/>
      <c r="AN10877" s="5"/>
      <c r="AO10877" s="5"/>
      <c r="AP10877" s="5"/>
      <c r="AQ10877" s="5"/>
      <c r="AR10877" s="5"/>
      <c r="AS10877" s="5"/>
      <c r="AT10877" s="3"/>
      <c r="AU10877" s="5"/>
      <c r="AV10877" s="3"/>
      <c r="AW10877" s="3"/>
      <c r="AX10877" s="3"/>
      <c r="AY10877" s="3"/>
      <c r="AZ10877" s="3"/>
      <c r="BA10877" s="3"/>
      <c r="BB10877" s="3"/>
      <c r="BC10877" s="3"/>
      <c r="BD10877" s="3"/>
      <c r="BE10877" s="3"/>
      <c r="BF10877" s="3"/>
      <c r="BG10877" s="3"/>
      <c r="CK10877"/>
    </row>
    <row r="10878" spans="1:89" x14ac:dyDescent="0.25">
      <c r="A10878" s="2"/>
      <c r="B10878" s="5"/>
      <c r="C10878" s="5"/>
      <c r="D10878" s="5"/>
      <c r="E10878" s="5"/>
      <c r="F10878" s="5"/>
      <c r="G10878" s="5"/>
      <c r="H10878" s="5"/>
      <c r="I10878" s="3"/>
      <c r="J10878" s="5"/>
      <c r="K10878" s="5"/>
      <c r="L10878" s="5"/>
      <c r="M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3"/>
      <c r="AU10878" s="5"/>
      <c r="AV10878" s="3"/>
      <c r="AW10878" s="3"/>
      <c r="AX10878" s="3"/>
      <c r="AY10878" s="3"/>
      <c r="AZ10878" s="3"/>
      <c r="BA10878" s="3"/>
      <c r="BB10878" s="3"/>
      <c r="BC10878" s="3"/>
      <c r="BD10878" s="3"/>
      <c r="BE10878" s="3"/>
      <c r="BF10878" s="3"/>
      <c r="BG10878" s="3"/>
      <c r="CK10878"/>
    </row>
    <row r="10879" spans="1:89" x14ac:dyDescent="0.25">
      <c r="A10879" s="2"/>
      <c r="B10879" s="5"/>
      <c r="C10879" s="5"/>
      <c r="D10879" s="5"/>
      <c r="E10879" s="5"/>
      <c r="F10879" s="5"/>
      <c r="G10879" s="5"/>
      <c r="H10879" s="5"/>
      <c r="I10879" s="3"/>
      <c r="J10879" s="5"/>
      <c r="K10879" s="5"/>
      <c r="L10879" s="5"/>
      <c r="M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3"/>
      <c r="AU10879" s="5"/>
      <c r="AV10879" s="3"/>
      <c r="AW10879" s="3"/>
      <c r="AX10879" s="3"/>
      <c r="AY10879" s="3"/>
      <c r="AZ10879" s="3"/>
      <c r="BA10879" s="3"/>
      <c r="BB10879" s="3"/>
      <c r="BC10879" s="3"/>
      <c r="BD10879" s="3"/>
      <c r="BE10879" s="3"/>
      <c r="BF10879" s="3"/>
      <c r="BG10879" s="3"/>
      <c r="CK10879"/>
    </row>
    <row r="10880" spans="1:89" x14ac:dyDescent="0.25">
      <c r="A10880" s="2"/>
      <c r="B10880" s="5"/>
      <c r="C10880" s="5"/>
      <c r="D10880" s="5"/>
      <c r="E10880" s="5"/>
      <c r="F10880" s="5"/>
      <c r="G10880" s="5"/>
      <c r="H10880" s="5"/>
      <c r="I10880" s="3"/>
      <c r="J10880" s="5"/>
      <c r="K10880" s="5"/>
      <c r="L10880" s="5"/>
      <c r="M10880" s="5"/>
      <c r="AJ10880" s="3"/>
      <c r="AK10880" s="3"/>
      <c r="AL10880" s="3"/>
      <c r="AM10880" s="5"/>
      <c r="AN10880" s="5"/>
      <c r="AO10880" s="5"/>
      <c r="AP10880" s="5"/>
      <c r="AQ10880" s="5"/>
      <c r="AR10880" s="5"/>
      <c r="AS10880" s="5"/>
      <c r="AT10880" s="3"/>
      <c r="AU10880" s="5"/>
      <c r="AV10880" s="3"/>
      <c r="AW10880" s="3"/>
      <c r="AX10880" s="3"/>
      <c r="AY10880" s="3"/>
      <c r="AZ10880" s="3"/>
      <c r="BA10880" s="3"/>
      <c r="BB10880" s="3"/>
      <c r="BC10880" s="3"/>
      <c r="BD10880" s="3"/>
      <c r="BE10880" s="3"/>
      <c r="BF10880" s="3"/>
      <c r="BG10880" s="3"/>
      <c r="CK10880"/>
    </row>
    <row r="10881" spans="1:89" x14ac:dyDescent="0.25">
      <c r="A10881" s="2"/>
      <c r="B10881" s="5"/>
      <c r="C10881" s="5"/>
      <c r="D10881" s="5"/>
      <c r="E10881" s="5"/>
      <c r="F10881" s="5"/>
      <c r="G10881" s="5"/>
      <c r="H10881" s="5"/>
      <c r="I10881" s="3"/>
      <c r="J10881" s="5"/>
      <c r="K10881" s="5"/>
      <c r="L10881" s="5"/>
      <c r="M10881" s="5"/>
      <c r="AJ10881" s="3"/>
      <c r="AK10881" s="3"/>
      <c r="AL10881" s="3"/>
      <c r="AM10881" s="3"/>
      <c r="AN10881" s="5"/>
      <c r="AO10881" s="5"/>
      <c r="AP10881" s="5"/>
      <c r="AQ10881" s="5"/>
      <c r="AR10881" s="5"/>
      <c r="AS10881" s="5"/>
      <c r="AT10881" s="3"/>
      <c r="AU10881" s="5"/>
      <c r="AV10881" s="3"/>
      <c r="AW10881" s="3"/>
      <c r="AX10881" s="3"/>
      <c r="AY10881" s="3"/>
      <c r="AZ10881" s="3"/>
      <c r="BA10881" s="3"/>
      <c r="BB10881" s="3"/>
      <c r="BC10881" s="3"/>
      <c r="BD10881" s="3"/>
      <c r="BE10881" s="3"/>
      <c r="BF10881" s="3"/>
      <c r="BG10881" s="3"/>
      <c r="CK10881"/>
    </row>
    <row r="10882" spans="1:89" x14ac:dyDescent="0.25">
      <c r="A10882" s="2"/>
      <c r="B10882" s="5"/>
      <c r="C10882" s="5"/>
      <c r="D10882" s="5"/>
      <c r="E10882" s="5"/>
      <c r="F10882" s="5"/>
      <c r="G10882" s="5"/>
      <c r="H10882" s="5"/>
      <c r="I10882" s="3"/>
      <c r="J10882" s="5"/>
      <c r="K10882" s="5"/>
      <c r="L10882" s="5"/>
      <c r="M10882" s="5"/>
      <c r="AJ10882" s="3"/>
      <c r="AK10882" s="3"/>
      <c r="AL10882" s="3"/>
      <c r="AM10882" s="5"/>
      <c r="AN10882" s="5"/>
      <c r="AO10882" s="5"/>
      <c r="AP10882" s="5"/>
      <c r="AQ10882" s="5"/>
      <c r="AR10882" s="5"/>
      <c r="AS10882" s="5"/>
      <c r="AT10882" s="3"/>
      <c r="AU10882" s="5"/>
      <c r="AV10882" s="3"/>
      <c r="AW10882" s="3"/>
      <c r="AX10882" s="3"/>
      <c r="AY10882" s="3"/>
      <c r="AZ10882" s="3"/>
      <c r="BA10882" s="3"/>
      <c r="BB10882" s="3"/>
      <c r="BC10882" s="3"/>
      <c r="BD10882" s="3"/>
      <c r="BE10882" s="3"/>
      <c r="BF10882" s="3"/>
      <c r="BG10882" s="3"/>
      <c r="CK10882"/>
    </row>
    <row r="10883" spans="1:89" x14ac:dyDescent="0.25">
      <c r="A10883" s="2"/>
      <c r="B10883" s="5"/>
      <c r="C10883" s="5"/>
      <c r="D10883" s="5"/>
      <c r="E10883" s="5"/>
      <c r="F10883" s="5"/>
      <c r="G10883" s="5"/>
      <c r="H10883" s="5"/>
      <c r="I10883" s="3"/>
      <c r="J10883" s="5"/>
      <c r="K10883" s="5"/>
      <c r="L10883" s="5"/>
      <c r="M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3"/>
      <c r="AU10883" s="5"/>
      <c r="AV10883" s="3"/>
      <c r="AW10883" s="3"/>
      <c r="AX10883" s="3"/>
      <c r="AY10883" s="3"/>
      <c r="AZ10883" s="3"/>
      <c r="BA10883" s="3"/>
      <c r="BB10883" s="3"/>
      <c r="BC10883" s="3"/>
      <c r="BD10883" s="3"/>
      <c r="BE10883" s="3"/>
      <c r="BF10883" s="3"/>
      <c r="BG10883" s="3"/>
      <c r="CK10883"/>
    </row>
    <row r="10884" spans="1:89" x14ac:dyDescent="0.25">
      <c r="A10884" s="2"/>
      <c r="B10884" s="5"/>
      <c r="C10884" s="5"/>
      <c r="D10884" s="5"/>
      <c r="E10884" s="5"/>
      <c r="F10884" s="5"/>
      <c r="G10884" s="5"/>
      <c r="H10884" s="5"/>
      <c r="I10884" s="5"/>
      <c r="J10884" s="5"/>
      <c r="K10884" s="5"/>
      <c r="L10884" s="5"/>
      <c r="M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3"/>
      <c r="AU10884" s="5"/>
      <c r="AV10884" s="3"/>
      <c r="AW10884" s="3"/>
      <c r="AX10884" s="3"/>
      <c r="AY10884" s="3"/>
      <c r="AZ10884" s="3"/>
      <c r="BA10884" s="3"/>
      <c r="BB10884" s="3"/>
      <c r="BC10884" s="3"/>
      <c r="BD10884" s="3"/>
      <c r="BE10884" s="3"/>
      <c r="BF10884" s="3"/>
      <c r="BG10884" s="3"/>
      <c r="CK10884"/>
    </row>
    <row r="10885" spans="1:89" x14ac:dyDescent="0.25">
      <c r="A10885" s="2"/>
      <c r="B10885" s="5"/>
      <c r="C10885" s="5"/>
      <c r="D10885" s="5"/>
      <c r="E10885" s="5"/>
      <c r="F10885" s="5"/>
      <c r="G10885" s="5"/>
      <c r="H10885" s="5"/>
      <c r="I10885" s="3"/>
      <c r="J10885" s="5"/>
      <c r="K10885" s="5"/>
      <c r="L10885" s="5"/>
      <c r="M10885" s="5"/>
      <c r="AJ10885" s="3"/>
      <c r="AK10885" s="3"/>
      <c r="AL10885" s="3"/>
      <c r="AM10885" s="5"/>
      <c r="AN10885" s="5"/>
      <c r="AO10885" s="5"/>
      <c r="AP10885" s="5"/>
      <c r="AQ10885" s="5"/>
      <c r="AR10885" s="5"/>
      <c r="AS10885" s="5"/>
      <c r="AT10885" s="3"/>
      <c r="AU10885" s="5"/>
      <c r="AV10885" s="3"/>
      <c r="AW10885" s="3"/>
      <c r="AX10885" s="3"/>
      <c r="AY10885" s="3"/>
      <c r="AZ10885" s="3"/>
      <c r="BA10885" s="3"/>
      <c r="BB10885" s="3"/>
      <c r="BC10885" s="3"/>
      <c r="BD10885" s="3"/>
      <c r="BE10885" s="3"/>
      <c r="BF10885" s="3"/>
      <c r="BG10885" s="3"/>
      <c r="CK10885"/>
    </row>
    <row r="10886" spans="1:89" x14ac:dyDescent="0.25">
      <c r="A10886" s="2"/>
      <c r="B10886" s="5"/>
      <c r="C10886" s="5"/>
      <c r="D10886" s="5"/>
      <c r="E10886" s="5"/>
      <c r="F10886" s="5"/>
      <c r="G10886" s="5"/>
      <c r="H10886" s="5"/>
      <c r="I10886" s="3"/>
      <c r="J10886" s="5"/>
      <c r="K10886" s="5"/>
      <c r="L10886" s="5"/>
      <c r="M10886" s="5"/>
      <c r="AJ10886" s="3"/>
      <c r="AK10886" s="3"/>
      <c r="AL10886" s="3"/>
      <c r="AM10886" s="5"/>
      <c r="AN10886" s="5"/>
      <c r="AO10886" s="5"/>
      <c r="AP10886" s="5"/>
      <c r="AQ10886" s="5"/>
      <c r="AR10886" s="5"/>
      <c r="AS10886" s="5"/>
      <c r="AT10886" s="3"/>
      <c r="AU10886" s="5"/>
      <c r="AV10886" s="3"/>
      <c r="AW10886" s="3"/>
      <c r="AX10886" s="3"/>
      <c r="AY10886" s="3"/>
      <c r="AZ10886" s="3"/>
      <c r="BA10886" s="3"/>
      <c r="BB10886" s="3"/>
      <c r="BC10886" s="3"/>
      <c r="BD10886" s="3"/>
      <c r="BE10886" s="3"/>
      <c r="BF10886" s="3"/>
      <c r="BG10886" s="3"/>
      <c r="CK10886"/>
    </row>
    <row r="10887" spans="1:89" x14ac:dyDescent="0.25">
      <c r="A10887" s="2"/>
      <c r="B10887" s="5"/>
      <c r="C10887" s="5"/>
      <c r="D10887" s="5"/>
      <c r="E10887" s="5"/>
      <c r="F10887" s="5"/>
      <c r="G10887" s="5"/>
      <c r="H10887" s="5"/>
      <c r="I10887" s="5"/>
      <c r="J10887" s="5"/>
      <c r="K10887" s="5"/>
      <c r="L10887" s="5"/>
      <c r="M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3"/>
      <c r="AU10887" s="5"/>
      <c r="AV10887" s="3"/>
      <c r="AW10887" s="3"/>
      <c r="AX10887" s="3"/>
      <c r="AY10887" s="3"/>
      <c r="AZ10887" s="3"/>
      <c r="BA10887" s="3"/>
      <c r="BB10887" s="3"/>
      <c r="BC10887" s="3"/>
      <c r="BD10887" s="3"/>
      <c r="BE10887" s="3"/>
      <c r="BF10887" s="3"/>
      <c r="BG10887" s="3"/>
      <c r="CK10887"/>
    </row>
    <row r="10888" spans="1:89" x14ac:dyDescent="0.25">
      <c r="A10888" s="2"/>
      <c r="B10888" s="5"/>
      <c r="C10888" s="5"/>
      <c r="D10888" s="5"/>
      <c r="E10888" s="5"/>
      <c r="F10888" s="5"/>
      <c r="G10888" s="5"/>
      <c r="H10888" s="5"/>
      <c r="I10888" s="3"/>
      <c r="J10888" s="5"/>
      <c r="K10888" s="5"/>
      <c r="L10888" s="5"/>
      <c r="M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3"/>
      <c r="AU10888" s="5"/>
      <c r="AV10888" s="3"/>
      <c r="AW10888" s="3"/>
      <c r="AX10888" s="3"/>
      <c r="AY10888" s="3"/>
      <c r="AZ10888" s="3"/>
      <c r="BA10888" s="3"/>
      <c r="BB10888" s="3"/>
      <c r="BC10888" s="3"/>
      <c r="BD10888" s="3"/>
      <c r="BE10888" s="3"/>
      <c r="BF10888" s="3"/>
      <c r="BG10888" s="3"/>
      <c r="CK10888"/>
    </row>
    <row r="10889" spans="1:89" x14ac:dyDescent="0.25">
      <c r="A10889" s="2"/>
      <c r="B10889" s="5"/>
      <c r="C10889" s="5"/>
      <c r="D10889" s="5"/>
      <c r="E10889" s="5"/>
      <c r="F10889" s="5"/>
      <c r="G10889" s="5"/>
      <c r="H10889" s="5"/>
      <c r="I10889" s="3"/>
      <c r="J10889" s="5"/>
      <c r="K10889" s="5"/>
      <c r="L10889" s="5"/>
      <c r="M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3"/>
      <c r="AU10889" s="5"/>
      <c r="AV10889" s="3"/>
      <c r="AW10889" s="3"/>
      <c r="AX10889" s="3"/>
      <c r="AY10889" s="3"/>
      <c r="AZ10889" s="3"/>
      <c r="BA10889" s="3"/>
      <c r="BB10889" s="3"/>
      <c r="BC10889" s="3"/>
      <c r="BD10889" s="3"/>
      <c r="BE10889" s="3"/>
      <c r="BF10889" s="3"/>
      <c r="BG10889" s="3"/>
      <c r="CK10889"/>
    </row>
    <row r="10890" spans="1:89" x14ac:dyDescent="0.25">
      <c r="A10890" s="2"/>
      <c r="B10890" s="5"/>
      <c r="C10890" s="5"/>
      <c r="D10890" s="5"/>
      <c r="E10890" s="5"/>
      <c r="F10890" s="5"/>
      <c r="G10890" s="5"/>
      <c r="H10890" s="5"/>
      <c r="I10890" s="3"/>
      <c r="J10890" s="5"/>
      <c r="K10890" s="5"/>
      <c r="L10890" s="5"/>
      <c r="M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3"/>
      <c r="AU10890" s="5"/>
      <c r="AV10890" s="3"/>
      <c r="AW10890" s="3"/>
      <c r="AX10890" s="3"/>
      <c r="AY10890" s="3"/>
      <c r="AZ10890" s="3"/>
      <c r="BA10890" s="3"/>
      <c r="BB10890" s="3"/>
      <c r="BC10890" s="3"/>
      <c r="BD10890" s="3"/>
      <c r="BE10890" s="3"/>
      <c r="BF10890" s="3"/>
      <c r="BG10890" s="3"/>
      <c r="CK10890"/>
    </row>
    <row r="10891" spans="1:89" x14ac:dyDescent="0.25">
      <c r="A10891" s="2"/>
      <c r="B10891" s="5"/>
      <c r="C10891" s="5"/>
      <c r="D10891" s="5"/>
      <c r="E10891" s="5"/>
      <c r="F10891" s="5"/>
      <c r="G10891" s="5"/>
      <c r="H10891" s="5"/>
      <c r="I10891" s="5"/>
      <c r="J10891" s="5"/>
      <c r="K10891" s="5"/>
      <c r="L10891" s="5"/>
      <c r="M10891" s="5"/>
      <c r="AJ10891" s="3"/>
      <c r="AK10891" s="3"/>
      <c r="AL10891" s="3"/>
      <c r="AM10891" s="3"/>
      <c r="AN10891" s="3"/>
      <c r="AO10891" s="5"/>
      <c r="AP10891" s="5"/>
      <c r="AQ10891" s="5"/>
      <c r="AR10891" s="5"/>
      <c r="AS10891" s="5"/>
      <c r="AT10891" s="3"/>
      <c r="AU10891" s="5"/>
      <c r="AV10891" s="3"/>
      <c r="AW10891" s="3"/>
      <c r="AX10891" s="3"/>
      <c r="AY10891" s="3"/>
      <c r="AZ10891" s="3"/>
      <c r="BA10891" s="3"/>
      <c r="BB10891" s="3"/>
      <c r="BC10891" s="3"/>
      <c r="BD10891" s="3"/>
      <c r="BE10891" s="3"/>
      <c r="BF10891" s="3"/>
      <c r="BG10891" s="3"/>
      <c r="CK10891"/>
    </row>
    <row r="10892" spans="1:89" x14ac:dyDescent="0.25">
      <c r="A10892" s="2"/>
      <c r="B10892" s="5"/>
      <c r="C10892" s="5"/>
      <c r="D10892" s="5"/>
      <c r="E10892" s="5"/>
      <c r="F10892" s="5"/>
      <c r="G10892" s="5"/>
      <c r="H10892" s="5"/>
      <c r="I10892" s="3"/>
      <c r="J10892" s="5"/>
      <c r="K10892" s="5"/>
      <c r="L10892" s="5"/>
      <c r="M10892" s="5"/>
      <c r="AJ10892" s="3"/>
      <c r="AK10892" s="3"/>
      <c r="AL10892" s="3"/>
      <c r="AM10892" s="3"/>
      <c r="AN10892" s="5"/>
      <c r="AO10892" s="5"/>
      <c r="AP10892" s="5"/>
      <c r="AQ10892" s="5"/>
      <c r="AR10892" s="5"/>
      <c r="AS10892" s="5"/>
      <c r="AT10892" s="3"/>
      <c r="AU10892" s="5"/>
      <c r="AV10892" s="3"/>
      <c r="AW10892" s="3"/>
      <c r="AX10892" s="3"/>
      <c r="AY10892" s="3"/>
      <c r="AZ10892" s="3"/>
      <c r="BA10892" s="3"/>
      <c r="BB10892" s="3"/>
      <c r="BC10892" s="3"/>
      <c r="BD10892" s="3"/>
      <c r="BE10892" s="3"/>
      <c r="BF10892" s="3"/>
      <c r="BG10892" s="3"/>
      <c r="CK10892"/>
    </row>
    <row r="10893" spans="1:89" x14ac:dyDescent="0.25">
      <c r="A10893" s="2"/>
      <c r="B10893" s="5"/>
      <c r="C10893" s="5"/>
      <c r="D10893" s="5"/>
      <c r="E10893" s="5"/>
      <c r="F10893" s="5"/>
      <c r="G10893" s="5"/>
      <c r="H10893" s="5"/>
      <c r="I10893" s="3"/>
      <c r="J10893" s="5"/>
      <c r="K10893" s="5"/>
      <c r="L10893" s="5"/>
      <c r="M10893" s="5"/>
      <c r="AJ10893" s="3"/>
      <c r="AK10893" s="3"/>
      <c r="AL10893" s="3"/>
      <c r="AM10893" s="3"/>
      <c r="AN10893" s="3"/>
      <c r="AO10893" s="5"/>
      <c r="AP10893" s="5"/>
      <c r="AQ10893" s="5"/>
      <c r="AR10893" s="5"/>
      <c r="AS10893" s="5"/>
      <c r="AT10893" s="3"/>
      <c r="AU10893" s="5"/>
      <c r="AV10893" s="3"/>
      <c r="AW10893" s="3"/>
      <c r="AX10893" s="3"/>
      <c r="AY10893" s="3"/>
      <c r="AZ10893" s="3"/>
      <c r="BA10893" s="3"/>
      <c r="BB10893" s="3"/>
      <c r="BC10893" s="3"/>
      <c r="BD10893" s="3"/>
      <c r="BE10893" s="3"/>
      <c r="BF10893" s="3"/>
      <c r="BG10893" s="3"/>
      <c r="CK10893"/>
    </row>
    <row r="10894" spans="1:89" x14ac:dyDescent="0.25">
      <c r="A10894" s="2"/>
      <c r="B10894" s="5"/>
      <c r="C10894" s="5"/>
      <c r="D10894" s="5"/>
      <c r="E10894" s="5"/>
      <c r="F10894" s="5"/>
      <c r="G10894" s="5"/>
      <c r="H10894" s="5"/>
      <c r="I10894" s="3"/>
      <c r="J10894" s="5"/>
      <c r="K10894" s="5"/>
      <c r="L10894" s="5"/>
      <c r="M10894" s="5"/>
      <c r="AJ10894" s="3"/>
      <c r="AK10894" s="3"/>
      <c r="AL10894" s="3"/>
      <c r="AM10894" s="3"/>
      <c r="AN10894" s="3"/>
      <c r="AO10894" s="5"/>
      <c r="AP10894" s="5"/>
      <c r="AQ10894" s="5"/>
      <c r="AR10894" s="5"/>
      <c r="AS10894" s="5"/>
      <c r="AT10894" s="3"/>
      <c r="AU10894" s="5"/>
      <c r="AV10894" s="3"/>
      <c r="AW10894" s="3"/>
      <c r="AX10894" s="3"/>
      <c r="AY10894" s="3"/>
      <c r="AZ10894" s="3"/>
      <c r="BA10894" s="3"/>
      <c r="BB10894" s="3"/>
      <c r="BC10894" s="3"/>
      <c r="BD10894" s="3"/>
      <c r="BE10894" s="3"/>
      <c r="BF10894" s="3"/>
      <c r="BG10894" s="3"/>
      <c r="CK10894"/>
    </row>
    <row r="10895" spans="1:89" x14ac:dyDescent="0.25">
      <c r="A10895" s="2"/>
      <c r="B10895" s="5"/>
      <c r="C10895" s="5"/>
      <c r="D10895" s="5"/>
      <c r="E10895" s="5"/>
      <c r="F10895" s="5"/>
      <c r="G10895" s="5"/>
      <c r="H10895" s="5"/>
      <c r="I10895" s="3"/>
      <c r="J10895" s="5"/>
      <c r="K10895" s="5"/>
      <c r="L10895" s="5"/>
      <c r="M10895" s="5"/>
      <c r="AJ10895" s="3"/>
      <c r="AK10895" s="3"/>
      <c r="AL10895" s="3"/>
      <c r="AM10895" s="3"/>
      <c r="AN10895" s="5"/>
      <c r="AO10895" s="5"/>
      <c r="AP10895" s="5"/>
      <c r="AQ10895" s="5"/>
      <c r="AR10895" s="5"/>
      <c r="AS10895" s="5"/>
      <c r="AT10895" s="3"/>
      <c r="AU10895" s="5"/>
      <c r="AV10895" s="3"/>
      <c r="AW10895" s="3"/>
      <c r="AX10895" s="3"/>
      <c r="AY10895" s="3"/>
      <c r="AZ10895" s="3"/>
      <c r="BA10895" s="3"/>
      <c r="BB10895" s="3"/>
      <c r="BC10895" s="3"/>
      <c r="BD10895" s="3"/>
      <c r="BE10895" s="3"/>
      <c r="BF10895" s="3"/>
      <c r="BG10895" s="3"/>
      <c r="CK10895"/>
    </row>
    <row r="10896" spans="1:89" x14ac:dyDescent="0.25">
      <c r="A10896" s="2"/>
      <c r="B10896" s="5"/>
      <c r="C10896" s="5"/>
      <c r="D10896" s="5"/>
      <c r="E10896" s="5"/>
      <c r="F10896" s="5"/>
      <c r="G10896" s="5"/>
      <c r="H10896" s="5"/>
      <c r="I10896" s="3"/>
      <c r="J10896" s="5"/>
      <c r="K10896" s="5"/>
      <c r="L10896" s="5"/>
      <c r="M10896" s="5"/>
      <c r="AJ10896" s="3"/>
      <c r="AK10896" s="3"/>
      <c r="AL10896" s="3"/>
      <c r="AM10896" s="3"/>
      <c r="AN10896" s="3"/>
      <c r="AO10896" s="5"/>
      <c r="AP10896" s="5"/>
      <c r="AQ10896" s="5"/>
      <c r="AR10896" s="5"/>
      <c r="AS10896" s="5"/>
      <c r="AT10896" s="3"/>
      <c r="AU10896" s="5"/>
      <c r="AV10896" s="3"/>
      <c r="AW10896" s="3"/>
      <c r="AX10896" s="3"/>
      <c r="AY10896" s="3"/>
      <c r="AZ10896" s="3"/>
      <c r="BA10896" s="3"/>
      <c r="BB10896" s="3"/>
      <c r="BC10896" s="3"/>
      <c r="BD10896" s="3"/>
      <c r="BE10896" s="3"/>
      <c r="BF10896" s="3"/>
      <c r="BG10896" s="3"/>
      <c r="CK10896"/>
    </row>
    <row r="10897" spans="1:89" x14ac:dyDescent="0.25">
      <c r="A10897" s="2"/>
      <c r="B10897" s="5"/>
      <c r="C10897" s="5"/>
      <c r="D10897" s="5"/>
      <c r="E10897" s="5"/>
      <c r="F10897" s="5"/>
      <c r="G10897" s="5"/>
      <c r="H10897" s="5"/>
      <c r="I10897" s="5"/>
      <c r="J10897" s="5"/>
      <c r="K10897" s="5"/>
      <c r="L10897" s="5"/>
      <c r="M10897" s="5"/>
      <c r="AJ10897" s="3"/>
      <c r="AK10897" s="3"/>
      <c r="AL10897" s="3"/>
      <c r="AM10897" s="3"/>
      <c r="AN10897" s="3"/>
      <c r="AO10897" s="5"/>
      <c r="AP10897" s="5"/>
      <c r="AQ10897" s="5"/>
      <c r="AR10897" s="5"/>
      <c r="AS10897" s="5"/>
      <c r="AT10897" s="3"/>
      <c r="AU10897" s="5"/>
      <c r="AV10897" s="3"/>
      <c r="AW10897" s="3"/>
      <c r="AX10897" s="3"/>
      <c r="AY10897" s="3"/>
      <c r="AZ10897" s="3"/>
      <c r="BA10897" s="3"/>
      <c r="BB10897" s="3"/>
      <c r="BC10897" s="3"/>
      <c r="BD10897" s="3"/>
      <c r="BE10897" s="3"/>
      <c r="BF10897" s="3"/>
      <c r="BG10897" s="3"/>
      <c r="CK10897"/>
    </row>
    <row r="10898" spans="1:89" x14ac:dyDescent="0.25">
      <c r="A10898" s="2"/>
      <c r="B10898" s="5"/>
      <c r="C10898" s="5"/>
      <c r="D10898" s="5"/>
      <c r="E10898" s="5"/>
      <c r="F10898" s="5"/>
      <c r="G10898" s="5"/>
      <c r="H10898" s="5"/>
      <c r="I10898" s="3"/>
      <c r="J10898" s="5"/>
      <c r="K10898" s="5"/>
      <c r="L10898" s="5"/>
      <c r="M10898" s="5"/>
      <c r="AJ10898" s="3"/>
      <c r="AK10898" s="3"/>
      <c r="AL10898" s="3"/>
      <c r="AM10898" s="3"/>
      <c r="AN10898" s="3"/>
      <c r="AO10898" s="5"/>
      <c r="AP10898" s="5"/>
      <c r="AQ10898" s="5"/>
      <c r="AR10898" s="5"/>
      <c r="AS10898" s="5"/>
      <c r="AT10898" s="3"/>
      <c r="AU10898" s="5"/>
      <c r="AV10898" s="3"/>
      <c r="AW10898" s="3"/>
      <c r="AX10898" s="3"/>
      <c r="AY10898" s="3"/>
      <c r="AZ10898" s="3"/>
      <c r="BA10898" s="3"/>
      <c r="BB10898" s="3"/>
      <c r="BC10898" s="3"/>
      <c r="BD10898" s="3"/>
      <c r="BE10898" s="3"/>
      <c r="BF10898" s="3"/>
      <c r="BG10898" s="3"/>
      <c r="CK10898"/>
    </row>
    <row r="10899" spans="1:89" x14ac:dyDescent="0.25">
      <c r="A10899" s="2"/>
      <c r="B10899" s="5"/>
      <c r="C10899" s="5"/>
      <c r="D10899" s="5"/>
      <c r="E10899" s="5"/>
      <c r="F10899" s="5"/>
      <c r="G10899" s="5"/>
      <c r="H10899" s="5"/>
      <c r="I10899" s="3"/>
      <c r="J10899" s="5"/>
      <c r="K10899" s="5"/>
      <c r="L10899" s="5"/>
      <c r="M10899" s="5"/>
      <c r="AJ10899" s="3"/>
      <c r="AK10899" s="3"/>
      <c r="AL10899" s="3"/>
      <c r="AM10899" s="3"/>
      <c r="AN10899" s="3"/>
      <c r="AO10899" s="5"/>
      <c r="AP10899" s="5"/>
      <c r="AQ10899" s="5"/>
      <c r="AR10899" s="5"/>
      <c r="AS10899" s="5"/>
      <c r="AT10899" s="3"/>
      <c r="AU10899" s="5"/>
      <c r="AV10899" s="3"/>
      <c r="AW10899" s="3"/>
      <c r="AX10899" s="3"/>
      <c r="AY10899" s="3"/>
      <c r="AZ10899" s="3"/>
      <c r="BA10899" s="3"/>
      <c r="BB10899" s="3"/>
      <c r="BC10899" s="3"/>
      <c r="BD10899" s="3"/>
      <c r="BE10899" s="3"/>
      <c r="BF10899" s="3"/>
      <c r="BG10899" s="3"/>
      <c r="CK10899"/>
    </row>
    <row r="10900" spans="1:89" x14ac:dyDescent="0.25">
      <c r="A10900" s="2"/>
      <c r="B10900" s="5"/>
      <c r="C10900" s="5"/>
      <c r="D10900" s="5"/>
      <c r="E10900" s="5"/>
      <c r="F10900" s="5"/>
      <c r="G10900" s="5"/>
      <c r="H10900" s="5"/>
      <c r="I10900" s="3"/>
      <c r="J10900" s="5"/>
      <c r="K10900" s="5"/>
      <c r="L10900" s="5"/>
      <c r="M10900" s="5"/>
      <c r="AJ10900" s="3"/>
      <c r="AK10900" s="3"/>
      <c r="AL10900" s="3"/>
      <c r="AM10900" s="3"/>
      <c r="AN10900" s="5"/>
      <c r="AO10900" s="5"/>
      <c r="AP10900" s="5"/>
      <c r="AQ10900" s="5"/>
      <c r="AR10900" s="5"/>
      <c r="AS10900" s="5"/>
      <c r="AT10900" s="3"/>
      <c r="AU10900" s="5"/>
      <c r="AV10900" s="3"/>
      <c r="AW10900" s="3"/>
      <c r="AX10900" s="3"/>
      <c r="AY10900" s="3"/>
      <c r="AZ10900" s="3"/>
      <c r="BA10900" s="3"/>
      <c r="BB10900" s="3"/>
      <c r="BC10900" s="3"/>
      <c r="BD10900" s="3"/>
      <c r="BE10900" s="3"/>
      <c r="BF10900" s="3"/>
      <c r="BG10900" s="3"/>
      <c r="CK10900"/>
    </row>
    <row r="10901" spans="1:89" x14ac:dyDescent="0.25">
      <c r="A10901" s="2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  <c r="L10901" s="5"/>
      <c r="M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3"/>
      <c r="AU10901" s="5"/>
      <c r="AV10901" s="3"/>
      <c r="AW10901" s="3"/>
      <c r="AX10901" s="3"/>
      <c r="AY10901" s="3"/>
      <c r="AZ10901" s="3"/>
      <c r="BA10901" s="3"/>
      <c r="BB10901" s="3"/>
      <c r="BC10901" s="3"/>
      <c r="BD10901" s="3"/>
      <c r="BE10901" s="3"/>
      <c r="BF10901" s="3"/>
      <c r="BG10901" s="3"/>
      <c r="CK10901"/>
    </row>
    <row r="10902" spans="1:89" x14ac:dyDescent="0.25">
      <c r="A10902" s="2"/>
      <c r="B10902" s="5"/>
      <c r="C10902" s="5"/>
      <c r="D10902" s="5"/>
      <c r="E10902" s="5"/>
      <c r="F10902" s="5"/>
      <c r="G10902" s="5"/>
      <c r="H10902" s="5"/>
      <c r="I10902" s="3"/>
      <c r="J10902" s="5"/>
      <c r="K10902" s="5"/>
      <c r="L10902" s="5"/>
      <c r="M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3"/>
      <c r="AU10902" s="5"/>
      <c r="AV10902" s="3"/>
      <c r="AW10902" s="3"/>
      <c r="AX10902" s="3"/>
      <c r="AY10902" s="3"/>
      <c r="AZ10902" s="3"/>
      <c r="BA10902" s="3"/>
      <c r="BB10902" s="3"/>
      <c r="BC10902" s="3"/>
      <c r="BD10902" s="3"/>
      <c r="BE10902" s="3"/>
      <c r="BF10902" s="3"/>
      <c r="BG10902" s="3"/>
      <c r="CK10902"/>
    </row>
    <row r="10903" spans="1:89" x14ac:dyDescent="0.25">
      <c r="A10903" s="2"/>
      <c r="B10903" s="5"/>
      <c r="C10903" s="5"/>
      <c r="D10903" s="5"/>
      <c r="E10903" s="5"/>
      <c r="F10903" s="5"/>
      <c r="G10903" s="5"/>
      <c r="H10903" s="5"/>
      <c r="I10903" s="3"/>
      <c r="J10903" s="5"/>
      <c r="K10903" s="5"/>
      <c r="L10903" s="5"/>
      <c r="M10903" s="5"/>
      <c r="AJ10903" s="3"/>
      <c r="AK10903" s="3"/>
      <c r="AL10903" s="3"/>
      <c r="AM10903" s="3"/>
      <c r="AN10903" s="3"/>
      <c r="AO10903" s="5"/>
      <c r="AP10903" s="5"/>
      <c r="AQ10903" s="5"/>
      <c r="AR10903" s="5"/>
      <c r="AS10903" s="5"/>
      <c r="AT10903" s="3"/>
      <c r="AU10903" s="5"/>
      <c r="AV10903" s="3"/>
      <c r="AW10903" s="3"/>
      <c r="AX10903" s="3"/>
      <c r="AY10903" s="3"/>
      <c r="AZ10903" s="3"/>
      <c r="BA10903" s="3"/>
      <c r="BB10903" s="3"/>
      <c r="BC10903" s="3"/>
      <c r="BD10903" s="3"/>
      <c r="BE10903" s="3"/>
      <c r="BF10903" s="3"/>
      <c r="BG10903" s="3"/>
      <c r="CK10903"/>
    </row>
    <row r="10904" spans="1:89" x14ac:dyDescent="0.25">
      <c r="A10904" s="2"/>
      <c r="B10904" s="5"/>
      <c r="C10904" s="5"/>
      <c r="D10904" s="5"/>
      <c r="E10904" s="5"/>
      <c r="F10904" s="5"/>
      <c r="G10904" s="5"/>
      <c r="H10904" s="5"/>
      <c r="I10904" s="3"/>
      <c r="J10904" s="5"/>
      <c r="K10904" s="5"/>
      <c r="L10904" s="5"/>
      <c r="M10904" s="5"/>
      <c r="AJ10904" s="3"/>
      <c r="AK10904" s="3"/>
      <c r="AL10904" s="3"/>
      <c r="AM10904" s="3"/>
      <c r="AN10904" s="5"/>
      <c r="AO10904" s="5"/>
      <c r="AP10904" s="5"/>
      <c r="AQ10904" s="5"/>
      <c r="AR10904" s="5"/>
      <c r="AS10904" s="5"/>
      <c r="AT10904" s="3"/>
      <c r="AU10904" s="5"/>
      <c r="AV10904" s="3"/>
      <c r="AW10904" s="3"/>
      <c r="AX10904" s="3"/>
      <c r="AY10904" s="3"/>
      <c r="AZ10904" s="3"/>
      <c r="BA10904" s="3"/>
      <c r="BB10904" s="3"/>
      <c r="BC10904" s="3"/>
      <c r="BD10904" s="3"/>
      <c r="BE10904" s="3"/>
      <c r="BF10904" s="3"/>
      <c r="BG10904" s="3"/>
      <c r="CK10904"/>
    </row>
    <row r="10905" spans="1:89" x14ac:dyDescent="0.25">
      <c r="A10905" s="2"/>
      <c r="B10905" s="5"/>
      <c r="C10905" s="5"/>
      <c r="D10905" s="5"/>
      <c r="E10905" s="5"/>
      <c r="F10905" s="5"/>
      <c r="G10905" s="5"/>
      <c r="H10905" s="5"/>
      <c r="I10905" s="3"/>
      <c r="J10905" s="5"/>
      <c r="K10905" s="5"/>
      <c r="L10905" s="5"/>
      <c r="M10905" s="5"/>
      <c r="AJ10905" s="3"/>
      <c r="AK10905" s="3"/>
      <c r="AL10905" s="3"/>
      <c r="AM10905" s="3"/>
      <c r="AN10905" s="3"/>
      <c r="AO10905" s="5"/>
      <c r="AP10905" s="5"/>
      <c r="AQ10905" s="5"/>
      <c r="AR10905" s="5"/>
      <c r="AS10905" s="5"/>
      <c r="AT10905" s="3"/>
      <c r="AU10905" s="5"/>
      <c r="AV10905" s="3"/>
      <c r="AW10905" s="3"/>
      <c r="AX10905" s="3"/>
      <c r="AY10905" s="3"/>
      <c r="AZ10905" s="3"/>
      <c r="BA10905" s="3"/>
      <c r="BB10905" s="3"/>
      <c r="BC10905" s="3"/>
      <c r="BD10905" s="3"/>
      <c r="BE10905" s="3"/>
      <c r="BF10905" s="3"/>
      <c r="BG10905" s="3"/>
      <c r="CK10905"/>
    </row>
    <row r="10906" spans="1:89" x14ac:dyDescent="0.25">
      <c r="A10906" s="2"/>
      <c r="B10906" s="5"/>
      <c r="C10906" s="5"/>
      <c r="D10906" s="5"/>
      <c r="E10906" s="5"/>
      <c r="F10906" s="5"/>
      <c r="G10906" s="5"/>
      <c r="H10906" s="5"/>
      <c r="I10906" s="3"/>
      <c r="J10906" s="5"/>
      <c r="K10906" s="5"/>
      <c r="L10906" s="5"/>
      <c r="M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3"/>
      <c r="AU10906" s="5"/>
      <c r="AV10906" s="3"/>
      <c r="AW10906" s="3"/>
      <c r="AX10906" s="3"/>
      <c r="AY10906" s="3"/>
      <c r="AZ10906" s="3"/>
      <c r="BA10906" s="3"/>
      <c r="BB10906" s="3"/>
      <c r="BC10906" s="3"/>
      <c r="BD10906" s="3"/>
      <c r="BE10906" s="3"/>
      <c r="BF10906" s="3"/>
      <c r="BG10906" s="3"/>
      <c r="CK10906"/>
    </row>
    <row r="10907" spans="1:89" x14ac:dyDescent="0.25">
      <c r="A10907" s="2"/>
      <c r="B10907" s="5"/>
      <c r="C10907" s="5"/>
      <c r="D10907" s="5"/>
      <c r="E10907" s="5"/>
      <c r="F10907" s="5"/>
      <c r="G10907" s="5"/>
      <c r="H10907" s="5"/>
      <c r="I10907" s="5"/>
      <c r="J10907" s="5"/>
      <c r="K10907" s="5"/>
      <c r="L10907" s="5"/>
      <c r="M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3"/>
      <c r="AU10907" s="5"/>
      <c r="AV10907" s="3"/>
      <c r="AW10907" s="3"/>
      <c r="AX10907" s="3"/>
      <c r="AY10907" s="3"/>
      <c r="AZ10907" s="3"/>
      <c r="BA10907" s="3"/>
      <c r="BB10907" s="3"/>
      <c r="BC10907" s="3"/>
      <c r="BD10907" s="3"/>
      <c r="BE10907" s="3"/>
      <c r="BF10907" s="3"/>
      <c r="BG10907" s="3"/>
      <c r="CK10907"/>
    </row>
    <row r="10908" spans="1:89" x14ac:dyDescent="0.25">
      <c r="A10908" s="2"/>
      <c r="B10908" s="5"/>
      <c r="C10908" s="5"/>
      <c r="D10908" s="5"/>
      <c r="E10908" s="5"/>
      <c r="F10908" s="5"/>
      <c r="G10908" s="5"/>
      <c r="H10908" s="5"/>
      <c r="I10908" s="3"/>
      <c r="J10908" s="5"/>
      <c r="K10908" s="5"/>
      <c r="L10908" s="5"/>
      <c r="M10908" s="5"/>
      <c r="AJ10908" s="3"/>
      <c r="AK10908" s="3"/>
      <c r="AL10908" s="5"/>
      <c r="AM10908" s="5"/>
      <c r="AN10908" s="5"/>
      <c r="AO10908" s="5"/>
      <c r="AP10908" s="5"/>
      <c r="AQ10908" s="5"/>
      <c r="AR10908" s="5"/>
      <c r="AS10908" s="5"/>
      <c r="AT10908" s="3"/>
      <c r="AU10908" s="5"/>
      <c r="AV10908" s="3"/>
      <c r="AW10908" s="3"/>
      <c r="AX10908" s="3"/>
      <c r="AY10908" s="3"/>
      <c r="AZ10908" s="3"/>
      <c r="BA10908" s="3"/>
      <c r="BB10908" s="3"/>
      <c r="BC10908" s="3"/>
      <c r="BD10908" s="3"/>
      <c r="BE10908" s="3"/>
      <c r="BF10908" s="3"/>
      <c r="BG10908" s="3"/>
      <c r="CK10908"/>
    </row>
    <row r="10909" spans="1:89" x14ac:dyDescent="0.25">
      <c r="A10909" s="2"/>
      <c r="B10909" s="5"/>
      <c r="C10909" s="5"/>
      <c r="D10909" s="5"/>
      <c r="E10909" s="5"/>
      <c r="F10909" s="5"/>
      <c r="G10909" s="5"/>
      <c r="H10909" s="5"/>
      <c r="I10909" s="3"/>
      <c r="J10909" s="5"/>
      <c r="K10909" s="5"/>
      <c r="L10909" s="5"/>
      <c r="M10909" s="5"/>
      <c r="AJ10909" s="3"/>
      <c r="AK10909" s="3"/>
      <c r="AL10909" s="3"/>
      <c r="AM10909" s="5"/>
      <c r="AN10909" s="5"/>
      <c r="AO10909" s="5"/>
      <c r="AP10909" s="5"/>
      <c r="AQ10909" s="5"/>
      <c r="AR10909" s="5"/>
      <c r="AS10909" s="5"/>
      <c r="AT10909" s="3"/>
      <c r="AU10909" s="5"/>
      <c r="AV10909" s="3"/>
      <c r="AW10909" s="3"/>
      <c r="AX10909" s="3"/>
      <c r="AY10909" s="3"/>
      <c r="AZ10909" s="3"/>
      <c r="BA10909" s="3"/>
      <c r="BB10909" s="3"/>
      <c r="BC10909" s="3"/>
      <c r="BD10909" s="3"/>
      <c r="BE10909" s="3"/>
      <c r="BF10909" s="3"/>
      <c r="BG10909" s="3"/>
      <c r="CK10909"/>
    </row>
    <row r="10910" spans="1:89" x14ac:dyDescent="0.25">
      <c r="A10910" s="2"/>
      <c r="B10910" s="5"/>
      <c r="C10910" s="5"/>
      <c r="D10910" s="5"/>
      <c r="E10910" s="5"/>
      <c r="F10910" s="5"/>
      <c r="G10910" s="5"/>
      <c r="H10910" s="5"/>
      <c r="I10910" s="5"/>
      <c r="J10910" s="5"/>
      <c r="K10910" s="5"/>
      <c r="L10910" s="5"/>
      <c r="M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3"/>
      <c r="AU10910" s="5"/>
      <c r="AV10910" s="3"/>
      <c r="AW10910" s="3"/>
      <c r="AX10910" s="3"/>
      <c r="AY10910" s="3"/>
      <c r="AZ10910" s="3"/>
      <c r="BA10910" s="3"/>
      <c r="BB10910" s="3"/>
      <c r="BC10910" s="3"/>
      <c r="BD10910" s="3"/>
      <c r="BE10910" s="3"/>
      <c r="BF10910" s="3"/>
      <c r="BG10910" s="3"/>
      <c r="CK10910"/>
    </row>
    <row r="10911" spans="1:89" x14ac:dyDescent="0.25">
      <c r="A10911" s="2"/>
      <c r="B10911" s="5"/>
      <c r="C10911" s="5"/>
      <c r="D10911" s="5"/>
      <c r="E10911" s="5"/>
      <c r="F10911" s="5"/>
      <c r="G10911" s="5"/>
      <c r="H10911" s="5"/>
      <c r="I10911" s="5"/>
      <c r="J10911" s="5"/>
      <c r="K10911" s="5"/>
      <c r="L10911" s="5"/>
      <c r="M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3"/>
      <c r="AU10911" s="5"/>
      <c r="AV10911" s="3"/>
      <c r="AW10911" s="3"/>
      <c r="AX10911" s="3"/>
      <c r="AY10911" s="3"/>
      <c r="AZ10911" s="3"/>
      <c r="BA10911" s="3"/>
      <c r="BB10911" s="3"/>
      <c r="BC10911" s="3"/>
      <c r="BD10911" s="3"/>
      <c r="BE10911" s="3"/>
      <c r="BF10911" s="3"/>
      <c r="BG10911" s="3"/>
      <c r="CK10911"/>
    </row>
    <row r="10912" spans="1:89" x14ac:dyDescent="0.25">
      <c r="A10912" s="2"/>
      <c r="B10912" s="5"/>
      <c r="C10912" s="5"/>
      <c r="D10912" s="5"/>
      <c r="E10912" s="5"/>
      <c r="F10912" s="5"/>
      <c r="G10912" s="5"/>
      <c r="H10912" s="5"/>
      <c r="I10912" s="5"/>
      <c r="J10912" s="5"/>
      <c r="K10912" s="5"/>
      <c r="L10912" s="5"/>
      <c r="M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3"/>
      <c r="AU10912" s="5"/>
      <c r="AV10912" s="3"/>
      <c r="AW10912" s="3"/>
      <c r="AX10912" s="3"/>
      <c r="AY10912" s="3"/>
      <c r="AZ10912" s="3"/>
      <c r="BA10912" s="3"/>
      <c r="BB10912" s="3"/>
      <c r="BC10912" s="3"/>
      <c r="BD10912" s="3"/>
      <c r="BE10912" s="3"/>
      <c r="BF10912" s="3"/>
      <c r="BG10912" s="3"/>
      <c r="CK10912"/>
    </row>
    <row r="10913" spans="1:89" x14ac:dyDescent="0.25">
      <c r="A10913" s="2"/>
      <c r="B10913" s="5"/>
      <c r="C10913" s="5"/>
      <c r="D10913" s="5"/>
      <c r="E10913" s="5"/>
      <c r="F10913" s="5"/>
      <c r="G10913" s="5"/>
      <c r="H10913" s="5"/>
      <c r="I10913" s="3"/>
      <c r="J10913" s="5"/>
      <c r="K10913" s="5"/>
      <c r="L10913" s="5"/>
      <c r="M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3"/>
      <c r="AU10913" s="5"/>
      <c r="AV10913" s="3"/>
      <c r="AW10913" s="3"/>
      <c r="AX10913" s="3"/>
      <c r="AY10913" s="3"/>
      <c r="AZ10913" s="3"/>
      <c r="BA10913" s="3"/>
      <c r="BB10913" s="3"/>
      <c r="BC10913" s="3"/>
      <c r="BD10913" s="3"/>
      <c r="BE10913" s="3"/>
      <c r="BF10913" s="3"/>
      <c r="BG10913" s="3"/>
      <c r="CK10913"/>
    </row>
    <row r="10914" spans="1:89" x14ac:dyDescent="0.25">
      <c r="A10914" s="2"/>
      <c r="B10914" s="5"/>
      <c r="C10914" s="5"/>
      <c r="D10914" s="5"/>
      <c r="E10914" s="5"/>
      <c r="F10914" s="5"/>
      <c r="G10914" s="5"/>
      <c r="H10914" s="5"/>
      <c r="I10914" s="3"/>
      <c r="J10914" s="5"/>
      <c r="K10914" s="5"/>
      <c r="L10914" s="5"/>
      <c r="M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3"/>
      <c r="AU10914" s="5"/>
      <c r="AV10914" s="3"/>
      <c r="AW10914" s="3"/>
      <c r="AX10914" s="3"/>
      <c r="AY10914" s="3"/>
      <c r="AZ10914" s="3"/>
      <c r="BA10914" s="3"/>
      <c r="BB10914" s="3"/>
      <c r="BC10914" s="3"/>
      <c r="BD10914" s="3"/>
      <c r="BE10914" s="3"/>
      <c r="BF10914" s="3"/>
      <c r="BG10914" s="3"/>
      <c r="CK10914"/>
    </row>
    <row r="10915" spans="1:89" x14ac:dyDescent="0.25">
      <c r="A10915" s="2"/>
      <c r="B10915" s="5"/>
      <c r="C10915" s="5"/>
      <c r="D10915" s="5"/>
      <c r="E10915" s="5"/>
      <c r="F10915" s="5"/>
      <c r="G10915" s="5"/>
      <c r="H10915" s="5"/>
      <c r="I10915" s="5"/>
      <c r="J10915" s="5"/>
      <c r="K10915" s="5"/>
      <c r="L10915" s="5"/>
      <c r="M10915" s="5"/>
      <c r="AJ10915" s="3"/>
      <c r="AK10915" s="3"/>
      <c r="AL10915" s="3"/>
      <c r="AM10915" s="3"/>
      <c r="AN10915" s="5"/>
      <c r="AO10915" s="5"/>
      <c r="AP10915" s="5"/>
      <c r="AQ10915" s="5"/>
      <c r="AR10915" s="5"/>
      <c r="AS10915" s="5"/>
      <c r="AT10915" s="3"/>
      <c r="AU10915" s="5"/>
      <c r="AV10915" s="3"/>
      <c r="AW10915" s="3"/>
      <c r="AX10915" s="3"/>
      <c r="AY10915" s="3"/>
      <c r="AZ10915" s="3"/>
      <c r="BA10915" s="3"/>
      <c r="BB10915" s="3"/>
      <c r="BC10915" s="3"/>
      <c r="BD10915" s="3"/>
      <c r="BE10915" s="3"/>
      <c r="BF10915" s="3"/>
      <c r="BG10915" s="3"/>
      <c r="CK10915"/>
    </row>
    <row r="10916" spans="1:89" x14ac:dyDescent="0.25">
      <c r="A10916" s="2"/>
      <c r="B10916" s="5"/>
      <c r="C10916" s="5"/>
      <c r="D10916" s="5"/>
      <c r="E10916" s="5"/>
      <c r="F10916" s="5"/>
      <c r="G10916" s="5"/>
      <c r="H10916" s="5"/>
      <c r="I10916" s="3"/>
      <c r="J10916" s="5"/>
      <c r="K10916" s="5"/>
      <c r="L10916" s="5"/>
      <c r="M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3"/>
      <c r="AU10916" s="5"/>
      <c r="AV10916" s="3"/>
      <c r="AW10916" s="3"/>
      <c r="AX10916" s="3"/>
      <c r="AY10916" s="3"/>
      <c r="AZ10916" s="3"/>
      <c r="BA10916" s="3"/>
      <c r="BB10916" s="3"/>
      <c r="BC10916" s="3"/>
      <c r="BD10916" s="3"/>
      <c r="BE10916" s="3"/>
      <c r="BF10916" s="3"/>
      <c r="BG10916" s="3"/>
      <c r="CK10916"/>
    </row>
    <row r="10917" spans="1:89" x14ac:dyDescent="0.25">
      <c r="A10917" s="2"/>
      <c r="B10917" s="5"/>
      <c r="C10917" s="5"/>
      <c r="D10917" s="5"/>
      <c r="E10917" s="5"/>
      <c r="F10917" s="5"/>
      <c r="G10917" s="5"/>
      <c r="H10917" s="5"/>
      <c r="I10917" s="5"/>
      <c r="J10917" s="5"/>
      <c r="K10917" s="5"/>
      <c r="L10917" s="5"/>
      <c r="M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3"/>
      <c r="AU10917" s="5"/>
      <c r="AV10917" s="3"/>
      <c r="AW10917" s="3"/>
      <c r="AX10917" s="3"/>
      <c r="AY10917" s="3"/>
      <c r="AZ10917" s="3"/>
      <c r="BA10917" s="3"/>
      <c r="BB10917" s="3"/>
      <c r="BC10917" s="3"/>
      <c r="BD10917" s="3"/>
      <c r="BE10917" s="3"/>
      <c r="BF10917" s="3"/>
      <c r="BG10917" s="3"/>
      <c r="CK10917"/>
    </row>
    <row r="10918" spans="1:89" x14ac:dyDescent="0.25">
      <c r="A10918" s="2"/>
      <c r="B10918" s="5"/>
      <c r="C10918" s="5"/>
      <c r="D10918" s="5"/>
      <c r="E10918" s="5"/>
      <c r="F10918" s="5"/>
      <c r="G10918" s="5"/>
      <c r="H10918" s="5"/>
      <c r="I10918" s="3"/>
      <c r="J10918" s="5"/>
      <c r="K10918" s="5"/>
      <c r="L10918" s="5"/>
      <c r="M10918" s="5"/>
      <c r="AJ10918" s="3"/>
      <c r="AK10918" s="3"/>
      <c r="AL10918" s="3"/>
      <c r="AM10918" s="3"/>
      <c r="AN10918" s="5"/>
      <c r="AO10918" s="5"/>
      <c r="AP10918" s="5"/>
      <c r="AQ10918" s="5"/>
      <c r="AR10918" s="5"/>
      <c r="AS10918" s="5"/>
      <c r="AT10918" s="3"/>
      <c r="AU10918" s="5"/>
      <c r="AV10918" s="3"/>
      <c r="AW10918" s="3"/>
      <c r="AX10918" s="3"/>
      <c r="AY10918" s="3"/>
      <c r="AZ10918" s="3"/>
      <c r="BA10918" s="3"/>
      <c r="BB10918" s="3"/>
      <c r="BC10918" s="3"/>
      <c r="BD10918" s="3"/>
      <c r="BE10918" s="3"/>
      <c r="BF10918" s="3"/>
      <c r="BG10918" s="3"/>
      <c r="CK10918"/>
    </row>
    <row r="10919" spans="1:89" x14ac:dyDescent="0.25">
      <c r="A10919" s="2"/>
      <c r="B10919" s="5"/>
      <c r="C10919" s="5"/>
      <c r="D10919" s="5"/>
      <c r="E10919" s="5"/>
      <c r="F10919" s="5"/>
      <c r="G10919" s="5"/>
      <c r="H10919" s="5"/>
      <c r="I10919" s="3"/>
      <c r="J10919" s="5"/>
      <c r="K10919" s="5"/>
      <c r="L10919" s="5"/>
      <c r="M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3"/>
      <c r="AU10919" s="5"/>
      <c r="AV10919" s="3"/>
      <c r="AW10919" s="3"/>
      <c r="AX10919" s="3"/>
      <c r="AY10919" s="3"/>
      <c r="AZ10919" s="3"/>
      <c r="BA10919" s="3"/>
      <c r="BB10919" s="3"/>
      <c r="BC10919" s="3"/>
      <c r="BD10919" s="3"/>
      <c r="BE10919" s="3"/>
      <c r="BF10919" s="3"/>
      <c r="BG10919" s="3"/>
      <c r="CK10919"/>
    </row>
    <row r="10920" spans="1:89" x14ac:dyDescent="0.25">
      <c r="A10920" s="2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  <c r="L10920" s="5"/>
      <c r="M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3"/>
      <c r="AU10920" s="5"/>
      <c r="AV10920" s="3"/>
      <c r="AW10920" s="3"/>
      <c r="AX10920" s="3"/>
      <c r="AY10920" s="3"/>
      <c r="AZ10920" s="3"/>
      <c r="BA10920" s="3"/>
      <c r="BB10920" s="3"/>
      <c r="BC10920" s="3"/>
      <c r="BD10920" s="3"/>
      <c r="BE10920" s="3"/>
      <c r="BF10920" s="3"/>
      <c r="BG10920" s="3"/>
      <c r="CK10920"/>
    </row>
    <row r="10921" spans="1:89" x14ac:dyDescent="0.25">
      <c r="A10921" s="2"/>
      <c r="B10921" s="5"/>
      <c r="C10921" s="5"/>
      <c r="D10921" s="5"/>
      <c r="E10921" s="5"/>
      <c r="F10921" s="5"/>
      <c r="G10921" s="5"/>
      <c r="H10921" s="5"/>
      <c r="I10921" s="3"/>
      <c r="J10921" s="5"/>
      <c r="K10921" s="5"/>
      <c r="L10921" s="5"/>
      <c r="M10921" s="5"/>
      <c r="AJ10921" s="3"/>
      <c r="AK10921" s="3"/>
      <c r="AL10921" s="3"/>
      <c r="AM10921" s="5"/>
      <c r="AN10921" s="5"/>
      <c r="AO10921" s="5"/>
      <c r="AP10921" s="5"/>
      <c r="AQ10921" s="5"/>
      <c r="AR10921" s="5"/>
      <c r="AS10921" s="5"/>
      <c r="AT10921" s="3"/>
      <c r="AU10921" s="5"/>
      <c r="AV10921" s="3"/>
      <c r="AW10921" s="3"/>
      <c r="AX10921" s="3"/>
      <c r="AY10921" s="3"/>
      <c r="AZ10921" s="3"/>
      <c r="BA10921" s="3"/>
      <c r="BB10921" s="3"/>
      <c r="BC10921" s="3"/>
      <c r="BD10921" s="3"/>
      <c r="BE10921" s="3"/>
      <c r="BF10921" s="3"/>
      <c r="BG10921" s="3"/>
      <c r="CK10921"/>
    </row>
    <row r="10922" spans="1:89" x14ac:dyDescent="0.25">
      <c r="A10922" s="2"/>
      <c r="B10922" s="5"/>
      <c r="C10922" s="5"/>
      <c r="D10922" s="5"/>
      <c r="E10922" s="5"/>
      <c r="F10922" s="5"/>
      <c r="G10922" s="5"/>
      <c r="H10922" s="5"/>
      <c r="I10922" s="3"/>
      <c r="J10922" s="5"/>
      <c r="K10922" s="5"/>
      <c r="L10922" s="5"/>
      <c r="M10922" s="5"/>
      <c r="AJ10922" s="3"/>
      <c r="AK10922" s="3"/>
      <c r="AL10922" s="3"/>
      <c r="AM10922" s="3"/>
      <c r="AN10922" s="5"/>
      <c r="AO10922" s="5"/>
      <c r="AP10922" s="5"/>
      <c r="AQ10922" s="5"/>
      <c r="AR10922" s="5"/>
      <c r="AS10922" s="5"/>
      <c r="AT10922" s="3"/>
      <c r="AU10922" s="5"/>
      <c r="AV10922" s="3"/>
      <c r="AW10922" s="3"/>
      <c r="AX10922" s="3"/>
      <c r="AY10922" s="3"/>
      <c r="AZ10922" s="3"/>
      <c r="BA10922" s="3"/>
      <c r="BB10922" s="3"/>
      <c r="BC10922" s="3"/>
      <c r="BD10922" s="3"/>
      <c r="BE10922" s="3"/>
      <c r="BF10922" s="3"/>
      <c r="BG10922" s="3"/>
      <c r="CK10922"/>
    </row>
    <row r="10923" spans="1:89" x14ac:dyDescent="0.25">
      <c r="A10923" s="2"/>
      <c r="B10923" s="5"/>
      <c r="C10923" s="5"/>
      <c r="D10923" s="5"/>
      <c r="E10923" s="5"/>
      <c r="F10923" s="5"/>
      <c r="G10923" s="5"/>
      <c r="H10923" s="5"/>
      <c r="I10923" s="3"/>
      <c r="J10923" s="5"/>
      <c r="K10923" s="5"/>
      <c r="L10923" s="5"/>
      <c r="M10923" s="5"/>
      <c r="AJ10923" s="3"/>
      <c r="AK10923" s="3"/>
      <c r="AL10923" s="3"/>
      <c r="AM10923" s="3"/>
      <c r="AN10923" s="5"/>
      <c r="AO10923" s="5"/>
      <c r="AP10923" s="5"/>
      <c r="AQ10923" s="5"/>
      <c r="AR10923" s="5"/>
      <c r="AS10923" s="5"/>
      <c r="AT10923" s="3"/>
      <c r="AU10923" s="5"/>
      <c r="AV10923" s="3"/>
      <c r="AW10923" s="3"/>
      <c r="AX10923" s="3"/>
      <c r="AY10923" s="3"/>
      <c r="AZ10923" s="3"/>
      <c r="BA10923" s="3"/>
      <c r="BB10923" s="3"/>
      <c r="BC10923" s="3"/>
      <c r="BD10923" s="3"/>
      <c r="BE10923" s="3"/>
      <c r="BF10923" s="3"/>
      <c r="BG10923" s="3"/>
      <c r="CK10923"/>
    </row>
    <row r="10924" spans="1:89" x14ac:dyDescent="0.25">
      <c r="A10924" s="2"/>
      <c r="B10924" s="5"/>
      <c r="C10924" s="5"/>
      <c r="D10924" s="5"/>
      <c r="E10924" s="5"/>
      <c r="F10924" s="5"/>
      <c r="G10924" s="5"/>
      <c r="H10924" s="5"/>
      <c r="I10924" s="3"/>
      <c r="J10924" s="5"/>
      <c r="K10924" s="5"/>
      <c r="L10924" s="5"/>
      <c r="M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3"/>
      <c r="AU10924" s="5"/>
      <c r="AV10924" s="3"/>
      <c r="AW10924" s="3"/>
      <c r="AX10924" s="3"/>
      <c r="AY10924" s="3"/>
      <c r="AZ10924" s="3"/>
      <c r="BA10924" s="3"/>
      <c r="BB10924" s="3"/>
      <c r="BC10924" s="3"/>
      <c r="BD10924" s="3"/>
      <c r="BE10924" s="3"/>
      <c r="BF10924" s="3"/>
      <c r="BG10924" s="3"/>
      <c r="CK10924"/>
    </row>
    <row r="10925" spans="1:89" x14ac:dyDescent="0.25">
      <c r="A10925" s="2"/>
      <c r="B10925" s="5"/>
      <c r="C10925" s="5"/>
      <c r="D10925" s="5"/>
      <c r="E10925" s="5"/>
      <c r="F10925" s="5"/>
      <c r="G10925" s="5"/>
      <c r="H10925" s="5"/>
      <c r="I10925" s="3"/>
      <c r="J10925" s="5"/>
      <c r="K10925" s="5"/>
      <c r="L10925" s="5"/>
      <c r="M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3"/>
      <c r="AU10925" s="5"/>
      <c r="AV10925" s="3"/>
      <c r="AW10925" s="3"/>
      <c r="AX10925" s="3"/>
      <c r="AY10925" s="3"/>
      <c r="AZ10925" s="3"/>
      <c r="BA10925" s="3"/>
      <c r="BB10925" s="3"/>
      <c r="BC10925" s="3"/>
      <c r="BD10925" s="3"/>
      <c r="BE10925" s="3"/>
      <c r="BF10925" s="3"/>
      <c r="BG10925" s="3"/>
      <c r="CK10925"/>
    </row>
    <row r="10926" spans="1:89" x14ac:dyDescent="0.25">
      <c r="A10926" s="2"/>
      <c r="B10926" s="5"/>
      <c r="C10926" s="5"/>
      <c r="D10926" s="5"/>
      <c r="E10926" s="5"/>
      <c r="F10926" s="5"/>
      <c r="G10926" s="5"/>
      <c r="H10926" s="5"/>
      <c r="I10926" s="3"/>
      <c r="J10926" s="5"/>
      <c r="K10926" s="5"/>
      <c r="L10926" s="5"/>
      <c r="M10926" s="5"/>
      <c r="AJ10926" s="3"/>
      <c r="AK10926" s="3"/>
      <c r="AL10926" s="3"/>
      <c r="AM10926" s="5"/>
      <c r="AN10926" s="5"/>
      <c r="AO10926" s="5"/>
      <c r="AP10926" s="5"/>
      <c r="AQ10926" s="5"/>
      <c r="AR10926" s="5"/>
      <c r="AS10926" s="5"/>
      <c r="AT10926" s="3"/>
      <c r="AU10926" s="5"/>
      <c r="AV10926" s="3"/>
      <c r="AW10926" s="3"/>
      <c r="AX10926" s="3"/>
      <c r="AY10926" s="3"/>
      <c r="AZ10926" s="3"/>
      <c r="BA10926" s="3"/>
      <c r="BB10926" s="3"/>
      <c r="BC10926" s="3"/>
      <c r="BD10926" s="3"/>
      <c r="BE10926" s="3"/>
      <c r="BF10926" s="3"/>
      <c r="BG10926" s="3"/>
      <c r="CK10926"/>
    </row>
    <row r="10927" spans="1:89" x14ac:dyDescent="0.25">
      <c r="A10927" s="2"/>
      <c r="B10927" s="5"/>
      <c r="C10927" s="5"/>
      <c r="D10927" s="5"/>
      <c r="E10927" s="5"/>
      <c r="F10927" s="5"/>
      <c r="G10927" s="5"/>
      <c r="H10927" s="5"/>
      <c r="I10927" s="3"/>
      <c r="J10927" s="5"/>
      <c r="K10927" s="5"/>
      <c r="L10927" s="5"/>
      <c r="M10927" s="5"/>
      <c r="AJ10927" s="3"/>
      <c r="AK10927" s="3"/>
      <c r="AL10927" s="3"/>
      <c r="AM10927" s="3"/>
      <c r="AN10927" s="5"/>
      <c r="AO10927" s="5"/>
      <c r="AP10927" s="5"/>
      <c r="AQ10927" s="5"/>
      <c r="AR10927" s="5"/>
      <c r="AS10927" s="5"/>
      <c r="AT10927" s="3"/>
      <c r="AU10927" s="5"/>
      <c r="AV10927" s="3"/>
      <c r="AW10927" s="3"/>
      <c r="AX10927" s="3"/>
      <c r="AY10927" s="3"/>
      <c r="AZ10927" s="3"/>
      <c r="BA10927" s="3"/>
      <c r="BB10927" s="3"/>
      <c r="BC10927" s="3"/>
      <c r="BD10927" s="3"/>
      <c r="BE10927" s="3"/>
      <c r="BF10927" s="3"/>
      <c r="BG10927" s="3"/>
      <c r="CK10927"/>
    </row>
    <row r="10928" spans="1:89" x14ac:dyDescent="0.25">
      <c r="A10928" s="2"/>
      <c r="B10928" s="5"/>
      <c r="C10928" s="5"/>
      <c r="D10928" s="5"/>
      <c r="E10928" s="5"/>
      <c r="F10928" s="5"/>
      <c r="G10928" s="5"/>
      <c r="H10928" s="5"/>
      <c r="I10928" s="3"/>
      <c r="J10928" s="5"/>
      <c r="K10928" s="5"/>
      <c r="L10928" s="5"/>
      <c r="M10928" s="5"/>
      <c r="AJ10928" s="3"/>
      <c r="AK10928" s="3"/>
      <c r="AL10928" s="3"/>
      <c r="AM10928" s="5"/>
      <c r="AN10928" s="5"/>
      <c r="AO10928" s="5"/>
      <c r="AP10928" s="5"/>
      <c r="AQ10928" s="5"/>
      <c r="AR10928" s="5"/>
      <c r="AS10928" s="5"/>
      <c r="AT10928" s="3"/>
      <c r="AU10928" s="5"/>
      <c r="AV10928" s="3"/>
      <c r="AW10928" s="3"/>
      <c r="AX10928" s="3"/>
      <c r="AY10928" s="3"/>
      <c r="AZ10928" s="3"/>
      <c r="BA10928" s="3"/>
      <c r="BB10928" s="3"/>
      <c r="BC10928" s="3"/>
      <c r="BD10928" s="3"/>
      <c r="BE10928" s="3"/>
      <c r="BF10928" s="3"/>
      <c r="BG10928" s="3"/>
      <c r="CK10928"/>
    </row>
    <row r="10929" spans="1:89" x14ac:dyDescent="0.25">
      <c r="A10929" s="2"/>
      <c r="B10929" s="5"/>
      <c r="C10929" s="5"/>
      <c r="D10929" s="5"/>
      <c r="E10929" s="5"/>
      <c r="F10929" s="5"/>
      <c r="G10929" s="5"/>
      <c r="H10929" s="5"/>
      <c r="I10929" s="3"/>
      <c r="J10929" s="5"/>
      <c r="K10929" s="5"/>
      <c r="L10929" s="5"/>
      <c r="M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3"/>
      <c r="AU10929" s="5"/>
      <c r="AV10929" s="3"/>
      <c r="AW10929" s="3"/>
      <c r="AX10929" s="3"/>
      <c r="AY10929" s="3"/>
      <c r="AZ10929" s="3"/>
      <c r="BA10929" s="3"/>
      <c r="BB10929" s="3"/>
      <c r="BC10929" s="3"/>
      <c r="BD10929" s="3"/>
      <c r="BE10929" s="3"/>
      <c r="BF10929" s="3"/>
      <c r="BG10929" s="3"/>
      <c r="CK10929"/>
    </row>
    <row r="10930" spans="1:89" x14ac:dyDescent="0.25">
      <c r="A10930" s="2"/>
      <c r="B10930" s="5"/>
      <c r="C10930" s="5"/>
      <c r="D10930" s="5"/>
      <c r="E10930" s="5"/>
      <c r="F10930" s="5"/>
      <c r="G10930" s="5"/>
      <c r="H10930" s="5"/>
      <c r="I10930" s="3"/>
      <c r="J10930" s="5"/>
      <c r="K10930" s="5"/>
      <c r="L10930" s="5"/>
      <c r="M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3"/>
      <c r="AT10930" s="3"/>
      <c r="AU10930" s="5"/>
      <c r="AV10930" s="3"/>
      <c r="AW10930" s="3"/>
      <c r="AX10930" s="3"/>
      <c r="AY10930" s="3"/>
      <c r="AZ10930" s="3"/>
      <c r="BA10930" s="3"/>
      <c r="BB10930" s="3"/>
      <c r="BC10930" s="3"/>
      <c r="BD10930" s="3"/>
      <c r="BE10930" s="3"/>
      <c r="BF10930" s="3"/>
      <c r="BG10930" s="3"/>
      <c r="CK10930"/>
    </row>
    <row r="10931" spans="1:89" x14ac:dyDescent="0.25">
      <c r="A10931" s="2"/>
      <c r="B10931" s="5"/>
      <c r="C10931" s="5"/>
      <c r="D10931" s="5"/>
      <c r="E10931" s="5"/>
      <c r="F10931" s="5"/>
      <c r="G10931" s="5"/>
      <c r="H10931" s="5"/>
      <c r="I10931" s="3"/>
      <c r="J10931" s="5"/>
      <c r="K10931" s="5"/>
      <c r="L10931" s="5"/>
      <c r="M10931" s="5"/>
      <c r="AJ10931" s="3"/>
      <c r="AK10931" s="3"/>
      <c r="AL10931" s="5"/>
      <c r="AM10931" s="5"/>
      <c r="AN10931" s="5"/>
      <c r="AO10931" s="5"/>
      <c r="AP10931" s="5"/>
      <c r="AQ10931" s="5"/>
      <c r="AR10931" s="5"/>
      <c r="AS10931" s="5"/>
      <c r="AT10931" s="3"/>
      <c r="AU10931" s="5"/>
      <c r="AV10931" s="3"/>
      <c r="AW10931" s="3"/>
      <c r="AX10931" s="3"/>
      <c r="AY10931" s="3"/>
      <c r="AZ10931" s="3"/>
      <c r="BA10931" s="3"/>
      <c r="BB10931" s="3"/>
      <c r="BC10931" s="3"/>
      <c r="BD10931" s="3"/>
      <c r="BE10931" s="3"/>
      <c r="BF10931" s="3"/>
      <c r="BG10931" s="3"/>
      <c r="CK10931"/>
    </row>
    <row r="10932" spans="1:89" x14ac:dyDescent="0.25">
      <c r="A10932" s="2"/>
      <c r="B10932" s="5"/>
      <c r="C10932" s="5"/>
      <c r="D10932" s="5"/>
      <c r="E10932" s="5"/>
      <c r="F10932" s="5"/>
      <c r="G10932" s="5"/>
      <c r="H10932" s="5"/>
      <c r="I10932" s="3"/>
      <c r="J10932" s="5"/>
      <c r="K10932" s="5"/>
      <c r="L10932" s="5"/>
      <c r="M10932" s="5"/>
      <c r="AJ10932" s="3"/>
      <c r="AK10932" s="3"/>
      <c r="AL10932" s="3"/>
      <c r="AM10932" s="5"/>
      <c r="AN10932" s="5"/>
      <c r="AO10932" s="5"/>
      <c r="AP10932" s="5"/>
      <c r="AQ10932" s="5"/>
      <c r="AR10932" s="5"/>
      <c r="AS10932" s="3"/>
      <c r="AT10932" s="3"/>
      <c r="AU10932" s="5"/>
      <c r="AV10932" s="3"/>
      <c r="AW10932" s="3"/>
      <c r="AX10932" s="3"/>
      <c r="AY10932" s="3"/>
      <c r="AZ10932" s="3"/>
      <c r="BA10932" s="3"/>
      <c r="BB10932" s="3"/>
      <c r="BC10932" s="3"/>
      <c r="BD10932" s="3"/>
      <c r="BE10932" s="3"/>
      <c r="BF10932" s="3"/>
      <c r="BG10932" s="3"/>
      <c r="CK10932"/>
    </row>
    <row r="10933" spans="1:89" x14ac:dyDescent="0.25">
      <c r="A10933" s="2"/>
      <c r="B10933" s="5"/>
      <c r="C10933" s="5"/>
      <c r="D10933" s="5"/>
      <c r="E10933" s="5"/>
      <c r="F10933" s="5"/>
      <c r="G10933" s="5"/>
      <c r="H10933" s="5"/>
      <c r="I10933" s="3"/>
      <c r="J10933" s="5"/>
      <c r="K10933" s="5"/>
      <c r="L10933" s="5"/>
      <c r="M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3"/>
      <c r="AU10933" s="5"/>
      <c r="AV10933" s="3"/>
      <c r="AW10933" s="3"/>
      <c r="AX10933" s="3"/>
      <c r="AY10933" s="3"/>
      <c r="AZ10933" s="3"/>
      <c r="BA10933" s="3"/>
      <c r="BB10933" s="3"/>
      <c r="BC10933" s="3"/>
      <c r="BD10933" s="3"/>
      <c r="BE10933" s="3"/>
      <c r="BF10933" s="3"/>
      <c r="BG10933" s="3"/>
      <c r="CK10933"/>
    </row>
    <row r="10934" spans="1:89" x14ac:dyDescent="0.25">
      <c r="A10934" s="2"/>
      <c r="B10934" s="5"/>
      <c r="C10934" s="5"/>
      <c r="D10934" s="5"/>
      <c r="E10934" s="5"/>
      <c r="F10934" s="5"/>
      <c r="G10934" s="5"/>
      <c r="H10934" s="5"/>
      <c r="I10934" s="3"/>
      <c r="J10934" s="5"/>
      <c r="K10934" s="5"/>
      <c r="L10934" s="5"/>
      <c r="M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3"/>
      <c r="AU10934" s="5"/>
      <c r="AV10934" s="3"/>
      <c r="AW10934" s="3"/>
      <c r="AX10934" s="3"/>
      <c r="AY10934" s="3"/>
      <c r="AZ10934" s="3"/>
      <c r="BA10934" s="3"/>
      <c r="BB10934" s="3"/>
      <c r="BC10934" s="3"/>
      <c r="BD10934" s="3"/>
      <c r="BE10934" s="3"/>
      <c r="BF10934" s="3"/>
      <c r="BG10934" s="3"/>
      <c r="CK10934"/>
    </row>
    <row r="10935" spans="1:89" x14ac:dyDescent="0.25">
      <c r="A10935" s="2"/>
      <c r="B10935" s="5"/>
      <c r="C10935" s="5"/>
      <c r="D10935" s="5"/>
      <c r="E10935" s="5"/>
      <c r="F10935" s="5"/>
      <c r="G10935" s="5"/>
      <c r="H10935" s="5"/>
      <c r="I10935" s="3"/>
      <c r="J10935" s="5"/>
      <c r="K10935" s="5"/>
      <c r="L10935" s="5"/>
      <c r="M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3"/>
      <c r="AU10935" s="5"/>
      <c r="AV10935" s="3"/>
      <c r="AW10935" s="3"/>
      <c r="AX10935" s="3"/>
      <c r="AY10935" s="3"/>
      <c r="AZ10935" s="3"/>
      <c r="BA10935" s="3"/>
      <c r="BB10935" s="3"/>
      <c r="BC10935" s="3"/>
      <c r="BD10935" s="3"/>
      <c r="BE10935" s="3"/>
      <c r="BF10935" s="3"/>
      <c r="BG10935" s="3"/>
      <c r="CK10935"/>
    </row>
    <row r="10936" spans="1:89" x14ac:dyDescent="0.25">
      <c r="A10936" s="2"/>
      <c r="B10936" s="5"/>
      <c r="C10936" s="5"/>
      <c r="D10936" s="5"/>
      <c r="E10936" s="5"/>
      <c r="F10936" s="5"/>
      <c r="G10936" s="5"/>
      <c r="H10936" s="5"/>
      <c r="I10936" s="3"/>
      <c r="J10936" s="5"/>
      <c r="K10936" s="5"/>
      <c r="L10936" s="5"/>
      <c r="M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3"/>
      <c r="AU10936" s="5"/>
      <c r="AV10936" s="3"/>
      <c r="AW10936" s="3"/>
      <c r="AX10936" s="3"/>
      <c r="AY10936" s="3"/>
      <c r="AZ10936" s="3"/>
      <c r="BA10936" s="3"/>
      <c r="BB10936" s="3"/>
      <c r="BC10936" s="3"/>
      <c r="BD10936" s="3"/>
      <c r="BE10936" s="3"/>
      <c r="BF10936" s="3"/>
      <c r="BG10936" s="3"/>
      <c r="CK10936"/>
    </row>
    <row r="10937" spans="1:89" x14ac:dyDescent="0.25">
      <c r="A10937" s="2"/>
      <c r="B10937" s="5"/>
      <c r="C10937" s="5"/>
      <c r="D10937" s="5"/>
      <c r="E10937" s="5"/>
      <c r="F10937" s="5"/>
      <c r="G10937" s="5"/>
      <c r="H10937" s="5"/>
      <c r="I10937" s="3"/>
      <c r="J10937" s="5"/>
      <c r="K10937" s="5"/>
      <c r="L10937" s="5"/>
      <c r="M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3"/>
      <c r="AU10937" s="5"/>
      <c r="AV10937" s="3"/>
      <c r="AW10937" s="3"/>
      <c r="AX10937" s="3"/>
      <c r="AY10937" s="3"/>
      <c r="AZ10937" s="3"/>
      <c r="BA10937" s="3"/>
      <c r="BB10937" s="3"/>
      <c r="BC10937" s="3"/>
      <c r="BD10937" s="3"/>
      <c r="BE10937" s="3"/>
      <c r="BF10937" s="3"/>
      <c r="BG10937" s="3"/>
      <c r="CK10937"/>
    </row>
    <row r="10938" spans="1:89" x14ac:dyDescent="0.25">
      <c r="A10938" s="2"/>
      <c r="B10938" s="5"/>
      <c r="C10938" s="5"/>
      <c r="D10938" s="5"/>
      <c r="E10938" s="5"/>
      <c r="F10938" s="5"/>
      <c r="G10938" s="5"/>
      <c r="H10938" s="5"/>
      <c r="I10938" s="3"/>
      <c r="J10938" s="5"/>
      <c r="K10938" s="5"/>
      <c r="L10938" s="5"/>
      <c r="M10938" s="5"/>
      <c r="AJ10938" s="3"/>
      <c r="AK10938" s="3"/>
      <c r="AL10938" s="3"/>
      <c r="AM10938" s="3"/>
      <c r="AN10938" s="5"/>
      <c r="AO10938" s="5"/>
      <c r="AP10938" s="5"/>
      <c r="AQ10938" s="5"/>
      <c r="AR10938" s="5"/>
      <c r="AS10938" s="5"/>
      <c r="AT10938" s="3"/>
      <c r="AU10938" s="5"/>
      <c r="AV10938" s="3"/>
      <c r="AW10938" s="3"/>
      <c r="AX10938" s="3"/>
      <c r="AY10938" s="3"/>
      <c r="AZ10938" s="3"/>
      <c r="BA10938" s="3"/>
      <c r="BB10938" s="3"/>
      <c r="BC10938" s="3"/>
      <c r="BD10938" s="3"/>
      <c r="BE10938" s="3"/>
      <c r="BF10938" s="3"/>
      <c r="BG10938" s="3"/>
      <c r="CK10938"/>
    </row>
    <row r="10939" spans="1:89" x14ac:dyDescent="0.25">
      <c r="A10939" s="2"/>
      <c r="B10939" s="5"/>
      <c r="C10939" s="5"/>
      <c r="D10939" s="5"/>
      <c r="E10939" s="5"/>
      <c r="F10939" s="5"/>
      <c r="G10939" s="5"/>
      <c r="H10939" s="5"/>
      <c r="I10939" s="3"/>
      <c r="J10939" s="5"/>
      <c r="K10939" s="5"/>
      <c r="L10939" s="5"/>
      <c r="M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3"/>
      <c r="AU10939" s="5"/>
      <c r="AV10939" s="3"/>
      <c r="AW10939" s="3"/>
      <c r="AX10939" s="3"/>
      <c r="AY10939" s="3"/>
      <c r="AZ10939" s="3"/>
      <c r="BA10939" s="3"/>
      <c r="BB10939" s="3"/>
      <c r="BC10939" s="3"/>
      <c r="BD10939" s="3"/>
      <c r="BE10939" s="3"/>
      <c r="BF10939" s="3"/>
      <c r="BG10939" s="3"/>
      <c r="CK10939"/>
    </row>
    <row r="10940" spans="1:89" x14ac:dyDescent="0.25">
      <c r="A10940" s="2"/>
      <c r="B10940" s="5"/>
      <c r="C10940" s="5"/>
      <c r="D10940" s="5"/>
      <c r="E10940" s="5"/>
      <c r="F10940" s="5"/>
      <c r="G10940" s="5"/>
      <c r="H10940" s="5"/>
      <c r="I10940" s="3"/>
      <c r="J10940" s="5"/>
      <c r="K10940" s="5"/>
      <c r="L10940" s="5"/>
      <c r="M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3"/>
      <c r="AU10940" s="5"/>
      <c r="AV10940" s="3"/>
      <c r="AW10940" s="3"/>
      <c r="AX10940" s="3"/>
      <c r="AY10940" s="3"/>
      <c r="AZ10940" s="3"/>
      <c r="BA10940" s="3"/>
      <c r="BB10940" s="3"/>
      <c r="BC10940" s="3"/>
      <c r="BD10940" s="3"/>
      <c r="BE10940" s="3"/>
      <c r="BF10940" s="3"/>
      <c r="BG10940" s="3"/>
      <c r="CK10940"/>
    </row>
    <row r="10941" spans="1:89" x14ac:dyDescent="0.25">
      <c r="A10941" s="2"/>
      <c r="B10941" s="5"/>
      <c r="C10941" s="5"/>
      <c r="D10941" s="5"/>
      <c r="E10941" s="5"/>
      <c r="F10941" s="5"/>
      <c r="G10941" s="5"/>
      <c r="H10941" s="5"/>
      <c r="I10941" s="3"/>
      <c r="J10941" s="5"/>
      <c r="K10941" s="5"/>
      <c r="L10941" s="5"/>
      <c r="M10941" s="5"/>
      <c r="AJ10941" s="3"/>
      <c r="AK10941" s="3"/>
      <c r="AL10941" s="3"/>
      <c r="AM10941" s="3"/>
      <c r="AN10941" s="5"/>
      <c r="AO10941" s="5"/>
      <c r="AP10941" s="5"/>
      <c r="AQ10941" s="5"/>
      <c r="AR10941" s="5"/>
      <c r="AS10941" s="5"/>
      <c r="AT10941" s="3"/>
      <c r="AU10941" s="5"/>
      <c r="AV10941" s="3"/>
      <c r="AW10941" s="3"/>
      <c r="AX10941" s="3"/>
      <c r="AY10941" s="3"/>
      <c r="AZ10941" s="3"/>
      <c r="BA10941" s="3"/>
      <c r="BB10941" s="3"/>
      <c r="BC10941" s="3"/>
      <c r="BD10941" s="3"/>
      <c r="BE10941" s="3"/>
      <c r="BF10941" s="3"/>
      <c r="BG10941" s="3"/>
      <c r="CK10941"/>
    </row>
    <row r="10942" spans="1:89" x14ac:dyDescent="0.25">
      <c r="A10942" s="2"/>
      <c r="B10942" s="5"/>
      <c r="C10942" s="5"/>
      <c r="D10942" s="5"/>
      <c r="E10942" s="5"/>
      <c r="F10942" s="5"/>
      <c r="G10942" s="5"/>
      <c r="H10942" s="5"/>
      <c r="I10942" s="3"/>
      <c r="J10942" s="5"/>
      <c r="K10942" s="5"/>
      <c r="L10942" s="5"/>
      <c r="M10942" s="5"/>
      <c r="AJ10942" s="3"/>
      <c r="AK10942" s="3"/>
      <c r="AL10942" s="3"/>
      <c r="AM10942" s="5"/>
      <c r="AN10942" s="5"/>
      <c r="AO10942" s="5"/>
      <c r="AP10942" s="5"/>
      <c r="AQ10942" s="5"/>
      <c r="AR10942" s="5"/>
      <c r="AS10942" s="5"/>
      <c r="AT10942" s="3"/>
      <c r="AU10942" s="5"/>
      <c r="AV10942" s="3"/>
      <c r="AW10942" s="3"/>
      <c r="AX10942" s="3"/>
      <c r="AY10942" s="3"/>
      <c r="AZ10942" s="3"/>
      <c r="BA10942" s="3"/>
      <c r="BB10942" s="3"/>
      <c r="BC10942" s="3"/>
      <c r="BD10942" s="3"/>
      <c r="BE10942" s="3"/>
      <c r="BF10942" s="3"/>
      <c r="BG10942" s="3"/>
      <c r="CK10942"/>
    </row>
    <row r="10943" spans="1:89" x14ac:dyDescent="0.25">
      <c r="A10943" s="2"/>
      <c r="B10943" s="5"/>
      <c r="C10943" s="5"/>
      <c r="D10943" s="5"/>
      <c r="E10943" s="5"/>
      <c r="F10943" s="5"/>
      <c r="G10943" s="5"/>
      <c r="H10943" s="5"/>
      <c r="I10943" s="3"/>
      <c r="J10943" s="5"/>
      <c r="K10943" s="5"/>
      <c r="L10943" s="5"/>
      <c r="M10943" s="5"/>
      <c r="AJ10943" s="5"/>
      <c r="AK10943" s="5"/>
      <c r="AL10943" s="5"/>
      <c r="AM10943" s="5"/>
      <c r="AN10943" s="5"/>
      <c r="AO10943" s="5"/>
      <c r="AP10943" s="5"/>
      <c r="AQ10943" s="3"/>
      <c r="AR10943" s="5"/>
      <c r="AS10943" s="5"/>
      <c r="AT10943" s="3"/>
      <c r="AU10943" s="5"/>
      <c r="AV10943" s="3"/>
      <c r="AW10943" s="3"/>
      <c r="AX10943" s="3"/>
      <c r="AY10943" s="3"/>
      <c r="AZ10943" s="3"/>
      <c r="BA10943" s="3"/>
      <c r="BB10943" s="3"/>
      <c r="BC10943" s="3"/>
      <c r="BD10943" s="3"/>
      <c r="BE10943" s="3"/>
      <c r="BF10943" s="3"/>
      <c r="BG10943" s="3"/>
      <c r="CK10943"/>
    </row>
    <row r="10944" spans="1:89" x14ac:dyDescent="0.25">
      <c r="A10944" s="2"/>
      <c r="B10944" s="5"/>
      <c r="C10944" s="5"/>
      <c r="D10944" s="5"/>
      <c r="E10944" s="5"/>
      <c r="F10944" s="5"/>
      <c r="G10944" s="5"/>
      <c r="H10944" s="5"/>
      <c r="I10944" s="3"/>
      <c r="J10944" s="5"/>
      <c r="K10944" s="5"/>
      <c r="L10944" s="5"/>
      <c r="M10944" s="5"/>
      <c r="AJ10944" s="3"/>
      <c r="AK10944" s="3"/>
      <c r="AL10944" s="3"/>
      <c r="AM10944" s="3"/>
      <c r="AN10944" s="5"/>
      <c r="AO10944" s="5"/>
      <c r="AP10944" s="5"/>
      <c r="AQ10944" s="3"/>
      <c r="AR10944" s="5"/>
      <c r="AS10944" s="5"/>
      <c r="AT10944" s="3"/>
      <c r="AU10944" s="5"/>
      <c r="AV10944" s="3"/>
      <c r="AW10944" s="3"/>
      <c r="AX10944" s="3"/>
      <c r="AY10944" s="3"/>
      <c r="AZ10944" s="3"/>
      <c r="BA10944" s="3"/>
      <c r="BB10944" s="3"/>
      <c r="BC10944" s="3"/>
      <c r="BD10944" s="3"/>
      <c r="BE10944" s="3"/>
      <c r="BF10944" s="3"/>
      <c r="BG10944" s="3"/>
      <c r="CK10944"/>
    </row>
    <row r="10945" spans="1:89" x14ac:dyDescent="0.25">
      <c r="A10945" s="2"/>
      <c r="B10945" s="5"/>
      <c r="C10945" s="5"/>
      <c r="D10945" s="5"/>
      <c r="E10945" s="5"/>
      <c r="F10945" s="5"/>
      <c r="G10945" s="5"/>
      <c r="H10945" s="5"/>
      <c r="I10945" s="5"/>
      <c r="J10945" s="5"/>
      <c r="K10945" s="5"/>
      <c r="L10945" s="5"/>
      <c r="M10945" s="5"/>
      <c r="AJ10945" s="3"/>
      <c r="AK10945" s="3"/>
      <c r="AL10945" s="3"/>
      <c r="AM10945" s="3"/>
      <c r="AN10945" s="5"/>
      <c r="AO10945" s="5"/>
      <c r="AP10945" s="5"/>
      <c r="AQ10945" s="3"/>
      <c r="AR10945" s="5"/>
      <c r="AS10945" s="5"/>
      <c r="AT10945" s="3"/>
      <c r="AU10945" s="5"/>
      <c r="AV10945" s="3"/>
      <c r="AW10945" s="3"/>
      <c r="AX10945" s="3"/>
      <c r="AY10945" s="3"/>
      <c r="AZ10945" s="3"/>
      <c r="BA10945" s="3"/>
      <c r="BB10945" s="3"/>
      <c r="BC10945" s="3"/>
      <c r="BD10945" s="3"/>
      <c r="BE10945" s="3"/>
      <c r="BF10945" s="3"/>
      <c r="BG10945" s="3"/>
      <c r="CK10945"/>
    </row>
    <row r="10946" spans="1:89" x14ac:dyDescent="0.25">
      <c r="A10946" s="2"/>
      <c r="B10946" s="5"/>
      <c r="C10946" s="5"/>
      <c r="D10946" s="5"/>
      <c r="E10946" s="5"/>
      <c r="F10946" s="5"/>
      <c r="G10946" s="5"/>
      <c r="H10946" s="5"/>
      <c r="I10946" s="3"/>
      <c r="J10946" s="5"/>
      <c r="K10946" s="5"/>
      <c r="L10946" s="5"/>
      <c r="M10946" s="5"/>
      <c r="AJ10946" s="3"/>
      <c r="AK10946" s="3"/>
      <c r="AL10946" s="3"/>
      <c r="AM10946" s="3"/>
      <c r="AN10946" s="5"/>
      <c r="AO10946" s="5"/>
      <c r="AP10946" s="5"/>
      <c r="AQ10946" s="5"/>
      <c r="AR10946" s="5"/>
      <c r="AS10946" s="5"/>
      <c r="AT10946" s="3"/>
      <c r="AU10946" s="5"/>
      <c r="AV10946" s="3"/>
      <c r="AW10946" s="3"/>
      <c r="AX10946" s="3"/>
      <c r="AY10946" s="3"/>
      <c r="AZ10946" s="3"/>
      <c r="BA10946" s="3"/>
      <c r="BB10946" s="3"/>
      <c r="BC10946" s="3"/>
      <c r="BD10946" s="3"/>
      <c r="BE10946" s="3"/>
      <c r="BF10946" s="3"/>
      <c r="BG10946" s="3"/>
      <c r="CK10946"/>
    </row>
    <row r="10947" spans="1:89" x14ac:dyDescent="0.25">
      <c r="A10947" s="2"/>
      <c r="B10947" s="5"/>
      <c r="C10947" s="5"/>
      <c r="D10947" s="5"/>
      <c r="E10947" s="5"/>
      <c r="F10947" s="5"/>
      <c r="G10947" s="5"/>
      <c r="H10947" s="5"/>
      <c r="I10947" s="3"/>
      <c r="J10947" s="5"/>
      <c r="K10947" s="5"/>
      <c r="L10947" s="5"/>
      <c r="M10947" s="5"/>
      <c r="AJ10947" s="3"/>
      <c r="AK10947" s="3"/>
      <c r="AL10947" s="3"/>
      <c r="AM10947" s="5"/>
      <c r="AN10947" s="5"/>
      <c r="AO10947" s="5"/>
      <c r="AP10947" s="5"/>
      <c r="AQ10947" s="5"/>
      <c r="AR10947" s="5"/>
      <c r="AS10947" s="5"/>
      <c r="AT10947" s="3"/>
      <c r="AU10947" s="5"/>
      <c r="AV10947" s="3"/>
      <c r="AW10947" s="3"/>
      <c r="AX10947" s="3"/>
      <c r="AY10947" s="3"/>
      <c r="AZ10947" s="3"/>
      <c r="BA10947" s="3"/>
      <c r="BB10947" s="3"/>
      <c r="BC10947" s="3"/>
      <c r="BD10947" s="3"/>
      <c r="BE10947" s="3"/>
      <c r="BF10947" s="3"/>
      <c r="BG10947" s="3"/>
      <c r="CK10947"/>
    </row>
    <row r="10948" spans="1:89" x14ac:dyDescent="0.25">
      <c r="A10948" s="2"/>
      <c r="B10948" s="5"/>
      <c r="C10948" s="5"/>
      <c r="D10948" s="5"/>
      <c r="E10948" s="5"/>
      <c r="F10948" s="5"/>
      <c r="G10948" s="5"/>
      <c r="H10948" s="5"/>
      <c r="I10948" s="3"/>
      <c r="J10948" s="5"/>
      <c r="K10948" s="5"/>
      <c r="L10948" s="5"/>
      <c r="M10948" s="5"/>
      <c r="AJ10948" s="5"/>
      <c r="AK10948" s="5"/>
      <c r="AL10948" s="5"/>
      <c r="AM10948" s="5"/>
      <c r="AN10948" s="5"/>
      <c r="AO10948" s="5"/>
      <c r="AP10948" s="5"/>
      <c r="AQ10948" s="3"/>
      <c r="AR10948" s="5"/>
      <c r="AS10948" s="3"/>
      <c r="AT10948" s="3"/>
      <c r="AU10948" s="5"/>
      <c r="AV10948" s="3"/>
      <c r="AW10948" s="3"/>
      <c r="AX10948" s="3"/>
      <c r="AY10948" s="3"/>
      <c r="AZ10948" s="3"/>
      <c r="BA10948" s="3"/>
      <c r="BB10948" s="3"/>
      <c r="BC10948" s="3"/>
      <c r="BD10948" s="3"/>
      <c r="BE10948" s="3"/>
      <c r="BF10948" s="3"/>
      <c r="BG10948" s="3"/>
      <c r="CK10948"/>
    </row>
    <row r="10949" spans="1:89" x14ac:dyDescent="0.25">
      <c r="A10949" s="2"/>
      <c r="B10949" s="5"/>
      <c r="C10949" s="5"/>
      <c r="D10949" s="5"/>
      <c r="E10949" s="5"/>
      <c r="F10949" s="5"/>
      <c r="G10949" s="5"/>
      <c r="H10949" s="5"/>
      <c r="I10949" s="3"/>
      <c r="J10949" s="5"/>
      <c r="K10949" s="5"/>
      <c r="L10949" s="5"/>
      <c r="M10949" s="5"/>
      <c r="AJ10949" s="3"/>
      <c r="AK10949" s="3"/>
      <c r="AL10949" s="3"/>
      <c r="AM10949" s="3"/>
      <c r="AN10949" s="5"/>
      <c r="AO10949" s="5"/>
      <c r="AP10949" s="5"/>
      <c r="AQ10949" s="3"/>
      <c r="AR10949" s="5"/>
      <c r="AS10949" s="5"/>
      <c r="AT10949" s="3"/>
      <c r="AU10949" s="5"/>
      <c r="AV10949" s="3"/>
      <c r="AW10949" s="3"/>
      <c r="AX10949" s="3"/>
      <c r="AY10949" s="3"/>
      <c r="AZ10949" s="3"/>
      <c r="BA10949" s="3"/>
      <c r="BB10949" s="3"/>
      <c r="BC10949" s="3"/>
      <c r="BD10949" s="3"/>
      <c r="BE10949" s="3"/>
      <c r="BF10949" s="3"/>
      <c r="BG10949" s="3"/>
      <c r="CK10949"/>
    </row>
    <row r="10950" spans="1:89" x14ac:dyDescent="0.25">
      <c r="A10950" s="2"/>
      <c r="B10950" s="5"/>
      <c r="C10950" s="5"/>
      <c r="D10950" s="5"/>
      <c r="E10950" s="5"/>
      <c r="F10950" s="5"/>
      <c r="G10950" s="5"/>
      <c r="H10950" s="5"/>
      <c r="I10950" s="5"/>
      <c r="J10950" s="5"/>
      <c r="K10950" s="5"/>
      <c r="L10950" s="5"/>
      <c r="M10950" s="5"/>
      <c r="AJ10950" s="3"/>
      <c r="AK10950" s="3"/>
      <c r="AL10950" s="3"/>
      <c r="AM10950" s="3"/>
      <c r="AN10950" s="5"/>
      <c r="AO10950" s="5"/>
      <c r="AP10950" s="5"/>
      <c r="AQ10950" s="3"/>
      <c r="AR10950" s="5"/>
      <c r="AS10950" s="3"/>
      <c r="AT10950" s="3"/>
      <c r="AU10950" s="5"/>
      <c r="AV10950" s="3"/>
      <c r="AW10950" s="3"/>
      <c r="AX10950" s="3"/>
      <c r="AY10950" s="3"/>
      <c r="AZ10950" s="3"/>
      <c r="BA10950" s="3"/>
      <c r="BB10950" s="3"/>
      <c r="BC10950" s="3"/>
      <c r="BD10950" s="3"/>
      <c r="BE10950" s="3"/>
      <c r="BF10950" s="3"/>
      <c r="BG10950" s="3"/>
      <c r="CK10950"/>
    </row>
    <row r="10951" spans="1:89" x14ac:dyDescent="0.25">
      <c r="A10951" s="2"/>
      <c r="B10951" s="5"/>
      <c r="C10951" s="5"/>
      <c r="D10951" s="5"/>
      <c r="E10951" s="5"/>
      <c r="F10951" s="5"/>
      <c r="G10951" s="5"/>
      <c r="H10951" s="5"/>
      <c r="I10951" s="3"/>
      <c r="J10951" s="5"/>
      <c r="K10951" s="5"/>
      <c r="L10951" s="5"/>
      <c r="M10951" s="5"/>
      <c r="AJ10951" s="3"/>
      <c r="AK10951" s="3"/>
      <c r="AL10951" s="3"/>
      <c r="AM10951" s="3"/>
      <c r="AN10951" s="5"/>
      <c r="AO10951" s="5"/>
      <c r="AP10951" s="5"/>
      <c r="AQ10951" s="5"/>
      <c r="AR10951" s="5"/>
      <c r="AS10951" s="5"/>
      <c r="AT10951" s="3"/>
      <c r="AU10951" s="5"/>
      <c r="AV10951" s="3"/>
      <c r="AW10951" s="3"/>
      <c r="AX10951" s="3"/>
      <c r="AY10951" s="3"/>
      <c r="AZ10951" s="3"/>
      <c r="BA10951" s="3"/>
      <c r="BB10951" s="3"/>
      <c r="BC10951" s="3"/>
      <c r="BD10951" s="3"/>
      <c r="BE10951" s="3"/>
      <c r="BF10951" s="3"/>
      <c r="BG10951" s="3"/>
      <c r="CK10951"/>
    </row>
    <row r="10952" spans="1:89" x14ac:dyDescent="0.25">
      <c r="A10952" s="2"/>
      <c r="B10952" s="5"/>
      <c r="C10952" s="5"/>
      <c r="D10952" s="5"/>
      <c r="E10952" s="5"/>
      <c r="F10952" s="5"/>
      <c r="G10952" s="5"/>
      <c r="H10952" s="5"/>
      <c r="I10952" s="3"/>
      <c r="J10952" s="5"/>
      <c r="K10952" s="5"/>
      <c r="L10952" s="5"/>
      <c r="M10952" s="5"/>
      <c r="AJ10952" s="3"/>
      <c r="AK10952" s="3"/>
      <c r="AL10952" s="3"/>
      <c r="AM10952" s="5"/>
      <c r="AN10952" s="5"/>
      <c r="AO10952" s="5"/>
      <c r="AP10952" s="5"/>
      <c r="AQ10952" s="5"/>
      <c r="AR10952" s="5"/>
      <c r="AS10952" s="5"/>
      <c r="AT10952" s="3"/>
      <c r="AU10952" s="5"/>
      <c r="AV10952" s="3"/>
      <c r="AW10952" s="3"/>
      <c r="AX10952" s="3"/>
      <c r="AY10952" s="3"/>
      <c r="AZ10952" s="3"/>
      <c r="BA10952" s="3"/>
      <c r="BB10952" s="3"/>
      <c r="BC10952" s="3"/>
      <c r="BD10952" s="3"/>
      <c r="BE10952" s="3"/>
      <c r="BF10952" s="3"/>
      <c r="BG10952" s="3"/>
      <c r="CK10952"/>
    </row>
    <row r="10953" spans="1:89" x14ac:dyDescent="0.25">
      <c r="A10953" s="2"/>
      <c r="B10953" s="5"/>
      <c r="C10953" s="5"/>
      <c r="D10953" s="5"/>
      <c r="E10953" s="5"/>
      <c r="F10953" s="5"/>
      <c r="G10953" s="5"/>
      <c r="H10953" s="5"/>
      <c r="I10953" s="3"/>
      <c r="J10953" s="5"/>
      <c r="K10953" s="5"/>
      <c r="L10953" s="5"/>
      <c r="M10953" s="5"/>
      <c r="AJ10953" s="5"/>
      <c r="AK10953" s="5"/>
      <c r="AL10953" s="5"/>
      <c r="AM10953" s="5"/>
      <c r="AN10953" s="5"/>
      <c r="AO10953" s="5"/>
      <c r="AP10953" s="5"/>
      <c r="AQ10953" s="3"/>
      <c r="AR10953" s="3"/>
      <c r="AS10953" s="3"/>
      <c r="AT10953" s="3"/>
      <c r="AU10953" s="5"/>
      <c r="AV10953" s="3"/>
      <c r="AW10953" s="3"/>
      <c r="AX10953" s="3"/>
      <c r="AY10953" s="3"/>
      <c r="AZ10953" s="3"/>
      <c r="BA10953" s="3"/>
      <c r="BB10953" s="3"/>
      <c r="BC10953" s="3"/>
      <c r="BD10953" s="3"/>
      <c r="BE10953" s="3"/>
      <c r="BF10953" s="3"/>
      <c r="BG10953" s="3"/>
      <c r="CK10953"/>
    </row>
    <row r="10954" spans="1:89" x14ac:dyDescent="0.25">
      <c r="A10954" s="2"/>
      <c r="B10954" s="5"/>
      <c r="C10954" s="5"/>
      <c r="D10954" s="5"/>
      <c r="E10954" s="5"/>
      <c r="F10954" s="5"/>
      <c r="G10954" s="5"/>
      <c r="H10954" s="5"/>
      <c r="I10954" s="3"/>
      <c r="J10954" s="5"/>
      <c r="K10954" s="5"/>
      <c r="L10954" s="5"/>
      <c r="M10954" s="5"/>
      <c r="AJ10954" s="5"/>
      <c r="AK10954" s="3"/>
      <c r="AL10954" s="3"/>
      <c r="AM10954" s="3"/>
      <c r="AN10954" s="5"/>
      <c r="AO10954" s="5"/>
      <c r="AP10954" s="5"/>
      <c r="AQ10954" s="5"/>
      <c r="AR10954" s="5"/>
      <c r="AS10954" s="5"/>
      <c r="AT10954" s="3"/>
      <c r="AU10954" s="5"/>
      <c r="AV10954" s="3"/>
      <c r="AW10954" s="3"/>
      <c r="AX10954" s="3"/>
      <c r="AY10954" s="3"/>
      <c r="AZ10954" s="3"/>
      <c r="BA10954" s="3"/>
      <c r="BB10954" s="3"/>
      <c r="BC10954" s="3"/>
      <c r="BD10954" s="3"/>
      <c r="BE10954" s="3"/>
      <c r="BF10954" s="3"/>
      <c r="BG10954" s="3"/>
      <c r="CK10954"/>
    </row>
    <row r="10955" spans="1:89" x14ac:dyDescent="0.25">
      <c r="A10955" s="2"/>
      <c r="B10955" s="5"/>
      <c r="C10955" s="5"/>
      <c r="D10955" s="5"/>
      <c r="E10955" s="5"/>
      <c r="F10955" s="5"/>
      <c r="G10955" s="5"/>
      <c r="H10955" s="5"/>
      <c r="I10955" s="3"/>
      <c r="J10955" s="5"/>
      <c r="K10955" s="5"/>
      <c r="L10955" s="5"/>
      <c r="M10955" s="5"/>
      <c r="AJ10955" s="3"/>
      <c r="AK10955" s="3"/>
      <c r="AL10955" s="3"/>
      <c r="AM10955" s="3"/>
      <c r="AN10955" s="5"/>
      <c r="AO10955" s="5"/>
      <c r="AP10955" s="5"/>
      <c r="AQ10955" s="3"/>
      <c r="AR10955" s="3"/>
      <c r="AS10955" s="3"/>
      <c r="AT10955" s="3"/>
      <c r="AU10955" s="5"/>
      <c r="AV10955" s="3"/>
      <c r="AW10955" s="3"/>
      <c r="AX10955" s="3"/>
      <c r="AY10955" s="3"/>
      <c r="AZ10955" s="3"/>
      <c r="BA10955" s="3"/>
      <c r="BB10955" s="3"/>
      <c r="BC10955" s="3"/>
      <c r="BD10955" s="3"/>
      <c r="BE10955" s="3"/>
      <c r="BF10955" s="3"/>
      <c r="BG10955" s="3"/>
      <c r="CK10955"/>
    </row>
    <row r="10956" spans="1:89" x14ac:dyDescent="0.25">
      <c r="A10956" s="2"/>
      <c r="B10956" s="5"/>
      <c r="C10956" s="5"/>
      <c r="D10956" s="5"/>
      <c r="E10956" s="5"/>
      <c r="F10956" s="5"/>
      <c r="G10956" s="5"/>
      <c r="H10956" s="5"/>
      <c r="I10956" s="3"/>
      <c r="J10956" s="5"/>
      <c r="K10956" s="5"/>
      <c r="L10956" s="5"/>
      <c r="M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3"/>
      <c r="AU10956" s="5"/>
      <c r="AV10956" s="3"/>
      <c r="AW10956" s="3"/>
      <c r="AX10956" s="3"/>
      <c r="AY10956" s="3"/>
      <c r="AZ10956" s="3"/>
      <c r="BA10956" s="3"/>
      <c r="BB10956" s="3"/>
      <c r="BC10956" s="3"/>
      <c r="BD10956" s="3"/>
      <c r="BE10956" s="3"/>
      <c r="BF10956" s="3"/>
      <c r="BG10956" s="3"/>
      <c r="CK10956"/>
    </row>
    <row r="10957" spans="1:89" x14ac:dyDescent="0.25">
      <c r="A10957" s="2"/>
      <c r="B10957" s="5"/>
      <c r="C10957" s="5"/>
      <c r="D10957" s="5"/>
      <c r="E10957" s="5"/>
      <c r="F10957" s="5"/>
      <c r="G10957" s="5"/>
      <c r="H10957" s="5"/>
      <c r="I10957" s="3"/>
      <c r="J10957" s="5"/>
      <c r="K10957" s="5"/>
      <c r="L10957" s="5"/>
      <c r="M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3"/>
      <c r="AU10957" s="5"/>
      <c r="AV10957" s="3"/>
      <c r="AW10957" s="3"/>
      <c r="AX10957" s="3"/>
      <c r="AY10957" s="3"/>
      <c r="AZ10957" s="3"/>
      <c r="BA10957" s="3"/>
      <c r="BB10957" s="3"/>
      <c r="BC10957" s="3"/>
      <c r="BD10957" s="3"/>
      <c r="BE10957" s="3"/>
      <c r="BF10957" s="3"/>
      <c r="BG10957" s="3"/>
      <c r="CK10957"/>
    </row>
    <row r="10958" spans="1:89" x14ac:dyDescent="0.25">
      <c r="A10958" s="2"/>
      <c r="B10958" s="5"/>
      <c r="C10958" s="5"/>
      <c r="D10958" s="5"/>
      <c r="E10958" s="5"/>
      <c r="F10958" s="5"/>
      <c r="G10958" s="5"/>
      <c r="H10958" s="5"/>
      <c r="I10958" s="3"/>
      <c r="J10958" s="5"/>
      <c r="K10958" s="5"/>
      <c r="L10958" s="5"/>
      <c r="M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3"/>
      <c r="AU10958" s="5"/>
      <c r="AV10958" s="3"/>
      <c r="AW10958" s="3"/>
      <c r="AX10958" s="3"/>
      <c r="AY10958" s="3"/>
      <c r="AZ10958" s="3"/>
      <c r="BA10958" s="3"/>
      <c r="BB10958" s="3"/>
      <c r="BC10958" s="3"/>
      <c r="BD10958" s="3"/>
      <c r="BE10958" s="3"/>
      <c r="BF10958" s="3"/>
      <c r="BG10958" s="3"/>
      <c r="CK10958"/>
    </row>
    <row r="10959" spans="1:89" x14ac:dyDescent="0.25">
      <c r="A10959" s="2"/>
      <c r="B10959" s="5"/>
      <c r="C10959" s="5"/>
      <c r="D10959" s="5"/>
      <c r="E10959" s="5"/>
      <c r="F10959" s="5"/>
      <c r="G10959" s="5"/>
      <c r="H10959" s="5"/>
      <c r="I10959" s="3"/>
      <c r="J10959" s="5"/>
      <c r="K10959" s="5"/>
      <c r="L10959" s="5"/>
      <c r="M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3"/>
      <c r="AU10959" s="5"/>
      <c r="AV10959" s="3"/>
      <c r="AW10959" s="3"/>
      <c r="AX10959" s="3"/>
      <c r="AY10959" s="3"/>
      <c r="AZ10959" s="3"/>
      <c r="BA10959" s="3"/>
      <c r="BB10959" s="3"/>
      <c r="BC10959" s="3"/>
      <c r="BD10959" s="3"/>
      <c r="BE10959" s="3"/>
      <c r="BF10959" s="3"/>
      <c r="BG10959" s="3"/>
      <c r="CK10959"/>
    </row>
    <row r="10960" spans="1:89" x14ac:dyDescent="0.25">
      <c r="A10960" s="2"/>
      <c r="B10960" s="5"/>
      <c r="C10960" s="5"/>
      <c r="D10960" s="5"/>
      <c r="E10960" s="5"/>
      <c r="F10960" s="5"/>
      <c r="G10960" s="5"/>
      <c r="H10960" s="5"/>
      <c r="I10960" s="3"/>
      <c r="J10960" s="5"/>
      <c r="K10960" s="5"/>
      <c r="L10960" s="5"/>
      <c r="M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3"/>
      <c r="AU10960" s="5"/>
      <c r="AV10960" s="3"/>
      <c r="AW10960" s="3"/>
      <c r="AX10960" s="3"/>
      <c r="AY10960" s="3"/>
      <c r="AZ10960" s="3"/>
      <c r="BA10960" s="3"/>
      <c r="BB10960" s="3"/>
      <c r="BC10960" s="3"/>
      <c r="BD10960" s="3"/>
      <c r="BE10960" s="3"/>
      <c r="BF10960" s="3"/>
      <c r="BG10960" s="3"/>
      <c r="CK10960"/>
    </row>
    <row r="10961" spans="1:89" x14ac:dyDescent="0.25">
      <c r="A10961" s="2"/>
      <c r="B10961" s="5"/>
      <c r="C10961" s="5"/>
      <c r="D10961" s="5"/>
      <c r="E10961" s="5"/>
      <c r="F10961" s="5"/>
      <c r="G10961" s="5"/>
      <c r="H10961" s="5"/>
      <c r="I10961" s="3"/>
      <c r="J10961" s="5"/>
      <c r="K10961" s="5"/>
      <c r="L10961" s="5"/>
      <c r="M10961" s="5"/>
      <c r="AJ10961" s="3"/>
      <c r="AK10961" s="3"/>
      <c r="AL10961" s="3"/>
      <c r="AM10961" s="3"/>
      <c r="AN10961" s="5"/>
      <c r="AO10961" s="5"/>
      <c r="AP10961" s="5"/>
      <c r="AQ10961" s="3"/>
      <c r="AR10961" s="5"/>
      <c r="AS10961" s="3"/>
      <c r="AT10961" s="3"/>
      <c r="AU10961" s="5"/>
      <c r="AV10961" s="3"/>
      <c r="AW10961" s="3"/>
      <c r="AX10961" s="3"/>
      <c r="AY10961" s="3"/>
      <c r="AZ10961" s="3"/>
      <c r="BA10961" s="3"/>
      <c r="BB10961" s="3"/>
      <c r="BC10961" s="3"/>
      <c r="BD10961" s="3"/>
      <c r="BE10961" s="3"/>
      <c r="BF10961" s="3"/>
      <c r="BG10961" s="3"/>
      <c r="CK10961"/>
    </row>
    <row r="10962" spans="1:89" x14ac:dyDescent="0.25">
      <c r="A10962" s="2"/>
      <c r="B10962" s="5"/>
      <c r="C10962" s="5"/>
      <c r="D10962" s="5"/>
      <c r="E10962" s="5"/>
      <c r="F10962" s="5"/>
      <c r="G10962" s="5"/>
      <c r="H10962" s="5"/>
      <c r="I10962" s="3"/>
      <c r="J10962" s="5"/>
      <c r="K10962" s="5"/>
      <c r="L10962" s="5"/>
      <c r="M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3"/>
      <c r="AU10962" s="5"/>
      <c r="AV10962" s="3"/>
      <c r="AW10962" s="3"/>
      <c r="AX10962" s="3"/>
      <c r="AY10962" s="3"/>
      <c r="AZ10962" s="3"/>
      <c r="BA10962" s="3"/>
      <c r="BB10962" s="3"/>
      <c r="BC10962" s="3"/>
      <c r="BD10962" s="3"/>
      <c r="BE10962" s="3"/>
      <c r="BF10962" s="3"/>
      <c r="BG10962" s="3"/>
      <c r="CK10962"/>
    </row>
    <row r="10963" spans="1:89" x14ac:dyDescent="0.25">
      <c r="A10963" s="2"/>
      <c r="B10963" s="5"/>
      <c r="C10963" s="5"/>
      <c r="D10963" s="5"/>
      <c r="E10963" s="5"/>
      <c r="F10963" s="5"/>
      <c r="G10963" s="5"/>
      <c r="H10963" s="5"/>
      <c r="I10963" s="3"/>
      <c r="J10963" s="5"/>
      <c r="K10963" s="5"/>
      <c r="L10963" s="5"/>
      <c r="M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3"/>
      <c r="AU10963" s="5"/>
      <c r="AV10963" s="3"/>
      <c r="AW10963" s="3"/>
      <c r="AX10963" s="3"/>
      <c r="AY10963" s="3"/>
      <c r="AZ10963" s="3"/>
      <c r="BA10963" s="3"/>
      <c r="BB10963" s="3"/>
      <c r="BC10963" s="3"/>
      <c r="BD10963" s="3"/>
      <c r="BE10963" s="3"/>
      <c r="BF10963" s="3"/>
      <c r="BG10963" s="3"/>
      <c r="CK10963"/>
    </row>
    <row r="10964" spans="1:89" x14ac:dyDescent="0.25">
      <c r="A10964" s="2"/>
      <c r="B10964" s="5"/>
      <c r="C10964" s="5"/>
      <c r="D10964" s="5"/>
      <c r="E10964" s="5"/>
      <c r="F10964" s="5"/>
      <c r="G10964" s="5"/>
      <c r="H10964" s="5"/>
      <c r="I10964" s="3"/>
      <c r="J10964" s="5"/>
      <c r="K10964" s="5"/>
      <c r="L10964" s="5"/>
      <c r="M10964" s="5"/>
      <c r="AJ10964" s="3"/>
      <c r="AK10964" s="3"/>
      <c r="AL10964" s="3"/>
      <c r="AM10964" s="3"/>
      <c r="AN10964" s="5"/>
      <c r="AO10964" s="5"/>
      <c r="AP10964" s="5"/>
      <c r="AQ10964" s="5"/>
      <c r="AR10964" s="5"/>
      <c r="AS10964" s="5"/>
      <c r="AT10964" s="3"/>
      <c r="AU10964" s="5"/>
      <c r="AV10964" s="3"/>
      <c r="AW10964" s="3"/>
      <c r="AX10964" s="3"/>
      <c r="AY10964" s="3"/>
      <c r="AZ10964" s="3"/>
      <c r="BA10964" s="3"/>
      <c r="BB10964" s="3"/>
      <c r="BC10964" s="3"/>
      <c r="BD10964" s="3"/>
      <c r="BE10964" s="3"/>
      <c r="BF10964" s="3"/>
      <c r="BG10964" s="3"/>
      <c r="CK10964"/>
    </row>
    <row r="10965" spans="1:89" x14ac:dyDescent="0.25">
      <c r="A10965" s="2"/>
      <c r="B10965" s="5"/>
      <c r="C10965" s="5"/>
      <c r="D10965" s="5"/>
      <c r="E10965" s="5"/>
      <c r="F10965" s="5"/>
      <c r="G10965" s="5"/>
      <c r="H10965" s="5"/>
      <c r="I10965" s="3"/>
      <c r="J10965" s="5"/>
      <c r="K10965" s="5"/>
      <c r="L10965" s="5"/>
      <c r="M10965" s="5"/>
      <c r="AJ10965" s="3"/>
      <c r="AK10965" s="3"/>
      <c r="AL10965" s="3"/>
      <c r="AM10965" s="5"/>
      <c r="AN10965" s="5"/>
      <c r="AO10965" s="5"/>
      <c r="AP10965" s="5"/>
      <c r="AQ10965" s="5"/>
      <c r="AR10965" s="5"/>
      <c r="AS10965" s="5"/>
      <c r="AT10965" s="3"/>
      <c r="AU10965" s="5"/>
      <c r="AV10965" s="3"/>
      <c r="AW10965" s="3"/>
      <c r="AX10965" s="3"/>
      <c r="AY10965" s="3"/>
      <c r="AZ10965" s="3"/>
      <c r="BA10965" s="3"/>
      <c r="BB10965" s="3"/>
      <c r="BC10965" s="3"/>
      <c r="BD10965" s="3"/>
      <c r="BE10965" s="3"/>
      <c r="BF10965" s="3"/>
      <c r="BG10965" s="3"/>
      <c r="CK10965"/>
    </row>
    <row r="10966" spans="1:89" x14ac:dyDescent="0.25">
      <c r="A10966" s="2"/>
      <c r="B10966" s="5"/>
      <c r="C10966" s="5"/>
      <c r="D10966" s="5"/>
      <c r="E10966" s="5"/>
      <c r="F10966" s="5"/>
      <c r="G10966" s="5"/>
      <c r="H10966" s="5"/>
      <c r="I10966" s="3"/>
      <c r="J10966" s="5"/>
      <c r="K10966" s="5"/>
      <c r="L10966" s="5"/>
      <c r="M10966" s="5"/>
      <c r="AJ10966" s="5"/>
      <c r="AK10966" s="5"/>
      <c r="AL10966" s="5"/>
      <c r="AM10966" s="5"/>
      <c r="AN10966" s="5"/>
      <c r="AO10966" s="5"/>
      <c r="AP10966" s="5"/>
      <c r="AQ10966" s="3"/>
      <c r="AR10966" s="5"/>
      <c r="AS10966" s="5"/>
      <c r="AT10966" s="3"/>
      <c r="AU10966" s="5"/>
      <c r="AV10966" s="3"/>
      <c r="AW10966" s="3"/>
      <c r="AX10966" s="3"/>
      <c r="AY10966" s="3"/>
      <c r="AZ10966" s="3"/>
      <c r="BA10966" s="3"/>
      <c r="BB10966" s="3"/>
      <c r="BC10966" s="3"/>
      <c r="BD10966" s="3"/>
      <c r="BE10966" s="3"/>
      <c r="BF10966" s="3"/>
      <c r="BG10966" s="3"/>
      <c r="CK10966"/>
    </row>
    <row r="10967" spans="1:89" x14ac:dyDescent="0.25">
      <c r="A10967" s="2"/>
      <c r="B10967" s="5"/>
      <c r="C10967" s="5"/>
      <c r="D10967" s="5"/>
      <c r="E10967" s="5"/>
      <c r="F10967" s="5"/>
      <c r="G10967" s="5"/>
      <c r="H10967" s="5"/>
      <c r="I10967" s="3"/>
      <c r="J10967" s="5"/>
      <c r="K10967" s="5"/>
      <c r="L10967" s="5"/>
      <c r="M10967" s="5"/>
      <c r="AJ10967" s="3"/>
      <c r="AK10967" s="3"/>
      <c r="AL10967" s="3"/>
      <c r="AM10967" s="3"/>
      <c r="AN10967" s="5"/>
      <c r="AO10967" s="5"/>
      <c r="AP10967" s="5"/>
      <c r="AQ10967" s="3"/>
      <c r="AR10967" s="5"/>
      <c r="AS10967" s="5"/>
      <c r="AT10967" s="3"/>
      <c r="AU10967" s="5"/>
      <c r="AV10967" s="3"/>
      <c r="AW10967" s="3"/>
      <c r="AX10967" s="3"/>
      <c r="AY10967" s="3"/>
      <c r="AZ10967" s="3"/>
      <c r="BA10967" s="3"/>
      <c r="BB10967" s="3"/>
      <c r="BC10967" s="3"/>
      <c r="BD10967" s="3"/>
      <c r="BE10967" s="3"/>
      <c r="BF10967" s="3"/>
      <c r="BG10967" s="3"/>
      <c r="CK10967"/>
    </row>
    <row r="10968" spans="1:89" x14ac:dyDescent="0.25">
      <c r="A10968" s="2"/>
      <c r="B10968" s="5"/>
      <c r="C10968" s="5"/>
      <c r="D10968" s="5"/>
      <c r="E10968" s="5"/>
      <c r="F10968" s="5"/>
      <c r="G10968" s="5"/>
      <c r="H10968" s="5"/>
      <c r="I10968" s="3"/>
      <c r="J10968" s="5"/>
      <c r="K10968" s="5"/>
      <c r="L10968" s="5"/>
      <c r="M10968" s="5"/>
      <c r="AJ10968" s="3"/>
      <c r="AK10968" s="3"/>
      <c r="AL10968" s="3"/>
      <c r="AM10968" s="3"/>
      <c r="AN10968" s="5"/>
      <c r="AO10968" s="5"/>
      <c r="AP10968" s="5"/>
      <c r="AQ10968" s="3"/>
      <c r="AR10968" s="5"/>
      <c r="AS10968" s="5"/>
      <c r="AT10968" s="3"/>
      <c r="AU10968" s="5"/>
      <c r="AV10968" s="3"/>
      <c r="AW10968" s="3"/>
      <c r="AX10968" s="3"/>
      <c r="AY10968" s="3"/>
      <c r="AZ10968" s="3"/>
      <c r="BA10968" s="3"/>
      <c r="BB10968" s="3"/>
      <c r="BC10968" s="3"/>
      <c r="BD10968" s="3"/>
      <c r="BE10968" s="3"/>
      <c r="BF10968" s="3"/>
      <c r="BG10968" s="3"/>
      <c r="CK10968"/>
    </row>
    <row r="10969" spans="1:89" x14ac:dyDescent="0.25">
      <c r="A10969" s="2"/>
      <c r="B10969" s="5"/>
      <c r="C10969" s="5"/>
      <c r="D10969" s="5"/>
      <c r="E10969" s="5"/>
      <c r="F10969" s="5"/>
      <c r="G10969" s="5"/>
      <c r="H10969" s="5"/>
      <c r="I10969" s="3"/>
      <c r="J10969" s="5"/>
      <c r="K10969" s="5"/>
      <c r="L10969" s="5"/>
      <c r="M10969" s="5"/>
      <c r="AJ10969" s="3"/>
      <c r="AK10969" s="3"/>
      <c r="AL10969" s="3"/>
      <c r="AM10969" s="3"/>
      <c r="AN10969" s="5"/>
      <c r="AO10969" s="5"/>
      <c r="AP10969" s="5"/>
      <c r="AQ10969" s="5"/>
      <c r="AR10969" s="5"/>
      <c r="AS10969" s="5"/>
      <c r="AT10969" s="3"/>
      <c r="AU10969" s="5"/>
      <c r="AV10969" s="3"/>
      <c r="AW10969" s="3"/>
      <c r="AX10969" s="3"/>
      <c r="AY10969" s="3"/>
      <c r="AZ10969" s="3"/>
      <c r="BA10969" s="3"/>
      <c r="BB10969" s="3"/>
      <c r="BC10969" s="3"/>
      <c r="BD10969" s="3"/>
      <c r="BE10969" s="3"/>
      <c r="BF10969" s="3"/>
      <c r="BG10969" s="3"/>
      <c r="CK10969"/>
    </row>
    <row r="10970" spans="1:89" x14ac:dyDescent="0.25">
      <c r="A10970" s="2"/>
      <c r="B10970" s="5"/>
      <c r="C10970" s="5"/>
      <c r="D10970" s="5"/>
      <c r="E10970" s="5"/>
      <c r="F10970" s="5"/>
      <c r="G10970" s="5"/>
      <c r="H10970" s="5"/>
      <c r="I10970" s="3"/>
      <c r="J10970" s="5"/>
      <c r="K10970" s="5"/>
      <c r="L10970" s="5"/>
      <c r="M10970" s="5"/>
      <c r="AJ10970" s="3"/>
      <c r="AK10970" s="3"/>
      <c r="AL10970" s="3"/>
      <c r="AM10970" s="5"/>
      <c r="AN10970" s="5"/>
      <c r="AO10970" s="5"/>
      <c r="AP10970" s="5"/>
      <c r="AQ10970" s="5"/>
      <c r="AR10970" s="5"/>
      <c r="AS10970" s="5"/>
      <c r="AT10970" s="3"/>
      <c r="AU10970" s="5"/>
      <c r="AV10970" s="3"/>
      <c r="AW10970" s="3"/>
      <c r="AX10970" s="3"/>
      <c r="AY10970" s="3"/>
      <c r="AZ10970" s="3"/>
      <c r="BA10970" s="3"/>
      <c r="BB10970" s="3"/>
      <c r="BC10970" s="3"/>
      <c r="BD10970" s="3"/>
      <c r="BE10970" s="3"/>
      <c r="BF10970" s="3"/>
      <c r="BG10970" s="3"/>
      <c r="CK10970"/>
    </row>
    <row r="10971" spans="1:89" x14ac:dyDescent="0.25">
      <c r="A10971" s="2"/>
      <c r="B10971" s="5"/>
      <c r="C10971" s="5"/>
      <c r="D10971" s="5"/>
      <c r="E10971" s="5"/>
      <c r="F10971" s="5"/>
      <c r="G10971" s="5"/>
      <c r="H10971" s="5"/>
      <c r="I10971" s="3"/>
      <c r="J10971" s="5"/>
      <c r="K10971" s="5"/>
      <c r="L10971" s="5"/>
      <c r="M10971" s="5"/>
      <c r="AJ10971" s="5"/>
      <c r="AK10971" s="5"/>
      <c r="AL10971" s="5"/>
      <c r="AM10971" s="5"/>
      <c r="AN10971" s="5"/>
      <c r="AO10971" s="5"/>
      <c r="AP10971" s="5"/>
      <c r="AQ10971" s="3"/>
      <c r="AR10971" s="5"/>
      <c r="AS10971" s="3"/>
      <c r="AT10971" s="3"/>
      <c r="AU10971" s="5"/>
      <c r="AV10971" s="3"/>
      <c r="AW10971" s="3"/>
      <c r="AX10971" s="3"/>
      <c r="AY10971" s="3"/>
      <c r="AZ10971" s="3"/>
      <c r="BA10971" s="3"/>
      <c r="BB10971" s="3"/>
      <c r="BC10971" s="3"/>
      <c r="BD10971" s="3"/>
      <c r="BE10971" s="3"/>
      <c r="BF10971" s="3"/>
      <c r="BG10971" s="3"/>
      <c r="CK10971"/>
    </row>
    <row r="10972" spans="1:89" x14ac:dyDescent="0.25">
      <c r="A10972" s="2"/>
      <c r="B10972" s="5"/>
      <c r="C10972" s="5"/>
      <c r="D10972" s="5"/>
      <c r="E10972" s="5"/>
      <c r="F10972" s="5"/>
      <c r="G10972" s="5"/>
      <c r="H10972" s="5"/>
      <c r="I10972" s="3"/>
      <c r="J10972" s="5"/>
      <c r="K10972" s="5"/>
      <c r="L10972" s="5"/>
      <c r="M10972" s="5"/>
      <c r="AJ10972" s="3"/>
      <c r="AK10972" s="3"/>
      <c r="AL10972" s="3"/>
      <c r="AM10972" s="3"/>
      <c r="AN10972" s="5"/>
      <c r="AO10972" s="5"/>
      <c r="AP10972" s="5"/>
      <c r="AQ10972" s="3"/>
      <c r="AR10972" s="5"/>
      <c r="AS10972" s="5"/>
      <c r="AT10972" s="3"/>
      <c r="AU10972" s="5"/>
      <c r="AV10972" s="3"/>
      <c r="AW10972" s="3"/>
      <c r="AX10972" s="3"/>
      <c r="AY10972" s="3"/>
      <c r="AZ10972" s="3"/>
      <c r="BA10972" s="3"/>
      <c r="BB10972" s="3"/>
      <c r="BC10972" s="3"/>
      <c r="BD10972" s="3"/>
      <c r="BE10972" s="3"/>
      <c r="BF10972" s="3"/>
      <c r="BG10972" s="3"/>
      <c r="CK10972"/>
    </row>
    <row r="10973" spans="1:89" x14ac:dyDescent="0.25">
      <c r="A10973" s="2"/>
      <c r="B10973" s="5"/>
      <c r="C10973" s="5"/>
      <c r="D10973" s="5"/>
      <c r="E10973" s="5"/>
      <c r="F10973" s="5"/>
      <c r="G10973" s="5"/>
      <c r="H10973" s="5"/>
      <c r="I10973" s="3"/>
      <c r="J10973" s="5"/>
      <c r="K10973" s="5"/>
      <c r="L10973" s="5"/>
      <c r="M10973" s="5"/>
      <c r="AJ10973" s="3"/>
      <c r="AK10973" s="3"/>
      <c r="AL10973" s="3"/>
      <c r="AM10973" s="3"/>
      <c r="AN10973" s="5"/>
      <c r="AO10973" s="5"/>
      <c r="AP10973" s="5"/>
      <c r="AQ10973" s="3"/>
      <c r="AR10973" s="5"/>
      <c r="AS10973" s="3"/>
      <c r="AT10973" s="3"/>
      <c r="AU10973" s="5"/>
      <c r="AV10973" s="3"/>
      <c r="AW10973" s="3"/>
      <c r="AX10973" s="3"/>
      <c r="AY10973" s="3"/>
      <c r="AZ10973" s="3"/>
      <c r="BA10973" s="3"/>
      <c r="BB10973" s="3"/>
      <c r="BC10973" s="3"/>
      <c r="BD10973" s="3"/>
      <c r="BE10973" s="3"/>
      <c r="BF10973" s="3"/>
      <c r="BG10973" s="3"/>
      <c r="CK10973"/>
    </row>
    <row r="10974" spans="1:89" x14ac:dyDescent="0.25">
      <c r="A10974" s="2"/>
      <c r="B10974" s="5"/>
      <c r="C10974" s="5"/>
      <c r="D10974" s="5"/>
      <c r="E10974" s="5"/>
      <c r="F10974" s="5"/>
      <c r="G10974" s="5"/>
      <c r="H10974" s="5"/>
      <c r="I10974" s="3"/>
      <c r="J10974" s="5"/>
      <c r="K10974" s="5"/>
      <c r="L10974" s="5"/>
      <c r="M10974" s="5"/>
      <c r="AJ10974" s="3"/>
      <c r="AK10974" s="3"/>
      <c r="AL10974" s="3"/>
      <c r="AM10974" s="3"/>
      <c r="AN10974" s="5"/>
      <c r="AO10974" s="5"/>
      <c r="AP10974" s="5"/>
      <c r="AQ10974" s="5"/>
      <c r="AR10974" s="5"/>
      <c r="AS10974" s="5"/>
      <c r="AT10974" s="3"/>
      <c r="AU10974" s="5"/>
      <c r="AV10974" s="3"/>
      <c r="AW10974" s="3"/>
      <c r="AX10974" s="3"/>
      <c r="AY10974" s="3"/>
      <c r="AZ10974" s="3"/>
      <c r="BA10974" s="3"/>
      <c r="BB10974" s="3"/>
      <c r="BC10974" s="3"/>
      <c r="BD10974" s="3"/>
      <c r="BE10974" s="3"/>
      <c r="BF10974" s="3"/>
      <c r="BG10974" s="3"/>
      <c r="CK10974"/>
    </row>
    <row r="10975" spans="1:89" x14ac:dyDescent="0.25">
      <c r="A10975" s="2"/>
      <c r="B10975" s="5"/>
      <c r="C10975" s="5"/>
      <c r="D10975" s="5"/>
      <c r="E10975" s="5"/>
      <c r="F10975" s="5"/>
      <c r="G10975" s="5"/>
      <c r="H10975" s="5"/>
      <c r="I10975" s="3"/>
      <c r="J10975" s="5"/>
      <c r="K10975" s="5"/>
      <c r="L10975" s="5"/>
      <c r="M10975" s="5"/>
      <c r="AJ10975" s="3"/>
      <c r="AK10975" s="3"/>
      <c r="AL10975" s="3"/>
      <c r="AM10975" s="5"/>
      <c r="AN10975" s="5"/>
      <c r="AO10975" s="5"/>
      <c r="AP10975" s="5"/>
      <c r="AQ10975" s="5"/>
      <c r="AR10975" s="5"/>
      <c r="AS10975" s="5"/>
      <c r="AT10975" s="3"/>
      <c r="AU10975" s="5"/>
      <c r="AV10975" s="3"/>
      <c r="AW10975" s="3"/>
      <c r="AX10975" s="3"/>
      <c r="AY10975" s="3"/>
      <c r="AZ10975" s="3"/>
      <c r="BA10975" s="3"/>
      <c r="BB10975" s="3"/>
      <c r="BC10975" s="3"/>
      <c r="BD10975" s="3"/>
      <c r="BE10975" s="3"/>
      <c r="BF10975" s="3"/>
      <c r="BG10975" s="3"/>
      <c r="CK10975"/>
    </row>
    <row r="10976" spans="1:89" x14ac:dyDescent="0.25">
      <c r="A10976" s="2"/>
      <c r="B10976" s="5"/>
      <c r="C10976" s="5"/>
      <c r="D10976" s="5"/>
      <c r="E10976" s="5"/>
      <c r="F10976" s="5"/>
      <c r="G10976" s="5"/>
      <c r="H10976" s="5"/>
      <c r="I10976" s="3"/>
      <c r="J10976" s="5"/>
      <c r="K10976" s="5"/>
      <c r="L10976" s="5"/>
      <c r="M10976" s="5"/>
      <c r="AJ10976" s="5"/>
      <c r="AK10976" s="5"/>
      <c r="AL10976" s="5"/>
      <c r="AM10976" s="5"/>
      <c r="AN10976" s="5"/>
      <c r="AO10976" s="5"/>
      <c r="AP10976" s="5"/>
      <c r="AQ10976" s="3"/>
      <c r="AR10976" s="3"/>
      <c r="AS10976" s="3"/>
      <c r="AT10976" s="3"/>
      <c r="AU10976" s="5"/>
      <c r="AV10976" s="3"/>
      <c r="AW10976" s="3"/>
      <c r="AX10976" s="3"/>
      <c r="AY10976" s="3"/>
      <c r="AZ10976" s="3"/>
      <c r="BA10976" s="3"/>
      <c r="BB10976" s="3"/>
      <c r="BC10976" s="3"/>
      <c r="BD10976" s="3"/>
      <c r="BE10976" s="3"/>
      <c r="BF10976" s="3"/>
      <c r="BG10976" s="3"/>
      <c r="CK10976"/>
    </row>
    <row r="10977" spans="1:89" x14ac:dyDescent="0.25">
      <c r="A10977" s="2"/>
      <c r="B10977" s="5"/>
      <c r="C10977" s="5"/>
      <c r="D10977" s="5"/>
      <c r="E10977" s="5"/>
      <c r="F10977" s="5"/>
      <c r="G10977" s="5"/>
      <c r="H10977" s="5"/>
      <c r="I10977" s="3"/>
      <c r="J10977" s="5"/>
      <c r="K10977" s="5"/>
      <c r="L10977" s="5"/>
      <c r="M10977" s="5"/>
      <c r="AJ10977" s="5"/>
      <c r="AK10977" s="3"/>
      <c r="AL10977" s="3"/>
      <c r="AM10977" s="3"/>
      <c r="AN10977" s="5"/>
      <c r="AO10977" s="5"/>
      <c r="AP10977" s="5"/>
      <c r="AQ10977" s="5"/>
      <c r="AR10977" s="5"/>
      <c r="AS10977" s="5"/>
      <c r="AT10977" s="3"/>
      <c r="AU10977" s="5"/>
      <c r="AV10977" s="3"/>
      <c r="AW10977" s="3"/>
      <c r="AX10977" s="3"/>
      <c r="AY10977" s="3"/>
      <c r="AZ10977" s="3"/>
      <c r="BA10977" s="3"/>
      <c r="BB10977" s="3"/>
      <c r="BC10977" s="3"/>
      <c r="BD10977" s="3"/>
      <c r="BE10977" s="3"/>
      <c r="BF10977" s="3"/>
      <c r="BG10977" s="3"/>
      <c r="CK10977"/>
    </row>
    <row r="10978" spans="1:89" x14ac:dyDescent="0.25">
      <c r="A10978" s="2"/>
      <c r="B10978" s="5"/>
      <c r="C10978" s="5"/>
      <c r="D10978" s="5"/>
      <c r="E10978" s="5"/>
      <c r="F10978" s="5"/>
      <c r="G10978" s="5"/>
      <c r="H10978" s="5"/>
      <c r="I10978" s="5"/>
      <c r="J10978" s="5"/>
      <c r="K10978" s="5"/>
      <c r="L10978" s="5"/>
      <c r="M10978" s="5"/>
      <c r="AJ10978" s="3"/>
      <c r="AK10978" s="3"/>
      <c r="AL10978" s="3"/>
      <c r="AM10978" s="3"/>
      <c r="AN10978" s="5"/>
      <c r="AO10978" s="5"/>
      <c r="AP10978" s="5"/>
      <c r="AQ10978" s="3"/>
      <c r="AR10978" s="3"/>
      <c r="AS10978" s="3"/>
      <c r="AT10978" s="3"/>
      <c r="AU10978" s="5"/>
      <c r="AV10978" s="3"/>
      <c r="AW10978" s="3"/>
      <c r="AX10978" s="3"/>
      <c r="AY10978" s="3"/>
      <c r="AZ10978" s="3"/>
      <c r="BA10978" s="3"/>
      <c r="BB10978" s="3"/>
      <c r="BC10978" s="3"/>
      <c r="BD10978" s="3"/>
      <c r="BE10978" s="3"/>
      <c r="BF10978" s="3"/>
      <c r="BG10978" s="3"/>
      <c r="CK10978"/>
    </row>
    <row r="10979" spans="1:89" x14ac:dyDescent="0.25">
      <c r="A10979" s="2"/>
      <c r="B10979" s="5"/>
      <c r="C10979" s="5"/>
      <c r="D10979" s="5"/>
      <c r="E10979" s="5"/>
      <c r="F10979" s="5"/>
      <c r="G10979" s="5"/>
      <c r="H10979" s="5"/>
      <c r="I10979" s="3"/>
      <c r="J10979" s="5"/>
      <c r="K10979" s="5"/>
      <c r="L10979" s="5"/>
      <c r="M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3"/>
      <c r="AU10979" s="5"/>
      <c r="AV10979" s="3"/>
      <c r="AW10979" s="3"/>
      <c r="AX10979" s="3"/>
      <c r="AY10979" s="3"/>
      <c r="AZ10979" s="3"/>
      <c r="BA10979" s="3"/>
      <c r="BB10979" s="3"/>
      <c r="BC10979" s="3"/>
      <c r="BD10979" s="3"/>
      <c r="BE10979" s="3"/>
      <c r="BF10979" s="3"/>
      <c r="BG10979" s="3"/>
      <c r="CK10979"/>
    </row>
    <row r="10980" spans="1:89" x14ac:dyDescent="0.25">
      <c r="A10980" s="2"/>
      <c r="B10980" s="5"/>
      <c r="C10980" s="5"/>
      <c r="D10980" s="5"/>
      <c r="E10980" s="5"/>
      <c r="F10980" s="5"/>
      <c r="G10980" s="5"/>
      <c r="H10980" s="5"/>
      <c r="I10980" s="3"/>
      <c r="J10980" s="5"/>
      <c r="K10980" s="5"/>
      <c r="L10980" s="5"/>
      <c r="M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3"/>
      <c r="AU10980" s="5"/>
      <c r="AV10980" s="3"/>
      <c r="AW10980" s="3"/>
      <c r="AX10980" s="3"/>
      <c r="AY10980" s="3"/>
      <c r="AZ10980" s="3"/>
      <c r="BA10980" s="3"/>
      <c r="BB10980" s="3"/>
      <c r="BC10980" s="3"/>
      <c r="BD10980" s="3"/>
      <c r="BE10980" s="3"/>
      <c r="BF10980" s="3"/>
      <c r="BG10980" s="3"/>
      <c r="CK10980"/>
    </row>
    <row r="10981" spans="1:89" x14ac:dyDescent="0.25">
      <c r="A10981" s="2"/>
      <c r="B10981" s="5"/>
      <c r="C10981" s="5"/>
      <c r="D10981" s="5"/>
      <c r="E10981" s="5"/>
      <c r="F10981" s="5"/>
      <c r="G10981" s="5"/>
      <c r="H10981" s="5"/>
      <c r="I10981" s="3"/>
      <c r="J10981" s="5"/>
      <c r="K10981" s="5"/>
      <c r="L10981" s="5"/>
      <c r="M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3"/>
      <c r="AU10981" s="5"/>
      <c r="AV10981" s="3"/>
      <c r="AW10981" s="3"/>
      <c r="AX10981" s="3"/>
      <c r="AY10981" s="3"/>
      <c r="AZ10981" s="3"/>
      <c r="BA10981" s="3"/>
      <c r="BB10981" s="3"/>
      <c r="BC10981" s="3"/>
      <c r="BD10981" s="3"/>
      <c r="BE10981" s="3"/>
      <c r="BF10981" s="3"/>
      <c r="BG10981" s="3"/>
      <c r="CK10981"/>
    </row>
    <row r="10982" spans="1:89" x14ac:dyDescent="0.25">
      <c r="A10982" s="2"/>
      <c r="B10982" s="5"/>
      <c r="C10982" s="5"/>
      <c r="D10982" s="5"/>
      <c r="E10982" s="5"/>
      <c r="F10982" s="5"/>
      <c r="G10982" s="5"/>
      <c r="H10982" s="5"/>
      <c r="I10982" s="3"/>
      <c r="J10982" s="5"/>
      <c r="K10982" s="5"/>
      <c r="L10982" s="5"/>
      <c r="M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3"/>
      <c r="AU10982" s="5"/>
      <c r="AV10982" s="3"/>
      <c r="AW10982" s="3"/>
      <c r="AX10982" s="3"/>
      <c r="AY10982" s="3"/>
      <c r="AZ10982" s="3"/>
      <c r="BA10982" s="3"/>
      <c r="BB10982" s="3"/>
      <c r="BC10982" s="3"/>
      <c r="BD10982" s="3"/>
      <c r="BE10982" s="3"/>
      <c r="BF10982" s="3"/>
      <c r="BG10982" s="3"/>
      <c r="CK10982"/>
    </row>
    <row r="10983" spans="1:89" x14ac:dyDescent="0.25">
      <c r="A10983" s="2"/>
      <c r="B10983" s="5"/>
      <c r="C10983" s="5"/>
      <c r="D10983" s="5"/>
      <c r="E10983" s="5"/>
      <c r="F10983" s="5"/>
      <c r="G10983" s="5"/>
      <c r="H10983" s="5"/>
      <c r="I10983" s="3"/>
      <c r="J10983" s="5"/>
      <c r="K10983" s="5"/>
      <c r="L10983" s="5"/>
      <c r="M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3"/>
      <c r="AU10983" s="5"/>
      <c r="AV10983" s="3"/>
      <c r="AW10983" s="3"/>
      <c r="AX10983" s="3"/>
      <c r="AY10983" s="3"/>
      <c r="AZ10983" s="3"/>
      <c r="BA10983" s="3"/>
      <c r="BB10983" s="3"/>
      <c r="BC10983" s="3"/>
      <c r="BD10983" s="3"/>
      <c r="BE10983" s="3"/>
      <c r="BF10983" s="3"/>
      <c r="BG10983" s="3"/>
      <c r="CK10983"/>
    </row>
    <row r="10984" spans="1:89" x14ac:dyDescent="0.25">
      <c r="A10984" s="2"/>
      <c r="B10984" s="5"/>
      <c r="C10984" s="5"/>
      <c r="D10984" s="5"/>
      <c r="E10984" s="5"/>
      <c r="F10984" s="5"/>
      <c r="G10984" s="5"/>
      <c r="H10984" s="5"/>
      <c r="I10984" s="3"/>
      <c r="J10984" s="5"/>
      <c r="K10984" s="5"/>
      <c r="L10984" s="5"/>
      <c r="M10984" s="5"/>
      <c r="AJ10984" s="3"/>
      <c r="AK10984" s="3"/>
      <c r="AL10984" s="3"/>
      <c r="AM10984" s="3"/>
      <c r="AN10984" s="5"/>
      <c r="AO10984" s="5"/>
      <c r="AP10984" s="5"/>
      <c r="AQ10984" s="3"/>
      <c r="AR10984" s="5"/>
      <c r="AS10984" s="3"/>
      <c r="AT10984" s="3"/>
      <c r="AU10984" s="5"/>
      <c r="AV10984" s="3"/>
      <c r="AW10984" s="3"/>
      <c r="AX10984" s="3"/>
      <c r="AY10984" s="3"/>
      <c r="AZ10984" s="3"/>
      <c r="BA10984" s="3"/>
      <c r="BB10984" s="3"/>
      <c r="BC10984" s="3"/>
      <c r="BD10984" s="3"/>
      <c r="BE10984" s="3"/>
      <c r="BF10984" s="3"/>
      <c r="BG10984" s="3"/>
      <c r="CK10984"/>
    </row>
    <row r="10985" spans="1:89" x14ac:dyDescent="0.25">
      <c r="A10985" s="2"/>
      <c r="B10985" s="5"/>
      <c r="C10985" s="5"/>
      <c r="D10985" s="5"/>
      <c r="E10985" s="5"/>
      <c r="F10985" s="5"/>
      <c r="G10985" s="5"/>
      <c r="H10985" s="5"/>
      <c r="I10985" s="3"/>
      <c r="J10985" s="5"/>
      <c r="K10985" s="5"/>
      <c r="L10985" s="5"/>
      <c r="M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3"/>
      <c r="AU10985" s="5"/>
      <c r="AV10985" s="3"/>
      <c r="AW10985" s="3"/>
      <c r="AX10985" s="3"/>
      <c r="AY10985" s="3"/>
      <c r="AZ10985" s="3"/>
      <c r="BA10985" s="3"/>
      <c r="BB10985" s="3"/>
      <c r="BC10985" s="3"/>
      <c r="BD10985" s="3"/>
      <c r="BE10985" s="3"/>
      <c r="BF10985" s="3"/>
      <c r="BG10985" s="3"/>
      <c r="CK10985"/>
    </row>
    <row r="10986" spans="1:89" x14ac:dyDescent="0.25">
      <c r="A10986" s="2"/>
      <c r="B10986" s="5"/>
      <c r="C10986" s="5"/>
      <c r="D10986" s="5"/>
      <c r="E10986" s="5"/>
      <c r="F10986" s="5"/>
      <c r="G10986" s="5"/>
      <c r="H10986" s="5"/>
      <c r="I10986" s="3"/>
      <c r="J10986" s="5"/>
      <c r="K10986" s="5"/>
      <c r="L10986" s="5"/>
      <c r="M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3"/>
      <c r="AU10986" s="5"/>
      <c r="AV10986" s="3"/>
      <c r="AW10986" s="3"/>
      <c r="AX10986" s="3"/>
      <c r="AY10986" s="3"/>
      <c r="AZ10986" s="3"/>
      <c r="BA10986" s="3"/>
      <c r="BB10986" s="3"/>
      <c r="BC10986" s="3"/>
      <c r="BD10986" s="3"/>
      <c r="BE10986" s="3"/>
      <c r="BF10986" s="3"/>
      <c r="BG10986" s="3"/>
      <c r="CK10986"/>
    </row>
    <row r="10987" spans="1:89" x14ac:dyDescent="0.25">
      <c r="A10987" s="2"/>
      <c r="B10987" s="5"/>
      <c r="C10987" s="5"/>
      <c r="D10987" s="5"/>
      <c r="E10987" s="5"/>
      <c r="F10987" s="5"/>
      <c r="G10987" s="5"/>
      <c r="H10987" s="5"/>
      <c r="I10987" s="3"/>
      <c r="J10987" s="5"/>
      <c r="K10987" s="5"/>
      <c r="L10987" s="5"/>
      <c r="M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3"/>
      <c r="AU10987" s="5"/>
      <c r="AV10987" s="3"/>
      <c r="AW10987" s="3"/>
      <c r="AX10987" s="3"/>
      <c r="AY10987" s="3"/>
      <c r="AZ10987" s="3"/>
      <c r="BA10987" s="3"/>
      <c r="BB10987" s="3"/>
      <c r="BC10987" s="3"/>
      <c r="BD10987" s="3"/>
      <c r="BE10987" s="3"/>
      <c r="BF10987" s="3"/>
      <c r="BG10987" s="3"/>
      <c r="CK10987"/>
    </row>
    <row r="10988" spans="1:89" x14ac:dyDescent="0.25">
      <c r="A10988" s="2"/>
      <c r="B10988" s="5"/>
      <c r="C10988" s="5"/>
      <c r="D10988" s="5"/>
      <c r="E10988" s="5"/>
      <c r="F10988" s="5"/>
      <c r="G10988" s="5"/>
      <c r="H10988" s="5"/>
      <c r="I10988" s="3"/>
      <c r="J10988" s="5"/>
      <c r="K10988" s="5"/>
      <c r="L10988" s="5"/>
      <c r="M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3"/>
      <c r="AU10988" s="5"/>
      <c r="AV10988" s="3"/>
      <c r="AW10988" s="3"/>
      <c r="AX10988" s="3"/>
      <c r="AY10988" s="3"/>
      <c r="AZ10988" s="3"/>
      <c r="BA10988" s="3"/>
      <c r="BB10988" s="3"/>
      <c r="BC10988" s="3"/>
      <c r="BD10988" s="3"/>
      <c r="BE10988" s="3"/>
      <c r="BF10988" s="3"/>
      <c r="BG10988" s="3"/>
      <c r="CK10988"/>
    </row>
    <row r="10989" spans="1:89" x14ac:dyDescent="0.25">
      <c r="A10989" s="2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  <c r="L10989" s="5"/>
      <c r="M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3"/>
      <c r="AU10989" s="5"/>
      <c r="AV10989" s="3"/>
      <c r="AW10989" s="3"/>
      <c r="AX10989" s="3"/>
      <c r="AY10989" s="3"/>
      <c r="AZ10989" s="3"/>
      <c r="BA10989" s="3"/>
      <c r="BB10989" s="3"/>
      <c r="BC10989" s="3"/>
      <c r="BD10989" s="3"/>
      <c r="BE10989" s="3"/>
      <c r="BF10989" s="3"/>
      <c r="BG10989" s="3"/>
      <c r="CK10989"/>
    </row>
    <row r="10990" spans="1:89" x14ac:dyDescent="0.25">
      <c r="A10990" s="2"/>
      <c r="B10990" s="5"/>
      <c r="C10990" s="5"/>
      <c r="D10990" s="5"/>
      <c r="E10990" s="5"/>
      <c r="F10990" s="5"/>
      <c r="G10990" s="5"/>
      <c r="H10990" s="5"/>
      <c r="I10990" s="3"/>
      <c r="J10990" s="5"/>
      <c r="K10990" s="5"/>
      <c r="L10990" s="5"/>
      <c r="M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3"/>
      <c r="AU10990" s="5"/>
      <c r="AV10990" s="3"/>
      <c r="AW10990" s="3"/>
      <c r="AX10990" s="3"/>
      <c r="AY10990" s="3"/>
      <c r="AZ10990" s="3"/>
      <c r="BA10990" s="3"/>
      <c r="BB10990" s="3"/>
      <c r="BC10990" s="3"/>
      <c r="BD10990" s="3"/>
      <c r="BE10990" s="3"/>
      <c r="BF10990" s="3"/>
      <c r="BG10990" s="3"/>
      <c r="CK10990"/>
    </row>
    <row r="10991" spans="1:89" x14ac:dyDescent="0.25">
      <c r="A10991" s="2"/>
      <c r="B10991" s="5"/>
      <c r="C10991" s="5"/>
      <c r="D10991" s="5"/>
      <c r="E10991" s="5"/>
      <c r="F10991" s="5"/>
      <c r="G10991" s="5"/>
      <c r="H10991" s="5"/>
      <c r="I10991" s="3"/>
      <c r="J10991" s="5"/>
      <c r="K10991" s="5"/>
      <c r="L10991" s="5"/>
      <c r="M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3"/>
      <c r="AU10991" s="5"/>
      <c r="AV10991" s="3"/>
      <c r="AW10991" s="3"/>
      <c r="AX10991" s="3"/>
      <c r="AY10991" s="3"/>
      <c r="AZ10991" s="3"/>
      <c r="BA10991" s="3"/>
      <c r="BB10991" s="3"/>
      <c r="BC10991" s="3"/>
      <c r="BD10991" s="3"/>
      <c r="BE10991" s="3"/>
      <c r="BF10991" s="3"/>
      <c r="BG10991" s="3"/>
      <c r="CK10991"/>
    </row>
    <row r="10992" spans="1:89" x14ac:dyDescent="0.25">
      <c r="A10992" s="2"/>
      <c r="B10992" s="5"/>
      <c r="C10992" s="5"/>
      <c r="D10992" s="5"/>
      <c r="E10992" s="5"/>
      <c r="F10992" s="5"/>
      <c r="G10992" s="5"/>
      <c r="H10992" s="5"/>
      <c r="I10992" s="3"/>
      <c r="J10992" s="5"/>
      <c r="K10992" s="5"/>
      <c r="L10992" s="5"/>
      <c r="M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3"/>
      <c r="AU10992" s="5"/>
      <c r="AV10992" s="3"/>
      <c r="AW10992" s="3"/>
      <c r="AX10992" s="3"/>
      <c r="AY10992" s="3"/>
      <c r="AZ10992" s="3"/>
      <c r="BA10992" s="3"/>
      <c r="BB10992" s="3"/>
      <c r="BC10992" s="3"/>
      <c r="BD10992" s="3"/>
      <c r="BE10992" s="3"/>
      <c r="BF10992" s="3"/>
      <c r="BG10992" s="3"/>
      <c r="CK10992"/>
    </row>
    <row r="10993" spans="1:89" x14ac:dyDescent="0.25">
      <c r="A10993" s="2"/>
      <c r="B10993" s="5"/>
      <c r="C10993" s="5"/>
      <c r="D10993" s="5"/>
      <c r="E10993" s="5"/>
      <c r="F10993" s="5"/>
      <c r="G10993" s="5"/>
      <c r="H10993" s="5"/>
      <c r="I10993" s="3"/>
      <c r="J10993" s="5"/>
      <c r="K10993" s="5"/>
      <c r="L10993" s="5"/>
      <c r="M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3"/>
      <c r="AU10993" s="5"/>
      <c r="AV10993" s="3"/>
      <c r="AW10993" s="3"/>
      <c r="AX10993" s="3"/>
      <c r="AY10993" s="3"/>
      <c r="AZ10993" s="3"/>
      <c r="BA10993" s="3"/>
      <c r="BB10993" s="3"/>
      <c r="BC10993" s="3"/>
      <c r="BD10993" s="3"/>
      <c r="BE10993" s="3"/>
      <c r="BF10993" s="3"/>
      <c r="BG10993" s="3"/>
      <c r="CK10993"/>
    </row>
    <row r="10994" spans="1:89" x14ac:dyDescent="0.25">
      <c r="A10994" s="2"/>
      <c r="B10994" s="5"/>
      <c r="C10994" s="5"/>
      <c r="D10994" s="5"/>
      <c r="E10994" s="5"/>
      <c r="F10994" s="5"/>
      <c r="G10994" s="5"/>
      <c r="H10994" s="5"/>
      <c r="I10994" s="3"/>
      <c r="J10994" s="5"/>
      <c r="K10994" s="5"/>
      <c r="L10994" s="5"/>
      <c r="M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3"/>
      <c r="AU10994" s="5"/>
      <c r="AV10994" s="3"/>
      <c r="AW10994" s="3"/>
      <c r="AX10994" s="3"/>
      <c r="AY10994" s="3"/>
      <c r="AZ10994" s="3"/>
      <c r="BA10994" s="3"/>
      <c r="BB10994" s="3"/>
      <c r="BC10994" s="3"/>
      <c r="BD10994" s="3"/>
      <c r="BE10994" s="3"/>
      <c r="BF10994" s="3"/>
      <c r="BG10994" s="3"/>
      <c r="CK10994"/>
    </row>
    <row r="10995" spans="1:89" x14ac:dyDescent="0.25">
      <c r="A10995" s="2"/>
      <c r="B10995" s="5"/>
      <c r="C10995" s="5"/>
      <c r="D10995" s="5"/>
      <c r="E10995" s="5"/>
      <c r="F10995" s="5"/>
      <c r="G10995" s="5"/>
      <c r="H10995" s="5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G10995" s="3"/>
      <c r="AH10995" s="3"/>
      <c r="AI10995" s="3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3"/>
      <c r="AU10995" s="5"/>
      <c r="AV10995" s="3"/>
      <c r="AW10995" s="3"/>
      <c r="AX10995" s="3"/>
      <c r="AY10995" s="3"/>
      <c r="AZ10995" s="3"/>
      <c r="BA10995" s="3"/>
      <c r="BB10995" s="3"/>
      <c r="BC10995" s="3"/>
      <c r="BD10995" s="3"/>
      <c r="BE10995" s="3"/>
      <c r="BF10995" s="3"/>
      <c r="BG10995" s="3"/>
      <c r="CK10995"/>
    </row>
    <row r="10996" spans="1:89" x14ac:dyDescent="0.25">
      <c r="A10996" s="2"/>
      <c r="B10996" s="5"/>
      <c r="C10996" s="5"/>
      <c r="D10996" s="5"/>
      <c r="E10996" s="5"/>
      <c r="F10996" s="5"/>
      <c r="G10996" s="5"/>
      <c r="H10996" s="5"/>
      <c r="I10996" s="3"/>
      <c r="J10996" s="3"/>
      <c r="K10996" s="5"/>
      <c r="L10996" s="5"/>
      <c r="M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3"/>
      <c r="AU10996" s="5"/>
      <c r="AV10996" s="3"/>
      <c r="AW10996" s="3"/>
      <c r="AX10996" s="3"/>
      <c r="AY10996" s="3"/>
      <c r="AZ10996" s="3"/>
      <c r="BA10996" s="3"/>
      <c r="BB10996" s="3"/>
      <c r="BC10996" s="3"/>
      <c r="BD10996" s="3"/>
      <c r="BE10996" s="3"/>
      <c r="BF10996" s="3"/>
      <c r="BG10996" s="3"/>
      <c r="CK10996"/>
    </row>
    <row r="10997" spans="1:89" x14ac:dyDescent="0.25">
      <c r="A10997" s="2"/>
      <c r="B10997" s="5"/>
      <c r="C10997" s="5"/>
      <c r="D10997" s="5"/>
      <c r="E10997" s="5"/>
      <c r="F10997" s="5"/>
      <c r="G10997" s="5"/>
      <c r="H10997" s="5"/>
      <c r="I10997" s="3"/>
      <c r="J10997" s="5"/>
      <c r="K10997" s="5"/>
      <c r="L10997" s="5"/>
      <c r="M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3"/>
      <c r="AU10997" s="5"/>
      <c r="AV10997" s="3"/>
      <c r="AW10997" s="3"/>
      <c r="AX10997" s="3"/>
      <c r="AY10997" s="3"/>
      <c r="AZ10997" s="3"/>
      <c r="BA10997" s="3"/>
      <c r="BB10997" s="3"/>
      <c r="BC10997" s="3"/>
      <c r="BD10997" s="3"/>
      <c r="BE10997" s="3"/>
      <c r="BF10997" s="3"/>
      <c r="BG10997" s="3"/>
      <c r="CK10997"/>
    </row>
    <row r="10998" spans="1:89" x14ac:dyDescent="0.25">
      <c r="A10998" s="2"/>
      <c r="B10998" s="5"/>
      <c r="C10998" s="5"/>
      <c r="D10998" s="5"/>
      <c r="E10998" s="5"/>
      <c r="F10998" s="5"/>
      <c r="G10998" s="5"/>
      <c r="H10998" s="5"/>
      <c r="I10998" s="5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G10998" s="3"/>
      <c r="AH10998" s="3"/>
      <c r="AI10998" s="3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3"/>
      <c r="AU10998" s="5"/>
      <c r="AV10998" s="3"/>
      <c r="AW10998" s="3"/>
      <c r="AX10998" s="3"/>
      <c r="AY10998" s="3"/>
      <c r="AZ10998" s="3"/>
      <c r="BA10998" s="3"/>
      <c r="BB10998" s="3"/>
      <c r="BC10998" s="3"/>
      <c r="BD10998" s="3"/>
      <c r="BE10998" s="3"/>
      <c r="BF10998" s="3"/>
      <c r="BG10998" s="3"/>
      <c r="CK10998"/>
    </row>
    <row r="10999" spans="1:89" x14ac:dyDescent="0.25">
      <c r="A10999" s="2"/>
      <c r="B10999" s="5"/>
      <c r="C10999" s="5"/>
      <c r="D10999" s="5"/>
      <c r="E10999" s="5"/>
      <c r="F10999" s="5"/>
      <c r="G10999" s="5"/>
      <c r="H10999" s="5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G10999" s="3"/>
      <c r="AH10999" s="3"/>
      <c r="AI10999" s="3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3"/>
      <c r="AU10999" s="5"/>
      <c r="AV10999" s="3"/>
      <c r="AW10999" s="3"/>
      <c r="AX10999" s="3"/>
      <c r="AY10999" s="3"/>
      <c r="AZ10999" s="3"/>
      <c r="BA10999" s="3"/>
      <c r="BB10999" s="3"/>
      <c r="BC10999" s="3"/>
      <c r="BD10999" s="3"/>
      <c r="BE10999" s="3"/>
      <c r="BF10999" s="3"/>
      <c r="BG10999" s="3"/>
      <c r="CK10999"/>
    </row>
    <row r="11000" spans="1:89" x14ac:dyDescent="0.25">
      <c r="A11000" s="2"/>
      <c r="B11000" s="5"/>
      <c r="C11000" s="5"/>
      <c r="D11000" s="5"/>
      <c r="E11000" s="5"/>
      <c r="F11000" s="5"/>
      <c r="G11000" s="5"/>
      <c r="H11000" s="5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G11000" s="3"/>
      <c r="AH11000" s="3"/>
      <c r="AI11000" s="3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3"/>
      <c r="AU11000" s="5"/>
      <c r="AV11000" s="3"/>
      <c r="AW11000" s="3"/>
      <c r="AX11000" s="3"/>
      <c r="AY11000" s="3"/>
      <c r="AZ11000" s="3"/>
      <c r="BA11000" s="3"/>
      <c r="BB11000" s="3"/>
      <c r="BC11000" s="3"/>
      <c r="BD11000" s="3"/>
      <c r="BE11000" s="3"/>
      <c r="BF11000" s="3"/>
      <c r="BG11000" s="3"/>
      <c r="CK11000"/>
    </row>
    <row r="11001" spans="1:89" x14ac:dyDescent="0.25">
      <c r="A11001" s="2"/>
      <c r="B11001" s="5"/>
      <c r="C11001" s="5"/>
      <c r="D11001" s="5"/>
      <c r="E11001" s="5"/>
      <c r="F11001" s="5"/>
      <c r="G11001" s="5"/>
      <c r="H11001" s="5"/>
      <c r="I11001" s="3"/>
      <c r="J11001" s="3"/>
      <c r="K11001" s="5"/>
      <c r="L11001" s="5"/>
      <c r="M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3"/>
      <c r="AU11001" s="5"/>
      <c r="AV11001" s="3"/>
      <c r="AW11001" s="3"/>
      <c r="AX11001" s="3"/>
      <c r="AY11001" s="3"/>
      <c r="AZ11001" s="3"/>
      <c r="BA11001" s="3"/>
      <c r="BB11001" s="3"/>
      <c r="BC11001" s="3"/>
      <c r="BD11001" s="3"/>
      <c r="BE11001" s="3"/>
      <c r="BF11001" s="3"/>
      <c r="BG11001" s="3"/>
      <c r="CK11001"/>
    </row>
    <row r="11002" spans="1:89" x14ac:dyDescent="0.25">
      <c r="A11002" s="2"/>
      <c r="B11002" s="5"/>
      <c r="C11002" s="5"/>
      <c r="D11002" s="5"/>
      <c r="E11002" s="5"/>
      <c r="F11002" s="5"/>
      <c r="G11002" s="5"/>
      <c r="H11002" s="5"/>
      <c r="I11002" s="3"/>
      <c r="J11002" s="5"/>
      <c r="K11002" s="5"/>
      <c r="L11002" s="5"/>
      <c r="M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3"/>
      <c r="AU11002" s="5"/>
      <c r="AV11002" s="3"/>
      <c r="AW11002" s="3"/>
      <c r="AX11002" s="3"/>
      <c r="AY11002" s="3"/>
      <c r="AZ11002" s="3"/>
      <c r="BA11002" s="3"/>
      <c r="BB11002" s="3"/>
      <c r="BC11002" s="3"/>
      <c r="BD11002" s="3"/>
      <c r="BE11002" s="3"/>
      <c r="BF11002" s="3"/>
      <c r="BG11002" s="3"/>
      <c r="CK11002"/>
    </row>
    <row r="11003" spans="1:89" x14ac:dyDescent="0.25">
      <c r="A11003" s="2"/>
      <c r="B11003" s="5"/>
      <c r="C11003" s="5"/>
      <c r="D11003" s="5"/>
      <c r="E11003" s="5"/>
      <c r="F11003" s="5"/>
      <c r="G11003" s="5"/>
      <c r="H11003" s="5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G11003" s="3"/>
      <c r="AH11003" s="3"/>
      <c r="AI11003" s="3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3"/>
      <c r="AU11003" s="5"/>
      <c r="AV11003" s="3"/>
      <c r="AW11003" s="3"/>
      <c r="AX11003" s="3"/>
      <c r="AY11003" s="3"/>
      <c r="AZ11003" s="3"/>
      <c r="BA11003" s="3"/>
      <c r="BB11003" s="3"/>
      <c r="BC11003" s="3"/>
      <c r="BD11003" s="3"/>
      <c r="BE11003" s="3"/>
      <c r="BF11003" s="3"/>
      <c r="BG11003" s="3"/>
      <c r="CK11003"/>
    </row>
    <row r="11004" spans="1:89" x14ac:dyDescent="0.25">
      <c r="A11004" s="2"/>
      <c r="B11004" s="5"/>
      <c r="C11004" s="5"/>
      <c r="D11004" s="5"/>
      <c r="E11004" s="5"/>
      <c r="F11004" s="5"/>
      <c r="G11004" s="5"/>
      <c r="H11004" s="5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G11004" s="3"/>
      <c r="AH11004" s="3"/>
      <c r="AI11004" s="3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3"/>
      <c r="AU11004" s="5"/>
      <c r="AV11004" s="3"/>
      <c r="AW11004" s="3"/>
      <c r="AX11004" s="3"/>
      <c r="AY11004" s="3"/>
      <c r="AZ11004" s="3"/>
      <c r="BA11004" s="3"/>
      <c r="BB11004" s="3"/>
      <c r="BC11004" s="3"/>
      <c r="BD11004" s="3"/>
      <c r="BE11004" s="3"/>
      <c r="BF11004" s="3"/>
      <c r="BG11004" s="3"/>
      <c r="CK11004"/>
    </row>
    <row r="11005" spans="1:89" x14ac:dyDescent="0.25">
      <c r="A11005" s="2"/>
      <c r="B11005" s="5"/>
      <c r="C11005" s="5"/>
      <c r="D11005" s="5"/>
      <c r="E11005" s="5"/>
      <c r="F11005" s="5"/>
      <c r="G11005" s="5"/>
      <c r="H11005" s="5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G11005" s="3"/>
      <c r="AH11005" s="3"/>
      <c r="AI11005" s="3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3"/>
      <c r="AU11005" s="5"/>
      <c r="AV11005" s="3"/>
      <c r="AW11005" s="3"/>
      <c r="AX11005" s="3"/>
      <c r="AY11005" s="3"/>
      <c r="AZ11005" s="3"/>
      <c r="BA11005" s="3"/>
      <c r="BB11005" s="3"/>
      <c r="BC11005" s="3"/>
      <c r="BD11005" s="3"/>
      <c r="BE11005" s="3"/>
      <c r="BF11005" s="3"/>
      <c r="BG11005" s="3"/>
      <c r="CK11005"/>
    </row>
    <row r="11006" spans="1:89" x14ac:dyDescent="0.25">
      <c r="A11006" s="2"/>
      <c r="B11006" s="5"/>
      <c r="C11006" s="5"/>
      <c r="D11006" s="5"/>
      <c r="E11006" s="5"/>
      <c r="F11006" s="5"/>
      <c r="G11006" s="5"/>
      <c r="H11006" s="5"/>
      <c r="I11006" s="3"/>
      <c r="J11006" s="3"/>
      <c r="K11006" s="5"/>
      <c r="L11006" s="5"/>
      <c r="M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3"/>
      <c r="AU11006" s="5"/>
      <c r="AV11006" s="3"/>
      <c r="AW11006" s="3"/>
      <c r="AX11006" s="3"/>
      <c r="AY11006" s="3"/>
      <c r="AZ11006" s="3"/>
      <c r="BA11006" s="3"/>
      <c r="BB11006" s="3"/>
      <c r="BC11006" s="3"/>
      <c r="BD11006" s="3"/>
      <c r="BE11006" s="3"/>
      <c r="BF11006" s="3"/>
      <c r="BG11006" s="3"/>
      <c r="CK11006"/>
    </row>
    <row r="11007" spans="1:89" x14ac:dyDescent="0.25">
      <c r="A11007" s="2"/>
      <c r="B11007" s="5"/>
      <c r="C11007" s="5"/>
      <c r="D11007" s="5"/>
      <c r="E11007" s="5"/>
      <c r="F11007" s="5"/>
      <c r="G11007" s="5"/>
      <c r="H11007" s="5"/>
      <c r="I11007" s="3"/>
      <c r="J11007" s="5"/>
      <c r="K11007" s="5"/>
      <c r="L11007" s="5"/>
      <c r="M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3"/>
      <c r="AU11007" s="5"/>
      <c r="AV11007" s="3"/>
      <c r="AW11007" s="3"/>
      <c r="AX11007" s="3"/>
      <c r="AY11007" s="3"/>
      <c r="AZ11007" s="3"/>
      <c r="BA11007" s="3"/>
      <c r="BB11007" s="3"/>
      <c r="BC11007" s="3"/>
      <c r="BD11007" s="3"/>
      <c r="BE11007" s="3"/>
      <c r="BF11007" s="3"/>
      <c r="BG11007" s="3"/>
      <c r="CK11007"/>
    </row>
    <row r="11008" spans="1:89" x14ac:dyDescent="0.25">
      <c r="A11008" s="2"/>
      <c r="B11008" s="5"/>
      <c r="C11008" s="5"/>
      <c r="D11008" s="5"/>
      <c r="E11008" s="5"/>
      <c r="F11008" s="5"/>
      <c r="G11008" s="5"/>
      <c r="H11008" s="5"/>
      <c r="I11008" s="3"/>
      <c r="J11008" s="5"/>
      <c r="K11008" s="5"/>
      <c r="L11008" s="5"/>
      <c r="M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3"/>
      <c r="AU11008" s="5"/>
      <c r="AV11008" s="3"/>
      <c r="AW11008" s="3"/>
      <c r="AX11008" s="3"/>
      <c r="AY11008" s="3"/>
      <c r="AZ11008" s="3"/>
      <c r="BA11008" s="3"/>
      <c r="BB11008" s="3"/>
      <c r="BC11008" s="3"/>
      <c r="BD11008" s="3"/>
      <c r="BE11008" s="3"/>
      <c r="BF11008" s="3"/>
      <c r="BG11008" s="3"/>
      <c r="CK11008"/>
    </row>
    <row r="11009" spans="1:89" x14ac:dyDescent="0.25">
      <c r="A11009" s="2"/>
      <c r="B11009" s="5"/>
      <c r="C11009" s="5"/>
      <c r="D11009" s="5"/>
      <c r="E11009" s="5"/>
      <c r="F11009" s="5"/>
      <c r="G11009" s="5"/>
      <c r="H11009" s="5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3"/>
      <c r="AU11009" s="5"/>
      <c r="AV11009" s="3"/>
      <c r="AW11009" s="3"/>
      <c r="AX11009" s="3"/>
      <c r="AY11009" s="3"/>
      <c r="AZ11009" s="3"/>
      <c r="BA11009" s="3"/>
      <c r="BB11009" s="3"/>
      <c r="BC11009" s="3"/>
      <c r="BD11009" s="3"/>
      <c r="BE11009" s="3"/>
      <c r="BF11009" s="3"/>
      <c r="BG11009" s="3"/>
      <c r="CK11009"/>
    </row>
    <row r="11010" spans="1:89" x14ac:dyDescent="0.25">
      <c r="A11010" s="2"/>
      <c r="B11010" s="5"/>
      <c r="C11010" s="5"/>
      <c r="D11010" s="5"/>
      <c r="E11010" s="5"/>
      <c r="F11010" s="5"/>
      <c r="G11010" s="5"/>
      <c r="H11010" s="5"/>
      <c r="I11010" s="3"/>
      <c r="J11010" s="5"/>
      <c r="K11010" s="5"/>
      <c r="L11010" s="5"/>
      <c r="M11010" s="5"/>
      <c r="AJ11010" s="3"/>
      <c r="AK11010" s="3"/>
      <c r="AL11010" s="3"/>
      <c r="AM11010" s="3"/>
      <c r="AN11010" s="5"/>
      <c r="AO11010" s="5"/>
      <c r="AP11010" s="5"/>
      <c r="AQ11010" s="5"/>
      <c r="AR11010" s="5"/>
      <c r="AS11010" s="5"/>
      <c r="AT11010" s="3"/>
      <c r="AU11010" s="5"/>
      <c r="AV11010" s="3"/>
      <c r="AW11010" s="3"/>
      <c r="AX11010" s="3"/>
      <c r="AY11010" s="3"/>
      <c r="AZ11010" s="3"/>
      <c r="BA11010" s="3"/>
      <c r="BB11010" s="3"/>
      <c r="BC11010" s="3"/>
      <c r="BD11010" s="3"/>
      <c r="BE11010" s="3"/>
      <c r="BF11010" s="3"/>
      <c r="BG11010" s="3"/>
      <c r="CK11010"/>
    </row>
    <row r="11011" spans="1:89" x14ac:dyDescent="0.25">
      <c r="A11011" s="2"/>
      <c r="B11011" s="5"/>
      <c r="C11011" s="5"/>
      <c r="D11011" s="5"/>
      <c r="E11011" s="5"/>
      <c r="F11011" s="5"/>
      <c r="G11011" s="5"/>
      <c r="H11011" s="5"/>
      <c r="I11011" s="3"/>
      <c r="J11011" s="5"/>
      <c r="K11011" s="5"/>
      <c r="L11011" s="5"/>
      <c r="M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3"/>
      <c r="AU11011" s="5"/>
      <c r="AV11011" s="3"/>
      <c r="AW11011" s="3"/>
      <c r="AX11011" s="3"/>
      <c r="AY11011" s="3"/>
      <c r="AZ11011" s="3"/>
      <c r="BA11011" s="3"/>
      <c r="BB11011" s="3"/>
      <c r="BC11011" s="3"/>
      <c r="BD11011" s="3"/>
      <c r="BE11011" s="3"/>
      <c r="BF11011" s="3"/>
      <c r="BG11011" s="3"/>
      <c r="CK11011"/>
    </row>
    <row r="11012" spans="1:89" x14ac:dyDescent="0.25">
      <c r="A11012" s="2"/>
      <c r="B11012" s="5"/>
      <c r="C11012" s="5"/>
      <c r="D11012" s="5"/>
      <c r="E11012" s="5"/>
      <c r="F11012" s="5"/>
      <c r="G11012" s="5"/>
      <c r="H11012" s="5"/>
      <c r="I11012" s="3"/>
      <c r="J11012" s="5"/>
      <c r="K11012" s="5"/>
      <c r="L11012" s="5"/>
      <c r="M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3"/>
      <c r="AU11012" s="5"/>
      <c r="AV11012" s="3"/>
      <c r="AW11012" s="3"/>
      <c r="AX11012" s="3"/>
      <c r="AY11012" s="3"/>
      <c r="AZ11012" s="3"/>
      <c r="BA11012" s="3"/>
      <c r="BB11012" s="3"/>
      <c r="BC11012" s="3"/>
      <c r="BD11012" s="3"/>
      <c r="BE11012" s="3"/>
      <c r="BF11012" s="3"/>
      <c r="BG11012" s="3"/>
      <c r="CK11012"/>
    </row>
    <row r="11013" spans="1:89" x14ac:dyDescent="0.25">
      <c r="A11013" s="2"/>
      <c r="B11013" s="5"/>
      <c r="C11013" s="5"/>
      <c r="D11013" s="5"/>
      <c r="E11013" s="5"/>
      <c r="F11013" s="5"/>
      <c r="G11013" s="5"/>
      <c r="H11013" s="5"/>
      <c r="I11013" s="3"/>
      <c r="J11013" s="5"/>
      <c r="K11013" s="5"/>
      <c r="L11013" s="5"/>
      <c r="M11013" s="5"/>
      <c r="AJ11013" s="3"/>
      <c r="AK11013" s="3"/>
      <c r="AL11013" s="3"/>
      <c r="AM11013" s="5"/>
      <c r="AN11013" s="5"/>
      <c r="AO11013" s="5"/>
      <c r="AP11013" s="5"/>
      <c r="AQ11013" s="5"/>
      <c r="AR11013" s="5"/>
      <c r="AS11013" s="5"/>
      <c r="AT11013" s="3"/>
      <c r="AU11013" s="5"/>
      <c r="AV11013" s="3"/>
      <c r="AW11013" s="3"/>
      <c r="AX11013" s="3"/>
      <c r="AY11013" s="3"/>
      <c r="AZ11013" s="3"/>
      <c r="BA11013" s="3"/>
      <c r="BB11013" s="3"/>
      <c r="BC11013" s="3"/>
      <c r="BD11013" s="3"/>
      <c r="BE11013" s="3"/>
      <c r="BF11013" s="3"/>
      <c r="BG11013" s="3"/>
      <c r="CK11013"/>
    </row>
    <row r="11014" spans="1:89" x14ac:dyDescent="0.25">
      <c r="A11014" s="2"/>
      <c r="B11014" s="5"/>
      <c r="C11014" s="5"/>
      <c r="D11014" s="5"/>
      <c r="E11014" s="5"/>
      <c r="F11014" s="5"/>
      <c r="G11014" s="5"/>
      <c r="H11014" s="5"/>
      <c r="I11014" s="3"/>
      <c r="J11014" s="5"/>
      <c r="K11014" s="5"/>
      <c r="L11014" s="5"/>
      <c r="M11014" s="5"/>
      <c r="AJ11014" s="3"/>
      <c r="AK11014" s="3"/>
      <c r="AL11014" s="3"/>
      <c r="AM11014" s="3"/>
      <c r="AN11014" s="5"/>
      <c r="AO11014" s="5"/>
      <c r="AP11014" s="5"/>
      <c r="AQ11014" s="5"/>
      <c r="AR11014" s="5"/>
      <c r="AS11014" s="5"/>
      <c r="AT11014" s="3"/>
      <c r="AU11014" s="5"/>
      <c r="AV11014" s="3"/>
      <c r="AW11014" s="3"/>
      <c r="AX11014" s="3"/>
      <c r="AY11014" s="3"/>
      <c r="AZ11014" s="3"/>
      <c r="BA11014" s="3"/>
      <c r="BB11014" s="3"/>
      <c r="BC11014" s="3"/>
      <c r="BD11014" s="3"/>
      <c r="BE11014" s="3"/>
      <c r="BF11014" s="3"/>
      <c r="BG11014" s="3"/>
      <c r="CK11014"/>
    </row>
    <row r="11015" spans="1:89" x14ac:dyDescent="0.25">
      <c r="A11015" s="2"/>
      <c r="B11015" s="5"/>
      <c r="C11015" s="5"/>
      <c r="D11015" s="5"/>
      <c r="E11015" s="5"/>
      <c r="F11015" s="5"/>
      <c r="G11015" s="5"/>
      <c r="H11015" s="5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G11015" s="3"/>
      <c r="AH11015" s="3"/>
      <c r="AI11015" s="3"/>
      <c r="AJ11015" s="3"/>
      <c r="AK11015" s="3"/>
      <c r="AL11015" s="3"/>
      <c r="AM11015" s="3"/>
      <c r="AN11015" s="5"/>
      <c r="AO11015" s="5"/>
      <c r="AP11015" s="5"/>
      <c r="AQ11015" s="5"/>
      <c r="AR11015" s="5"/>
      <c r="AS11015" s="5"/>
      <c r="AT11015" s="3"/>
      <c r="AU11015" s="5"/>
      <c r="AV11015" s="3"/>
      <c r="AW11015" s="3"/>
      <c r="AX11015" s="3"/>
      <c r="AY11015" s="3"/>
      <c r="AZ11015" s="3"/>
      <c r="BA11015" s="3"/>
      <c r="BB11015" s="3"/>
      <c r="BC11015" s="3"/>
      <c r="BD11015" s="3"/>
      <c r="BE11015" s="3"/>
      <c r="BF11015" s="3"/>
      <c r="BG11015" s="3"/>
      <c r="CK11015"/>
    </row>
    <row r="11016" spans="1:89" x14ac:dyDescent="0.25">
      <c r="A11016" s="2"/>
      <c r="B11016" s="5"/>
      <c r="C11016" s="5"/>
      <c r="D11016" s="5"/>
      <c r="E11016" s="5"/>
      <c r="F11016" s="5"/>
      <c r="G11016" s="5"/>
      <c r="H11016" s="5"/>
      <c r="I11016" s="3"/>
      <c r="J11016" s="5"/>
      <c r="K11016" s="5"/>
      <c r="L11016" s="5"/>
      <c r="M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3"/>
      <c r="AU11016" s="5"/>
      <c r="AV11016" s="3"/>
      <c r="AW11016" s="3"/>
      <c r="AX11016" s="3"/>
      <c r="AY11016" s="3"/>
      <c r="AZ11016" s="3"/>
      <c r="BA11016" s="3"/>
      <c r="BB11016" s="3"/>
      <c r="BC11016" s="3"/>
      <c r="BD11016" s="3"/>
      <c r="BE11016" s="3"/>
      <c r="BF11016" s="3"/>
      <c r="BG11016" s="3"/>
      <c r="CK11016"/>
    </row>
    <row r="11017" spans="1:89" x14ac:dyDescent="0.25">
      <c r="A11017" s="2"/>
      <c r="B11017" s="5"/>
      <c r="C11017" s="5"/>
      <c r="D11017" s="5"/>
      <c r="E11017" s="5"/>
      <c r="F11017" s="5"/>
      <c r="G11017" s="5"/>
      <c r="H11017" s="5"/>
      <c r="I11017" s="3"/>
      <c r="J11017" s="5"/>
      <c r="K11017" s="5"/>
      <c r="L11017" s="5"/>
      <c r="M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3"/>
      <c r="AU11017" s="5"/>
      <c r="AV11017" s="3"/>
      <c r="AW11017" s="3"/>
      <c r="AX11017" s="3"/>
      <c r="AY11017" s="3"/>
      <c r="AZ11017" s="3"/>
      <c r="BA11017" s="3"/>
      <c r="BB11017" s="3"/>
      <c r="BC11017" s="3"/>
      <c r="BD11017" s="3"/>
      <c r="BE11017" s="3"/>
      <c r="BF11017" s="3"/>
      <c r="BG11017" s="3"/>
      <c r="CK11017"/>
    </row>
    <row r="11018" spans="1:89" x14ac:dyDescent="0.25">
      <c r="A11018" s="2"/>
      <c r="B11018" s="5"/>
      <c r="C11018" s="5"/>
      <c r="D11018" s="5"/>
      <c r="E11018" s="5"/>
      <c r="F11018" s="5"/>
      <c r="G11018" s="5"/>
      <c r="H11018" s="5"/>
      <c r="I11018" s="3"/>
      <c r="J11018" s="5"/>
      <c r="K11018" s="5"/>
      <c r="L11018" s="5"/>
      <c r="M11018" s="5"/>
      <c r="AJ11018" s="3"/>
      <c r="AK11018" s="3"/>
      <c r="AL11018" s="3"/>
      <c r="AM11018" s="5"/>
      <c r="AN11018" s="5"/>
      <c r="AO11018" s="5"/>
      <c r="AP11018" s="5"/>
      <c r="AQ11018" s="5"/>
      <c r="AR11018" s="5"/>
      <c r="AS11018" s="5"/>
      <c r="AT11018" s="3"/>
      <c r="AU11018" s="5"/>
      <c r="AV11018" s="3"/>
      <c r="AW11018" s="3"/>
      <c r="AX11018" s="3"/>
      <c r="AY11018" s="3"/>
      <c r="AZ11018" s="3"/>
      <c r="BA11018" s="3"/>
      <c r="BB11018" s="3"/>
      <c r="BC11018" s="3"/>
      <c r="BD11018" s="3"/>
      <c r="BE11018" s="3"/>
      <c r="BF11018" s="3"/>
      <c r="BG11018" s="3"/>
      <c r="CK11018"/>
    </row>
    <row r="11019" spans="1:89" x14ac:dyDescent="0.25">
      <c r="A11019" s="2"/>
      <c r="B11019" s="5"/>
      <c r="C11019" s="5"/>
      <c r="D11019" s="5"/>
      <c r="E11019" s="5"/>
      <c r="F11019" s="5"/>
      <c r="G11019" s="5"/>
      <c r="H11019" s="5"/>
      <c r="I11019" s="3"/>
      <c r="J11019" s="5"/>
      <c r="K11019" s="5"/>
      <c r="L11019" s="5"/>
      <c r="M11019" s="5"/>
      <c r="AJ11019" s="3"/>
      <c r="AK11019" s="3"/>
      <c r="AL11019" s="3"/>
      <c r="AM11019" s="3"/>
      <c r="AN11019" s="5"/>
      <c r="AO11019" s="5"/>
      <c r="AP11019" s="5"/>
      <c r="AQ11019" s="5"/>
      <c r="AR11019" s="5"/>
      <c r="AS11019" s="5"/>
      <c r="AT11019" s="3"/>
      <c r="AU11019" s="5"/>
      <c r="AV11019" s="3"/>
      <c r="AW11019" s="3"/>
      <c r="AX11019" s="3"/>
      <c r="AY11019" s="3"/>
      <c r="AZ11019" s="3"/>
      <c r="BA11019" s="3"/>
      <c r="BB11019" s="3"/>
      <c r="BC11019" s="3"/>
      <c r="BD11019" s="3"/>
      <c r="BE11019" s="3"/>
      <c r="BF11019" s="3"/>
      <c r="BG11019" s="3"/>
      <c r="CK11019"/>
    </row>
    <row r="11020" spans="1:89" x14ac:dyDescent="0.25">
      <c r="A11020" s="2"/>
      <c r="B11020" s="5"/>
      <c r="C11020" s="5"/>
      <c r="D11020" s="5"/>
      <c r="E11020" s="5"/>
      <c r="F11020" s="5"/>
      <c r="G11020" s="5"/>
      <c r="H11020" s="5"/>
      <c r="I11020" s="3"/>
      <c r="J11020" s="5"/>
      <c r="K11020" s="5"/>
      <c r="L11020" s="5"/>
      <c r="M11020" s="5"/>
      <c r="AJ11020" s="3"/>
      <c r="AK11020" s="3"/>
      <c r="AL11020" s="3"/>
      <c r="AM11020" s="5"/>
      <c r="AN11020" s="5"/>
      <c r="AO11020" s="5"/>
      <c r="AP11020" s="5"/>
      <c r="AQ11020" s="5"/>
      <c r="AR11020" s="5"/>
      <c r="AS11020" s="5"/>
      <c r="AT11020" s="3"/>
      <c r="AU11020" s="5"/>
      <c r="AV11020" s="3"/>
      <c r="AW11020" s="3"/>
      <c r="AX11020" s="3"/>
      <c r="AY11020" s="3"/>
      <c r="AZ11020" s="3"/>
      <c r="BA11020" s="3"/>
      <c r="BB11020" s="3"/>
      <c r="BC11020" s="3"/>
      <c r="BD11020" s="3"/>
      <c r="BE11020" s="3"/>
      <c r="BF11020" s="3"/>
      <c r="BG11020" s="3"/>
      <c r="CK11020"/>
    </row>
    <row r="11021" spans="1:89" x14ac:dyDescent="0.25">
      <c r="A11021" s="2"/>
      <c r="B11021" s="5"/>
      <c r="C11021" s="5"/>
      <c r="D11021" s="5"/>
      <c r="E11021" s="5"/>
      <c r="F11021" s="5"/>
      <c r="G11021" s="5"/>
      <c r="H11021" s="5"/>
      <c r="I11021" s="3"/>
      <c r="J11021" s="5"/>
      <c r="K11021" s="5"/>
      <c r="L11021" s="5"/>
      <c r="M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3"/>
      <c r="AU11021" s="5"/>
      <c r="AV11021" s="3"/>
      <c r="AW11021" s="3"/>
      <c r="AX11021" s="3"/>
      <c r="AY11021" s="3"/>
      <c r="AZ11021" s="3"/>
      <c r="BA11021" s="3"/>
      <c r="BB11021" s="3"/>
      <c r="BC11021" s="3"/>
      <c r="BD11021" s="3"/>
      <c r="BE11021" s="3"/>
      <c r="BF11021" s="3"/>
      <c r="BG11021" s="3"/>
      <c r="CK11021"/>
    </row>
    <row r="11022" spans="1:89" x14ac:dyDescent="0.25">
      <c r="A11022" s="2"/>
      <c r="B11022" s="5"/>
      <c r="C11022" s="5"/>
      <c r="D11022" s="5"/>
      <c r="E11022" s="5"/>
      <c r="F11022" s="5"/>
      <c r="G11022" s="5"/>
      <c r="H11022" s="5"/>
      <c r="I11022" s="3"/>
      <c r="J11022" s="5"/>
      <c r="K11022" s="5"/>
      <c r="L11022" s="5"/>
      <c r="M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3"/>
      <c r="AU11022" s="5"/>
      <c r="AV11022" s="3"/>
      <c r="AW11022" s="3"/>
      <c r="AX11022" s="3"/>
      <c r="AY11022" s="3"/>
      <c r="AZ11022" s="3"/>
      <c r="BA11022" s="3"/>
      <c r="BB11022" s="3"/>
      <c r="BC11022" s="3"/>
      <c r="BD11022" s="3"/>
      <c r="BE11022" s="3"/>
      <c r="BF11022" s="3"/>
      <c r="BG11022" s="3"/>
      <c r="CK11022"/>
    </row>
    <row r="11023" spans="1:89" x14ac:dyDescent="0.25">
      <c r="A11023" s="2"/>
      <c r="B11023" s="5"/>
      <c r="C11023" s="5"/>
      <c r="D11023" s="5"/>
      <c r="E11023" s="5"/>
      <c r="F11023" s="5"/>
      <c r="G11023" s="5"/>
      <c r="H11023" s="5"/>
      <c r="I11023" s="3"/>
      <c r="J11023" s="5"/>
      <c r="K11023" s="5"/>
      <c r="L11023" s="5"/>
      <c r="M11023" s="5"/>
      <c r="AJ11023" s="5"/>
      <c r="AK11023" s="3"/>
      <c r="AL11023" s="5"/>
      <c r="AM11023" s="5"/>
      <c r="AN11023" s="5"/>
      <c r="AO11023" s="5"/>
      <c r="AP11023" s="5"/>
      <c r="AQ11023" s="5"/>
      <c r="AR11023" s="5"/>
      <c r="AS11023" s="5"/>
      <c r="AT11023" s="3"/>
      <c r="AU11023" s="5"/>
      <c r="AV11023" s="3"/>
      <c r="AW11023" s="3"/>
      <c r="AX11023" s="3"/>
      <c r="AY11023" s="3"/>
      <c r="AZ11023" s="3"/>
      <c r="BA11023" s="3"/>
      <c r="BB11023" s="3"/>
      <c r="BC11023" s="3"/>
      <c r="BD11023" s="3"/>
      <c r="BE11023" s="3"/>
      <c r="BF11023" s="3"/>
      <c r="BG11023" s="3"/>
      <c r="CK11023"/>
    </row>
    <row r="11024" spans="1:89" x14ac:dyDescent="0.25">
      <c r="A11024" s="2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  <c r="L11024" s="5"/>
      <c r="M11024" s="5"/>
      <c r="AJ11024" s="3"/>
      <c r="AK11024" s="3"/>
      <c r="AL11024" s="3"/>
      <c r="AM11024" s="5"/>
      <c r="AN11024" s="5"/>
      <c r="AO11024" s="5"/>
      <c r="AP11024" s="5"/>
      <c r="AQ11024" s="5"/>
      <c r="AR11024" s="5"/>
      <c r="AS11024" s="5"/>
      <c r="AT11024" s="3"/>
      <c r="AU11024" s="5"/>
      <c r="AV11024" s="3"/>
      <c r="AW11024" s="3"/>
      <c r="AX11024" s="3"/>
      <c r="AY11024" s="3"/>
      <c r="AZ11024" s="3"/>
      <c r="BA11024" s="3"/>
      <c r="BB11024" s="3"/>
      <c r="BC11024" s="3"/>
      <c r="BD11024" s="3"/>
      <c r="BE11024" s="3"/>
      <c r="BF11024" s="3"/>
      <c r="BG11024" s="3"/>
      <c r="CK11024"/>
    </row>
    <row r="11025" spans="1:89" x14ac:dyDescent="0.25">
      <c r="A11025" s="2"/>
      <c r="B11025" s="5"/>
      <c r="C11025" s="5"/>
      <c r="D11025" s="5"/>
      <c r="E11025" s="5"/>
      <c r="F11025" s="5"/>
      <c r="G11025" s="5"/>
      <c r="H11025" s="5"/>
      <c r="I11025" s="3"/>
      <c r="J11025" s="5"/>
      <c r="K11025" s="5"/>
      <c r="L11025" s="5"/>
      <c r="M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3"/>
      <c r="AU11025" s="5"/>
      <c r="AV11025" s="3"/>
      <c r="AW11025" s="3"/>
      <c r="AX11025" s="3"/>
      <c r="AY11025" s="3"/>
      <c r="AZ11025" s="3"/>
      <c r="BA11025" s="3"/>
      <c r="BB11025" s="3"/>
      <c r="BC11025" s="3"/>
      <c r="BD11025" s="3"/>
      <c r="BE11025" s="3"/>
      <c r="BF11025" s="3"/>
      <c r="BG11025" s="3"/>
      <c r="CK11025"/>
    </row>
    <row r="11026" spans="1:89" x14ac:dyDescent="0.25">
      <c r="A11026" s="2"/>
      <c r="B11026" s="5"/>
      <c r="C11026" s="5"/>
      <c r="D11026" s="5"/>
      <c r="E11026" s="5"/>
      <c r="F11026" s="5"/>
      <c r="G11026" s="5"/>
      <c r="H11026" s="5"/>
      <c r="I11026" s="3"/>
      <c r="J11026" s="5"/>
      <c r="K11026" s="5"/>
      <c r="L11026" s="5"/>
      <c r="M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3"/>
      <c r="AU11026" s="5"/>
      <c r="AV11026" s="3"/>
      <c r="AW11026" s="3"/>
      <c r="AX11026" s="3"/>
      <c r="AY11026" s="3"/>
      <c r="AZ11026" s="3"/>
      <c r="BA11026" s="3"/>
      <c r="BB11026" s="3"/>
      <c r="BC11026" s="3"/>
      <c r="BD11026" s="3"/>
      <c r="BE11026" s="3"/>
      <c r="BF11026" s="3"/>
      <c r="BG11026" s="3"/>
      <c r="CK11026"/>
    </row>
    <row r="11027" spans="1:89" x14ac:dyDescent="0.25">
      <c r="A11027" s="2"/>
      <c r="B11027" s="5"/>
      <c r="C11027" s="5"/>
      <c r="D11027" s="5"/>
      <c r="E11027" s="5"/>
      <c r="F11027" s="5"/>
      <c r="G11027" s="5"/>
      <c r="H11027" s="5"/>
      <c r="I11027" s="3"/>
      <c r="J11027" s="5"/>
      <c r="K11027" s="5"/>
      <c r="L11027" s="5"/>
      <c r="M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3"/>
      <c r="AU11027" s="5"/>
      <c r="AV11027" s="3"/>
      <c r="AW11027" s="3"/>
      <c r="AX11027" s="3"/>
      <c r="AY11027" s="3"/>
      <c r="AZ11027" s="3"/>
      <c r="BA11027" s="3"/>
      <c r="BB11027" s="3"/>
      <c r="BC11027" s="3"/>
      <c r="BD11027" s="3"/>
      <c r="BE11027" s="3"/>
      <c r="BF11027" s="3"/>
      <c r="BG11027" s="3"/>
      <c r="CK11027"/>
    </row>
    <row r="11028" spans="1:89" x14ac:dyDescent="0.25">
      <c r="A11028" s="2"/>
      <c r="B11028" s="5"/>
      <c r="C11028" s="5"/>
      <c r="D11028" s="5"/>
      <c r="E11028" s="5"/>
      <c r="F11028" s="5"/>
      <c r="G11028" s="5"/>
      <c r="H11028" s="5"/>
      <c r="I11028" s="5"/>
      <c r="J11028" s="5"/>
      <c r="K11028" s="5"/>
      <c r="L11028" s="5"/>
      <c r="M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3"/>
      <c r="AU11028" s="5"/>
      <c r="AV11028" s="3"/>
      <c r="AW11028" s="3"/>
      <c r="AX11028" s="3"/>
      <c r="AY11028" s="3"/>
      <c r="AZ11028" s="3"/>
      <c r="BA11028" s="3"/>
      <c r="BB11028" s="3"/>
      <c r="BC11028" s="3"/>
      <c r="BD11028" s="3"/>
      <c r="BE11028" s="3"/>
      <c r="BF11028" s="3"/>
      <c r="BG11028" s="3"/>
      <c r="CK11028"/>
    </row>
    <row r="11029" spans="1:89" x14ac:dyDescent="0.25">
      <c r="A11029" s="2"/>
      <c r="B11029" s="5"/>
      <c r="C11029" s="5"/>
      <c r="D11029" s="5"/>
      <c r="E11029" s="5"/>
      <c r="F11029" s="5"/>
      <c r="G11029" s="5"/>
      <c r="H11029" s="5"/>
      <c r="I11029" s="3"/>
      <c r="J11029" s="5"/>
      <c r="K11029" s="5"/>
      <c r="L11029" s="5"/>
      <c r="M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3"/>
      <c r="AU11029" s="5"/>
      <c r="AV11029" s="3"/>
      <c r="AW11029" s="3"/>
      <c r="AX11029" s="3"/>
      <c r="AY11029" s="3"/>
      <c r="AZ11029" s="3"/>
      <c r="BA11029" s="3"/>
      <c r="BB11029" s="3"/>
      <c r="BC11029" s="3"/>
      <c r="BD11029" s="3"/>
      <c r="BE11029" s="3"/>
      <c r="BF11029" s="3"/>
      <c r="BG11029" s="3"/>
      <c r="CK11029"/>
    </row>
    <row r="11030" spans="1:89" x14ac:dyDescent="0.25">
      <c r="A11030" s="2"/>
      <c r="B11030" s="5"/>
      <c r="C11030" s="5"/>
      <c r="D11030" s="5"/>
      <c r="E11030" s="5"/>
      <c r="F11030" s="5"/>
      <c r="G11030" s="5"/>
      <c r="H11030" s="5"/>
      <c r="I11030" s="3"/>
      <c r="J11030" s="5"/>
      <c r="K11030" s="5"/>
      <c r="L11030" s="5"/>
      <c r="M11030" s="5"/>
      <c r="AJ11030" s="3"/>
      <c r="AK11030" s="3"/>
      <c r="AL11030" s="3"/>
      <c r="AM11030" s="3"/>
      <c r="AN11030" s="5"/>
      <c r="AO11030" s="5"/>
      <c r="AP11030" s="5"/>
      <c r="AQ11030" s="5"/>
      <c r="AR11030" s="5"/>
      <c r="AS11030" s="5"/>
      <c r="AT11030" s="3"/>
      <c r="AU11030" s="5"/>
      <c r="AV11030" s="3"/>
      <c r="AW11030" s="3"/>
      <c r="AX11030" s="3"/>
      <c r="AY11030" s="3"/>
      <c r="AZ11030" s="3"/>
      <c r="BA11030" s="3"/>
      <c r="BB11030" s="3"/>
      <c r="BC11030" s="3"/>
      <c r="BD11030" s="3"/>
      <c r="BE11030" s="3"/>
      <c r="BF11030" s="3"/>
      <c r="BG11030" s="3"/>
      <c r="CK11030"/>
    </row>
    <row r="11031" spans="1:89" x14ac:dyDescent="0.25">
      <c r="A11031" s="2"/>
      <c r="B11031" s="5"/>
      <c r="C11031" s="5"/>
      <c r="D11031" s="5"/>
      <c r="E11031" s="5"/>
      <c r="F11031" s="5"/>
      <c r="G11031" s="5"/>
      <c r="H11031" s="5"/>
      <c r="I11031" s="3"/>
      <c r="J11031" s="5"/>
      <c r="K11031" s="5"/>
      <c r="L11031" s="5"/>
      <c r="M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3"/>
      <c r="AU11031" s="5"/>
      <c r="AV11031" s="3"/>
      <c r="AW11031" s="3"/>
      <c r="AX11031" s="3"/>
      <c r="AY11031" s="3"/>
      <c r="AZ11031" s="3"/>
      <c r="BA11031" s="3"/>
      <c r="BB11031" s="3"/>
      <c r="BC11031" s="3"/>
      <c r="BD11031" s="3"/>
      <c r="BE11031" s="3"/>
      <c r="BF11031" s="3"/>
      <c r="BG11031" s="3"/>
      <c r="CK11031"/>
    </row>
    <row r="11032" spans="1:89" x14ac:dyDescent="0.25">
      <c r="A11032" s="2"/>
      <c r="B11032" s="5"/>
      <c r="C11032" s="5"/>
      <c r="D11032" s="5"/>
      <c r="E11032" s="5"/>
      <c r="F11032" s="5"/>
      <c r="G11032" s="5"/>
      <c r="H11032" s="5"/>
      <c r="I11032" s="5"/>
      <c r="J11032" s="5"/>
      <c r="K11032" s="5"/>
      <c r="L11032" s="5"/>
      <c r="M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3"/>
      <c r="AU11032" s="5"/>
      <c r="AV11032" s="3"/>
      <c r="AW11032" s="3"/>
      <c r="AX11032" s="3"/>
      <c r="AY11032" s="3"/>
      <c r="AZ11032" s="3"/>
      <c r="BA11032" s="3"/>
      <c r="BB11032" s="3"/>
      <c r="BC11032" s="3"/>
      <c r="BD11032" s="3"/>
      <c r="BE11032" s="3"/>
      <c r="BF11032" s="3"/>
      <c r="BG11032" s="3"/>
      <c r="CK11032"/>
    </row>
    <row r="11033" spans="1:89" x14ac:dyDescent="0.25">
      <c r="A11033" s="2"/>
      <c r="B11033" s="5"/>
      <c r="C11033" s="5"/>
      <c r="D11033" s="5"/>
      <c r="E11033" s="5"/>
      <c r="F11033" s="5"/>
      <c r="G11033" s="5"/>
      <c r="H11033" s="5"/>
      <c r="I11033" s="3"/>
      <c r="J11033" s="5"/>
      <c r="K11033" s="5"/>
      <c r="L11033" s="5"/>
      <c r="M11033" s="5"/>
      <c r="AJ11033" s="3"/>
      <c r="AK11033" s="3"/>
      <c r="AL11033" s="3"/>
      <c r="AM11033" s="3"/>
      <c r="AN11033" s="5"/>
      <c r="AO11033" s="5"/>
      <c r="AP11033" s="5"/>
      <c r="AQ11033" s="5"/>
      <c r="AR11033" s="5"/>
      <c r="AS11033" s="5"/>
      <c r="AT11033" s="3"/>
      <c r="AU11033" s="5"/>
      <c r="AV11033" s="3"/>
      <c r="AW11033" s="3"/>
      <c r="AX11033" s="3"/>
      <c r="AY11033" s="3"/>
      <c r="AZ11033" s="3"/>
      <c r="BA11033" s="3"/>
      <c r="BB11033" s="3"/>
      <c r="BC11033" s="3"/>
      <c r="BD11033" s="3"/>
      <c r="BE11033" s="3"/>
      <c r="BF11033" s="3"/>
      <c r="BG11033" s="3"/>
      <c r="CK11033"/>
    </row>
    <row r="11034" spans="1:89" x14ac:dyDescent="0.25">
      <c r="A11034" s="2"/>
      <c r="B11034" s="5"/>
      <c r="C11034" s="5"/>
      <c r="D11034" s="5"/>
      <c r="E11034" s="5"/>
      <c r="F11034" s="5"/>
      <c r="G11034" s="5"/>
      <c r="H11034" s="5"/>
      <c r="I11034" s="5"/>
      <c r="J11034" s="5"/>
      <c r="K11034" s="5"/>
      <c r="L11034" s="5"/>
      <c r="M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3"/>
      <c r="AU11034" s="5"/>
      <c r="AV11034" s="3"/>
      <c r="AW11034" s="3"/>
      <c r="AX11034" s="3"/>
      <c r="AY11034" s="3"/>
      <c r="AZ11034" s="3"/>
      <c r="BA11034" s="3"/>
      <c r="BB11034" s="3"/>
      <c r="BC11034" s="3"/>
      <c r="BD11034" s="3"/>
      <c r="BE11034" s="3"/>
      <c r="BF11034" s="3"/>
      <c r="BG11034" s="3"/>
      <c r="CK11034"/>
    </row>
    <row r="11035" spans="1:89" x14ac:dyDescent="0.25">
      <c r="A11035" s="2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  <c r="L11035" s="5"/>
      <c r="M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3"/>
      <c r="AU11035" s="5"/>
      <c r="AV11035" s="3"/>
      <c r="AW11035" s="3"/>
      <c r="AX11035" s="3"/>
      <c r="AY11035" s="3"/>
      <c r="AZ11035" s="3"/>
      <c r="BA11035" s="3"/>
      <c r="BB11035" s="3"/>
      <c r="BC11035" s="3"/>
      <c r="BD11035" s="3"/>
      <c r="BE11035" s="3"/>
      <c r="BF11035" s="3"/>
      <c r="BG11035" s="3"/>
      <c r="CK11035"/>
    </row>
    <row r="11036" spans="1:89" x14ac:dyDescent="0.25">
      <c r="A11036" s="2"/>
      <c r="B11036" s="5"/>
      <c r="C11036" s="5"/>
      <c r="D11036" s="5"/>
      <c r="E11036" s="5"/>
      <c r="F11036" s="5"/>
      <c r="G11036" s="5"/>
      <c r="H11036" s="5"/>
      <c r="I11036" s="3"/>
      <c r="J11036" s="5"/>
      <c r="K11036" s="5"/>
      <c r="L11036" s="5"/>
      <c r="M11036" s="5"/>
      <c r="AJ11036" s="3"/>
      <c r="AK11036" s="3"/>
      <c r="AL11036" s="3"/>
      <c r="AM11036" s="5"/>
      <c r="AN11036" s="5"/>
      <c r="AO11036" s="5"/>
      <c r="AP11036" s="5"/>
      <c r="AQ11036" s="5"/>
      <c r="AR11036" s="5"/>
      <c r="AS11036" s="5"/>
      <c r="AT11036" s="3"/>
      <c r="AU11036" s="5"/>
      <c r="AV11036" s="3"/>
      <c r="AW11036" s="3"/>
      <c r="AX11036" s="3"/>
      <c r="AY11036" s="3"/>
      <c r="AZ11036" s="3"/>
      <c r="BA11036" s="3"/>
      <c r="BB11036" s="3"/>
      <c r="BC11036" s="3"/>
      <c r="BD11036" s="3"/>
      <c r="BE11036" s="3"/>
      <c r="BF11036" s="3"/>
      <c r="BG11036" s="3"/>
      <c r="CK11036"/>
    </row>
    <row r="11037" spans="1:89" x14ac:dyDescent="0.25">
      <c r="A11037" s="2"/>
      <c r="B11037" s="5"/>
      <c r="C11037" s="5"/>
      <c r="D11037" s="5"/>
      <c r="E11037" s="5"/>
      <c r="F11037" s="5"/>
      <c r="G11037" s="5"/>
      <c r="H11037" s="5"/>
      <c r="I11037" s="3"/>
      <c r="J11037" s="5"/>
      <c r="K11037" s="5"/>
      <c r="L11037" s="5"/>
      <c r="M11037" s="5"/>
      <c r="AJ11037" s="3"/>
      <c r="AK11037" s="3"/>
      <c r="AL11037" s="3"/>
      <c r="AM11037" s="3"/>
      <c r="AN11037" s="5"/>
      <c r="AO11037" s="5"/>
      <c r="AP11037" s="5"/>
      <c r="AQ11037" s="5"/>
      <c r="AR11037" s="5"/>
      <c r="AS11037" s="5"/>
      <c r="AT11037" s="3"/>
      <c r="AU11037" s="5"/>
      <c r="AV11037" s="3"/>
      <c r="AW11037" s="3"/>
      <c r="AX11037" s="3"/>
      <c r="AY11037" s="3"/>
      <c r="AZ11037" s="3"/>
      <c r="BA11037" s="3"/>
      <c r="BB11037" s="3"/>
      <c r="BC11037" s="3"/>
      <c r="BD11037" s="3"/>
      <c r="BE11037" s="3"/>
      <c r="BF11037" s="3"/>
      <c r="BG11037" s="3"/>
      <c r="CK11037"/>
    </row>
    <row r="11038" spans="1:89" x14ac:dyDescent="0.25">
      <c r="A11038" s="2"/>
      <c r="B11038" s="5"/>
      <c r="C11038" s="5"/>
      <c r="D11038" s="5"/>
      <c r="E11038" s="5"/>
      <c r="F11038" s="5"/>
      <c r="G11038" s="5"/>
      <c r="H11038" s="5"/>
      <c r="I11038" s="3"/>
      <c r="J11038" s="5"/>
      <c r="K11038" s="5"/>
      <c r="L11038" s="5"/>
      <c r="M11038" s="5"/>
      <c r="AJ11038" s="3"/>
      <c r="AK11038" s="3"/>
      <c r="AL11038" s="3"/>
      <c r="AM11038" s="3"/>
      <c r="AN11038" s="5"/>
      <c r="AO11038" s="5"/>
      <c r="AP11038" s="5"/>
      <c r="AQ11038" s="5"/>
      <c r="AR11038" s="5"/>
      <c r="AS11038" s="5"/>
      <c r="AT11038" s="3"/>
      <c r="AU11038" s="5"/>
      <c r="AV11038" s="3"/>
      <c r="AW11038" s="3"/>
      <c r="AX11038" s="3"/>
      <c r="AY11038" s="3"/>
      <c r="AZ11038" s="3"/>
      <c r="BA11038" s="3"/>
      <c r="BB11038" s="3"/>
      <c r="BC11038" s="3"/>
      <c r="BD11038" s="3"/>
      <c r="BE11038" s="3"/>
      <c r="BF11038" s="3"/>
      <c r="BG11038" s="3"/>
      <c r="CK11038"/>
    </row>
    <row r="11039" spans="1:89" x14ac:dyDescent="0.25">
      <c r="A11039" s="2"/>
      <c r="B11039" s="5"/>
      <c r="C11039" s="5"/>
      <c r="D11039" s="5"/>
      <c r="E11039" s="5"/>
      <c r="F11039" s="5"/>
      <c r="G11039" s="5"/>
      <c r="H11039" s="5"/>
      <c r="I11039" s="3"/>
      <c r="J11039" s="5"/>
      <c r="K11039" s="5"/>
      <c r="L11039" s="5"/>
      <c r="M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3"/>
      <c r="AU11039" s="5"/>
      <c r="AV11039" s="3"/>
      <c r="AW11039" s="3"/>
      <c r="AX11039" s="3"/>
      <c r="AY11039" s="3"/>
      <c r="AZ11039" s="3"/>
      <c r="BA11039" s="3"/>
      <c r="BB11039" s="3"/>
      <c r="BC11039" s="3"/>
      <c r="BD11039" s="3"/>
      <c r="BE11039" s="3"/>
      <c r="BF11039" s="3"/>
      <c r="BG11039" s="3"/>
      <c r="CK11039"/>
    </row>
    <row r="11040" spans="1:89" x14ac:dyDescent="0.25">
      <c r="A11040" s="2"/>
      <c r="B11040" s="5"/>
      <c r="C11040" s="5"/>
      <c r="D11040" s="5"/>
      <c r="E11040" s="5"/>
      <c r="F11040" s="5"/>
      <c r="G11040" s="5"/>
      <c r="H11040" s="5"/>
      <c r="I11040" s="3"/>
      <c r="J11040" s="5"/>
      <c r="K11040" s="5"/>
      <c r="L11040" s="5"/>
      <c r="M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3"/>
      <c r="AU11040" s="5"/>
      <c r="AV11040" s="3"/>
      <c r="AW11040" s="3"/>
      <c r="AX11040" s="3"/>
      <c r="AY11040" s="3"/>
      <c r="AZ11040" s="3"/>
      <c r="BA11040" s="3"/>
      <c r="BB11040" s="3"/>
      <c r="BC11040" s="3"/>
      <c r="BD11040" s="3"/>
      <c r="BE11040" s="3"/>
      <c r="BF11040" s="3"/>
      <c r="BG11040" s="3"/>
      <c r="CK11040"/>
    </row>
    <row r="11041" spans="1:89" x14ac:dyDescent="0.25">
      <c r="A11041" s="2"/>
      <c r="B11041" s="5"/>
      <c r="C11041" s="5"/>
      <c r="D11041" s="5"/>
      <c r="E11041" s="5"/>
      <c r="F11041" s="5"/>
      <c r="G11041" s="5"/>
      <c r="H11041" s="5"/>
      <c r="I11041" s="3"/>
      <c r="J11041" s="5"/>
      <c r="K11041" s="5"/>
      <c r="L11041" s="5"/>
      <c r="M11041" s="5"/>
      <c r="AJ11041" s="3"/>
      <c r="AK11041" s="3"/>
      <c r="AL11041" s="3"/>
      <c r="AM11041" s="5"/>
      <c r="AN11041" s="5"/>
      <c r="AO11041" s="5"/>
      <c r="AP11041" s="5"/>
      <c r="AQ11041" s="5"/>
      <c r="AR11041" s="5"/>
      <c r="AS11041" s="5"/>
      <c r="AT11041" s="3"/>
      <c r="AU11041" s="5"/>
      <c r="AV11041" s="3"/>
      <c r="AW11041" s="3"/>
      <c r="AX11041" s="3"/>
      <c r="AY11041" s="3"/>
      <c r="AZ11041" s="3"/>
      <c r="BA11041" s="3"/>
      <c r="BB11041" s="3"/>
      <c r="BC11041" s="3"/>
      <c r="BD11041" s="3"/>
      <c r="BE11041" s="3"/>
      <c r="BF11041" s="3"/>
      <c r="BG11041" s="3"/>
      <c r="CK11041"/>
    </row>
    <row r="11042" spans="1:89" x14ac:dyDescent="0.25">
      <c r="A11042" s="2"/>
      <c r="B11042" s="5"/>
      <c r="C11042" s="5"/>
      <c r="D11042" s="5"/>
      <c r="E11042" s="5"/>
      <c r="F11042" s="5"/>
      <c r="G11042" s="5"/>
      <c r="H11042" s="5"/>
      <c r="I11042" s="3"/>
      <c r="J11042" s="5"/>
      <c r="K11042" s="5"/>
      <c r="L11042" s="5"/>
      <c r="M11042" s="5"/>
      <c r="AJ11042" s="3"/>
      <c r="AK11042" s="3"/>
      <c r="AL11042" s="3"/>
      <c r="AM11042" s="3"/>
      <c r="AN11042" s="5"/>
      <c r="AO11042" s="5"/>
      <c r="AP11042" s="5"/>
      <c r="AQ11042" s="5"/>
      <c r="AR11042" s="5"/>
      <c r="AS11042" s="5"/>
      <c r="AT11042" s="3"/>
      <c r="AU11042" s="5"/>
      <c r="AV11042" s="3"/>
      <c r="AW11042" s="3"/>
      <c r="AX11042" s="3"/>
      <c r="AY11042" s="3"/>
      <c r="AZ11042" s="3"/>
      <c r="BA11042" s="3"/>
      <c r="BB11042" s="3"/>
      <c r="BC11042" s="3"/>
      <c r="BD11042" s="3"/>
      <c r="BE11042" s="3"/>
      <c r="BF11042" s="3"/>
      <c r="BG11042" s="3"/>
      <c r="CK11042"/>
    </row>
    <row r="11043" spans="1:89" x14ac:dyDescent="0.25">
      <c r="A11043" s="2"/>
      <c r="B11043" s="5"/>
      <c r="C11043" s="5"/>
      <c r="D11043" s="5"/>
      <c r="E11043" s="5"/>
      <c r="F11043" s="5"/>
      <c r="G11043" s="5"/>
      <c r="H11043" s="5"/>
      <c r="I11043" s="3"/>
      <c r="J11043" s="5"/>
      <c r="K11043" s="5"/>
      <c r="L11043" s="5"/>
      <c r="M11043" s="5"/>
      <c r="AJ11043" s="3"/>
      <c r="AK11043" s="3"/>
      <c r="AL11043" s="3"/>
      <c r="AM11043" s="5"/>
      <c r="AN11043" s="5"/>
      <c r="AO11043" s="5"/>
      <c r="AP11043" s="5"/>
      <c r="AQ11043" s="5"/>
      <c r="AR11043" s="5"/>
      <c r="AS11043" s="5"/>
      <c r="AT11043" s="3"/>
      <c r="AU11043" s="5"/>
      <c r="AV11043" s="3"/>
      <c r="AW11043" s="3"/>
      <c r="AX11043" s="3"/>
      <c r="AY11043" s="3"/>
      <c r="AZ11043" s="3"/>
      <c r="BA11043" s="3"/>
      <c r="BB11043" s="3"/>
      <c r="BC11043" s="3"/>
      <c r="BD11043" s="3"/>
      <c r="BE11043" s="3"/>
      <c r="BF11043" s="3"/>
      <c r="BG11043" s="3"/>
      <c r="CK11043"/>
    </row>
    <row r="11044" spans="1:89" x14ac:dyDescent="0.25">
      <c r="A11044" s="2"/>
      <c r="B11044" s="5"/>
      <c r="C11044" s="5"/>
      <c r="D11044" s="5"/>
      <c r="E11044" s="5"/>
      <c r="F11044" s="5"/>
      <c r="G11044" s="5"/>
      <c r="H11044" s="5"/>
      <c r="I11044" s="5"/>
      <c r="J11044" s="5"/>
      <c r="K11044" s="5"/>
      <c r="L11044" s="5"/>
      <c r="M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3"/>
      <c r="AU11044" s="5"/>
      <c r="AV11044" s="3"/>
      <c r="AW11044" s="3"/>
      <c r="AX11044" s="3"/>
      <c r="AY11044" s="3"/>
      <c r="AZ11044" s="3"/>
      <c r="BA11044" s="3"/>
      <c r="BB11044" s="3"/>
      <c r="BC11044" s="3"/>
      <c r="BD11044" s="3"/>
      <c r="BE11044" s="3"/>
      <c r="BF11044" s="3"/>
      <c r="BG11044" s="3"/>
      <c r="CK11044"/>
    </row>
    <row r="11045" spans="1:89" x14ac:dyDescent="0.25">
      <c r="A11045" s="2"/>
      <c r="B11045" s="5"/>
      <c r="C11045" s="5"/>
      <c r="D11045" s="5"/>
      <c r="E11045" s="5"/>
      <c r="F11045" s="5"/>
      <c r="G11045" s="5"/>
      <c r="H11045" s="5"/>
      <c r="I11045" s="3"/>
      <c r="J11045" s="5"/>
      <c r="K11045" s="5"/>
      <c r="L11045" s="5"/>
      <c r="M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3"/>
      <c r="AU11045" s="5"/>
      <c r="AV11045" s="3"/>
      <c r="AW11045" s="3"/>
      <c r="AX11045" s="3"/>
      <c r="AY11045" s="3"/>
      <c r="AZ11045" s="3"/>
      <c r="BA11045" s="3"/>
      <c r="BB11045" s="3"/>
      <c r="BC11045" s="3"/>
      <c r="BD11045" s="3"/>
      <c r="BE11045" s="3"/>
      <c r="BF11045" s="3"/>
      <c r="BG11045" s="3"/>
      <c r="CK11045"/>
    </row>
    <row r="11046" spans="1:89" x14ac:dyDescent="0.25">
      <c r="A11046" s="2"/>
      <c r="B11046" s="5"/>
      <c r="C11046" s="5"/>
      <c r="D11046" s="5"/>
      <c r="E11046" s="5"/>
      <c r="F11046" s="5"/>
      <c r="G11046" s="5"/>
      <c r="H11046" s="5"/>
      <c r="I11046" s="5"/>
      <c r="J11046" s="5"/>
      <c r="K11046" s="5"/>
      <c r="L11046" s="5"/>
      <c r="M11046" s="5"/>
      <c r="AJ11046" s="5"/>
      <c r="AK11046" s="3"/>
      <c r="AL11046" s="5"/>
      <c r="AM11046" s="5"/>
      <c r="AN11046" s="5"/>
      <c r="AO11046" s="5"/>
      <c r="AP11046" s="5"/>
      <c r="AQ11046" s="5"/>
      <c r="AR11046" s="5"/>
      <c r="AS11046" s="5"/>
      <c r="AT11046" s="3"/>
      <c r="AU11046" s="5"/>
      <c r="AV11046" s="3"/>
      <c r="AW11046" s="3"/>
      <c r="AX11046" s="3"/>
      <c r="AY11046" s="3"/>
      <c r="AZ11046" s="3"/>
      <c r="BA11046" s="3"/>
      <c r="BB11046" s="3"/>
      <c r="BC11046" s="3"/>
      <c r="BD11046" s="3"/>
      <c r="BE11046" s="3"/>
      <c r="BF11046" s="3"/>
      <c r="BG11046" s="3"/>
      <c r="CK11046"/>
    </row>
    <row r="11047" spans="1:89" x14ac:dyDescent="0.25">
      <c r="A11047" s="2"/>
      <c r="B11047" s="5"/>
      <c r="C11047" s="5"/>
      <c r="D11047" s="5"/>
      <c r="E11047" s="5"/>
      <c r="F11047" s="5"/>
      <c r="G11047" s="5"/>
      <c r="H11047" s="5"/>
      <c r="I11047" s="3"/>
      <c r="J11047" s="5"/>
      <c r="K11047" s="5"/>
      <c r="L11047" s="5"/>
      <c r="M11047" s="5"/>
      <c r="AJ11047" s="3"/>
      <c r="AK11047" s="3"/>
      <c r="AL11047" s="3"/>
      <c r="AM11047" s="5"/>
      <c r="AN11047" s="5"/>
      <c r="AO11047" s="5"/>
      <c r="AP11047" s="5"/>
      <c r="AQ11047" s="5"/>
      <c r="AR11047" s="5"/>
      <c r="AS11047" s="5"/>
      <c r="AT11047" s="3"/>
      <c r="AU11047" s="5"/>
      <c r="AV11047" s="3"/>
      <c r="AW11047" s="3"/>
      <c r="AX11047" s="3"/>
      <c r="AY11047" s="3"/>
      <c r="AZ11047" s="3"/>
      <c r="BA11047" s="3"/>
      <c r="BB11047" s="3"/>
      <c r="BC11047" s="3"/>
      <c r="BD11047" s="3"/>
      <c r="BE11047" s="3"/>
      <c r="BF11047" s="3"/>
      <c r="BG11047" s="3"/>
      <c r="CK11047"/>
    </row>
    <row r="11048" spans="1:89" x14ac:dyDescent="0.25">
      <c r="A11048" s="2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3"/>
      <c r="AU11048" s="5"/>
      <c r="AV11048" s="3"/>
      <c r="AW11048" s="3"/>
      <c r="AX11048" s="3"/>
      <c r="AY11048" s="3"/>
      <c r="AZ11048" s="3"/>
      <c r="BA11048" s="3"/>
      <c r="BB11048" s="3"/>
      <c r="BC11048" s="3"/>
      <c r="BD11048" s="3"/>
      <c r="BE11048" s="3"/>
      <c r="BF11048" s="3"/>
      <c r="BG11048" s="3"/>
      <c r="CK11048"/>
    </row>
    <row r="11049" spans="1:89" x14ac:dyDescent="0.25">
      <c r="A11049" s="2"/>
      <c r="B11049" s="5"/>
      <c r="C11049" s="5"/>
      <c r="D11049" s="5"/>
      <c r="E11049" s="5"/>
      <c r="F11049" s="5"/>
      <c r="G11049" s="5"/>
      <c r="H11049" s="5"/>
      <c r="I11049" s="3"/>
      <c r="J11049" s="5"/>
      <c r="K11049" s="5"/>
      <c r="L11049" s="5"/>
      <c r="M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3"/>
      <c r="AU11049" s="5"/>
      <c r="AV11049" s="3"/>
      <c r="AW11049" s="3"/>
      <c r="AX11049" s="3"/>
      <c r="AY11049" s="3"/>
      <c r="AZ11049" s="3"/>
      <c r="BA11049" s="3"/>
      <c r="BB11049" s="3"/>
      <c r="BC11049" s="3"/>
      <c r="BD11049" s="3"/>
      <c r="BE11049" s="3"/>
      <c r="BF11049" s="3"/>
      <c r="BG11049" s="3"/>
      <c r="CK11049"/>
    </row>
    <row r="11050" spans="1:89" x14ac:dyDescent="0.25">
      <c r="A11050" s="2"/>
      <c r="B11050" s="5"/>
      <c r="C11050" s="5"/>
      <c r="D11050" s="5"/>
      <c r="E11050" s="5"/>
      <c r="F11050" s="5"/>
      <c r="G11050" s="5"/>
      <c r="H11050" s="5"/>
      <c r="I11050" s="3"/>
      <c r="J11050" s="5"/>
      <c r="K11050" s="5"/>
      <c r="L11050" s="5"/>
      <c r="M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3"/>
      <c r="AU11050" s="5"/>
      <c r="AV11050" s="3"/>
      <c r="AW11050" s="3"/>
      <c r="AX11050" s="3"/>
      <c r="AY11050" s="3"/>
      <c r="AZ11050" s="3"/>
      <c r="BA11050" s="3"/>
      <c r="BB11050" s="3"/>
      <c r="BC11050" s="3"/>
      <c r="BD11050" s="3"/>
      <c r="BE11050" s="3"/>
      <c r="BF11050" s="3"/>
      <c r="BG11050" s="3"/>
      <c r="CK11050"/>
    </row>
    <row r="11051" spans="1:89" x14ac:dyDescent="0.25">
      <c r="A11051" s="2"/>
      <c r="B11051" s="5"/>
      <c r="C11051" s="5"/>
      <c r="D11051" s="5"/>
      <c r="E11051" s="5"/>
      <c r="F11051" s="5"/>
      <c r="G11051" s="5"/>
      <c r="H11051" s="5"/>
      <c r="I11051" s="3"/>
      <c r="J11051" s="5"/>
      <c r="K11051" s="5"/>
      <c r="L11051" s="5"/>
      <c r="M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3"/>
      <c r="AU11051" s="5"/>
      <c r="AV11051" s="3"/>
      <c r="AW11051" s="3"/>
      <c r="AX11051" s="3"/>
      <c r="AY11051" s="3"/>
      <c r="AZ11051" s="3"/>
      <c r="BA11051" s="3"/>
      <c r="BB11051" s="3"/>
      <c r="BC11051" s="3"/>
      <c r="BD11051" s="3"/>
      <c r="BE11051" s="3"/>
      <c r="BF11051" s="3"/>
      <c r="BG11051" s="3"/>
      <c r="CK11051"/>
    </row>
    <row r="11052" spans="1:89" x14ac:dyDescent="0.25">
      <c r="A11052" s="2"/>
      <c r="B11052" s="5"/>
      <c r="C11052" s="5"/>
      <c r="D11052" s="5"/>
      <c r="E11052" s="5"/>
      <c r="F11052" s="5"/>
      <c r="G11052" s="5"/>
      <c r="H11052" s="5"/>
      <c r="I11052" s="3"/>
      <c r="J11052" s="5"/>
      <c r="K11052" s="5"/>
      <c r="L11052" s="5"/>
      <c r="M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3"/>
      <c r="AU11052" s="5"/>
      <c r="AV11052" s="3"/>
      <c r="AW11052" s="3"/>
      <c r="AX11052" s="3"/>
      <c r="AY11052" s="3"/>
      <c r="AZ11052" s="3"/>
      <c r="BA11052" s="3"/>
      <c r="BB11052" s="3"/>
      <c r="BC11052" s="3"/>
      <c r="BD11052" s="3"/>
      <c r="BE11052" s="3"/>
      <c r="BF11052" s="3"/>
      <c r="BG11052" s="3"/>
      <c r="CK11052"/>
    </row>
    <row r="11053" spans="1:89" x14ac:dyDescent="0.25">
      <c r="A11053" s="2"/>
      <c r="B11053" s="5"/>
      <c r="C11053" s="5"/>
      <c r="D11053" s="5"/>
      <c r="E11053" s="5"/>
      <c r="F11053" s="5"/>
      <c r="G11053" s="5"/>
      <c r="H11053" s="5"/>
      <c r="I11053" s="3"/>
      <c r="J11053" s="5"/>
      <c r="K11053" s="5"/>
      <c r="L11053" s="5"/>
      <c r="M11053" s="5"/>
      <c r="AJ11053" s="3"/>
      <c r="AK11053" s="3"/>
      <c r="AL11053" s="3"/>
      <c r="AM11053" s="3"/>
      <c r="AN11053" s="5"/>
      <c r="AO11053" s="5"/>
      <c r="AP11053" s="5"/>
      <c r="AQ11053" s="5"/>
      <c r="AR11053" s="5"/>
      <c r="AS11053" s="5"/>
      <c r="AT11053" s="3"/>
      <c r="AU11053" s="5"/>
      <c r="AV11053" s="3"/>
      <c r="AW11053" s="3"/>
      <c r="AX11053" s="3"/>
      <c r="AY11053" s="3"/>
      <c r="AZ11053" s="3"/>
      <c r="BA11053" s="3"/>
      <c r="BB11053" s="3"/>
      <c r="BC11053" s="3"/>
      <c r="BD11053" s="3"/>
      <c r="BE11053" s="3"/>
      <c r="BF11053" s="3"/>
      <c r="BG11053" s="3"/>
      <c r="CK11053"/>
    </row>
    <row r="11054" spans="1:89" x14ac:dyDescent="0.25">
      <c r="A11054" s="2"/>
      <c r="B11054" s="5"/>
      <c r="C11054" s="5"/>
      <c r="D11054" s="5"/>
      <c r="E11054" s="5"/>
      <c r="F11054" s="5"/>
      <c r="G11054" s="5"/>
      <c r="H11054" s="5"/>
      <c r="I11054" s="3"/>
      <c r="J11054" s="5"/>
      <c r="K11054" s="5"/>
      <c r="L11054" s="5"/>
      <c r="M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3"/>
      <c r="AU11054" s="5"/>
      <c r="AV11054" s="3"/>
      <c r="AW11054" s="3"/>
      <c r="AX11054" s="3"/>
      <c r="AY11054" s="3"/>
      <c r="AZ11054" s="3"/>
      <c r="BA11054" s="3"/>
      <c r="BB11054" s="3"/>
      <c r="BC11054" s="3"/>
      <c r="BD11054" s="3"/>
      <c r="BE11054" s="3"/>
      <c r="BF11054" s="3"/>
      <c r="BG11054" s="3"/>
      <c r="CK11054"/>
    </row>
    <row r="11055" spans="1:89" x14ac:dyDescent="0.25">
      <c r="A11055" s="2"/>
      <c r="B11055" s="5"/>
      <c r="C11055" s="5"/>
      <c r="D11055" s="5"/>
      <c r="E11055" s="5"/>
      <c r="F11055" s="5"/>
      <c r="G11055" s="5"/>
      <c r="H11055" s="5"/>
      <c r="I11055" s="3"/>
      <c r="J11055" s="5"/>
      <c r="K11055" s="5"/>
      <c r="L11055" s="5"/>
      <c r="M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3"/>
      <c r="AU11055" s="5"/>
      <c r="AV11055" s="3"/>
      <c r="AW11055" s="3"/>
      <c r="AX11055" s="3"/>
      <c r="AY11055" s="3"/>
      <c r="AZ11055" s="3"/>
      <c r="BA11055" s="3"/>
      <c r="BB11055" s="3"/>
      <c r="BC11055" s="3"/>
      <c r="BD11055" s="3"/>
      <c r="BE11055" s="3"/>
      <c r="BF11055" s="3"/>
      <c r="BG11055" s="3"/>
      <c r="CK11055"/>
    </row>
    <row r="11056" spans="1:89" x14ac:dyDescent="0.25">
      <c r="A11056" s="2"/>
      <c r="B11056" s="5"/>
      <c r="C11056" s="5"/>
      <c r="D11056" s="5"/>
      <c r="E11056" s="5"/>
      <c r="F11056" s="5"/>
      <c r="G11056" s="5"/>
      <c r="H11056" s="5"/>
      <c r="I11056" s="5"/>
      <c r="J11056" s="5"/>
      <c r="K11056" s="5"/>
      <c r="L11056" s="5"/>
      <c r="M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3"/>
      <c r="AT11056" s="3"/>
      <c r="AU11056" s="5"/>
      <c r="AV11056" s="3"/>
      <c r="AW11056" s="3"/>
      <c r="AX11056" s="3"/>
      <c r="AY11056" s="3"/>
      <c r="AZ11056" s="3"/>
      <c r="BA11056" s="3"/>
      <c r="BB11056" s="3"/>
      <c r="BC11056" s="3"/>
      <c r="BD11056" s="3"/>
      <c r="BE11056" s="3"/>
      <c r="BF11056" s="3"/>
      <c r="BG11056" s="3"/>
      <c r="CK11056"/>
    </row>
    <row r="11057" spans="1:89" x14ac:dyDescent="0.25">
      <c r="A11057" s="2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3"/>
      <c r="AU11057" s="5"/>
      <c r="AV11057" s="3"/>
      <c r="AW11057" s="3"/>
      <c r="AX11057" s="3"/>
      <c r="AY11057" s="3"/>
      <c r="AZ11057" s="3"/>
      <c r="BA11057" s="3"/>
      <c r="BB11057" s="3"/>
      <c r="BC11057" s="3"/>
      <c r="BD11057" s="3"/>
      <c r="BE11057" s="3"/>
      <c r="BF11057" s="3"/>
      <c r="BG11057" s="3"/>
      <c r="CK11057"/>
    </row>
    <row r="11058" spans="1:89" x14ac:dyDescent="0.25">
      <c r="A11058" s="2"/>
      <c r="B11058" s="5"/>
      <c r="C11058" s="5"/>
      <c r="D11058" s="5"/>
      <c r="E11058" s="5"/>
      <c r="F11058" s="5"/>
      <c r="G11058" s="5"/>
      <c r="H11058" s="5"/>
      <c r="I11058" s="3"/>
      <c r="J11058" s="5"/>
      <c r="K11058" s="5"/>
      <c r="L11058" s="5"/>
      <c r="M11058" s="5"/>
      <c r="AJ11058" s="5"/>
      <c r="AK11058" s="3"/>
      <c r="AL11058" s="5"/>
      <c r="AM11058" s="5"/>
      <c r="AN11058" s="5"/>
      <c r="AO11058" s="5"/>
      <c r="AP11058" s="5"/>
      <c r="AQ11058" s="5"/>
      <c r="AR11058" s="5"/>
      <c r="AS11058" s="3"/>
      <c r="AT11058" s="3"/>
      <c r="AU11058" s="3"/>
      <c r="AV11058" s="3"/>
      <c r="AW11058" s="3"/>
      <c r="AX11058" s="3"/>
      <c r="AY11058" s="3"/>
      <c r="AZ11058" s="3"/>
      <c r="BA11058" s="3"/>
      <c r="BB11058" s="3"/>
      <c r="BC11058" s="3"/>
      <c r="BD11058" s="3"/>
      <c r="BE11058" s="3"/>
      <c r="BF11058" s="3"/>
      <c r="BG11058" s="3"/>
      <c r="CK11058"/>
    </row>
    <row r="11059" spans="1:89" x14ac:dyDescent="0.25">
      <c r="A11059" s="2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  <c r="L11059" s="5"/>
      <c r="M11059" s="5"/>
      <c r="AJ11059" s="5"/>
      <c r="AK11059" s="3"/>
      <c r="AL11059" s="5"/>
      <c r="AM11059" s="5"/>
      <c r="AN11059" s="5"/>
      <c r="AO11059" s="5"/>
      <c r="AP11059" s="5"/>
      <c r="AQ11059" s="5"/>
      <c r="AR11059" s="5"/>
      <c r="AS11059" s="3"/>
      <c r="AT11059" s="3"/>
      <c r="AU11059" s="3"/>
      <c r="AV11059" s="3"/>
      <c r="AW11059" s="3"/>
      <c r="AX11059" s="3"/>
      <c r="AY11059" s="3"/>
      <c r="AZ11059" s="3"/>
      <c r="BA11059" s="3"/>
      <c r="BB11059" s="3"/>
      <c r="BC11059" s="3"/>
      <c r="BD11059" s="3"/>
      <c r="BE11059" s="3"/>
      <c r="BF11059" s="3"/>
      <c r="BG11059" s="3"/>
      <c r="CK11059"/>
    </row>
    <row r="11060" spans="1:89" x14ac:dyDescent="0.25">
      <c r="A11060" s="2"/>
      <c r="B11060" s="5"/>
      <c r="C11060" s="5"/>
      <c r="D11060" s="5"/>
      <c r="E11060" s="5"/>
      <c r="F11060" s="5"/>
      <c r="G11060" s="5"/>
      <c r="H11060" s="5"/>
      <c r="I11060" s="3"/>
      <c r="J11060" s="5"/>
      <c r="K11060" s="5"/>
      <c r="L11060" s="5"/>
      <c r="M11060" s="5"/>
      <c r="AJ11060" s="5"/>
      <c r="AK11060" s="3"/>
      <c r="AL11060" s="5"/>
      <c r="AM11060" s="5"/>
      <c r="AN11060" s="5"/>
      <c r="AO11060" s="5"/>
      <c r="AP11060" s="5"/>
      <c r="AQ11060" s="5"/>
      <c r="AR11060" s="5"/>
      <c r="AS11060" s="3"/>
      <c r="AT11060" s="3"/>
      <c r="AU11060" s="3"/>
      <c r="AV11060" s="3"/>
      <c r="AW11060" s="3"/>
      <c r="AX11060" s="3"/>
      <c r="AY11060" s="3"/>
      <c r="AZ11060" s="3"/>
      <c r="BA11060" s="3"/>
      <c r="BB11060" s="3"/>
      <c r="BC11060" s="3"/>
      <c r="BD11060" s="3"/>
      <c r="BE11060" s="3"/>
      <c r="BF11060" s="3"/>
      <c r="BG11060" s="3"/>
      <c r="CK11060"/>
    </row>
    <row r="11061" spans="1:89" x14ac:dyDescent="0.25">
      <c r="A11061" s="2"/>
      <c r="B11061" s="5"/>
      <c r="C11061" s="5"/>
      <c r="D11061" s="5"/>
      <c r="E11061" s="5"/>
      <c r="F11061" s="5"/>
      <c r="G11061" s="5"/>
      <c r="H11061" s="5"/>
      <c r="I11061" s="5"/>
      <c r="J11061" s="5"/>
      <c r="K11061" s="5"/>
      <c r="L11061" s="5"/>
      <c r="M11061" s="5"/>
      <c r="AJ11061" s="3"/>
      <c r="AK11061" s="5"/>
      <c r="AL11061" s="5"/>
      <c r="AM11061" s="5"/>
      <c r="AN11061" s="5"/>
      <c r="AO11061" s="5"/>
      <c r="AP11061" s="5"/>
      <c r="AQ11061" s="5"/>
      <c r="AR11061" s="5"/>
      <c r="AS11061" s="3"/>
      <c r="AT11061" s="3"/>
      <c r="AU11061" s="5"/>
      <c r="AV11061" s="3"/>
      <c r="AW11061" s="3"/>
      <c r="AX11061" s="3"/>
      <c r="AY11061" s="3"/>
      <c r="AZ11061" s="3"/>
      <c r="BA11061" s="3"/>
      <c r="BB11061" s="3"/>
      <c r="BC11061" s="3"/>
      <c r="BD11061" s="3"/>
      <c r="BE11061" s="3"/>
      <c r="BF11061" s="3"/>
      <c r="BG11061" s="3"/>
      <c r="CK11061"/>
    </row>
    <row r="11062" spans="1:89" x14ac:dyDescent="0.25">
      <c r="A11062" s="2"/>
      <c r="B11062" s="5"/>
      <c r="C11062" s="5"/>
      <c r="D11062" s="5"/>
      <c r="E11062" s="5"/>
      <c r="F11062" s="5"/>
      <c r="G11062" s="5"/>
      <c r="H11062" s="5"/>
      <c r="I11062" s="3"/>
      <c r="J11062" s="5"/>
      <c r="K11062" s="5"/>
      <c r="L11062" s="5"/>
      <c r="M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3"/>
      <c r="AU11062" s="5"/>
      <c r="AV11062" s="3"/>
      <c r="AW11062" s="3"/>
      <c r="AX11062" s="3"/>
      <c r="AY11062" s="3"/>
      <c r="AZ11062" s="3"/>
      <c r="BA11062" s="3"/>
      <c r="BB11062" s="3"/>
      <c r="BC11062" s="3"/>
      <c r="BD11062" s="3"/>
      <c r="BE11062" s="3"/>
      <c r="BF11062" s="3"/>
      <c r="BG11062" s="3"/>
      <c r="CK11062"/>
    </row>
    <row r="11063" spans="1:89" x14ac:dyDescent="0.25">
      <c r="A11063" s="2"/>
      <c r="B11063" s="5"/>
      <c r="C11063" s="5"/>
      <c r="D11063" s="5"/>
      <c r="E11063" s="5"/>
      <c r="F11063" s="5"/>
      <c r="G11063" s="5"/>
      <c r="H11063" s="5"/>
      <c r="I11063" s="5"/>
      <c r="J11063" s="5"/>
      <c r="K11063" s="5"/>
      <c r="L11063" s="5"/>
      <c r="M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3"/>
      <c r="AU11063" s="5"/>
      <c r="AV11063" s="3"/>
      <c r="AW11063" s="3"/>
      <c r="AX11063" s="3"/>
      <c r="AY11063" s="3"/>
      <c r="AZ11063" s="3"/>
      <c r="BA11063" s="3"/>
      <c r="BB11063" s="3"/>
      <c r="BC11063" s="3"/>
      <c r="BD11063" s="3"/>
      <c r="BE11063" s="3"/>
      <c r="BF11063" s="3"/>
      <c r="BG11063" s="3"/>
      <c r="CK11063"/>
    </row>
    <row r="11064" spans="1:89" x14ac:dyDescent="0.25">
      <c r="A11064" s="2"/>
      <c r="B11064" s="5"/>
      <c r="C11064" s="5"/>
      <c r="D11064" s="5"/>
      <c r="E11064" s="5"/>
      <c r="F11064" s="5"/>
      <c r="G11064" s="5"/>
      <c r="H11064" s="5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G11064" s="3"/>
      <c r="AH11064" s="3"/>
      <c r="AI11064" s="3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3"/>
      <c r="AU11064" s="5"/>
      <c r="AV11064" s="3"/>
      <c r="AW11064" s="3"/>
      <c r="AX11064" s="3"/>
      <c r="AY11064" s="3"/>
      <c r="AZ11064" s="3"/>
      <c r="BA11064" s="3"/>
      <c r="BB11064" s="3"/>
      <c r="BC11064" s="3"/>
      <c r="BD11064" s="3"/>
      <c r="BE11064" s="3"/>
      <c r="BF11064" s="3"/>
      <c r="BG11064" s="3"/>
      <c r="CK11064"/>
    </row>
    <row r="11065" spans="1:89" x14ac:dyDescent="0.25">
      <c r="A11065" s="2"/>
      <c r="B11065" s="5"/>
      <c r="C11065" s="5"/>
      <c r="D11065" s="5"/>
      <c r="E11065" s="5"/>
      <c r="F11065" s="5"/>
      <c r="G11065" s="5"/>
      <c r="H11065" s="5"/>
      <c r="I11065" s="3"/>
      <c r="J11065" s="5"/>
      <c r="K11065" s="5"/>
      <c r="L11065" s="5"/>
      <c r="M11065" s="5"/>
      <c r="AJ11065" s="3"/>
      <c r="AK11065" s="5"/>
      <c r="AL11065" s="5"/>
      <c r="AM11065" s="5"/>
      <c r="AN11065" s="5"/>
      <c r="AO11065" s="5"/>
      <c r="AP11065" s="5"/>
      <c r="AQ11065" s="5"/>
      <c r="AR11065" s="5"/>
      <c r="AS11065" s="3"/>
      <c r="AT11065" s="3"/>
      <c r="AU11065" s="5"/>
      <c r="AV11065" s="3"/>
      <c r="AW11065" s="3"/>
      <c r="AX11065" s="3"/>
      <c r="AY11065" s="3"/>
      <c r="AZ11065" s="3"/>
      <c r="BA11065" s="3"/>
      <c r="BB11065" s="3"/>
      <c r="BC11065" s="3"/>
      <c r="BD11065" s="3"/>
      <c r="BE11065" s="3"/>
      <c r="BF11065" s="3"/>
      <c r="BG11065" s="3"/>
      <c r="CK11065"/>
    </row>
    <row r="11066" spans="1:89" x14ac:dyDescent="0.25">
      <c r="A11066" s="2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3"/>
      <c r="AU11066" s="5"/>
      <c r="AV11066" s="3"/>
      <c r="AW11066" s="3"/>
      <c r="AX11066" s="3"/>
      <c r="AY11066" s="3"/>
      <c r="AZ11066" s="3"/>
      <c r="BA11066" s="3"/>
      <c r="BB11066" s="3"/>
      <c r="BC11066" s="3"/>
      <c r="BD11066" s="3"/>
      <c r="BE11066" s="3"/>
      <c r="BF11066" s="3"/>
      <c r="BG11066" s="3"/>
      <c r="CK11066"/>
    </row>
    <row r="11067" spans="1:89" x14ac:dyDescent="0.25">
      <c r="A11067" s="2"/>
      <c r="B11067" s="5"/>
      <c r="C11067" s="5"/>
      <c r="D11067" s="5"/>
      <c r="E11067" s="5"/>
      <c r="F11067" s="5"/>
      <c r="G11067" s="5"/>
      <c r="H11067" s="5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G11067" s="3"/>
      <c r="AH11067" s="3"/>
      <c r="AI11067" s="3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3"/>
      <c r="AU11067" s="5"/>
      <c r="AV11067" s="3"/>
      <c r="AW11067" s="3"/>
      <c r="AX11067" s="3"/>
      <c r="AY11067" s="3"/>
      <c r="AZ11067" s="3"/>
      <c r="BA11067" s="3"/>
      <c r="BB11067" s="3"/>
      <c r="BC11067" s="3"/>
      <c r="BD11067" s="3"/>
      <c r="BE11067" s="3"/>
      <c r="BF11067" s="3"/>
      <c r="BG11067" s="3"/>
      <c r="CK11067"/>
    </row>
    <row r="11068" spans="1:89" x14ac:dyDescent="0.25">
      <c r="A11068" s="2"/>
      <c r="B11068" s="5"/>
      <c r="C11068" s="5"/>
      <c r="D11068" s="5"/>
      <c r="E11068" s="5"/>
      <c r="F11068" s="5"/>
      <c r="G11068" s="5"/>
      <c r="H11068" s="5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G11068" s="3"/>
      <c r="AH11068" s="3"/>
      <c r="AI11068" s="3"/>
      <c r="AJ11068" s="5"/>
      <c r="AK11068" s="3"/>
      <c r="AL11068" s="5"/>
      <c r="AM11068" s="5"/>
      <c r="AN11068" s="5"/>
      <c r="AO11068" s="5"/>
      <c r="AP11068" s="5"/>
      <c r="AQ11068" s="5"/>
      <c r="AR11068" s="5"/>
      <c r="AS11068" s="3"/>
      <c r="AT11068" s="3"/>
      <c r="AU11068" s="3"/>
      <c r="AV11068" s="3"/>
      <c r="AW11068" s="3"/>
      <c r="AX11068" s="3"/>
      <c r="AY11068" s="3"/>
      <c r="AZ11068" s="3"/>
      <c r="BA11068" s="3"/>
      <c r="BB11068" s="3"/>
      <c r="BC11068" s="3"/>
      <c r="BD11068" s="3"/>
      <c r="BE11068" s="3"/>
      <c r="BF11068" s="3"/>
      <c r="BG11068" s="3"/>
      <c r="CK11068"/>
    </row>
    <row r="11069" spans="1:89" x14ac:dyDescent="0.25">
      <c r="A11069" s="2"/>
      <c r="B11069" s="5"/>
      <c r="C11069" s="5"/>
      <c r="D11069" s="5"/>
      <c r="E11069" s="5"/>
      <c r="F11069" s="5"/>
      <c r="G11069" s="5"/>
      <c r="H11069" s="5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G11069" s="3"/>
      <c r="AH11069" s="3"/>
      <c r="AI11069" s="3"/>
      <c r="AJ11069" s="5"/>
      <c r="AK11069" s="3"/>
      <c r="AL11069" s="5"/>
      <c r="AM11069" s="5"/>
      <c r="AN11069" s="5"/>
      <c r="AO11069" s="5"/>
      <c r="AP11069" s="5"/>
      <c r="AQ11069" s="5"/>
      <c r="AR11069" s="5"/>
      <c r="AS11069" s="3"/>
      <c r="AT11069" s="3"/>
      <c r="AU11069" s="3"/>
      <c r="AV11069" s="3"/>
      <c r="AW11069" s="3"/>
      <c r="AX11069" s="3"/>
      <c r="AY11069" s="3"/>
      <c r="AZ11069" s="3"/>
      <c r="BA11069" s="3"/>
      <c r="BB11069" s="3"/>
      <c r="BC11069" s="3"/>
      <c r="BD11069" s="3"/>
      <c r="BE11069" s="3"/>
      <c r="BF11069" s="3"/>
      <c r="BG11069" s="3"/>
      <c r="CK11069"/>
    </row>
    <row r="11070" spans="1:89" x14ac:dyDescent="0.25">
      <c r="A11070" s="2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  <c r="L11070" s="5"/>
      <c r="M11070" s="5"/>
      <c r="AJ11070" s="5"/>
      <c r="AK11070" s="3"/>
      <c r="AL11070" s="5"/>
      <c r="AM11070" s="5"/>
      <c r="AN11070" s="5"/>
      <c r="AO11070" s="5"/>
      <c r="AP11070" s="5"/>
      <c r="AQ11070" s="5"/>
      <c r="AR11070" s="5"/>
      <c r="AS11070" s="3"/>
      <c r="AT11070" s="3"/>
      <c r="AU11070" s="3"/>
      <c r="AV11070" s="3"/>
      <c r="AW11070" s="3"/>
      <c r="AX11070" s="3"/>
      <c r="AY11070" s="3"/>
      <c r="AZ11070" s="3"/>
      <c r="BA11070" s="3"/>
      <c r="BB11070" s="3"/>
      <c r="BC11070" s="3"/>
      <c r="BD11070" s="3"/>
      <c r="BE11070" s="3"/>
      <c r="BF11070" s="3"/>
      <c r="BG11070" s="3"/>
      <c r="CK11070"/>
    </row>
    <row r="11071" spans="1:89" x14ac:dyDescent="0.25">
      <c r="A11071" s="2"/>
      <c r="B11071" s="5"/>
      <c r="C11071" s="5"/>
      <c r="D11071" s="5"/>
      <c r="E11071" s="5"/>
      <c r="F11071" s="5"/>
      <c r="G11071" s="5"/>
      <c r="H11071" s="5"/>
      <c r="I11071" s="5"/>
      <c r="J11071" s="5"/>
      <c r="K11071" s="5"/>
      <c r="L11071" s="5"/>
      <c r="M11071" s="5"/>
      <c r="AJ11071" s="3"/>
      <c r="AK11071" s="5"/>
      <c r="AL11071" s="5"/>
      <c r="AM11071" s="5"/>
      <c r="AN11071" s="5"/>
      <c r="AO11071" s="5"/>
      <c r="AP11071" s="5"/>
      <c r="AQ11071" s="5"/>
      <c r="AR11071" s="5"/>
      <c r="AS11071" s="3"/>
      <c r="AT11071" s="3"/>
      <c r="AU11071" s="5"/>
      <c r="AV11071" s="3"/>
      <c r="AW11071" s="3"/>
      <c r="AX11071" s="3"/>
      <c r="AY11071" s="3"/>
      <c r="AZ11071" s="3"/>
      <c r="BA11071" s="3"/>
      <c r="BB11071" s="3"/>
      <c r="BC11071" s="3"/>
      <c r="BD11071" s="3"/>
      <c r="BE11071" s="3"/>
      <c r="BF11071" s="3"/>
      <c r="BG11071" s="3"/>
      <c r="CK11071"/>
    </row>
    <row r="11072" spans="1:89" x14ac:dyDescent="0.25">
      <c r="A11072" s="2"/>
      <c r="B11072" s="5"/>
      <c r="C11072" s="5"/>
      <c r="D11072" s="5"/>
      <c r="E11072" s="5"/>
      <c r="F11072" s="5"/>
      <c r="G11072" s="5"/>
      <c r="H11072" s="5"/>
      <c r="I11072" s="5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G11072" s="3"/>
      <c r="AH11072" s="3"/>
      <c r="AI11072" s="3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3"/>
      <c r="AU11072" s="5"/>
      <c r="AV11072" s="3"/>
      <c r="AW11072" s="3"/>
      <c r="AX11072" s="3"/>
      <c r="AY11072" s="3"/>
      <c r="AZ11072" s="3"/>
      <c r="BA11072" s="3"/>
      <c r="BB11072" s="3"/>
      <c r="BC11072" s="3"/>
      <c r="BD11072" s="3"/>
      <c r="BE11072" s="3"/>
      <c r="BF11072" s="3"/>
      <c r="BG11072" s="3"/>
      <c r="CK11072"/>
    </row>
    <row r="11073" spans="1:89" x14ac:dyDescent="0.25">
      <c r="A11073" s="2"/>
      <c r="B11073" s="5"/>
      <c r="C11073" s="5"/>
      <c r="D11073" s="5"/>
      <c r="E11073" s="5"/>
      <c r="F11073" s="5"/>
      <c r="G11073" s="5"/>
      <c r="H11073" s="5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G11073" s="3"/>
      <c r="AH11073" s="3"/>
      <c r="AI11073" s="3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3"/>
      <c r="AU11073" s="5"/>
      <c r="AV11073" s="3"/>
      <c r="AW11073" s="3"/>
      <c r="AX11073" s="3"/>
      <c r="AY11073" s="3"/>
      <c r="AZ11073" s="3"/>
      <c r="BA11073" s="3"/>
      <c r="BB11073" s="3"/>
      <c r="BC11073" s="3"/>
      <c r="BD11073" s="3"/>
      <c r="BE11073" s="3"/>
      <c r="BF11073" s="3"/>
      <c r="BG11073" s="3"/>
      <c r="CK11073"/>
    </row>
    <row r="11074" spans="1:89" x14ac:dyDescent="0.25">
      <c r="A11074" s="2"/>
      <c r="B11074" s="5"/>
      <c r="C11074" s="5"/>
      <c r="D11074" s="5"/>
      <c r="E11074" s="5"/>
      <c r="F11074" s="5"/>
      <c r="G11074" s="5"/>
      <c r="H11074" s="5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G11074" s="3"/>
      <c r="AH11074" s="3"/>
      <c r="AI11074" s="3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3"/>
      <c r="AU11074" s="5"/>
      <c r="AV11074" s="3"/>
      <c r="AW11074" s="3"/>
      <c r="AX11074" s="3"/>
      <c r="AY11074" s="3"/>
      <c r="AZ11074" s="3"/>
      <c r="BA11074" s="3"/>
      <c r="BB11074" s="3"/>
      <c r="BC11074" s="3"/>
      <c r="BD11074" s="3"/>
      <c r="BE11074" s="3"/>
      <c r="BF11074" s="3"/>
      <c r="BG11074" s="3"/>
      <c r="CK11074"/>
    </row>
    <row r="11075" spans="1:89" x14ac:dyDescent="0.25">
      <c r="A11075" s="2"/>
      <c r="B11075" s="5"/>
      <c r="C11075" s="5"/>
      <c r="D11075" s="5"/>
      <c r="E11075" s="5"/>
      <c r="F11075" s="5"/>
      <c r="G11075" s="5"/>
      <c r="H11075" s="5"/>
      <c r="I11075" s="3"/>
      <c r="J11075" s="5"/>
      <c r="K11075" s="5"/>
      <c r="L11075" s="5"/>
      <c r="M11075" s="5"/>
      <c r="AJ11075" s="3"/>
      <c r="AK11075" s="5"/>
      <c r="AL11075" s="5"/>
      <c r="AM11075" s="5"/>
      <c r="AN11075" s="5"/>
      <c r="AO11075" s="5"/>
      <c r="AP11075" s="5"/>
      <c r="AQ11075" s="5"/>
      <c r="AR11075" s="5"/>
      <c r="AS11075" s="3"/>
      <c r="AT11075" s="3"/>
      <c r="AU11075" s="5"/>
      <c r="AV11075" s="3"/>
      <c r="AW11075" s="3"/>
      <c r="AX11075" s="3"/>
      <c r="AY11075" s="3"/>
      <c r="AZ11075" s="3"/>
      <c r="BA11075" s="3"/>
      <c r="BB11075" s="3"/>
      <c r="BC11075" s="3"/>
      <c r="BD11075" s="3"/>
      <c r="BE11075" s="3"/>
      <c r="BF11075" s="3"/>
      <c r="BG11075" s="3"/>
      <c r="CK11075"/>
    </row>
    <row r="11076" spans="1:89" x14ac:dyDescent="0.25">
      <c r="A11076" s="2"/>
      <c r="B11076" s="5"/>
      <c r="C11076" s="5"/>
      <c r="D11076" s="5"/>
      <c r="E11076" s="5"/>
      <c r="F11076" s="5"/>
      <c r="G11076" s="5"/>
      <c r="H11076" s="5"/>
      <c r="I11076" s="5"/>
      <c r="J11076" s="5"/>
      <c r="K11076" s="5"/>
      <c r="L11076" s="5"/>
      <c r="M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3"/>
      <c r="AT11076" s="3"/>
      <c r="AU11076" s="5"/>
      <c r="AV11076" s="3"/>
      <c r="AW11076" s="3"/>
      <c r="AX11076" s="3"/>
      <c r="AY11076" s="3"/>
      <c r="AZ11076" s="3"/>
      <c r="BA11076" s="3"/>
      <c r="BB11076" s="3"/>
      <c r="BC11076" s="3"/>
      <c r="BD11076" s="3"/>
      <c r="BE11076" s="3"/>
      <c r="BF11076" s="3"/>
      <c r="BG11076" s="3"/>
      <c r="CK11076"/>
    </row>
    <row r="11077" spans="1:89" x14ac:dyDescent="0.25">
      <c r="A11077" s="2"/>
      <c r="B11077" s="5"/>
      <c r="C11077" s="5"/>
      <c r="D11077" s="5"/>
      <c r="E11077" s="5"/>
      <c r="F11077" s="5"/>
      <c r="G11077" s="5"/>
      <c r="H11077" s="5"/>
      <c r="I11077" s="3"/>
      <c r="J11077" s="5"/>
      <c r="K11077" s="5"/>
      <c r="L11077" s="3"/>
      <c r="M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3"/>
      <c r="AU11077" s="5"/>
      <c r="AV11077" s="3"/>
      <c r="AW11077" s="3"/>
      <c r="AX11077" s="3"/>
      <c r="AY11077" s="3"/>
      <c r="AZ11077" s="3"/>
      <c r="BA11077" s="3"/>
      <c r="BB11077" s="3"/>
      <c r="BC11077" s="3"/>
      <c r="BD11077" s="3"/>
      <c r="BE11077" s="3"/>
      <c r="BF11077" s="3"/>
      <c r="BG11077" s="3"/>
      <c r="CK11077"/>
    </row>
    <row r="11078" spans="1:89" x14ac:dyDescent="0.25">
      <c r="A11078" s="2"/>
      <c r="B11078" s="5"/>
      <c r="C11078" s="5"/>
      <c r="D11078" s="5"/>
      <c r="E11078" s="5"/>
      <c r="F11078" s="5"/>
      <c r="G11078" s="5"/>
      <c r="H11078" s="5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G11078" s="3"/>
      <c r="AH11078" s="3"/>
      <c r="AI11078" s="3"/>
      <c r="AJ11078" s="5"/>
      <c r="AK11078" s="3"/>
      <c r="AL11078" s="5"/>
      <c r="AM11078" s="5"/>
      <c r="AN11078" s="5"/>
      <c r="AO11078" s="5"/>
      <c r="AP11078" s="5"/>
      <c r="AQ11078" s="5"/>
      <c r="AR11078" s="5"/>
      <c r="AS11078" s="3"/>
      <c r="AT11078" s="3"/>
      <c r="AU11078" s="3"/>
      <c r="AV11078" s="3"/>
      <c r="AW11078" s="3"/>
      <c r="AX11078" s="3"/>
      <c r="AY11078" s="3"/>
      <c r="AZ11078" s="3"/>
      <c r="BA11078" s="3"/>
      <c r="BB11078" s="3"/>
      <c r="BC11078" s="3"/>
      <c r="BD11078" s="3"/>
      <c r="BE11078" s="3"/>
      <c r="BF11078" s="3"/>
      <c r="BG11078" s="3"/>
      <c r="CK11078"/>
    </row>
    <row r="11079" spans="1:89" x14ac:dyDescent="0.25">
      <c r="A11079" s="2"/>
      <c r="B11079" s="5"/>
      <c r="C11079" s="5"/>
      <c r="D11079" s="5"/>
      <c r="E11079" s="5"/>
      <c r="F11079" s="5"/>
      <c r="G11079" s="5"/>
      <c r="H11079" s="5"/>
      <c r="I11079" s="5"/>
      <c r="J11079" s="5"/>
      <c r="K11079" s="5"/>
      <c r="L11079" s="5"/>
      <c r="M11079" s="5"/>
      <c r="AJ11079" s="5"/>
      <c r="AK11079" s="3"/>
      <c r="AL11079" s="5"/>
      <c r="AM11079" s="5"/>
      <c r="AN11079" s="5"/>
      <c r="AO11079" s="5"/>
      <c r="AP11079" s="5"/>
      <c r="AQ11079" s="5"/>
      <c r="AR11079" s="5"/>
      <c r="AS11079" s="3"/>
      <c r="AT11079" s="3"/>
      <c r="AU11079" s="3"/>
      <c r="AV11079" s="3"/>
      <c r="AW11079" s="3"/>
      <c r="AX11079" s="3"/>
      <c r="AY11079" s="3"/>
      <c r="AZ11079" s="3"/>
      <c r="BA11079" s="3"/>
      <c r="BB11079" s="3"/>
      <c r="BC11079" s="3"/>
      <c r="BD11079" s="3"/>
      <c r="BE11079" s="3"/>
      <c r="BF11079" s="3"/>
      <c r="BG11079" s="3"/>
      <c r="CK11079"/>
    </row>
    <row r="11080" spans="1:89" x14ac:dyDescent="0.25">
      <c r="A11080" s="2"/>
      <c r="B11080" s="5"/>
      <c r="C11080" s="5"/>
      <c r="D11080" s="5"/>
      <c r="E11080" s="5"/>
      <c r="F11080" s="5"/>
      <c r="G11080" s="5"/>
      <c r="H11080" s="5"/>
      <c r="I11080" s="3"/>
      <c r="J11080" s="5"/>
      <c r="K11080" s="5"/>
      <c r="L11080" s="5"/>
      <c r="M11080" s="5"/>
      <c r="AJ11080" s="5"/>
      <c r="AK11080" s="3"/>
      <c r="AL11080" s="5"/>
      <c r="AM11080" s="5"/>
      <c r="AN11080" s="5"/>
      <c r="AO11080" s="5"/>
      <c r="AP11080" s="5"/>
      <c r="AQ11080" s="5"/>
      <c r="AR11080" s="5"/>
      <c r="AS11080" s="3"/>
      <c r="AT11080" s="3"/>
      <c r="AU11080" s="3"/>
      <c r="AV11080" s="3"/>
      <c r="AW11080" s="3"/>
      <c r="AX11080" s="3"/>
      <c r="AY11080" s="3"/>
      <c r="AZ11080" s="3"/>
      <c r="BA11080" s="3"/>
      <c r="BB11080" s="3"/>
      <c r="BC11080" s="3"/>
      <c r="BD11080" s="3"/>
      <c r="BE11080" s="3"/>
      <c r="BF11080" s="3"/>
      <c r="BG11080" s="3"/>
      <c r="CK11080"/>
    </row>
    <row r="11081" spans="1:89" x14ac:dyDescent="0.25">
      <c r="A11081" s="2"/>
      <c r="B11081" s="5"/>
      <c r="C11081" s="5"/>
      <c r="D11081" s="5"/>
      <c r="E11081" s="5"/>
      <c r="F11081" s="5"/>
      <c r="G11081" s="5"/>
      <c r="H11081" s="5"/>
      <c r="I11081" s="3"/>
      <c r="J11081" s="5"/>
      <c r="K11081" s="5"/>
      <c r="L11081" s="5"/>
      <c r="M11081" s="5"/>
      <c r="AJ11081" s="3"/>
      <c r="AK11081" s="5"/>
      <c r="AL11081" s="5"/>
      <c r="AM11081" s="5"/>
      <c r="AN11081" s="5"/>
      <c r="AO11081" s="5"/>
      <c r="AP11081" s="5"/>
      <c r="AQ11081" s="5"/>
      <c r="AR11081" s="5"/>
      <c r="AS11081" s="3"/>
      <c r="AT11081" s="3"/>
      <c r="AU11081" s="5"/>
      <c r="AV11081" s="3"/>
      <c r="AW11081" s="3"/>
      <c r="AX11081" s="3"/>
      <c r="AY11081" s="3"/>
      <c r="AZ11081" s="3"/>
      <c r="BA11081" s="3"/>
      <c r="BB11081" s="3"/>
      <c r="BC11081" s="3"/>
      <c r="BD11081" s="3"/>
      <c r="BE11081" s="3"/>
      <c r="BF11081" s="3"/>
      <c r="BG11081" s="3"/>
      <c r="CK11081"/>
    </row>
    <row r="11082" spans="1:89" x14ac:dyDescent="0.25">
      <c r="A11082" s="2"/>
      <c r="B11082" s="5"/>
      <c r="C11082" s="5"/>
      <c r="D11082" s="5"/>
      <c r="E11082" s="5"/>
      <c r="F11082" s="5"/>
      <c r="G11082" s="5"/>
      <c r="H11082" s="5"/>
      <c r="I11082" s="3"/>
      <c r="J11082" s="5"/>
      <c r="K11082" s="5"/>
      <c r="L11082" s="5"/>
      <c r="M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3"/>
      <c r="AU11082" s="5"/>
      <c r="AV11082" s="3"/>
      <c r="AW11082" s="3"/>
      <c r="AX11082" s="3"/>
      <c r="AY11082" s="3"/>
      <c r="AZ11082" s="3"/>
      <c r="BA11082" s="3"/>
      <c r="BB11082" s="3"/>
      <c r="BC11082" s="3"/>
      <c r="BD11082" s="3"/>
      <c r="BE11082" s="3"/>
      <c r="BF11082" s="3"/>
      <c r="BG11082" s="3"/>
      <c r="CK11082"/>
    </row>
    <row r="11083" spans="1:89" x14ac:dyDescent="0.25">
      <c r="A11083" s="2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3"/>
      <c r="AU11083" s="5"/>
      <c r="AV11083" s="3"/>
      <c r="AW11083" s="3"/>
      <c r="AX11083" s="3"/>
      <c r="AY11083" s="3"/>
      <c r="AZ11083" s="3"/>
      <c r="BA11083" s="3"/>
      <c r="BB11083" s="3"/>
      <c r="BC11083" s="3"/>
      <c r="BD11083" s="3"/>
      <c r="BE11083" s="3"/>
      <c r="BF11083" s="3"/>
      <c r="BG11083" s="3"/>
      <c r="CK11083"/>
    </row>
    <row r="11084" spans="1:89" x14ac:dyDescent="0.25">
      <c r="A11084" s="2"/>
      <c r="B11084" s="5"/>
      <c r="C11084" s="5"/>
      <c r="D11084" s="5"/>
      <c r="E11084" s="5"/>
      <c r="F11084" s="5"/>
      <c r="G11084" s="5"/>
      <c r="H11084" s="5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G11084" s="3"/>
      <c r="AH11084" s="3"/>
      <c r="AI11084" s="3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3"/>
      <c r="AU11084" s="5"/>
      <c r="AV11084" s="3"/>
      <c r="AW11084" s="3"/>
      <c r="AX11084" s="3"/>
      <c r="AY11084" s="3"/>
      <c r="AZ11084" s="3"/>
      <c r="BA11084" s="3"/>
      <c r="BB11084" s="3"/>
      <c r="BC11084" s="3"/>
      <c r="BD11084" s="3"/>
      <c r="BE11084" s="3"/>
      <c r="BF11084" s="3"/>
      <c r="BG11084" s="3"/>
      <c r="CK11084"/>
    </row>
    <row r="11085" spans="1:89" x14ac:dyDescent="0.25">
      <c r="A11085" s="2"/>
      <c r="B11085" s="5"/>
      <c r="C11085" s="5"/>
      <c r="D11085" s="5"/>
      <c r="E11085" s="5"/>
      <c r="F11085" s="5"/>
      <c r="G11085" s="5"/>
      <c r="H11085" s="5"/>
      <c r="I11085" s="3"/>
      <c r="J11085" s="5"/>
      <c r="K11085" s="5"/>
      <c r="L11085" s="5"/>
      <c r="M11085" s="5"/>
      <c r="AJ11085" s="3"/>
      <c r="AK11085" s="5"/>
      <c r="AL11085" s="5"/>
      <c r="AM11085" s="5"/>
      <c r="AN11085" s="5"/>
      <c r="AO11085" s="5"/>
      <c r="AP11085" s="5"/>
      <c r="AQ11085" s="5"/>
      <c r="AR11085" s="5"/>
      <c r="AS11085" s="3"/>
      <c r="AT11085" s="3"/>
      <c r="AU11085" s="5"/>
      <c r="AV11085" s="3"/>
      <c r="AW11085" s="3"/>
      <c r="AX11085" s="3"/>
      <c r="AY11085" s="3"/>
      <c r="AZ11085" s="3"/>
      <c r="BA11085" s="3"/>
      <c r="BB11085" s="3"/>
      <c r="BC11085" s="3"/>
      <c r="BD11085" s="3"/>
      <c r="BE11085" s="3"/>
      <c r="BF11085" s="3"/>
      <c r="BG11085" s="3"/>
      <c r="CK11085"/>
    </row>
    <row r="11086" spans="1:89" x14ac:dyDescent="0.25">
      <c r="A11086" s="2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  <c r="L11086" s="5"/>
      <c r="M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3"/>
      <c r="AU11086" s="5"/>
      <c r="AV11086" s="3"/>
      <c r="AW11086" s="3"/>
      <c r="AX11086" s="3"/>
      <c r="AY11086" s="3"/>
      <c r="AZ11086" s="3"/>
      <c r="BA11086" s="3"/>
      <c r="BB11086" s="3"/>
      <c r="BC11086" s="3"/>
      <c r="BD11086" s="3"/>
      <c r="BE11086" s="3"/>
      <c r="BF11086" s="3"/>
      <c r="BG11086" s="3"/>
      <c r="CK11086"/>
    </row>
    <row r="11087" spans="1:89" x14ac:dyDescent="0.25">
      <c r="A11087" s="2"/>
      <c r="B11087" s="5"/>
      <c r="C11087" s="5"/>
      <c r="D11087" s="5"/>
      <c r="E11087" s="5"/>
      <c r="F11087" s="5"/>
      <c r="G11087" s="5"/>
      <c r="H11087" s="5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G11087" s="3"/>
      <c r="AH11087" s="3"/>
      <c r="AI11087" s="3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3"/>
      <c r="AU11087" s="5"/>
      <c r="AV11087" s="3"/>
      <c r="AW11087" s="3"/>
      <c r="AX11087" s="3"/>
      <c r="AY11087" s="3"/>
      <c r="AZ11087" s="3"/>
      <c r="BA11087" s="3"/>
      <c r="BB11087" s="3"/>
      <c r="BC11087" s="3"/>
      <c r="BD11087" s="3"/>
      <c r="BE11087" s="3"/>
      <c r="BF11087" s="3"/>
      <c r="BG11087" s="3"/>
      <c r="CK11087"/>
    </row>
    <row r="11088" spans="1:89" x14ac:dyDescent="0.25">
      <c r="A11088" s="2"/>
      <c r="B11088" s="5"/>
      <c r="C11088" s="5"/>
      <c r="D11088" s="5"/>
      <c r="E11088" s="5"/>
      <c r="F11088" s="5"/>
      <c r="G11088" s="5"/>
      <c r="H11088" s="5"/>
      <c r="I11088" s="3"/>
      <c r="J11088" s="5"/>
      <c r="K11088" s="5"/>
      <c r="L11088" s="5"/>
      <c r="M11088" s="5"/>
      <c r="AJ11088" s="5"/>
      <c r="AK11088" s="3"/>
      <c r="AL11088" s="5"/>
      <c r="AM11088" s="5"/>
      <c r="AN11088" s="5"/>
      <c r="AO11088" s="5"/>
      <c r="AP11088" s="5"/>
      <c r="AQ11088" s="5"/>
      <c r="AR11088" s="5"/>
      <c r="AS11088" s="3"/>
      <c r="AT11088" s="3"/>
      <c r="AU11088" s="3"/>
      <c r="AV11088" s="3"/>
      <c r="AW11088" s="3"/>
      <c r="AX11088" s="3"/>
      <c r="AY11088" s="3"/>
      <c r="AZ11088" s="3"/>
      <c r="BA11088" s="3"/>
      <c r="BB11088" s="3"/>
      <c r="BC11088" s="3"/>
      <c r="BD11088" s="3"/>
      <c r="BE11088" s="3"/>
      <c r="BF11088" s="3"/>
      <c r="BG11088" s="3"/>
      <c r="CK11088"/>
    </row>
    <row r="11089" spans="1:89" x14ac:dyDescent="0.25">
      <c r="A11089" s="2"/>
      <c r="B11089" s="5"/>
      <c r="C11089" s="5"/>
      <c r="D11089" s="5"/>
      <c r="E11089" s="5"/>
      <c r="F11089" s="5"/>
      <c r="G11089" s="5"/>
      <c r="H11089" s="5"/>
      <c r="I11089" s="3"/>
      <c r="J11089" s="5"/>
      <c r="K11089" s="5"/>
      <c r="L11089" s="5"/>
      <c r="M11089" s="5"/>
      <c r="AJ11089" s="5"/>
      <c r="AK11089" s="3"/>
      <c r="AL11089" s="5"/>
      <c r="AM11089" s="5"/>
      <c r="AN11089" s="5"/>
      <c r="AO11089" s="5"/>
      <c r="AP11089" s="5"/>
      <c r="AQ11089" s="5"/>
      <c r="AR11089" s="5"/>
      <c r="AS11089" s="3"/>
      <c r="AT11089" s="3"/>
      <c r="AU11089" s="3"/>
      <c r="AV11089" s="3"/>
      <c r="AW11089" s="3"/>
      <c r="AX11089" s="3"/>
      <c r="AY11089" s="3"/>
      <c r="AZ11089" s="3"/>
      <c r="BA11089" s="3"/>
      <c r="BB11089" s="3"/>
      <c r="BC11089" s="3"/>
      <c r="BD11089" s="3"/>
      <c r="BE11089" s="3"/>
      <c r="BF11089" s="3"/>
      <c r="BG11089" s="3"/>
      <c r="CK11089"/>
    </row>
    <row r="11090" spans="1:89" x14ac:dyDescent="0.25">
      <c r="A11090" s="2"/>
      <c r="B11090" s="5"/>
      <c r="C11090" s="5"/>
      <c r="D11090" s="5"/>
      <c r="E11090" s="5"/>
      <c r="F11090" s="5"/>
      <c r="G11090" s="5"/>
      <c r="H11090" s="5"/>
      <c r="I11090" s="5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G11090" s="3"/>
      <c r="AH11090" s="3"/>
      <c r="AI11090" s="3"/>
      <c r="AJ11090" s="5"/>
      <c r="AK11090" s="3"/>
      <c r="AL11090" s="5"/>
      <c r="AM11090" s="5"/>
      <c r="AN11090" s="5"/>
      <c r="AO11090" s="5"/>
      <c r="AP11090" s="5"/>
      <c r="AQ11090" s="5"/>
      <c r="AR11090" s="5"/>
      <c r="AS11090" s="3"/>
      <c r="AT11090" s="3"/>
      <c r="AU11090" s="3"/>
      <c r="AV11090" s="3"/>
      <c r="AW11090" s="3"/>
      <c r="AX11090" s="3"/>
      <c r="AY11090" s="3"/>
      <c r="AZ11090" s="3"/>
      <c r="BA11090" s="3"/>
      <c r="BB11090" s="3"/>
      <c r="BC11090" s="3"/>
      <c r="BD11090" s="3"/>
      <c r="BE11090" s="3"/>
      <c r="BF11090" s="3"/>
      <c r="BG11090" s="3"/>
      <c r="CK11090"/>
    </row>
    <row r="11091" spans="1:89" x14ac:dyDescent="0.25">
      <c r="A11091" s="2"/>
      <c r="B11091" s="5"/>
      <c r="C11091" s="5"/>
      <c r="D11091" s="5"/>
      <c r="E11091" s="5"/>
      <c r="F11091" s="5"/>
      <c r="G11091" s="5"/>
      <c r="H11091" s="5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G11091" s="3"/>
      <c r="AH11091" s="3"/>
      <c r="AI11091" s="3"/>
      <c r="AJ11091" s="3"/>
      <c r="AK11091" s="5"/>
      <c r="AL11091" s="5"/>
      <c r="AM11091" s="5"/>
      <c r="AN11091" s="5"/>
      <c r="AO11091" s="5"/>
      <c r="AP11091" s="5"/>
      <c r="AQ11091" s="5"/>
      <c r="AR11091" s="5"/>
      <c r="AS11091" s="3"/>
      <c r="AT11091" s="3"/>
      <c r="AU11091" s="5"/>
      <c r="AV11091" s="3"/>
      <c r="AW11091" s="3"/>
      <c r="AX11091" s="3"/>
      <c r="AY11091" s="3"/>
      <c r="AZ11091" s="3"/>
      <c r="BA11091" s="3"/>
      <c r="BB11091" s="3"/>
      <c r="BC11091" s="3"/>
      <c r="BD11091" s="3"/>
      <c r="BE11091" s="3"/>
      <c r="BF11091" s="3"/>
      <c r="BG11091" s="3"/>
      <c r="CK11091"/>
    </row>
    <row r="11092" spans="1:89" x14ac:dyDescent="0.25">
      <c r="A11092" s="2"/>
      <c r="B11092" s="5"/>
      <c r="C11092" s="5"/>
      <c r="D11092" s="5"/>
      <c r="E11092" s="5"/>
      <c r="F11092" s="5"/>
      <c r="G11092" s="5"/>
      <c r="H11092" s="5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G11092" s="3"/>
      <c r="AH11092" s="3"/>
      <c r="AI11092" s="3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3"/>
      <c r="AU11092" s="5"/>
      <c r="AV11092" s="3"/>
      <c r="AW11092" s="3"/>
      <c r="AX11092" s="3"/>
      <c r="AY11092" s="3"/>
      <c r="AZ11092" s="3"/>
      <c r="BA11092" s="3"/>
      <c r="BB11092" s="3"/>
      <c r="BC11092" s="3"/>
      <c r="BD11092" s="3"/>
      <c r="BE11092" s="3"/>
      <c r="BF11092" s="3"/>
      <c r="BG11092" s="3"/>
      <c r="CK11092"/>
    </row>
    <row r="11093" spans="1:89" x14ac:dyDescent="0.25">
      <c r="A11093" s="2"/>
      <c r="B11093" s="5"/>
      <c r="C11093" s="5"/>
      <c r="D11093" s="5"/>
      <c r="E11093" s="5"/>
      <c r="F11093" s="5"/>
      <c r="G11093" s="5"/>
      <c r="H11093" s="5"/>
      <c r="I11093" s="5"/>
      <c r="J11093" s="5"/>
      <c r="K11093" s="5"/>
      <c r="L11093" s="5"/>
      <c r="M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3"/>
      <c r="AU11093" s="5"/>
      <c r="AV11093" s="3"/>
      <c r="AW11093" s="3"/>
      <c r="AX11093" s="3"/>
      <c r="AY11093" s="3"/>
      <c r="AZ11093" s="3"/>
      <c r="BA11093" s="3"/>
      <c r="BB11093" s="3"/>
      <c r="BC11093" s="3"/>
      <c r="BD11093" s="3"/>
      <c r="BE11093" s="3"/>
      <c r="BF11093" s="3"/>
      <c r="BG11093" s="3"/>
      <c r="CK11093"/>
    </row>
    <row r="11094" spans="1:89" x14ac:dyDescent="0.25">
      <c r="A11094" s="2"/>
      <c r="B11094" s="5"/>
      <c r="C11094" s="5"/>
      <c r="D11094" s="5"/>
      <c r="E11094" s="5"/>
      <c r="F11094" s="5"/>
      <c r="G11094" s="5"/>
      <c r="H11094" s="5"/>
      <c r="I11094" s="5"/>
      <c r="J11094" s="5"/>
      <c r="K11094" s="5"/>
      <c r="L11094" s="5"/>
      <c r="M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3"/>
      <c r="AU11094" s="5"/>
      <c r="AV11094" s="3"/>
      <c r="AW11094" s="3"/>
      <c r="AX11094" s="3"/>
      <c r="AY11094" s="3"/>
      <c r="AZ11094" s="3"/>
      <c r="BA11094" s="3"/>
      <c r="BB11094" s="3"/>
      <c r="BC11094" s="3"/>
      <c r="BD11094" s="3"/>
      <c r="BE11094" s="3"/>
      <c r="BF11094" s="3"/>
      <c r="BG11094" s="3"/>
      <c r="CK11094"/>
    </row>
    <row r="11095" spans="1:89" x14ac:dyDescent="0.25">
      <c r="A11095" s="2"/>
      <c r="B11095" s="5"/>
      <c r="C11095" s="5"/>
      <c r="D11095" s="5"/>
      <c r="E11095" s="5"/>
      <c r="F11095" s="5"/>
      <c r="G11095" s="5"/>
      <c r="H11095" s="5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G11095" s="3"/>
      <c r="AH11095" s="3"/>
      <c r="AI11095" s="3"/>
      <c r="AJ11095" s="3"/>
      <c r="AK11095" s="5"/>
      <c r="AL11095" s="5"/>
      <c r="AM11095" s="5"/>
      <c r="AN11095" s="5"/>
      <c r="AO11095" s="5"/>
      <c r="AP11095" s="5"/>
      <c r="AQ11095" s="5"/>
      <c r="AR11095" s="5"/>
      <c r="AS11095" s="3"/>
      <c r="AT11095" s="3"/>
      <c r="AU11095" s="5"/>
      <c r="AV11095" s="3"/>
      <c r="AW11095" s="3"/>
      <c r="AX11095" s="3"/>
      <c r="AY11095" s="3"/>
      <c r="AZ11095" s="3"/>
      <c r="BA11095" s="3"/>
      <c r="BB11095" s="3"/>
      <c r="BC11095" s="3"/>
      <c r="BD11095" s="3"/>
      <c r="BE11095" s="3"/>
      <c r="BF11095" s="3"/>
      <c r="BG11095" s="3"/>
      <c r="CK11095"/>
    </row>
    <row r="11096" spans="1:89" x14ac:dyDescent="0.25">
      <c r="A11096" s="2"/>
      <c r="B11096" s="5"/>
      <c r="C11096" s="5"/>
      <c r="D11096" s="5"/>
      <c r="E11096" s="5"/>
      <c r="F11096" s="5"/>
      <c r="G11096" s="5"/>
      <c r="H11096" s="5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G11096" s="3"/>
      <c r="AH11096" s="3"/>
      <c r="AI11096" s="3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3"/>
      <c r="AU11096" s="5"/>
      <c r="AV11096" s="3"/>
      <c r="AW11096" s="3"/>
      <c r="AX11096" s="3"/>
      <c r="AY11096" s="3"/>
      <c r="AZ11096" s="3"/>
      <c r="BA11096" s="3"/>
      <c r="BB11096" s="3"/>
      <c r="BC11096" s="3"/>
      <c r="BD11096" s="3"/>
      <c r="BE11096" s="3"/>
      <c r="BF11096" s="3"/>
      <c r="BG11096" s="3"/>
      <c r="CK11096"/>
    </row>
    <row r="11097" spans="1:89" x14ac:dyDescent="0.25">
      <c r="A11097" s="2"/>
      <c r="B11097" s="5"/>
      <c r="C11097" s="5"/>
      <c r="D11097" s="5"/>
      <c r="E11097" s="5"/>
      <c r="F11097" s="5"/>
      <c r="G11097" s="5"/>
      <c r="H11097" s="5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G11097" s="3"/>
      <c r="AH11097" s="3"/>
      <c r="AI11097" s="3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3"/>
      <c r="AU11097" s="5"/>
      <c r="AV11097" s="3"/>
      <c r="AW11097" s="3"/>
      <c r="AX11097" s="3"/>
      <c r="AY11097" s="3"/>
      <c r="AZ11097" s="3"/>
      <c r="BA11097" s="3"/>
      <c r="BB11097" s="3"/>
      <c r="BC11097" s="3"/>
      <c r="BD11097" s="3"/>
      <c r="BE11097" s="3"/>
      <c r="BF11097" s="3"/>
      <c r="BG11097" s="3"/>
      <c r="CK11097"/>
    </row>
    <row r="11098" spans="1:89" x14ac:dyDescent="0.25">
      <c r="A11098" s="2"/>
      <c r="B11098" s="5"/>
      <c r="C11098" s="5"/>
      <c r="D11098" s="5"/>
      <c r="E11098" s="5"/>
      <c r="F11098" s="5"/>
      <c r="G11098" s="5"/>
      <c r="H11098" s="5"/>
      <c r="I11098" s="5"/>
      <c r="J11098" s="5"/>
      <c r="K11098" s="5"/>
      <c r="L11098" s="5"/>
      <c r="M11098" s="5"/>
      <c r="AJ11098" s="3"/>
      <c r="AK11098" s="3"/>
      <c r="AL11098" s="3"/>
      <c r="AM11098" s="3"/>
      <c r="AN11098" s="3"/>
      <c r="AO11098" s="5"/>
      <c r="AP11098" s="5"/>
      <c r="AQ11098" s="5"/>
      <c r="AR11098" s="5"/>
      <c r="AS11098" s="5"/>
      <c r="AT11098" s="3"/>
      <c r="AU11098" s="5"/>
      <c r="AV11098" s="3"/>
      <c r="AW11098" s="3"/>
      <c r="AX11098" s="3"/>
      <c r="AY11098" s="3"/>
      <c r="AZ11098" s="3"/>
      <c r="BA11098" s="3"/>
      <c r="BB11098" s="3"/>
      <c r="BC11098" s="3"/>
      <c r="BD11098" s="3"/>
      <c r="BE11098" s="3"/>
      <c r="BF11098" s="3"/>
      <c r="BG11098" s="3"/>
      <c r="CK11098"/>
    </row>
    <row r="11099" spans="1:89" x14ac:dyDescent="0.25">
      <c r="A11099" s="2"/>
      <c r="B11099" s="5"/>
      <c r="C11099" s="5"/>
      <c r="D11099" s="5"/>
      <c r="E11099" s="5"/>
      <c r="F11099" s="5"/>
      <c r="G11099" s="5"/>
      <c r="H11099" s="5"/>
      <c r="I11099" s="5"/>
      <c r="J11099" s="5"/>
      <c r="K11099" s="5"/>
      <c r="L11099" s="5"/>
      <c r="M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3"/>
      <c r="AU11099" s="5"/>
      <c r="AV11099" s="3"/>
      <c r="AW11099" s="3"/>
      <c r="AX11099" s="3"/>
      <c r="AY11099" s="3"/>
      <c r="AZ11099" s="3"/>
      <c r="BA11099" s="3"/>
      <c r="BB11099" s="3"/>
      <c r="BC11099" s="3"/>
      <c r="BD11099" s="3"/>
      <c r="BE11099" s="3"/>
      <c r="BF11099" s="3"/>
      <c r="BG11099" s="3"/>
      <c r="CK11099"/>
    </row>
    <row r="11100" spans="1:89" x14ac:dyDescent="0.25">
      <c r="A11100" s="2"/>
      <c r="B11100" s="5"/>
      <c r="C11100" s="5"/>
      <c r="D11100" s="5"/>
      <c r="E11100" s="5"/>
      <c r="F11100" s="5"/>
      <c r="G11100" s="5"/>
      <c r="H11100" s="5"/>
      <c r="I11100" s="5"/>
      <c r="J11100" s="5"/>
      <c r="K11100" s="5"/>
      <c r="L11100" s="3"/>
      <c r="M11100" s="5"/>
      <c r="AJ11100" s="3"/>
      <c r="AK11100" s="3"/>
      <c r="AL11100" s="3"/>
      <c r="AM11100" s="3"/>
      <c r="AN11100" s="3"/>
      <c r="AO11100" s="5"/>
      <c r="AP11100" s="5"/>
      <c r="AQ11100" s="5"/>
      <c r="AR11100" s="5"/>
      <c r="AS11100" s="5"/>
      <c r="AT11100" s="3"/>
      <c r="AU11100" s="5"/>
      <c r="AV11100" s="3"/>
      <c r="AW11100" s="3"/>
      <c r="AX11100" s="3"/>
      <c r="AY11100" s="3"/>
      <c r="AZ11100" s="3"/>
      <c r="BA11100" s="3"/>
      <c r="BB11100" s="3"/>
      <c r="BC11100" s="3"/>
      <c r="BD11100" s="3"/>
      <c r="BE11100" s="3"/>
      <c r="BF11100" s="3"/>
      <c r="BG11100" s="3"/>
      <c r="CK11100"/>
    </row>
    <row r="11101" spans="1:89" x14ac:dyDescent="0.25">
      <c r="A11101" s="2"/>
      <c r="B11101" s="5"/>
      <c r="C11101" s="5"/>
      <c r="D11101" s="5"/>
      <c r="E11101" s="5"/>
      <c r="F11101" s="5"/>
      <c r="G11101" s="5"/>
      <c r="H11101" s="5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G11101" s="3"/>
      <c r="AH11101" s="3"/>
      <c r="AI11101" s="3"/>
      <c r="AJ11101" s="3"/>
      <c r="AK11101" s="3"/>
      <c r="AL11101" s="3"/>
      <c r="AM11101" s="3"/>
      <c r="AN11101" s="3"/>
      <c r="AO11101" s="5"/>
      <c r="AP11101" s="5"/>
      <c r="AQ11101" s="5"/>
      <c r="AR11101" s="5"/>
      <c r="AS11101" s="5"/>
      <c r="AT11101" s="3"/>
      <c r="AU11101" s="5"/>
      <c r="AV11101" s="3"/>
      <c r="AW11101" s="3"/>
      <c r="AX11101" s="3"/>
      <c r="AY11101" s="3"/>
      <c r="AZ11101" s="3"/>
      <c r="BA11101" s="3"/>
      <c r="BB11101" s="3"/>
      <c r="BC11101" s="3"/>
      <c r="BD11101" s="3"/>
      <c r="BE11101" s="3"/>
      <c r="BF11101" s="3"/>
      <c r="BG11101" s="3"/>
      <c r="CK11101"/>
    </row>
    <row r="11102" spans="1:89" x14ac:dyDescent="0.25">
      <c r="A11102" s="2"/>
      <c r="B11102" s="5"/>
      <c r="C11102" s="5"/>
      <c r="D11102" s="5"/>
      <c r="E11102" s="5"/>
      <c r="F11102" s="5"/>
      <c r="G11102" s="5"/>
      <c r="H11102" s="5"/>
      <c r="I11102" s="5"/>
      <c r="J11102" s="5"/>
      <c r="K11102" s="5"/>
      <c r="L11102" s="5"/>
      <c r="M11102" s="5"/>
      <c r="AJ11102" s="5"/>
      <c r="AK11102" s="5"/>
      <c r="AL11102" s="3"/>
      <c r="AM11102" s="3"/>
      <c r="AN11102" s="5"/>
      <c r="AO11102" s="5"/>
      <c r="AP11102" s="5"/>
      <c r="AQ11102" s="5"/>
      <c r="AR11102" s="5"/>
      <c r="AS11102" s="5"/>
      <c r="AT11102" s="3"/>
      <c r="AU11102" s="5"/>
      <c r="AV11102" s="3"/>
      <c r="AW11102" s="3"/>
      <c r="AX11102" s="3"/>
      <c r="AY11102" s="3"/>
      <c r="AZ11102" s="3"/>
      <c r="BA11102" s="3"/>
      <c r="BB11102" s="3"/>
      <c r="BC11102" s="3"/>
      <c r="BD11102" s="3"/>
      <c r="BE11102" s="3"/>
      <c r="BF11102" s="3"/>
      <c r="BG11102" s="3"/>
      <c r="CK11102"/>
    </row>
    <row r="11103" spans="1:89" x14ac:dyDescent="0.25">
      <c r="A11103" s="2"/>
      <c r="B11103" s="5"/>
      <c r="C11103" s="5"/>
      <c r="D11103" s="5"/>
      <c r="E11103" s="5"/>
      <c r="F11103" s="5"/>
      <c r="G11103" s="5"/>
      <c r="H11103" s="5"/>
      <c r="I11103" s="5"/>
      <c r="J11103" s="5"/>
      <c r="K11103" s="5"/>
      <c r="L11103" s="5"/>
      <c r="M11103" s="5"/>
      <c r="AJ11103" s="3"/>
      <c r="AK11103" s="3"/>
      <c r="AL11103" s="3"/>
      <c r="AM11103" s="3"/>
      <c r="AN11103" s="3"/>
      <c r="AO11103" s="5"/>
      <c r="AP11103" s="5"/>
      <c r="AQ11103" s="5"/>
      <c r="AR11103" s="5"/>
      <c r="AS11103" s="5"/>
      <c r="AT11103" s="3"/>
      <c r="AU11103" s="5"/>
      <c r="AV11103" s="3"/>
      <c r="AW11103" s="3"/>
      <c r="AX11103" s="3"/>
      <c r="AY11103" s="3"/>
      <c r="AZ11103" s="3"/>
      <c r="BA11103" s="3"/>
      <c r="BB11103" s="3"/>
      <c r="BC11103" s="3"/>
      <c r="BD11103" s="3"/>
      <c r="BE11103" s="3"/>
      <c r="BF11103" s="3"/>
      <c r="BG11103" s="3"/>
      <c r="CK11103"/>
    </row>
    <row r="11104" spans="1:89" x14ac:dyDescent="0.25">
      <c r="A11104" s="2"/>
      <c r="B11104" s="5"/>
      <c r="C11104" s="5"/>
      <c r="D11104" s="5"/>
      <c r="E11104" s="5"/>
      <c r="F11104" s="5"/>
      <c r="G11104" s="5"/>
      <c r="H11104" s="5"/>
      <c r="I11104" s="5"/>
      <c r="J11104" s="5"/>
      <c r="K11104" s="5"/>
      <c r="L11104" s="5"/>
      <c r="M11104" s="5"/>
      <c r="AJ11104" s="3"/>
      <c r="AK11104" s="3"/>
      <c r="AL11104" s="3"/>
      <c r="AM11104" s="3"/>
      <c r="AN11104" s="3"/>
      <c r="AO11104" s="5"/>
      <c r="AP11104" s="5"/>
      <c r="AQ11104" s="5"/>
      <c r="AR11104" s="5"/>
      <c r="AS11104" s="5"/>
      <c r="AT11104" s="3"/>
      <c r="AU11104" s="5"/>
      <c r="AV11104" s="3"/>
      <c r="AW11104" s="3"/>
      <c r="AX11104" s="3"/>
      <c r="AY11104" s="3"/>
      <c r="AZ11104" s="3"/>
      <c r="BA11104" s="3"/>
      <c r="BB11104" s="3"/>
      <c r="BC11104" s="3"/>
      <c r="BD11104" s="3"/>
      <c r="BE11104" s="3"/>
      <c r="BF11104" s="3"/>
      <c r="BG11104" s="3"/>
      <c r="CK11104"/>
    </row>
    <row r="11105" spans="1:89" x14ac:dyDescent="0.25">
      <c r="A11105" s="2"/>
      <c r="B11105" s="5"/>
      <c r="C11105" s="5"/>
      <c r="D11105" s="5"/>
      <c r="E11105" s="5"/>
      <c r="F11105" s="5"/>
      <c r="G11105" s="5"/>
      <c r="H11105" s="5"/>
      <c r="I11105" s="5"/>
      <c r="J11105" s="5"/>
      <c r="K11105" s="5"/>
      <c r="L11105" s="5"/>
      <c r="M11105" s="5"/>
      <c r="AJ11105" s="3"/>
      <c r="AK11105" s="3"/>
      <c r="AL11105" s="3"/>
      <c r="AM11105" s="3"/>
      <c r="AN11105" s="3"/>
      <c r="AO11105" s="5"/>
      <c r="AP11105" s="5"/>
      <c r="AQ11105" s="5"/>
      <c r="AR11105" s="5"/>
      <c r="AS11105" s="5"/>
      <c r="AT11105" s="3"/>
      <c r="AU11105" s="5"/>
      <c r="AV11105" s="3"/>
      <c r="AW11105" s="3"/>
      <c r="AX11105" s="3"/>
      <c r="AY11105" s="3"/>
      <c r="AZ11105" s="3"/>
      <c r="BA11105" s="3"/>
      <c r="BB11105" s="3"/>
      <c r="BC11105" s="3"/>
      <c r="BD11105" s="3"/>
      <c r="BE11105" s="3"/>
      <c r="BF11105" s="3"/>
      <c r="BG11105" s="3"/>
      <c r="CK11105"/>
    </row>
    <row r="11106" spans="1:89" x14ac:dyDescent="0.25">
      <c r="A11106" s="2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  <c r="L11106" s="5"/>
      <c r="M11106" s="5"/>
      <c r="AJ11106" s="3"/>
      <c r="AK11106" s="3"/>
      <c r="AL11106" s="3"/>
      <c r="AM11106" s="3"/>
      <c r="AN11106" s="3"/>
      <c r="AO11106" s="5"/>
      <c r="AP11106" s="5"/>
      <c r="AQ11106" s="5"/>
      <c r="AR11106" s="5"/>
      <c r="AS11106" s="5"/>
      <c r="AT11106" s="3"/>
      <c r="AU11106" s="5"/>
      <c r="AV11106" s="3"/>
      <c r="AW11106" s="3"/>
      <c r="AX11106" s="3"/>
      <c r="AY11106" s="3"/>
      <c r="AZ11106" s="3"/>
      <c r="BA11106" s="3"/>
      <c r="BB11106" s="3"/>
      <c r="BC11106" s="3"/>
      <c r="BD11106" s="3"/>
      <c r="BE11106" s="3"/>
      <c r="BF11106" s="3"/>
      <c r="BG11106" s="3"/>
      <c r="CK11106"/>
    </row>
    <row r="11107" spans="1:89" x14ac:dyDescent="0.25">
      <c r="A11107" s="2"/>
      <c r="B11107" s="5"/>
      <c r="C11107" s="5"/>
      <c r="D11107" s="5"/>
      <c r="E11107" s="5"/>
      <c r="F11107" s="5"/>
      <c r="G11107" s="5"/>
      <c r="H11107" s="5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G11107" s="3"/>
      <c r="AH11107" s="3"/>
      <c r="AI11107" s="3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3"/>
      <c r="AU11107" s="5"/>
      <c r="AV11107" s="3"/>
      <c r="AW11107" s="3"/>
      <c r="AX11107" s="3"/>
      <c r="AY11107" s="3"/>
      <c r="AZ11107" s="3"/>
      <c r="BA11107" s="3"/>
      <c r="BB11107" s="3"/>
      <c r="BC11107" s="3"/>
      <c r="BD11107" s="3"/>
      <c r="BE11107" s="3"/>
      <c r="BF11107" s="3"/>
      <c r="BG11107" s="3"/>
      <c r="CK11107"/>
    </row>
    <row r="11108" spans="1:89" x14ac:dyDescent="0.25">
      <c r="A11108" s="2"/>
      <c r="B11108" s="5"/>
      <c r="C11108" s="5"/>
      <c r="D11108" s="5"/>
      <c r="E11108" s="5"/>
      <c r="F11108" s="5"/>
      <c r="G11108" s="5"/>
      <c r="H11108" s="5"/>
      <c r="I11108" s="5"/>
      <c r="J11108" s="5"/>
      <c r="K11108" s="5"/>
      <c r="L11108" s="5"/>
      <c r="M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3"/>
      <c r="AU11108" s="5"/>
      <c r="AV11108" s="3"/>
      <c r="AW11108" s="3"/>
      <c r="AX11108" s="3"/>
      <c r="AY11108" s="3"/>
      <c r="AZ11108" s="3"/>
      <c r="BA11108" s="3"/>
      <c r="BB11108" s="3"/>
      <c r="BC11108" s="3"/>
      <c r="BD11108" s="3"/>
      <c r="BE11108" s="3"/>
      <c r="BF11108" s="3"/>
      <c r="BG11108" s="3"/>
      <c r="CK11108"/>
    </row>
    <row r="11109" spans="1:89" x14ac:dyDescent="0.25">
      <c r="A11109" s="2"/>
      <c r="B11109" s="5"/>
      <c r="C11109" s="5"/>
      <c r="D11109" s="5"/>
      <c r="E11109" s="5"/>
      <c r="F11109" s="5"/>
      <c r="G11109" s="5"/>
      <c r="H11109" s="5"/>
      <c r="I11109" s="5"/>
      <c r="J11109" s="5"/>
      <c r="K11109" s="5"/>
      <c r="L11109" s="5"/>
      <c r="M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3"/>
      <c r="AU11109" s="5"/>
      <c r="AV11109" s="3"/>
      <c r="AW11109" s="3"/>
      <c r="AX11109" s="3"/>
      <c r="AY11109" s="3"/>
      <c r="AZ11109" s="3"/>
      <c r="BA11109" s="3"/>
      <c r="BB11109" s="3"/>
      <c r="BC11109" s="3"/>
      <c r="BD11109" s="3"/>
      <c r="BE11109" s="3"/>
      <c r="BF11109" s="3"/>
      <c r="BG11109" s="3"/>
      <c r="CK11109"/>
    </row>
    <row r="11110" spans="1:89" x14ac:dyDescent="0.25">
      <c r="A11110" s="2"/>
      <c r="B11110" s="5"/>
      <c r="C11110" s="5"/>
      <c r="D11110" s="5"/>
      <c r="E11110" s="5"/>
      <c r="F11110" s="5"/>
      <c r="G11110" s="5"/>
      <c r="H11110" s="5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3"/>
      <c r="AK11110" s="3"/>
      <c r="AL11110" s="3"/>
      <c r="AM11110" s="3"/>
      <c r="AN11110" s="3"/>
      <c r="AO11110" s="5"/>
      <c r="AP11110" s="5"/>
      <c r="AQ11110" s="5"/>
      <c r="AR11110" s="5"/>
      <c r="AS11110" s="5"/>
      <c r="AT11110" s="3"/>
      <c r="AU11110" s="5"/>
      <c r="AV11110" s="3"/>
      <c r="AW11110" s="3"/>
      <c r="AX11110" s="3"/>
      <c r="AY11110" s="3"/>
      <c r="AZ11110" s="3"/>
      <c r="BA11110" s="3"/>
      <c r="BB11110" s="3"/>
      <c r="BC11110" s="3"/>
      <c r="BD11110" s="3"/>
      <c r="BE11110" s="3"/>
      <c r="BF11110" s="3"/>
      <c r="BG11110" s="3"/>
      <c r="CK11110"/>
    </row>
    <row r="11111" spans="1:89" x14ac:dyDescent="0.25">
      <c r="A11111" s="2"/>
      <c r="B11111" s="5"/>
      <c r="C11111" s="5"/>
      <c r="D11111" s="5"/>
      <c r="E11111" s="5"/>
      <c r="F11111" s="5"/>
      <c r="G11111" s="5"/>
      <c r="H11111" s="5"/>
      <c r="I11111" s="5"/>
      <c r="J11111" s="5"/>
      <c r="K11111" s="5"/>
      <c r="L11111" s="5"/>
      <c r="M11111" s="5"/>
      <c r="AJ11111" s="5"/>
      <c r="AK11111" s="5"/>
      <c r="AL11111" s="3"/>
      <c r="AM11111" s="3"/>
      <c r="AN11111" s="5"/>
      <c r="AO11111" s="5"/>
      <c r="AP11111" s="5"/>
      <c r="AQ11111" s="5"/>
      <c r="AR11111" s="5"/>
      <c r="AS11111" s="5"/>
      <c r="AT11111" s="3"/>
      <c r="AU11111" s="5"/>
      <c r="AV11111" s="3"/>
      <c r="AW11111" s="3"/>
      <c r="AX11111" s="3"/>
      <c r="AY11111" s="3"/>
      <c r="AZ11111" s="3"/>
      <c r="BA11111" s="3"/>
      <c r="BB11111" s="3"/>
      <c r="BC11111" s="3"/>
      <c r="BD11111" s="3"/>
      <c r="BE11111" s="3"/>
      <c r="BF11111" s="3"/>
      <c r="BG11111" s="3"/>
      <c r="CK11111"/>
    </row>
    <row r="11112" spans="1:89" x14ac:dyDescent="0.25">
      <c r="A11112" s="2"/>
      <c r="B11112" s="5"/>
      <c r="C11112" s="5"/>
      <c r="D11112" s="5"/>
      <c r="E11112" s="5"/>
      <c r="F11112" s="5"/>
      <c r="G11112" s="5"/>
      <c r="H11112" s="5"/>
      <c r="I11112" s="3"/>
      <c r="J11112" s="5"/>
      <c r="K11112" s="5"/>
      <c r="L11112" s="5"/>
      <c r="M11112" s="5"/>
      <c r="AJ11112" s="3"/>
      <c r="AK11112" s="3"/>
      <c r="AL11112" s="3"/>
      <c r="AM11112" s="3"/>
      <c r="AN11112" s="3"/>
      <c r="AO11112" s="5"/>
      <c r="AP11112" s="5"/>
      <c r="AQ11112" s="5"/>
      <c r="AR11112" s="5"/>
      <c r="AS11112" s="5"/>
      <c r="AT11112" s="3"/>
      <c r="AU11112" s="5"/>
      <c r="AV11112" s="3"/>
      <c r="AW11112" s="3"/>
      <c r="AX11112" s="3"/>
      <c r="AY11112" s="3"/>
      <c r="AZ11112" s="3"/>
      <c r="BA11112" s="3"/>
      <c r="BB11112" s="3"/>
      <c r="BC11112" s="3"/>
      <c r="BD11112" s="3"/>
      <c r="BE11112" s="3"/>
      <c r="BF11112" s="3"/>
      <c r="BG11112" s="3"/>
      <c r="CK11112"/>
    </row>
    <row r="11113" spans="1:89" x14ac:dyDescent="0.25">
      <c r="A11113" s="2"/>
      <c r="B11113" s="5"/>
      <c r="C11113" s="5"/>
      <c r="D11113" s="5"/>
      <c r="E11113" s="5"/>
      <c r="F11113" s="5"/>
      <c r="G11113" s="5"/>
      <c r="H11113" s="5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G11113" s="3"/>
      <c r="AH11113" s="3"/>
      <c r="AI11113" s="3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3"/>
      <c r="AU11113" s="5"/>
      <c r="AV11113" s="3"/>
      <c r="AW11113" s="3"/>
      <c r="AX11113" s="3"/>
      <c r="AY11113" s="3"/>
      <c r="AZ11113" s="3"/>
      <c r="BA11113" s="3"/>
      <c r="BB11113" s="3"/>
      <c r="BC11113" s="3"/>
      <c r="BD11113" s="3"/>
      <c r="BE11113" s="3"/>
      <c r="BF11113" s="3"/>
      <c r="BG11113" s="3"/>
      <c r="CK11113"/>
    </row>
    <row r="11114" spans="1:89" x14ac:dyDescent="0.25">
      <c r="A11114" s="2"/>
      <c r="B11114" s="5"/>
      <c r="C11114" s="5"/>
      <c r="D11114" s="5"/>
      <c r="E11114" s="5"/>
      <c r="F11114" s="5"/>
      <c r="G11114" s="5"/>
      <c r="H11114" s="5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3"/>
      <c r="AU11114" s="5"/>
      <c r="AV11114" s="3"/>
      <c r="AW11114" s="3"/>
      <c r="AX11114" s="3"/>
      <c r="AY11114" s="3"/>
      <c r="AZ11114" s="3"/>
      <c r="BA11114" s="3"/>
      <c r="BB11114" s="3"/>
      <c r="BC11114" s="3"/>
      <c r="BD11114" s="3"/>
      <c r="BE11114" s="3"/>
      <c r="BF11114" s="3"/>
      <c r="BG11114" s="3"/>
      <c r="CK11114"/>
    </row>
    <row r="11115" spans="1:89" x14ac:dyDescent="0.25">
      <c r="A11115" s="2"/>
      <c r="B11115" s="5"/>
      <c r="C11115" s="5"/>
      <c r="D11115" s="5"/>
      <c r="E11115" s="5"/>
      <c r="F11115" s="5"/>
      <c r="G11115" s="5"/>
      <c r="H11115" s="5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G11115" s="3"/>
      <c r="AH11115" s="3"/>
      <c r="AI11115" s="3"/>
      <c r="AJ11115" s="3"/>
      <c r="AK11115" s="3"/>
      <c r="AL11115" s="3"/>
      <c r="AM11115" s="3"/>
      <c r="AN11115" s="3"/>
      <c r="AO11115" s="5"/>
      <c r="AP11115" s="5"/>
      <c r="AQ11115" s="5"/>
      <c r="AR11115" s="5"/>
      <c r="AS11115" s="5"/>
      <c r="AT11115" s="3"/>
      <c r="AU11115" s="5"/>
      <c r="AV11115" s="3"/>
      <c r="AW11115" s="3"/>
      <c r="AX11115" s="3"/>
      <c r="AY11115" s="3"/>
      <c r="AZ11115" s="3"/>
      <c r="BA11115" s="3"/>
      <c r="BB11115" s="3"/>
      <c r="BC11115" s="3"/>
      <c r="BD11115" s="3"/>
      <c r="BE11115" s="3"/>
      <c r="BF11115" s="3"/>
      <c r="BG11115" s="3"/>
      <c r="CK11115"/>
    </row>
    <row r="11116" spans="1:89" x14ac:dyDescent="0.25">
      <c r="A11116" s="2"/>
      <c r="B11116" s="5"/>
      <c r="C11116" s="5"/>
      <c r="D11116" s="5"/>
      <c r="E11116" s="5"/>
      <c r="F11116" s="5"/>
      <c r="G11116" s="5"/>
      <c r="H11116" s="5"/>
      <c r="I11116" s="3"/>
      <c r="J11116" s="5"/>
      <c r="K11116" s="5"/>
      <c r="L11116" s="5"/>
      <c r="M11116" s="5"/>
      <c r="AJ11116" s="5"/>
      <c r="AK11116" s="3"/>
      <c r="AL11116" s="3"/>
      <c r="AM11116" s="3"/>
      <c r="AN11116" s="5"/>
      <c r="AO11116" s="5"/>
      <c r="AP11116" s="5"/>
      <c r="AQ11116" s="5"/>
      <c r="AR11116" s="5"/>
      <c r="AS11116" s="5"/>
      <c r="AT11116" s="3"/>
      <c r="AU11116" s="5"/>
      <c r="AV11116" s="3"/>
      <c r="AW11116" s="3"/>
      <c r="AX11116" s="3"/>
      <c r="AY11116" s="3"/>
      <c r="AZ11116" s="3"/>
      <c r="BA11116" s="3"/>
      <c r="BB11116" s="3"/>
      <c r="BC11116" s="3"/>
      <c r="BD11116" s="3"/>
      <c r="BE11116" s="3"/>
      <c r="BF11116" s="3"/>
      <c r="BG11116" s="3"/>
      <c r="CK11116"/>
    </row>
    <row r="11117" spans="1:89" x14ac:dyDescent="0.25">
      <c r="A11117" s="2"/>
      <c r="B11117" s="5"/>
      <c r="C11117" s="5"/>
      <c r="D11117" s="5"/>
      <c r="E11117" s="5"/>
      <c r="F11117" s="5"/>
      <c r="G11117" s="5"/>
      <c r="H11117" s="5"/>
      <c r="I11117" s="3"/>
      <c r="J11117" s="5"/>
      <c r="K11117" s="5"/>
      <c r="L11117" s="5"/>
      <c r="M11117" s="5"/>
      <c r="AJ11117" s="3"/>
      <c r="AK11117" s="3"/>
      <c r="AL11117" s="3"/>
      <c r="AM11117" s="3"/>
      <c r="AN11117" s="3"/>
      <c r="AO11117" s="5"/>
      <c r="AP11117" s="5"/>
      <c r="AQ11117" s="5"/>
      <c r="AR11117" s="5"/>
      <c r="AS11117" s="5"/>
      <c r="AT11117" s="3"/>
      <c r="AU11117" s="5"/>
      <c r="AV11117" s="3"/>
      <c r="AW11117" s="3"/>
      <c r="AX11117" s="3"/>
      <c r="AY11117" s="3"/>
      <c r="AZ11117" s="3"/>
      <c r="BA11117" s="3"/>
      <c r="BB11117" s="3"/>
      <c r="BC11117" s="3"/>
      <c r="BD11117" s="3"/>
      <c r="BE11117" s="3"/>
      <c r="BF11117" s="3"/>
      <c r="BG11117" s="3"/>
      <c r="CK11117"/>
    </row>
    <row r="11118" spans="1:89" x14ac:dyDescent="0.25">
      <c r="A11118" s="2"/>
      <c r="B11118" s="5"/>
      <c r="C11118" s="5"/>
      <c r="D11118" s="5"/>
      <c r="E11118" s="5"/>
      <c r="F11118" s="5"/>
      <c r="G11118" s="5"/>
      <c r="H11118" s="5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G11118" s="3"/>
      <c r="AH11118" s="3"/>
      <c r="AI11118" s="3"/>
      <c r="AJ11118" s="3"/>
      <c r="AK11118" s="3"/>
      <c r="AL11118" s="3"/>
      <c r="AM11118" s="3"/>
      <c r="AN11118" s="5"/>
      <c r="AO11118" s="5"/>
      <c r="AP11118" s="5"/>
      <c r="AQ11118" s="5"/>
      <c r="AR11118" s="5"/>
      <c r="AS11118" s="5"/>
      <c r="AT11118" s="3"/>
      <c r="AU11118" s="3"/>
      <c r="AV11118" s="3"/>
      <c r="AW11118" s="3"/>
      <c r="AX11118" s="3"/>
      <c r="AY11118" s="3"/>
      <c r="AZ11118" s="3"/>
      <c r="BA11118" s="3"/>
      <c r="BB11118" s="3"/>
      <c r="BC11118" s="3"/>
      <c r="BD11118" s="3"/>
      <c r="BE11118" s="3"/>
      <c r="BF11118" s="3"/>
      <c r="BG11118" s="3"/>
      <c r="CK11118"/>
    </row>
    <row r="11119" spans="1:89" x14ac:dyDescent="0.25">
      <c r="A11119" s="2"/>
      <c r="B11119" s="5"/>
      <c r="C11119" s="5"/>
      <c r="D11119" s="5"/>
      <c r="E11119" s="5"/>
      <c r="F11119" s="5"/>
      <c r="G11119" s="5"/>
      <c r="H11119" s="5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G11119" s="3"/>
      <c r="AH11119" s="3"/>
      <c r="AI11119" s="3"/>
      <c r="AJ11119" s="5"/>
      <c r="AK11119" s="3"/>
      <c r="AL11119" s="3"/>
      <c r="AM11119" s="3"/>
      <c r="AN11119" s="5"/>
      <c r="AO11119" s="5"/>
      <c r="AP11119" s="5"/>
      <c r="AQ11119" s="5"/>
      <c r="AR11119" s="5"/>
      <c r="AS11119" s="5"/>
      <c r="AT11119" s="3"/>
      <c r="AU11119" s="5"/>
      <c r="AV11119" s="3"/>
      <c r="AW11119" s="3"/>
      <c r="AX11119" s="3"/>
      <c r="AY11119" s="3"/>
      <c r="AZ11119" s="3"/>
      <c r="BA11119" s="3"/>
      <c r="BB11119" s="3"/>
      <c r="BC11119" s="3"/>
      <c r="BD11119" s="3"/>
      <c r="BE11119" s="3"/>
      <c r="BF11119" s="3"/>
      <c r="BG11119" s="3"/>
      <c r="CK11119"/>
    </row>
    <row r="11120" spans="1:89" x14ac:dyDescent="0.25">
      <c r="A11120" s="2"/>
      <c r="B11120" s="5"/>
      <c r="C11120" s="5"/>
      <c r="D11120" s="5"/>
      <c r="E11120" s="5"/>
      <c r="F11120" s="5"/>
      <c r="G11120" s="5"/>
      <c r="H11120" s="5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3"/>
      <c r="AK11120" s="3"/>
      <c r="AL11120" s="3"/>
      <c r="AM11120" s="3"/>
      <c r="AN11120" s="5"/>
      <c r="AO11120" s="5"/>
      <c r="AP11120" s="5"/>
      <c r="AQ11120" s="5"/>
      <c r="AR11120" s="5"/>
      <c r="AS11120" s="5"/>
      <c r="AT11120" s="3"/>
      <c r="AU11120" s="3"/>
      <c r="AV11120" s="3"/>
      <c r="AW11120" s="3"/>
      <c r="AX11120" s="3"/>
      <c r="AY11120" s="3"/>
      <c r="AZ11120" s="3"/>
      <c r="BA11120" s="3"/>
      <c r="BB11120" s="3"/>
      <c r="BC11120" s="3"/>
      <c r="BD11120" s="3"/>
      <c r="BE11120" s="3"/>
      <c r="BF11120" s="3"/>
      <c r="BG11120" s="3"/>
      <c r="CK11120"/>
    </row>
    <row r="11121" spans="1:89" x14ac:dyDescent="0.25">
      <c r="A11121" s="2"/>
      <c r="B11121" s="5"/>
      <c r="C11121" s="5"/>
      <c r="D11121" s="5"/>
      <c r="E11121" s="5"/>
      <c r="F11121" s="5"/>
      <c r="G11121" s="5"/>
      <c r="H11121" s="5"/>
      <c r="I11121" s="3"/>
      <c r="J11121" s="5"/>
      <c r="K11121" s="5"/>
      <c r="L11121" s="5"/>
      <c r="M11121" s="5"/>
      <c r="AJ11121" s="3"/>
      <c r="AK11121" s="3"/>
      <c r="AL11121" s="3"/>
      <c r="AM11121" s="3"/>
      <c r="AN11121" s="3"/>
      <c r="AO11121" s="5"/>
      <c r="AP11121" s="5"/>
      <c r="AQ11121" s="5"/>
      <c r="AR11121" s="5"/>
      <c r="AS11121" s="5"/>
      <c r="AT11121" s="3"/>
      <c r="AU11121" s="3"/>
      <c r="AV11121" s="3"/>
      <c r="AW11121" s="3"/>
      <c r="AX11121" s="3"/>
      <c r="AY11121" s="3"/>
      <c r="AZ11121" s="3"/>
      <c r="BA11121" s="3"/>
      <c r="BB11121" s="3"/>
      <c r="BC11121" s="3"/>
      <c r="BD11121" s="3"/>
      <c r="BE11121" s="3"/>
      <c r="BF11121" s="3"/>
      <c r="BG11121" s="3"/>
      <c r="CK11121"/>
    </row>
    <row r="11122" spans="1:89" x14ac:dyDescent="0.25">
      <c r="A11122" s="2"/>
      <c r="B11122" s="5"/>
      <c r="C11122" s="5"/>
      <c r="D11122" s="5"/>
      <c r="E11122" s="5"/>
      <c r="F11122" s="5"/>
      <c r="G11122" s="5"/>
      <c r="H11122" s="5"/>
      <c r="I11122" s="3"/>
      <c r="J11122" s="5"/>
      <c r="K11122" s="5"/>
      <c r="L11122" s="5"/>
      <c r="M11122" s="5"/>
      <c r="AJ11122" s="3"/>
      <c r="AK11122" s="3"/>
      <c r="AL11122" s="3"/>
      <c r="AM11122" s="3"/>
      <c r="AN11122" s="3"/>
      <c r="AO11122" s="5"/>
      <c r="AP11122" s="5"/>
      <c r="AQ11122" s="5"/>
      <c r="AR11122" s="5"/>
      <c r="AS11122" s="5"/>
      <c r="AT11122" s="3"/>
      <c r="AU11122" s="3"/>
      <c r="AV11122" s="3"/>
      <c r="AW11122" s="3"/>
      <c r="AX11122" s="3"/>
      <c r="AY11122" s="3"/>
      <c r="AZ11122" s="3"/>
      <c r="BA11122" s="3"/>
      <c r="BB11122" s="3"/>
      <c r="BC11122" s="3"/>
      <c r="BD11122" s="3"/>
      <c r="BE11122" s="3"/>
      <c r="BF11122" s="3"/>
      <c r="BG11122" s="3"/>
      <c r="CK11122"/>
    </row>
    <row r="11123" spans="1:89" x14ac:dyDescent="0.25">
      <c r="A11123" s="2"/>
      <c r="B11123" s="5"/>
      <c r="C11123" s="5"/>
      <c r="D11123" s="5"/>
      <c r="E11123" s="5"/>
      <c r="F11123" s="5"/>
      <c r="G11123" s="5"/>
      <c r="H11123" s="5"/>
      <c r="I11123" s="3"/>
      <c r="J11123" s="3"/>
      <c r="K11123" s="3"/>
      <c r="L11123" s="5"/>
      <c r="M11123" s="5"/>
      <c r="AJ11123" s="3"/>
      <c r="AK11123" s="3"/>
      <c r="AL11123" s="3"/>
      <c r="AM11123" s="3"/>
      <c r="AN11123" s="5"/>
      <c r="AO11123" s="5"/>
      <c r="AP11123" s="5"/>
      <c r="AQ11123" s="5"/>
      <c r="AR11123" s="5"/>
      <c r="AS11123" s="5"/>
      <c r="AT11123" s="3"/>
      <c r="AU11123" s="3"/>
      <c r="AV11123" s="3"/>
      <c r="AW11123" s="3"/>
      <c r="AX11123" s="3"/>
      <c r="AY11123" s="3"/>
      <c r="AZ11123" s="3"/>
      <c r="BA11123" s="3"/>
      <c r="BB11123" s="3"/>
      <c r="BC11123" s="3"/>
      <c r="BD11123" s="3"/>
      <c r="BE11123" s="3"/>
      <c r="BF11123" s="3"/>
      <c r="BG11123" s="3"/>
      <c r="CK11123"/>
    </row>
    <row r="11124" spans="1:89" x14ac:dyDescent="0.25">
      <c r="A11124" s="2"/>
      <c r="B11124" s="5"/>
      <c r="C11124" s="5"/>
      <c r="D11124" s="5"/>
      <c r="E11124" s="5"/>
      <c r="F11124" s="5"/>
      <c r="G11124" s="5"/>
      <c r="H11124" s="5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G11124" s="3"/>
      <c r="AH11124" s="3"/>
      <c r="AI11124" s="3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3"/>
      <c r="AU11124" s="5"/>
      <c r="AV11124" s="3"/>
      <c r="AW11124" s="3"/>
      <c r="AX11124" s="3"/>
      <c r="AY11124" s="3"/>
      <c r="AZ11124" s="3"/>
      <c r="BA11124" s="3"/>
      <c r="BB11124" s="3"/>
      <c r="BC11124" s="3"/>
      <c r="BD11124" s="3"/>
      <c r="BE11124" s="3"/>
      <c r="BF11124" s="3"/>
      <c r="BG11124" s="3"/>
      <c r="CK11124"/>
    </row>
    <row r="11125" spans="1:89" x14ac:dyDescent="0.25">
      <c r="A11125" s="2"/>
      <c r="B11125" s="5"/>
      <c r="C11125" s="5"/>
      <c r="D11125" s="5"/>
      <c r="E11125" s="5"/>
      <c r="F11125" s="5"/>
      <c r="G11125" s="5"/>
      <c r="H11125" s="5"/>
      <c r="I11125" s="3"/>
      <c r="J11125" s="5"/>
      <c r="K11125" s="5"/>
      <c r="L11125" s="5"/>
      <c r="M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3"/>
      <c r="AU11125" s="5"/>
      <c r="AV11125" s="3"/>
      <c r="AW11125" s="3"/>
      <c r="AX11125" s="3"/>
      <c r="AY11125" s="3"/>
      <c r="AZ11125" s="3"/>
      <c r="BA11125" s="3"/>
      <c r="BB11125" s="3"/>
      <c r="BC11125" s="3"/>
      <c r="BD11125" s="3"/>
      <c r="BE11125" s="3"/>
      <c r="BF11125" s="3"/>
      <c r="BG11125" s="3"/>
      <c r="CK11125"/>
    </row>
    <row r="11126" spans="1:89" x14ac:dyDescent="0.25">
      <c r="A11126" s="2"/>
      <c r="B11126" s="5"/>
      <c r="C11126" s="5"/>
      <c r="D11126" s="5"/>
      <c r="E11126" s="5"/>
      <c r="F11126" s="5"/>
      <c r="G11126" s="5"/>
      <c r="H11126" s="5"/>
      <c r="I11126" s="5"/>
      <c r="J11126" s="5"/>
      <c r="K11126" s="5"/>
      <c r="L11126" s="5"/>
      <c r="M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3"/>
      <c r="AU11126" s="5"/>
      <c r="AV11126" s="3"/>
      <c r="AW11126" s="3"/>
      <c r="AX11126" s="3"/>
      <c r="AY11126" s="3"/>
      <c r="AZ11126" s="3"/>
      <c r="BA11126" s="3"/>
      <c r="BB11126" s="3"/>
      <c r="BC11126" s="3"/>
      <c r="BD11126" s="3"/>
      <c r="BE11126" s="3"/>
      <c r="BF11126" s="3"/>
      <c r="BG11126" s="3"/>
      <c r="CK11126"/>
    </row>
    <row r="11127" spans="1:89" x14ac:dyDescent="0.25">
      <c r="A11127" s="2"/>
      <c r="B11127" s="5"/>
      <c r="C11127" s="5"/>
      <c r="D11127" s="5"/>
      <c r="E11127" s="5"/>
      <c r="F11127" s="5"/>
      <c r="G11127" s="5"/>
      <c r="H11127" s="5"/>
      <c r="I11127" s="3"/>
      <c r="J11127" s="5"/>
      <c r="K11127" s="5"/>
      <c r="L11127" s="5"/>
      <c r="M11127" s="5"/>
      <c r="AJ11127" s="3"/>
      <c r="AK11127" s="3"/>
      <c r="AL11127" s="3"/>
      <c r="AM11127" s="3"/>
      <c r="AN11127" s="3"/>
      <c r="AO11127" s="5"/>
      <c r="AP11127" s="5"/>
      <c r="AQ11127" s="5"/>
      <c r="AR11127" s="5"/>
      <c r="AS11127" s="5"/>
      <c r="AT11127" s="3"/>
      <c r="AU11127" s="3"/>
      <c r="AV11127" s="3"/>
      <c r="AW11127" s="3"/>
      <c r="AX11127" s="3"/>
      <c r="AY11127" s="3"/>
      <c r="AZ11127" s="3"/>
      <c r="BA11127" s="3"/>
      <c r="BB11127" s="3"/>
      <c r="BC11127" s="3"/>
      <c r="BD11127" s="3"/>
      <c r="BE11127" s="3"/>
      <c r="BF11127" s="3"/>
      <c r="BG11127" s="3"/>
      <c r="CK11127"/>
    </row>
    <row r="11128" spans="1:89" x14ac:dyDescent="0.25">
      <c r="A11128" s="2"/>
      <c r="B11128" s="5"/>
      <c r="C11128" s="5"/>
      <c r="D11128" s="5"/>
      <c r="E11128" s="5"/>
      <c r="F11128" s="5"/>
      <c r="G11128" s="5"/>
      <c r="H11128" s="5"/>
      <c r="I11128" s="5"/>
      <c r="J11128" s="5"/>
      <c r="K11128" s="5"/>
      <c r="L11128" s="5"/>
      <c r="M11128" s="5"/>
      <c r="AJ11128" s="5"/>
      <c r="AK11128" s="3"/>
      <c r="AL11128" s="3"/>
      <c r="AM11128" s="3"/>
      <c r="AN11128" s="5"/>
      <c r="AO11128" s="5"/>
      <c r="AP11128" s="5"/>
      <c r="AQ11128" s="5"/>
      <c r="AR11128" s="5"/>
      <c r="AS11128" s="5"/>
      <c r="AT11128" s="3"/>
      <c r="AU11128" s="5"/>
      <c r="AV11128" s="3"/>
      <c r="AW11128" s="3"/>
      <c r="AX11128" s="3"/>
      <c r="AY11128" s="3"/>
      <c r="AZ11128" s="3"/>
      <c r="BA11128" s="3"/>
      <c r="BB11128" s="3"/>
      <c r="BC11128" s="3"/>
      <c r="BD11128" s="3"/>
      <c r="BE11128" s="3"/>
      <c r="BF11128" s="3"/>
      <c r="BG11128" s="3"/>
      <c r="CK11128"/>
    </row>
    <row r="11129" spans="1:89" x14ac:dyDescent="0.25">
      <c r="A11129" s="2"/>
      <c r="B11129" s="5"/>
      <c r="C11129" s="5"/>
      <c r="D11129" s="5"/>
      <c r="E11129" s="5"/>
      <c r="F11129" s="5"/>
      <c r="G11129" s="5"/>
      <c r="H11129" s="5"/>
      <c r="I11129" s="3"/>
      <c r="J11129" s="5"/>
      <c r="K11129" s="5"/>
      <c r="L11129" s="5"/>
      <c r="M11129" s="5"/>
      <c r="AJ11129" s="3"/>
      <c r="AK11129" s="3"/>
      <c r="AL11129" s="3"/>
      <c r="AM11129" s="3"/>
      <c r="AN11129" s="3"/>
      <c r="AO11129" s="5"/>
      <c r="AP11129" s="5"/>
      <c r="AQ11129" s="5"/>
      <c r="AR11129" s="5"/>
      <c r="AS11129" s="5"/>
      <c r="AT11129" s="3"/>
      <c r="AU11129" s="3"/>
      <c r="AV11129" s="3"/>
      <c r="AW11129" s="3"/>
      <c r="AX11129" s="3"/>
      <c r="AY11129" s="3"/>
      <c r="AZ11129" s="3"/>
      <c r="BA11129" s="3"/>
      <c r="BB11129" s="3"/>
      <c r="BC11129" s="3"/>
      <c r="BD11129" s="3"/>
      <c r="BE11129" s="3"/>
      <c r="BF11129" s="3"/>
      <c r="BG11129" s="3"/>
      <c r="CK11129"/>
    </row>
    <row r="11130" spans="1:89" x14ac:dyDescent="0.25">
      <c r="A11130" s="2"/>
      <c r="B11130" s="5"/>
      <c r="C11130" s="5"/>
      <c r="D11130" s="5"/>
      <c r="E11130" s="5"/>
      <c r="F11130" s="5"/>
      <c r="G11130" s="5"/>
      <c r="H11130" s="5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G11130" s="3"/>
      <c r="AH11130" s="3"/>
      <c r="AI11130" s="3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3"/>
      <c r="AU11130" s="5"/>
      <c r="AV11130" s="3"/>
      <c r="AW11130" s="3"/>
      <c r="AX11130" s="3"/>
      <c r="AY11130" s="3"/>
      <c r="AZ11130" s="3"/>
      <c r="BA11130" s="3"/>
      <c r="BB11130" s="3"/>
      <c r="BC11130" s="3"/>
      <c r="BD11130" s="3"/>
      <c r="BE11130" s="3"/>
      <c r="BF11130" s="3"/>
      <c r="BG11130" s="3"/>
      <c r="CK11130"/>
    </row>
    <row r="11131" spans="1:89" x14ac:dyDescent="0.25">
      <c r="A11131" s="2"/>
      <c r="B11131" s="5"/>
      <c r="C11131" s="5"/>
      <c r="D11131" s="5"/>
      <c r="E11131" s="5"/>
      <c r="F11131" s="5"/>
      <c r="G11131" s="5"/>
      <c r="H11131" s="5"/>
      <c r="I11131" s="3"/>
      <c r="J11131" s="5"/>
      <c r="K11131" s="5"/>
      <c r="L11131" s="5"/>
      <c r="M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3"/>
      <c r="AU11131" s="5"/>
      <c r="AV11131" s="3"/>
      <c r="AW11131" s="3"/>
      <c r="AX11131" s="3"/>
      <c r="AY11131" s="3"/>
      <c r="AZ11131" s="3"/>
      <c r="BA11131" s="3"/>
      <c r="BB11131" s="3"/>
      <c r="BC11131" s="3"/>
      <c r="BD11131" s="3"/>
      <c r="BE11131" s="3"/>
      <c r="BF11131" s="3"/>
      <c r="BG11131" s="3"/>
      <c r="CK11131"/>
    </row>
    <row r="11132" spans="1:89" x14ac:dyDescent="0.25">
      <c r="A11132" s="2"/>
      <c r="B11132" s="5"/>
      <c r="C11132" s="5"/>
      <c r="D11132" s="5"/>
      <c r="E11132" s="5"/>
      <c r="F11132" s="5"/>
      <c r="G11132" s="5"/>
      <c r="H11132" s="5"/>
      <c r="I11132" s="3"/>
      <c r="J11132" s="5"/>
      <c r="K11132" s="5"/>
      <c r="L11132" s="5"/>
      <c r="M11132" s="5"/>
      <c r="AJ11132" s="3"/>
      <c r="AK11132" s="3"/>
      <c r="AL11132" s="3"/>
      <c r="AM11132" s="3"/>
      <c r="AN11132" s="3"/>
      <c r="AO11132" s="5"/>
      <c r="AP11132" s="5"/>
      <c r="AQ11132" s="5"/>
      <c r="AR11132" s="5"/>
      <c r="AS11132" s="5"/>
      <c r="AT11132" s="3"/>
      <c r="AU11132" s="5"/>
      <c r="AV11132" s="3"/>
      <c r="AW11132" s="3"/>
      <c r="AX11132" s="3"/>
      <c r="AY11132" s="3"/>
      <c r="AZ11132" s="3"/>
      <c r="BA11132" s="3"/>
      <c r="BB11132" s="3"/>
      <c r="BC11132" s="3"/>
      <c r="BD11132" s="3"/>
      <c r="BE11132" s="3"/>
      <c r="BF11132" s="3"/>
      <c r="BG11132" s="3"/>
      <c r="CK11132"/>
    </row>
    <row r="11133" spans="1:89" x14ac:dyDescent="0.25">
      <c r="A11133" s="2"/>
      <c r="B11133" s="5"/>
      <c r="C11133" s="5"/>
      <c r="D11133" s="5"/>
      <c r="E11133" s="5"/>
      <c r="F11133" s="5"/>
      <c r="G11133" s="5"/>
      <c r="H11133" s="5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5"/>
      <c r="AK11133" s="3"/>
      <c r="AL11133" s="3"/>
      <c r="AM11133" s="5"/>
      <c r="AN11133" s="5"/>
      <c r="AO11133" s="5"/>
      <c r="AP11133" s="5"/>
      <c r="AQ11133" s="5"/>
      <c r="AR11133" s="5"/>
      <c r="AS11133" s="5"/>
      <c r="AT11133" s="3"/>
      <c r="AU11133" s="5"/>
      <c r="AV11133" s="3"/>
      <c r="AW11133" s="3"/>
      <c r="AX11133" s="3"/>
      <c r="AY11133" s="3"/>
      <c r="AZ11133" s="3"/>
      <c r="BA11133" s="3"/>
      <c r="BB11133" s="3"/>
      <c r="BC11133" s="3"/>
      <c r="BD11133" s="3"/>
      <c r="BE11133" s="3"/>
      <c r="BF11133" s="3"/>
      <c r="BG11133" s="3"/>
      <c r="CK11133"/>
    </row>
    <row r="11134" spans="1:89" x14ac:dyDescent="0.25">
      <c r="A11134" s="2"/>
      <c r="B11134" s="5"/>
      <c r="C11134" s="5"/>
      <c r="D11134" s="5"/>
      <c r="E11134" s="5"/>
      <c r="F11134" s="5"/>
      <c r="G11134" s="5"/>
      <c r="H11134" s="5"/>
      <c r="I11134" s="3"/>
      <c r="J11134" s="5"/>
      <c r="K11134" s="5"/>
      <c r="L11134" s="5"/>
      <c r="M11134" s="5"/>
      <c r="AJ11134" s="3"/>
      <c r="AK11134" s="3"/>
      <c r="AL11134" s="3"/>
      <c r="AM11134" s="3"/>
      <c r="AN11134" s="3"/>
      <c r="AO11134" s="5"/>
      <c r="AP11134" s="5"/>
      <c r="AQ11134" s="5"/>
      <c r="AR11134" s="5"/>
      <c r="AS11134" s="5"/>
      <c r="AT11134" s="3"/>
      <c r="AU11134" s="5"/>
      <c r="AV11134" s="3"/>
      <c r="AW11134" s="3"/>
      <c r="AX11134" s="3"/>
      <c r="AY11134" s="3"/>
      <c r="AZ11134" s="3"/>
      <c r="BA11134" s="3"/>
      <c r="BB11134" s="3"/>
      <c r="BC11134" s="3"/>
      <c r="BD11134" s="3"/>
      <c r="BE11134" s="3"/>
      <c r="BF11134" s="3"/>
      <c r="BG11134" s="3"/>
      <c r="CK11134"/>
    </row>
    <row r="11135" spans="1:89" x14ac:dyDescent="0.25">
      <c r="A11135" s="2"/>
      <c r="B11135" s="5"/>
      <c r="C11135" s="5"/>
      <c r="D11135" s="5"/>
      <c r="E11135" s="5"/>
      <c r="F11135" s="5"/>
      <c r="G11135" s="5"/>
      <c r="H11135" s="5"/>
      <c r="I11135" s="3"/>
      <c r="J11135" s="5"/>
      <c r="K11135" s="5"/>
      <c r="L11135" s="5"/>
      <c r="M11135" s="5"/>
      <c r="AJ11135" s="3"/>
      <c r="AK11135" s="3"/>
      <c r="AL11135" s="3"/>
      <c r="AM11135" s="3"/>
      <c r="AN11135" s="5"/>
      <c r="AO11135" s="5"/>
      <c r="AP11135" s="5"/>
      <c r="AQ11135" s="5"/>
      <c r="AR11135" s="5"/>
      <c r="AS11135" s="5"/>
      <c r="AT11135" s="3"/>
      <c r="AU11135" s="5"/>
      <c r="AV11135" s="3"/>
      <c r="AW11135" s="3"/>
      <c r="AX11135" s="3"/>
      <c r="AY11135" s="3"/>
      <c r="AZ11135" s="3"/>
      <c r="BA11135" s="3"/>
      <c r="BB11135" s="3"/>
      <c r="BC11135" s="3"/>
      <c r="BD11135" s="3"/>
      <c r="BE11135" s="3"/>
      <c r="BF11135" s="3"/>
      <c r="BG11135" s="3"/>
      <c r="CK11135"/>
    </row>
    <row r="11136" spans="1:89" x14ac:dyDescent="0.25">
      <c r="A11136" s="2"/>
      <c r="B11136" s="5"/>
      <c r="C11136" s="5"/>
      <c r="D11136" s="5"/>
      <c r="E11136" s="5"/>
      <c r="F11136" s="5"/>
      <c r="G11136" s="5"/>
      <c r="H11136" s="5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G11136" s="3"/>
      <c r="AH11136" s="3"/>
      <c r="AI11136" s="3"/>
      <c r="AJ11136" s="5"/>
      <c r="AK11136" s="3"/>
      <c r="AL11136" s="3"/>
      <c r="AM11136" s="5"/>
      <c r="AN11136" s="5"/>
      <c r="AO11136" s="5"/>
      <c r="AP11136" s="5"/>
      <c r="AQ11136" s="5"/>
      <c r="AR11136" s="5"/>
      <c r="AS11136" s="5"/>
      <c r="AT11136" s="3"/>
      <c r="AU11136" s="5"/>
      <c r="AV11136" s="3"/>
      <c r="AW11136" s="3"/>
      <c r="AX11136" s="3"/>
      <c r="AY11136" s="3"/>
      <c r="AZ11136" s="3"/>
      <c r="BA11136" s="3"/>
      <c r="BB11136" s="3"/>
      <c r="BC11136" s="3"/>
      <c r="BD11136" s="3"/>
      <c r="BE11136" s="3"/>
      <c r="BF11136" s="3"/>
      <c r="BG11136" s="3"/>
      <c r="CK11136"/>
    </row>
    <row r="11137" spans="1:89" x14ac:dyDescent="0.25">
      <c r="A11137" s="2"/>
      <c r="B11137" s="5"/>
      <c r="C11137" s="5"/>
      <c r="D11137" s="5"/>
      <c r="E11137" s="5"/>
      <c r="F11137" s="5"/>
      <c r="G11137" s="5"/>
      <c r="H11137" s="5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3"/>
      <c r="AK11137" s="3"/>
      <c r="AL11137" s="3"/>
      <c r="AM11137" s="3"/>
      <c r="AN11137" s="5"/>
      <c r="AO11137" s="5"/>
      <c r="AP11137" s="5"/>
      <c r="AQ11137" s="5"/>
      <c r="AR11137" s="5"/>
      <c r="AS11137" s="5"/>
      <c r="AT11137" s="3"/>
      <c r="AU11137" s="5"/>
      <c r="AV11137" s="3"/>
      <c r="AW11137" s="3"/>
      <c r="AX11137" s="3"/>
      <c r="AY11137" s="3"/>
      <c r="AZ11137" s="3"/>
      <c r="BA11137" s="3"/>
      <c r="BB11137" s="3"/>
      <c r="BC11137" s="3"/>
      <c r="BD11137" s="3"/>
      <c r="BE11137" s="3"/>
      <c r="BF11137" s="3"/>
      <c r="BG11137" s="3"/>
      <c r="CK11137"/>
    </row>
    <row r="11138" spans="1:89" x14ac:dyDescent="0.25">
      <c r="A11138" s="2"/>
      <c r="B11138" s="5"/>
      <c r="C11138" s="5"/>
      <c r="D11138" s="5"/>
      <c r="E11138" s="5"/>
      <c r="F11138" s="5"/>
      <c r="G11138" s="5"/>
      <c r="H11138" s="5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G11138" s="3"/>
      <c r="AH11138" s="3"/>
      <c r="AI11138" s="3"/>
      <c r="AJ11138" s="3"/>
      <c r="AK11138" s="3"/>
      <c r="AL11138" s="3"/>
      <c r="AM11138" s="3"/>
      <c r="AN11138" s="3"/>
      <c r="AO11138" s="5"/>
      <c r="AP11138" s="5"/>
      <c r="AQ11138" s="5"/>
      <c r="AR11138" s="5"/>
      <c r="AS11138" s="5"/>
      <c r="AT11138" s="3"/>
      <c r="AU11138" s="5"/>
      <c r="AV11138" s="3"/>
      <c r="AW11138" s="3"/>
      <c r="AX11138" s="3"/>
      <c r="AY11138" s="3"/>
      <c r="AZ11138" s="3"/>
      <c r="BA11138" s="3"/>
      <c r="BB11138" s="3"/>
      <c r="BC11138" s="3"/>
      <c r="BD11138" s="3"/>
      <c r="BE11138" s="3"/>
      <c r="BF11138" s="3"/>
      <c r="BG11138" s="3"/>
      <c r="CK11138"/>
    </row>
    <row r="11139" spans="1:89" x14ac:dyDescent="0.25">
      <c r="A11139" s="2"/>
      <c r="B11139" s="5"/>
      <c r="C11139" s="5"/>
      <c r="D11139" s="5"/>
      <c r="E11139" s="5"/>
      <c r="F11139" s="5"/>
      <c r="G11139" s="5"/>
      <c r="H11139" s="5"/>
      <c r="I11139" s="5"/>
      <c r="J11139" s="5"/>
      <c r="K11139" s="5"/>
      <c r="L11139" s="5"/>
      <c r="M11139" s="5"/>
      <c r="AJ11139" s="3"/>
      <c r="AK11139" s="3"/>
      <c r="AL11139" s="3"/>
      <c r="AM11139" s="3"/>
      <c r="AN11139" s="3"/>
      <c r="AO11139" s="5"/>
      <c r="AP11139" s="5"/>
      <c r="AQ11139" s="5"/>
      <c r="AR11139" s="5"/>
      <c r="AS11139" s="5"/>
      <c r="AT11139" s="3"/>
      <c r="AU11139" s="5"/>
      <c r="AV11139" s="3"/>
      <c r="AW11139" s="3"/>
      <c r="AX11139" s="3"/>
      <c r="AY11139" s="3"/>
      <c r="AZ11139" s="3"/>
      <c r="BA11139" s="3"/>
      <c r="BB11139" s="3"/>
      <c r="BC11139" s="3"/>
      <c r="BD11139" s="3"/>
      <c r="BE11139" s="3"/>
      <c r="BF11139" s="3"/>
      <c r="BG11139" s="3"/>
      <c r="CK11139"/>
    </row>
    <row r="11140" spans="1:89" x14ac:dyDescent="0.25">
      <c r="A11140" s="2"/>
      <c r="B11140" s="5"/>
      <c r="C11140" s="5"/>
      <c r="D11140" s="5"/>
      <c r="E11140" s="5"/>
      <c r="F11140" s="5"/>
      <c r="G11140" s="5"/>
      <c r="H11140" s="5"/>
      <c r="I11140" s="3"/>
      <c r="J11140" s="5"/>
      <c r="K11140" s="5"/>
      <c r="L11140" s="5"/>
      <c r="M11140" s="5"/>
      <c r="AJ11140" s="3"/>
      <c r="AK11140" s="3"/>
      <c r="AL11140" s="3"/>
      <c r="AM11140" s="3"/>
      <c r="AN11140" s="3"/>
      <c r="AO11140" s="5"/>
      <c r="AP11140" s="5"/>
      <c r="AQ11140" s="5"/>
      <c r="AR11140" s="5"/>
      <c r="AS11140" s="5"/>
      <c r="AT11140" s="3"/>
      <c r="AU11140" s="5"/>
      <c r="AV11140" s="3"/>
      <c r="AW11140" s="3"/>
      <c r="AX11140" s="3"/>
      <c r="AY11140" s="3"/>
      <c r="AZ11140" s="3"/>
      <c r="BA11140" s="3"/>
      <c r="BB11140" s="3"/>
      <c r="BC11140" s="3"/>
      <c r="BD11140" s="3"/>
      <c r="BE11140" s="3"/>
      <c r="BF11140" s="3"/>
      <c r="BG11140" s="3"/>
      <c r="CK11140"/>
    </row>
    <row r="11141" spans="1:89" x14ac:dyDescent="0.25">
      <c r="A11141" s="2"/>
      <c r="B11141" s="5"/>
      <c r="C11141" s="5"/>
      <c r="D11141" s="5"/>
      <c r="E11141" s="5"/>
      <c r="F11141" s="5"/>
      <c r="G11141" s="5"/>
      <c r="H11141" s="5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G11141" s="3"/>
      <c r="AH11141" s="3"/>
      <c r="AI11141" s="3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3"/>
      <c r="AU11141" s="5"/>
      <c r="AV11141" s="3"/>
      <c r="AW11141" s="3"/>
      <c r="AX11141" s="3"/>
      <c r="AY11141" s="3"/>
      <c r="AZ11141" s="3"/>
      <c r="BA11141" s="3"/>
      <c r="BB11141" s="3"/>
      <c r="BC11141" s="3"/>
      <c r="BD11141" s="3"/>
      <c r="BE11141" s="3"/>
      <c r="BF11141" s="3"/>
      <c r="BG11141" s="3"/>
      <c r="CK11141"/>
    </row>
    <row r="11142" spans="1:89" x14ac:dyDescent="0.25">
      <c r="A11142" s="2"/>
      <c r="B11142" s="5"/>
      <c r="C11142" s="5"/>
      <c r="D11142" s="5"/>
      <c r="E11142" s="5"/>
      <c r="F11142" s="5"/>
      <c r="G11142" s="5"/>
      <c r="H11142" s="5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G11142" s="3"/>
      <c r="AH11142" s="3"/>
      <c r="AI11142" s="3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3"/>
      <c r="AU11142" s="5"/>
      <c r="AV11142" s="3"/>
      <c r="AW11142" s="3"/>
      <c r="AX11142" s="3"/>
      <c r="AY11142" s="3"/>
      <c r="AZ11142" s="3"/>
      <c r="BA11142" s="3"/>
      <c r="BB11142" s="3"/>
      <c r="BC11142" s="3"/>
      <c r="BD11142" s="3"/>
      <c r="BE11142" s="3"/>
      <c r="BF11142" s="3"/>
      <c r="BG11142" s="3"/>
      <c r="CK11142"/>
    </row>
    <row r="11143" spans="1:89" x14ac:dyDescent="0.25">
      <c r="A11143" s="2"/>
      <c r="B11143" s="5"/>
      <c r="C11143" s="5"/>
      <c r="D11143" s="5"/>
      <c r="E11143" s="5"/>
      <c r="F11143" s="5"/>
      <c r="G11143" s="5"/>
      <c r="H11143" s="5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3"/>
      <c r="AU11143" s="5"/>
      <c r="AV11143" s="3"/>
      <c r="AW11143" s="3"/>
      <c r="AX11143" s="3"/>
      <c r="AY11143" s="3"/>
      <c r="AZ11143" s="3"/>
      <c r="BA11143" s="3"/>
      <c r="BB11143" s="3"/>
      <c r="BC11143" s="3"/>
      <c r="BD11143" s="3"/>
      <c r="BE11143" s="3"/>
      <c r="BF11143" s="3"/>
      <c r="BG11143" s="3"/>
      <c r="CK11143"/>
    </row>
    <row r="11144" spans="1:89" x14ac:dyDescent="0.25">
      <c r="A11144" s="2"/>
      <c r="B11144" s="5"/>
      <c r="C11144" s="5"/>
      <c r="D11144" s="5"/>
      <c r="E11144" s="5"/>
      <c r="F11144" s="5"/>
      <c r="G11144" s="5"/>
      <c r="H11144" s="5"/>
      <c r="I11144" s="3"/>
      <c r="J11144" s="5"/>
      <c r="K11144" s="5"/>
      <c r="L11144" s="5"/>
      <c r="M11144" s="5"/>
      <c r="AJ11144" s="3"/>
      <c r="AK11144" s="3"/>
      <c r="AL11144" s="3"/>
      <c r="AM11144" s="3"/>
      <c r="AN11144" s="3"/>
      <c r="AO11144" s="5"/>
      <c r="AP11144" s="5"/>
      <c r="AQ11144" s="5"/>
      <c r="AR11144" s="5"/>
      <c r="AS11144" s="5"/>
      <c r="AT11144" s="3"/>
      <c r="AU11144" s="5"/>
      <c r="AV11144" s="3"/>
      <c r="AW11144" s="3"/>
      <c r="AX11144" s="3"/>
      <c r="AY11144" s="3"/>
      <c r="AZ11144" s="3"/>
      <c r="BA11144" s="3"/>
      <c r="BB11144" s="3"/>
      <c r="BC11144" s="3"/>
      <c r="BD11144" s="3"/>
      <c r="BE11144" s="3"/>
      <c r="BF11144" s="3"/>
      <c r="BG11144" s="3"/>
      <c r="CK11144"/>
    </row>
    <row r="11145" spans="1:89" x14ac:dyDescent="0.25">
      <c r="A11145" s="2"/>
      <c r="B11145" s="5"/>
      <c r="C11145" s="5"/>
      <c r="D11145" s="5"/>
      <c r="E11145" s="5"/>
      <c r="F11145" s="5"/>
      <c r="G11145" s="5"/>
      <c r="H11145" s="5"/>
      <c r="I11145" s="3"/>
      <c r="J11145" s="5"/>
      <c r="K11145" s="5"/>
      <c r="L11145" s="5"/>
      <c r="M11145" s="5"/>
      <c r="AJ11145" s="5"/>
      <c r="AK11145" s="3"/>
      <c r="AL11145" s="3"/>
      <c r="AM11145" s="5"/>
      <c r="AN11145" s="5"/>
      <c r="AO11145" s="5"/>
      <c r="AP11145" s="5"/>
      <c r="AQ11145" s="5"/>
      <c r="AR11145" s="5"/>
      <c r="AS11145" s="5"/>
      <c r="AT11145" s="3"/>
      <c r="AU11145" s="5"/>
      <c r="AV11145" s="3"/>
      <c r="AW11145" s="3"/>
      <c r="AX11145" s="3"/>
      <c r="AY11145" s="3"/>
      <c r="AZ11145" s="3"/>
      <c r="BA11145" s="3"/>
      <c r="BB11145" s="3"/>
      <c r="BC11145" s="3"/>
      <c r="BD11145" s="3"/>
      <c r="BE11145" s="3"/>
      <c r="BF11145" s="3"/>
      <c r="BG11145" s="3"/>
      <c r="CK11145"/>
    </row>
    <row r="11146" spans="1:89" x14ac:dyDescent="0.25">
      <c r="A11146" s="2"/>
      <c r="B11146" s="5"/>
      <c r="C11146" s="5"/>
      <c r="D11146" s="5"/>
      <c r="E11146" s="5"/>
      <c r="F11146" s="5"/>
      <c r="G11146" s="5"/>
      <c r="H11146" s="5"/>
      <c r="I11146" s="5"/>
      <c r="J11146" s="3"/>
      <c r="K11146" s="3"/>
      <c r="L11146" s="5"/>
      <c r="M11146" s="5"/>
      <c r="AJ11146" s="3"/>
      <c r="AK11146" s="3"/>
      <c r="AL11146" s="3"/>
      <c r="AM11146" s="3"/>
      <c r="AN11146" s="3"/>
      <c r="AO11146" s="5"/>
      <c r="AP11146" s="5"/>
      <c r="AQ11146" s="5"/>
      <c r="AR11146" s="5"/>
      <c r="AS11146" s="5"/>
      <c r="AT11146" s="3"/>
      <c r="AU11146" s="5"/>
      <c r="AV11146" s="3"/>
      <c r="AW11146" s="3"/>
      <c r="AX11146" s="3"/>
      <c r="AY11146" s="3"/>
      <c r="AZ11146" s="3"/>
      <c r="BA11146" s="3"/>
      <c r="BB11146" s="3"/>
      <c r="BC11146" s="3"/>
      <c r="BD11146" s="3"/>
      <c r="BE11146" s="3"/>
      <c r="BF11146" s="3"/>
      <c r="BG11146" s="3"/>
      <c r="CK11146"/>
    </row>
    <row r="11147" spans="1:89" x14ac:dyDescent="0.25">
      <c r="A11147" s="2"/>
      <c r="B11147" s="5"/>
      <c r="C11147" s="5"/>
      <c r="D11147" s="5"/>
      <c r="E11147" s="5"/>
      <c r="F11147" s="5"/>
      <c r="G11147" s="5"/>
      <c r="H11147" s="5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G11147" s="3"/>
      <c r="AH11147" s="3"/>
      <c r="AI11147" s="3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3"/>
      <c r="AU11147" s="5"/>
      <c r="AV11147" s="3"/>
      <c r="AW11147" s="3"/>
      <c r="AX11147" s="3"/>
      <c r="AY11147" s="3"/>
      <c r="AZ11147" s="3"/>
      <c r="BA11147" s="3"/>
      <c r="BB11147" s="3"/>
      <c r="BC11147" s="3"/>
      <c r="BD11147" s="3"/>
      <c r="BE11147" s="3"/>
      <c r="BF11147" s="3"/>
      <c r="BG11147" s="3"/>
      <c r="CK11147"/>
    </row>
    <row r="11148" spans="1:89" x14ac:dyDescent="0.25">
      <c r="A11148" s="2"/>
      <c r="B11148" s="5"/>
      <c r="C11148" s="5"/>
      <c r="D11148" s="5"/>
      <c r="E11148" s="5"/>
      <c r="F11148" s="5"/>
      <c r="G11148" s="5"/>
      <c r="H11148" s="5"/>
      <c r="I11148" s="3"/>
      <c r="J11148" s="5"/>
      <c r="K11148" s="5"/>
      <c r="L11148" s="5"/>
      <c r="M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3"/>
      <c r="AU11148" s="5"/>
      <c r="AV11148" s="3"/>
      <c r="AW11148" s="3"/>
      <c r="AX11148" s="3"/>
      <c r="AY11148" s="3"/>
      <c r="AZ11148" s="3"/>
      <c r="BA11148" s="3"/>
      <c r="BB11148" s="3"/>
      <c r="BC11148" s="3"/>
      <c r="BD11148" s="3"/>
      <c r="BE11148" s="3"/>
      <c r="BF11148" s="3"/>
      <c r="BG11148" s="3"/>
      <c r="CK11148"/>
    </row>
    <row r="11149" spans="1:89" x14ac:dyDescent="0.25">
      <c r="A11149" s="2"/>
      <c r="B11149" s="5"/>
      <c r="C11149" s="5"/>
      <c r="D11149" s="5"/>
      <c r="E11149" s="5"/>
      <c r="F11149" s="5"/>
      <c r="G11149" s="5"/>
      <c r="H11149" s="5"/>
      <c r="I11149" s="3"/>
      <c r="J11149" s="5"/>
      <c r="K11149" s="5"/>
      <c r="L11149" s="5"/>
      <c r="M11149" s="5"/>
      <c r="AJ11149" s="3"/>
      <c r="AK11149" s="3"/>
      <c r="AL11149" s="3"/>
      <c r="AM11149" s="3"/>
      <c r="AN11149" s="3"/>
      <c r="AO11149" s="5"/>
      <c r="AP11149" s="5"/>
      <c r="AQ11149" s="5"/>
      <c r="AR11149" s="3"/>
      <c r="AS11149" s="5"/>
      <c r="AT11149" s="3"/>
      <c r="AU11149" s="5"/>
      <c r="AV11149" s="3"/>
      <c r="AW11149" s="3"/>
      <c r="AX11149" s="3"/>
      <c r="AY11149" s="3"/>
      <c r="AZ11149" s="3"/>
      <c r="BA11149" s="3"/>
      <c r="BB11149" s="3"/>
      <c r="BC11149" s="3"/>
      <c r="BD11149" s="3"/>
      <c r="BE11149" s="3"/>
      <c r="BF11149" s="3"/>
      <c r="BG11149" s="3"/>
      <c r="CK11149"/>
    </row>
    <row r="11150" spans="1:89" x14ac:dyDescent="0.25">
      <c r="A11150" s="2"/>
      <c r="B11150" s="5"/>
      <c r="C11150" s="5"/>
      <c r="D11150" s="5"/>
      <c r="E11150" s="5"/>
      <c r="F11150" s="5"/>
      <c r="G11150" s="5"/>
      <c r="H11150" s="5"/>
      <c r="I11150" s="3"/>
      <c r="J11150" s="5"/>
      <c r="K11150" s="5"/>
      <c r="L11150" s="5"/>
      <c r="M11150" s="5"/>
      <c r="AJ11150" s="5"/>
      <c r="AK11150" s="3"/>
      <c r="AL11150" s="3"/>
      <c r="AM11150" s="3"/>
      <c r="AN11150" s="3"/>
      <c r="AO11150" s="5"/>
      <c r="AP11150" s="5"/>
      <c r="AQ11150" s="5"/>
      <c r="AR11150" s="5"/>
      <c r="AS11150" s="5"/>
      <c r="AT11150" s="3"/>
      <c r="AU11150" s="5"/>
      <c r="AV11150" s="3"/>
      <c r="AW11150" s="3"/>
      <c r="AX11150" s="3"/>
      <c r="AY11150" s="3"/>
      <c r="AZ11150" s="3"/>
      <c r="BA11150" s="3"/>
      <c r="BB11150" s="3"/>
      <c r="BC11150" s="3"/>
      <c r="BD11150" s="3"/>
      <c r="BE11150" s="3"/>
      <c r="BF11150" s="3"/>
      <c r="BG11150" s="3"/>
      <c r="CK11150"/>
    </row>
    <row r="11151" spans="1:89" x14ac:dyDescent="0.25">
      <c r="A11151" s="2"/>
      <c r="B11151" s="5"/>
      <c r="C11151" s="5"/>
      <c r="D11151" s="5"/>
      <c r="E11151" s="5"/>
      <c r="F11151" s="5"/>
      <c r="G11151" s="5"/>
      <c r="H11151" s="5"/>
      <c r="I11151" s="3"/>
      <c r="J11151" s="5"/>
      <c r="K11151" s="5"/>
      <c r="L11151" s="5"/>
      <c r="M11151" s="5"/>
      <c r="AJ11151" s="3"/>
      <c r="AK11151" s="3"/>
      <c r="AL11151" s="3"/>
      <c r="AM11151" s="3"/>
      <c r="AN11151" s="3"/>
      <c r="AO11151" s="5"/>
      <c r="AP11151" s="5"/>
      <c r="AQ11151" s="5"/>
      <c r="AR11151" s="3"/>
      <c r="AS11151" s="5"/>
      <c r="AT11151" s="3"/>
      <c r="AU11151" s="5"/>
      <c r="AV11151" s="3"/>
      <c r="AW11151" s="3"/>
      <c r="AX11151" s="3"/>
      <c r="AY11151" s="3"/>
      <c r="AZ11151" s="3"/>
      <c r="BA11151" s="3"/>
      <c r="BB11151" s="3"/>
      <c r="BC11151" s="3"/>
      <c r="BD11151" s="3"/>
      <c r="BE11151" s="3"/>
      <c r="BF11151" s="3"/>
      <c r="BG11151" s="3"/>
      <c r="CK11151"/>
    </row>
    <row r="11152" spans="1:89" x14ac:dyDescent="0.25">
      <c r="A11152" s="2"/>
      <c r="B11152" s="5"/>
      <c r="C11152" s="5"/>
      <c r="D11152" s="5"/>
      <c r="E11152" s="5"/>
      <c r="F11152" s="5"/>
      <c r="G11152" s="5"/>
      <c r="H11152" s="5"/>
      <c r="I11152" s="3"/>
      <c r="J11152" s="5"/>
      <c r="K11152" s="5"/>
      <c r="L11152" s="5"/>
      <c r="M11152" s="5"/>
      <c r="AJ11152" s="3"/>
      <c r="AK11152" s="3"/>
      <c r="AL11152" s="3"/>
      <c r="AM11152" s="3"/>
      <c r="AN11152" s="3"/>
      <c r="AO11152" s="5"/>
      <c r="AP11152" s="5"/>
      <c r="AQ11152" s="5"/>
      <c r="AR11152" s="3"/>
      <c r="AS11152" s="3"/>
      <c r="AT11152" s="3"/>
      <c r="AU11152" s="5"/>
      <c r="AV11152" s="3"/>
      <c r="AW11152" s="3"/>
      <c r="AX11152" s="3"/>
      <c r="AY11152" s="3"/>
      <c r="AZ11152" s="3"/>
      <c r="BA11152" s="3"/>
      <c r="BB11152" s="3"/>
      <c r="BC11152" s="3"/>
      <c r="BD11152" s="3"/>
      <c r="BE11152" s="3"/>
      <c r="BF11152" s="3"/>
      <c r="BG11152" s="3"/>
      <c r="CK11152"/>
    </row>
    <row r="11153" spans="1:89" x14ac:dyDescent="0.25">
      <c r="A11153" s="2"/>
      <c r="B11153" s="5"/>
      <c r="C11153" s="5"/>
      <c r="D11153" s="5"/>
      <c r="E11153" s="5"/>
      <c r="F11153" s="5"/>
      <c r="G11153" s="5"/>
      <c r="H11153" s="5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5"/>
      <c r="AK11153" s="5"/>
      <c r="AL11153" s="3"/>
      <c r="AM11153" s="3"/>
      <c r="AN11153" s="5"/>
      <c r="AO11153" s="5"/>
      <c r="AP11153" s="5"/>
      <c r="AQ11153" s="5"/>
      <c r="AR11153" s="5"/>
      <c r="AS11153" s="5"/>
      <c r="AT11153" s="3"/>
      <c r="AU11153" s="5"/>
      <c r="AV11153" s="3"/>
      <c r="AW11153" s="3"/>
      <c r="AX11153" s="3"/>
      <c r="AY11153" s="3"/>
      <c r="AZ11153" s="3"/>
      <c r="BA11153" s="3"/>
      <c r="BB11153" s="3"/>
      <c r="BC11153" s="3"/>
      <c r="BD11153" s="3"/>
      <c r="BE11153" s="3"/>
      <c r="BF11153" s="3"/>
      <c r="BG11153" s="3"/>
      <c r="CK11153"/>
    </row>
    <row r="11154" spans="1:89" x14ac:dyDescent="0.25">
      <c r="A11154" s="2"/>
      <c r="B11154" s="5"/>
      <c r="C11154" s="5"/>
      <c r="D11154" s="5"/>
      <c r="E11154" s="5"/>
      <c r="F11154" s="5"/>
      <c r="G11154" s="5"/>
      <c r="H11154" s="5"/>
      <c r="I11154" s="5"/>
      <c r="J11154" s="5"/>
      <c r="K11154" s="5"/>
      <c r="L11154" s="5"/>
      <c r="M11154" s="5"/>
      <c r="AJ11154" s="3"/>
      <c r="AK11154" s="3"/>
      <c r="AL11154" s="3"/>
      <c r="AM11154" s="3"/>
      <c r="AN11154" s="3"/>
      <c r="AO11154" s="5"/>
      <c r="AP11154" s="5"/>
      <c r="AQ11154" s="5"/>
      <c r="AR11154" s="3"/>
      <c r="AS11154" s="3"/>
      <c r="AT11154" s="3"/>
      <c r="AU11154" s="5"/>
      <c r="AV11154" s="3"/>
      <c r="AW11154" s="3"/>
      <c r="AX11154" s="3"/>
      <c r="AY11154" s="3"/>
      <c r="AZ11154" s="3"/>
      <c r="BA11154" s="3"/>
      <c r="BB11154" s="3"/>
      <c r="BC11154" s="3"/>
      <c r="BD11154" s="3"/>
      <c r="BE11154" s="3"/>
      <c r="BF11154" s="3"/>
      <c r="BG11154" s="3"/>
      <c r="CK11154"/>
    </row>
    <row r="11155" spans="1:89" x14ac:dyDescent="0.25">
      <c r="A11155" s="2"/>
      <c r="B11155" s="5"/>
      <c r="C11155" s="5"/>
      <c r="D11155" s="5"/>
      <c r="E11155" s="5"/>
      <c r="F11155" s="5"/>
      <c r="G11155" s="5"/>
      <c r="H11155" s="5"/>
      <c r="I11155" s="3"/>
      <c r="J11155" s="5"/>
      <c r="K11155" s="5"/>
      <c r="L11155" s="5"/>
      <c r="M11155" s="5"/>
      <c r="AJ11155" s="3"/>
      <c r="AK11155" s="3"/>
      <c r="AL11155" s="3"/>
      <c r="AM11155" s="3"/>
      <c r="AN11155" s="3"/>
      <c r="AO11155" s="5"/>
      <c r="AP11155" s="5"/>
      <c r="AQ11155" s="5"/>
      <c r="AR11155" s="3"/>
      <c r="AS11155" s="3"/>
      <c r="AT11155" s="3"/>
      <c r="AU11155" s="5"/>
      <c r="AV11155" s="3"/>
      <c r="AW11155" s="3"/>
      <c r="AX11155" s="3"/>
      <c r="AY11155" s="3"/>
      <c r="AZ11155" s="3"/>
      <c r="BA11155" s="3"/>
      <c r="BB11155" s="3"/>
      <c r="BC11155" s="3"/>
      <c r="BD11155" s="3"/>
      <c r="BE11155" s="3"/>
      <c r="BF11155" s="3"/>
      <c r="BG11155" s="3"/>
      <c r="CK11155"/>
    </row>
    <row r="11156" spans="1:89" x14ac:dyDescent="0.25">
      <c r="A11156" s="2"/>
      <c r="B11156" s="5"/>
      <c r="C11156" s="5"/>
      <c r="D11156" s="5"/>
      <c r="E11156" s="5"/>
      <c r="F11156" s="5"/>
      <c r="G11156" s="5"/>
      <c r="H11156" s="5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3"/>
      <c r="AK11156" s="3"/>
      <c r="AL11156" s="3"/>
      <c r="AM11156" s="3"/>
      <c r="AN11156" s="3"/>
      <c r="AO11156" s="5"/>
      <c r="AP11156" s="5"/>
      <c r="AQ11156" s="5"/>
      <c r="AR11156" s="3"/>
      <c r="AS11156" s="3"/>
      <c r="AT11156" s="3"/>
      <c r="AU11156" s="5"/>
      <c r="AV11156" s="3"/>
      <c r="AW11156" s="3"/>
      <c r="AX11156" s="3"/>
      <c r="AY11156" s="3"/>
      <c r="AZ11156" s="3"/>
      <c r="BA11156" s="3"/>
      <c r="BB11156" s="3"/>
      <c r="BC11156" s="3"/>
      <c r="BD11156" s="3"/>
      <c r="BE11156" s="3"/>
      <c r="BF11156" s="3"/>
      <c r="BG11156" s="3"/>
      <c r="CK11156"/>
    </row>
    <row r="11157" spans="1:89" x14ac:dyDescent="0.25">
      <c r="A11157" s="2"/>
      <c r="B11157" s="5"/>
      <c r="C11157" s="5"/>
      <c r="D11157" s="5"/>
      <c r="E11157" s="5"/>
      <c r="F11157" s="5"/>
      <c r="G11157" s="5"/>
      <c r="H11157" s="5"/>
      <c r="I11157" s="3"/>
      <c r="J11157" s="3"/>
      <c r="K11157" s="5"/>
      <c r="L11157" s="5"/>
      <c r="M11157" s="5"/>
      <c r="AJ11157" s="3"/>
      <c r="AK11157" s="3"/>
      <c r="AL11157" s="3"/>
      <c r="AM11157" s="3"/>
      <c r="AN11157" s="3"/>
      <c r="AO11157" s="5"/>
      <c r="AP11157" s="5"/>
      <c r="AQ11157" s="5"/>
      <c r="AR11157" s="3"/>
      <c r="AS11157" s="3"/>
      <c r="AT11157" s="3"/>
      <c r="AU11157" s="5"/>
      <c r="AV11157" s="3"/>
      <c r="AW11157" s="3"/>
      <c r="AX11157" s="3"/>
      <c r="AY11157" s="3"/>
      <c r="AZ11157" s="3"/>
      <c r="BA11157" s="3"/>
      <c r="BB11157" s="3"/>
      <c r="BC11157" s="3"/>
      <c r="BD11157" s="3"/>
      <c r="BE11157" s="3"/>
      <c r="BF11157" s="3"/>
      <c r="BG11157" s="3"/>
      <c r="CK11157"/>
    </row>
    <row r="11158" spans="1:89" x14ac:dyDescent="0.25">
      <c r="A11158" s="2"/>
      <c r="B11158" s="5"/>
      <c r="C11158" s="5"/>
      <c r="D11158" s="5"/>
      <c r="E11158" s="5"/>
      <c r="F11158" s="5"/>
      <c r="G11158" s="5"/>
      <c r="H11158" s="5"/>
      <c r="I11158" s="3"/>
      <c r="J11158" s="5"/>
      <c r="K11158" s="5"/>
      <c r="L11158" s="5"/>
      <c r="M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3"/>
      <c r="AU11158" s="5"/>
      <c r="AV11158" s="3"/>
      <c r="AW11158" s="3"/>
      <c r="AX11158" s="3"/>
      <c r="AY11158" s="3"/>
      <c r="AZ11158" s="3"/>
      <c r="BA11158" s="3"/>
      <c r="BB11158" s="3"/>
      <c r="BC11158" s="3"/>
      <c r="BD11158" s="3"/>
      <c r="BE11158" s="3"/>
      <c r="BF11158" s="3"/>
      <c r="BG11158" s="3"/>
      <c r="CK11158"/>
    </row>
    <row r="11159" spans="1:89" x14ac:dyDescent="0.25">
      <c r="A11159" s="2"/>
      <c r="B11159" s="5"/>
      <c r="C11159" s="5"/>
      <c r="D11159" s="5"/>
      <c r="E11159" s="5"/>
      <c r="F11159" s="5"/>
      <c r="G11159" s="5"/>
      <c r="H11159" s="5"/>
      <c r="I11159" s="5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G11159" s="3"/>
      <c r="AH11159" s="3"/>
      <c r="AI11159" s="3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3"/>
      <c r="AU11159" s="5"/>
      <c r="AV11159" s="3"/>
      <c r="AW11159" s="3"/>
      <c r="AX11159" s="3"/>
      <c r="AY11159" s="3"/>
      <c r="AZ11159" s="3"/>
      <c r="BA11159" s="3"/>
      <c r="BB11159" s="3"/>
      <c r="BC11159" s="3"/>
      <c r="BD11159" s="3"/>
      <c r="BE11159" s="3"/>
      <c r="BF11159" s="3"/>
      <c r="BG11159" s="3"/>
      <c r="CK11159"/>
    </row>
    <row r="11160" spans="1:89" x14ac:dyDescent="0.25">
      <c r="A11160" s="2"/>
      <c r="B11160" s="5"/>
      <c r="C11160" s="5"/>
      <c r="D11160" s="5"/>
      <c r="E11160" s="5"/>
      <c r="F11160" s="5"/>
      <c r="G11160" s="5"/>
      <c r="H11160" s="5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G11160" s="3"/>
      <c r="AH11160" s="3"/>
      <c r="AI11160" s="3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3"/>
      <c r="AU11160" s="5"/>
      <c r="AV11160" s="3"/>
      <c r="AW11160" s="3"/>
      <c r="AX11160" s="3"/>
      <c r="AY11160" s="3"/>
      <c r="AZ11160" s="3"/>
      <c r="BA11160" s="3"/>
      <c r="BB11160" s="3"/>
      <c r="BC11160" s="3"/>
      <c r="BD11160" s="3"/>
      <c r="BE11160" s="3"/>
      <c r="BF11160" s="3"/>
      <c r="BG11160" s="3"/>
      <c r="CK11160"/>
    </row>
    <row r="11161" spans="1:89" x14ac:dyDescent="0.25">
      <c r="A11161" s="2"/>
      <c r="B11161" s="5"/>
      <c r="C11161" s="5"/>
      <c r="D11161" s="5"/>
      <c r="E11161" s="5"/>
      <c r="F11161" s="5"/>
      <c r="G11161" s="5"/>
      <c r="H11161" s="5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3"/>
      <c r="AK11161" s="3"/>
      <c r="AL11161" s="3"/>
      <c r="AM11161" s="3"/>
      <c r="AN11161" s="3"/>
      <c r="AO11161" s="5"/>
      <c r="AP11161" s="5"/>
      <c r="AQ11161" s="5"/>
      <c r="AR11161" s="3"/>
      <c r="AS11161" s="3"/>
      <c r="AT11161" s="3"/>
      <c r="AU11161" s="5"/>
      <c r="AV11161" s="3"/>
      <c r="AW11161" s="3"/>
      <c r="AX11161" s="3"/>
      <c r="AY11161" s="3"/>
      <c r="AZ11161" s="3"/>
      <c r="BA11161" s="3"/>
      <c r="BB11161" s="3"/>
      <c r="BC11161" s="3"/>
      <c r="BD11161" s="3"/>
      <c r="BE11161" s="3"/>
      <c r="BF11161" s="3"/>
      <c r="BG11161" s="3"/>
      <c r="CK11161"/>
    </row>
    <row r="11162" spans="1:89" x14ac:dyDescent="0.25">
      <c r="A11162" s="2"/>
      <c r="B11162" s="5"/>
      <c r="C11162" s="5"/>
      <c r="D11162" s="5"/>
      <c r="E11162" s="5"/>
      <c r="F11162" s="5"/>
      <c r="G11162" s="5"/>
      <c r="H11162" s="5"/>
      <c r="I11162" s="3"/>
      <c r="J11162" s="3"/>
      <c r="K11162" s="5"/>
      <c r="L11162" s="5"/>
      <c r="M11162" s="5"/>
      <c r="AJ11162" s="5"/>
      <c r="AK11162" s="3"/>
      <c r="AL11162" s="3"/>
      <c r="AM11162" s="3"/>
      <c r="AN11162" s="3"/>
      <c r="AO11162" s="5"/>
      <c r="AP11162" s="5"/>
      <c r="AQ11162" s="5"/>
      <c r="AR11162" s="5"/>
      <c r="AS11162" s="5"/>
      <c r="AT11162" s="3"/>
      <c r="AU11162" s="5"/>
      <c r="AV11162" s="3"/>
      <c r="AW11162" s="3"/>
      <c r="AX11162" s="3"/>
      <c r="AY11162" s="3"/>
      <c r="AZ11162" s="3"/>
      <c r="BA11162" s="3"/>
      <c r="BB11162" s="3"/>
      <c r="BC11162" s="3"/>
      <c r="BD11162" s="3"/>
      <c r="BE11162" s="3"/>
      <c r="BF11162" s="3"/>
      <c r="BG11162" s="3"/>
      <c r="CK11162"/>
    </row>
    <row r="11163" spans="1:89" x14ac:dyDescent="0.25">
      <c r="A11163" s="2"/>
      <c r="B11163" s="5"/>
      <c r="C11163" s="5"/>
      <c r="D11163" s="5"/>
      <c r="E11163" s="5"/>
      <c r="F11163" s="5"/>
      <c r="G11163" s="5"/>
      <c r="H11163" s="5"/>
      <c r="I11163" s="5"/>
      <c r="J11163" s="5"/>
      <c r="K11163" s="5"/>
      <c r="L11163" s="5"/>
      <c r="M11163" s="5"/>
      <c r="AJ11163" s="3"/>
      <c r="AK11163" s="3"/>
      <c r="AL11163" s="3"/>
      <c r="AM11163" s="3"/>
      <c r="AN11163" s="3"/>
      <c r="AO11163" s="5"/>
      <c r="AP11163" s="5"/>
      <c r="AQ11163" s="5"/>
      <c r="AR11163" s="3"/>
      <c r="AS11163" s="3"/>
      <c r="AT11163" s="3"/>
      <c r="AU11163" s="5"/>
      <c r="AV11163" s="3"/>
      <c r="AW11163" s="3"/>
      <c r="AX11163" s="3"/>
      <c r="AY11163" s="3"/>
      <c r="AZ11163" s="3"/>
      <c r="BA11163" s="3"/>
      <c r="BB11163" s="3"/>
      <c r="BC11163" s="3"/>
      <c r="BD11163" s="3"/>
      <c r="BE11163" s="3"/>
      <c r="BF11163" s="3"/>
      <c r="BG11163" s="3"/>
      <c r="CK11163"/>
    </row>
    <row r="11164" spans="1:89" x14ac:dyDescent="0.25">
      <c r="A11164" s="2"/>
      <c r="B11164" s="5"/>
      <c r="C11164" s="5"/>
      <c r="D11164" s="5"/>
      <c r="E11164" s="5"/>
      <c r="F11164" s="5"/>
      <c r="G11164" s="5"/>
      <c r="H11164" s="5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G11164" s="3"/>
      <c r="AH11164" s="3"/>
      <c r="AI11164" s="3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3"/>
      <c r="AU11164" s="5"/>
      <c r="AV11164" s="3"/>
      <c r="AW11164" s="3"/>
      <c r="AX11164" s="3"/>
      <c r="AY11164" s="3"/>
      <c r="AZ11164" s="3"/>
      <c r="BA11164" s="3"/>
      <c r="BB11164" s="3"/>
      <c r="BC11164" s="3"/>
      <c r="BD11164" s="3"/>
      <c r="BE11164" s="3"/>
      <c r="BF11164" s="3"/>
      <c r="BG11164" s="3"/>
      <c r="CK11164"/>
    </row>
    <row r="11165" spans="1:89" x14ac:dyDescent="0.25">
      <c r="A11165" s="2"/>
      <c r="B11165" s="5"/>
      <c r="C11165" s="5"/>
      <c r="D11165" s="5"/>
      <c r="E11165" s="5"/>
      <c r="F11165" s="5"/>
      <c r="G11165" s="5"/>
      <c r="H11165" s="5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G11165" s="3"/>
      <c r="AH11165" s="3"/>
      <c r="AI11165" s="3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3"/>
      <c r="AU11165" s="5"/>
      <c r="AV11165" s="3"/>
      <c r="AW11165" s="3"/>
      <c r="AX11165" s="3"/>
      <c r="AY11165" s="3"/>
      <c r="AZ11165" s="3"/>
      <c r="BA11165" s="3"/>
      <c r="BB11165" s="3"/>
      <c r="BC11165" s="3"/>
      <c r="BD11165" s="3"/>
      <c r="BE11165" s="3"/>
      <c r="BF11165" s="3"/>
      <c r="BG11165" s="3"/>
      <c r="CK11165"/>
    </row>
    <row r="11166" spans="1:89" x14ac:dyDescent="0.25">
      <c r="A11166" s="2"/>
      <c r="B11166" s="5"/>
      <c r="C11166" s="5"/>
      <c r="D11166" s="5"/>
      <c r="E11166" s="5"/>
      <c r="F11166" s="5"/>
      <c r="G11166" s="5"/>
      <c r="H11166" s="5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G11166" s="3"/>
      <c r="AH11166" s="3"/>
      <c r="AI11166" s="3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3"/>
      <c r="AU11166" s="5"/>
      <c r="AV11166" s="3"/>
      <c r="AW11166" s="3"/>
      <c r="AX11166" s="3"/>
      <c r="AY11166" s="3"/>
      <c r="AZ11166" s="3"/>
      <c r="BA11166" s="3"/>
      <c r="BB11166" s="3"/>
      <c r="BC11166" s="3"/>
      <c r="BD11166" s="3"/>
      <c r="BE11166" s="3"/>
      <c r="BF11166" s="3"/>
      <c r="BG11166" s="3"/>
      <c r="CK11166"/>
    </row>
    <row r="11167" spans="1:89" x14ac:dyDescent="0.25">
      <c r="A11167" s="2"/>
      <c r="B11167" s="5"/>
      <c r="C11167" s="5"/>
      <c r="D11167" s="5"/>
      <c r="E11167" s="5"/>
      <c r="F11167" s="5"/>
      <c r="G11167" s="5"/>
      <c r="H11167" s="5"/>
      <c r="I11167" s="3"/>
      <c r="J11167" s="3"/>
      <c r="K11167" s="5"/>
      <c r="L11167" s="5"/>
      <c r="M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3"/>
      <c r="AU11167" s="5"/>
      <c r="AV11167" s="3"/>
      <c r="AW11167" s="3"/>
      <c r="AX11167" s="3"/>
      <c r="AY11167" s="3"/>
      <c r="AZ11167" s="3"/>
      <c r="BA11167" s="3"/>
      <c r="BB11167" s="3"/>
      <c r="BC11167" s="3"/>
      <c r="BD11167" s="3"/>
      <c r="BE11167" s="3"/>
      <c r="BF11167" s="3"/>
      <c r="BG11167" s="3"/>
      <c r="CK11167"/>
    </row>
    <row r="11168" spans="1:89" x14ac:dyDescent="0.25">
      <c r="A11168" s="2"/>
      <c r="B11168" s="5"/>
      <c r="C11168" s="5"/>
      <c r="D11168" s="5"/>
      <c r="E11168" s="5"/>
      <c r="F11168" s="5"/>
      <c r="G11168" s="5"/>
      <c r="H11168" s="5"/>
      <c r="I11168" s="3"/>
      <c r="J11168" s="5"/>
      <c r="K11168" s="5"/>
      <c r="L11168" s="5"/>
      <c r="M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3"/>
      <c r="AU11168" s="5"/>
      <c r="AV11168" s="3"/>
      <c r="AW11168" s="3"/>
      <c r="AX11168" s="3"/>
      <c r="AY11168" s="3"/>
      <c r="AZ11168" s="3"/>
      <c r="BA11168" s="3"/>
      <c r="BB11168" s="3"/>
      <c r="BC11168" s="3"/>
      <c r="BD11168" s="3"/>
      <c r="BE11168" s="3"/>
      <c r="BF11168" s="3"/>
      <c r="BG11168" s="3"/>
      <c r="CK11168"/>
    </row>
    <row r="11169" spans="1:89" x14ac:dyDescent="0.25">
      <c r="A11169" s="2"/>
      <c r="B11169" s="5"/>
      <c r="C11169" s="5"/>
      <c r="D11169" s="5"/>
      <c r="E11169" s="5"/>
      <c r="F11169" s="5"/>
      <c r="G11169" s="5"/>
      <c r="H11169" s="5"/>
      <c r="I11169" s="3"/>
      <c r="J11169" s="5"/>
      <c r="K11169" s="5"/>
      <c r="L11169" s="5"/>
      <c r="M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3"/>
      <c r="AU11169" s="5"/>
      <c r="AV11169" s="3"/>
      <c r="AW11169" s="3"/>
      <c r="AX11169" s="3"/>
      <c r="AY11169" s="3"/>
      <c r="AZ11169" s="3"/>
      <c r="BA11169" s="3"/>
      <c r="BB11169" s="3"/>
      <c r="BC11169" s="3"/>
      <c r="BD11169" s="3"/>
      <c r="BE11169" s="3"/>
      <c r="BF11169" s="3"/>
      <c r="BG11169" s="3"/>
      <c r="CK11169"/>
    </row>
    <row r="11170" spans="1:89" x14ac:dyDescent="0.25">
      <c r="A11170" s="2"/>
      <c r="B11170" s="5"/>
      <c r="C11170" s="5"/>
      <c r="D11170" s="5"/>
      <c r="E11170" s="5"/>
      <c r="F11170" s="5"/>
      <c r="G11170" s="5"/>
      <c r="H11170" s="5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G11170" s="3"/>
      <c r="AH11170" s="3"/>
      <c r="AI11170" s="3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3"/>
      <c r="AU11170" s="5"/>
      <c r="AV11170" s="3"/>
      <c r="AW11170" s="3"/>
      <c r="AX11170" s="3"/>
      <c r="AY11170" s="3"/>
      <c r="AZ11170" s="3"/>
      <c r="BA11170" s="3"/>
      <c r="BB11170" s="3"/>
      <c r="BC11170" s="3"/>
      <c r="BD11170" s="3"/>
      <c r="BE11170" s="3"/>
      <c r="BF11170" s="3"/>
      <c r="BG11170" s="3"/>
      <c r="CK11170"/>
    </row>
    <row r="11171" spans="1:89" x14ac:dyDescent="0.25">
      <c r="A11171" s="2"/>
      <c r="B11171" s="5"/>
      <c r="C11171" s="5"/>
      <c r="D11171" s="5"/>
      <c r="E11171" s="5"/>
      <c r="F11171" s="5"/>
      <c r="G11171" s="5"/>
      <c r="H11171" s="5"/>
      <c r="I11171" s="3"/>
      <c r="J11171" s="5"/>
      <c r="K11171" s="5"/>
      <c r="L11171" s="5"/>
      <c r="M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3"/>
      <c r="AU11171" s="5"/>
      <c r="AV11171" s="3"/>
      <c r="AW11171" s="3"/>
      <c r="AX11171" s="3"/>
      <c r="AY11171" s="3"/>
      <c r="AZ11171" s="3"/>
      <c r="BA11171" s="3"/>
      <c r="BB11171" s="3"/>
      <c r="BC11171" s="3"/>
      <c r="BD11171" s="3"/>
      <c r="BE11171" s="3"/>
      <c r="BF11171" s="3"/>
      <c r="BG11171" s="3"/>
      <c r="CK11171"/>
    </row>
    <row r="11172" spans="1:89" x14ac:dyDescent="0.25">
      <c r="A11172" s="2"/>
      <c r="B11172" s="5"/>
      <c r="C11172" s="5"/>
      <c r="D11172" s="5"/>
      <c r="E11172" s="5"/>
      <c r="F11172" s="5"/>
      <c r="G11172" s="5"/>
      <c r="H11172" s="5"/>
      <c r="I11172" s="3"/>
      <c r="J11172" s="5"/>
      <c r="K11172" s="5"/>
      <c r="L11172" s="5"/>
      <c r="M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3"/>
      <c r="AU11172" s="5"/>
      <c r="AV11172" s="3"/>
      <c r="AW11172" s="3"/>
      <c r="AX11172" s="3"/>
      <c r="AY11172" s="3"/>
      <c r="AZ11172" s="3"/>
      <c r="BA11172" s="3"/>
      <c r="BB11172" s="3"/>
      <c r="BC11172" s="3"/>
      <c r="BD11172" s="3"/>
      <c r="BE11172" s="3"/>
      <c r="BF11172" s="3"/>
      <c r="BG11172" s="3"/>
      <c r="CK11172"/>
    </row>
    <row r="11173" spans="1:89" x14ac:dyDescent="0.25">
      <c r="A11173" s="2"/>
      <c r="B11173" s="5"/>
      <c r="C11173" s="5"/>
      <c r="D11173" s="5"/>
      <c r="E11173" s="5"/>
      <c r="F11173" s="5"/>
      <c r="G11173" s="5"/>
      <c r="H11173" s="5"/>
      <c r="I11173" s="3"/>
      <c r="J11173" s="5"/>
      <c r="K11173" s="5"/>
      <c r="L11173" s="5"/>
      <c r="M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3"/>
      <c r="AU11173" s="5"/>
      <c r="AV11173" s="3"/>
      <c r="AW11173" s="3"/>
      <c r="AX11173" s="3"/>
      <c r="AY11173" s="3"/>
      <c r="AZ11173" s="3"/>
      <c r="BA11173" s="3"/>
      <c r="BB11173" s="3"/>
      <c r="BC11173" s="3"/>
      <c r="BD11173" s="3"/>
      <c r="BE11173" s="3"/>
      <c r="BF11173" s="3"/>
      <c r="BG11173" s="3"/>
      <c r="CK11173"/>
    </row>
    <row r="11174" spans="1:89" x14ac:dyDescent="0.25">
      <c r="A11174" s="2"/>
      <c r="B11174" s="5"/>
      <c r="C11174" s="5"/>
      <c r="D11174" s="5"/>
      <c r="E11174" s="5"/>
      <c r="F11174" s="5"/>
      <c r="G11174" s="5"/>
      <c r="H11174" s="5"/>
      <c r="I11174" s="3"/>
      <c r="J11174" s="5"/>
      <c r="K11174" s="5"/>
      <c r="L11174" s="5"/>
      <c r="M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3"/>
      <c r="AU11174" s="5"/>
      <c r="AV11174" s="3"/>
      <c r="AW11174" s="3"/>
      <c r="AX11174" s="3"/>
      <c r="AY11174" s="3"/>
      <c r="AZ11174" s="3"/>
      <c r="BA11174" s="3"/>
      <c r="BB11174" s="3"/>
      <c r="BC11174" s="3"/>
      <c r="BD11174" s="3"/>
      <c r="BE11174" s="3"/>
      <c r="BF11174" s="3"/>
      <c r="BG11174" s="3"/>
      <c r="CK11174"/>
    </row>
    <row r="11175" spans="1:89" x14ac:dyDescent="0.25">
      <c r="A11175" s="2"/>
      <c r="B11175" s="5"/>
      <c r="C11175" s="5"/>
      <c r="D11175" s="5"/>
      <c r="E11175" s="5"/>
      <c r="F11175" s="5"/>
      <c r="G11175" s="5"/>
      <c r="H11175" s="5"/>
      <c r="I11175" s="3"/>
      <c r="J11175" s="5"/>
      <c r="K11175" s="5"/>
      <c r="L11175" s="5"/>
      <c r="M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3"/>
      <c r="AU11175" s="5"/>
      <c r="AV11175" s="3"/>
      <c r="AW11175" s="3"/>
      <c r="AX11175" s="3"/>
      <c r="AY11175" s="3"/>
      <c r="AZ11175" s="3"/>
      <c r="BA11175" s="3"/>
      <c r="BB11175" s="3"/>
      <c r="BC11175" s="3"/>
      <c r="BD11175" s="3"/>
      <c r="BE11175" s="3"/>
      <c r="BF11175" s="3"/>
      <c r="BG11175" s="3"/>
      <c r="CK11175"/>
    </row>
    <row r="11176" spans="1:89" x14ac:dyDescent="0.25">
      <c r="A11176" s="2"/>
      <c r="B11176" s="5"/>
      <c r="C11176" s="5"/>
      <c r="D11176" s="5"/>
      <c r="E11176" s="5"/>
      <c r="F11176" s="5"/>
      <c r="G11176" s="5"/>
      <c r="H11176" s="5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G11176" s="3"/>
      <c r="AH11176" s="3"/>
      <c r="AI11176" s="3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3"/>
      <c r="AU11176" s="5"/>
      <c r="AV11176" s="3"/>
      <c r="AW11176" s="3"/>
      <c r="AX11176" s="3"/>
      <c r="AY11176" s="3"/>
      <c r="AZ11176" s="3"/>
      <c r="BA11176" s="3"/>
      <c r="BB11176" s="3"/>
      <c r="BC11176" s="3"/>
      <c r="BD11176" s="3"/>
      <c r="BE11176" s="3"/>
      <c r="BF11176" s="3"/>
      <c r="BG11176" s="3"/>
      <c r="CK11176"/>
    </row>
    <row r="11177" spans="1:89" x14ac:dyDescent="0.25">
      <c r="A11177" s="2"/>
      <c r="B11177" s="5"/>
      <c r="C11177" s="5"/>
      <c r="D11177" s="5"/>
      <c r="E11177" s="5"/>
      <c r="F11177" s="5"/>
      <c r="G11177" s="5"/>
      <c r="H11177" s="5"/>
      <c r="I11177" s="3"/>
      <c r="J11177" s="5"/>
      <c r="K11177" s="5"/>
      <c r="L11177" s="5"/>
      <c r="M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3"/>
      <c r="AU11177" s="5"/>
      <c r="AV11177" s="3"/>
      <c r="AW11177" s="3"/>
      <c r="AX11177" s="3"/>
      <c r="AY11177" s="3"/>
      <c r="AZ11177" s="3"/>
      <c r="BA11177" s="3"/>
      <c r="BB11177" s="3"/>
      <c r="BC11177" s="3"/>
      <c r="BD11177" s="3"/>
      <c r="BE11177" s="3"/>
      <c r="BF11177" s="3"/>
      <c r="BG11177" s="3"/>
      <c r="CK11177"/>
    </row>
    <row r="11178" spans="1:89" x14ac:dyDescent="0.25">
      <c r="A11178" s="2"/>
      <c r="B11178" s="5"/>
      <c r="C11178" s="5"/>
      <c r="D11178" s="5"/>
      <c r="E11178" s="5"/>
      <c r="F11178" s="5"/>
      <c r="G11178" s="5"/>
      <c r="H11178" s="5"/>
      <c r="I11178" s="3"/>
      <c r="J11178" s="5"/>
      <c r="K11178" s="5"/>
      <c r="L11178" s="5"/>
      <c r="M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3"/>
      <c r="AU11178" s="5"/>
      <c r="AV11178" s="3"/>
      <c r="AW11178" s="3"/>
      <c r="AX11178" s="3"/>
      <c r="AY11178" s="3"/>
      <c r="AZ11178" s="3"/>
      <c r="BA11178" s="3"/>
      <c r="BB11178" s="3"/>
      <c r="BC11178" s="3"/>
      <c r="BD11178" s="3"/>
      <c r="BE11178" s="3"/>
      <c r="BF11178" s="3"/>
      <c r="BG11178" s="3"/>
      <c r="CK11178"/>
    </row>
    <row r="11179" spans="1:89" x14ac:dyDescent="0.25">
      <c r="A11179" s="2"/>
      <c r="B11179" s="5"/>
      <c r="C11179" s="5"/>
      <c r="D11179" s="5"/>
      <c r="E11179" s="5"/>
      <c r="F11179" s="5"/>
      <c r="G11179" s="5"/>
      <c r="H11179" s="5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G11179" s="3"/>
      <c r="AH11179" s="3"/>
      <c r="AI11179" s="3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3"/>
      <c r="AU11179" s="5"/>
      <c r="AV11179" s="3"/>
      <c r="AW11179" s="3"/>
      <c r="AX11179" s="3"/>
      <c r="AY11179" s="3"/>
      <c r="AZ11179" s="3"/>
      <c r="BA11179" s="3"/>
      <c r="BB11179" s="3"/>
      <c r="BC11179" s="3"/>
      <c r="BD11179" s="3"/>
      <c r="BE11179" s="3"/>
      <c r="BF11179" s="3"/>
      <c r="BG11179" s="3"/>
      <c r="CK11179"/>
    </row>
    <row r="11180" spans="1:89" x14ac:dyDescent="0.25">
      <c r="A11180" s="2"/>
      <c r="B11180" s="5"/>
      <c r="C11180" s="5"/>
      <c r="D11180" s="5"/>
      <c r="E11180" s="5"/>
      <c r="F11180" s="5"/>
      <c r="G11180" s="5"/>
      <c r="H11180" s="5"/>
      <c r="I11180" s="5"/>
      <c r="J11180" s="3"/>
      <c r="K11180" s="5"/>
      <c r="L11180" s="5"/>
      <c r="M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3"/>
      <c r="AU11180" s="5"/>
      <c r="AV11180" s="3"/>
      <c r="AW11180" s="3"/>
      <c r="AX11180" s="3"/>
      <c r="AY11180" s="3"/>
      <c r="AZ11180" s="3"/>
      <c r="BA11180" s="3"/>
      <c r="BB11180" s="3"/>
      <c r="BC11180" s="3"/>
      <c r="BD11180" s="3"/>
      <c r="BE11180" s="3"/>
      <c r="BF11180" s="3"/>
      <c r="BG11180" s="3"/>
      <c r="CK11180"/>
    </row>
    <row r="11181" spans="1:89" x14ac:dyDescent="0.25">
      <c r="A11181" s="2"/>
      <c r="B11181" s="5"/>
      <c r="C11181" s="5"/>
      <c r="D11181" s="5"/>
      <c r="E11181" s="5"/>
      <c r="F11181" s="5"/>
      <c r="G11181" s="5"/>
      <c r="H11181" s="5"/>
      <c r="I11181" s="3"/>
      <c r="J11181" s="5"/>
      <c r="K11181" s="5"/>
      <c r="L11181" s="5"/>
      <c r="M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3"/>
      <c r="AU11181" s="5"/>
      <c r="AV11181" s="3"/>
      <c r="AW11181" s="3"/>
      <c r="AX11181" s="3"/>
      <c r="AY11181" s="3"/>
      <c r="AZ11181" s="3"/>
      <c r="BA11181" s="3"/>
      <c r="BB11181" s="3"/>
      <c r="BC11181" s="3"/>
      <c r="BD11181" s="3"/>
      <c r="BE11181" s="3"/>
      <c r="BF11181" s="3"/>
      <c r="BG11181" s="3"/>
      <c r="CK11181"/>
    </row>
    <row r="11182" spans="1:89" x14ac:dyDescent="0.25">
      <c r="A11182" s="2"/>
      <c r="B11182" s="5"/>
      <c r="C11182" s="5"/>
      <c r="D11182" s="5"/>
      <c r="E11182" s="5"/>
      <c r="F11182" s="5"/>
      <c r="G11182" s="5"/>
      <c r="H11182" s="5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G11182" s="3"/>
      <c r="AH11182" s="3"/>
      <c r="AI11182" s="3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3"/>
      <c r="AU11182" s="5"/>
      <c r="AV11182" s="3"/>
      <c r="AW11182" s="3"/>
      <c r="AX11182" s="3"/>
      <c r="AY11182" s="3"/>
      <c r="AZ11182" s="3"/>
      <c r="BA11182" s="3"/>
      <c r="BB11182" s="3"/>
      <c r="BC11182" s="3"/>
      <c r="BD11182" s="3"/>
      <c r="BE11182" s="3"/>
      <c r="BF11182" s="3"/>
      <c r="BG11182" s="3"/>
      <c r="CK11182"/>
    </row>
    <row r="11183" spans="1:89" x14ac:dyDescent="0.25">
      <c r="A11183" s="2"/>
      <c r="B11183" s="5"/>
      <c r="C11183" s="5"/>
      <c r="D11183" s="5"/>
      <c r="E11183" s="5"/>
      <c r="F11183" s="5"/>
      <c r="G11183" s="5"/>
      <c r="H11183" s="5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G11183" s="3"/>
      <c r="AH11183" s="3"/>
      <c r="AI11183" s="3"/>
      <c r="AJ11183" s="3"/>
      <c r="AK11183" s="3"/>
      <c r="AL11183" s="3"/>
      <c r="AM11183" s="3"/>
      <c r="AN11183" s="3"/>
      <c r="AO11183" s="5"/>
      <c r="AP11183" s="5"/>
      <c r="AQ11183" s="5"/>
      <c r="AR11183" s="5"/>
      <c r="AS11183" s="5"/>
      <c r="AT11183" s="3"/>
      <c r="AU11183" s="5"/>
      <c r="AV11183" s="3"/>
      <c r="AW11183" s="3"/>
      <c r="AX11183" s="3"/>
      <c r="AY11183" s="3"/>
      <c r="AZ11183" s="3"/>
      <c r="BA11183" s="3"/>
      <c r="BB11183" s="3"/>
      <c r="BC11183" s="3"/>
      <c r="BD11183" s="3"/>
      <c r="BE11183" s="3"/>
      <c r="BF11183" s="3"/>
      <c r="BG11183" s="3"/>
      <c r="CK11183"/>
    </row>
    <row r="11184" spans="1:89" x14ac:dyDescent="0.25">
      <c r="A11184" s="2"/>
      <c r="B11184" s="5"/>
      <c r="C11184" s="5"/>
      <c r="D11184" s="5"/>
      <c r="E11184" s="5"/>
      <c r="F11184" s="5"/>
      <c r="G11184" s="5"/>
      <c r="H11184" s="5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G11184" s="3"/>
      <c r="AH11184" s="3"/>
      <c r="AI11184" s="3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3"/>
      <c r="AU11184" s="5"/>
      <c r="AV11184" s="3"/>
      <c r="AW11184" s="3"/>
      <c r="AX11184" s="3"/>
      <c r="AY11184" s="3"/>
      <c r="AZ11184" s="3"/>
      <c r="BA11184" s="3"/>
      <c r="BB11184" s="3"/>
      <c r="BC11184" s="3"/>
      <c r="BD11184" s="3"/>
      <c r="BE11184" s="3"/>
      <c r="BF11184" s="3"/>
      <c r="BG11184" s="3"/>
      <c r="CK11184"/>
    </row>
    <row r="11185" spans="1:89" x14ac:dyDescent="0.25">
      <c r="A11185" s="2"/>
      <c r="B11185" s="5"/>
      <c r="C11185" s="5"/>
      <c r="D11185" s="5"/>
      <c r="E11185" s="5"/>
      <c r="F11185" s="5"/>
      <c r="G11185" s="5"/>
      <c r="H11185" s="5"/>
      <c r="I11185" s="5"/>
      <c r="J11185" s="3"/>
      <c r="K11185" s="5"/>
      <c r="L11185" s="5"/>
      <c r="M11185" s="5"/>
      <c r="AJ11185" s="3"/>
      <c r="AK11185" s="3"/>
      <c r="AL11185" s="3"/>
      <c r="AM11185" s="3"/>
      <c r="AN11185" s="3"/>
      <c r="AO11185" s="5"/>
      <c r="AP11185" s="5"/>
      <c r="AQ11185" s="5"/>
      <c r="AR11185" s="5"/>
      <c r="AS11185" s="5"/>
      <c r="AT11185" s="3"/>
      <c r="AU11185" s="5"/>
      <c r="AV11185" s="3"/>
      <c r="AW11185" s="3"/>
      <c r="AX11185" s="3"/>
      <c r="AY11185" s="3"/>
      <c r="AZ11185" s="3"/>
      <c r="BA11185" s="3"/>
      <c r="BB11185" s="3"/>
      <c r="BC11185" s="3"/>
      <c r="BD11185" s="3"/>
      <c r="BE11185" s="3"/>
      <c r="BF11185" s="3"/>
      <c r="BG11185" s="3"/>
      <c r="CK11185"/>
    </row>
    <row r="11186" spans="1:89" x14ac:dyDescent="0.25">
      <c r="A11186" s="2"/>
      <c r="B11186" s="5"/>
      <c r="C11186" s="5"/>
      <c r="D11186" s="5"/>
      <c r="E11186" s="5"/>
      <c r="F11186" s="5"/>
      <c r="G11186" s="5"/>
      <c r="H11186" s="5"/>
      <c r="I11186" s="5"/>
      <c r="J11186" s="5"/>
      <c r="K11186" s="5"/>
      <c r="L11186" s="5"/>
      <c r="M11186" s="5"/>
      <c r="AJ11186" s="3"/>
      <c r="AK11186" s="3"/>
      <c r="AL11186" s="3"/>
      <c r="AM11186" s="3"/>
      <c r="AN11186" s="3"/>
      <c r="AO11186" s="5"/>
      <c r="AP11186" s="5"/>
      <c r="AQ11186" s="5"/>
      <c r="AR11186" s="5"/>
      <c r="AS11186" s="5"/>
      <c r="AT11186" s="3"/>
      <c r="AU11186" s="5"/>
      <c r="AV11186" s="3"/>
      <c r="AW11186" s="3"/>
      <c r="AX11186" s="3"/>
      <c r="AY11186" s="3"/>
      <c r="AZ11186" s="3"/>
      <c r="BA11186" s="3"/>
      <c r="BB11186" s="3"/>
      <c r="BC11186" s="3"/>
      <c r="BD11186" s="3"/>
      <c r="BE11186" s="3"/>
      <c r="BF11186" s="3"/>
      <c r="BG11186" s="3"/>
      <c r="CK11186"/>
    </row>
    <row r="11187" spans="1:89" x14ac:dyDescent="0.25">
      <c r="A11187" s="2"/>
      <c r="B11187" s="5"/>
      <c r="C11187" s="5"/>
      <c r="D11187" s="5"/>
      <c r="E11187" s="5"/>
      <c r="F11187" s="5"/>
      <c r="G11187" s="5"/>
      <c r="H11187" s="5"/>
      <c r="I11187" s="5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5"/>
      <c r="AK11187" s="5"/>
      <c r="AL11187" s="3"/>
      <c r="AM11187" s="3"/>
      <c r="AN11187" s="5"/>
      <c r="AO11187" s="5"/>
      <c r="AP11187" s="5"/>
      <c r="AQ11187" s="5"/>
      <c r="AR11187" s="5"/>
      <c r="AS11187" s="5"/>
      <c r="AT11187" s="3"/>
      <c r="AU11187" s="5"/>
      <c r="AV11187" s="3"/>
      <c r="AW11187" s="3"/>
      <c r="AX11187" s="3"/>
      <c r="AY11187" s="3"/>
      <c r="AZ11187" s="3"/>
      <c r="BA11187" s="3"/>
      <c r="BB11187" s="3"/>
      <c r="BC11187" s="3"/>
      <c r="BD11187" s="3"/>
      <c r="BE11187" s="3"/>
      <c r="BF11187" s="3"/>
      <c r="BG11187" s="3"/>
      <c r="CK11187"/>
    </row>
    <row r="11188" spans="1:89" x14ac:dyDescent="0.25">
      <c r="A11188" s="2"/>
      <c r="B11188" s="5"/>
      <c r="C11188" s="5"/>
      <c r="D11188" s="5"/>
      <c r="E11188" s="5"/>
      <c r="F11188" s="5"/>
      <c r="G11188" s="5"/>
      <c r="H11188" s="5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3"/>
      <c r="AK11188" s="3"/>
      <c r="AL11188" s="3"/>
      <c r="AM11188" s="3"/>
      <c r="AN11188" s="3"/>
      <c r="AO11188" s="5"/>
      <c r="AP11188" s="5"/>
      <c r="AQ11188" s="5"/>
      <c r="AR11188" s="5"/>
      <c r="AS11188" s="5"/>
      <c r="AT11188" s="3"/>
      <c r="AU11188" s="5"/>
      <c r="AV11188" s="3"/>
      <c r="AW11188" s="3"/>
      <c r="AX11188" s="3"/>
      <c r="AY11188" s="3"/>
      <c r="AZ11188" s="3"/>
      <c r="BA11188" s="3"/>
      <c r="BB11188" s="3"/>
      <c r="BC11188" s="3"/>
      <c r="BD11188" s="3"/>
      <c r="BE11188" s="3"/>
      <c r="BF11188" s="3"/>
      <c r="BG11188" s="3"/>
      <c r="CK11188"/>
    </row>
    <row r="11189" spans="1:89" x14ac:dyDescent="0.25">
      <c r="A11189" s="2"/>
      <c r="B11189" s="5"/>
      <c r="C11189" s="5"/>
      <c r="D11189" s="5"/>
      <c r="E11189" s="5"/>
      <c r="F11189" s="5"/>
      <c r="G11189" s="5"/>
      <c r="H11189" s="5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3"/>
      <c r="AK11189" s="3"/>
      <c r="AL11189" s="3"/>
      <c r="AM11189" s="3"/>
      <c r="AN11189" s="3"/>
      <c r="AO11189" s="5"/>
      <c r="AP11189" s="5"/>
      <c r="AQ11189" s="5"/>
      <c r="AR11189" s="5"/>
      <c r="AS11189" s="5"/>
      <c r="AT11189" s="3"/>
      <c r="AU11189" s="5"/>
      <c r="AV11189" s="3"/>
      <c r="AW11189" s="3"/>
      <c r="AX11189" s="3"/>
      <c r="AY11189" s="3"/>
      <c r="AZ11189" s="3"/>
      <c r="BA11189" s="3"/>
      <c r="BB11189" s="3"/>
      <c r="BC11189" s="3"/>
      <c r="BD11189" s="3"/>
      <c r="BE11189" s="3"/>
      <c r="BF11189" s="3"/>
      <c r="BG11189" s="3"/>
      <c r="CK11189"/>
    </row>
    <row r="11190" spans="1:89" x14ac:dyDescent="0.25">
      <c r="A11190" s="2"/>
      <c r="B11190" s="5"/>
      <c r="C11190" s="5"/>
      <c r="D11190" s="5"/>
      <c r="E11190" s="5"/>
      <c r="F11190" s="5"/>
      <c r="G11190" s="5"/>
      <c r="H11190" s="5"/>
      <c r="I11190" s="5"/>
      <c r="J11190" s="3"/>
      <c r="K11190" s="5"/>
      <c r="L11190" s="5"/>
      <c r="M11190" s="5"/>
      <c r="AJ11190" s="3"/>
      <c r="AK11190" s="3"/>
      <c r="AL11190" s="3"/>
      <c r="AM11190" s="3"/>
      <c r="AN11190" s="3"/>
      <c r="AO11190" s="5"/>
      <c r="AP11190" s="5"/>
      <c r="AQ11190" s="5"/>
      <c r="AR11190" s="5"/>
      <c r="AS11190" s="5"/>
      <c r="AT11190" s="3"/>
      <c r="AU11190" s="5"/>
      <c r="AV11190" s="3"/>
      <c r="AW11190" s="3"/>
      <c r="AX11190" s="3"/>
      <c r="AY11190" s="3"/>
      <c r="AZ11190" s="3"/>
      <c r="BA11190" s="3"/>
      <c r="BB11190" s="3"/>
      <c r="BC11190" s="3"/>
      <c r="BD11190" s="3"/>
      <c r="BE11190" s="3"/>
      <c r="BF11190" s="3"/>
      <c r="BG11190" s="3"/>
      <c r="CK11190"/>
    </row>
    <row r="11191" spans="1:89" x14ac:dyDescent="0.25">
      <c r="A11191" s="2"/>
      <c r="B11191" s="5"/>
      <c r="C11191" s="5"/>
      <c r="D11191" s="5"/>
      <c r="E11191" s="5"/>
      <c r="F11191" s="5"/>
      <c r="G11191" s="5"/>
      <c r="H11191" s="5"/>
      <c r="I11191" s="5"/>
      <c r="J11191" s="5"/>
      <c r="K11191" s="5"/>
      <c r="L11191" s="5"/>
      <c r="M11191" s="5"/>
      <c r="AJ11191" s="3"/>
      <c r="AK11191" s="3"/>
      <c r="AL11191" s="3"/>
      <c r="AM11191" s="3"/>
      <c r="AN11191" s="3"/>
      <c r="AO11191" s="5"/>
      <c r="AP11191" s="5"/>
      <c r="AQ11191" s="5"/>
      <c r="AR11191" s="5"/>
      <c r="AS11191" s="5"/>
      <c r="AT11191" s="3"/>
      <c r="AU11191" s="5"/>
      <c r="AV11191" s="3"/>
      <c r="AW11191" s="3"/>
      <c r="AX11191" s="3"/>
      <c r="AY11191" s="3"/>
      <c r="AZ11191" s="3"/>
      <c r="BA11191" s="3"/>
      <c r="BB11191" s="3"/>
      <c r="BC11191" s="3"/>
      <c r="BD11191" s="3"/>
      <c r="BE11191" s="3"/>
      <c r="BF11191" s="3"/>
      <c r="BG11191" s="3"/>
      <c r="CK11191"/>
    </row>
    <row r="11192" spans="1:89" x14ac:dyDescent="0.25">
      <c r="A11192" s="2"/>
      <c r="B11192" s="5"/>
      <c r="C11192" s="5"/>
      <c r="D11192" s="5"/>
      <c r="E11192" s="5"/>
      <c r="F11192" s="5"/>
      <c r="G11192" s="5"/>
      <c r="H11192" s="5"/>
      <c r="I11192" s="3"/>
      <c r="J11192" s="5"/>
      <c r="K11192" s="5"/>
      <c r="L11192" s="5"/>
      <c r="M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3"/>
      <c r="AU11192" s="5"/>
      <c r="AV11192" s="3"/>
      <c r="AW11192" s="3"/>
      <c r="AX11192" s="3"/>
      <c r="AY11192" s="3"/>
      <c r="AZ11192" s="3"/>
      <c r="BA11192" s="3"/>
      <c r="BB11192" s="3"/>
      <c r="BC11192" s="3"/>
      <c r="BD11192" s="3"/>
      <c r="BE11192" s="3"/>
      <c r="BF11192" s="3"/>
      <c r="BG11192" s="3"/>
      <c r="CK11192"/>
    </row>
    <row r="11193" spans="1:89" x14ac:dyDescent="0.25">
      <c r="A11193" s="2"/>
      <c r="B11193" s="5"/>
      <c r="C11193" s="5"/>
      <c r="D11193" s="5"/>
      <c r="E11193" s="5"/>
      <c r="F11193" s="5"/>
      <c r="G11193" s="5"/>
      <c r="H11193" s="5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G11193" s="3"/>
      <c r="AH11193" s="3"/>
      <c r="AI11193" s="3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3"/>
      <c r="AU11193" s="5"/>
      <c r="AV11193" s="3"/>
      <c r="AW11193" s="3"/>
      <c r="AX11193" s="3"/>
      <c r="AY11193" s="3"/>
      <c r="AZ11193" s="3"/>
      <c r="BA11193" s="3"/>
      <c r="BB11193" s="3"/>
      <c r="BC11193" s="3"/>
      <c r="BD11193" s="3"/>
      <c r="BE11193" s="3"/>
      <c r="BF11193" s="3"/>
      <c r="BG11193" s="3"/>
      <c r="CK11193"/>
    </row>
    <row r="11194" spans="1:89" x14ac:dyDescent="0.25">
      <c r="A11194" s="2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  <c r="L11194" s="5"/>
      <c r="M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3"/>
      <c r="AU11194" s="5"/>
      <c r="AV11194" s="3"/>
      <c r="AW11194" s="3"/>
      <c r="AX11194" s="3"/>
      <c r="AY11194" s="3"/>
      <c r="AZ11194" s="3"/>
      <c r="BA11194" s="3"/>
      <c r="BB11194" s="3"/>
      <c r="BC11194" s="3"/>
      <c r="BD11194" s="3"/>
      <c r="BE11194" s="3"/>
      <c r="BF11194" s="3"/>
      <c r="BG11194" s="3"/>
      <c r="CK11194"/>
    </row>
    <row r="11195" spans="1:89" x14ac:dyDescent="0.25">
      <c r="A11195" s="2"/>
      <c r="B11195" s="5"/>
      <c r="C11195" s="5"/>
      <c r="D11195" s="5"/>
      <c r="E11195" s="5"/>
      <c r="F11195" s="5"/>
      <c r="G11195" s="5"/>
      <c r="H11195" s="5"/>
      <c r="I11195" s="3"/>
      <c r="J11195" s="5"/>
      <c r="K11195" s="5"/>
      <c r="L11195" s="5"/>
      <c r="M11195" s="5"/>
      <c r="AJ11195" s="3"/>
      <c r="AK11195" s="3"/>
      <c r="AL11195" s="3"/>
      <c r="AM11195" s="3"/>
      <c r="AN11195" s="3"/>
      <c r="AO11195" s="5"/>
      <c r="AP11195" s="5"/>
      <c r="AQ11195" s="5"/>
      <c r="AR11195" s="5"/>
      <c r="AS11195" s="5"/>
      <c r="AT11195" s="3"/>
      <c r="AU11195" s="5"/>
      <c r="AV11195" s="3"/>
      <c r="AW11195" s="3"/>
      <c r="AX11195" s="3"/>
      <c r="AY11195" s="3"/>
      <c r="AZ11195" s="3"/>
      <c r="BA11195" s="3"/>
      <c r="BB11195" s="3"/>
      <c r="BC11195" s="3"/>
      <c r="BD11195" s="3"/>
      <c r="BE11195" s="3"/>
      <c r="BF11195" s="3"/>
      <c r="BG11195" s="3"/>
      <c r="CK11195"/>
    </row>
    <row r="11196" spans="1:89" x14ac:dyDescent="0.25">
      <c r="A11196" s="2"/>
      <c r="B11196" s="5"/>
      <c r="C11196" s="5"/>
      <c r="D11196" s="5"/>
      <c r="E11196" s="5"/>
      <c r="F11196" s="5"/>
      <c r="G11196" s="5"/>
      <c r="H11196" s="5"/>
      <c r="I11196" s="3"/>
      <c r="J11196" s="5"/>
      <c r="K11196" s="5"/>
      <c r="L11196" s="5"/>
      <c r="M11196" s="5"/>
      <c r="AJ11196" s="5"/>
      <c r="AK11196" s="5"/>
      <c r="AL11196" s="3"/>
      <c r="AM11196" s="3"/>
      <c r="AN11196" s="5"/>
      <c r="AO11196" s="5"/>
      <c r="AP11196" s="5"/>
      <c r="AQ11196" s="5"/>
      <c r="AR11196" s="5"/>
      <c r="AS11196" s="5"/>
      <c r="AT11196" s="3"/>
      <c r="AU11196" s="5"/>
      <c r="AV11196" s="3"/>
      <c r="AW11196" s="3"/>
      <c r="AX11196" s="3"/>
      <c r="AY11196" s="3"/>
      <c r="AZ11196" s="3"/>
      <c r="BA11196" s="3"/>
      <c r="BB11196" s="3"/>
      <c r="BC11196" s="3"/>
      <c r="BD11196" s="3"/>
      <c r="BE11196" s="3"/>
      <c r="BF11196" s="3"/>
      <c r="BG11196" s="3"/>
      <c r="CK11196"/>
    </row>
    <row r="11197" spans="1:89" x14ac:dyDescent="0.25">
      <c r="A11197" s="2"/>
      <c r="B11197" s="5"/>
      <c r="C11197" s="5"/>
      <c r="D11197" s="5"/>
      <c r="E11197" s="5"/>
      <c r="F11197" s="5"/>
      <c r="G11197" s="5"/>
      <c r="H11197" s="5"/>
      <c r="I11197" s="3"/>
      <c r="J11197" s="5"/>
      <c r="K11197" s="5"/>
      <c r="L11197" s="5"/>
      <c r="M11197" s="5"/>
      <c r="AJ11197" s="3"/>
      <c r="AK11197" s="3"/>
      <c r="AL11197" s="3"/>
      <c r="AM11197" s="3"/>
      <c r="AN11197" s="3"/>
      <c r="AO11197" s="5"/>
      <c r="AP11197" s="5"/>
      <c r="AQ11197" s="5"/>
      <c r="AR11197" s="5"/>
      <c r="AS11197" s="5"/>
      <c r="AT11197" s="3"/>
      <c r="AU11197" s="5"/>
      <c r="AV11197" s="3"/>
      <c r="AW11197" s="3"/>
      <c r="AX11197" s="3"/>
      <c r="AY11197" s="3"/>
      <c r="AZ11197" s="3"/>
      <c r="BA11197" s="3"/>
      <c r="BB11197" s="3"/>
      <c r="BC11197" s="3"/>
      <c r="BD11197" s="3"/>
      <c r="BE11197" s="3"/>
      <c r="BF11197" s="3"/>
      <c r="BG11197" s="3"/>
      <c r="CK11197"/>
    </row>
    <row r="11198" spans="1:89" x14ac:dyDescent="0.25">
      <c r="A11198" s="2"/>
      <c r="B11198" s="5"/>
      <c r="C11198" s="5"/>
      <c r="D11198" s="5"/>
      <c r="E11198" s="5"/>
      <c r="F11198" s="5"/>
      <c r="G11198" s="5"/>
      <c r="H11198" s="5"/>
      <c r="I11198" s="3"/>
      <c r="J11198" s="5"/>
      <c r="K11198" s="5"/>
      <c r="L11198" s="5"/>
      <c r="M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3"/>
      <c r="AU11198" s="5"/>
      <c r="AV11198" s="3"/>
      <c r="AW11198" s="3"/>
      <c r="AX11198" s="3"/>
      <c r="AY11198" s="3"/>
      <c r="AZ11198" s="3"/>
      <c r="BA11198" s="3"/>
      <c r="BB11198" s="3"/>
      <c r="BC11198" s="3"/>
      <c r="BD11198" s="3"/>
      <c r="BE11198" s="3"/>
      <c r="BF11198" s="3"/>
      <c r="BG11198" s="3"/>
      <c r="CK11198"/>
    </row>
    <row r="11199" spans="1:89" x14ac:dyDescent="0.25">
      <c r="A11199" s="2"/>
      <c r="B11199" s="5"/>
      <c r="C11199" s="5"/>
      <c r="D11199" s="5"/>
      <c r="E11199" s="5"/>
      <c r="F11199" s="5"/>
      <c r="G11199" s="5"/>
      <c r="H11199" s="5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G11199" s="3"/>
      <c r="AH11199" s="3"/>
      <c r="AI11199" s="3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3"/>
      <c r="AU11199" s="5"/>
      <c r="AV11199" s="3"/>
      <c r="AW11199" s="3"/>
      <c r="AX11199" s="3"/>
      <c r="AY11199" s="3"/>
      <c r="AZ11199" s="3"/>
      <c r="BA11199" s="3"/>
      <c r="BB11199" s="3"/>
      <c r="BC11199" s="3"/>
      <c r="BD11199" s="3"/>
      <c r="BE11199" s="3"/>
      <c r="BF11199" s="3"/>
      <c r="BG11199" s="3"/>
      <c r="CK11199"/>
    </row>
    <row r="11200" spans="1:89" x14ac:dyDescent="0.25">
      <c r="A11200" s="2"/>
      <c r="B11200" s="5"/>
      <c r="C11200" s="5"/>
      <c r="D11200" s="5"/>
      <c r="E11200" s="5"/>
      <c r="F11200" s="5"/>
      <c r="G11200" s="5"/>
      <c r="H11200" s="5"/>
      <c r="I11200" s="3"/>
      <c r="J11200" s="5"/>
      <c r="K11200" s="5"/>
      <c r="L11200" s="5"/>
      <c r="M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3"/>
      <c r="AU11200" s="5"/>
      <c r="AV11200" s="3"/>
      <c r="AW11200" s="3"/>
      <c r="AX11200" s="3"/>
      <c r="AY11200" s="3"/>
      <c r="AZ11200" s="3"/>
      <c r="BA11200" s="3"/>
      <c r="BB11200" s="3"/>
      <c r="BC11200" s="3"/>
      <c r="BD11200" s="3"/>
      <c r="BE11200" s="3"/>
      <c r="BF11200" s="3"/>
      <c r="BG11200" s="3"/>
      <c r="CK11200"/>
    </row>
    <row r="11201" spans="1:89" x14ac:dyDescent="0.25">
      <c r="A11201" s="2"/>
      <c r="B11201" s="5"/>
      <c r="C11201" s="5"/>
      <c r="D11201" s="5"/>
      <c r="E11201" s="5"/>
      <c r="F11201" s="5"/>
      <c r="G11201" s="5"/>
      <c r="H11201" s="5"/>
      <c r="I11201" s="3"/>
      <c r="J11201" s="5"/>
      <c r="K11201" s="5"/>
      <c r="L11201" s="5"/>
      <c r="M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3"/>
      <c r="AU11201" s="5"/>
      <c r="AV11201" s="3"/>
      <c r="AW11201" s="3"/>
      <c r="AX11201" s="3"/>
      <c r="AY11201" s="3"/>
      <c r="AZ11201" s="3"/>
      <c r="BA11201" s="3"/>
      <c r="BB11201" s="3"/>
      <c r="BC11201" s="3"/>
      <c r="BD11201" s="3"/>
      <c r="BE11201" s="3"/>
      <c r="BF11201" s="3"/>
      <c r="BG11201" s="3"/>
      <c r="CK11201"/>
    </row>
    <row r="11202" spans="1:89" x14ac:dyDescent="0.25">
      <c r="A11202" s="2"/>
      <c r="B11202" s="5"/>
      <c r="C11202" s="5"/>
      <c r="D11202" s="5"/>
      <c r="E11202" s="5"/>
      <c r="F11202" s="5"/>
      <c r="G11202" s="5"/>
      <c r="H11202" s="5"/>
      <c r="I11202" s="3"/>
      <c r="J11202" s="3"/>
      <c r="K11202" s="3"/>
      <c r="L11202" s="5"/>
      <c r="M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3"/>
      <c r="AU11202" s="5"/>
      <c r="AV11202" s="3"/>
      <c r="AW11202" s="3"/>
      <c r="AX11202" s="3"/>
      <c r="AY11202" s="3"/>
      <c r="AZ11202" s="3"/>
      <c r="BA11202" s="3"/>
      <c r="BB11202" s="3"/>
      <c r="BC11202" s="3"/>
      <c r="BD11202" s="3"/>
      <c r="BE11202" s="3"/>
      <c r="BF11202" s="3"/>
      <c r="BG11202" s="3"/>
      <c r="CK11202"/>
    </row>
    <row r="11203" spans="1:89" x14ac:dyDescent="0.25">
      <c r="A11203" s="2"/>
      <c r="B11203" s="5"/>
      <c r="C11203" s="5"/>
      <c r="D11203" s="5"/>
      <c r="E11203" s="5"/>
      <c r="F11203" s="5"/>
      <c r="G11203" s="5"/>
      <c r="H11203" s="5"/>
      <c r="I11203" s="3"/>
      <c r="J11203" s="5"/>
      <c r="K11203" s="5"/>
      <c r="L11203" s="5"/>
      <c r="M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3"/>
      <c r="AU11203" s="5"/>
      <c r="AV11203" s="3"/>
      <c r="AW11203" s="3"/>
      <c r="AX11203" s="3"/>
      <c r="AY11203" s="3"/>
      <c r="AZ11203" s="3"/>
      <c r="BA11203" s="3"/>
      <c r="BB11203" s="3"/>
      <c r="BC11203" s="3"/>
      <c r="BD11203" s="3"/>
      <c r="BE11203" s="3"/>
      <c r="BF11203" s="3"/>
      <c r="BG11203" s="3"/>
      <c r="CK11203"/>
    </row>
    <row r="11204" spans="1:89" x14ac:dyDescent="0.25">
      <c r="A11204" s="2"/>
      <c r="B11204" s="5"/>
      <c r="C11204" s="5"/>
      <c r="D11204" s="5"/>
      <c r="E11204" s="5"/>
      <c r="F11204" s="5"/>
      <c r="G11204" s="5"/>
      <c r="H11204" s="5"/>
      <c r="I11204" s="5"/>
      <c r="J11204" s="5"/>
      <c r="K11204" s="5"/>
      <c r="L11204" s="5"/>
      <c r="M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3"/>
      <c r="AU11204" s="5"/>
      <c r="AV11204" s="3"/>
      <c r="AW11204" s="3"/>
      <c r="AX11204" s="3"/>
      <c r="AY11204" s="3"/>
      <c r="AZ11204" s="3"/>
      <c r="BA11204" s="3"/>
      <c r="BB11204" s="3"/>
      <c r="BC11204" s="3"/>
      <c r="BD11204" s="3"/>
      <c r="BE11204" s="3"/>
      <c r="BF11204" s="3"/>
      <c r="BG11204" s="3"/>
      <c r="CK11204"/>
    </row>
    <row r="11205" spans="1:89" x14ac:dyDescent="0.25">
      <c r="A11205" s="2"/>
      <c r="B11205" s="5"/>
      <c r="C11205" s="5"/>
      <c r="D11205" s="5"/>
      <c r="E11205" s="5"/>
      <c r="F11205" s="5"/>
      <c r="G11205" s="5"/>
      <c r="H11205" s="5"/>
      <c r="I11205" s="5"/>
      <c r="J11205" s="3"/>
      <c r="K11205" s="3"/>
      <c r="L11205" s="5"/>
      <c r="M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3"/>
      <c r="AU11205" s="5"/>
      <c r="AV11205" s="3"/>
      <c r="AW11205" s="3"/>
      <c r="AX11205" s="3"/>
      <c r="AY11205" s="3"/>
      <c r="AZ11205" s="3"/>
      <c r="BA11205" s="3"/>
      <c r="BB11205" s="3"/>
      <c r="BC11205" s="3"/>
      <c r="BD11205" s="3"/>
      <c r="BE11205" s="3"/>
      <c r="BF11205" s="3"/>
      <c r="BG11205" s="3"/>
      <c r="CK11205"/>
    </row>
    <row r="11206" spans="1:89" x14ac:dyDescent="0.25">
      <c r="A11206" s="2"/>
      <c r="B11206" s="5"/>
      <c r="C11206" s="5"/>
      <c r="D11206" s="5"/>
      <c r="E11206" s="5"/>
      <c r="F11206" s="5"/>
      <c r="G11206" s="5"/>
      <c r="H11206" s="5"/>
      <c r="I11206" s="5"/>
      <c r="J11206" s="3"/>
      <c r="K11206" s="3"/>
      <c r="L11206" s="5"/>
      <c r="M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3"/>
      <c r="AU11206" s="5"/>
      <c r="AV11206" s="3"/>
      <c r="AW11206" s="3"/>
      <c r="AX11206" s="3"/>
      <c r="AY11206" s="3"/>
      <c r="AZ11206" s="3"/>
      <c r="BA11206" s="3"/>
      <c r="BB11206" s="3"/>
      <c r="BC11206" s="3"/>
      <c r="BD11206" s="3"/>
      <c r="BE11206" s="3"/>
      <c r="BF11206" s="3"/>
      <c r="BG11206" s="3"/>
      <c r="CK11206"/>
    </row>
    <row r="11207" spans="1:89" x14ac:dyDescent="0.25">
      <c r="A11207" s="2"/>
      <c r="B11207" s="5"/>
      <c r="C11207" s="5"/>
      <c r="D11207" s="5"/>
      <c r="E11207" s="5"/>
      <c r="F11207" s="5"/>
      <c r="G11207" s="5"/>
      <c r="H11207" s="5"/>
      <c r="I11207" s="3"/>
      <c r="J11207" s="3"/>
      <c r="K11207" s="3"/>
      <c r="L11207" s="5"/>
      <c r="M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3"/>
      <c r="AU11207" s="5"/>
      <c r="AV11207" s="3"/>
      <c r="AW11207" s="3"/>
      <c r="AX11207" s="3"/>
      <c r="AY11207" s="3"/>
      <c r="AZ11207" s="3"/>
      <c r="BA11207" s="3"/>
      <c r="BB11207" s="3"/>
      <c r="BC11207" s="3"/>
      <c r="BD11207" s="3"/>
      <c r="BE11207" s="3"/>
      <c r="BF11207" s="3"/>
      <c r="BG11207" s="3"/>
      <c r="CK11207"/>
    </row>
    <row r="11208" spans="1:89" x14ac:dyDescent="0.25">
      <c r="A11208" s="2"/>
      <c r="B11208" s="5"/>
      <c r="C11208" s="5"/>
      <c r="D11208" s="5"/>
      <c r="E11208" s="5"/>
      <c r="F11208" s="5"/>
      <c r="G11208" s="5"/>
      <c r="H11208" s="5"/>
      <c r="I11208" s="5"/>
      <c r="J11208" s="5"/>
      <c r="K11208" s="5"/>
      <c r="L11208" s="5"/>
      <c r="M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3"/>
      <c r="AU11208" s="5"/>
      <c r="AV11208" s="3"/>
      <c r="AW11208" s="3"/>
      <c r="AX11208" s="3"/>
      <c r="AY11208" s="3"/>
      <c r="AZ11208" s="3"/>
      <c r="BA11208" s="3"/>
      <c r="BB11208" s="3"/>
      <c r="BC11208" s="3"/>
      <c r="BD11208" s="3"/>
      <c r="BE11208" s="3"/>
      <c r="BF11208" s="3"/>
      <c r="BG11208" s="3"/>
      <c r="CK11208"/>
    </row>
    <row r="11209" spans="1:89" x14ac:dyDescent="0.25">
      <c r="A11209" s="2"/>
      <c r="B11209" s="5"/>
      <c r="C11209" s="5"/>
      <c r="D11209" s="5"/>
      <c r="E11209" s="5"/>
      <c r="F11209" s="5"/>
      <c r="G11209" s="5"/>
      <c r="H11209" s="5"/>
      <c r="I11209" s="3"/>
      <c r="J11209" s="5"/>
      <c r="K11209" s="5"/>
      <c r="L11209" s="5"/>
      <c r="M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3"/>
      <c r="AU11209" s="5"/>
      <c r="AV11209" s="3"/>
      <c r="AW11209" s="3"/>
      <c r="AX11209" s="3"/>
      <c r="AY11209" s="3"/>
      <c r="AZ11209" s="3"/>
      <c r="BA11209" s="3"/>
      <c r="BB11209" s="3"/>
      <c r="BC11209" s="3"/>
      <c r="BD11209" s="3"/>
      <c r="BE11209" s="3"/>
      <c r="BF11209" s="3"/>
      <c r="BG11209" s="3"/>
      <c r="CK11209"/>
    </row>
    <row r="11210" spans="1:89" x14ac:dyDescent="0.25">
      <c r="A11210" s="2"/>
      <c r="B11210" s="5"/>
      <c r="C11210" s="5"/>
      <c r="D11210" s="5"/>
      <c r="E11210" s="5"/>
      <c r="F11210" s="5"/>
      <c r="G11210" s="5"/>
      <c r="H11210" s="5"/>
      <c r="I11210" s="3"/>
      <c r="J11210" s="3"/>
      <c r="K11210" s="3"/>
      <c r="L11210" s="5"/>
      <c r="M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3"/>
      <c r="AU11210" s="5"/>
      <c r="AV11210" s="3"/>
      <c r="AW11210" s="3"/>
      <c r="AX11210" s="3"/>
      <c r="AY11210" s="3"/>
      <c r="AZ11210" s="3"/>
      <c r="BA11210" s="3"/>
      <c r="BB11210" s="3"/>
      <c r="BC11210" s="3"/>
      <c r="BD11210" s="3"/>
      <c r="BE11210" s="3"/>
      <c r="BF11210" s="3"/>
      <c r="BG11210" s="3"/>
      <c r="CK11210"/>
    </row>
    <row r="11211" spans="1:89" x14ac:dyDescent="0.25">
      <c r="A11211" s="2"/>
      <c r="B11211" s="5"/>
      <c r="C11211" s="5"/>
      <c r="D11211" s="5"/>
      <c r="E11211" s="5"/>
      <c r="F11211" s="5"/>
      <c r="G11211" s="5"/>
      <c r="H11211" s="5"/>
      <c r="I11211" s="3"/>
      <c r="J11211" s="3"/>
      <c r="K11211" s="3"/>
      <c r="L11211" s="5"/>
      <c r="M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3"/>
      <c r="AU11211" s="5"/>
      <c r="AV11211" s="3"/>
      <c r="AW11211" s="3"/>
      <c r="AX11211" s="3"/>
      <c r="AY11211" s="3"/>
      <c r="AZ11211" s="3"/>
      <c r="BA11211" s="3"/>
      <c r="BB11211" s="3"/>
      <c r="BC11211" s="3"/>
      <c r="BD11211" s="3"/>
      <c r="BE11211" s="3"/>
      <c r="BF11211" s="3"/>
      <c r="BG11211" s="3"/>
      <c r="CK11211"/>
    </row>
    <row r="11212" spans="1:89" x14ac:dyDescent="0.25">
      <c r="A11212" s="2"/>
      <c r="B11212" s="5"/>
      <c r="C11212" s="5"/>
      <c r="D11212" s="5"/>
      <c r="E11212" s="5"/>
      <c r="F11212" s="5"/>
      <c r="G11212" s="5"/>
      <c r="H11212" s="5"/>
      <c r="I11212" s="3"/>
      <c r="J11212" s="3"/>
      <c r="K11212" s="3"/>
      <c r="L11212" s="5"/>
      <c r="M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3"/>
      <c r="AU11212" s="5"/>
      <c r="AV11212" s="3"/>
      <c r="AW11212" s="3"/>
      <c r="AX11212" s="3"/>
      <c r="AY11212" s="3"/>
      <c r="AZ11212" s="3"/>
      <c r="BA11212" s="3"/>
      <c r="BB11212" s="3"/>
      <c r="BC11212" s="3"/>
      <c r="BD11212" s="3"/>
      <c r="BE11212" s="3"/>
      <c r="BF11212" s="3"/>
      <c r="BG11212" s="3"/>
      <c r="CK11212"/>
    </row>
    <row r="11213" spans="1:89" x14ac:dyDescent="0.25">
      <c r="A11213" s="2"/>
      <c r="B11213" s="5"/>
      <c r="C11213" s="5"/>
      <c r="D11213" s="5"/>
      <c r="E11213" s="5"/>
      <c r="F11213" s="5"/>
      <c r="G11213" s="5"/>
      <c r="H11213" s="5"/>
      <c r="I11213" s="3"/>
      <c r="J11213" s="5"/>
      <c r="K11213" s="5"/>
      <c r="L11213" s="5"/>
      <c r="M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3"/>
      <c r="AU11213" s="5"/>
      <c r="AV11213" s="3"/>
      <c r="AW11213" s="3"/>
      <c r="AX11213" s="3"/>
      <c r="AY11213" s="3"/>
      <c r="AZ11213" s="3"/>
      <c r="BA11213" s="3"/>
      <c r="BB11213" s="3"/>
      <c r="BC11213" s="3"/>
      <c r="BD11213" s="3"/>
      <c r="BE11213" s="3"/>
      <c r="BF11213" s="3"/>
      <c r="BG11213" s="3"/>
      <c r="CK11213"/>
    </row>
    <row r="11214" spans="1:89" x14ac:dyDescent="0.25">
      <c r="A11214" s="2"/>
      <c r="B11214" s="5"/>
      <c r="C11214" s="5"/>
      <c r="D11214" s="5"/>
      <c r="E11214" s="5"/>
      <c r="F11214" s="5"/>
      <c r="G11214" s="5"/>
      <c r="H11214" s="5"/>
      <c r="I11214" s="3"/>
      <c r="J11214" s="5"/>
      <c r="K11214" s="5"/>
      <c r="L11214" s="5"/>
      <c r="M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3"/>
      <c r="AU11214" s="5"/>
      <c r="AV11214" s="3"/>
      <c r="AW11214" s="3"/>
      <c r="AX11214" s="3"/>
      <c r="AY11214" s="3"/>
      <c r="AZ11214" s="3"/>
      <c r="BA11214" s="3"/>
      <c r="BB11214" s="3"/>
      <c r="BC11214" s="3"/>
      <c r="BD11214" s="3"/>
      <c r="BE11214" s="3"/>
      <c r="BF11214" s="3"/>
      <c r="BG11214" s="3"/>
      <c r="CK11214"/>
    </row>
    <row r="11215" spans="1:89" x14ac:dyDescent="0.25">
      <c r="A11215" s="2"/>
      <c r="B11215" s="5"/>
      <c r="C11215" s="5"/>
      <c r="D11215" s="5"/>
      <c r="E11215" s="5"/>
      <c r="F11215" s="5"/>
      <c r="G11215" s="5"/>
      <c r="H11215" s="5"/>
      <c r="I11215" s="3"/>
      <c r="J11215" s="3"/>
      <c r="K11215" s="3"/>
      <c r="L11215" s="5"/>
      <c r="M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3"/>
      <c r="AU11215" s="5"/>
      <c r="AV11215" s="3"/>
      <c r="AW11215" s="3"/>
      <c r="AX11215" s="3"/>
      <c r="AY11215" s="3"/>
      <c r="AZ11215" s="3"/>
      <c r="BA11215" s="3"/>
      <c r="BB11215" s="3"/>
      <c r="BC11215" s="3"/>
      <c r="BD11215" s="3"/>
      <c r="BE11215" s="3"/>
      <c r="BF11215" s="3"/>
      <c r="BG11215" s="3"/>
      <c r="CK11215"/>
    </row>
    <row r="11216" spans="1:89" x14ac:dyDescent="0.25">
      <c r="A11216" s="2"/>
      <c r="B11216" s="5"/>
      <c r="C11216" s="5"/>
      <c r="D11216" s="5"/>
      <c r="E11216" s="5"/>
      <c r="F11216" s="5"/>
      <c r="G11216" s="5"/>
      <c r="H11216" s="5"/>
      <c r="I11216" s="5"/>
      <c r="J11216" s="3"/>
      <c r="K11216" s="3"/>
      <c r="L11216" s="5"/>
      <c r="M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3"/>
      <c r="AU11216" s="5"/>
      <c r="AV11216" s="3"/>
      <c r="AW11216" s="3"/>
      <c r="AX11216" s="3"/>
      <c r="AY11216" s="3"/>
      <c r="AZ11216" s="3"/>
      <c r="BA11216" s="3"/>
      <c r="BB11216" s="3"/>
      <c r="BC11216" s="3"/>
      <c r="BD11216" s="3"/>
      <c r="BE11216" s="3"/>
      <c r="BF11216" s="3"/>
      <c r="BG11216" s="3"/>
      <c r="CK11216"/>
    </row>
    <row r="11217" spans="1:89" x14ac:dyDescent="0.25">
      <c r="A11217" s="2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  <c r="L11217" s="5"/>
      <c r="M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3"/>
      <c r="AU11217" s="5"/>
      <c r="AV11217" s="3"/>
      <c r="AW11217" s="3"/>
      <c r="AX11217" s="3"/>
      <c r="AY11217" s="3"/>
      <c r="AZ11217" s="3"/>
      <c r="BA11217" s="3"/>
      <c r="BB11217" s="3"/>
      <c r="BC11217" s="3"/>
      <c r="BD11217" s="3"/>
      <c r="BE11217" s="3"/>
      <c r="BF11217" s="3"/>
      <c r="BG11217" s="3"/>
      <c r="CK11217"/>
    </row>
    <row r="11218" spans="1:89" x14ac:dyDescent="0.25">
      <c r="A11218" s="2"/>
      <c r="B11218" s="5"/>
      <c r="C11218" s="5"/>
      <c r="D11218" s="5"/>
      <c r="E11218" s="5"/>
      <c r="F11218" s="5"/>
      <c r="G11218" s="5"/>
      <c r="H11218" s="5"/>
      <c r="I11218" s="3"/>
      <c r="J11218" s="5"/>
      <c r="K11218" s="5"/>
      <c r="L11218" s="5"/>
      <c r="M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3"/>
      <c r="AU11218" s="5"/>
      <c r="AV11218" s="3"/>
      <c r="AW11218" s="3"/>
      <c r="AX11218" s="3"/>
      <c r="AY11218" s="3"/>
      <c r="AZ11218" s="3"/>
      <c r="BA11218" s="3"/>
      <c r="BB11218" s="3"/>
      <c r="BC11218" s="3"/>
      <c r="BD11218" s="3"/>
      <c r="BE11218" s="3"/>
      <c r="BF11218" s="3"/>
      <c r="BG11218" s="3"/>
      <c r="CK11218"/>
    </row>
    <row r="11219" spans="1:89" x14ac:dyDescent="0.25">
      <c r="A11219" s="2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  <c r="L11219" s="5"/>
      <c r="M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3"/>
      <c r="AU11219" s="5"/>
      <c r="AV11219" s="3"/>
      <c r="AW11219" s="3"/>
      <c r="AX11219" s="3"/>
      <c r="AY11219" s="3"/>
      <c r="AZ11219" s="3"/>
      <c r="BA11219" s="3"/>
      <c r="BB11219" s="3"/>
      <c r="BC11219" s="3"/>
      <c r="BD11219" s="3"/>
      <c r="BE11219" s="3"/>
      <c r="BF11219" s="3"/>
      <c r="BG11219" s="3"/>
      <c r="CK11219"/>
    </row>
    <row r="11220" spans="1:89" x14ac:dyDescent="0.25">
      <c r="A11220" s="2"/>
      <c r="B11220" s="5"/>
      <c r="C11220" s="5"/>
      <c r="D11220" s="5"/>
      <c r="E11220" s="5"/>
      <c r="F11220" s="5"/>
      <c r="G11220" s="5"/>
      <c r="H11220" s="5"/>
      <c r="I11220" s="5"/>
      <c r="J11220" s="5"/>
      <c r="K11220" s="5"/>
      <c r="L11220" s="5"/>
      <c r="M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3"/>
      <c r="AU11220" s="5"/>
      <c r="AV11220" s="3"/>
      <c r="AW11220" s="3"/>
      <c r="AX11220" s="3"/>
      <c r="AY11220" s="3"/>
      <c r="AZ11220" s="3"/>
      <c r="BA11220" s="3"/>
      <c r="BB11220" s="3"/>
      <c r="BC11220" s="3"/>
      <c r="BD11220" s="3"/>
      <c r="BE11220" s="3"/>
      <c r="BF11220" s="3"/>
      <c r="BG11220" s="3"/>
      <c r="CK11220"/>
    </row>
    <row r="11221" spans="1:89" x14ac:dyDescent="0.25">
      <c r="A11221" s="2"/>
      <c r="B11221" s="5"/>
      <c r="C11221" s="5"/>
      <c r="D11221" s="5"/>
      <c r="E11221" s="5"/>
      <c r="F11221" s="5"/>
      <c r="G11221" s="5"/>
      <c r="H11221" s="5"/>
      <c r="I11221" s="5"/>
      <c r="J11221" s="5"/>
      <c r="K11221" s="5"/>
      <c r="L11221" s="5"/>
      <c r="M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3"/>
      <c r="AU11221" s="5"/>
      <c r="AV11221" s="3"/>
      <c r="AW11221" s="3"/>
      <c r="AX11221" s="3"/>
      <c r="AY11221" s="3"/>
      <c r="AZ11221" s="3"/>
      <c r="BA11221" s="3"/>
      <c r="BB11221" s="3"/>
      <c r="BC11221" s="3"/>
      <c r="BD11221" s="3"/>
      <c r="BE11221" s="3"/>
      <c r="BF11221" s="3"/>
      <c r="BG11221" s="3"/>
      <c r="CK11221"/>
    </row>
    <row r="11222" spans="1:89" x14ac:dyDescent="0.25">
      <c r="A11222" s="2"/>
      <c r="B11222" s="5"/>
      <c r="C11222" s="5"/>
      <c r="D11222" s="5"/>
      <c r="E11222" s="5"/>
      <c r="F11222" s="5"/>
      <c r="G11222" s="5"/>
      <c r="H11222" s="5"/>
      <c r="I11222" s="3"/>
      <c r="J11222" s="3"/>
      <c r="K11222" s="3"/>
      <c r="L11222" s="5"/>
      <c r="M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3"/>
      <c r="AU11222" s="5"/>
      <c r="AV11222" s="3"/>
      <c r="AW11222" s="3"/>
      <c r="AX11222" s="3"/>
      <c r="AY11222" s="3"/>
      <c r="AZ11222" s="3"/>
      <c r="BA11222" s="3"/>
      <c r="BB11222" s="3"/>
      <c r="BC11222" s="3"/>
      <c r="BD11222" s="3"/>
      <c r="BE11222" s="3"/>
      <c r="BF11222" s="3"/>
      <c r="BG11222" s="3"/>
      <c r="CK11222"/>
    </row>
    <row r="11223" spans="1:89" x14ac:dyDescent="0.25">
      <c r="A11223" s="2"/>
      <c r="B11223" s="5"/>
      <c r="C11223" s="5"/>
      <c r="D11223" s="5"/>
      <c r="E11223" s="5"/>
      <c r="F11223" s="5"/>
      <c r="G11223" s="5"/>
      <c r="H11223" s="5"/>
      <c r="I11223" s="3"/>
      <c r="J11223" s="5"/>
      <c r="K11223" s="5"/>
      <c r="L11223" s="5"/>
      <c r="M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3"/>
      <c r="AU11223" s="5"/>
      <c r="AV11223" s="3"/>
      <c r="AW11223" s="3"/>
      <c r="AX11223" s="3"/>
      <c r="AY11223" s="3"/>
      <c r="AZ11223" s="3"/>
      <c r="BA11223" s="3"/>
      <c r="BB11223" s="3"/>
      <c r="BC11223" s="3"/>
      <c r="BD11223" s="3"/>
      <c r="BE11223" s="3"/>
      <c r="BF11223" s="3"/>
      <c r="BG11223" s="3"/>
      <c r="CK11223"/>
    </row>
    <row r="11224" spans="1:89" x14ac:dyDescent="0.25">
      <c r="A11224" s="2"/>
      <c r="B11224" s="5"/>
      <c r="C11224" s="5"/>
      <c r="D11224" s="5"/>
      <c r="E11224" s="5"/>
      <c r="F11224" s="5"/>
      <c r="G11224" s="5"/>
      <c r="H11224" s="5"/>
      <c r="I11224" s="5"/>
      <c r="J11224" s="5"/>
      <c r="K11224" s="5"/>
      <c r="L11224" s="5"/>
      <c r="M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3"/>
      <c r="AU11224" s="5"/>
      <c r="AV11224" s="3"/>
      <c r="AW11224" s="3"/>
      <c r="AX11224" s="3"/>
      <c r="AY11224" s="3"/>
      <c r="AZ11224" s="3"/>
      <c r="BA11224" s="3"/>
      <c r="BB11224" s="3"/>
      <c r="BC11224" s="3"/>
      <c r="BD11224" s="3"/>
      <c r="BE11224" s="3"/>
      <c r="BF11224" s="3"/>
      <c r="BG11224" s="3"/>
      <c r="CK11224"/>
    </row>
    <row r="11225" spans="1:89" x14ac:dyDescent="0.25">
      <c r="A11225" s="2"/>
      <c r="B11225" s="5"/>
      <c r="C11225" s="5"/>
      <c r="D11225" s="5"/>
      <c r="E11225" s="5"/>
      <c r="F11225" s="5"/>
      <c r="G11225" s="5"/>
      <c r="H11225" s="5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G11225" s="3"/>
      <c r="AH11225" s="3"/>
      <c r="AI11225" s="3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3"/>
      <c r="AU11225" s="5"/>
      <c r="AV11225" s="3"/>
      <c r="AW11225" s="3"/>
      <c r="AX11225" s="3"/>
      <c r="AY11225" s="3"/>
      <c r="AZ11225" s="3"/>
      <c r="BA11225" s="3"/>
      <c r="BB11225" s="3"/>
      <c r="BC11225" s="3"/>
      <c r="BD11225" s="3"/>
      <c r="BE11225" s="3"/>
      <c r="BF11225" s="3"/>
      <c r="BG11225" s="3"/>
      <c r="CK11225"/>
    </row>
    <row r="11226" spans="1:89" x14ac:dyDescent="0.25">
      <c r="A11226" s="2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  <c r="L11226" s="5"/>
      <c r="M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3"/>
      <c r="AU11226" s="5"/>
      <c r="AV11226" s="3"/>
      <c r="AW11226" s="3"/>
      <c r="AX11226" s="3"/>
      <c r="AY11226" s="3"/>
      <c r="AZ11226" s="3"/>
      <c r="BA11226" s="3"/>
      <c r="BB11226" s="3"/>
      <c r="BC11226" s="3"/>
      <c r="BD11226" s="3"/>
      <c r="BE11226" s="3"/>
      <c r="BF11226" s="3"/>
      <c r="BG11226" s="3"/>
      <c r="CK11226"/>
    </row>
    <row r="11227" spans="1:89" x14ac:dyDescent="0.25">
      <c r="A11227" s="2"/>
      <c r="B11227" s="5"/>
      <c r="C11227" s="5"/>
      <c r="D11227" s="5"/>
      <c r="E11227" s="5"/>
      <c r="F11227" s="5"/>
      <c r="G11227" s="5"/>
      <c r="H11227" s="5"/>
      <c r="I11227" s="3"/>
      <c r="J11227" s="5"/>
      <c r="K11227" s="5"/>
      <c r="L11227" s="5"/>
      <c r="M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3"/>
      <c r="AU11227" s="5"/>
      <c r="AV11227" s="3"/>
      <c r="AW11227" s="3"/>
      <c r="AX11227" s="3"/>
      <c r="AY11227" s="3"/>
      <c r="AZ11227" s="3"/>
      <c r="BA11227" s="3"/>
      <c r="BB11227" s="3"/>
      <c r="BC11227" s="3"/>
      <c r="BD11227" s="3"/>
      <c r="BE11227" s="3"/>
      <c r="BF11227" s="3"/>
      <c r="BG11227" s="3"/>
      <c r="CK11227"/>
    </row>
    <row r="11228" spans="1:89" x14ac:dyDescent="0.25">
      <c r="A11228" s="2"/>
      <c r="B11228" s="5"/>
      <c r="C11228" s="5"/>
      <c r="D11228" s="5"/>
      <c r="E11228" s="5"/>
      <c r="F11228" s="5"/>
      <c r="G11228" s="5"/>
      <c r="H11228" s="5"/>
      <c r="I11228" s="5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G11228" s="3"/>
      <c r="AH11228" s="3"/>
      <c r="AI11228" s="3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3"/>
      <c r="AU11228" s="5"/>
      <c r="AV11228" s="3"/>
      <c r="AW11228" s="3"/>
      <c r="AX11228" s="3"/>
      <c r="AY11228" s="3"/>
      <c r="AZ11228" s="3"/>
      <c r="BA11228" s="3"/>
      <c r="BB11228" s="3"/>
      <c r="BC11228" s="3"/>
      <c r="BD11228" s="3"/>
      <c r="BE11228" s="3"/>
      <c r="BF11228" s="3"/>
      <c r="BG11228" s="3"/>
      <c r="CK11228"/>
    </row>
    <row r="11229" spans="1:89" x14ac:dyDescent="0.25">
      <c r="A11229" s="2"/>
      <c r="B11229" s="5"/>
      <c r="C11229" s="5"/>
      <c r="D11229" s="5"/>
      <c r="E11229" s="5"/>
      <c r="F11229" s="5"/>
      <c r="G11229" s="5"/>
      <c r="H11229" s="5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G11229" s="3"/>
      <c r="AH11229" s="3"/>
      <c r="AI11229" s="3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3"/>
      <c r="AU11229" s="5"/>
      <c r="AV11229" s="3"/>
      <c r="AW11229" s="3"/>
      <c r="AX11229" s="3"/>
      <c r="AY11229" s="3"/>
      <c r="AZ11229" s="3"/>
      <c r="BA11229" s="3"/>
      <c r="BB11229" s="3"/>
      <c r="BC11229" s="3"/>
      <c r="BD11229" s="3"/>
      <c r="BE11229" s="3"/>
      <c r="BF11229" s="3"/>
      <c r="BG11229" s="3"/>
      <c r="CK11229"/>
    </row>
    <row r="11230" spans="1:89" x14ac:dyDescent="0.25">
      <c r="A11230" s="2"/>
      <c r="B11230" s="5"/>
      <c r="C11230" s="5"/>
      <c r="D11230" s="5"/>
      <c r="E11230" s="5"/>
      <c r="F11230" s="5"/>
      <c r="G11230" s="5"/>
      <c r="H11230" s="5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G11230" s="3"/>
      <c r="AH11230" s="3"/>
      <c r="AI11230" s="3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3"/>
      <c r="AU11230" s="5"/>
      <c r="AV11230" s="3"/>
      <c r="AW11230" s="3"/>
      <c r="AX11230" s="3"/>
      <c r="AY11230" s="3"/>
      <c r="AZ11230" s="3"/>
      <c r="BA11230" s="3"/>
      <c r="BB11230" s="3"/>
      <c r="BC11230" s="3"/>
      <c r="BD11230" s="3"/>
      <c r="BE11230" s="3"/>
      <c r="BF11230" s="3"/>
      <c r="BG11230" s="3"/>
      <c r="CK11230"/>
    </row>
    <row r="11231" spans="1:89" x14ac:dyDescent="0.25">
      <c r="A11231" s="2"/>
      <c r="B11231" s="5"/>
      <c r="C11231" s="5"/>
      <c r="D11231" s="5"/>
      <c r="E11231" s="5"/>
      <c r="F11231" s="5"/>
      <c r="G11231" s="5"/>
      <c r="H11231" s="5"/>
      <c r="I11231" s="3"/>
      <c r="J11231" s="5"/>
      <c r="K11231" s="5"/>
      <c r="L11231" s="5"/>
      <c r="M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3"/>
      <c r="AU11231" s="5"/>
      <c r="AV11231" s="3"/>
      <c r="AW11231" s="3"/>
      <c r="AX11231" s="3"/>
      <c r="AY11231" s="3"/>
      <c r="AZ11231" s="3"/>
      <c r="BA11231" s="3"/>
      <c r="BB11231" s="3"/>
      <c r="BC11231" s="3"/>
      <c r="BD11231" s="3"/>
      <c r="BE11231" s="3"/>
      <c r="BF11231" s="3"/>
      <c r="BG11231" s="3"/>
      <c r="CK11231"/>
    </row>
    <row r="11232" spans="1:89" x14ac:dyDescent="0.25">
      <c r="A11232" s="2"/>
      <c r="B11232" s="5"/>
      <c r="C11232" s="5"/>
      <c r="D11232" s="5"/>
      <c r="E11232" s="5"/>
      <c r="F11232" s="5"/>
      <c r="G11232" s="5"/>
      <c r="H11232" s="5"/>
      <c r="I11232" s="3"/>
      <c r="J11232" s="5"/>
      <c r="K11232" s="5"/>
      <c r="L11232" s="5"/>
      <c r="M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3"/>
      <c r="AU11232" s="5"/>
      <c r="AV11232" s="3"/>
      <c r="AW11232" s="3"/>
      <c r="AX11232" s="3"/>
      <c r="AY11232" s="3"/>
      <c r="AZ11232" s="3"/>
      <c r="BA11232" s="3"/>
      <c r="BB11232" s="3"/>
      <c r="BC11232" s="3"/>
      <c r="BD11232" s="3"/>
      <c r="BE11232" s="3"/>
      <c r="BF11232" s="3"/>
      <c r="BG11232" s="3"/>
      <c r="CK11232"/>
    </row>
    <row r="11233" spans="1:89" x14ac:dyDescent="0.25">
      <c r="A11233" s="2"/>
      <c r="B11233" s="5"/>
      <c r="C11233" s="5"/>
      <c r="D11233" s="5"/>
      <c r="E11233" s="5"/>
      <c r="F11233" s="5"/>
      <c r="G11233" s="5"/>
      <c r="H11233" s="5"/>
      <c r="I11233" s="5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G11233" s="3"/>
      <c r="AH11233" s="3"/>
      <c r="AI11233" s="3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3"/>
      <c r="AU11233" s="5"/>
      <c r="AV11233" s="3"/>
      <c r="AW11233" s="3"/>
      <c r="AX11233" s="3"/>
      <c r="AY11233" s="3"/>
      <c r="AZ11233" s="3"/>
      <c r="BA11233" s="3"/>
      <c r="BB11233" s="3"/>
      <c r="BC11233" s="3"/>
      <c r="BD11233" s="3"/>
      <c r="BE11233" s="3"/>
      <c r="BF11233" s="3"/>
      <c r="BG11233" s="3"/>
      <c r="CK11233"/>
    </row>
    <row r="11234" spans="1:89" x14ac:dyDescent="0.25">
      <c r="A11234" s="2"/>
      <c r="B11234" s="5"/>
      <c r="C11234" s="5"/>
      <c r="D11234" s="5"/>
      <c r="E11234" s="5"/>
      <c r="F11234" s="5"/>
      <c r="G11234" s="5"/>
      <c r="H11234" s="5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G11234" s="3"/>
      <c r="AH11234" s="3"/>
      <c r="AI11234" s="3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3"/>
      <c r="AU11234" s="5"/>
      <c r="AV11234" s="3"/>
      <c r="AW11234" s="3"/>
      <c r="AX11234" s="3"/>
      <c r="AY11234" s="3"/>
      <c r="AZ11234" s="3"/>
      <c r="BA11234" s="3"/>
      <c r="BB11234" s="3"/>
      <c r="BC11234" s="3"/>
      <c r="BD11234" s="3"/>
      <c r="BE11234" s="3"/>
      <c r="BF11234" s="3"/>
      <c r="BG11234" s="3"/>
      <c r="CK11234"/>
    </row>
    <row r="11235" spans="1:89" x14ac:dyDescent="0.25">
      <c r="A11235" s="2"/>
      <c r="B11235" s="5"/>
      <c r="C11235" s="5"/>
      <c r="D11235" s="5"/>
      <c r="E11235" s="5"/>
      <c r="F11235" s="5"/>
      <c r="G11235" s="5"/>
      <c r="H11235" s="5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G11235" s="3"/>
      <c r="AH11235" s="3"/>
      <c r="AI11235" s="3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3"/>
      <c r="AU11235" s="5"/>
      <c r="AV11235" s="3"/>
      <c r="AW11235" s="3"/>
      <c r="AX11235" s="3"/>
      <c r="AY11235" s="3"/>
      <c r="AZ11235" s="3"/>
      <c r="BA11235" s="3"/>
      <c r="BB11235" s="3"/>
      <c r="BC11235" s="3"/>
      <c r="BD11235" s="3"/>
      <c r="BE11235" s="3"/>
      <c r="BF11235" s="3"/>
      <c r="BG11235" s="3"/>
      <c r="CK11235"/>
    </row>
    <row r="11236" spans="1:89" x14ac:dyDescent="0.25">
      <c r="A11236" s="2"/>
      <c r="B11236" s="5"/>
      <c r="C11236" s="5"/>
      <c r="D11236" s="5"/>
      <c r="E11236" s="5"/>
      <c r="F11236" s="5"/>
      <c r="G11236" s="5"/>
      <c r="H11236" s="5"/>
      <c r="I11236" s="5"/>
      <c r="J11236" s="5"/>
      <c r="K11236" s="5"/>
      <c r="L11236" s="5"/>
      <c r="M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3"/>
      <c r="AU11236" s="5"/>
      <c r="AV11236" s="3"/>
      <c r="AW11236" s="3"/>
      <c r="AX11236" s="3"/>
      <c r="AY11236" s="3"/>
      <c r="AZ11236" s="3"/>
      <c r="BA11236" s="3"/>
      <c r="BB11236" s="3"/>
      <c r="BC11236" s="3"/>
      <c r="BD11236" s="3"/>
      <c r="BE11236" s="3"/>
      <c r="BF11236" s="3"/>
      <c r="BG11236" s="3"/>
      <c r="CK11236"/>
    </row>
    <row r="11237" spans="1:89" x14ac:dyDescent="0.25">
      <c r="A11237" s="2"/>
      <c r="B11237" s="5"/>
      <c r="C11237" s="5"/>
      <c r="D11237" s="5"/>
      <c r="E11237" s="5"/>
      <c r="F11237" s="5"/>
      <c r="G11237" s="5"/>
      <c r="H11237" s="5"/>
      <c r="I11237" s="5"/>
      <c r="J11237" s="5"/>
      <c r="K11237" s="5"/>
      <c r="L11237" s="5"/>
      <c r="M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3"/>
      <c r="AU11237" s="5"/>
      <c r="AV11237" s="3"/>
      <c r="AW11237" s="3"/>
      <c r="AX11237" s="3"/>
      <c r="AY11237" s="3"/>
      <c r="AZ11237" s="3"/>
      <c r="BA11237" s="3"/>
      <c r="BB11237" s="3"/>
      <c r="BC11237" s="3"/>
      <c r="BD11237" s="3"/>
      <c r="BE11237" s="3"/>
      <c r="BF11237" s="3"/>
      <c r="BG11237" s="3"/>
      <c r="CK11237"/>
    </row>
    <row r="11238" spans="1:89" x14ac:dyDescent="0.25">
      <c r="A11238" s="2"/>
      <c r="B11238" s="5"/>
      <c r="C11238" s="5"/>
      <c r="D11238" s="5"/>
      <c r="E11238" s="5"/>
      <c r="F11238" s="5"/>
      <c r="G11238" s="5"/>
      <c r="H11238" s="5"/>
      <c r="I11238" s="5"/>
      <c r="J11238" s="5"/>
      <c r="K11238" s="5"/>
      <c r="L11238" s="5"/>
      <c r="M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3"/>
      <c r="AU11238" s="5"/>
      <c r="AV11238" s="3"/>
      <c r="AW11238" s="3"/>
      <c r="AX11238" s="3"/>
      <c r="AY11238" s="3"/>
      <c r="AZ11238" s="3"/>
      <c r="BA11238" s="3"/>
      <c r="BB11238" s="3"/>
      <c r="BC11238" s="3"/>
      <c r="BD11238" s="3"/>
      <c r="BE11238" s="3"/>
      <c r="BF11238" s="3"/>
      <c r="BG11238" s="3"/>
      <c r="CK11238"/>
    </row>
    <row r="11239" spans="1:89" x14ac:dyDescent="0.25">
      <c r="A11239" s="2"/>
      <c r="B11239" s="5"/>
      <c r="C11239" s="5"/>
      <c r="D11239" s="5"/>
      <c r="E11239" s="5"/>
      <c r="F11239" s="5"/>
      <c r="G11239" s="5"/>
      <c r="H11239" s="5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G11239" s="3"/>
      <c r="AH11239" s="3"/>
      <c r="AI11239" s="3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3"/>
      <c r="AU11239" s="5"/>
      <c r="AV11239" s="3"/>
      <c r="AW11239" s="3"/>
      <c r="AX11239" s="3"/>
      <c r="AY11239" s="3"/>
      <c r="AZ11239" s="3"/>
      <c r="BA11239" s="3"/>
      <c r="BB11239" s="3"/>
      <c r="BC11239" s="3"/>
      <c r="BD11239" s="3"/>
      <c r="BE11239" s="3"/>
      <c r="BF11239" s="3"/>
      <c r="BG11239" s="3"/>
      <c r="CK11239"/>
    </row>
    <row r="11240" spans="1:89" x14ac:dyDescent="0.25">
      <c r="A11240" s="2"/>
      <c r="B11240" s="5"/>
      <c r="C11240" s="5"/>
      <c r="D11240" s="5"/>
      <c r="E11240" s="5"/>
      <c r="F11240" s="5"/>
      <c r="G11240" s="5"/>
      <c r="H11240" s="5"/>
      <c r="I11240" s="3"/>
      <c r="J11240" s="5"/>
      <c r="K11240" s="5"/>
      <c r="L11240" s="5"/>
      <c r="M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3"/>
      <c r="AU11240" s="5"/>
      <c r="AV11240" s="3"/>
      <c r="AW11240" s="3"/>
      <c r="AX11240" s="3"/>
      <c r="AY11240" s="3"/>
      <c r="AZ11240" s="3"/>
      <c r="BA11240" s="3"/>
      <c r="BB11240" s="3"/>
      <c r="BC11240" s="3"/>
      <c r="BD11240" s="3"/>
      <c r="BE11240" s="3"/>
      <c r="BF11240" s="3"/>
      <c r="BG11240" s="3"/>
      <c r="CK11240"/>
    </row>
    <row r="11241" spans="1:89" x14ac:dyDescent="0.25">
      <c r="A11241" s="2"/>
      <c r="B11241" s="5"/>
      <c r="C11241" s="5"/>
      <c r="D11241" s="5"/>
      <c r="E11241" s="5"/>
      <c r="F11241" s="5"/>
      <c r="G11241" s="5"/>
      <c r="H11241" s="5"/>
      <c r="I11241" s="5"/>
      <c r="J11241" s="5"/>
      <c r="K11241" s="5"/>
      <c r="L11241" s="5"/>
      <c r="M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3"/>
      <c r="AU11241" s="5"/>
      <c r="AV11241" s="3"/>
      <c r="AW11241" s="3"/>
      <c r="AX11241" s="3"/>
      <c r="AY11241" s="3"/>
      <c r="AZ11241" s="3"/>
      <c r="BA11241" s="3"/>
      <c r="BB11241" s="3"/>
      <c r="BC11241" s="3"/>
      <c r="BD11241" s="3"/>
      <c r="BE11241" s="3"/>
      <c r="BF11241" s="3"/>
      <c r="BG11241" s="3"/>
      <c r="CK11241"/>
    </row>
    <row r="11242" spans="1:89" x14ac:dyDescent="0.25">
      <c r="A11242" s="2"/>
      <c r="B11242" s="5"/>
      <c r="C11242" s="5"/>
      <c r="D11242" s="5"/>
      <c r="E11242" s="5"/>
      <c r="F11242" s="5"/>
      <c r="G11242" s="5"/>
      <c r="H11242" s="5"/>
      <c r="I11242" s="3"/>
      <c r="J11242" s="5"/>
      <c r="K11242" s="5"/>
      <c r="L11242" s="5"/>
      <c r="M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3"/>
      <c r="AU11242" s="5"/>
      <c r="AV11242" s="3"/>
      <c r="AW11242" s="3"/>
      <c r="AX11242" s="3"/>
      <c r="AY11242" s="3"/>
      <c r="AZ11242" s="3"/>
      <c r="BA11242" s="3"/>
      <c r="BB11242" s="3"/>
      <c r="BC11242" s="3"/>
      <c r="BD11242" s="3"/>
      <c r="BE11242" s="3"/>
      <c r="BF11242" s="3"/>
      <c r="BG11242" s="3"/>
      <c r="CK11242"/>
    </row>
    <row r="11243" spans="1:89" x14ac:dyDescent="0.25">
      <c r="A11243" s="2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  <c r="L11243" s="5"/>
      <c r="M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3"/>
      <c r="AU11243" s="5"/>
      <c r="AV11243" s="3"/>
      <c r="AW11243" s="3"/>
      <c r="AX11243" s="3"/>
      <c r="AY11243" s="3"/>
      <c r="AZ11243" s="3"/>
      <c r="BA11243" s="3"/>
      <c r="BB11243" s="3"/>
      <c r="BC11243" s="3"/>
      <c r="BD11243" s="3"/>
      <c r="BE11243" s="3"/>
      <c r="BF11243" s="3"/>
      <c r="BG11243" s="3"/>
      <c r="CK11243"/>
    </row>
    <row r="11244" spans="1:89" x14ac:dyDescent="0.25">
      <c r="A11244" s="2"/>
      <c r="B11244" s="5"/>
      <c r="C11244" s="5"/>
      <c r="D11244" s="5"/>
      <c r="E11244" s="5"/>
      <c r="F11244" s="5"/>
      <c r="G11244" s="5"/>
      <c r="H11244" s="5"/>
      <c r="I11244" s="3"/>
      <c r="J11244" s="5"/>
      <c r="K11244" s="5"/>
      <c r="L11244" s="5"/>
      <c r="M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3"/>
      <c r="AU11244" s="5"/>
      <c r="AV11244" s="3"/>
      <c r="AW11244" s="3"/>
      <c r="AX11244" s="3"/>
      <c r="AY11244" s="3"/>
      <c r="AZ11244" s="3"/>
      <c r="BA11244" s="3"/>
      <c r="BB11244" s="3"/>
      <c r="BC11244" s="3"/>
      <c r="BD11244" s="3"/>
      <c r="BE11244" s="3"/>
      <c r="BF11244" s="3"/>
      <c r="BG11244" s="3"/>
      <c r="CK11244"/>
    </row>
    <row r="11245" spans="1:89" x14ac:dyDescent="0.25">
      <c r="A11245" s="2"/>
      <c r="B11245" s="5"/>
      <c r="C11245" s="5"/>
      <c r="D11245" s="5"/>
      <c r="E11245" s="5"/>
      <c r="F11245" s="5"/>
      <c r="G11245" s="5"/>
      <c r="H11245" s="5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G11245" s="3"/>
      <c r="AH11245" s="3"/>
      <c r="AI11245" s="3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3"/>
      <c r="AU11245" s="5"/>
      <c r="AV11245" s="3"/>
      <c r="AW11245" s="3"/>
      <c r="AX11245" s="3"/>
      <c r="AY11245" s="3"/>
      <c r="AZ11245" s="3"/>
      <c r="BA11245" s="3"/>
      <c r="BB11245" s="3"/>
      <c r="BC11245" s="3"/>
      <c r="BD11245" s="3"/>
      <c r="BE11245" s="3"/>
      <c r="BF11245" s="3"/>
      <c r="BG11245" s="3"/>
      <c r="CK11245"/>
    </row>
    <row r="11246" spans="1:89" x14ac:dyDescent="0.25">
      <c r="A11246" s="2"/>
      <c r="B11246" s="5"/>
      <c r="C11246" s="5"/>
      <c r="D11246" s="5"/>
      <c r="E11246" s="5"/>
      <c r="F11246" s="5"/>
      <c r="G11246" s="5"/>
      <c r="H11246" s="5"/>
      <c r="I11246" s="5"/>
      <c r="J11246" s="5"/>
      <c r="K11246" s="5"/>
      <c r="L11246" s="5"/>
      <c r="M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3"/>
      <c r="AU11246" s="5"/>
      <c r="AV11246" s="3"/>
      <c r="AW11246" s="3"/>
      <c r="AX11246" s="3"/>
      <c r="AY11246" s="3"/>
      <c r="AZ11246" s="3"/>
      <c r="BA11246" s="3"/>
      <c r="BB11246" s="3"/>
      <c r="BC11246" s="3"/>
      <c r="BD11246" s="3"/>
      <c r="BE11246" s="3"/>
      <c r="BF11246" s="3"/>
      <c r="BG11246" s="3"/>
      <c r="CK11246"/>
    </row>
    <row r="11247" spans="1:89" x14ac:dyDescent="0.25">
      <c r="A11247" s="2"/>
      <c r="B11247" s="5"/>
      <c r="C11247" s="5"/>
      <c r="D11247" s="5"/>
      <c r="E11247" s="5"/>
      <c r="F11247" s="5"/>
      <c r="G11247" s="5"/>
      <c r="H11247" s="5"/>
      <c r="I11247" s="5"/>
      <c r="J11247" s="5"/>
      <c r="K11247" s="5"/>
      <c r="L11247" s="5"/>
      <c r="M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3"/>
      <c r="AU11247" s="5"/>
      <c r="AV11247" s="3"/>
      <c r="AW11247" s="3"/>
      <c r="AX11247" s="3"/>
      <c r="AY11247" s="3"/>
      <c r="AZ11247" s="3"/>
      <c r="BA11247" s="3"/>
      <c r="BB11247" s="3"/>
      <c r="BC11247" s="3"/>
      <c r="BD11247" s="3"/>
      <c r="BE11247" s="3"/>
      <c r="BF11247" s="3"/>
      <c r="BG11247" s="3"/>
      <c r="CK11247"/>
    </row>
    <row r="11248" spans="1:89" x14ac:dyDescent="0.25">
      <c r="A11248" s="2"/>
      <c r="B11248" s="5"/>
      <c r="C11248" s="5"/>
      <c r="D11248" s="5"/>
      <c r="E11248" s="5"/>
      <c r="F11248" s="5"/>
      <c r="G11248" s="5"/>
      <c r="H11248" s="5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G11248" s="3"/>
      <c r="AH11248" s="3"/>
      <c r="AI11248" s="3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3"/>
      <c r="AU11248" s="5"/>
      <c r="AV11248" s="3"/>
      <c r="AW11248" s="3"/>
      <c r="AX11248" s="3"/>
      <c r="AY11248" s="3"/>
      <c r="AZ11248" s="3"/>
      <c r="BA11248" s="3"/>
      <c r="BB11248" s="3"/>
      <c r="BC11248" s="3"/>
      <c r="BD11248" s="3"/>
      <c r="BE11248" s="3"/>
      <c r="BF11248" s="3"/>
      <c r="BG11248" s="3"/>
      <c r="CK11248"/>
    </row>
    <row r="11249" spans="1:89" x14ac:dyDescent="0.25">
      <c r="A11249" s="2"/>
      <c r="B11249" s="5"/>
      <c r="C11249" s="5"/>
      <c r="D11249" s="5"/>
      <c r="E11249" s="5"/>
      <c r="F11249" s="5"/>
      <c r="G11249" s="5"/>
      <c r="H11249" s="5"/>
      <c r="I11249" s="3"/>
      <c r="J11249" s="5"/>
      <c r="K11249" s="5"/>
      <c r="L11249" s="5"/>
      <c r="M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3"/>
      <c r="AU11249" s="5"/>
      <c r="AV11249" s="3"/>
      <c r="AW11249" s="3"/>
      <c r="AX11249" s="3"/>
      <c r="AY11249" s="3"/>
      <c r="AZ11249" s="3"/>
      <c r="BA11249" s="3"/>
      <c r="BB11249" s="3"/>
      <c r="BC11249" s="3"/>
      <c r="BD11249" s="3"/>
      <c r="BE11249" s="3"/>
      <c r="BF11249" s="3"/>
      <c r="BG11249" s="3"/>
      <c r="CK11249"/>
    </row>
    <row r="11250" spans="1:89" x14ac:dyDescent="0.25">
      <c r="A11250" s="2"/>
      <c r="B11250" s="5"/>
      <c r="C11250" s="5"/>
      <c r="D11250" s="5"/>
      <c r="E11250" s="5"/>
      <c r="F11250" s="5"/>
      <c r="G11250" s="5"/>
      <c r="H11250" s="5"/>
      <c r="I11250" s="5"/>
      <c r="J11250" s="5"/>
      <c r="K11250" s="5"/>
      <c r="L11250" s="5"/>
      <c r="M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3"/>
      <c r="AU11250" s="5"/>
      <c r="AV11250" s="3"/>
      <c r="AW11250" s="3"/>
      <c r="AX11250" s="3"/>
      <c r="AY11250" s="3"/>
      <c r="AZ11250" s="3"/>
      <c r="BA11250" s="3"/>
      <c r="BB11250" s="3"/>
      <c r="BC11250" s="3"/>
      <c r="BD11250" s="3"/>
      <c r="BE11250" s="3"/>
      <c r="BF11250" s="3"/>
      <c r="BG11250" s="3"/>
      <c r="CK11250"/>
    </row>
    <row r="11251" spans="1:89" x14ac:dyDescent="0.25">
      <c r="A11251" s="2"/>
      <c r="B11251" s="5"/>
      <c r="C11251" s="5"/>
      <c r="D11251" s="5"/>
      <c r="E11251" s="5"/>
      <c r="F11251" s="5"/>
      <c r="G11251" s="5"/>
      <c r="H11251" s="5"/>
      <c r="I11251" s="5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G11251" s="3"/>
      <c r="AH11251" s="3"/>
      <c r="AI11251" s="3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3"/>
      <c r="AU11251" s="5"/>
      <c r="AV11251" s="3"/>
      <c r="AW11251" s="3"/>
      <c r="AX11251" s="3"/>
      <c r="AY11251" s="3"/>
      <c r="AZ11251" s="3"/>
      <c r="BA11251" s="3"/>
      <c r="BB11251" s="3"/>
      <c r="BC11251" s="3"/>
      <c r="BD11251" s="3"/>
      <c r="BE11251" s="3"/>
      <c r="BF11251" s="3"/>
      <c r="BG11251" s="3"/>
      <c r="CK11251"/>
    </row>
    <row r="11252" spans="1:89" x14ac:dyDescent="0.25">
      <c r="A11252" s="2"/>
      <c r="B11252" s="5"/>
      <c r="C11252" s="5"/>
      <c r="D11252" s="5"/>
      <c r="E11252" s="5"/>
      <c r="F11252" s="5"/>
      <c r="G11252" s="5"/>
      <c r="H11252" s="5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G11252" s="3"/>
      <c r="AH11252" s="3"/>
      <c r="AI11252" s="3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3"/>
      <c r="AU11252" s="5"/>
      <c r="AV11252" s="3"/>
      <c r="AW11252" s="3"/>
      <c r="AX11252" s="3"/>
      <c r="AY11252" s="3"/>
      <c r="AZ11252" s="3"/>
      <c r="BA11252" s="3"/>
      <c r="BB11252" s="3"/>
      <c r="BC11252" s="3"/>
      <c r="BD11252" s="3"/>
      <c r="BE11252" s="3"/>
      <c r="BF11252" s="3"/>
      <c r="BG11252" s="3"/>
      <c r="CK11252"/>
    </row>
    <row r="11253" spans="1:89" x14ac:dyDescent="0.25">
      <c r="A11253" s="2"/>
      <c r="B11253" s="5"/>
      <c r="C11253" s="5"/>
      <c r="D11253" s="5"/>
      <c r="E11253" s="5"/>
      <c r="F11253" s="5"/>
      <c r="G11253" s="5"/>
      <c r="H11253" s="5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G11253" s="3"/>
      <c r="AH11253" s="3"/>
      <c r="AI11253" s="3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3"/>
      <c r="AU11253" s="5"/>
      <c r="AV11253" s="3"/>
      <c r="AW11253" s="3"/>
      <c r="AX11253" s="3"/>
      <c r="AY11253" s="3"/>
      <c r="AZ11253" s="3"/>
      <c r="BA11253" s="3"/>
      <c r="BB11253" s="3"/>
      <c r="BC11253" s="3"/>
      <c r="BD11253" s="3"/>
      <c r="BE11253" s="3"/>
      <c r="BF11253" s="3"/>
      <c r="BG11253" s="3"/>
      <c r="CK11253"/>
    </row>
    <row r="11254" spans="1:89" x14ac:dyDescent="0.25">
      <c r="A11254" s="2"/>
      <c r="B11254" s="5"/>
      <c r="C11254" s="5"/>
      <c r="D11254" s="5"/>
      <c r="E11254" s="5"/>
      <c r="F11254" s="5"/>
      <c r="G11254" s="5"/>
      <c r="H11254" s="5"/>
      <c r="I11254" s="3"/>
      <c r="J11254" s="5"/>
      <c r="K11254" s="5"/>
      <c r="L11254" s="5"/>
      <c r="M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3"/>
      <c r="AU11254" s="5"/>
      <c r="AV11254" s="3"/>
      <c r="AW11254" s="3"/>
      <c r="AX11254" s="3"/>
      <c r="AY11254" s="3"/>
      <c r="AZ11254" s="3"/>
      <c r="BA11254" s="3"/>
      <c r="BB11254" s="3"/>
      <c r="BC11254" s="3"/>
      <c r="BD11254" s="3"/>
      <c r="BE11254" s="3"/>
      <c r="BF11254" s="3"/>
      <c r="BG11254" s="3"/>
      <c r="CK11254"/>
    </row>
    <row r="11255" spans="1:89" x14ac:dyDescent="0.25">
      <c r="A11255" s="2"/>
      <c r="B11255" s="5"/>
      <c r="C11255" s="5"/>
      <c r="D11255" s="5"/>
      <c r="E11255" s="5"/>
      <c r="F11255" s="5"/>
      <c r="G11255" s="5"/>
      <c r="H11255" s="5"/>
      <c r="I11255" s="3"/>
      <c r="J11255" s="5"/>
      <c r="K11255" s="5"/>
      <c r="L11255" s="5"/>
      <c r="M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3"/>
      <c r="AU11255" s="5"/>
      <c r="AV11255" s="3"/>
      <c r="AW11255" s="3"/>
      <c r="AX11255" s="3"/>
      <c r="AY11255" s="3"/>
      <c r="AZ11255" s="3"/>
      <c r="BA11255" s="3"/>
      <c r="BB11255" s="3"/>
      <c r="BC11255" s="3"/>
      <c r="BD11255" s="3"/>
      <c r="BE11255" s="3"/>
      <c r="BF11255" s="3"/>
      <c r="BG11255" s="3"/>
      <c r="CK11255"/>
    </row>
    <row r="11256" spans="1:89" x14ac:dyDescent="0.25">
      <c r="A11256" s="2"/>
      <c r="B11256" s="5"/>
      <c r="C11256" s="5"/>
      <c r="D11256" s="5"/>
      <c r="E11256" s="5"/>
      <c r="F11256" s="5"/>
      <c r="G11256" s="5"/>
      <c r="H11256" s="5"/>
      <c r="I11256" s="5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G11256" s="3"/>
      <c r="AH11256" s="3"/>
      <c r="AI11256" s="3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3"/>
      <c r="AU11256" s="5"/>
      <c r="AV11256" s="3"/>
      <c r="AW11256" s="3"/>
      <c r="AX11256" s="3"/>
      <c r="AY11256" s="3"/>
      <c r="AZ11256" s="3"/>
      <c r="BA11256" s="3"/>
      <c r="BB11256" s="3"/>
      <c r="BC11256" s="3"/>
      <c r="BD11256" s="3"/>
      <c r="BE11256" s="3"/>
      <c r="BF11256" s="3"/>
      <c r="BG11256" s="3"/>
      <c r="CK11256"/>
    </row>
    <row r="11257" spans="1:89" x14ac:dyDescent="0.25">
      <c r="A11257" s="2"/>
      <c r="B11257" s="5"/>
      <c r="C11257" s="5"/>
      <c r="D11257" s="5"/>
      <c r="E11257" s="5"/>
      <c r="F11257" s="5"/>
      <c r="G11257" s="5"/>
      <c r="H11257" s="5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G11257" s="3"/>
      <c r="AH11257" s="3"/>
      <c r="AI11257" s="3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3"/>
      <c r="AU11257" s="5"/>
      <c r="AV11257" s="3"/>
      <c r="AW11257" s="3"/>
      <c r="AX11257" s="3"/>
      <c r="AY11257" s="3"/>
      <c r="AZ11257" s="3"/>
      <c r="BA11257" s="3"/>
      <c r="BB11257" s="3"/>
      <c r="BC11257" s="3"/>
      <c r="BD11257" s="3"/>
      <c r="BE11257" s="3"/>
      <c r="BF11257" s="3"/>
      <c r="BG11257" s="3"/>
      <c r="CK11257"/>
    </row>
    <row r="11258" spans="1:89" x14ac:dyDescent="0.25">
      <c r="A11258" s="2"/>
      <c r="B11258" s="5"/>
      <c r="C11258" s="5"/>
      <c r="D11258" s="5"/>
      <c r="E11258" s="5"/>
      <c r="F11258" s="5"/>
      <c r="G11258" s="5"/>
      <c r="H11258" s="5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3"/>
      <c r="AU11258" s="5"/>
      <c r="AV11258" s="3"/>
      <c r="AW11258" s="3"/>
      <c r="AX11258" s="3"/>
      <c r="AY11258" s="3"/>
      <c r="AZ11258" s="3"/>
      <c r="BA11258" s="3"/>
      <c r="BB11258" s="3"/>
      <c r="BC11258" s="3"/>
      <c r="BD11258" s="3"/>
      <c r="BE11258" s="3"/>
      <c r="BF11258" s="3"/>
      <c r="BG11258" s="3"/>
      <c r="CK11258"/>
    </row>
    <row r="11259" spans="1:89" x14ac:dyDescent="0.25">
      <c r="A11259" s="2"/>
      <c r="B11259" s="5"/>
      <c r="C11259" s="5"/>
      <c r="D11259" s="5"/>
      <c r="E11259" s="5"/>
      <c r="F11259" s="5"/>
      <c r="G11259" s="5"/>
      <c r="H11259" s="5"/>
      <c r="I11259" s="3"/>
      <c r="J11259" s="5"/>
      <c r="K11259" s="5"/>
      <c r="L11259" s="5"/>
      <c r="M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3"/>
      <c r="AU11259" s="5"/>
      <c r="AV11259" s="3"/>
      <c r="AW11259" s="3"/>
      <c r="AX11259" s="3"/>
      <c r="AY11259" s="3"/>
      <c r="AZ11259" s="3"/>
      <c r="BA11259" s="3"/>
      <c r="BB11259" s="3"/>
      <c r="BC11259" s="3"/>
      <c r="BD11259" s="3"/>
      <c r="BE11259" s="3"/>
      <c r="BF11259" s="3"/>
      <c r="BG11259" s="3"/>
      <c r="CK11259"/>
    </row>
    <row r="11260" spans="1:89" x14ac:dyDescent="0.25">
      <c r="A11260" s="2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  <c r="L11260" s="5"/>
      <c r="M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3"/>
      <c r="AU11260" s="5"/>
      <c r="AV11260" s="3"/>
      <c r="AW11260" s="3"/>
      <c r="AX11260" s="3"/>
      <c r="AY11260" s="3"/>
      <c r="AZ11260" s="3"/>
      <c r="BA11260" s="3"/>
      <c r="BB11260" s="3"/>
      <c r="BC11260" s="3"/>
      <c r="BD11260" s="3"/>
      <c r="BE11260" s="3"/>
      <c r="BF11260" s="3"/>
      <c r="BG11260" s="3"/>
      <c r="CK11260"/>
    </row>
    <row r="11261" spans="1:89" x14ac:dyDescent="0.25">
      <c r="A11261" s="2"/>
      <c r="B11261" s="5"/>
      <c r="C11261" s="5"/>
      <c r="D11261" s="5"/>
      <c r="E11261" s="5"/>
      <c r="F11261" s="5"/>
      <c r="G11261" s="5"/>
      <c r="H11261" s="5"/>
      <c r="I11261" s="3"/>
      <c r="J11261" s="5"/>
      <c r="K11261" s="5"/>
      <c r="L11261" s="5"/>
      <c r="M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3"/>
      <c r="AU11261" s="5"/>
      <c r="AV11261" s="3"/>
      <c r="AW11261" s="3"/>
      <c r="AX11261" s="3"/>
      <c r="AY11261" s="3"/>
      <c r="AZ11261" s="3"/>
      <c r="BA11261" s="3"/>
      <c r="BB11261" s="3"/>
      <c r="BC11261" s="3"/>
      <c r="BD11261" s="3"/>
      <c r="BE11261" s="3"/>
      <c r="BF11261" s="3"/>
      <c r="BG11261" s="3"/>
      <c r="CK11261"/>
    </row>
    <row r="11262" spans="1:89" x14ac:dyDescent="0.25">
      <c r="A11262" s="2"/>
      <c r="B11262" s="5"/>
      <c r="C11262" s="5"/>
      <c r="D11262" s="5"/>
      <c r="E11262" s="5"/>
      <c r="F11262" s="5"/>
      <c r="G11262" s="5"/>
      <c r="H11262" s="5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G11262" s="3"/>
      <c r="AH11262" s="3"/>
      <c r="AI11262" s="3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3"/>
      <c r="AU11262" s="5"/>
      <c r="AV11262" s="3"/>
      <c r="AW11262" s="3"/>
      <c r="AX11262" s="3"/>
      <c r="AY11262" s="3"/>
      <c r="AZ11262" s="3"/>
      <c r="BA11262" s="3"/>
      <c r="BB11262" s="3"/>
      <c r="BC11262" s="3"/>
      <c r="BD11262" s="3"/>
      <c r="BE11262" s="3"/>
      <c r="BF11262" s="3"/>
      <c r="BG11262" s="3"/>
      <c r="CK11262"/>
    </row>
    <row r="11263" spans="1:89" x14ac:dyDescent="0.25">
      <c r="A11263" s="2"/>
      <c r="B11263" s="5"/>
      <c r="C11263" s="5"/>
      <c r="D11263" s="5"/>
      <c r="E11263" s="5"/>
      <c r="F11263" s="5"/>
      <c r="G11263" s="5"/>
      <c r="H11263" s="5"/>
      <c r="I11263" s="3"/>
      <c r="J11263" s="5"/>
      <c r="K11263" s="5"/>
      <c r="L11263" s="5"/>
      <c r="M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3"/>
      <c r="AU11263" s="5"/>
      <c r="AV11263" s="3"/>
      <c r="AW11263" s="3"/>
      <c r="AX11263" s="3"/>
      <c r="AY11263" s="3"/>
      <c r="AZ11263" s="3"/>
      <c r="BA11263" s="3"/>
      <c r="BB11263" s="3"/>
      <c r="BC11263" s="3"/>
      <c r="BD11263" s="3"/>
      <c r="BE11263" s="3"/>
      <c r="BF11263" s="3"/>
      <c r="BG11263" s="3"/>
      <c r="CK11263"/>
    </row>
    <row r="11264" spans="1:89" x14ac:dyDescent="0.25">
      <c r="A11264" s="2"/>
      <c r="B11264" s="5"/>
      <c r="C11264" s="5"/>
      <c r="D11264" s="5"/>
      <c r="E11264" s="5"/>
      <c r="F11264" s="5"/>
      <c r="G11264" s="5"/>
      <c r="H11264" s="5"/>
      <c r="I11264" s="5"/>
      <c r="J11264" s="5"/>
      <c r="K11264" s="5"/>
      <c r="L11264" s="5"/>
      <c r="M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3"/>
      <c r="AU11264" s="5"/>
      <c r="AV11264" s="3"/>
      <c r="AW11264" s="3"/>
      <c r="AX11264" s="3"/>
      <c r="AY11264" s="3"/>
      <c r="AZ11264" s="3"/>
      <c r="BA11264" s="3"/>
      <c r="BB11264" s="3"/>
      <c r="BC11264" s="3"/>
      <c r="BD11264" s="3"/>
      <c r="BE11264" s="3"/>
      <c r="BF11264" s="3"/>
      <c r="BG11264" s="3"/>
      <c r="CK11264"/>
    </row>
    <row r="11265" spans="1:89" x14ac:dyDescent="0.25">
      <c r="A11265" s="2"/>
      <c r="B11265" s="5"/>
      <c r="C11265" s="5"/>
      <c r="D11265" s="5"/>
      <c r="E11265" s="5"/>
      <c r="F11265" s="5"/>
      <c r="G11265" s="5"/>
      <c r="H11265" s="5"/>
      <c r="I11265" s="3"/>
      <c r="J11265" s="5"/>
      <c r="K11265" s="5"/>
      <c r="L11265" s="5"/>
      <c r="M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3"/>
      <c r="AU11265" s="5"/>
      <c r="AV11265" s="3"/>
      <c r="AW11265" s="3"/>
      <c r="AX11265" s="3"/>
      <c r="AY11265" s="3"/>
      <c r="AZ11265" s="3"/>
      <c r="BA11265" s="3"/>
      <c r="BB11265" s="3"/>
      <c r="BC11265" s="3"/>
      <c r="BD11265" s="3"/>
      <c r="BE11265" s="3"/>
      <c r="BF11265" s="3"/>
      <c r="BG11265" s="3"/>
      <c r="CK11265"/>
    </row>
    <row r="11266" spans="1:89" x14ac:dyDescent="0.25">
      <c r="A11266" s="2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  <c r="L11266" s="5"/>
      <c r="M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3"/>
      <c r="AU11266" s="5"/>
      <c r="AV11266" s="3"/>
      <c r="AW11266" s="3"/>
      <c r="AX11266" s="3"/>
      <c r="AY11266" s="3"/>
      <c r="AZ11266" s="3"/>
      <c r="BA11266" s="3"/>
      <c r="BB11266" s="3"/>
      <c r="BC11266" s="3"/>
      <c r="BD11266" s="3"/>
      <c r="BE11266" s="3"/>
      <c r="BF11266" s="3"/>
      <c r="BG11266" s="3"/>
      <c r="CK11266"/>
    </row>
    <row r="11267" spans="1:89" x14ac:dyDescent="0.25">
      <c r="A11267" s="2"/>
      <c r="B11267" s="5"/>
      <c r="C11267" s="5"/>
      <c r="D11267" s="5"/>
      <c r="E11267" s="5"/>
      <c r="F11267" s="5"/>
      <c r="G11267" s="5"/>
      <c r="H11267" s="5"/>
      <c r="I11267" s="5"/>
      <c r="J11267" s="5"/>
      <c r="K11267" s="5"/>
      <c r="L11267" s="5"/>
      <c r="M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3"/>
      <c r="AU11267" s="5"/>
      <c r="AV11267" s="3"/>
      <c r="AW11267" s="3"/>
      <c r="AX11267" s="3"/>
      <c r="AY11267" s="3"/>
      <c r="AZ11267" s="3"/>
      <c r="BA11267" s="3"/>
      <c r="BB11267" s="3"/>
      <c r="BC11267" s="3"/>
      <c r="BD11267" s="3"/>
      <c r="BE11267" s="3"/>
      <c r="BF11267" s="3"/>
      <c r="BG11267" s="3"/>
      <c r="CK11267"/>
    </row>
    <row r="11268" spans="1:89" x14ac:dyDescent="0.25">
      <c r="A11268" s="2"/>
      <c r="B11268" s="5"/>
      <c r="C11268" s="5"/>
      <c r="D11268" s="5"/>
      <c r="E11268" s="5"/>
      <c r="F11268" s="5"/>
      <c r="G11268" s="5"/>
      <c r="H11268" s="5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G11268" s="3"/>
      <c r="AH11268" s="3"/>
      <c r="AI11268" s="3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3"/>
      <c r="AU11268" s="5"/>
      <c r="AV11268" s="3"/>
      <c r="AW11268" s="3"/>
      <c r="AX11268" s="3"/>
      <c r="AY11268" s="3"/>
      <c r="AZ11268" s="3"/>
      <c r="BA11268" s="3"/>
      <c r="BB11268" s="3"/>
      <c r="BC11268" s="3"/>
      <c r="BD11268" s="3"/>
      <c r="BE11268" s="3"/>
      <c r="BF11268" s="3"/>
      <c r="BG11268" s="3"/>
      <c r="CK11268"/>
    </row>
    <row r="11269" spans="1:89" x14ac:dyDescent="0.25">
      <c r="A11269" s="2"/>
      <c r="B11269" s="5"/>
      <c r="C11269" s="5"/>
      <c r="D11269" s="5"/>
      <c r="E11269" s="5"/>
      <c r="F11269" s="5"/>
      <c r="G11269" s="5"/>
      <c r="H11269" s="5"/>
      <c r="I11269" s="5"/>
      <c r="J11269" s="5"/>
      <c r="K11269" s="5"/>
      <c r="L11269" s="5"/>
      <c r="M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3"/>
      <c r="AU11269" s="5"/>
      <c r="AV11269" s="3"/>
      <c r="AW11269" s="3"/>
      <c r="AX11269" s="3"/>
      <c r="AY11269" s="3"/>
      <c r="AZ11269" s="3"/>
      <c r="BA11269" s="3"/>
      <c r="BB11269" s="3"/>
      <c r="BC11269" s="3"/>
      <c r="BD11269" s="3"/>
      <c r="BE11269" s="3"/>
      <c r="BF11269" s="3"/>
      <c r="BG11269" s="3"/>
      <c r="CK11269"/>
    </row>
    <row r="11270" spans="1:89" x14ac:dyDescent="0.25">
      <c r="A11270" s="2"/>
      <c r="B11270" s="5"/>
      <c r="C11270" s="5"/>
      <c r="D11270" s="5"/>
      <c r="E11270" s="5"/>
      <c r="F11270" s="5"/>
      <c r="G11270" s="5"/>
      <c r="H11270" s="5"/>
      <c r="I11270" s="5"/>
      <c r="J11270" s="5"/>
      <c r="K11270" s="5"/>
      <c r="L11270" s="5"/>
      <c r="M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3"/>
      <c r="AU11270" s="5"/>
      <c r="AV11270" s="3"/>
      <c r="AW11270" s="3"/>
      <c r="AX11270" s="3"/>
      <c r="AY11270" s="3"/>
      <c r="AZ11270" s="3"/>
      <c r="BA11270" s="3"/>
      <c r="BB11270" s="3"/>
      <c r="BC11270" s="3"/>
      <c r="BD11270" s="3"/>
      <c r="BE11270" s="3"/>
      <c r="BF11270" s="3"/>
      <c r="BG11270" s="3"/>
      <c r="CK11270"/>
    </row>
    <row r="11271" spans="1:89" x14ac:dyDescent="0.25">
      <c r="A11271" s="2"/>
      <c r="B11271" s="5"/>
      <c r="C11271" s="5"/>
      <c r="D11271" s="5"/>
      <c r="E11271" s="5"/>
      <c r="F11271" s="5"/>
      <c r="G11271" s="5"/>
      <c r="H11271" s="5"/>
      <c r="I11271" s="3"/>
      <c r="J11271" s="5"/>
      <c r="K11271" s="5"/>
      <c r="L11271" s="5"/>
      <c r="M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3"/>
      <c r="AU11271" s="5"/>
      <c r="AV11271" s="3"/>
      <c r="AW11271" s="3"/>
      <c r="AX11271" s="3"/>
      <c r="AY11271" s="3"/>
      <c r="AZ11271" s="3"/>
      <c r="BA11271" s="3"/>
      <c r="BB11271" s="3"/>
      <c r="BC11271" s="3"/>
      <c r="BD11271" s="3"/>
      <c r="BE11271" s="3"/>
      <c r="BF11271" s="3"/>
      <c r="BG11271" s="3"/>
      <c r="CK11271"/>
    </row>
    <row r="11272" spans="1:89" x14ac:dyDescent="0.25">
      <c r="A11272" s="2"/>
      <c r="B11272" s="5"/>
      <c r="C11272" s="5"/>
      <c r="D11272" s="5"/>
      <c r="E11272" s="5"/>
      <c r="F11272" s="5"/>
      <c r="G11272" s="5"/>
      <c r="H11272" s="5"/>
      <c r="I11272" s="5"/>
      <c r="J11272" s="5"/>
      <c r="K11272" s="5"/>
      <c r="L11272" s="5"/>
      <c r="M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3"/>
      <c r="AU11272" s="5"/>
      <c r="AV11272" s="3"/>
      <c r="AW11272" s="3"/>
      <c r="AX11272" s="3"/>
      <c r="AY11272" s="3"/>
      <c r="AZ11272" s="3"/>
      <c r="BA11272" s="3"/>
      <c r="BB11272" s="3"/>
      <c r="BC11272" s="3"/>
      <c r="BD11272" s="3"/>
      <c r="BE11272" s="3"/>
      <c r="BF11272" s="3"/>
      <c r="BG11272" s="3"/>
      <c r="CK11272"/>
    </row>
    <row r="11273" spans="1:89" x14ac:dyDescent="0.25">
      <c r="A11273" s="2"/>
      <c r="B11273" s="5"/>
      <c r="C11273" s="5"/>
      <c r="D11273" s="5"/>
      <c r="E11273" s="5"/>
      <c r="F11273" s="5"/>
      <c r="G11273" s="5"/>
      <c r="H11273" s="5"/>
      <c r="I11273" s="5"/>
      <c r="J11273" s="5"/>
      <c r="K11273" s="5"/>
      <c r="L11273" s="5"/>
      <c r="M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3"/>
      <c r="AU11273" s="5"/>
      <c r="AV11273" s="3"/>
      <c r="AW11273" s="3"/>
      <c r="AX11273" s="3"/>
      <c r="AY11273" s="3"/>
      <c r="AZ11273" s="3"/>
      <c r="BA11273" s="3"/>
      <c r="BB11273" s="3"/>
      <c r="BC11273" s="3"/>
      <c r="BD11273" s="3"/>
      <c r="BE11273" s="3"/>
      <c r="BF11273" s="3"/>
      <c r="BG11273" s="3"/>
      <c r="CK11273"/>
    </row>
    <row r="11274" spans="1:89" x14ac:dyDescent="0.25">
      <c r="A11274" s="2"/>
      <c r="B11274" s="5"/>
      <c r="C11274" s="5"/>
      <c r="D11274" s="5"/>
      <c r="E11274" s="5"/>
      <c r="F11274" s="5"/>
      <c r="G11274" s="5"/>
      <c r="H11274" s="5"/>
      <c r="I11274" s="5"/>
      <c r="J11274" s="5"/>
      <c r="K11274" s="5"/>
      <c r="L11274" s="5"/>
      <c r="M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3"/>
      <c r="AU11274" s="5"/>
      <c r="AV11274" s="3"/>
      <c r="AW11274" s="3"/>
      <c r="AX11274" s="3"/>
      <c r="AY11274" s="3"/>
      <c r="AZ11274" s="3"/>
      <c r="BA11274" s="3"/>
      <c r="BB11274" s="3"/>
      <c r="BC11274" s="3"/>
      <c r="BD11274" s="3"/>
      <c r="BE11274" s="3"/>
      <c r="BF11274" s="3"/>
      <c r="BG11274" s="3"/>
      <c r="CK11274"/>
    </row>
    <row r="11275" spans="1:89" x14ac:dyDescent="0.25">
      <c r="A11275" s="2"/>
      <c r="B11275" s="5"/>
      <c r="C11275" s="5"/>
      <c r="D11275" s="5"/>
      <c r="E11275" s="5"/>
      <c r="F11275" s="5"/>
      <c r="G11275" s="5"/>
      <c r="H11275" s="5"/>
      <c r="I11275" s="5"/>
      <c r="J11275" s="5"/>
      <c r="K11275" s="5"/>
      <c r="L11275" s="5"/>
      <c r="M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3"/>
      <c r="AU11275" s="5"/>
      <c r="AV11275" s="3"/>
      <c r="AW11275" s="3"/>
      <c r="AX11275" s="3"/>
      <c r="AY11275" s="3"/>
      <c r="AZ11275" s="3"/>
      <c r="BA11275" s="3"/>
      <c r="BB11275" s="3"/>
      <c r="BC11275" s="3"/>
      <c r="BD11275" s="3"/>
      <c r="BE11275" s="3"/>
      <c r="BF11275" s="3"/>
      <c r="BG11275" s="3"/>
      <c r="CK11275"/>
    </row>
    <row r="11276" spans="1:89" x14ac:dyDescent="0.25">
      <c r="A11276" s="2"/>
      <c r="B11276" s="5"/>
      <c r="C11276" s="5"/>
      <c r="D11276" s="5"/>
      <c r="E11276" s="5"/>
      <c r="F11276" s="5"/>
      <c r="G11276" s="5"/>
      <c r="H11276" s="5"/>
      <c r="I11276" s="3"/>
      <c r="J11276" s="5"/>
      <c r="K11276" s="5"/>
      <c r="L11276" s="5"/>
      <c r="M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3"/>
      <c r="AU11276" s="5"/>
      <c r="AV11276" s="3"/>
      <c r="AW11276" s="3"/>
      <c r="AX11276" s="3"/>
      <c r="AY11276" s="3"/>
      <c r="AZ11276" s="3"/>
      <c r="BA11276" s="3"/>
      <c r="BB11276" s="3"/>
      <c r="BC11276" s="3"/>
      <c r="BD11276" s="3"/>
      <c r="BE11276" s="3"/>
      <c r="BF11276" s="3"/>
      <c r="BG11276" s="3"/>
      <c r="CK11276"/>
    </row>
    <row r="11277" spans="1:89" x14ac:dyDescent="0.25">
      <c r="A11277" s="2"/>
      <c r="B11277" s="5"/>
      <c r="C11277" s="5"/>
      <c r="D11277" s="5"/>
      <c r="E11277" s="5"/>
      <c r="F11277" s="5"/>
      <c r="G11277" s="5"/>
      <c r="H11277" s="5"/>
      <c r="I11277" s="3"/>
      <c r="J11277" s="5"/>
      <c r="K11277" s="5"/>
      <c r="L11277" s="5"/>
      <c r="M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3"/>
      <c r="AU11277" s="5"/>
      <c r="AV11277" s="3"/>
      <c r="AW11277" s="3"/>
      <c r="AX11277" s="3"/>
      <c r="AY11277" s="3"/>
      <c r="AZ11277" s="3"/>
      <c r="BA11277" s="3"/>
      <c r="BB11277" s="3"/>
      <c r="BC11277" s="3"/>
      <c r="BD11277" s="3"/>
      <c r="BE11277" s="3"/>
      <c r="BF11277" s="3"/>
      <c r="BG11277" s="3"/>
      <c r="CK11277"/>
    </row>
    <row r="11278" spans="1:89" x14ac:dyDescent="0.25">
      <c r="A11278" s="2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3"/>
      <c r="AU11278" s="5"/>
      <c r="AV11278" s="3"/>
      <c r="AW11278" s="3"/>
      <c r="AX11278" s="3"/>
      <c r="AY11278" s="3"/>
      <c r="AZ11278" s="3"/>
      <c r="BA11278" s="3"/>
      <c r="BB11278" s="3"/>
      <c r="BC11278" s="3"/>
      <c r="BD11278" s="3"/>
      <c r="BE11278" s="3"/>
      <c r="BF11278" s="3"/>
      <c r="BG11278" s="3"/>
      <c r="CK11278"/>
    </row>
    <row r="11279" spans="1:89" x14ac:dyDescent="0.25">
      <c r="A11279" s="2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  <c r="L11279" s="5"/>
      <c r="M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3"/>
      <c r="AU11279" s="5"/>
      <c r="AV11279" s="3"/>
      <c r="AW11279" s="3"/>
      <c r="AX11279" s="3"/>
      <c r="AY11279" s="3"/>
      <c r="AZ11279" s="3"/>
      <c r="BA11279" s="3"/>
      <c r="BB11279" s="3"/>
      <c r="BC11279" s="3"/>
      <c r="BD11279" s="3"/>
      <c r="BE11279" s="3"/>
      <c r="BF11279" s="3"/>
      <c r="BG11279" s="3"/>
      <c r="CK11279"/>
    </row>
    <row r="11280" spans="1:89" x14ac:dyDescent="0.25">
      <c r="A11280" s="2"/>
      <c r="B11280" s="5"/>
      <c r="C11280" s="5"/>
      <c r="D11280" s="5"/>
      <c r="E11280" s="5"/>
      <c r="F11280" s="5"/>
      <c r="G11280" s="5"/>
      <c r="H11280" s="5"/>
      <c r="I11280" s="5"/>
      <c r="J11280" s="5"/>
      <c r="K11280" s="5"/>
      <c r="L11280" s="5"/>
      <c r="M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3"/>
      <c r="AU11280" s="5"/>
      <c r="AV11280" s="3"/>
      <c r="AW11280" s="3"/>
      <c r="AX11280" s="3"/>
      <c r="AY11280" s="3"/>
      <c r="AZ11280" s="3"/>
      <c r="BA11280" s="3"/>
      <c r="BB11280" s="3"/>
      <c r="BC11280" s="3"/>
      <c r="BD11280" s="3"/>
      <c r="BE11280" s="3"/>
      <c r="BF11280" s="3"/>
      <c r="BG11280" s="3"/>
      <c r="CK11280"/>
    </row>
    <row r="11281" spans="1:89" x14ac:dyDescent="0.25">
      <c r="A11281" s="2"/>
      <c r="B11281" s="5"/>
      <c r="C11281" s="5"/>
      <c r="D11281" s="5"/>
      <c r="E11281" s="5"/>
      <c r="F11281" s="5"/>
      <c r="G11281" s="5"/>
      <c r="H11281" s="5"/>
      <c r="I11281" s="3"/>
      <c r="J11281" s="5"/>
      <c r="K11281" s="5"/>
      <c r="L11281" s="5"/>
      <c r="M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3"/>
      <c r="AU11281" s="5"/>
      <c r="AV11281" s="3"/>
      <c r="AW11281" s="3"/>
      <c r="AX11281" s="3"/>
      <c r="AY11281" s="3"/>
      <c r="AZ11281" s="3"/>
      <c r="BA11281" s="3"/>
      <c r="BB11281" s="3"/>
      <c r="BC11281" s="3"/>
      <c r="BD11281" s="3"/>
      <c r="BE11281" s="3"/>
      <c r="BF11281" s="3"/>
      <c r="BG11281" s="3"/>
      <c r="CK11281"/>
    </row>
    <row r="11282" spans="1:89" x14ac:dyDescent="0.25">
      <c r="A11282" s="2"/>
      <c r="B11282" s="5"/>
      <c r="C11282" s="5"/>
      <c r="D11282" s="5"/>
      <c r="E11282" s="5"/>
      <c r="F11282" s="5"/>
      <c r="G11282" s="5"/>
      <c r="H11282" s="5"/>
      <c r="I11282" s="3"/>
      <c r="J11282" s="5"/>
      <c r="K11282" s="5"/>
      <c r="L11282" s="5"/>
      <c r="M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3"/>
      <c r="AU11282" s="5"/>
      <c r="AV11282" s="3"/>
      <c r="AW11282" s="3"/>
      <c r="AX11282" s="3"/>
      <c r="AY11282" s="3"/>
      <c r="AZ11282" s="3"/>
      <c r="BA11282" s="3"/>
      <c r="BB11282" s="3"/>
      <c r="BC11282" s="3"/>
      <c r="BD11282" s="3"/>
      <c r="BE11282" s="3"/>
      <c r="BF11282" s="3"/>
      <c r="BG11282" s="3"/>
      <c r="CK11282"/>
    </row>
    <row r="11283" spans="1:89" x14ac:dyDescent="0.25">
      <c r="A11283" s="2"/>
      <c r="B11283" s="5"/>
      <c r="C11283" s="5"/>
      <c r="D11283" s="5"/>
      <c r="E11283" s="5"/>
      <c r="F11283" s="5"/>
      <c r="G11283" s="5"/>
      <c r="H11283" s="5"/>
      <c r="I11283" s="3"/>
      <c r="J11283" s="5"/>
      <c r="K11283" s="5"/>
      <c r="L11283" s="5"/>
      <c r="M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3"/>
      <c r="AU11283" s="5"/>
      <c r="AV11283" s="3"/>
      <c r="AW11283" s="3"/>
      <c r="AX11283" s="3"/>
      <c r="AY11283" s="3"/>
      <c r="AZ11283" s="3"/>
      <c r="BA11283" s="3"/>
      <c r="BB11283" s="3"/>
      <c r="BC11283" s="3"/>
      <c r="BD11283" s="3"/>
      <c r="BE11283" s="3"/>
      <c r="BF11283" s="3"/>
      <c r="BG11283" s="3"/>
      <c r="CK11283"/>
    </row>
    <row r="11284" spans="1:89" x14ac:dyDescent="0.25">
      <c r="A11284" s="2"/>
      <c r="B11284" s="5"/>
      <c r="C11284" s="5"/>
      <c r="D11284" s="5"/>
      <c r="E11284" s="5"/>
      <c r="F11284" s="5"/>
      <c r="G11284" s="5"/>
      <c r="H11284" s="5"/>
      <c r="I11284" s="5"/>
      <c r="J11284" s="5"/>
      <c r="K11284" s="5"/>
      <c r="L11284" s="5"/>
      <c r="M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3"/>
      <c r="AU11284" s="5"/>
      <c r="AV11284" s="3"/>
      <c r="AW11284" s="3"/>
      <c r="AX11284" s="3"/>
      <c r="AY11284" s="3"/>
      <c r="AZ11284" s="3"/>
      <c r="BA11284" s="3"/>
      <c r="BB11284" s="3"/>
      <c r="BC11284" s="3"/>
      <c r="BD11284" s="3"/>
      <c r="BE11284" s="3"/>
      <c r="BF11284" s="3"/>
      <c r="BG11284" s="3"/>
      <c r="CK11284"/>
    </row>
    <row r="11285" spans="1:89" x14ac:dyDescent="0.25">
      <c r="A11285" s="2"/>
      <c r="B11285" s="5"/>
      <c r="C11285" s="5"/>
      <c r="D11285" s="5"/>
      <c r="E11285" s="5"/>
      <c r="F11285" s="5"/>
      <c r="G11285" s="5"/>
      <c r="H11285" s="5"/>
      <c r="I11285" s="3"/>
      <c r="J11285" s="5"/>
      <c r="K11285" s="5"/>
      <c r="L11285" s="5"/>
      <c r="M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3"/>
      <c r="AU11285" s="5"/>
      <c r="AV11285" s="3"/>
      <c r="AW11285" s="3"/>
      <c r="AX11285" s="3"/>
      <c r="AY11285" s="3"/>
      <c r="AZ11285" s="3"/>
      <c r="BA11285" s="3"/>
      <c r="BB11285" s="3"/>
      <c r="BC11285" s="3"/>
      <c r="BD11285" s="3"/>
      <c r="BE11285" s="3"/>
      <c r="BF11285" s="3"/>
      <c r="BG11285" s="3"/>
      <c r="CK11285"/>
    </row>
    <row r="11286" spans="1:89" x14ac:dyDescent="0.25">
      <c r="A11286" s="2"/>
      <c r="B11286" s="5"/>
      <c r="C11286" s="5"/>
      <c r="D11286" s="5"/>
      <c r="E11286" s="5"/>
      <c r="F11286" s="5"/>
      <c r="G11286" s="5"/>
      <c r="H11286" s="5"/>
      <c r="I11286" s="5"/>
      <c r="J11286" s="5"/>
      <c r="K11286" s="5"/>
      <c r="L11286" s="5"/>
      <c r="M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3"/>
      <c r="AU11286" s="5"/>
      <c r="AV11286" s="3"/>
      <c r="AW11286" s="3"/>
      <c r="AX11286" s="3"/>
      <c r="AY11286" s="3"/>
      <c r="AZ11286" s="3"/>
      <c r="BA11286" s="3"/>
      <c r="BB11286" s="3"/>
      <c r="BC11286" s="3"/>
      <c r="BD11286" s="3"/>
      <c r="BE11286" s="3"/>
      <c r="BF11286" s="3"/>
      <c r="BG11286" s="3"/>
      <c r="CK11286"/>
    </row>
    <row r="11287" spans="1:89" x14ac:dyDescent="0.25">
      <c r="A11287" s="2"/>
      <c r="B11287" s="5"/>
      <c r="C11287" s="5"/>
      <c r="D11287" s="5"/>
      <c r="E11287" s="5"/>
      <c r="F11287" s="5"/>
      <c r="G11287" s="5"/>
      <c r="H11287" s="5"/>
      <c r="I11287" s="3"/>
      <c r="J11287" s="5"/>
      <c r="K11287" s="5"/>
      <c r="L11287" s="5"/>
      <c r="M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3"/>
      <c r="AU11287" s="5"/>
      <c r="AV11287" s="3"/>
      <c r="AW11287" s="3"/>
      <c r="AX11287" s="3"/>
      <c r="AY11287" s="3"/>
      <c r="AZ11287" s="3"/>
      <c r="BA11287" s="3"/>
      <c r="BB11287" s="3"/>
      <c r="BC11287" s="3"/>
      <c r="BD11287" s="3"/>
      <c r="BE11287" s="3"/>
      <c r="BF11287" s="3"/>
      <c r="BG11287" s="3"/>
      <c r="CK11287"/>
    </row>
    <row r="11288" spans="1:89" x14ac:dyDescent="0.25">
      <c r="A11288" s="2"/>
      <c r="B11288" s="5"/>
      <c r="C11288" s="5"/>
      <c r="D11288" s="5"/>
      <c r="E11288" s="5"/>
      <c r="F11288" s="5"/>
      <c r="G11288" s="5"/>
      <c r="H11288" s="5"/>
      <c r="I11288" s="5"/>
      <c r="J11288" s="5"/>
      <c r="K11288" s="5"/>
      <c r="L11288" s="5"/>
      <c r="M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3"/>
      <c r="AU11288" s="5"/>
      <c r="AV11288" s="3"/>
      <c r="AW11288" s="3"/>
      <c r="AX11288" s="3"/>
      <c r="AY11288" s="3"/>
      <c r="AZ11288" s="3"/>
      <c r="BA11288" s="3"/>
      <c r="BB11288" s="3"/>
      <c r="BC11288" s="3"/>
      <c r="BD11288" s="3"/>
      <c r="BE11288" s="3"/>
      <c r="BF11288" s="3"/>
      <c r="BG11288" s="3"/>
      <c r="CK11288"/>
    </row>
    <row r="11289" spans="1:89" x14ac:dyDescent="0.25">
      <c r="A11289" s="2"/>
      <c r="B11289" s="5"/>
      <c r="C11289" s="5"/>
      <c r="D11289" s="5"/>
      <c r="E11289" s="5"/>
      <c r="F11289" s="5"/>
      <c r="G11289" s="5"/>
      <c r="H11289" s="5"/>
      <c r="I11289" s="3"/>
      <c r="J11289" s="5"/>
      <c r="K11289" s="5"/>
      <c r="L11289" s="5"/>
      <c r="M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3"/>
      <c r="AU11289" s="5"/>
      <c r="AV11289" s="3"/>
      <c r="AW11289" s="3"/>
      <c r="AX11289" s="3"/>
      <c r="AY11289" s="3"/>
      <c r="AZ11289" s="3"/>
      <c r="BA11289" s="3"/>
      <c r="BB11289" s="3"/>
      <c r="BC11289" s="3"/>
      <c r="BD11289" s="3"/>
      <c r="BE11289" s="3"/>
      <c r="BF11289" s="3"/>
      <c r="BG11289" s="3"/>
      <c r="CK11289"/>
    </row>
    <row r="11290" spans="1:89" x14ac:dyDescent="0.25">
      <c r="A11290" s="2"/>
      <c r="B11290" s="5"/>
      <c r="C11290" s="5"/>
      <c r="D11290" s="5"/>
      <c r="E11290" s="5"/>
      <c r="F11290" s="5"/>
      <c r="G11290" s="5"/>
      <c r="H11290" s="5"/>
      <c r="I11290" s="3"/>
      <c r="J11290" s="5"/>
      <c r="K11290" s="5"/>
      <c r="L11290" s="5"/>
      <c r="M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3"/>
      <c r="AU11290" s="5"/>
      <c r="AV11290" s="3"/>
      <c r="AW11290" s="3"/>
      <c r="AX11290" s="3"/>
      <c r="AY11290" s="3"/>
      <c r="AZ11290" s="3"/>
      <c r="BA11290" s="3"/>
      <c r="BB11290" s="3"/>
      <c r="BC11290" s="3"/>
      <c r="BD11290" s="3"/>
      <c r="BE11290" s="3"/>
      <c r="BF11290" s="3"/>
      <c r="BG11290" s="3"/>
      <c r="CK11290"/>
    </row>
    <row r="11291" spans="1:89" x14ac:dyDescent="0.25">
      <c r="A11291" s="2"/>
      <c r="B11291" s="5"/>
      <c r="C11291" s="5"/>
      <c r="D11291" s="5"/>
      <c r="E11291" s="5"/>
      <c r="F11291" s="5"/>
      <c r="G11291" s="5"/>
      <c r="H11291" s="5"/>
      <c r="I11291" s="3"/>
      <c r="J11291" s="5"/>
      <c r="K11291" s="5"/>
      <c r="L11291" s="5"/>
      <c r="M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3"/>
      <c r="AU11291" s="5"/>
      <c r="AV11291" s="3"/>
      <c r="AW11291" s="3"/>
      <c r="AX11291" s="3"/>
      <c r="AY11291" s="3"/>
      <c r="AZ11291" s="3"/>
      <c r="BA11291" s="3"/>
      <c r="BB11291" s="3"/>
      <c r="BC11291" s="3"/>
      <c r="BD11291" s="3"/>
      <c r="BE11291" s="3"/>
      <c r="BF11291" s="3"/>
      <c r="BG11291" s="3"/>
      <c r="CK11291"/>
    </row>
    <row r="11292" spans="1:89" x14ac:dyDescent="0.25">
      <c r="A11292" s="2"/>
      <c r="B11292" s="5"/>
      <c r="C11292" s="5"/>
      <c r="D11292" s="5"/>
      <c r="E11292" s="5"/>
      <c r="F11292" s="5"/>
      <c r="G11292" s="5"/>
      <c r="H11292" s="5"/>
      <c r="I11292" s="3"/>
      <c r="J11292" s="5"/>
      <c r="K11292" s="5"/>
      <c r="L11292" s="5"/>
      <c r="M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3"/>
      <c r="AU11292" s="5"/>
      <c r="AV11292" s="3"/>
      <c r="AW11292" s="3"/>
      <c r="AX11292" s="3"/>
      <c r="AY11292" s="3"/>
      <c r="AZ11292" s="3"/>
      <c r="BA11292" s="3"/>
      <c r="BB11292" s="3"/>
      <c r="BC11292" s="3"/>
      <c r="BD11292" s="3"/>
      <c r="BE11292" s="3"/>
      <c r="BF11292" s="3"/>
      <c r="BG11292" s="3"/>
      <c r="CK11292"/>
    </row>
    <row r="11293" spans="1:89" x14ac:dyDescent="0.25">
      <c r="A11293" s="2"/>
      <c r="B11293" s="5"/>
      <c r="C11293" s="5"/>
      <c r="D11293" s="5"/>
      <c r="E11293" s="5"/>
      <c r="F11293" s="5"/>
      <c r="G11293" s="5"/>
      <c r="H11293" s="5"/>
      <c r="I11293" s="3"/>
      <c r="J11293" s="5"/>
      <c r="K11293" s="5"/>
      <c r="L11293" s="5"/>
      <c r="M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3"/>
      <c r="AU11293" s="5"/>
      <c r="AV11293" s="3"/>
      <c r="AW11293" s="3"/>
      <c r="AX11293" s="3"/>
      <c r="AY11293" s="3"/>
      <c r="AZ11293" s="3"/>
      <c r="BA11293" s="3"/>
      <c r="BB11293" s="3"/>
      <c r="BC11293" s="3"/>
      <c r="BD11293" s="3"/>
      <c r="BE11293" s="3"/>
      <c r="BF11293" s="3"/>
      <c r="BG11293" s="3"/>
      <c r="CK11293"/>
    </row>
    <row r="11294" spans="1:89" x14ac:dyDescent="0.25">
      <c r="A11294" s="2"/>
      <c r="B11294" s="5"/>
      <c r="C11294" s="5"/>
      <c r="D11294" s="5"/>
      <c r="E11294" s="5"/>
      <c r="F11294" s="5"/>
      <c r="G11294" s="5"/>
      <c r="H11294" s="5"/>
      <c r="I11294" s="3"/>
      <c r="J11294" s="5"/>
      <c r="K11294" s="5"/>
      <c r="L11294" s="5"/>
      <c r="M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3"/>
      <c r="AU11294" s="5"/>
      <c r="AV11294" s="3"/>
      <c r="AW11294" s="3"/>
      <c r="AX11294" s="3"/>
      <c r="AY11294" s="3"/>
      <c r="AZ11294" s="3"/>
      <c r="BA11294" s="3"/>
      <c r="BB11294" s="3"/>
      <c r="BC11294" s="3"/>
      <c r="BD11294" s="3"/>
      <c r="BE11294" s="3"/>
      <c r="BF11294" s="3"/>
      <c r="BG11294" s="3"/>
      <c r="CK11294"/>
    </row>
    <row r="11295" spans="1:89" x14ac:dyDescent="0.25">
      <c r="A11295" s="2"/>
      <c r="B11295" s="5"/>
      <c r="C11295" s="5"/>
      <c r="D11295" s="5"/>
      <c r="E11295" s="5"/>
      <c r="F11295" s="5"/>
      <c r="G11295" s="5"/>
      <c r="H11295" s="5"/>
      <c r="I11295" s="3"/>
      <c r="J11295" s="5"/>
      <c r="K11295" s="5"/>
      <c r="L11295" s="5"/>
      <c r="M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3"/>
      <c r="AU11295" s="5"/>
      <c r="AV11295" s="3"/>
      <c r="AW11295" s="3"/>
      <c r="AX11295" s="3"/>
      <c r="AY11295" s="3"/>
      <c r="AZ11295" s="3"/>
      <c r="BA11295" s="3"/>
      <c r="BB11295" s="3"/>
      <c r="BC11295" s="3"/>
      <c r="BD11295" s="3"/>
      <c r="BE11295" s="3"/>
      <c r="BF11295" s="3"/>
      <c r="BG11295" s="3"/>
      <c r="CK11295"/>
    </row>
    <row r="11296" spans="1:89" x14ac:dyDescent="0.25">
      <c r="A11296" s="2"/>
      <c r="B11296" s="5"/>
      <c r="C11296" s="5"/>
      <c r="D11296" s="5"/>
      <c r="E11296" s="5"/>
      <c r="F11296" s="5"/>
      <c r="G11296" s="5"/>
      <c r="H11296" s="5"/>
      <c r="I11296" s="5"/>
      <c r="J11296" s="5"/>
      <c r="K11296" s="5"/>
      <c r="L11296" s="5"/>
      <c r="M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3"/>
      <c r="AU11296" s="5"/>
      <c r="AV11296" s="3"/>
      <c r="AW11296" s="3"/>
      <c r="AX11296" s="3"/>
      <c r="AY11296" s="3"/>
      <c r="AZ11296" s="3"/>
      <c r="BA11296" s="3"/>
      <c r="BB11296" s="3"/>
      <c r="BC11296" s="3"/>
      <c r="BD11296" s="3"/>
      <c r="BE11296" s="3"/>
      <c r="BF11296" s="3"/>
      <c r="BG11296" s="3"/>
      <c r="CK11296"/>
    </row>
    <row r="11297" spans="1:89" x14ac:dyDescent="0.25">
      <c r="A11297" s="2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  <c r="L11297" s="5"/>
      <c r="M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3"/>
      <c r="AU11297" s="5"/>
      <c r="AV11297" s="3"/>
      <c r="AW11297" s="3"/>
      <c r="AX11297" s="3"/>
      <c r="AY11297" s="3"/>
      <c r="AZ11297" s="3"/>
      <c r="BA11297" s="3"/>
      <c r="BB11297" s="3"/>
      <c r="BC11297" s="3"/>
      <c r="BD11297" s="3"/>
      <c r="BE11297" s="3"/>
      <c r="BF11297" s="3"/>
      <c r="BG11297" s="3"/>
      <c r="CK11297"/>
    </row>
    <row r="11298" spans="1:89" x14ac:dyDescent="0.25">
      <c r="A11298" s="2"/>
      <c r="B11298" s="5"/>
      <c r="C11298" s="5"/>
      <c r="D11298" s="5"/>
      <c r="E11298" s="5"/>
      <c r="F11298" s="5"/>
      <c r="G11298" s="5"/>
      <c r="H11298" s="5"/>
      <c r="I11298" s="3"/>
      <c r="J11298" s="5"/>
      <c r="K11298" s="5"/>
      <c r="L11298" s="5"/>
      <c r="M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3"/>
      <c r="AU11298" s="5"/>
      <c r="AV11298" s="3"/>
      <c r="AW11298" s="3"/>
      <c r="AX11298" s="3"/>
      <c r="AY11298" s="3"/>
      <c r="AZ11298" s="3"/>
      <c r="BA11298" s="3"/>
      <c r="BB11298" s="3"/>
      <c r="BC11298" s="3"/>
      <c r="BD11298" s="3"/>
      <c r="BE11298" s="3"/>
      <c r="BF11298" s="3"/>
      <c r="BG11298" s="3"/>
      <c r="CK11298"/>
    </row>
    <row r="11299" spans="1:89" x14ac:dyDescent="0.25">
      <c r="A11299" s="2"/>
      <c r="B11299" s="5"/>
      <c r="C11299" s="5"/>
      <c r="D11299" s="5"/>
      <c r="E11299" s="5"/>
      <c r="F11299" s="5"/>
      <c r="G11299" s="5"/>
      <c r="H11299" s="5"/>
      <c r="I11299" s="5"/>
      <c r="J11299" s="5"/>
      <c r="K11299" s="5"/>
      <c r="L11299" s="5"/>
      <c r="M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3"/>
      <c r="AU11299" s="5"/>
      <c r="AV11299" s="3"/>
      <c r="AW11299" s="3"/>
      <c r="AX11299" s="3"/>
      <c r="AY11299" s="3"/>
      <c r="AZ11299" s="3"/>
      <c r="BA11299" s="3"/>
      <c r="BB11299" s="3"/>
      <c r="BC11299" s="3"/>
      <c r="BD11299" s="3"/>
      <c r="BE11299" s="3"/>
      <c r="BF11299" s="3"/>
      <c r="BG11299" s="3"/>
      <c r="CK11299"/>
    </row>
    <row r="11300" spans="1:89" x14ac:dyDescent="0.25">
      <c r="A11300" s="2"/>
      <c r="B11300" s="5"/>
      <c r="C11300" s="5"/>
      <c r="D11300" s="5"/>
      <c r="E11300" s="5"/>
      <c r="F11300" s="5"/>
      <c r="G11300" s="5"/>
      <c r="H11300" s="5"/>
      <c r="I11300" s="5"/>
      <c r="J11300" s="5"/>
      <c r="K11300" s="5"/>
      <c r="L11300" s="5"/>
      <c r="M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3"/>
      <c r="AU11300" s="5"/>
      <c r="AV11300" s="3"/>
      <c r="AW11300" s="3"/>
      <c r="AX11300" s="3"/>
      <c r="AY11300" s="3"/>
      <c r="AZ11300" s="3"/>
      <c r="BA11300" s="3"/>
      <c r="BB11300" s="3"/>
      <c r="BC11300" s="3"/>
      <c r="BD11300" s="3"/>
      <c r="BE11300" s="3"/>
      <c r="BF11300" s="3"/>
      <c r="BG11300" s="3"/>
      <c r="CK11300"/>
    </row>
    <row r="11301" spans="1:89" x14ac:dyDescent="0.25">
      <c r="A11301" s="2"/>
      <c r="B11301" s="5"/>
      <c r="C11301" s="5"/>
      <c r="D11301" s="5"/>
      <c r="E11301" s="5"/>
      <c r="F11301" s="5"/>
      <c r="G11301" s="5"/>
      <c r="H11301" s="5"/>
      <c r="I11301" s="5"/>
      <c r="J11301" s="5"/>
      <c r="K11301" s="5"/>
      <c r="L11301" s="5"/>
      <c r="M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3"/>
      <c r="AU11301" s="5"/>
      <c r="AV11301" s="3"/>
      <c r="AW11301" s="3"/>
      <c r="AX11301" s="3"/>
      <c r="AY11301" s="3"/>
      <c r="AZ11301" s="3"/>
      <c r="BA11301" s="3"/>
      <c r="BB11301" s="3"/>
      <c r="BC11301" s="3"/>
      <c r="BD11301" s="3"/>
      <c r="BE11301" s="3"/>
      <c r="BF11301" s="3"/>
      <c r="BG11301" s="3"/>
      <c r="CK11301"/>
    </row>
    <row r="11302" spans="1:89" x14ac:dyDescent="0.25">
      <c r="A11302" s="2"/>
      <c r="B11302" s="5"/>
      <c r="C11302" s="5"/>
      <c r="D11302" s="5"/>
      <c r="E11302" s="5"/>
      <c r="F11302" s="5"/>
      <c r="G11302" s="5"/>
      <c r="H11302" s="5"/>
      <c r="I11302" s="3"/>
      <c r="J11302" s="5"/>
      <c r="K11302" s="5"/>
      <c r="L11302" s="5"/>
      <c r="M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3"/>
      <c r="AU11302" s="5"/>
      <c r="AV11302" s="3"/>
      <c r="AW11302" s="3"/>
      <c r="AX11302" s="3"/>
      <c r="AY11302" s="3"/>
      <c r="AZ11302" s="3"/>
      <c r="BA11302" s="3"/>
      <c r="BB11302" s="3"/>
      <c r="BC11302" s="3"/>
      <c r="BD11302" s="3"/>
      <c r="BE11302" s="3"/>
      <c r="BF11302" s="3"/>
      <c r="BG11302" s="3"/>
      <c r="CK11302"/>
    </row>
    <row r="11303" spans="1:89" x14ac:dyDescent="0.25">
      <c r="A11303" s="2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  <c r="L11303" s="5"/>
      <c r="M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3"/>
      <c r="AU11303" s="5"/>
      <c r="AV11303" s="3"/>
      <c r="AW11303" s="3"/>
      <c r="AX11303" s="3"/>
      <c r="AY11303" s="3"/>
      <c r="AZ11303" s="3"/>
      <c r="BA11303" s="3"/>
      <c r="BB11303" s="3"/>
      <c r="BC11303" s="3"/>
      <c r="BD11303" s="3"/>
      <c r="BE11303" s="3"/>
      <c r="BF11303" s="3"/>
      <c r="BG11303" s="3"/>
      <c r="CK11303"/>
    </row>
    <row r="11304" spans="1:89" x14ac:dyDescent="0.25">
      <c r="A11304" s="2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  <c r="L11304" s="5"/>
      <c r="M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3"/>
      <c r="AU11304" s="5"/>
      <c r="AV11304" s="3"/>
      <c r="AW11304" s="3"/>
      <c r="AX11304" s="3"/>
      <c r="AY11304" s="3"/>
      <c r="AZ11304" s="3"/>
      <c r="BA11304" s="3"/>
      <c r="BB11304" s="3"/>
      <c r="BC11304" s="3"/>
      <c r="BD11304" s="3"/>
      <c r="BE11304" s="3"/>
      <c r="BF11304" s="3"/>
      <c r="BG11304" s="3"/>
      <c r="CK11304"/>
    </row>
    <row r="11305" spans="1:89" x14ac:dyDescent="0.25">
      <c r="A11305" s="2"/>
      <c r="B11305" s="5"/>
      <c r="C11305" s="5"/>
      <c r="D11305" s="5"/>
      <c r="E11305" s="5"/>
      <c r="F11305" s="5"/>
      <c r="G11305" s="5"/>
      <c r="H11305" s="5"/>
      <c r="I11305" s="5"/>
      <c r="J11305" s="5"/>
      <c r="K11305" s="5"/>
      <c r="L11305" s="5"/>
      <c r="M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3"/>
      <c r="AU11305" s="5"/>
      <c r="AV11305" s="3"/>
      <c r="AW11305" s="3"/>
      <c r="AX11305" s="3"/>
      <c r="AY11305" s="3"/>
      <c r="AZ11305" s="3"/>
      <c r="BA11305" s="3"/>
      <c r="BB11305" s="3"/>
      <c r="BC11305" s="3"/>
      <c r="BD11305" s="3"/>
      <c r="BE11305" s="3"/>
      <c r="BF11305" s="3"/>
      <c r="BG11305" s="3"/>
      <c r="CK11305"/>
    </row>
    <row r="11306" spans="1:89" x14ac:dyDescent="0.25">
      <c r="A11306" s="2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  <c r="L11306" s="5"/>
      <c r="M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3"/>
      <c r="AU11306" s="5"/>
      <c r="AV11306" s="3"/>
      <c r="AW11306" s="3"/>
      <c r="AX11306" s="3"/>
      <c r="AY11306" s="3"/>
      <c r="AZ11306" s="3"/>
      <c r="BA11306" s="3"/>
      <c r="BB11306" s="3"/>
      <c r="BC11306" s="3"/>
      <c r="BD11306" s="3"/>
      <c r="BE11306" s="3"/>
      <c r="BF11306" s="3"/>
      <c r="BG11306" s="3"/>
      <c r="CK11306"/>
    </row>
    <row r="11307" spans="1:89" x14ac:dyDescent="0.25">
      <c r="A11307" s="2"/>
      <c r="B11307" s="5"/>
      <c r="C11307" s="5"/>
      <c r="D11307" s="5"/>
      <c r="E11307" s="5"/>
      <c r="F11307" s="5"/>
      <c r="G11307" s="5"/>
      <c r="H11307" s="5"/>
      <c r="I11307" s="3"/>
      <c r="J11307" s="5"/>
      <c r="K11307" s="5"/>
      <c r="L11307" s="5"/>
      <c r="M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3"/>
      <c r="AU11307" s="5"/>
      <c r="AV11307" s="3"/>
      <c r="AW11307" s="3"/>
      <c r="AX11307" s="3"/>
      <c r="AY11307" s="3"/>
      <c r="AZ11307" s="3"/>
      <c r="BA11307" s="3"/>
      <c r="BB11307" s="3"/>
      <c r="BC11307" s="3"/>
      <c r="BD11307" s="3"/>
      <c r="BE11307" s="3"/>
      <c r="BF11307" s="3"/>
      <c r="BG11307" s="3"/>
      <c r="CK11307"/>
    </row>
    <row r="11308" spans="1:89" x14ac:dyDescent="0.25">
      <c r="A11308" s="2"/>
      <c r="B11308" s="5"/>
      <c r="C11308" s="5"/>
      <c r="D11308" s="5"/>
      <c r="E11308" s="5"/>
      <c r="F11308" s="5"/>
      <c r="G11308" s="5"/>
      <c r="H11308" s="5"/>
      <c r="I11308" s="3"/>
      <c r="J11308" s="5"/>
      <c r="K11308" s="5"/>
      <c r="L11308" s="5"/>
      <c r="M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3"/>
      <c r="AU11308" s="5"/>
      <c r="AV11308" s="3"/>
      <c r="AW11308" s="3"/>
      <c r="AX11308" s="3"/>
      <c r="AY11308" s="3"/>
      <c r="AZ11308" s="3"/>
      <c r="BA11308" s="3"/>
      <c r="BB11308" s="3"/>
      <c r="BC11308" s="3"/>
      <c r="BD11308" s="3"/>
      <c r="BE11308" s="3"/>
      <c r="BF11308" s="3"/>
      <c r="BG11308" s="3"/>
      <c r="CK11308"/>
    </row>
    <row r="11309" spans="1:89" x14ac:dyDescent="0.25">
      <c r="A11309" s="2"/>
      <c r="B11309" s="5"/>
      <c r="C11309" s="5"/>
      <c r="D11309" s="5"/>
      <c r="E11309" s="5"/>
      <c r="F11309" s="5"/>
      <c r="G11309" s="5"/>
      <c r="H11309" s="5"/>
      <c r="I11309" s="3"/>
      <c r="J11309" s="5"/>
      <c r="K11309" s="5"/>
      <c r="L11309" s="5"/>
      <c r="M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3"/>
      <c r="AU11309" s="5"/>
      <c r="AV11309" s="3"/>
      <c r="AW11309" s="3"/>
      <c r="AX11309" s="3"/>
      <c r="AY11309" s="3"/>
      <c r="AZ11309" s="3"/>
      <c r="BA11309" s="3"/>
      <c r="BB11309" s="3"/>
      <c r="BC11309" s="3"/>
      <c r="BD11309" s="3"/>
      <c r="BE11309" s="3"/>
      <c r="BF11309" s="3"/>
      <c r="BG11309" s="3"/>
      <c r="CK11309"/>
    </row>
    <row r="11310" spans="1:89" x14ac:dyDescent="0.25">
      <c r="A11310" s="2"/>
      <c r="B11310" s="5"/>
      <c r="C11310" s="5"/>
      <c r="D11310" s="5"/>
      <c r="E11310" s="5"/>
      <c r="F11310" s="5"/>
      <c r="G11310" s="5"/>
      <c r="H11310" s="5"/>
      <c r="I11310" s="5"/>
      <c r="J11310" s="5"/>
      <c r="K11310" s="5"/>
      <c r="L11310" s="5"/>
      <c r="M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3"/>
      <c r="AU11310" s="5"/>
      <c r="AV11310" s="3"/>
      <c r="AW11310" s="3"/>
      <c r="AX11310" s="3"/>
      <c r="AY11310" s="3"/>
      <c r="AZ11310" s="3"/>
      <c r="BA11310" s="3"/>
      <c r="BB11310" s="3"/>
      <c r="BC11310" s="3"/>
      <c r="BD11310" s="3"/>
      <c r="BE11310" s="3"/>
      <c r="BF11310" s="3"/>
      <c r="BG11310" s="3"/>
      <c r="CK11310"/>
    </row>
    <row r="11311" spans="1:89" x14ac:dyDescent="0.25">
      <c r="A11311" s="2"/>
      <c r="B11311" s="5"/>
      <c r="C11311" s="5"/>
      <c r="D11311" s="5"/>
      <c r="E11311" s="5"/>
      <c r="F11311" s="5"/>
      <c r="G11311" s="5"/>
      <c r="H11311" s="5"/>
      <c r="I11311" s="5"/>
      <c r="J11311" s="5"/>
      <c r="K11311" s="5"/>
      <c r="L11311" s="5"/>
      <c r="M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3"/>
      <c r="AU11311" s="5"/>
      <c r="AV11311" s="3"/>
      <c r="AW11311" s="3"/>
      <c r="AX11311" s="3"/>
      <c r="AY11311" s="3"/>
      <c r="AZ11311" s="3"/>
      <c r="BA11311" s="3"/>
      <c r="BB11311" s="3"/>
      <c r="BC11311" s="3"/>
      <c r="BD11311" s="3"/>
      <c r="BE11311" s="3"/>
      <c r="BF11311" s="3"/>
      <c r="BG11311" s="3"/>
      <c r="CK11311"/>
    </row>
    <row r="11312" spans="1:89" x14ac:dyDescent="0.25">
      <c r="A11312" s="2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  <c r="L11312" s="5"/>
      <c r="M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3"/>
      <c r="AU11312" s="5"/>
      <c r="AV11312" s="3"/>
      <c r="AW11312" s="3"/>
      <c r="AX11312" s="3"/>
      <c r="AY11312" s="3"/>
      <c r="AZ11312" s="3"/>
      <c r="BA11312" s="3"/>
      <c r="BB11312" s="3"/>
      <c r="BC11312" s="3"/>
      <c r="BD11312" s="3"/>
      <c r="BE11312" s="3"/>
      <c r="BF11312" s="3"/>
      <c r="BG11312" s="3"/>
      <c r="CK11312"/>
    </row>
    <row r="11313" spans="1:89" x14ac:dyDescent="0.25">
      <c r="A11313" s="2"/>
      <c r="B11313" s="5"/>
      <c r="C11313" s="5"/>
      <c r="D11313" s="5"/>
      <c r="E11313" s="5"/>
      <c r="F11313" s="5"/>
      <c r="G11313" s="5"/>
      <c r="H11313" s="5"/>
      <c r="I11313" s="5"/>
      <c r="J11313" s="5"/>
      <c r="K11313" s="5"/>
      <c r="L11313" s="5"/>
      <c r="M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3"/>
      <c r="AU11313" s="5"/>
      <c r="AV11313" s="3"/>
      <c r="AW11313" s="3"/>
      <c r="AX11313" s="3"/>
      <c r="AY11313" s="3"/>
      <c r="AZ11313" s="3"/>
      <c r="BA11313" s="3"/>
      <c r="BB11313" s="3"/>
      <c r="BC11313" s="3"/>
      <c r="BD11313" s="3"/>
      <c r="BE11313" s="3"/>
      <c r="BF11313" s="3"/>
      <c r="BG11313" s="3"/>
      <c r="CK11313"/>
    </row>
    <row r="11314" spans="1:89" x14ac:dyDescent="0.25">
      <c r="A11314" s="2"/>
      <c r="B11314" s="5"/>
      <c r="C11314" s="5"/>
      <c r="D11314" s="5"/>
      <c r="E11314" s="5"/>
      <c r="F11314" s="5"/>
      <c r="G11314" s="5"/>
      <c r="H11314" s="5"/>
      <c r="I11314" s="5"/>
      <c r="J11314" s="5"/>
      <c r="K11314" s="5"/>
      <c r="L11314" s="5"/>
      <c r="M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3"/>
      <c r="AU11314" s="5"/>
      <c r="AV11314" s="3"/>
      <c r="AW11314" s="3"/>
      <c r="AX11314" s="3"/>
      <c r="AY11314" s="3"/>
      <c r="AZ11314" s="3"/>
      <c r="BA11314" s="3"/>
      <c r="BB11314" s="3"/>
      <c r="BC11314" s="3"/>
      <c r="BD11314" s="3"/>
      <c r="BE11314" s="3"/>
      <c r="BF11314" s="3"/>
      <c r="BG11314" s="3"/>
      <c r="CK11314"/>
    </row>
    <row r="11315" spans="1:89" x14ac:dyDescent="0.25">
      <c r="A11315" s="2"/>
      <c r="B11315" s="5"/>
      <c r="C11315" s="5"/>
      <c r="D11315" s="5"/>
      <c r="E11315" s="5"/>
      <c r="F11315" s="5"/>
      <c r="G11315" s="5"/>
      <c r="H11315" s="5"/>
      <c r="I11315" s="3"/>
      <c r="J11315" s="5"/>
      <c r="K11315" s="5"/>
      <c r="L11315" s="5"/>
      <c r="M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3"/>
      <c r="AU11315" s="5"/>
      <c r="AV11315" s="3"/>
      <c r="AW11315" s="3"/>
      <c r="AX11315" s="3"/>
      <c r="AY11315" s="3"/>
      <c r="AZ11315" s="3"/>
      <c r="BA11315" s="3"/>
      <c r="BB11315" s="3"/>
      <c r="BC11315" s="3"/>
      <c r="BD11315" s="3"/>
      <c r="BE11315" s="3"/>
      <c r="BF11315" s="3"/>
      <c r="BG11315" s="3"/>
      <c r="CK11315"/>
    </row>
    <row r="11316" spans="1:89" x14ac:dyDescent="0.25">
      <c r="A11316" s="2"/>
      <c r="B11316" s="5"/>
      <c r="C11316" s="5"/>
      <c r="D11316" s="5"/>
      <c r="E11316" s="5"/>
      <c r="F11316" s="5"/>
      <c r="G11316" s="5"/>
      <c r="H11316" s="5"/>
      <c r="I11316" s="5"/>
      <c r="J11316" s="5"/>
      <c r="K11316" s="5"/>
      <c r="L11316" s="5"/>
      <c r="M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3"/>
      <c r="AU11316" s="5"/>
      <c r="AV11316" s="3"/>
      <c r="AW11316" s="3"/>
      <c r="AX11316" s="3"/>
      <c r="AY11316" s="3"/>
      <c r="AZ11316" s="3"/>
      <c r="BA11316" s="3"/>
      <c r="BB11316" s="3"/>
      <c r="BC11316" s="3"/>
      <c r="BD11316" s="3"/>
      <c r="BE11316" s="3"/>
      <c r="BF11316" s="3"/>
      <c r="BG11316" s="3"/>
      <c r="CK11316"/>
    </row>
    <row r="11317" spans="1:89" x14ac:dyDescent="0.25">
      <c r="A11317" s="2"/>
      <c r="B11317" s="5"/>
      <c r="C11317" s="5"/>
      <c r="D11317" s="5"/>
      <c r="E11317" s="5"/>
      <c r="F11317" s="5"/>
      <c r="G11317" s="5"/>
      <c r="H11317" s="5"/>
      <c r="I11317" s="3"/>
      <c r="J11317" s="5"/>
      <c r="K11317" s="5"/>
      <c r="L11317" s="5"/>
      <c r="M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3"/>
      <c r="AU11317" s="5"/>
      <c r="AV11317" s="3"/>
      <c r="AW11317" s="3"/>
      <c r="AX11317" s="3"/>
      <c r="AY11317" s="3"/>
      <c r="AZ11317" s="3"/>
      <c r="BA11317" s="3"/>
      <c r="BB11317" s="3"/>
      <c r="BC11317" s="3"/>
      <c r="BD11317" s="3"/>
      <c r="BE11317" s="3"/>
      <c r="BF11317" s="3"/>
      <c r="BG11317" s="3"/>
      <c r="CK11317"/>
    </row>
    <row r="11318" spans="1:89" x14ac:dyDescent="0.25">
      <c r="A11318" s="2"/>
      <c r="B11318" s="5"/>
      <c r="C11318" s="5"/>
      <c r="D11318" s="5"/>
      <c r="E11318" s="5"/>
      <c r="F11318" s="5"/>
      <c r="G11318" s="5"/>
      <c r="H11318" s="5"/>
      <c r="I11318" s="5"/>
      <c r="J11318" s="5"/>
      <c r="K11318" s="5"/>
      <c r="L11318" s="5"/>
      <c r="M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3"/>
      <c r="AU11318" s="5"/>
      <c r="AV11318" s="3"/>
      <c r="AW11318" s="3"/>
      <c r="AX11318" s="3"/>
      <c r="AY11318" s="3"/>
      <c r="AZ11318" s="3"/>
      <c r="BA11318" s="3"/>
      <c r="BB11318" s="3"/>
      <c r="BC11318" s="3"/>
      <c r="BD11318" s="3"/>
      <c r="BE11318" s="3"/>
      <c r="BF11318" s="3"/>
      <c r="BG11318" s="3"/>
      <c r="CK11318"/>
    </row>
    <row r="11319" spans="1:89" x14ac:dyDescent="0.25">
      <c r="A11319" s="2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3"/>
      <c r="AU11319" s="5"/>
      <c r="AV11319" s="3"/>
      <c r="AW11319" s="3"/>
      <c r="AX11319" s="3"/>
      <c r="AY11319" s="3"/>
      <c r="AZ11319" s="3"/>
      <c r="BA11319" s="3"/>
      <c r="BB11319" s="3"/>
      <c r="BC11319" s="3"/>
      <c r="BD11319" s="3"/>
      <c r="BE11319" s="3"/>
      <c r="BF11319" s="3"/>
      <c r="BG11319" s="3"/>
      <c r="CK11319"/>
    </row>
    <row r="11320" spans="1:89" x14ac:dyDescent="0.25">
      <c r="A11320" s="2"/>
      <c r="B11320" s="5"/>
      <c r="C11320" s="5"/>
      <c r="D11320" s="5"/>
      <c r="E11320" s="5"/>
      <c r="F11320" s="5"/>
      <c r="G11320" s="5"/>
      <c r="H11320" s="5"/>
      <c r="I11320" s="3"/>
      <c r="J11320" s="5"/>
      <c r="K11320" s="5"/>
      <c r="L11320" s="5"/>
      <c r="M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3"/>
      <c r="AU11320" s="5"/>
      <c r="AV11320" s="3"/>
      <c r="AW11320" s="3"/>
      <c r="AX11320" s="3"/>
      <c r="AY11320" s="3"/>
      <c r="AZ11320" s="3"/>
      <c r="BA11320" s="3"/>
      <c r="BB11320" s="3"/>
      <c r="BC11320" s="3"/>
      <c r="BD11320" s="3"/>
      <c r="BE11320" s="3"/>
      <c r="BF11320" s="3"/>
      <c r="BG11320" s="3"/>
      <c r="CK11320"/>
    </row>
    <row r="11321" spans="1:89" x14ac:dyDescent="0.25">
      <c r="A11321" s="2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  <c r="L11321" s="5"/>
      <c r="M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3"/>
      <c r="AU11321" s="5"/>
      <c r="AV11321" s="3"/>
      <c r="AW11321" s="3"/>
      <c r="AX11321" s="3"/>
      <c r="AY11321" s="3"/>
      <c r="AZ11321" s="3"/>
      <c r="BA11321" s="3"/>
      <c r="BB11321" s="3"/>
      <c r="BC11321" s="3"/>
      <c r="BD11321" s="3"/>
      <c r="BE11321" s="3"/>
      <c r="BF11321" s="3"/>
      <c r="BG11321" s="3"/>
      <c r="CK11321"/>
    </row>
    <row r="11322" spans="1:89" x14ac:dyDescent="0.25">
      <c r="A11322" s="2"/>
      <c r="B11322" s="5"/>
      <c r="C11322" s="5"/>
      <c r="D11322" s="5"/>
      <c r="E11322" s="5"/>
      <c r="F11322" s="5"/>
      <c r="G11322" s="5"/>
      <c r="H11322" s="5"/>
      <c r="I11322" s="3"/>
      <c r="J11322" s="5"/>
      <c r="K11322" s="5"/>
      <c r="L11322" s="5"/>
      <c r="M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3"/>
      <c r="AU11322" s="5"/>
      <c r="AV11322" s="3"/>
      <c r="AW11322" s="3"/>
      <c r="AX11322" s="3"/>
      <c r="AY11322" s="3"/>
      <c r="AZ11322" s="3"/>
      <c r="BA11322" s="3"/>
      <c r="BB11322" s="3"/>
      <c r="BC11322" s="3"/>
      <c r="BD11322" s="3"/>
      <c r="BE11322" s="3"/>
      <c r="BF11322" s="3"/>
      <c r="BG11322" s="3"/>
      <c r="CK11322"/>
    </row>
    <row r="11323" spans="1:89" x14ac:dyDescent="0.25">
      <c r="A11323" s="2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3"/>
      <c r="AU11323" s="5"/>
      <c r="AV11323" s="3"/>
      <c r="AW11323" s="3"/>
      <c r="AX11323" s="3"/>
      <c r="AY11323" s="3"/>
      <c r="AZ11323" s="3"/>
      <c r="BA11323" s="3"/>
      <c r="BB11323" s="3"/>
      <c r="BC11323" s="3"/>
      <c r="BD11323" s="3"/>
      <c r="BE11323" s="3"/>
      <c r="BF11323" s="3"/>
      <c r="BG11323" s="3"/>
      <c r="CK11323"/>
    </row>
    <row r="11324" spans="1:89" x14ac:dyDescent="0.25">
      <c r="A11324" s="2"/>
      <c r="B11324" s="5"/>
      <c r="C11324" s="5"/>
      <c r="D11324" s="5"/>
      <c r="E11324" s="5"/>
      <c r="F11324" s="5"/>
      <c r="G11324" s="5"/>
      <c r="H11324" s="5"/>
      <c r="I11324" s="3"/>
      <c r="J11324" s="5"/>
      <c r="K11324" s="5"/>
      <c r="L11324" s="5"/>
      <c r="M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3"/>
      <c r="AU11324" s="5"/>
      <c r="AV11324" s="3"/>
      <c r="AW11324" s="3"/>
      <c r="AX11324" s="3"/>
      <c r="AY11324" s="3"/>
      <c r="AZ11324" s="3"/>
      <c r="BA11324" s="3"/>
      <c r="BB11324" s="3"/>
      <c r="BC11324" s="3"/>
      <c r="BD11324" s="3"/>
      <c r="BE11324" s="3"/>
      <c r="BF11324" s="3"/>
      <c r="BG11324" s="3"/>
      <c r="CK11324"/>
    </row>
    <row r="11325" spans="1:89" x14ac:dyDescent="0.25">
      <c r="A11325" s="2"/>
      <c r="B11325" s="5"/>
      <c r="C11325" s="5"/>
      <c r="D11325" s="5"/>
      <c r="E11325" s="5"/>
      <c r="F11325" s="5"/>
      <c r="G11325" s="5"/>
      <c r="H11325" s="5"/>
      <c r="I11325" s="3"/>
      <c r="J11325" s="5"/>
      <c r="K11325" s="5"/>
      <c r="L11325" s="5"/>
      <c r="M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3"/>
      <c r="AU11325" s="5"/>
      <c r="AV11325" s="3"/>
      <c r="AW11325" s="3"/>
      <c r="AX11325" s="3"/>
      <c r="AY11325" s="3"/>
      <c r="AZ11325" s="3"/>
      <c r="BA11325" s="3"/>
      <c r="BB11325" s="3"/>
      <c r="BC11325" s="3"/>
      <c r="BD11325" s="3"/>
      <c r="BE11325" s="3"/>
      <c r="BF11325" s="3"/>
      <c r="BG11325" s="3"/>
      <c r="CK11325"/>
    </row>
    <row r="11326" spans="1:89" x14ac:dyDescent="0.25">
      <c r="A11326" s="2"/>
      <c r="B11326" s="5"/>
      <c r="C11326" s="5"/>
      <c r="D11326" s="5"/>
      <c r="E11326" s="5"/>
      <c r="F11326" s="5"/>
      <c r="G11326" s="5"/>
      <c r="H11326" s="5"/>
      <c r="I11326" s="5"/>
      <c r="J11326" s="5"/>
      <c r="K11326" s="5"/>
      <c r="L11326" s="5"/>
      <c r="M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3"/>
      <c r="AU11326" s="5"/>
      <c r="AV11326" s="3"/>
      <c r="AW11326" s="3"/>
      <c r="AX11326" s="3"/>
      <c r="AY11326" s="3"/>
      <c r="AZ11326" s="3"/>
      <c r="BA11326" s="3"/>
      <c r="BB11326" s="3"/>
      <c r="BC11326" s="3"/>
      <c r="BD11326" s="3"/>
      <c r="BE11326" s="3"/>
      <c r="BF11326" s="3"/>
      <c r="BG11326" s="3"/>
      <c r="CK11326"/>
    </row>
    <row r="11327" spans="1:89" x14ac:dyDescent="0.25">
      <c r="A11327" s="2"/>
      <c r="B11327" s="5"/>
      <c r="C11327" s="5"/>
      <c r="D11327" s="5"/>
      <c r="E11327" s="5"/>
      <c r="F11327" s="5"/>
      <c r="G11327" s="5"/>
      <c r="H11327" s="5"/>
      <c r="I11327" s="3"/>
      <c r="J11327" s="5"/>
      <c r="K11327" s="5"/>
      <c r="L11327" s="5"/>
      <c r="M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3"/>
      <c r="AU11327" s="5"/>
      <c r="AV11327" s="3"/>
      <c r="AW11327" s="3"/>
      <c r="AX11327" s="3"/>
      <c r="AY11327" s="3"/>
      <c r="AZ11327" s="3"/>
      <c r="BA11327" s="3"/>
      <c r="BB11327" s="3"/>
      <c r="BC11327" s="3"/>
      <c r="BD11327" s="3"/>
      <c r="BE11327" s="3"/>
      <c r="BF11327" s="3"/>
      <c r="BG11327" s="3"/>
      <c r="CK11327"/>
    </row>
    <row r="11328" spans="1:89" x14ac:dyDescent="0.25">
      <c r="A11328" s="2"/>
      <c r="B11328" s="5"/>
      <c r="C11328" s="5"/>
      <c r="D11328" s="5"/>
      <c r="E11328" s="5"/>
      <c r="F11328" s="5"/>
      <c r="G11328" s="5"/>
      <c r="H11328" s="5"/>
      <c r="I11328" s="3"/>
      <c r="J11328" s="5"/>
      <c r="K11328" s="5"/>
      <c r="L11328" s="5"/>
      <c r="M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3"/>
      <c r="AU11328" s="5"/>
      <c r="AV11328" s="3"/>
      <c r="AW11328" s="3"/>
      <c r="AX11328" s="3"/>
      <c r="AY11328" s="3"/>
      <c r="AZ11328" s="3"/>
      <c r="BA11328" s="3"/>
      <c r="BB11328" s="3"/>
      <c r="BC11328" s="3"/>
      <c r="BD11328" s="3"/>
      <c r="BE11328" s="3"/>
      <c r="BF11328" s="3"/>
      <c r="BG11328" s="3"/>
      <c r="CK11328"/>
    </row>
    <row r="11329" spans="1:89" x14ac:dyDescent="0.25">
      <c r="A11329" s="2"/>
      <c r="B11329" s="5"/>
      <c r="C11329" s="5"/>
      <c r="D11329" s="5"/>
      <c r="E11329" s="5"/>
      <c r="F11329" s="5"/>
      <c r="G11329" s="5"/>
      <c r="H11329" s="5"/>
      <c r="I11329" s="3"/>
      <c r="J11329" s="5"/>
      <c r="K11329" s="5"/>
      <c r="L11329" s="5"/>
      <c r="M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3"/>
      <c r="AU11329" s="5"/>
      <c r="AV11329" s="3"/>
      <c r="AW11329" s="3"/>
      <c r="AX11329" s="3"/>
      <c r="AY11329" s="3"/>
      <c r="AZ11329" s="3"/>
      <c r="BA11329" s="3"/>
      <c r="BB11329" s="3"/>
      <c r="BC11329" s="3"/>
      <c r="BD11329" s="3"/>
      <c r="BE11329" s="3"/>
      <c r="BF11329" s="3"/>
      <c r="BG11329" s="3"/>
      <c r="CK11329"/>
    </row>
    <row r="11330" spans="1:89" x14ac:dyDescent="0.25">
      <c r="A11330" s="2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  <c r="L11330" s="5"/>
      <c r="M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3"/>
      <c r="AU11330" s="5"/>
      <c r="AV11330" s="3"/>
      <c r="AW11330" s="3"/>
      <c r="AX11330" s="3"/>
      <c r="AY11330" s="3"/>
      <c r="AZ11330" s="3"/>
      <c r="BA11330" s="3"/>
      <c r="BB11330" s="3"/>
      <c r="BC11330" s="3"/>
      <c r="BD11330" s="3"/>
      <c r="BE11330" s="3"/>
      <c r="BF11330" s="3"/>
      <c r="BG11330" s="3"/>
      <c r="CK11330"/>
    </row>
    <row r="11331" spans="1:89" x14ac:dyDescent="0.25">
      <c r="A11331" s="2"/>
      <c r="B11331" s="5"/>
      <c r="C11331" s="5"/>
      <c r="D11331" s="5"/>
      <c r="E11331" s="5"/>
      <c r="F11331" s="5"/>
      <c r="G11331" s="5"/>
      <c r="H11331" s="5"/>
      <c r="I11331" s="3"/>
      <c r="J11331" s="5"/>
      <c r="K11331" s="5"/>
      <c r="L11331" s="5"/>
      <c r="M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3"/>
      <c r="AU11331" s="5"/>
      <c r="AV11331" s="3"/>
      <c r="AW11331" s="3"/>
      <c r="AX11331" s="3"/>
      <c r="AY11331" s="3"/>
      <c r="AZ11331" s="3"/>
      <c r="BA11331" s="3"/>
      <c r="BB11331" s="3"/>
      <c r="BC11331" s="3"/>
      <c r="BD11331" s="3"/>
      <c r="BE11331" s="3"/>
      <c r="BF11331" s="3"/>
      <c r="BG11331" s="3"/>
      <c r="CK11331"/>
    </row>
    <row r="11332" spans="1:89" x14ac:dyDescent="0.25">
      <c r="A11332" s="2"/>
      <c r="B11332" s="5"/>
      <c r="C11332" s="5"/>
      <c r="D11332" s="5"/>
      <c r="E11332" s="5"/>
      <c r="F11332" s="5"/>
      <c r="G11332" s="5"/>
      <c r="H11332" s="5"/>
      <c r="I11332" s="3"/>
      <c r="J11332" s="5"/>
      <c r="K11332" s="5"/>
      <c r="L11332" s="5"/>
      <c r="M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3"/>
      <c r="AU11332" s="5"/>
      <c r="AV11332" s="3"/>
      <c r="AW11332" s="3"/>
      <c r="AX11332" s="3"/>
      <c r="AY11332" s="3"/>
      <c r="AZ11332" s="3"/>
      <c r="BA11332" s="3"/>
      <c r="BB11332" s="3"/>
      <c r="BC11332" s="3"/>
      <c r="BD11332" s="3"/>
      <c r="BE11332" s="3"/>
      <c r="BF11332" s="3"/>
      <c r="BG11332" s="3"/>
      <c r="CK11332"/>
    </row>
    <row r="11333" spans="1:89" x14ac:dyDescent="0.25">
      <c r="A11333" s="2"/>
      <c r="B11333" s="5"/>
      <c r="C11333" s="5"/>
      <c r="D11333" s="5"/>
      <c r="E11333" s="5"/>
      <c r="F11333" s="5"/>
      <c r="G11333" s="5"/>
      <c r="H11333" s="5"/>
      <c r="I11333" s="5"/>
      <c r="J11333" s="5"/>
      <c r="K11333" s="5"/>
      <c r="L11333" s="5"/>
      <c r="M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3"/>
      <c r="AU11333" s="5"/>
      <c r="AV11333" s="3"/>
      <c r="AW11333" s="3"/>
      <c r="AX11333" s="3"/>
      <c r="AY11333" s="3"/>
      <c r="AZ11333" s="3"/>
      <c r="BA11333" s="3"/>
      <c r="BB11333" s="3"/>
      <c r="BC11333" s="3"/>
      <c r="BD11333" s="3"/>
      <c r="BE11333" s="3"/>
      <c r="BF11333" s="3"/>
      <c r="BG11333" s="3"/>
      <c r="CK11333"/>
    </row>
    <row r="11334" spans="1:89" x14ac:dyDescent="0.25">
      <c r="A11334" s="2"/>
      <c r="B11334" s="5"/>
      <c r="C11334" s="5"/>
      <c r="D11334" s="5"/>
      <c r="E11334" s="5"/>
      <c r="F11334" s="5"/>
      <c r="G11334" s="5"/>
      <c r="H11334" s="5"/>
      <c r="I11334" s="5"/>
      <c r="J11334" s="5"/>
      <c r="K11334" s="5"/>
      <c r="L11334" s="5"/>
      <c r="M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3"/>
      <c r="AU11334" s="5"/>
      <c r="AV11334" s="3"/>
      <c r="AW11334" s="3"/>
      <c r="AX11334" s="3"/>
      <c r="AY11334" s="3"/>
      <c r="AZ11334" s="3"/>
      <c r="BA11334" s="3"/>
      <c r="BB11334" s="3"/>
      <c r="BC11334" s="3"/>
      <c r="BD11334" s="3"/>
      <c r="BE11334" s="3"/>
      <c r="BF11334" s="3"/>
      <c r="BG11334" s="3"/>
      <c r="CK11334"/>
    </row>
    <row r="11335" spans="1:89" x14ac:dyDescent="0.25">
      <c r="A11335" s="2"/>
      <c r="B11335" s="5"/>
      <c r="C11335" s="5"/>
      <c r="D11335" s="5"/>
      <c r="E11335" s="5"/>
      <c r="F11335" s="5"/>
      <c r="G11335" s="5"/>
      <c r="H11335" s="5"/>
      <c r="I11335" s="3"/>
      <c r="J11335" s="5"/>
      <c r="K11335" s="5"/>
      <c r="L11335" s="5"/>
      <c r="M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3"/>
      <c r="AU11335" s="5"/>
      <c r="AV11335" s="3"/>
      <c r="AW11335" s="3"/>
      <c r="AX11335" s="3"/>
      <c r="AY11335" s="3"/>
      <c r="AZ11335" s="3"/>
      <c r="BA11335" s="3"/>
      <c r="BB11335" s="3"/>
      <c r="BC11335" s="3"/>
      <c r="BD11335" s="3"/>
      <c r="BE11335" s="3"/>
      <c r="BF11335" s="3"/>
      <c r="BG11335" s="3"/>
      <c r="CK11335"/>
    </row>
    <row r="11336" spans="1:89" x14ac:dyDescent="0.25">
      <c r="A11336" s="2"/>
      <c r="B11336" s="5"/>
      <c r="C11336" s="5"/>
      <c r="D11336" s="5"/>
      <c r="E11336" s="5"/>
      <c r="F11336" s="5"/>
      <c r="G11336" s="5"/>
      <c r="H11336" s="5"/>
      <c r="I11336" s="5"/>
      <c r="J11336" s="5"/>
      <c r="K11336" s="5"/>
      <c r="L11336" s="5"/>
      <c r="M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3"/>
      <c r="AU11336" s="5"/>
      <c r="AV11336" s="3"/>
      <c r="AW11336" s="3"/>
      <c r="AX11336" s="3"/>
      <c r="AY11336" s="3"/>
      <c r="AZ11336" s="3"/>
      <c r="BA11336" s="3"/>
      <c r="BB11336" s="3"/>
      <c r="BC11336" s="3"/>
      <c r="BD11336" s="3"/>
      <c r="BE11336" s="3"/>
      <c r="BF11336" s="3"/>
      <c r="BG11336" s="3"/>
      <c r="CK11336"/>
    </row>
    <row r="11337" spans="1:89" x14ac:dyDescent="0.25">
      <c r="A11337" s="2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3"/>
      <c r="AU11337" s="5"/>
      <c r="AV11337" s="3"/>
      <c r="AW11337" s="3"/>
      <c r="AX11337" s="3"/>
      <c r="AY11337" s="3"/>
      <c r="AZ11337" s="3"/>
      <c r="BA11337" s="3"/>
      <c r="BB11337" s="3"/>
      <c r="BC11337" s="3"/>
      <c r="BD11337" s="3"/>
      <c r="BE11337" s="3"/>
      <c r="BF11337" s="3"/>
      <c r="BG11337" s="3"/>
      <c r="CK11337"/>
    </row>
    <row r="11338" spans="1:89" x14ac:dyDescent="0.25">
      <c r="A11338" s="2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3"/>
      <c r="AU11338" s="5"/>
      <c r="AV11338" s="3"/>
      <c r="AW11338" s="3"/>
      <c r="AX11338" s="3"/>
      <c r="AY11338" s="3"/>
      <c r="AZ11338" s="3"/>
      <c r="BA11338" s="3"/>
      <c r="BB11338" s="3"/>
      <c r="BC11338" s="3"/>
      <c r="BD11338" s="3"/>
      <c r="BE11338" s="3"/>
      <c r="BF11338" s="3"/>
      <c r="BG11338" s="3"/>
      <c r="CK11338"/>
    </row>
    <row r="11339" spans="1:89" x14ac:dyDescent="0.25">
      <c r="A11339" s="2"/>
      <c r="B11339" s="5"/>
      <c r="C11339" s="5"/>
      <c r="D11339" s="5"/>
      <c r="E11339" s="5"/>
      <c r="F11339" s="5"/>
      <c r="G11339" s="5"/>
      <c r="H11339" s="5"/>
      <c r="I11339" s="5"/>
      <c r="J11339" s="5"/>
      <c r="K11339" s="5"/>
      <c r="L11339" s="5"/>
      <c r="M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3"/>
      <c r="AU11339" s="5"/>
      <c r="AV11339" s="3"/>
      <c r="AW11339" s="3"/>
      <c r="AX11339" s="3"/>
      <c r="AY11339" s="3"/>
      <c r="AZ11339" s="3"/>
      <c r="BA11339" s="3"/>
      <c r="BB11339" s="3"/>
      <c r="BC11339" s="3"/>
      <c r="BD11339" s="3"/>
      <c r="BE11339" s="3"/>
      <c r="BF11339" s="3"/>
      <c r="BG11339" s="3"/>
      <c r="CK11339"/>
    </row>
    <row r="11340" spans="1:89" x14ac:dyDescent="0.25">
      <c r="A11340" s="2"/>
      <c r="B11340" s="5"/>
      <c r="C11340" s="5"/>
      <c r="D11340" s="5"/>
      <c r="E11340" s="5"/>
      <c r="F11340" s="5"/>
      <c r="G11340" s="5"/>
      <c r="H11340" s="5"/>
      <c r="I11340" s="5"/>
      <c r="J11340" s="5"/>
      <c r="K11340" s="5"/>
      <c r="L11340" s="5"/>
      <c r="M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3"/>
      <c r="AU11340" s="5"/>
      <c r="AV11340" s="3"/>
      <c r="AW11340" s="3"/>
      <c r="AX11340" s="3"/>
      <c r="AY11340" s="3"/>
      <c r="AZ11340" s="3"/>
      <c r="BA11340" s="3"/>
      <c r="BB11340" s="3"/>
      <c r="BC11340" s="3"/>
      <c r="BD11340" s="3"/>
      <c r="BE11340" s="3"/>
      <c r="BF11340" s="3"/>
      <c r="BG11340" s="3"/>
      <c r="CK11340"/>
    </row>
    <row r="11341" spans="1:89" x14ac:dyDescent="0.25">
      <c r="A11341" s="2"/>
      <c r="B11341" s="5"/>
      <c r="C11341" s="5"/>
      <c r="D11341" s="5"/>
      <c r="E11341" s="5"/>
      <c r="F11341" s="5"/>
      <c r="G11341" s="5"/>
      <c r="H11341" s="5"/>
      <c r="I11341" s="5"/>
      <c r="J11341" s="5"/>
      <c r="K11341" s="5"/>
      <c r="L11341" s="5"/>
      <c r="M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3"/>
      <c r="AU11341" s="5"/>
      <c r="AV11341" s="3"/>
      <c r="AW11341" s="3"/>
      <c r="AX11341" s="3"/>
      <c r="AY11341" s="3"/>
      <c r="AZ11341" s="3"/>
      <c r="BA11341" s="3"/>
      <c r="BB11341" s="3"/>
      <c r="BC11341" s="3"/>
      <c r="BD11341" s="3"/>
      <c r="BE11341" s="3"/>
      <c r="BF11341" s="3"/>
      <c r="BG11341" s="3"/>
      <c r="CK11341"/>
    </row>
    <row r="11342" spans="1:89" x14ac:dyDescent="0.25">
      <c r="A11342" s="2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3"/>
      <c r="AU11342" s="5"/>
      <c r="AV11342" s="3"/>
      <c r="AW11342" s="3"/>
      <c r="AX11342" s="3"/>
      <c r="AY11342" s="3"/>
      <c r="AZ11342" s="3"/>
      <c r="BA11342" s="3"/>
      <c r="BB11342" s="3"/>
      <c r="BC11342" s="3"/>
      <c r="BD11342" s="3"/>
      <c r="BE11342" s="3"/>
      <c r="BF11342" s="3"/>
      <c r="BG11342" s="3"/>
      <c r="CK11342"/>
    </row>
    <row r="11343" spans="1:89" x14ac:dyDescent="0.25">
      <c r="A11343" s="2"/>
      <c r="B11343" s="5"/>
      <c r="C11343" s="5"/>
      <c r="D11343" s="5"/>
      <c r="E11343" s="5"/>
      <c r="F11343" s="5"/>
      <c r="G11343" s="5"/>
      <c r="H11343" s="5"/>
      <c r="I11343" s="5"/>
      <c r="J11343" s="5"/>
      <c r="K11343" s="5"/>
      <c r="L11343" s="5"/>
      <c r="M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3"/>
      <c r="AU11343" s="5"/>
      <c r="AV11343" s="3"/>
      <c r="AW11343" s="3"/>
      <c r="AX11343" s="3"/>
      <c r="AY11343" s="3"/>
      <c r="AZ11343" s="3"/>
      <c r="BA11343" s="3"/>
      <c r="BB11343" s="3"/>
      <c r="BC11343" s="3"/>
      <c r="BD11343" s="3"/>
      <c r="BE11343" s="3"/>
      <c r="BF11343" s="3"/>
      <c r="BG11343" s="3"/>
      <c r="CK11343"/>
    </row>
    <row r="11344" spans="1:89" x14ac:dyDescent="0.25">
      <c r="A11344" s="2"/>
      <c r="B11344" s="5"/>
      <c r="C11344" s="5"/>
      <c r="D11344" s="5"/>
      <c r="E11344" s="5"/>
      <c r="F11344" s="5"/>
      <c r="G11344" s="5"/>
      <c r="H11344" s="5"/>
      <c r="I11344" s="5"/>
      <c r="J11344" s="5"/>
      <c r="K11344" s="5"/>
      <c r="L11344" s="5"/>
      <c r="M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3"/>
      <c r="AU11344" s="5"/>
      <c r="AV11344" s="3"/>
      <c r="AW11344" s="3"/>
      <c r="AX11344" s="3"/>
      <c r="AY11344" s="3"/>
      <c r="AZ11344" s="3"/>
      <c r="BA11344" s="3"/>
      <c r="BB11344" s="3"/>
      <c r="BC11344" s="3"/>
      <c r="BD11344" s="3"/>
      <c r="BE11344" s="3"/>
      <c r="BF11344" s="3"/>
      <c r="BG11344" s="3"/>
      <c r="CK11344"/>
    </row>
    <row r="11345" spans="1:89" x14ac:dyDescent="0.25">
      <c r="A11345" s="2"/>
      <c r="B11345" s="5"/>
      <c r="C11345" s="5"/>
      <c r="D11345" s="5"/>
      <c r="E11345" s="5"/>
      <c r="F11345" s="5"/>
      <c r="G11345" s="5"/>
      <c r="H11345" s="5"/>
      <c r="I11345" s="5"/>
      <c r="J11345" s="5"/>
      <c r="K11345" s="5"/>
      <c r="L11345" s="5"/>
      <c r="M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3"/>
      <c r="AU11345" s="5"/>
      <c r="AV11345" s="3"/>
      <c r="AW11345" s="3"/>
      <c r="AX11345" s="3"/>
      <c r="AY11345" s="3"/>
      <c r="AZ11345" s="3"/>
      <c r="BA11345" s="3"/>
      <c r="BB11345" s="3"/>
      <c r="BC11345" s="3"/>
      <c r="BD11345" s="3"/>
      <c r="BE11345" s="3"/>
      <c r="BF11345" s="3"/>
      <c r="BG11345" s="3"/>
      <c r="CK11345"/>
    </row>
    <row r="11346" spans="1:89" x14ac:dyDescent="0.25">
      <c r="A11346" s="2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  <c r="L11346" s="5"/>
      <c r="M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3"/>
      <c r="AU11346" s="5"/>
      <c r="AV11346" s="3"/>
      <c r="AW11346" s="3"/>
      <c r="AX11346" s="3"/>
      <c r="AY11346" s="3"/>
      <c r="AZ11346" s="3"/>
      <c r="BA11346" s="3"/>
      <c r="BB11346" s="3"/>
      <c r="BC11346" s="3"/>
      <c r="BD11346" s="3"/>
      <c r="BE11346" s="3"/>
      <c r="BF11346" s="3"/>
      <c r="BG11346" s="3"/>
      <c r="CK11346"/>
    </row>
    <row r="11347" spans="1:89" x14ac:dyDescent="0.25">
      <c r="A11347" s="2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  <c r="L11347" s="5"/>
      <c r="M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3"/>
      <c r="AU11347" s="5"/>
      <c r="AV11347" s="3"/>
      <c r="AW11347" s="3"/>
      <c r="AX11347" s="3"/>
      <c r="AY11347" s="3"/>
      <c r="AZ11347" s="3"/>
      <c r="BA11347" s="3"/>
      <c r="BB11347" s="3"/>
      <c r="BC11347" s="3"/>
      <c r="BD11347" s="3"/>
      <c r="BE11347" s="3"/>
      <c r="BF11347" s="3"/>
      <c r="BG11347" s="3"/>
      <c r="CK11347"/>
    </row>
    <row r="11348" spans="1:89" x14ac:dyDescent="0.25">
      <c r="A11348" s="2"/>
      <c r="B11348" s="5"/>
      <c r="C11348" s="5"/>
      <c r="D11348" s="5"/>
      <c r="E11348" s="5"/>
      <c r="F11348" s="5"/>
      <c r="G11348" s="5"/>
      <c r="H11348" s="5"/>
      <c r="I11348" s="5"/>
      <c r="J11348" s="5"/>
      <c r="K11348" s="5"/>
      <c r="L11348" s="5"/>
      <c r="M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3"/>
      <c r="AU11348" s="5"/>
      <c r="AV11348" s="3"/>
      <c r="AW11348" s="3"/>
      <c r="AX11348" s="3"/>
      <c r="AY11348" s="3"/>
      <c r="AZ11348" s="3"/>
      <c r="BA11348" s="3"/>
      <c r="BB11348" s="3"/>
      <c r="BC11348" s="3"/>
      <c r="BD11348" s="3"/>
      <c r="BE11348" s="3"/>
      <c r="BF11348" s="3"/>
      <c r="BG11348" s="3"/>
      <c r="CK11348"/>
    </row>
    <row r="11349" spans="1:89" x14ac:dyDescent="0.25">
      <c r="A11349" s="2"/>
      <c r="B11349" s="5"/>
      <c r="C11349" s="5"/>
      <c r="D11349" s="5"/>
      <c r="E11349" s="5"/>
      <c r="F11349" s="5"/>
      <c r="G11349" s="5"/>
      <c r="H11349" s="5"/>
      <c r="I11349" s="5"/>
      <c r="J11349" s="5"/>
      <c r="K11349" s="5"/>
      <c r="L11349" s="5"/>
      <c r="M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3"/>
      <c r="AU11349" s="5"/>
      <c r="AV11349" s="3"/>
      <c r="AW11349" s="3"/>
      <c r="AX11349" s="3"/>
      <c r="AY11349" s="3"/>
      <c r="AZ11349" s="3"/>
      <c r="BA11349" s="3"/>
      <c r="BB11349" s="3"/>
      <c r="BC11349" s="3"/>
      <c r="BD11349" s="3"/>
      <c r="BE11349" s="3"/>
      <c r="BF11349" s="3"/>
      <c r="BG11349" s="3"/>
      <c r="CK11349"/>
    </row>
    <row r="11350" spans="1:89" x14ac:dyDescent="0.25">
      <c r="A11350" s="2"/>
      <c r="B11350" s="5"/>
      <c r="C11350" s="5"/>
      <c r="D11350" s="5"/>
      <c r="E11350" s="5"/>
      <c r="F11350" s="5"/>
      <c r="G11350" s="5"/>
      <c r="H11350" s="5"/>
      <c r="I11350" s="5"/>
      <c r="J11350" s="5"/>
      <c r="K11350" s="5"/>
      <c r="L11350" s="5"/>
      <c r="M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3"/>
      <c r="AU11350" s="5"/>
      <c r="AV11350" s="3"/>
      <c r="AW11350" s="3"/>
      <c r="AX11350" s="3"/>
      <c r="AY11350" s="3"/>
      <c r="AZ11350" s="3"/>
      <c r="BA11350" s="3"/>
      <c r="BB11350" s="3"/>
      <c r="BC11350" s="3"/>
      <c r="BD11350" s="3"/>
      <c r="BE11350" s="3"/>
      <c r="BF11350" s="3"/>
      <c r="BG11350" s="3"/>
      <c r="CK11350"/>
    </row>
    <row r="11351" spans="1:89" x14ac:dyDescent="0.25">
      <c r="A11351" s="2"/>
      <c r="B11351" s="5"/>
      <c r="C11351" s="5"/>
      <c r="D11351" s="5"/>
      <c r="E11351" s="5"/>
      <c r="F11351" s="5"/>
      <c r="G11351" s="5"/>
      <c r="H11351" s="5"/>
      <c r="I11351" s="5"/>
      <c r="J11351" s="5"/>
      <c r="K11351" s="5"/>
      <c r="L11351" s="5"/>
      <c r="M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3"/>
      <c r="AU11351" s="5"/>
      <c r="AV11351" s="3"/>
      <c r="AW11351" s="3"/>
      <c r="AX11351" s="3"/>
      <c r="AY11351" s="3"/>
      <c r="AZ11351" s="3"/>
      <c r="BA11351" s="3"/>
      <c r="BB11351" s="3"/>
      <c r="BC11351" s="3"/>
      <c r="BD11351" s="3"/>
      <c r="BE11351" s="3"/>
      <c r="BF11351" s="3"/>
      <c r="BG11351" s="3"/>
      <c r="CK11351"/>
    </row>
    <row r="11352" spans="1:89" x14ac:dyDescent="0.25">
      <c r="A11352" s="2"/>
      <c r="B11352" s="5"/>
      <c r="C11352" s="5"/>
      <c r="D11352" s="5"/>
      <c r="E11352" s="5"/>
      <c r="F11352" s="5"/>
      <c r="G11352" s="5"/>
      <c r="H11352" s="5"/>
      <c r="I11352" s="5"/>
      <c r="J11352" s="5"/>
      <c r="K11352" s="5"/>
      <c r="L11352" s="5"/>
      <c r="M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3"/>
      <c r="AU11352" s="5"/>
      <c r="AV11352" s="3"/>
      <c r="AW11352" s="3"/>
      <c r="AX11352" s="3"/>
      <c r="AY11352" s="3"/>
      <c r="AZ11352" s="3"/>
      <c r="BA11352" s="3"/>
      <c r="BB11352" s="3"/>
      <c r="BC11352" s="3"/>
      <c r="BD11352" s="3"/>
      <c r="BE11352" s="3"/>
      <c r="BF11352" s="3"/>
      <c r="BG11352" s="3"/>
      <c r="CK11352"/>
    </row>
    <row r="11353" spans="1:89" x14ac:dyDescent="0.25">
      <c r="A11353" s="2"/>
      <c r="B11353" s="5"/>
      <c r="C11353" s="5"/>
      <c r="D11353" s="5"/>
      <c r="E11353" s="5"/>
      <c r="F11353" s="5"/>
      <c r="G11353" s="5"/>
      <c r="H11353" s="5"/>
      <c r="I11353" s="5"/>
      <c r="J11353" s="5"/>
      <c r="K11353" s="5"/>
      <c r="L11353" s="5"/>
      <c r="M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3"/>
      <c r="AU11353" s="5"/>
      <c r="AV11353" s="3"/>
      <c r="AW11353" s="3"/>
      <c r="AX11353" s="3"/>
      <c r="AY11353" s="3"/>
      <c r="AZ11353" s="3"/>
      <c r="BA11353" s="3"/>
      <c r="BB11353" s="3"/>
      <c r="BC11353" s="3"/>
      <c r="BD11353" s="3"/>
      <c r="BE11353" s="3"/>
      <c r="BF11353" s="3"/>
      <c r="BG11353" s="3"/>
      <c r="CK11353"/>
    </row>
    <row r="11354" spans="1:89" x14ac:dyDescent="0.25">
      <c r="A11354" s="2"/>
      <c r="B11354" s="5"/>
      <c r="C11354" s="5"/>
      <c r="D11354" s="5"/>
      <c r="E11354" s="5"/>
      <c r="F11354" s="5"/>
      <c r="G11354" s="5"/>
      <c r="H11354" s="5"/>
      <c r="I11354" s="5"/>
      <c r="J11354" s="5"/>
      <c r="K11354" s="5"/>
      <c r="L11354" s="5"/>
      <c r="M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3"/>
      <c r="AU11354" s="5"/>
      <c r="AV11354" s="3"/>
      <c r="AW11354" s="3"/>
      <c r="AX11354" s="3"/>
      <c r="AY11354" s="3"/>
      <c r="AZ11354" s="3"/>
      <c r="BA11354" s="3"/>
      <c r="BB11354" s="3"/>
      <c r="BC11354" s="3"/>
      <c r="BD11354" s="3"/>
      <c r="BE11354" s="3"/>
      <c r="BF11354" s="3"/>
      <c r="BG11354" s="3"/>
      <c r="CK11354"/>
    </row>
    <row r="11355" spans="1:89" x14ac:dyDescent="0.25">
      <c r="A11355" s="2"/>
      <c r="B11355" s="5"/>
      <c r="C11355" s="5"/>
      <c r="D11355" s="5"/>
      <c r="E11355" s="5"/>
      <c r="F11355" s="5"/>
      <c r="G11355" s="5"/>
      <c r="H11355" s="5"/>
      <c r="I11355" s="3"/>
      <c r="J11355" s="5"/>
      <c r="K11355" s="5"/>
      <c r="L11355" s="5"/>
      <c r="M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3"/>
      <c r="AU11355" s="5"/>
      <c r="AV11355" s="3"/>
      <c r="AW11355" s="3"/>
      <c r="AX11355" s="3"/>
      <c r="AY11355" s="3"/>
      <c r="AZ11355" s="3"/>
      <c r="BA11355" s="3"/>
      <c r="BB11355" s="3"/>
      <c r="BC11355" s="3"/>
      <c r="BD11355" s="3"/>
      <c r="BE11355" s="3"/>
      <c r="BF11355" s="3"/>
      <c r="BG11355" s="3"/>
      <c r="CK11355"/>
    </row>
    <row r="11356" spans="1:89" x14ac:dyDescent="0.25">
      <c r="A11356" s="2"/>
      <c r="B11356" s="5"/>
      <c r="C11356" s="5"/>
      <c r="D11356" s="5"/>
      <c r="E11356" s="5"/>
      <c r="F11356" s="5"/>
      <c r="G11356" s="5"/>
      <c r="H11356" s="5"/>
      <c r="I11356" s="5"/>
      <c r="J11356" s="5"/>
      <c r="K11356" s="5"/>
      <c r="L11356" s="5"/>
      <c r="M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3"/>
      <c r="AU11356" s="5"/>
      <c r="AV11356" s="3"/>
      <c r="AW11356" s="3"/>
      <c r="AX11356" s="3"/>
      <c r="AY11356" s="3"/>
      <c r="AZ11356" s="3"/>
      <c r="BA11356" s="3"/>
      <c r="BB11356" s="3"/>
      <c r="BC11356" s="3"/>
      <c r="BD11356" s="3"/>
      <c r="BE11356" s="3"/>
      <c r="BF11356" s="3"/>
      <c r="BG11356" s="3"/>
      <c r="CK11356"/>
    </row>
    <row r="11357" spans="1:89" x14ac:dyDescent="0.25">
      <c r="A11357" s="2"/>
      <c r="B11357" s="5"/>
      <c r="C11357" s="5"/>
      <c r="D11357" s="5"/>
      <c r="E11357" s="5"/>
      <c r="F11357" s="5"/>
      <c r="G11357" s="5"/>
      <c r="H11357" s="5"/>
      <c r="I11357" s="3"/>
      <c r="J11357" s="5"/>
      <c r="K11357" s="5"/>
      <c r="L11357" s="5"/>
      <c r="M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3"/>
      <c r="AU11357" s="5"/>
      <c r="AV11357" s="3"/>
      <c r="AW11357" s="3"/>
      <c r="AX11357" s="3"/>
      <c r="AY11357" s="3"/>
      <c r="AZ11357" s="3"/>
      <c r="BA11357" s="3"/>
      <c r="BB11357" s="3"/>
      <c r="BC11357" s="3"/>
      <c r="BD11357" s="3"/>
      <c r="BE11357" s="3"/>
      <c r="BF11357" s="3"/>
      <c r="BG11357" s="3"/>
      <c r="CK11357"/>
    </row>
    <row r="11358" spans="1:89" x14ac:dyDescent="0.25">
      <c r="A11358" s="2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  <c r="L11358" s="5"/>
      <c r="M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3"/>
      <c r="AU11358" s="5"/>
      <c r="AV11358" s="3"/>
      <c r="AW11358" s="3"/>
      <c r="AX11358" s="3"/>
      <c r="AY11358" s="3"/>
      <c r="AZ11358" s="3"/>
      <c r="BA11358" s="3"/>
      <c r="BB11358" s="3"/>
      <c r="BC11358" s="3"/>
      <c r="BD11358" s="3"/>
      <c r="BE11358" s="3"/>
      <c r="BF11358" s="3"/>
      <c r="BG11358" s="3"/>
      <c r="CK11358"/>
    </row>
    <row r="11359" spans="1:89" x14ac:dyDescent="0.25">
      <c r="A11359" s="2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3"/>
      <c r="AU11359" s="5"/>
      <c r="AV11359" s="3"/>
      <c r="AW11359" s="3"/>
      <c r="AX11359" s="3"/>
      <c r="AY11359" s="3"/>
      <c r="AZ11359" s="3"/>
      <c r="BA11359" s="3"/>
      <c r="BB11359" s="3"/>
      <c r="BC11359" s="3"/>
      <c r="BD11359" s="3"/>
      <c r="BE11359" s="3"/>
      <c r="BF11359" s="3"/>
      <c r="BG11359" s="3"/>
      <c r="CK11359"/>
    </row>
    <row r="11360" spans="1:89" x14ac:dyDescent="0.25">
      <c r="A11360" s="2"/>
      <c r="B11360" s="5"/>
      <c r="C11360" s="5"/>
      <c r="D11360" s="5"/>
      <c r="E11360" s="5"/>
      <c r="F11360" s="5"/>
      <c r="G11360" s="5"/>
      <c r="H11360" s="5"/>
      <c r="I11360" s="5"/>
      <c r="J11360" s="5"/>
      <c r="K11360" s="5"/>
      <c r="L11360" s="5"/>
      <c r="M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3"/>
      <c r="AU11360" s="5"/>
      <c r="AV11360" s="3"/>
      <c r="AW11360" s="3"/>
      <c r="AX11360" s="3"/>
      <c r="AY11360" s="3"/>
      <c r="AZ11360" s="3"/>
      <c r="BA11360" s="3"/>
      <c r="BB11360" s="3"/>
      <c r="BC11360" s="3"/>
      <c r="BD11360" s="3"/>
      <c r="BE11360" s="3"/>
      <c r="BF11360" s="3"/>
      <c r="BG11360" s="3"/>
      <c r="CK11360"/>
    </row>
    <row r="11361" spans="1:89" x14ac:dyDescent="0.25">
      <c r="A11361" s="2"/>
      <c r="B11361" s="5"/>
      <c r="C11361" s="5"/>
      <c r="D11361" s="5"/>
      <c r="E11361" s="5"/>
      <c r="F11361" s="5"/>
      <c r="G11361" s="5"/>
      <c r="H11361" s="5"/>
      <c r="I11361" s="3"/>
      <c r="J11361" s="5"/>
      <c r="K11361" s="5"/>
      <c r="L11361" s="5"/>
      <c r="M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3"/>
      <c r="AU11361" s="5"/>
      <c r="AV11361" s="3"/>
      <c r="AW11361" s="3"/>
      <c r="AX11361" s="3"/>
      <c r="AY11361" s="3"/>
      <c r="AZ11361" s="3"/>
      <c r="BA11361" s="3"/>
      <c r="BB11361" s="3"/>
      <c r="BC11361" s="3"/>
      <c r="BD11361" s="3"/>
      <c r="BE11361" s="3"/>
      <c r="BF11361" s="3"/>
      <c r="BG11361" s="3"/>
      <c r="CK11361"/>
    </row>
    <row r="11362" spans="1:89" x14ac:dyDescent="0.25">
      <c r="A11362" s="2"/>
      <c r="B11362" s="5"/>
      <c r="C11362" s="5"/>
      <c r="D11362" s="5"/>
      <c r="E11362" s="5"/>
      <c r="F11362" s="5"/>
      <c r="G11362" s="5"/>
      <c r="H11362" s="5"/>
      <c r="I11362" s="5"/>
      <c r="J11362" s="5"/>
      <c r="K11362" s="5"/>
      <c r="L11362" s="5"/>
      <c r="M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3"/>
      <c r="AU11362" s="5"/>
      <c r="AV11362" s="3"/>
      <c r="AW11362" s="3"/>
      <c r="AX11362" s="3"/>
      <c r="AY11362" s="3"/>
      <c r="AZ11362" s="3"/>
      <c r="BA11362" s="3"/>
      <c r="BB11362" s="3"/>
      <c r="BC11362" s="3"/>
      <c r="BD11362" s="3"/>
      <c r="BE11362" s="3"/>
      <c r="BF11362" s="3"/>
      <c r="BG11362" s="3"/>
      <c r="CK11362"/>
    </row>
    <row r="11363" spans="1:89" x14ac:dyDescent="0.25">
      <c r="A11363" s="2"/>
      <c r="B11363" s="5"/>
      <c r="C11363" s="5"/>
      <c r="D11363" s="5"/>
      <c r="E11363" s="5"/>
      <c r="F11363" s="5"/>
      <c r="G11363" s="5"/>
      <c r="H11363" s="5"/>
      <c r="I11363" s="3"/>
      <c r="J11363" s="5"/>
      <c r="K11363" s="5"/>
      <c r="L11363" s="5"/>
      <c r="M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3"/>
      <c r="AU11363" s="5"/>
      <c r="AV11363" s="3"/>
      <c r="AW11363" s="3"/>
      <c r="AX11363" s="3"/>
      <c r="AY11363" s="3"/>
      <c r="AZ11363" s="3"/>
      <c r="BA11363" s="3"/>
      <c r="BB11363" s="3"/>
      <c r="BC11363" s="3"/>
      <c r="BD11363" s="3"/>
      <c r="BE11363" s="3"/>
      <c r="BF11363" s="3"/>
      <c r="BG11363" s="3"/>
      <c r="CK11363"/>
    </row>
    <row r="11364" spans="1:89" x14ac:dyDescent="0.25">
      <c r="A11364" s="2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3"/>
      <c r="AU11364" s="5"/>
      <c r="AV11364" s="3"/>
      <c r="AW11364" s="3"/>
      <c r="AX11364" s="3"/>
      <c r="AY11364" s="3"/>
      <c r="AZ11364" s="3"/>
      <c r="BA11364" s="3"/>
      <c r="BB11364" s="3"/>
      <c r="BC11364" s="3"/>
      <c r="BD11364" s="3"/>
      <c r="BE11364" s="3"/>
      <c r="BF11364" s="3"/>
      <c r="BG11364" s="3"/>
      <c r="CK11364"/>
    </row>
    <row r="11365" spans="1:89" x14ac:dyDescent="0.25">
      <c r="A11365" s="2"/>
      <c r="B11365" s="5"/>
      <c r="C11365" s="5"/>
      <c r="D11365" s="5"/>
      <c r="E11365" s="5"/>
      <c r="F11365" s="5"/>
      <c r="G11365" s="5"/>
      <c r="H11365" s="5"/>
      <c r="I11365" s="3"/>
      <c r="J11365" s="5"/>
      <c r="K11365" s="5"/>
      <c r="L11365" s="5"/>
      <c r="M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3"/>
      <c r="AU11365" s="5"/>
      <c r="AV11365" s="3"/>
      <c r="AW11365" s="3"/>
      <c r="AX11365" s="3"/>
      <c r="AY11365" s="3"/>
      <c r="AZ11365" s="3"/>
      <c r="BA11365" s="3"/>
      <c r="BB11365" s="3"/>
      <c r="BC11365" s="3"/>
      <c r="BD11365" s="3"/>
      <c r="BE11365" s="3"/>
      <c r="BF11365" s="3"/>
      <c r="BG11365" s="3"/>
      <c r="CK11365"/>
    </row>
    <row r="11366" spans="1:89" x14ac:dyDescent="0.25">
      <c r="A11366" s="2"/>
      <c r="B11366" s="5"/>
      <c r="C11366" s="5"/>
      <c r="D11366" s="5"/>
      <c r="E11366" s="5"/>
      <c r="F11366" s="5"/>
      <c r="G11366" s="5"/>
      <c r="H11366" s="5"/>
      <c r="I11366" s="5"/>
      <c r="J11366" s="5"/>
      <c r="K11366" s="5"/>
      <c r="L11366" s="5"/>
      <c r="M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3"/>
      <c r="AU11366" s="5"/>
      <c r="AV11366" s="3"/>
      <c r="AW11366" s="3"/>
      <c r="AX11366" s="3"/>
      <c r="AY11366" s="3"/>
      <c r="AZ11366" s="3"/>
      <c r="BA11366" s="3"/>
      <c r="BB11366" s="3"/>
      <c r="BC11366" s="3"/>
      <c r="BD11366" s="3"/>
      <c r="BE11366" s="3"/>
      <c r="BF11366" s="3"/>
      <c r="BG11366" s="3"/>
      <c r="CK11366"/>
    </row>
    <row r="11367" spans="1:89" x14ac:dyDescent="0.25">
      <c r="A11367" s="2"/>
      <c r="B11367" s="5"/>
      <c r="C11367" s="5"/>
      <c r="D11367" s="5"/>
      <c r="E11367" s="5"/>
      <c r="F11367" s="5"/>
      <c r="G11367" s="5"/>
      <c r="H11367" s="5"/>
      <c r="I11367" s="3"/>
      <c r="J11367" s="5"/>
      <c r="K11367" s="5"/>
      <c r="L11367" s="5"/>
      <c r="M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3"/>
      <c r="AU11367" s="5"/>
      <c r="AV11367" s="3"/>
      <c r="AW11367" s="3"/>
      <c r="AX11367" s="3"/>
      <c r="AY11367" s="3"/>
      <c r="AZ11367" s="3"/>
      <c r="BA11367" s="3"/>
      <c r="BB11367" s="3"/>
      <c r="BC11367" s="3"/>
      <c r="BD11367" s="3"/>
      <c r="BE11367" s="3"/>
      <c r="BF11367" s="3"/>
      <c r="BG11367" s="3"/>
      <c r="CK11367"/>
    </row>
    <row r="11368" spans="1:89" x14ac:dyDescent="0.25">
      <c r="A11368" s="2"/>
      <c r="B11368" s="5"/>
      <c r="C11368" s="5"/>
      <c r="D11368" s="5"/>
      <c r="E11368" s="5"/>
      <c r="F11368" s="5"/>
      <c r="G11368" s="5"/>
      <c r="H11368" s="5"/>
      <c r="I11368" s="5"/>
      <c r="J11368" s="5"/>
      <c r="K11368" s="5"/>
      <c r="L11368" s="5"/>
      <c r="M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3"/>
      <c r="AU11368" s="5"/>
      <c r="AV11368" s="3"/>
      <c r="AW11368" s="3"/>
      <c r="AX11368" s="3"/>
      <c r="AY11368" s="3"/>
      <c r="AZ11368" s="3"/>
      <c r="BA11368" s="3"/>
      <c r="BB11368" s="3"/>
      <c r="BC11368" s="3"/>
      <c r="BD11368" s="3"/>
      <c r="BE11368" s="3"/>
      <c r="BF11368" s="3"/>
      <c r="BG11368" s="3"/>
      <c r="CK11368"/>
    </row>
    <row r="11369" spans="1:89" x14ac:dyDescent="0.25">
      <c r="A11369" s="2"/>
      <c r="B11369" s="5"/>
      <c r="C11369" s="5"/>
      <c r="D11369" s="5"/>
      <c r="E11369" s="5"/>
      <c r="F11369" s="5"/>
      <c r="G11369" s="5"/>
      <c r="H11369" s="5"/>
      <c r="I11369" s="3"/>
      <c r="J11369" s="5"/>
      <c r="K11369" s="5"/>
      <c r="L11369" s="5"/>
      <c r="M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3"/>
      <c r="AU11369" s="5"/>
      <c r="AV11369" s="3"/>
      <c r="AW11369" s="3"/>
      <c r="AX11369" s="3"/>
      <c r="AY11369" s="3"/>
      <c r="AZ11369" s="3"/>
      <c r="BA11369" s="3"/>
      <c r="BB11369" s="3"/>
      <c r="BC11369" s="3"/>
      <c r="BD11369" s="3"/>
      <c r="BE11369" s="3"/>
      <c r="BF11369" s="3"/>
      <c r="BG11369" s="3"/>
      <c r="CK11369"/>
    </row>
    <row r="11370" spans="1:89" x14ac:dyDescent="0.25">
      <c r="A11370" s="2"/>
      <c r="B11370" s="5"/>
      <c r="C11370" s="5"/>
      <c r="D11370" s="5"/>
      <c r="E11370" s="5"/>
      <c r="F11370" s="5"/>
      <c r="G11370" s="5"/>
      <c r="H11370" s="5"/>
      <c r="I11370" s="3"/>
      <c r="J11370" s="5"/>
      <c r="K11370" s="5"/>
      <c r="L11370" s="5"/>
      <c r="M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3"/>
      <c r="AU11370" s="5"/>
      <c r="AV11370" s="3"/>
      <c r="AW11370" s="3"/>
      <c r="AX11370" s="3"/>
      <c r="AY11370" s="3"/>
      <c r="AZ11370" s="3"/>
      <c r="BA11370" s="3"/>
      <c r="BB11370" s="3"/>
      <c r="BC11370" s="3"/>
      <c r="BD11370" s="3"/>
      <c r="BE11370" s="3"/>
      <c r="BF11370" s="3"/>
      <c r="BG11370" s="3"/>
      <c r="CK11370"/>
    </row>
    <row r="11371" spans="1:89" x14ac:dyDescent="0.25">
      <c r="A11371" s="2"/>
      <c r="B11371" s="5"/>
      <c r="C11371" s="5"/>
      <c r="D11371" s="5"/>
      <c r="E11371" s="5"/>
      <c r="F11371" s="5"/>
      <c r="G11371" s="5"/>
      <c r="H11371" s="5"/>
      <c r="I11371" s="3"/>
      <c r="J11371" s="5"/>
      <c r="K11371" s="5"/>
      <c r="L11371" s="5"/>
      <c r="M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3"/>
      <c r="AU11371" s="5"/>
      <c r="AV11371" s="3"/>
      <c r="AW11371" s="3"/>
      <c r="AX11371" s="3"/>
      <c r="AY11371" s="3"/>
      <c r="AZ11371" s="3"/>
      <c r="BA11371" s="3"/>
      <c r="BB11371" s="3"/>
      <c r="BC11371" s="3"/>
      <c r="BD11371" s="3"/>
      <c r="BE11371" s="3"/>
      <c r="BF11371" s="3"/>
      <c r="BG11371" s="3"/>
      <c r="CK11371"/>
    </row>
    <row r="11372" spans="1:89" x14ac:dyDescent="0.25">
      <c r="A11372" s="2"/>
      <c r="B11372" s="5"/>
      <c r="C11372" s="5"/>
      <c r="D11372" s="5"/>
      <c r="E11372" s="5"/>
      <c r="F11372" s="5"/>
      <c r="G11372" s="5"/>
      <c r="H11372" s="5"/>
      <c r="I11372" s="3"/>
      <c r="J11372" s="5"/>
      <c r="K11372" s="5"/>
      <c r="L11372" s="5"/>
      <c r="M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3"/>
      <c r="AU11372" s="5"/>
      <c r="AV11372" s="3"/>
      <c r="AW11372" s="3"/>
      <c r="AX11372" s="3"/>
      <c r="AY11372" s="3"/>
      <c r="AZ11372" s="3"/>
      <c r="BA11372" s="3"/>
      <c r="BB11372" s="3"/>
      <c r="BC11372" s="3"/>
      <c r="BD11372" s="3"/>
      <c r="BE11372" s="3"/>
      <c r="BF11372" s="3"/>
      <c r="BG11372" s="3"/>
      <c r="CK11372"/>
    </row>
    <row r="11373" spans="1:89" x14ac:dyDescent="0.25">
      <c r="A11373" s="2"/>
      <c r="B11373" s="5"/>
      <c r="C11373" s="5"/>
      <c r="D11373" s="5"/>
      <c r="E11373" s="5"/>
      <c r="F11373" s="5"/>
      <c r="G11373" s="5"/>
      <c r="H11373" s="5"/>
      <c r="I11373" s="3"/>
      <c r="J11373" s="5"/>
      <c r="K11373" s="5"/>
      <c r="L11373" s="5"/>
      <c r="M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3"/>
      <c r="AU11373" s="5"/>
      <c r="AV11373" s="3"/>
      <c r="AW11373" s="3"/>
      <c r="AX11373" s="3"/>
      <c r="AY11373" s="3"/>
      <c r="AZ11373" s="3"/>
      <c r="BA11373" s="3"/>
      <c r="BB11373" s="3"/>
      <c r="BC11373" s="3"/>
      <c r="BD11373" s="3"/>
      <c r="BE11373" s="3"/>
      <c r="BF11373" s="3"/>
      <c r="BG11373" s="3"/>
      <c r="CK11373"/>
    </row>
    <row r="11374" spans="1:89" x14ac:dyDescent="0.25">
      <c r="A11374" s="2"/>
      <c r="B11374" s="5"/>
      <c r="C11374" s="5"/>
      <c r="D11374" s="5"/>
      <c r="E11374" s="5"/>
      <c r="F11374" s="5"/>
      <c r="G11374" s="5"/>
      <c r="H11374" s="5"/>
      <c r="I11374" s="3"/>
      <c r="J11374" s="5"/>
      <c r="K11374" s="5"/>
      <c r="L11374" s="5"/>
      <c r="M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3"/>
      <c r="AU11374" s="5"/>
      <c r="AV11374" s="3"/>
      <c r="AW11374" s="3"/>
      <c r="AX11374" s="3"/>
      <c r="AY11374" s="3"/>
      <c r="AZ11374" s="3"/>
      <c r="BA11374" s="3"/>
      <c r="BB11374" s="3"/>
      <c r="BC11374" s="3"/>
      <c r="BD11374" s="3"/>
      <c r="BE11374" s="3"/>
      <c r="BF11374" s="3"/>
      <c r="BG11374" s="3"/>
      <c r="CK11374"/>
    </row>
    <row r="11375" spans="1:89" x14ac:dyDescent="0.25">
      <c r="A11375" s="2"/>
      <c r="B11375" s="5"/>
      <c r="C11375" s="5"/>
      <c r="D11375" s="5"/>
      <c r="E11375" s="5"/>
      <c r="F11375" s="5"/>
      <c r="G11375" s="5"/>
      <c r="H11375" s="5"/>
      <c r="I11375" s="3"/>
      <c r="J11375" s="5"/>
      <c r="K11375" s="5"/>
      <c r="L11375" s="5"/>
      <c r="M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3"/>
      <c r="AU11375" s="5"/>
      <c r="AV11375" s="3"/>
      <c r="AW11375" s="3"/>
      <c r="AX11375" s="3"/>
      <c r="AY11375" s="3"/>
      <c r="AZ11375" s="3"/>
      <c r="BA11375" s="3"/>
      <c r="BB11375" s="3"/>
      <c r="BC11375" s="3"/>
      <c r="BD11375" s="3"/>
      <c r="BE11375" s="3"/>
      <c r="BF11375" s="3"/>
      <c r="BG11375" s="3"/>
      <c r="CK11375"/>
    </row>
    <row r="11376" spans="1:89" x14ac:dyDescent="0.25">
      <c r="A11376" s="2"/>
      <c r="B11376" s="5"/>
      <c r="C11376" s="5"/>
      <c r="D11376" s="5"/>
      <c r="E11376" s="5"/>
      <c r="F11376" s="5"/>
      <c r="G11376" s="5"/>
      <c r="H11376" s="5"/>
      <c r="I11376" s="5"/>
      <c r="J11376" s="5"/>
      <c r="K11376" s="5"/>
      <c r="L11376" s="5"/>
      <c r="M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3"/>
      <c r="AU11376" s="5"/>
      <c r="AV11376" s="3"/>
      <c r="AW11376" s="3"/>
      <c r="AX11376" s="3"/>
      <c r="AY11376" s="3"/>
      <c r="AZ11376" s="3"/>
      <c r="BA11376" s="3"/>
      <c r="BB11376" s="3"/>
      <c r="BC11376" s="3"/>
      <c r="BD11376" s="3"/>
      <c r="BE11376" s="3"/>
      <c r="BF11376" s="3"/>
      <c r="BG11376" s="3"/>
      <c r="CK11376"/>
    </row>
    <row r="11377" spans="1:89" x14ac:dyDescent="0.25">
      <c r="A11377" s="2"/>
      <c r="B11377" s="5"/>
      <c r="C11377" s="5"/>
      <c r="D11377" s="5"/>
      <c r="E11377" s="5"/>
      <c r="F11377" s="5"/>
      <c r="G11377" s="5"/>
      <c r="H11377" s="5"/>
      <c r="I11377" s="5"/>
      <c r="J11377" s="5"/>
      <c r="K11377" s="5"/>
      <c r="L11377" s="5"/>
      <c r="M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3"/>
      <c r="AU11377" s="5"/>
      <c r="AV11377" s="3"/>
      <c r="AW11377" s="3"/>
      <c r="AX11377" s="3"/>
      <c r="AY11377" s="3"/>
      <c r="AZ11377" s="3"/>
      <c r="BA11377" s="3"/>
      <c r="BB11377" s="3"/>
      <c r="BC11377" s="3"/>
      <c r="BD11377" s="3"/>
      <c r="BE11377" s="3"/>
      <c r="BF11377" s="3"/>
      <c r="BG11377" s="3"/>
      <c r="CK11377"/>
    </row>
    <row r="11378" spans="1:89" x14ac:dyDescent="0.25">
      <c r="A11378" s="2"/>
      <c r="B11378" s="5"/>
      <c r="C11378" s="5"/>
      <c r="D11378" s="5"/>
      <c r="E11378" s="5"/>
      <c r="F11378" s="5"/>
      <c r="G11378" s="5"/>
      <c r="H11378" s="5"/>
      <c r="I11378" s="3"/>
      <c r="J11378" s="5"/>
      <c r="K11378" s="5"/>
      <c r="L11378" s="5"/>
      <c r="M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3"/>
      <c r="AU11378" s="5"/>
      <c r="AV11378" s="3"/>
      <c r="AW11378" s="3"/>
      <c r="AX11378" s="3"/>
      <c r="AY11378" s="3"/>
      <c r="AZ11378" s="3"/>
      <c r="BA11378" s="3"/>
      <c r="BB11378" s="3"/>
      <c r="BC11378" s="3"/>
      <c r="BD11378" s="3"/>
      <c r="BE11378" s="3"/>
      <c r="BF11378" s="3"/>
      <c r="BG11378" s="3"/>
      <c r="CK11378"/>
    </row>
    <row r="11379" spans="1:89" x14ac:dyDescent="0.25">
      <c r="A11379" s="2"/>
      <c r="B11379" s="5"/>
      <c r="C11379" s="5"/>
      <c r="D11379" s="5"/>
      <c r="E11379" s="5"/>
      <c r="F11379" s="5"/>
      <c r="G11379" s="5"/>
      <c r="H11379" s="5"/>
      <c r="I11379" s="5"/>
      <c r="J11379" s="5"/>
      <c r="K11379" s="5"/>
      <c r="L11379" s="5"/>
      <c r="M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3"/>
      <c r="AU11379" s="5"/>
      <c r="AV11379" s="3"/>
      <c r="AW11379" s="3"/>
      <c r="AX11379" s="3"/>
      <c r="AY11379" s="3"/>
      <c r="AZ11379" s="3"/>
      <c r="BA11379" s="3"/>
      <c r="BB11379" s="3"/>
      <c r="BC11379" s="3"/>
      <c r="BD11379" s="3"/>
      <c r="BE11379" s="3"/>
      <c r="BF11379" s="3"/>
      <c r="BG11379" s="3"/>
      <c r="CK11379"/>
    </row>
    <row r="11380" spans="1:89" x14ac:dyDescent="0.25">
      <c r="A11380" s="2"/>
      <c r="B11380" s="5"/>
      <c r="C11380" s="5"/>
      <c r="D11380" s="5"/>
      <c r="E11380" s="5"/>
      <c r="F11380" s="5"/>
      <c r="G11380" s="5"/>
      <c r="H11380" s="5"/>
      <c r="I11380" s="5"/>
      <c r="J11380" s="5"/>
      <c r="K11380" s="5"/>
      <c r="L11380" s="5"/>
      <c r="M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3"/>
      <c r="AU11380" s="5"/>
      <c r="AV11380" s="3"/>
      <c r="AW11380" s="3"/>
      <c r="AX11380" s="3"/>
      <c r="AY11380" s="3"/>
      <c r="AZ11380" s="3"/>
      <c r="BA11380" s="3"/>
      <c r="BB11380" s="3"/>
      <c r="BC11380" s="3"/>
      <c r="BD11380" s="3"/>
      <c r="BE11380" s="3"/>
      <c r="BF11380" s="3"/>
      <c r="BG11380" s="3"/>
      <c r="CK11380"/>
    </row>
    <row r="11381" spans="1:89" x14ac:dyDescent="0.25">
      <c r="A11381" s="2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  <c r="L11381" s="5"/>
      <c r="M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3"/>
      <c r="AU11381" s="5"/>
      <c r="AV11381" s="3"/>
      <c r="AW11381" s="3"/>
      <c r="AX11381" s="3"/>
      <c r="AY11381" s="3"/>
      <c r="AZ11381" s="3"/>
      <c r="BA11381" s="3"/>
      <c r="BB11381" s="3"/>
      <c r="BC11381" s="3"/>
      <c r="BD11381" s="3"/>
      <c r="BE11381" s="3"/>
      <c r="BF11381" s="3"/>
      <c r="BG11381" s="3"/>
      <c r="CK11381"/>
    </row>
    <row r="11382" spans="1:89" x14ac:dyDescent="0.25">
      <c r="A11382" s="2"/>
      <c r="B11382" s="5"/>
      <c r="C11382" s="5"/>
      <c r="D11382" s="5"/>
      <c r="E11382" s="5"/>
      <c r="F11382" s="5"/>
      <c r="G11382" s="5"/>
      <c r="H11382" s="5"/>
      <c r="I11382" s="3"/>
      <c r="J11382" s="5"/>
      <c r="K11382" s="5"/>
      <c r="L11382" s="5"/>
      <c r="M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3"/>
      <c r="AU11382" s="5"/>
      <c r="AV11382" s="3"/>
      <c r="AW11382" s="3"/>
      <c r="AX11382" s="3"/>
      <c r="AY11382" s="3"/>
      <c r="AZ11382" s="3"/>
      <c r="BA11382" s="3"/>
      <c r="BB11382" s="3"/>
      <c r="BC11382" s="3"/>
      <c r="BD11382" s="3"/>
      <c r="BE11382" s="3"/>
      <c r="BF11382" s="3"/>
      <c r="BG11382" s="3"/>
      <c r="CK11382"/>
    </row>
    <row r="11383" spans="1:89" x14ac:dyDescent="0.25">
      <c r="A11383" s="2"/>
      <c r="B11383" s="5"/>
      <c r="C11383" s="5"/>
      <c r="D11383" s="5"/>
      <c r="E11383" s="5"/>
      <c r="F11383" s="5"/>
      <c r="G11383" s="5"/>
      <c r="H11383" s="5"/>
      <c r="I11383" s="3"/>
      <c r="J11383" s="5"/>
      <c r="K11383" s="5"/>
      <c r="L11383" s="5"/>
      <c r="M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3"/>
      <c r="AU11383" s="5"/>
      <c r="AV11383" s="3"/>
      <c r="AW11383" s="3"/>
      <c r="AX11383" s="3"/>
      <c r="AY11383" s="3"/>
      <c r="AZ11383" s="3"/>
      <c r="BA11383" s="3"/>
      <c r="BB11383" s="3"/>
      <c r="BC11383" s="3"/>
      <c r="BD11383" s="3"/>
      <c r="BE11383" s="3"/>
      <c r="BF11383" s="3"/>
      <c r="BG11383" s="3"/>
      <c r="CK11383"/>
    </row>
    <row r="11384" spans="1:89" x14ac:dyDescent="0.25">
      <c r="A11384" s="2"/>
      <c r="B11384" s="5"/>
      <c r="C11384" s="5"/>
      <c r="D11384" s="5"/>
      <c r="E11384" s="5"/>
      <c r="F11384" s="5"/>
      <c r="G11384" s="5"/>
      <c r="H11384" s="5"/>
      <c r="I11384" s="5"/>
      <c r="J11384" s="5"/>
      <c r="K11384" s="5"/>
      <c r="L11384" s="5"/>
      <c r="M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3"/>
      <c r="AU11384" s="5"/>
      <c r="AV11384" s="3"/>
      <c r="AW11384" s="3"/>
      <c r="AX11384" s="3"/>
      <c r="AY11384" s="3"/>
      <c r="AZ11384" s="3"/>
      <c r="BA11384" s="3"/>
      <c r="BB11384" s="3"/>
      <c r="BC11384" s="3"/>
      <c r="BD11384" s="3"/>
      <c r="BE11384" s="3"/>
      <c r="BF11384" s="3"/>
      <c r="BG11384" s="3"/>
      <c r="CK11384"/>
    </row>
    <row r="11385" spans="1:89" x14ac:dyDescent="0.25">
      <c r="A11385" s="2"/>
      <c r="B11385" s="5"/>
      <c r="C11385" s="5"/>
      <c r="D11385" s="5"/>
      <c r="E11385" s="5"/>
      <c r="F11385" s="5"/>
      <c r="G11385" s="5"/>
      <c r="H11385" s="5"/>
      <c r="I11385" s="5"/>
      <c r="J11385" s="5"/>
      <c r="K11385" s="5"/>
      <c r="L11385" s="5"/>
      <c r="M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3"/>
      <c r="AU11385" s="5"/>
      <c r="AV11385" s="3"/>
      <c r="AW11385" s="3"/>
      <c r="AX11385" s="3"/>
      <c r="AY11385" s="3"/>
      <c r="AZ11385" s="3"/>
      <c r="BA11385" s="3"/>
      <c r="BB11385" s="3"/>
      <c r="BC11385" s="3"/>
      <c r="BD11385" s="3"/>
      <c r="BE11385" s="3"/>
      <c r="BF11385" s="3"/>
      <c r="BG11385" s="3"/>
      <c r="CK11385"/>
    </row>
    <row r="11386" spans="1:89" x14ac:dyDescent="0.25">
      <c r="A11386" s="2"/>
      <c r="B11386" s="5"/>
      <c r="C11386" s="5"/>
      <c r="D11386" s="5"/>
      <c r="E11386" s="5"/>
      <c r="F11386" s="5"/>
      <c r="G11386" s="5"/>
      <c r="H11386" s="5"/>
      <c r="I11386" s="5"/>
      <c r="J11386" s="5"/>
      <c r="K11386" s="5"/>
      <c r="L11386" s="5"/>
      <c r="M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3"/>
      <c r="AU11386" s="5"/>
      <c r="AV11386" s="3"/>
      <c r="AW11386" s="3"/>
      <c r="AX11386" s="3"/>
      <c r="AY11386" s="3"/>
      <c r="AZ11386" s="3"/>
      <c r="BA11386" s="3"/>
      <c r="BB11386" s="3"/>
      <c r="BC11386" s="3"/>
      <c r="BD11386" s="3"/>
      <c r="BE11386" s="3"/>
      <c r="BF11386" s="3"/>
      <c r="BG11386" s="3"/>
      <c r="CK11386"/>
    </row>
    <row r="11387" spans="1:89" x14ac:dyDescent="0.25">
      <c r="A11387" s="2"/>
      <c r="B11387" s="5"/>
      <c r="C11387" s="5"/>
      <c r="D11387" s="5"/>
      <c r="E11387" s="5"/>
      <c r="F11387" s="5"/>
      <c r="G11387" s="5"/>
      <c r="H11387" s="5"/>
      <c r="I11387" s="3"/>
      <c r="J11387" s="5"/>
      <c r="K11387" s="5"/>
      <c r="L11387" s="5"/>
      <c r="M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3"/>
      <c r="AU11387" s="5"/>
      <c r="AV11387" s="3"/>
      <c r="AW11387" s="3"/>
      <c r="AX11387" s="3"/>
      <c r="AY11387" s="3"/>
      <c r="AZ11387" s="3"/>
      <c r="BA11387" s="3"/>
      <c r="BB11387" s="3"/>
      <c r="BC11387" s="3"/>
      <c r="BD11387" s="3"/>
      <c r="BE11387" s="3"/>
      <c r="BF11387" s="3"/>
      <c r="BG11387" s="3"/>
      <c r="CK11387"/>
    </row>
    <row r="11388" spans="1:89" x14ac:dyDescent="0.25">
      <c r="A11388" s="2"/>
      <c r="B11388" s="5"/>
      <c r="C11388" s="5"/>
      <c r="D11388" s="5"/>
      <c r="E11388" s="5"/>
      <c r="F11388" s="5"/>
      <c r="G11388" s="5"/>
      <c r="H11388" s="5"/>
      <c r="I11388" s="3"/>
      <c r="J11388" s="5"/>
      <c r="K11388" s="5"/>
      <c r="L11388" s="5"/>
      <c r="M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3"/>
      <c r="AU11388" s="5"/>
      <c r="AV11388" s="3"/>
      <c r="AW11388" s="3"/>
      <c r="AX11388" s="3"/>
      <c r="AY11388" s="3"/>
      <c r="AZ11388" s="3"/>
      <c r="BA11388" s="3"/>
      <c r="BB11388" s="3"/>
      <c r="BC11388" s="3"/>
      <c r="BD11388" s="3"/>
      <c r="BE11388" s="3"/>
      <c r="BF11388" s="3"/>
      <c r="BG11388" s="3"/>
      <c r="CK11388"/>
    </row>
    <row r="11389" spans="1:89" x14ac:dyDescent="0.25">
      <c r="A11389" s="2"/>
      <c r="B11389" s="5"/>
      <c r="C11389" s="5"/>
      <c r="D11389" s="5"/>
      <c r="E11389" s="5"/>
      <c r="F11389" s="5"/>
      <c r="G11389" s="5"/>
      <c r="H11389" s="5"/>
      <c r="I11389" s="3"/>
      <c r="J11389" s="5"/>
      <c r="K11389" s="5"/>
      <c r="L11389" s="5"/>
      <c r="M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3"/>
      <c r="AU11389" s="5"/>
      <c r="AV11389" s="3"/>
      <c r="AW11389" s="3"/>
      <c r="AX11389" s="3"/>
      <c r="AY11389" s="3"/>
      <c r="AZ11389" s="3"/>
      <c r="BA11389" s="3"/>
      <c r="BB11389" s="3"/>
      <c r="BC11389" s="3"/>
      <c r="BD11389" s="3"/>
      <c r="BE11389" s="3"/>
      <c r="BF11389" s="3"/>
      <c r="BG11389" s="3"/>
      <c r="CK11389"/>
    </row>
    <row r="11390" spans="1:89" x14ac:dyDescent="0.25">
      <c r="A11390" s="2"/>
      <c r="B11390" s="5"/>
      <c r="C11390" s="5"/>
      <c r="D11390" s="5"/>
      <c r="E11390" s="5"/>
      <c r="F11390" s="5"/>
      <c r="G11390" s="5"/>
      <c r="H11390" s="5"/>
      <c r="I11390" s="3"/>
      <c r="J11390" s="5"/>
      <c r="K11390" s="5"/>
      <c r="L11390" s="5"/>
      <c r="M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3"/>
      <c r="AU11390" s="5"/>
      <c r="AV11390" s="3"/>
      <c r="AW11390" s="3"/>
      <c r="AX11390" s="3"/>
      <c r="AY11390" s="3"/>
      <c r="AZ11390" s="3"/>
      <c r="BA11390" s="3"/>
      <c r="BB11390" s="3"/>
      <c r="BC11390" s="3"/>
      <c r="BD11390" s="3"/>
      <c r="BE11390" s="3"/>
      <c r="BF11390" s="3"/>
      <c r="BG11390" s="3"/>
      <c r="CK11390"/>
    </row>
    <row r="11391" spans="1:89" x14ac:dyDescent="0.25">
      <c r="A11391" s="2"/>
      <c r="B11391" s="5"/>
      <c r="C11391" s="5"/>
      <c r="D11391" s="5"/>
      <c r="E11391" s="5"/>
      <c r="F11391" s="5"/>
      <c r="G11391" s="5"/>
      <c r="H11391" s="5"/>
      <c r="I11391" s="3"/>
      <c r="J11391" s="5"/>
      <c r="K11391" s="5"/>
      <c r="L11391" s="5"/>
      <c r="M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3"/>
      <c r="AU11391" s="5"/>
      <c r="AV11391" s="3"/>
      <c r="AW11391" s="3"/>
      <c r="AX11391" s="3"/>
      <c r="AY11391" s="3"/>
      <c r="AZ11391" s="3"/>
      <c r="BA11391" s="3"/>
      <c r="BB11391" s="3"/>
      <c r="BC11391" s="3"/>
      <c r="BD11391" s="3"/>
      <c r="BE11391" s="3"/>
      <c r="BF11391" s="3"/>
      <c r="BG11391" s="3"/>
      <c r="CK11391"/>
    </row>
    <row r="11392" spans="1:89" x14ac:dyDescent="0.25">
      <c r="A11392" s="2"/>
      <c r="B11392" s="5"/>
      <c r="C11392" s="5"/>
      <c r="D11392" s="5"/>
      <c r="E11392" s="5"/>
      <c r="F11392" s="5"/>
      <c r="G11392" s="5"/>
      <c r="H11392" s="5"/>
      <c r="I11392" s="3"/>
      <c r="J11392" s="5"/>
      <c r="K11392" s="5"/>
      <c r="L11392" s="5"/>
      <c r="M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3"/>
      <c r="AU11392" s="5"/>
      <c r="AV11392" s="3"/>
      <c r="AW11392" s="3"/>
      <c r="AX11392" s="3"/>
      <c r="AY11392" s="3"/>
      <c r="AZ11392" s="3"/>
      <c r="BA11392" s="3"/>
      <c r="BB11392" s="3"/>
      <c r="BC11392" s="3"/>
      <c r="BD11392" s="3"/>
      <c r="BE11392" s="3"/>
      <c r="BF11392" s="3"/>
      <c r="BG11392" s="3"/>
      <c r="CK11392"/>
    </row>
    <row r="11393" spans="1:89" x14ac:dyDescent="0.25">
      <c r="A11393" s="2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  <c r="L11393" s="5"/>
      <c r="M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3"/>
      <c r="AU11393" s="5"/>
      <c r="AV11393" s="3"/>
      <c r="AW11393" s="3"/>
      <c r="AX11393" s="3"/>
      <c r="AY11393" s="3"/>
      <c r="AZ11393" s="3"/>
      <c r="BA11393" s="3"/>
      <c r="BB11393" s="3"/>
      <c r="BC11393" s="3"/>
      <c r="BD11393" s="3"/>
      <c r="BE11393" s="3"/>
      <c r="BF11393" s="3"/>
      <c r="BG11393" s="3"/>
      <c r="CK11393"/>
    </row>
    <row r="11394" spans="1:89" x14ac:dyDescent="0.25">
      <c r="A11394" s="2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  <c r="L11394" s="5"/>
      <c r="M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3"/>
      <c r="AU11394" s="5"/>
      <c r="AV11394" s="3"/>
      <c r="AW11394" s="3"/>
      <c r="AX11394" s="3"/>
      <c r="AY11394" s="3"/>
      <c r="AZ11394" s="3"/>
      <c r="BA11394" s="3"/>
      <c r="BB11394" s="3"/>
      <c r="BC11394" s="3"/>
      <c r="BD11394" s="3"/>
      <c r="BE11394" s="3"/>
      <c r="BF11394" s="3"/>
      <c r="BG11394" s="3"/>
      <c r="CK11394"/>
    </row>
    <row r="11395" spans="1:89" x14ac:dyDescent="0.25">
      <c r="A11395" s="2"/>
      <c r="B11395" s="5"/>
      <c r="C11395" s="5"/>
      <c r="D11395" s="5"/>
      <c r="E11395" s="5"/>
      <c r="F11395" s="5"/>
      <c r="G11395" s="5"/>
      <c r="H11395" s="5"/>
      <c r="I11395" s="3"/>
      <c r="J11395" s="5"/>
      <c r="K11395" s="5"/>
      <c r="L11395" s="5"/>
      <c r="M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3"/>
      <c r="AU11395" s="5"/>
      <c r="AV11395" s="3"/>
      <c r="AW11395" s="3"/>
      <c r="AX11395" s="3"/>
      <c r="AY11395" s="3"/>
      <c r="AZ11395" s="3"/>
      <c r="BA11395" s="3"/>
      <c r="BB11395" s="3"/>
      <c r="BC11395" s="3"/>
      <c r="BD11395" s="3"/>
      <c r="BE11395" s="3"/>
      <c r="BF11395" s="3"/>
      <c r="BG11395" s="3"/>
      <c r="CK11395"/>
    </row>
    <row r="11396" spans="1:89" x14ac:dyDescent="0.25">
      <c r="A11396" s="2"/>
      <c r="B11396" s="5"/>
      <c r="C11396" s="5"/>
      <c r="D11396" s="5"/>
      <c r="E11396" s="5"/>
      <c r="F11396" s="5"/>
      <c r="G11396" s="5"/>
      <c r="H11396" s="5"/>
      <c r="I11396" s="5"/>
      <c r="J11396" s="5"/>
      <c r="K11396" s="5"/>
      <c r="L11396" s="5"/>
      <c r="M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3"/>
      <c r="AU11396" s="5"/>
      <c r="AV11396" s="3"/>
      <c r="AW11396" s="3"/>
      <c r="AX11396" s="3"/>
      <c r="AY11396" s="3"/>
      <c r="AZ11396" s="3"/>
      <c r="BA11396" s="3"/>
      <c r="BB11396" s="3"/>
      <c r="BC11396" s="3"/>
      <c r="BD11396" s="3"/>
      <c r="BE11396" s="3"/>
      <c r="BF11396" s="3"/>
      <c r="BG11396" s="3"/>
      <c r="CK11396"/>
    </row>
    <row r="11397" spans="1:89" x14ac:dyDescent="0.25">
      <c r="A11397" s="2"/>
      <c r="B11397" s="5"/>
      <c r="C11397" s="5"/>
      <c r="D11397" s="5"/>
      <c r="E11397" s="5"/>
      <c r="F11397" s="5"/>
      <c r="G11397" s="5"/>
      <c r="H11397" s="5"/>
      <c r="I11397" s="3"/>
      <c r="J11397" s="5"/>
      <c r="K11397" s="5"/>
      <c r="L11397" s="5"/>
      <c r="M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3"/>
      <c r="AU11397" s="5"/>
      <c r="AV11397" s="3"/>
      <c r="AW11397" s="3"/>
      <c r="AX11397" s="3"/>
      <c r="AY11397" s="3"/>
      <c r="AZ11397" s="3"/>
      <c r="BA11397" s="3"/>
      <c r="BB11397" s="3"/>
      <c r="BC11397" s="3"/>
      <c r="BD11397" s="3"/>
      <c r="BE11397" s="3"/>
      <c r="BF11397" s="3"/>
      <c r="BG11397" s="3"/>
      <c r="CK11397"/>
    </row>
    <row r="11398" spans="1:89" x14ac:dyDescent="0.25">
      <c r="A11398" s="2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  <c r="L11398" s="5"/>
      <c r="M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3"/>
      <c r="AU11398" s="5"/>
      <c r="AV11398" s="3"/>
      <c r="AW11398" s="3"/>
      <c r="AX11398" s="3"/>
      <c r="AY11398" s="3"/>
      <c r="AZ11398" s="3"/>
      <c r="BA11398" s="3"/>
      <c r="BB11398" s="3"/>
      <c r="BC11398" s="3"/>
      <c r="BD11398" s="3"/>
      <c r="BE11398" s="3"/>
      <c r="BF11398" s="3"/>
      <c r="BG11398" s="3"/>
      <c r="CK11398"/>
    </row>
    <row r="11399" spans="1:89" x14ac:dyDescent="0.25">
      <c r="A11399" s="2"/>
      <c r="B11399" s="5"/>
      <c r="C11399" s="5"/>
      <c r="D11399" s="5"/>
      <c r="E11399" s="5"/>
      <c r="F11399" s="5"/>
      <c r="G11399" s="5"/>
      <c r="H11399" s="5"/>
      <c r="I11399" s="5"/>
      <c r="J11399" s="5"/>
      <c r="K11399" s="5"/>
      <c r="L11399" s="5"/>
      <c r="M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3"/>
      <c r="AU11399" s="5"/>
      <c r="AV11399" s="3"/>
      <c r="AW11399" s="3"/>
      <c r="AX11399" s="3"/>
      <c r="AY11399" s="3"/>
      <c r="AZ11399" s="3"/>
      <c r="BA11399" s="3"/>
      <c r="BB11399" s="3"/>
      <c r="BC11399" s="3"/>
      <c r="BD11399" s="3"/>
      <c r="BE11399" s="3"/>
      <c r="BF11399" s="3"/>
      <c r="BG11399" s="3"/>
      <c r="CK11399"/>
    </row>
    <row r="11400" spans="1:89" x14ac:dyDescent="0.25">
      <c r="A11400" s="2"/>
      <c r="B11400" s="5"/>
      <c r="C11400" s="5"/>
      <c r="D11400" s="5"/>
      <c r="E11400" s="5"/>
      <c r="F11400" s="5"/>
      <c r="G11400" s="5"/>
      <c r="H11400" s="5"/>
      <c r="I11400" s="3"/>
      <c r="J11400" s="5"/>
      <c r="K11400" s="5"/>
      <c r="L11400" s="5"/>
      <c r="M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3"/>
      <c r="AU11400" s="5"/>
      <c r="AV11400" s="3"/>
      <c r="AW11400" s="3"/>
      <c r="AX11400" s="3"/>
      <c r="AY11400" s="3"/>
      <c r="AZ11400" s="3"/>
      <c r="BA11400" s="3"/>
      <c r="BB11400" s="3"/>
      <c r="BC11400" s="3"/>
      <c r="BD11400" s="3"/>
      <c r="BE11400" s="3"/>
      <c r="BF11400" s="3"/>
      <c r="BG11400" s="3"/>
      <c r="CK11400"/>
    </row>
    <row r="11401" spans="1:89" x14ac:dyDescent="0.25">
      <c r="A11401" s="2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  <c r="L11401" s="5"/>
      <c r="M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3"/>
      <c r="AU11401" s="5"/>
      <c r="AV11401" s="3"/>
      <c r="AW11401" s="3"/>
      <c r="AX11401" s="3"/>
      <c r="AY11401" s="3"/>
      <c r="AZ11401" s="3"/>
      <c r="BA11401" s="3"/>
      <c r="BB11401" s="3"/>
      <c r="BC11401" s="3"/>
      <c r="BD11401" s="3"/>
      <c r="BE11401" s="3"/>
      <c r="BF11401" s="3"/>
      <c r="BG11401" s="3"/>
      <c r="CK11401"/>
    </row>
    <row r="11402" spans="1:89" x14ac:dyDescent="0.25">
      <c r="A11402" s="2"/>
      <c r="B11402" s="5"/>
      <c r="C11402" s="5"/>
      <c r="D11402" s="5"/>
      <c r="E11402" s="5"/>
      <c r="F11402" s="5"/>
      <c r="G11402" s="5"/>
      <c r="H11402" s="5"/>
      <c r="I11402" s="3"/>
      <c r="J11402" s="5"/>
      <c r="K11402" s="5"/>
      <c r="L11402" s="5"/>
      <c r="M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3"/>
      <c r="AU11402" s="5"/>
      <c r="AV11402" s="3"/>
      <c r="AW11402" s="3"/>
      <c r="AX11402" s="3"/>
      <c r="AY11402" s="3"/>
      <c r="AZ11402" s="3"/>
      <c r="BA11402" s="3"/>
      <c r="BB11402" s="3"/>
      <c r="BC11402" s="3"/>
      <c r="BD11402" s="3"/>
      <c r="BE11402" s="3"/>
      <c r="BF11402" s="3"/>
      <c r="BG11402" s="3"/>
      <c r="CK11402"/>
    </row>
    <row r="11403" spans="1:89" x14ac:dyDescent="0.25">
      <c r="A11403" s="2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  <c r="L11403" s="5"/>
      <c r="M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3"/>
      <c r="AU11403" s="5"/>
      <c r="AV11403" s="3"/>
      <c r="AW11403" s="3"/>
      <c r="AX11403" s="3"/>
      <c r="AY11403" s="3"/>
      <c r="AZ11403" s="3"/>
      <c r="BA11403" s="3"/>
      <c r="BB11403" s="3"/>
      <c r="BC11403" s="3"/>
      <c r="BD11403" s="3"/>
      <c r="BE11403" s="3"/>
      <c r="BF11403" s="3"/>
      <c r="BG11403" s="3"/>
      <c r="CK11403"/>
    </row>
    <row r="11404" spans="1:89" x14ac:dyDescent="0.25">
      <c r="A11404" s="2"/>
      <c r="B11404" s="5"/>
      <c r="C11404" s="5"/>
      <c r="D11404" s="5"/>
      <c r="E11404" s="5"/>
      <c r="F11404" s="5"/>
      <c r="G11404" s="5"/>
      <c r="H11404" s="5"/>
      <c r="I11404" s="3"/>
      <c r="J11404" s="5"/>
      <c r="K11404" s="5"/>
      <c r="L11404" s="5"/>
      <c r="M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3"/>
      <c r="AU11404" s="5"/>
      <c r="AV11404" s="3"/>
      <c r="AW11404" s="3"/>
      <c r="AX11404" s="3"/>
      <c r="AY11404" s="3"/>
      <c r="AZ11404" s="3"/>
      <c r="BA11404" s="3"/>
      <c r="BB11404" s="3"/>
      <c r="BC11404" s="3"/>
      <c r="BD11404" s="3"/>
      <c r="BE11404" s="3"/>
      <c r="BF11404" s="3"/>
      <c r="BG11404" s="3"/>
      <c r="CK11404"/>
    </row>
    <row r="11405" spans="1:89" x14ac:dyDescent="0.25">
      <c r="A11405" s="2"/>
      <c r="B11405" s="5"/>
      <c r="C11405" s="5"/>
      <c r="D11405" s="5"/>
      <c r="E11405" s="5"/>
      <c r="F11405" s="5"/>
      <c r="G11405" s="5"/>
      <c r="H11405" s="5"/>
      <c r="I11405" s="3"/>
      <c r="J11405" s="5"/>
      <c r="K11405" s="5"/>
      <c r="L11405" s="5"/>
      <c r="M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3"/>
      <c r="AU11405" s="5"/>
      <c r="AV11405" s="3"/>
      <c r="AW11405" s="3"/>
      <c r="AX11405" s="3"/>
      <c r="AY11405" s="3"/>
      <c r="AZ11405" s="3"/>
      <c r="BA11405" s="3"/>
      <c r="BB11405" s="3"/>
      <c r="BC11405" s="3"/>
      <c r="BD11405" s="3"/>
      <c r="BE11405" s="3"/>
      <c r="BF11405" s="3"/>
      <c r="BG11405" s="3"/>
      <c r="CK11405"/>
    </row>
    <row r="11406" spans="1:89" x14ac:dyDescent="0.25">
      <c r="A11406" s="2"/>
      <c r="B11406" s="5"/>
      <c r="C11406" s="5"/>
      <c r="D11406" s="5"/>
      <c r="E11406" s="5"/>
      <c r="F11406" s="5"/>
      <c r="G11406" s="5"/>
      <c r="H11406" s="5"/>
      <c r="I11406" s="5"/>
      <c r="J11406" s="5"/>
      <c r="K11406" s="5"/>
      <c r="L11406" s="5"/>
      <c r="M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3"/>
      <c r="AU11406" s="5"/>
      <c r="AV11406" s="3"/>
      <c r="AW11406" s="3"/>
      <c r="AX11406" s="3"/>
      <c r="AY11406" s="3"/>
      <c r="AZ11406" s="3"/>
      <c r="BA11406" s="3"/>
      <c r="BB11406" s="3"/>
      <c r="BC11406" s="3"/>
      <c r="BD11406" s="3"/>
      <c r="BE11406" s="3"/>
      <c r="BF11406" s="3"/>
      <c r="BG11406" s="3"/>
      <c r="CK11406"/>
    </row>
    <row r="11407" spans="1:89" x14ac:dyDescent="0.25">
      <c r="A11407" s="2"/>
      <c r="B11407" s="5"/>
      <c r="C11407" s="5"/>
      <c r="D11407" s="5"/>
      <c r="E11407" s="5"/>
      <c r="F11407" s="5"/>
      <c r="G11407" s="5"/>
      <c r="H11407" s="5"/>
      <c r="I11407" s="3"/>
      <c r="J11407" s="5"/>
      <c r="K11407" s="5"/>
      <c r="L11407" s="5"/>
      <c r="M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3"/>
      <c r="AU11407" s="5"/>
      <c r="AV11407" s="3"/>
      <c r="AW11407" s="3"/>
      <c r="AX11407" s="3"/>
      <c r="AY11407" s="3"/>
      <c r="AZ11407" s="3"/>
      <c r="BA11407" s="3"/>
      <c r="BB11407" s="3"/>
      <c r="BC11407" s="3"/>
      <c r="BD11407" s="3"/>
      <c r="BE11407" s="3"/>
      <c r="BF11407" s="3"/>
      <c r="BG11407" s="3"/>
      <c r="CK11407"/>
    </row>
    <row r="11408" spans="1:89" x14ac:dyDescent="0.25">
      <c r="A11408" s="2"/>
      <c r="B11408" s="5"/>
      <c r="C11408" s="5"/>
      <c r="D11408" s="5"/>
      <c r="E11408" s="5"/>
      <c r="F11408" s="5"/>
      <c r="G11408" s="5"/>
      <c r="H11408" s="5"/>
      <c r="I11408" s="3"/>
      <c r="J11408" s="5"/>
      <c r="K11408" s="5"/>
      <c r="L11408" s="5"/>
      <c r="M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3"/>
      <c r="AU11408" s="5"/>
      <c r="AV11408" s="3"/>
      <c r="AW11408" s="3"/>
      <c r="AX11408" s="3"/>
      <c r="AY11408" s="3"/>
      <c r="AZ11408" s="3"/>
      <c r="BA11408" s="3"/>
      <c r="BB11408" s="3"/>
      <c r="BC11408" s="3"/>
      <c r="BD11408" s="3"/>
      <c r="BE11408" s="3"/>
      <c r="BF11408" s="3"/>
      <c r="BG11408" s="3"/>
      <c r="CK11408"/>
    </row>
    <row r="11409" spans="1:89" x14ac:dyDescent="0.25">
      <c r="A11409" s="2"/>
      <c r="B11409" s="5"/>
      <c r="C11409" s="5"/>
      <c r="D11409" s="5"/>
      <c r="E11409" s="5"/>
      <c r="F11409" s="5"/>
      <c r="G11409" s="5"/>
      <c r="H11409" s="5"/>
      <c r="I11409" s="3"/>
      <c r="J11409" s="5"/>
      <c r="K11409" s="5"/>
      <c r="L11409" s="5"/>
      <c r="M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3"/>
      <c r="AU11409" s="5"/>
      <c r="AV11409" s="3"/>
      <c r="AW11409" s="3"/>
      <c r="AX11409" s="3"/>
      <c r="AY11409" s="3"/>
      <c r="AZ11409" s="3"/>
      <c r="BA11409" s="3"/>
      <c r="BB11409" s="3"/>
      <c r="BC11409" s="3"/>
      <c r="BD11409" s="3"/>
      <c r="BE11409" s="3"/>
      <c r="BF11409" s="3"/>
      <c r="BG11409" s="3"/>
      <c r="CK11409"/>
    </row>
    <row r="11410" spans="1:89" x14ac:dyDescent="0.25">
      <c r="A11410" s="2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  <c r="L11410" s="5"/>
      <c r="M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3"/>
      <c r="AU11410" s="5"/>
      <c r="AV11410" s="3"/>
      <c r="AW11410" s="3"/>
      <c r="AX11410" s="3"/>
      <c r="AY11410" s="3"/>
      <c r="AZ11410" s="3"/>
      <c r="BA11410" s="3"/>
      <c r="BB11410" s="3"/>
      <c r="BC11410" s="3"/>
      <c r="BD11410" s="3"/>
      <c r="BE11410" s="3"/>
      <c r="BF11410" s="3"/>
      <c r="BG11410" s="3"/>
      <c r="CK11410"/>
    </row>
    <row r="11411" spans="1:89" x14ac:dyDescent="0.25">
      <c r="A11411" s="2"/>
      <c r="B11411" s="5"/>
      <c r="C11411" s="5"/>
      <c r="D11411" s="5"/>
      <c r="E11411" s="5"/>
      <c r="F11411" s="5"/>
      <c r="G11411" s="5"/>
      <c r="H11411" s="5"/>
      <c r="I11411" s="3"/>
      <c r="J11411" s="5"/>
      <c r="K11411" s="5"/>
      <c r="L11411" s="5"/>
      <c r="M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3"/>
      <c r="AU11411" s="5"/>
      <c r="AV11411" s="3"/>
      <c r="AW11411" s="3"/>
      <c r="AX11411" s="3"/>
      <c r="AY11411" s="3"/>
      <c r="AZ11411" s="3"/>
      <c r="BA11411" s="3"/>
      <c r="BB11411" s="3"/>
      <c r="BC11411" s="3"/>
      <c r="BD11411" s="3"/>
      <c r="BE11411" s="3"/>
      <c r="BF11411" s="3"/>
      <c r="BG11411" s="3"/>
      <c r="CK11411"/>
    </row>
    <row r="11412" spans="1:89" x14ac:dyDescent="0.25">
      <c r="A11412" s="2"/>
      <c r="B11412" s="5"/>
      <c r="C11412" s="5"/>
      <c r="D11412" s="5"/>
      <c r="E11412" s="5"/>
      <c r="F11412" s="5"/>
      <c r="G11412" s="5"/>
      <c r="H11412" s="5"/>
      <c r="I11412" s="3"/>
      <c r="J11412" s="5"/>
      <c r="K11412" s="5"/>
      <c r="L11412" s="5"/>
      <c r="M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3"/>
      <c r="AU11412" s="5"/>
      <c r="AV11412" s="3"/>
      <c r="AW11412" s="3"/>
      <c r="AX11412" s="3"/>
      <c r="AY11412" s="3"/>
      <c r="AZ11412" s="3"/>
      <c r="BA11412" s="3"/>
      <c r="BB11412" s="3"/>
      <c r="BC11412" s="3"/>
      <c r="BD11412" s="3"/>
      <c r="BE11412" s="3"/>
      <c r="BF11412" s="3"/>
      <c r="BG11412" s="3"/>
      <c r="CK11412"/>
    </row>
    <row r="11413" spans="1:89" x14ac:dyDescent="0.25">
      <c r="A11413" s="2"/>
      <c r="B11413" s="5"/>
      <c r="C11413" s="5"/>
      <c r="D11413" s="5"/>
      <c r="E11413" s="5"/>
      <c r="F11413" s="5"/>
      <c r="G11413" s="5"/>
      <c r="H11413" s="5"/>
      <c r="I11413" s="3"/>
      <c r="J11413" s="5"/>
      <c r="K11413" s="5"/>
      <c r="L11413" s="5"/>
      <c r="M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3"/>
      <c r="AU11413" s="5"/>
      <c r="AV11413" s="3"/>
      <c r="AW11413" s="3"/>
      <c r="AX11413" s="3"/>
      <c r="AY11413" s="3"/>
      <c r="AZ11413" s="3"/>
      <c r="BA11413" s="3"/>
      <c r="BB11413" s="3"/>
      <c r="BC11413" s="3"/>
      <c r="BD11413" s="3"/>
      <c r="BE11413" s="3"/>
      <c r="BF11413" s="3"/>
      <c r="BG11413" s="3"/>
      <c r="CK11413"/>
    </row>
    <row r="11414" spans="1:89" x14ac:dyDescent="0.25">
      <c r="A11414" s="2"/>
      <c r="B11414" s="5"/>
      <c r="C11414" s="5"/>
      <c r="D11414" s="5"/>
      <c r="E11414" s="5"/>
      <c r="F11414" s="5"/>
      <c r="G11414" s="5"/>
      <c r="H11414" s="5"/>
      <c r="I11414" s="3"/>
      <c r="J11414" s="5"/>
      <c r="K11414" s="5"/>
      <c r="L11414" s="5"/>
      <c r="M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3"/>
      <c r="AU11414" s="5"/>
      <c r="AV11414" s="3"/>
      <c r="AW11414" s="3"/>
      <c r="AX11414" s="3"/>
      <c r="AY11414" s="3"/>
      <c r="AZ11414" s="3"/>
      <c r="BA11414" s="3"/>
      <c r="BB11414" s="3"/>
      <c r="BC11414" s="3"/>
      <c r="BD11414" s="3"/>
      <c r="BE11414" s="3"/>
      <c r="BF11414" s="3"/>
      <c r="BG11414" s="3"/>
      <c r="CK11414"/>
    </row>
    <row r="11415" spans="1:89" x14ac:dyDescent="0.25">
      <c r="A11415" s="2"/>
      <c r="B11415" s="5"/>
      <c r="C11415" s="5"/>
      <c r="D11415" s="5"/>
      <c r="E11415" s="5"/>
      <c r="F11415" s="5"/>
      <c r="G11415" s="5"/>
      <c r="H11415" s="5"/>
      <c r="I11415" s="3"/>
      <c r="J11415" s="5"/>
      <c r="K11415" s="5"/>
      <c r="L11415" s="5"/>
      <c r="M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3"/>
      <c r="AU11415" s="5"/>
      <c r="AV11415" s="3"/>
      <c r="AW11415" s="3"/>
      <c r="AX11415" s="3"/>
      <c r="AY11415" s="3"/>
      <c r="AZ11415" s="3"/>
      <c r="BA11415" s="3"/>
      <c r="BB11415" s="3"/>
      <c r="BC11415" s="3"/>
      <c r="BD11415" s="3"/>
      <c r="BE11415" s="3"/>
      <c r="BF11415" s="3"/>
      <c r="BG11415" s="3"/>
      <c r="CK11415"/>
    </row>
    <row r="11416" spans="1:89" x14ac:dyDescent="0.25">
      <c r="A11416" s="2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  <c r="L11416" s="5"/>
      <c r="M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3"/>
      <c r="AU11416" s="5"/>
      <c r="AV11416" s="3"/>
      <c r="AW11416" s="3"/>
      <c r="AX11416" s="3"/>
      <c r="AY11416" s="3"/>
      <c r="AZ11416" s="3"/>
      <c r="BA11416" s="3"/>
      <c r="BB11416" s="3"/>
      <c r="BC11416" s="3"/>
      <c r="BD11416" s="3"/>
      <c r="BE11416" s="3"/>
      <c r="BF11416" s="3"/>
      <c r="BG11416" s="3"/>
      <c r="CK11416"/>
    </row>
    <row r="11417" spans="1:89" x14ac:dyDescent="0.25">
      <c r="A11417" s="2"/>
      <c r="B11417" s="5"/>
      <c r="C11417" s="5"/>
      <c r="D11417" s="5"/>
      <c r="E11417" s="5"/>
      <c r="F11417" s="5"/>
      <c r="G11417" s="5"/>
      <c r="H11417" s="5"/>
      <c r="I11417" s="3"/>
      <c r="J11417" s="5"/>
      <c r="K11417" s="5"/>
      <c r="L11417" s="5"/>
      <c r="M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3"/>
      <c r="AU11417" s="5"/>
      <c r="AV11417" s="3"/>
      <c r="AW11417" s="3"/>
      <c r="AX11417" s="3"/>
      <c r="AY11417" s="3"/>
      <c r="AZ11417" s="3"/>
      <c r="BA11417" s="3"/>
      <c r="BB11417" s="3"/>
      <c r="BC11417" s="3"/>
      <c r="BD11417" s="3"/>
      <c r="BE11417" s="3"/>
      <c r="BF11417" s="3"/>
      <c r="BG11417" s="3"/>
      <c r="CK11417"/>
    </row>
    <row r="11418" spans="1:89" x14ac:dyDescent="0.25">
      <c r="A11418" s="2"/>
      <c r="B11418" s="5"/>
      <c r="C11418" s="5"/>
      <c r="D11418" s="5"/>
      <c r="E11418" s="5"/>
      <c r="F11418" s="5"/>
      <c r="G11418" s="5"/>
      <c r="H11418" s="5"/>
      <c r="I11418" s="3"/>
      <c r="J11418" s="5"/>
      <c r="K11418" s="5"/>
      <c r="L11418" s="5"/>
      <c r="M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3"/>
      <c r="AU11418" s="5"/>
      <c r="AV11418" s="3"/>
      <c r="AW11418" s="3"/>
      <c r="AX11418" s="3"/>
      <c r="AY11418" s="3"/>
      <c r="AZ11418" s="3"/>
      <c r="BA11418" s="3"/>
      <c r="BB11418" s="3"/>
      <c r="BC11418" s="3"/>
      <c r="BD11418" s="3"/>
      <c r="BE11418" s="3"/>
      <c r="BF11418" s="3"/>
      <c r="BG11418" s="3"/>
      <c r="CK11418"/>
    </row>
    <row r="11419" spans="1:89" x14ac:dyDescent="0.25">
      <c r="A11419" s="2"/>
      <c r="B11419" s="5"/>
      <c r="C11419" s="5"/>
      <c r="D11419" s="5"/>
      <c r="E11419" s="5"/>
      <c r="F11419" s="5"/>
      <c r="G11419" s="5"/>
      <c r="H11419" s="5"/>
      <c r="I11419" s="3"/>
      <c r="J11419" s="5"/>
      <c r="K11419" s="5"/>
      <c r="L11419" s="5"/>
      <c r="M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3"/>
      <c r="AU11419" s="5"/>
      <c r="AV11419" s="3"/>
      <c r="AW11419" s="3"/>
      <c r="AX11419" s="3"/>
      <c r="AY11419" s="3"/>
      <c r="AZ11419" s="3"/>
      <c r="BA11419" s="3"/>
      <c r="BB11419" s="3"/>
      <c r="BC11419" s="3"/>
      <c r="BD11419" s="3"/>
      <c r="BE11419" s="3"/>
      <c r="BF11419" s="3"/>
      <c r="BG11419" s="3"/>
      <c r="CK11419"/>
    </row>
    <row r="11420" spans="1:89" x14ac:dyDescent="0.25">
      <c r="A11420" s="2"/>
      <c r="B11420" s="5"/>
      <c r="C11420" s="5"/>
      <c r="D11420" s="5"/>
      <c r="E11420" s="5"/>
      <c r="F11420" s="5"/>
      <c r="G11420" s="5"/>
      <c r="H11420" s="5"/>
      <c r="I11420" s="5"/>
      <c r="J11420" s="5"/>
      <c r="K11420" s="5"/>
      <c r="L11420" s="5"/>
      <c r="M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3"/>
      <c r="AU11420" s="5"/>
      <c r="AV11420" s="3"/>
      <c r="AW11420" s="3"/>
      <c r="AX11420" s="3"/>
      <c r="AY11420" s="3"/>
      <c r="AZ11420" s="3"/>
      <c r="BA11420" s="3"/>
      <c r="BB11420" s="3"/>
      <c r="BC11420" s="3"/>
      <c r="BD11420" s="3"/>
      <c r="BE11420" s="3"/>
      <c r="BF11420" s="3"/>
      <c r="BG11420" s="3"/>
      <c r="CK11420"/>
    </row>
    <row r="11421" spans="1:89" x14ac:dyDescent="0.25">
      <c r="A11421" s="2"/>
      <c r="B11421" s="5"/>
      <c r="C11421" s="5"/>
      <c r="D11421" s="5"/>
      <c r="E11421" s="5"/>
      <c r="F11421" s="5"/>
      <c r="G11421" s="5"/>
      <c r="H11421" s="5"/>
      <c r="I11421" s="3"/>
      <c r="J11421" s="5"/>
      <c r="K11421" s="5"/>
      <c r="L11421" s="5"/>
      <c r="M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3"/>
      <c r="AU11421" s="5"/>
      <c r="AV11421" s="3"/>
      <c r="AW11421" s="3"/>
      <c r="AX11421" s="3"/>
      <c r="AY11421" s="3"/>
      <c r="AZ11421" s="3"/>
      <c r="BA11421" s="3"/>
      <c r="BB11421" s="3"/>
      <c r="BC11421" s="3"/>
      <c r="BD11421" s="3"/>
      <c r="BE11421" s="3"/>
      <c r="BF11421" s="3"/>
      <c r="BG11421" s="3"/>
      <c r="CK11421"/>
    </row>
    <row r="11422" spans="1:89" x14ac:dyDescent="0.25">
      <c r="A11422" s="2"/>
      <c r="B11422" s="5"/>
      <c r="C11422" s="5"/>
      <c r="D11422" s="5"/>
      <c r="E11422" s="5"/>
      <c r="F11422" s="5"/>
      <c r="G11422" s="5"/>
      <c r="H11422" s="5"/>
      <c r="I11422" s="3"/>
      <c r="J11422" s="5"/>
      <c r="K11422" s="5"/>
      <c r="L11422" s="5"/>
      <c r="M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3"/>
      <c r="AU11422" s="5"/>
      <c r="AV11422" s="3"/>
      <c r="AW11422" s="3"/>
      <c r="AX11422" s="3"/>
      <c r="AY11422" s="3"/>
      <c r="AZ11422" s="3"/>
      <c r="BA11422" s="3"/>
      <c r="BB11422" s="3"/>
      <c r="BC11422" s="3"/>
      <c r="BD11422" s="3"/>
      <c r="BE11422" s="3"/>
      <c r="BF11422" s="3"/>
      <c r="BG11422" s="3"/>
      <c r="CK11422"/>
    </row>
    <row r="11423" spans="1:89" x14ac:dyDescent="0.25">
      <c r="A11423" s="2"/>
      <c r="B11423" s="5"/>
      <c r="C11423" s="5"/>
      <c r="D11423" s="5"/>
      <c r="E11423" s="5"/>
      <c r="F11423" s="5"/>
      <c r="G11423" s="5"/>
      <c r="H11423" s="5"/>
      <c r="I11423" s="3"/>
      <c r="J11423" s="5"/>
      <c r="K11423" s="5"/>
      <c r="L11423" s="5"/>
      <c r="M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3"/>
      <c r="AU11423" s="5"/>
      <c r="AV11423" s="3"/>
      <c r="AW11423" s="3"/>
      <c r="AX11423" s="3"/>
      <c r="AY11423" s="3"/>
      <c r="AZ11423" s="3"/>
      <c r="BA11423" s="3"/>
      <c r="BB11423" s="3"/>
      <c r="BC11423" s="3"/>
      <c r="BD11423" s="3"/>
      <c r="BE11423" s="3"/>
      <c r="BF11423" s="3"/>
      <c r="BG11423" s="3"/>
      <c r="CK11423"/>
    </row>
    <row r="11424" spans="1:89" x14ac:dyDescent="0.25">
      <c r="A11424" s="2"/>
      <c r="B11424" s="5"/>
      <c r="C11424" s="5"/>
      <c r="D11424" s="5"/>
      <c r="E11424" s="5"/>
      <c r="F11424" s="5"/>
      <c r="G11424" s="5"/>
      <c r="H11424" s="5"/>
      <c r="I11424" s="5"/>
      <c r="J11424" s="5"/>
      <c r="K11424" s="5"/>
      <c r="L11424" s="5"/>
      <c r="M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3"/>
      <c r="AU11424" s="5"/>
      <c r="AV11424" s="3"/>
      <c r="AW11424" s="3"/>
      <c r="AX11424" s="3"/>
      <c r="AY11424" s="3"/>
      <c r="AZ11424" s="3"/>
      <c r="BA11424" s="3"/>
      <c r="BB11424" s="3"/>
      <c r="BC11424" s="3"/>
      <c r="BD11424" s="3"/>
      <c r="BE11424" s="3"/>
      <c r="BF11424" s="3"/>
      <c r="BG11424" s="3"/>
      <c r="CK11424"/>
    </row>
    <row r="11425" spans="1:89" x14ac:dyDescent="0.25">
      <c r="A11425" s="2"/>
      <c r="B11425" s="5"/>
      <c r="C11425" s="5"/>
      <c r="D11425" s="5"/>
      <c r="E11425" s="5"/>
      <c r="F11425" s="5"/>
      <c r="G11425" s="5"/>
      <c r="H11425" s="5"/>
      <c r="I11425" s="3"/>
      <c r="J11425" s="5"/>
      <c r="K11425" s="5"/>
      <c r="L11425" s="5"/>
      <c r="M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3"/>
      <c r="AU11425" s="5"/>
      <c r="AV11425" s="3"/>
      <c r="AW11425" s="3"/>
      <c r="AX11425" s="3"/>
      <c r="AY11425" s="3"/>
      <c r="AZ11425" s="3"/>
      <c r="BA11425" s="3"/>
      <c r="BB11425" s="3"/>
      <c r="BC11425" s="3"/>
      <c r="BD11425" s="3"/>
      <c r="BE11425" s="3"/>
      <c r="BF11425" s="3"/>
      <c r="BG11425" s="3"/>
      <c r="CK11425"/>
    </row>
    <row r="11426" spans="1:89" x14ac:dyDescent="0.25">
      <c r="A11426" s="2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  <c r="L11426" s="5"/>
      <c r="M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3"/>
      <c r="AU11426" s="5"/>
      <c r="AV11426" s="3"/>
      <c r="AW11426" s="3"/>
      <c r="AX11426" s="3"/>
      <c r="AY11426" s="3"/>
      <c r="AZ11426" s="3"/>
      <c r="BA11426" s="3"/>
      <c r="BB11426" s="3"/>
      <c r="BC11426" s="3"/>
      <c r="BD11426" s="3"/>
      <c r="BE11426" s="3"/>
      <c r="BF11426" s="3"/>
      <c r="BG11426" s="3"/>
      <c r="CK11426"/>
    </row>
    <row r="11427" spans="1:89" x14ac:dyDescent="0.25">
      <c r="A11427" s="2"/>
      <c r="B11427" s="5"/>
      <c r="C11427" s="5"/>
      <c r="D11427" s="5"/>
      <c r="E11427" s="5"/>
      <c r="F11427" s="5"/>
      <c r="G11427" s="5"/>
      <c r="H11427" s="5"/>
      <c r="I11427" s="5"/>
      <c r="J11427" s="5"/>
      <c r="K11427" s="5"/>
      <c r="L11427" s="5"/>
      <c r="M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3"/>
      <c r="AU11427" s="5"/>
      <c r="AV11427" s="3"/>
      <c r="AW11427" s="3"/>
      <c r="AX11427" s="3"/>
      <c r="AY11427" s="3"/>
      <c r="AZ11427" s="3"/>
      <c r="BA11427" s="3"/>
      <c r="BB11427" s="3"/>
      <c r="BC11427" s="3"/>
      <c r="BD11427" s="3"/>
      <c r="BE11427" s="3"/>
      <c r="BF11427" s="3"/>
      <c r="BG11427" s="3"/>
      <c r="CK11427"/>
    </row>
    <row r="11428" spans="1:89" x14ac:dyDescent="0.25">
      <c r="A11428" s="2"/>
      <c r="B11428" s="5"/>
      <c r="C11428" s="5"/>
      <c r="D11428" s="5"/>
      <c r="E11428" s="5"/>
      <c r="F11428" s="5"/>
      <c r="G11428" s="5"/>
      <c r="H11428" s="5"/>
      <c r="I11428" s="5"/>
      <c r="J11428" s="5"/>
      <c r="K11428" s="5"/>
      <c r="L11428" s="5"/>
      <c r="M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3"/>
      <c r="AU11428" s="5"/>
      <c r="AV11428" s="3"/>
      <c r="AW11428" s="3"/>
      <c r="AX11428" s="3"/>
      <c r="AY11428" s="3"/>
      <c r="AZ11428" s="3"/>
      <c r="BA11428" s="3"/>
      <c r="BB11428" s="3"/>
      <c r="BC11428" s="3"/>
      <c r="BD11428" s="3"/>
      <c r="BE11428" s="3"/>
      <c r="BF11428" s="3"/>
      <c r="BG11428" s="3"/>
      <c r="CK11428"/>
    </row>
    <row r="11429" spans="1:89" x14ac:dyDescent="0.25">
      <c r="A11429" s="2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  <c r="L11429" s="5"/>
      <c r="M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3"/>
      <c r="AU11429" s="5"/>
      <c r="AV11429" s="3"/>
      <c r="AW11429" s="3"/>
      <c r="AX11429" s="3"/>
      <c r="AY11429" s="3"/>
      <c r="AZ11429" s="3"/>
      <c r="BA11429" s="3"/>
      <c r="BB11429" s="3"/>
      <c r="BC11429" s="3"/>
      <c r="BD11429" s="3"/>
      <c r="BE11429" s="3"/>
      <c r="BF11429" s="3"/>
      <c r="BG11429" s="3"/>
      <c r="CK11429"/>
    </row>
    <row r="11430" spans="1:89" x14ac:dyDescent="0.25">
      <c r="A11430" s="2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  <c r="L11430" s="5"/>
      <c r="M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3"/>
      <c r="AU11430" s="5"/>
      <c r="AV11430" s="3"/>
      <c r="AW11430" s="3"/>
      <c r="AX11430" s="3"/>
      <c r="AY11430" s="3"/>
      <c r="AZ11430" s="3"/>
      <c r="BA11430" s="3"/>
      <c r="BB11430" s="3"/>
      <c r="BC11430" s="3"/>
      <c r="BD11430" s="3"/>
      <c r="BE11430" s="3"/>
      <c r="BF11430" s="3"/>
      <c r="BG11430" s="3"/>
      <c r="CK11430"/>
    </row>
    <row r="11431" spans="1:89" x14ac:dyDescent="0.25">
      <c r="A11431" s="2"/>
      <c r="B11431" s="5"/>
      <c r="C11431" s="5"/>
      <c r="D11431" s="5"/>
      <c r="E11431" s="5"/>
      <c r="F11431" s="5"/>
      <c r="G11431" s="5"/>
      <c r="H11431" s="5"/>
      <c r="I11431" s="3"/>
      <c r="J11431" s="5"/>
      <c r="K11431" s="5"/>
      <c r="L11431" s="5"/>
      <c r="M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3"/>
      <c r="AU11431" s="5"/>
      <c r="AV11431" s="3"/>
      <c r="AW11431" s="3"/>
      <c r="AX11431" s="3"/>
      <c r="AY11431" s="3"/>
      <c r="AZ11431" s="3"/>
      <c r="BA11431" s="3"/>
      <c r="BB11431" s="3"/>
      <c r="BC11431" s="3"/>
      <c r="BD11431" s="3"/>
      <c r="BE11431" s="3"/>
      <c r="BF11431" s="3"/>
      <c r="BG11431" s="3"/>
      <c r="CK11431"/>
    </row>
    <row r="11432" spans="1:89" x14ac:dyDescent="0.25">
      <c r="A11432" s="2"/>
      <c r="B11432" s="5"/>
      <c r="C11432" s="5"/>
      <c r="D11432" s="5"/>
      <c r="E11432" s="5"/>
      <c r="F11432" s="5"/>
      <c r="G11432" s="5"/>
      <c r="H11432" s="5"/>
      <c r="I11432" s="5"/>
      <c r="J11432" s="5"/>
      <c r="K11432" s="5"/>
      <c r="L11432" s="5"/>
      <c r="M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3"/>
      <c r="AU11432" s="5"/>
      <c r="AV11432" s="3"/>
      <c r="AW11432" s="3"/>
      <c r="AX11432" s="3"/>
      <c r="AY11432" s="3"/>
      <c r="AZ11432" s="3"/>
      <c r="BA11432" s="3"/>
      <c r="BB11432" s="3"/>
      <c r="BC11432" s="3"/>
      <c r="BD11432" s="3"/>
      <c r="BE11432" s="3"/>
      <c r="BF11432" s="3"/>
      <c r="BG11432" s="3"/>
      <c r="CK11432"/>
    </row>
    <row r="11433" spans="1:89" x14ac:dyDescent="0.25">
      <c r="A11433" s="2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  <c r="L11433" s="5"/>
      <c r="M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3"/>
      <c r="AU11433" s="5"/>
      <c r="AV11433" s="3"/>
      <c r="AW11433" s="3"/>
      <c r="AX11433" s="3"/>
      <c r="AY11433" s="3"/>
      <c r="AZ11433" s="3"/>
      <c r="BA11433" s="3"/>
      <c r="BB11433" s="3"/>
      <c r="BC11433" s="3"/>
      <c r="BD11433" s="3"/>
      <c r="BE11433" s="3"/>
      <c r="BF11433" s="3"/>
      <c r="BG11433" s="3"/>
      <c r="CK11433"/>
    </row>
    <row r="11434" spans="1:89" x14ac:dyDescent="0.25">
      <c r="A11434" s="2"/>
      <c r="B11434" s="5"/>
      <c r="C11434" s="5"/>
      <c r="D11434" s="5"/>
      <c r="E11434" s="5"/>
      <c r="F11434" s="5"/>
      <c r="G11434" s="5"/>
      <c r="H11434" s="5"/>
      <c r="I11434" s="5"/>
      <c r="J11434" s="5"/>
      <c r="K11434" s="5"/>
      <c r="L11434" s="5"/>
      <c r="M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3"/>
      <c r="AU11434" s="5"/>
      <c r="AV11434" s="3"/>
      <c r="AW11434" s="3"/>
      <c r="AX11434" s="3"/>
      <c r="AY11434" s="3"/>
      <c r="AZ11434" s="3"/>
      <c r="BA11434" s="3"/>
      <c r="BB11434" s="3"/>
      <c r="BC11434" s="3"/>
      <c r="BD11434" s="3"/>
      <c r="BE11434" s="3"/>
      <c r="BF11434" s="3"/>
      <c r="BG11434" s="3"/>
      <c r="CK11434"/>
    </row>
    <row r="11435" spans="1:89" x14ac:dyDescent="0.25">
      <c r="A11435" s="2"/>
      <c r="B11435" s="5"/>
      <c r="C11435" s="5"/>
      <c r="D11435" s="5"/>
      <c r="E11435" s="5"/>
      <c r="F11435" s="5"/>
      <c r="G11435" s="5"/>
      <c r="H11435" s="5"/>
      <c r="I11435" s="3"/>
      <c r="J11435" s="5"/>
      <c r="K11435" s="5"/>
      <c r="L11435" s="5"/>
      <c r="M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3"/>
      <c r="AU11435" s="5"/>
      <c r="AV11435" s="3"/>
      <c r="AW11435" s="3"/>
      <c r="AX11435" s="3"/>
      <c r="AY11435" s="3"/>
      <c r="AZ11435" s="3"/>
      <c r="BA11435" s="3"/>
      <c r="BB11435" s="3"/>
      <c r="BC11435" s="3"/>
      <c r="BD11435" s="3"/>
      <c r="BE11435" s="3"/>
      <c r="BF11435" s="3"/>
      <c r="BG11435" s="3"/>
      <c r="CK11435"/>
    </row>
    <row r="11436" spans="1:89" x14ac:dyDescent="0.25">
      <c r="A11436" s="2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  <c r="L11436" s="5"/>
      <c r="M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3"/>
      <c r="AU11436" s="5"/>
      <c r="AV11436" s="3"/>
      <c r="AW11436" s="3"/>
      <c r="AX11436" s="3"/>
      <c r="AY11436" s="3"/>
      <c r="AZ11436" s="3"/>
      <c r="BA11436" s="3"/>
      <c r="BB11436" s="3"/>
      <c r="BC11436" s="3"/>
      <c r="BD11436" s="3"/>
      <c r="BE11436" s="3"/>
      <c r="BF11436" s="3"/>
      <c r="BG11436" s="3"/>
      <c r="CK11436"/>
    </row>
    <row r="11437" spans="1:89" x14ac:dyDescent="0.25">
      <c r="A11437" s="2"/>
      <c r="B11437" s="5"/>
      <c r="C11437" s="5"/>
      <c r="D11437" s="5"/>
      <c r="E11437" s="5"/>
      <c r="F11437" s="5"/>
      <c r="G11437" s="5"/>
      <c r="H11437" s="5"/>
      <c r="I11437" s="3"/>
      <c r="J11437" s="5"/>
      <c r="K11437" s="5"/>
      <c r="L11437" s="5"/>
      <c r="M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3"/>
      <c r="AU11437" s="5"/>
      <c r="AV11437" s="3"/>
      <c r="AW11437" s="3"/>
      <c r="AX11437" s="3"/>
      <c r="AY11437" s="3"/>
      <c r="AZ11437" s="3"/>
      <c r="BA11437" s="3"/>
      <c r="BB11437" s="3"/>
      <c r="BC11437" s="3"/>
      <c r="BD11437" s="3"/>
      <c r="BE11437" s="3"/>
      <c r="BF11437" s="3"/>
      <c r="BG11437" s="3"/>
      <c r="CK11437"/>
    </row>
    <row r="11438" spans="1:89" x14ac:dyDescent="0.25">
      <c r="A11438" s="2"/>
      <c r="B11438" s="5"/>
      <c r="C11438" s="5"/>
      <c r="D11438" s="5"/>
      <c r="E11438" s="5"/>
      <c r="F11438" s="5"/>
      <c r="G11438" s="5"/>
      <c r="H11438" s="5"/>
      <c r="I11438" s="5"/>
      <c r="J11438" s="5"/>
      <c r="K11438" s="5"/>
      <c r="L11438" s="5"/>
      <c r="M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3"/>
      <c r="AU11438" s="5"/>
      <c r="AV11438" s="3"/>
      <c r="AW11438" s="3"/>
      <c r="AX11438" s="3"/>
      <c r="AY11438" s="3"/>
      <c r="AZ11438" s="3"/>
      <c r="BA11438" s="3"/>
      <c r="BB11438" s="3"/>
      <c r="BC11438" s="3"/>
      <c r="BD11438" s="3"/>
      <c r="BE11438" s="3"/>
      <c r="BF11438" s="3"/>
      <c r="BG11438" s="3"/>
      <c r="CK11438"/>
    </row>
    <row r="11439" spans="1:89" x14ac:dyDescent="0.25">
      <c r="A11439" s="2"/>
      <c r="B11439" s="5"/>
      <c r="C11439" s="5"/>
      <c r="D11439" s="5"/>
      <c r="E11439" s="5"/>
      <c r="F11439" s="5"/>
      <c r="G11439" s="5"/>
      <c r="H11439" s="5"/>
      <c r="I11439" s="5"/>
      <c r="J11439" s="5"/>
      <c r="K11439" s="5"/>
      <c r="L11439" s="5"/>
      <c r="M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3"/>
      <c r="AU11439" s="5"/>
      <c r="AV11439" s="3"/>
      <c r="AW11439" s="3"/>
      <c r="AX11439" s="3"/>
      <c r="AY11439" s="3"/>
      <c r="AZ11439" s="3"/>
      <c r="BA11439" s="3"/>
      <c r="BB11439" s="3"/>
      <c r="BC11439" s="3"/>
      <c r="BD11439" s="3"/>
      <c r="BE11439" s="3"/>
      <c r="BF11439" s="3"/>
      <c r="BG11439" s="3"/>
      <c r="CK11439"/>
    </row>
    <row r="11440" spans="1:89" x14ac:dyDescent="0.25">
      <c r="A11440" s="2"/>
      <c r="B11440" s="5"/>
      <c r="C11440" s="5"/>
      <c r="D11440" s="5"/>
      <c r="E11440" s="5"/>
      <c r="F11440" s="5"/>
      <c r="G11440" s="5"/>
      <c r="H11440" s="5"/>
      <c r="I11440" s="5"/>
      <c r="J11440" s="5"/>
      <c r="K11440" s="5"/>
      <c r="L11440" s="5"/>
      <c r="M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3"/>
      <c r="AU11440" s="5"/>
      <c r="AV11440" s="3"/>
      <c r="AW11440" s="3"/>
      <c r="AX11440" s="3"/>
      <c r="AY11440" s="3"/>
      <c r="AZ11440" s="3"/>
      <c r="BA11440" s="3"/>
      <c r="BB11440" s="3"/>
      <c r="BC11440" s="3"/>
      <c r="BD11440" s="3"/>
      <c r="BE11440" s="3"/>
      <c r="BF11440" s="3"/>
      <c r="BG11440" s="3"/>
      <c r="CK11440"/>
    </row>
    <row r="11441" spans="1:89" x14ac:dyDescent="0.25">
      <c r="A11441" s="2"/>
      <c r="B11441" s="5"/>
      <c r="C11441" s="5"/>
      <c r="D11441" s="5"/>
      <c r="E11441" s="5"/>
      <c r="F11441" s="5"/>
      <c r="G11441" s="5"/>
      <c r="H11441" s="5"/>
      <c r="I11441" s="3"/>
      <c r="J11441" s="5"/>
      <c r="K11441" s="5"/>
      <c r="L11441" s="5"/>
      <c r="M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3"/>
      <c r="AU11441" s="5"/>
      <c r="AV11441" s="3"/>
      <c r="AW11441" s="3"/>
      <c r="AX11441" s="3"/>
      <c r="AY11441" s="3"/>
      <c r="AZ11441" s="3"/>
      <c r="BA11441" s="3"/>
      <c r="BB11441" s="3"/>
      <c r="BC11441" s="3"/>
      <c r="BD11441" s="3"/>
      <c r="BE11441" s="3"/>
      <c r="BF11441" s="3"/>
      <c r="BG11441" s="3"/>
      <c r="CK11441"/>
    </row>
    <row r="11442" spans="1:89" x14ac:dyDescent="0.25">
      <c r="A11442" s="2"/>
      <c r="B11442" s="5"/>
      <c r="C11442" s="5"/>
      <c r="D11442" s="5"/>
      <c r="E11442" s="5"/>
      <c r="F11442" s="5"/>
      <c r="G11442" s="5"/>
      <c r="H11442" s="5"/>
      <c r="I11442" s="3"/>
      <c r="J11442" s="5"/>
      <c r="K11442" s="5"/>
      <c r="L11442" s="5"/>
      <c r="M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3"/>
      <c r="AU11442" s="5"/>
      <c r="AV11442" s="3"/>
      <c r="AW11442" s="3"/>
      <c r="AX11442" s="3"/>
      <c r="AY11442" s="3"/>
      <c r="AZ11442" s="3"/>
      <c r="BA11442" s="3"/>
      <c r="BB11442" s="3"/>
      <c r="BC11442" s="3"/>
      <c r="BD11442" s="3"/>
      <c r="BE11442" s="3"/>
      <c r="BF11442" s="3"/>
      <c r="BG11442" s="3"/>
      <c r="CK11442"/>
    </row>
    <row r="11443" spans="1:89" x14ac:dyDescent="0.25">
      <c r="A11443" s="2"/>
      <c r="B11443" s="5"/>
      <c r="C11443" s="5"/>
      <c r="D11443" s="5"/>
      <c r="E11443" s="5"/>
      <c r="F11443" s="5"/>
      <c r="G11443" s="5"/>
      <c r="H11443" s="5"/>
      <c r="I11443" s="3"/>
      <c r="J11443" s="5"/>
      <c r="K11443" s="5"/>
      <c r="L11443" s="5"/>
      <c r="M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3"/>
      <c r="AU11443" s="5"/>
      <c r="AV11443" s="3"/>
      <c r="AW11443" s="3"/>
      <c r="AX11443" s="3"/>
      <c r="AY11443" s="3"/>
      <c r="AZ11443" s="3"/>
      <c r="BA11443" s="3"/>
      <c r="BB11443" s="3"/>
      <c r="BC11443" s="3"/>
      <c r="BD11443" s="3"/>
      <c r="BE11443" s="3"/>
      <c r="BF11443" s="3"/>
      <c r="BG11443" s="3"/>
      <c r="CK11443"/>
    </row>
    <row r="11444" spans="1:89" x14ac:dyDescent="0.25">
      <c r="A11444" s="2"/>
      <c r="B11444" s="5"/>
      <c r="C11444" s="5"/>
      <c r="D11444" s="5"/>
      <c r="E11444" s="5"/>
      <c r="F11444" s="5"/>
      <c r="G11444" s="5"/>
      <c r="H11444" s="5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3"/>
      <c r="AU11444" s="5"/>
      <c r="AV11444" s="3"/>
      <c r="AW11444" s="3"/>
      <c r="AX11444" s="3"/>
      <c r="AY11444" s="3"/>
      <c r="AZ11444" s="3"/>
      <c r="BA11444" s="3"/>
      <c r="BB11444" s="3"/>
      <c r="BC11444" s="3"/>
      <c r="BD11444" s="3"/>
      <c r="BE11444" s="3"/>
      <c r="BF11444" s="3"/>
      <c r="BG11444" s="3"/>
      <c r="CK11444"/>
    </row>
    <row r="11445" spans="1:89" x14ac:dyDescent="0.25">
      <c r="A11445" s="2"/>
      <c r="B11445" s="5"/>
      <c r="C11445" s="5"/>
      <c r="D11445" s="5"/>
      <c r="E11445" s="5"/>
      <c r="F11445" s="5"/>
      <c r="G11445" s="5"/>
      <c r="H11445" s="5"/>
      <c r="I11445" s="5"/>
      <c r="J11445" s="5"/>
      <c r="K11445" s="5"/>
      <c r="L11445" s="5"/>
      <c r="M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3"/>
      <c r="AU11445" s="5"/>
      <c r="AV11445" s="3"/>
      <c r="AW11445" s="3"/>
      <c r="AX11445" s="3"/>
      <c r="AY11445" s="3"/>
      <c r="AZ11445" s="3"/>
      <c r="BA11445" s="3"/>
      <c r="BB11445" s="3"/>
      <c r="BC11445" s="3"/>
      <c r="BD11445" s="3"/>
      <c r="BE11445" s="3"/>
      <c r="BF11445" s="3"/>
      <c r="BG11445" s="3"/>
      <c r="CK11445"/>
    </row>
    <row r="11446" spans="1:89" x14ac:dyDescent="0.25">
      <c r="A11446" s="2"/>
      <c r="B11446" s="5"/>
      <c r="C11446" s="5"/>
      <c r="D11446" s="5"/>
      <c r="E11446" s="5"/>
      <c r="F11446" s="5"/>
      <c r="G11446" s="5"/>
      <c r="H11446" s="5"/>
      <c r="I11446" s="5"/>
      <c r="J11446" s="5"/>
      <c r="K11446" s="5"/>
      <c r="L11446" s="5"/>
      <c r="M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3"/>
      <c r="AU11446" s="5"/>
      <c r="AV11446" s="3"/>
      <c r="AW11446" s="3"/>
      <c r="AX11446" s="3"/>
      <c r="AY11446" s="3"/>
      <c r="AZ11446" s="3"/>
      <c r="BA11446" s="3"/>
      <c r="BB11446" s="3"/>
      <c r="BC11446" s="3"/>
      <c r="BD11446" s="3"/>
      <c r="BE11446" s="3"/>
      <c r="BF11446" s="3"/>
      <c r="BG11446" s="3"/>
      <c r="CK11446"/>
    </row>
    <row r="11447" spans="1:89" x14ac:dyDescent="0.25">
      <c r="A11447" s="2"/>
      <c r="B11447" s="5"/>
      <c r="C11447" s="5"/>
      <c r="D11447" s="5"/>
      <c r="E11447" s="5"/>
      <c r="F11447" s="5"/>
      <c r="G11447" s="5"/>
      <c r="H11447" s="5"/>
      <c r="I11447" s="5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3"/>
      <c r="AU11447" s="5"/>
      <c r="AV11447" s="3"/>
      <c r="AW11447" s="3"/>
      <c r="AX11447" s="3"/>
      <c r="AY11447" s="3"/>
      <c r="AZ11447" s="3"/>
      <c r="BA11447" s="3"/>
      <c r="BB11447" s="3"/>
      <c r="BC11447" s="3"/>
      <c r="BD11447" s="3"/>
      <c r="BE11447" s="3"/>
      <c r="BF11447" s="3"/>
      <c r="BG11447" s="3"/>
      <c r="CK11447"/>
    </row>
    <row r="11448" spans="1:89" x14ac:dyDescent="0.25">
      <c r="A11448" s="2"/>
      <c r="B11448" s="5"/>
      <c r="C11448" s="5"/>
      <c r="D11448" s="5"/>
      <c r="E11448" s="5"/>
      <c r="F11448" s="5"/>
      <c r="G11448" s="5"/>
      <c r="H11448" s="5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3"/>
      <c r="AU11448" s="5"/>
      <c r="AV11448" s="3"/>
      <c r="AW11448" s="3"/>
      <c r="AX11448" s="3"/>
      <c r="AY11448" s="3"/>
      <c r="AZ11448" s="3"/>
      <c r="BA11448" s="3"/>
      <c r="BB11448" s="3"/>
      <c r="BC11448" s="3"/>
      <c r="BD11448" s="3"/>
      <c r="BE11448" s="3"/>
      <c r="BF11448" s="3"/>
      <c r="BG11448" s="3"/>
      <c r="CK11448"/>
    </row>
    <row r="11449" spans="1:89" x14ac:dyDescent="0.25">
      <c r="A11449" s="2"/>
      <c r="B11449" s="5"/>
      <c r="C11449" s="5"/>
      <c r="D11449" s="5"/>
      <c r="E11449" s="5"/>
      <c r="F11449" s="5"/>
      <c r="G11449" s="5"/>
      <c r="H11449" s="5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G11449" s="3"/>
      <c r="AH11449" s="3"/>
      <c r="AI11449" s="3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3"/>
      <c r="AU11449" s="5"/>
      <c r="AV11449" s="3"/>
      <c r="AW11449" s="3"/>
      <c r="AX11449" s="3"/>
      <c r="AY11449" s="3"/>
      <c r="AZ11449" s="3"/>
      <c r="BA11449" s="3"/>
      <c r="BB11449" s="3"/>
      <c r="BC11449" s="3"/>
      <c r="BD11449" s="3"/>
      <c r="BE11449" s="3"/>
      <c r="BF11449" s="3"/>
      <c r="BG11449" s="3"/>
      <c r="CK11449"/>
    </row>
    <row r="11450" spans="1:89" x14ac:dyDescent="0.25">
      <c r="A11450" s="2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  <c r="L11450" s="5"/>
      <c r="M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3"/>
      <c r="AU11450" s="5"/>
      <c r="AV11450" s="3"/>
      <c r="AW11450" s="3"/>
      <c r="AX11450" s="3"/>
      <c r="AY11450" s="3"/>
      <c r="AZ11450" s="3"/>
      <c r="BA11450" s="3"/>
      <c r="BB11450" s="3"/>
      <c r="BC11450" s="3"/>
      <c r="BD11450" s="3"/>
      <c r="BE11450" s="3"/>
      <c r="BF11450" s="3"/>
      <c r="BG11450" s="3"/>
      <c r="CK11450"/>
    </row>
    <row r="11451" spans="1:89" x14ac:dyDescent="0.25">
      <c r="A11451" s="2"/>
      <c r="B11451" s="5"/>
      <c r="C11451" s="5"/>
      <c r="D11451" s="5"/>
      <c r="E11451" s="5"/>
      <c r="F11451" s="5"/>
      <c r="G11451" s="5"/>
      <c r="H11451" s="5"/>
      <c r="I11451" s="5"/>
      <c r="J11451" s="5"/>
      <c r="K11451" s="3"/>
      <c r="L11451" s="5"/>
      <c r="M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3"/>
      <c r="AU11451" s="5"/>
      <c r="AV11451" s="3"/>
      <c r="AW11451" s="3"/>
      <c r="AX11451" s="3"/>
      <c r="AY11451" s="3"/>
      <c r="AZ11451" s="3"/>
      <c r="BA11451" s="3"/>
      <c r="BB11451" s="3"/>
      <c r="BC11451" s="3"/>
      <c r="BD11451" s="3"/>
      <c r="BE11451" s="3"/>
      <c r="BF11451" s="3"/>
      <c r="BG11451" s="3"/>
      <c r="CK11451"/>
    </row>
    <row r="11452" spans="1:89" x14ac:dyDescent="0.25">
      <c r="A11452" s="2"/>
      <c r="B11452" s="5"/>
      <c r="C11452" s="5"/>
      <c r="D11452" s="5"/>
      <c r="E11452" s="5"/>
      <c r="F11452" s="5"/>
      <c r="G11452" s="5"/>
      <c r="H11452" s="5"/>
      <c r="I11452" s="5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G11452" s="3"/>
      <c r="AH11452" s="3"/>
      <c r="AI11452" s="3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3"/>
      <c r="AU11452" s="5"/>
      <c r="AV11452" s="3"/>
      <c r="AW11452" s="3"/>
      <c r="AX11452" s="3"/>
      <c r="AY11452" s="3"/>
      <c r="AZ11452" s="3"/>
      <c r="BA11452" s="3"/>
      <c r="BB11452" s="3"/>
      <c r="BC11452" s="3"/>
      <c r="BD11452" s="3"/>
      <c r="BE11452" s="3"/>
      <c r="BF11452" s="3"/>
      <c r="BG11452" s="3"/>
      <c r="CK11452"/>
    </row>
    <row r="11453" spans="1:89" x14ac:dyDescent="0.25">
      <c r="A11453" s="2"/>
      <c r="B11453" s="5"/>
      <c r="C11453" s="5"/>
      <c r="D11453" s="5"/>
      <c r="E11453" s="5"/>
      <c r="F11453" s="5"/>
      <c r="G11453" s="5"/>
      <c r="H11453" s="5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G11453" s="3"/>
      <c r="AH11453" s="3"/>
      <c r="AI11453" s="3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3"/>
      <c r="AU11453" s="5"/>
      <c r="AV11453" s="3"/>
      <c r="AW11453" s="3"/>
      <c r="AX11453" s="3"/>
      <c r="AY11453" s="3"/>
      <c r="AZ11453" s="3"/>
      <c r="BA11453" s="3"/>
      <c r="BB11453" s="3"/>
      <c r="BC11453" s="3"/>
      <c r="BD11453" s="3"/>
      <c r="BE11453" s="3"/>
      <c r="BF11453" s="3"/>
      <c r="BG11453" s="3"/>
      <c r="CK11453"/>
    </row>
    <row r="11454" spans="1:89" x14ac:dyDescent="0.25">
      <c r="A11454" s="2"/>
      <c r="B11454" s="5"/>
      <c r="C11454" s="5"/>
      <c r="D11454" s="5"/>
      <c r="E11454" s="5"/>
      <c r="F11454" s="5"/>
      <c r="G11454" s="5"/>
      <c r="H11454" s="5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3"/>
      <c r="AU11454" s="5"/>
      <c r="AV11454" s="3"/>
      <c r="AW11454" s="3"/>
      <c r="AX11454" s="3"/>
      <c r="AY11454" s="3"/>
      <c r="AZ11454" s="3"/>
      <c r="BA11454" s="3"/>
      <c r="BB11454" s="3"/>
      <c r="BC11454" s="3"/>
      <c r="BD11454" s="3"/>
      <c r="BE11454" s="3"/>
      <c r="BF11454" s="3"/>
      <c r="BG11454" s="3"/>
      <c r="CK11454"/>
    </row>
    <row r="11455" spans="1:89" x14ac:dyDescent="0.25">
      <c r="A11455" s="2"/>
      <c r="B11455" s="5"/>
      <c r="C11455" s="5"/>
      <c r="D11455" s="5"/>
      <c r="E11455" s="5"/>
      <c r="F11455" s="5"/>
      <c r="G11455" s="5"/>
      <c r="H11455" s="5"/>
      <c r="I11455" s="5"/>
      <c r="J11455" s="5"/>
      <c r="K11455" s="5"/>
      <c r="L11455" s="5"/>
      <c r="M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3"/>
      <c r="AU11455" s="5"/>
      <c r="AV11455" s="3"/>
      <c r="AW11455" s="3"/>
      <c r="AX11455" s="3"/>
      <c r="AY11455" s="3"/>
      <c r="AZ11455" s="3"/>
      <c r="BA11455" s="3"/>
      <c r="BB11455" s="3"/>
      <c r="BC11455" s="3"/>
      <c r="BD11455" s="3"/>
      <c r="BE11455" s="3"/>
      <c r="BF11455" s="3"/>
      <c r="BG11455" s="3"/>
      <c r="CK11455"/>
    </row>
    <row r="11456" spans="1:89" x14ac:dyDescent="0.25">
      <c r="A11456" s="2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  <c r="L11456" s="5"/>
      <c r="M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3"/>
      <c r="AU11456" s="5"/>
      <c r="AV11456" s="3"/>
      <c r="AW11456" s="3"/>
      <c r="AX11456" s="3"/>
      <c r="AY11456" s="3"/>
      <c r="AZ11456" s="3"/>
      <c r="BA11456" s="3"/>
      <c r="BB11456" s="3"/>
      <c r="BC11456" s="3"/>
      <c r="BD11456" s="3"/>
      <c r="BE11456" s="3"/>
      <c r="BF11456" s="3"/>
      <c r="BG11456" s="3"/>
      <c r="CK11456"/>
    </row>
    <row r="11457" spans="1:89" x14ac:dyDescent="0.25">
      <c r="A11457" s="2"/>
      <c r="B11457" s="5"/>
      <c r="C11457" s="5"/>
      <c r="D11457" s="5"/>
      <c r="E11457" s="5"/>
      <c r="F11457" s="5"/>
      <c r="G11457" s="5"/>
      <c r="H11457" s="5"/>
      <c r="I11457" s="5"/>
      <c r="J11457" s="5"/>
      <c r="K11457" s="3"/>
      <c r="L11457" s="3"/>
      <c r="M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3"/>
      <c r="AU11457" s="5"/>
      <c r="AV11457" s="3"/>
      <c r="AW11457" s="3"/>
      <c r="AX11457" s="3"/>
      <c r="AY11457" s="3"/>
      <c r="AZ11457" s="3"/>
      <c r="BA11457" s="3"/>
      <c r="BB11457" s="3"/>
      <c r="BC11457" s="3"/>
      <c r="BD11457" s="3"/>
      <c r="BE11457" s="3"/>
      <c r="BF11457" s="3"/>
      <c r="BG11457" s="3"/>
      <c r="CK11457"/>
    </row>
    <row r="11458" spans="1:89" x14ac:dyDescent="0.25">
      <c r="A11458" s="2"/>
      <c r="B11458" s="5"/>
      <c r="C11458" s="5"/>
      <c r="D11458" s="5"/>
      <c r="E11458" s="5"/>
      <c r="F11458" s="5"/>
      <c r="G11458" s="5"/>
      <c r="H11458" s="5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G11458" s="3"/>
      <c r="AH11458" s="3"/>
      <c r="AI11458" s="3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3"/>
      <c r="AU11458" s="5"/>
      <c r="AV11458" s="3"/>
      <c r="AW11458" s="3"/>
      <c r="AX11458" s="3"/>
      <c r="AY11458" s="3"/>
      <c r="AZ11458" s="3"/>
      <c r="BA11458" s="3"/>
      <c r="BB11458" s="3"/>
      <c r="BC11458" s="3"/>
      <c r="BD11458" s="3"/>
      <c r="BE11458" s="3"/>
      <c r="BF11458" s="3"/>
      <c r="BG11458" s="3"/>
      <c r="CK11458"/>
    </row>
    <row r="11459" spans="1:89" x14ac:dyDescent="0.25">
      <c r="A11459" s="2"/>
      <c r="B11459" s="5"/>
      <c r="C11459" s="5"/>
      <c r="D11459" s="5"/>
      <c r="E11459" s="5"/>
      <c r="F11459" s="5"/>
      <c r="G11459" s="5"/>
      <c r="H11459" s="5"/>
      <c r="I11459" s="5"/>
      <c r="J11459" s="5"/>
      <c r="K11459" s="5"/>
      <c r="L11459" s="5"/>
      <c r="M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3"/>
      <c r="AU11459" s="5"/>
      <c r="AV11459" s="3"/>
      <c r="AW11459" s="3"/>
      <c r="AX11459" s="3"/>
      <c r="AY11459" s="3"/>
      <c r="AZ11459" s="3"/>
      <c r="BA11459" s="3"/>
      <c r="BB11459" s="3"/>
      <c r="BC11459" s="3"/>
      <c r="BD11459" s="3"/>
      <c r="BE11459" s="3"/>
      <c r="BF11459" s="3"/>
      <c r="BG11459" s="3"/>
      <c r="CK11459"/>
    </row>
    <row r="11460" spans="1:89" x14ac:dyDescent="0.25">
      <c r="A11460" s="2"/>
      <c r="B11460" s="5"/>
      <c r="C11460" s="5"/>
      <c r="D11460" s="5"/>
      <c r="E11460" s="5"/>
      <c r="F11460" s="5"/>
      <c r="G11460" s="5"/>
      <c r="H11460" s="5"/>
      <c r="I11460" s="5"/>
      <c r="J11460" s="5"/>
      <c r="K11460" s="3"/>
      <c r="L11460" s="5"/>
      <c r="M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3"/>
      <c r="AU11460" s="5"/>
      <c r="AV11460" s="3"/>
      <c r="AW11460" s="3"/>
      <c r="AX11460" s="3"/>
      <c r="AY11460" s="3"/>
      <c r="AZ11460" s="3"/>
      <c r="BA11460" s="3"/>
      <c r="BB11460" s="3"/>
      <c r="BC11460" s="3"/>
      <c r="BD11460" s="3"/>
      <c r="BE11460" s="3"/>
      <c r="BF11460" s="3"/>
      <c r="BG11460" s="3"/>
      <c r="CK11460"/>
    </row>
    <row r="11461" spans="1:89" x14ac:dyDescent="0.25">
      <c r="A11461" s="2"/>
      <c r="B11461" s="5"/>
      <c r="C11461" s="5"/>
      <c r="D11461" s="5"/>
      <c r="E11461" s="5"/>
      <c r="F11461" s="5"/>
      <c r="G11461" s="5"/>
      <c r="H11461" s="5"/>
      <c r="I11461" s="5"/>
      <c r="J11461" s="5"/>
      <c r="K11461" s="5"/>
      <c r="L11461" s="5"/>
      <c r="M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3"/>
      <c r="AU11461" s="5"/>
      <c r="AV11461" s="3"/>
      <c r="AW11461" s="3"/>
      <c r="AX11461" s="3"/>
      <c r="AY11461" s="3"/>
      <c r="AZ11461" s="3"/>
      <c r="BA11461" s="3"/>
      <c r="BB11461" s="3"/>
      <c r="BC11461" s="3"/>
      <c r="BD11461" s="3"/>
      <c r="BE11461" s="3"/>
      <c r="BF11461" s="3"/>
      <c r="BG11461" s="3"/>
      <c r="CK11461"/>
    </row>
    <row r="11462" spans="1:89" x14ac:dyDescent="0.25">
      <c r="A11462" s="2"/>
      <c r="B11462" s="5"/>
      <c r="C11462" s="5"/>
      <c r="D11462" s="5"/>
      <c r="E11462" s="5"/>
      <c r="F11462" s="5"/>
      <c r="G11462" s="5"/>
      <c r="H11462" s="5"/>
      <c r="I11462" s="5"/>
      <c r="J11462" s="5"/>
      <c r="K11462" s="5"/>
      <c r="L11462" s="5"/>
      <c r="M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3"/>
      <c r="AU11462" s="5"/>
      <c r="AV11462" s="3"/>
      <c r="AW11462" s="3"/>
      <c r="AX11462" s="3"/>
      <c r="AY11462" s="3"/>
      <c r="AZ11462" s="3"/>
      <c r="BA11462" s="3"/>
      <c r="BB11462" s="3"/>
      <c r="BC11462" s="3"/>
      <c r="BD11462" s="3"/>
      <c r="BE11462" s="3"/>
      <c r="BF11462" s="3"/>
      <c r="BG11462" s="3"/>
      <c r="CK11462"/>
    </row>
    <row r="11463" spans="1:89" x14ac:dyDescent="0.25">
      <c r="A11463" s="2"/>
      <c r="B11463" s="5"/>
      <c r="C11463" s="5"/>
      <c r="D11463" s="5"/>
      <c r="E11463" s="5"/>
      <c r="F11463" s="5"/>
      <c r="G11463" s="5"/>
      <c r="H11463" s="5"/>
      <c r="I11463" s="5"/>
      <c r="J11463" s="5"/>
      <c r="K11463" s="5"/>
      <c r="L11463" s="5"/>
      <c r="M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3"/>
      <c r="AU11463" s="5"/>
      <c r="AV11463" s="3"/>
      <c r="AW11463" s="3"/>
      <c r="AX11463" s="3"/>
      <c r="AY11463" s="3"/>
      <c r="AZ11463" s="3"/>
      <c r="BA11463" s="3"/>
      <c r="BB11463" s="3"/>
      <c r="BC11463" s="3"/>
      <c r="BD11463" s="3"/>
      <c r="BE11463" s="3"/>
      <c r="BF11463" s="3"/>
      <c r="BG11463" s="3"/>
      <c r="CK11463"/>
    </row>
    <row r="11464" spans="1:89" x14ac:dyDescent="0.25">
      <c r="A11464" s="2"/>
      <c r="B11464" s="5"/>
      <c r="C11464" s="5"/>
      <c r="D11464" s="5"/>
      <c r="E11464" s="5"/>
      <c r="F11464" s="5"/>
      <c r="G11464" s="5"/>
      <c r="H11464" s="5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3"/>
      <c r="AU11464" s="5"/>
      <c r="AV11464" s="3"/>
      <c r="AW11464" s="3"/>
      <c r="AX11464" s="3"/>
      <c r="AY11464" s="3"/>
      <c r="AZ11464" s="3"/>
      <c r="BA11464" s="3"/>
      <c r="BB11464" s="3"/>
      <c r="BC11464" s="3"/>
      <c r="BD11464" s="3"/>
      <c r="BE11464" s="3"/>
      <c r="BF11464" s="3"/>
      <c r="BG11464" s="3"/>
      <c r="CK11464"/>
    </row>
    <row r="11465" spans="1:89" x14ac:dyDescent="0.25">
      <c r="A11465" s="2"/>
      <c r="B11465" s="5"/>
      <c r="C11465" s="5"/>
      <c r="D11465" s="5"/>
      <c r="E11465" s="5"/>
      <c r="F11465" s="5"/>
      <c r="G11465" s="5"/>
      <c r="H11465" s="5"/>
      <c r="I11465" s="5"/>
      <c r="J11465" s="5"/>
      <c r="K11465" s="5"/>
      <c r="L11465" s="5"/>
      <c r="M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3"/>
      <c r="AU11465" s="5"/>
      <c r="AV11465" s="3"/>
      <c r="AW11465" s="3"/>
      <c r="AX11465" s="3"/>
      <c r="AY11465" s="3"/>
      <c r="AZ11465" s="3"/>
      <c r="BA11465" s="3"/>
      <c r="BB11465" s="3"/>
      <c r="BC11465" s="3"/>
      <c r="BD11465" s="3"/>
      <c r="BE11465" s="3"/>
      <c r="BF11465" s="3"/>
      <c r="BG11465" s="3"/>
      <c r="CK11465"/>
    </row>
    <row r="11466" spans="1:89" x14ac:dyDescent="0.25">
      <c r="A11466" s="2"/>
      <c r="B11466" s="5"/>
      <c r="C11466" s="5"/>
      <c r="D11466" s="5"/>
      <c r="E11466" s="5"/>
      <c r="F11466" s="5"/>
      <c r="G11466" s="5"/>
      <c r="H11466" s="5"/>
      <c r="I11466" s="5"/>
      <c r="J11466" s="5"/>
      <c r="K11466" s="5"/>
      <c r="L11466" s="5"/>
      <c r="M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3"/>
      <c r="AU11466" s="5"/>
      <c r="AV11466" s="3"/>
      <c r="AW11466" s="3"/>
      <c r="AX11466" s="3"/>
      <c r="AY11466" s="3"/>
      <c r="AZ11466" s="3"/>
      <c r="BA11466" s="3"/>
      <c r="BB11466" s="3"/>
      <c r="BC11466" s="3"/>
      <c r="BD11466" s="3"/>
      <c r="BE11466" s="3"/>
      <c r="BF11466" s="3"/>
      <c r="BG11466" s="3"/>
      <c r="CK11466"/>
    </row>
    <row r="11467" spans="1:89" x14ac:dyDescent="0.25">
      <c r="A11467" s="2"/>
      <c r="B11467" s="5"/>
      <c r="C11467" s="5"/>
      <c r="D11467" s="5"/>
      <c r="E11467" s="5"/>
      <c r="F11467" s="5"/>
      <c r="G11467" s="5"/>
      <c r="H11467" s="5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G11467" s="3"/>
      <c r="AH11467" s="3"/>
      <c r="AI11467" s="3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3"/>
      <c r="AU11467" s="5"/>
      <c r="AV11467" s="3"/>
      <c r="AW11467" s="3"/>
      <c r="AX11467" s="3"/>
      <c r="AY11467" s="3"/>
      <c r="AZ11467" s="3"/>
      <c r="BA11467" s="3"/>
      <c r="BB11467" s="3"/>
      <c r="BC11467" s="3"/>
      <c r="BD11467" s="3"/>
      <c r="BE11467" s="3"/>
      <c r="BF11467" s="3"/>
      <c r="BG11467" s="3"/>
      <c r="CK11467"/>
    </row>
    <row r="11468" spans="1:89" x14ac:dyDescent="0.25">
      <c r="A11468" s="2"/>
      <c r="B11468" s="5"/>
      <c r="C11468" s="5"/>
      <c r="D11468" s="5"/>
      <c r="E11468" s="5"/>
      <c r="F11468" s="5"/>
      <c r="G11468" s="5"/>
      <c r="H11468" s="5"/>
      <c r="I11468" s="5"/>
      <c r="J11468" s="5"/>
      <c r="K11468" s="5"/>
      <c r="L11468" s="5"/>
      <c r="M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3"/>
      <c r="AU11468" s="5"/>
      <c r="AV11468" s="3"/>
      <c r="AW11468" s="3"/>
      <c r="AX11468" s="3"/>
      <c r="AY11468" s="3"/>
      <c r="AZ11468" s="3"/>
      <c r="BA11468" s="3"/>
      <c r="BB11468" s="3"/>
      <c r="BC11468" s="3"/>
      <c r="BD11468" s="3"/>
      <c r="BE11468" s="3"/>
      <c r="BF11468" s="3"/>
      <c r="BG11468" s="3"/>
      <c r="CK11468"/>
    </row>
    <row r="11469" spans="1:89" x14ac:dyDescent="0.25">
      <c r="A11469" s="2"/>
      <c r="B11469" s="5"/>
      <c r="C11469" s="5"/>
      <c r="D11469" s="5"/>
      <c r="E11469" s="5"/>
      <c r="F11469" s="5"/>
      <c r="G11469" s="5"/>
      <c r="H11469" s="5"/>
      <c r="I11469" s="5"/>
      <c r="J11469" s="5"/>
      <c r="K11469" s="5"/>
      <c r="L11469" s="5"/>
      <c r="M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3"/>
      <c r="AU11469" s="5"/>
      <c r="AV11469" s="3"/>
      <c r="AW11469" s="3"/>
      <c r="AX11469" s="3"/>
      <c r="AY11469" s="3"/>
      <c r="AZ11469" s="3"/>
      <c r="BA11469" s="3"/>
      <c r="BB11469" s="3"/>
      <c r="BC11469" s="3"/>
      <c r="BD11469" s="3"/>
      <c r="BE11469" s="3"/>
      <c r="BF11469" s="3"/>
      <c r="BG11469" s="3"/>
      <c r="CK11469"/>
    </row>
    <row r="11470" spans="1:89" x14ac:dyDescent="0.25">
      <c r="A11470" s="2"/>
      <c r="B11470" s="5"/>
      <c r="C11470" s="5"/>
      <c r="D11470" s="5"/>
      <c r="E11470" s="5"/>
      <c r="F11470" s="5"/>
      <c r="G11470" s="5"/>
      <c r="H11470" s="5"/>
      <c r="I11470" s="5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3"/>
      <c r="AU11470" s="5"/>
      <c r="AV11470" s="3"/>
      <c r="AW11470" s="3"/>
      <c r="AX11470" s="3"/>
      <c r="AY11470" s="3"/>
      <c r="AZ11470" s="3"/>
      <c r="BA11470" s="3"/>
      <c r="BB11470" s="3"/>
      <c r="BC11470" s="3"/>
      <c r="BD11470" s="3"/>
      <c r="BE11470" s="3"/>
      <c r="BF11470" s="3"/>
      <c r="BG11470" s="3"/>
      <c r="CK11470"/>
    </row>
    <row r="11471" spans="1:89" x14ac:dyDescent="0.25">
      <c r="A11471" s="2"/>
      <c r="B11471" s="5"/>
      <c r="C11471" s="5"/>
      <c r="D11471" s="5"/>
      <c r="E11471" s="5"/>
      <c r="F11471" s="5"/>
      <c r="G11471" s="5"/>
      <c r="H11471" s="5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3"/>
      <c r="AU11471" s="5"/>
      <c r="AV11471" s="3"/>
      <c r="AW11471" s="3"/>
      <c r="AX11471" s="3"/>
      <c r="AY11471" s="3"/>
      <c r="AZ11471" s="3"/>
      <c r="BA11471" s="3"/>
      <c r="BB11471" s="3"/>
      <c r="BC11471" s="3"/>
      <c r="BD11471" s="3"/>
      <c r="BE11471" s="3"/>
      <c r="BF11471" s="3"/>
      <c r="BG11471" s="3"/>
      <c r="CK11471"/>
    </row>
    <row r="11472" spans="1:89" x14ac:dyDescent="0.25">
      <c r="A11472" s="2"/>
      <c r="B11472" s="5"/>
      <c r="C11472" s="5"/>
      <c r="D11472" s="5"/>
      <c r="E11472" s="5"/>
      <c r="F11472" s="5"/>
      <c r="G11472" s="5"/>
      <c r="H11472" s="5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G11472" s="3"/>
      <c r="AH11472" s="3"/>
      <c r="AI11472" s="3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3"/>
      <c r="AU11472" s="5"/>
      <c r="AV11472" s="3"/>
      <c r="AW11472" s="3"/>
      <c r="AX11472" s="3"/>
      <c r="AY11472" s="3"/>
      <c r="AZ11472" s="3"/>
      <c r="BA11472" s="3"/>
      <c r="BB11472" s="3"/>
      <c r="BC11472" s="3"/>
      <c r="BD11472" s="3"/>
      <c r="BE11472" s="3"/>
      <c r="BF11472" s="3"/>
      <c r="BG11472" s="3"/>
      <c r="CK11472"/>
    </row>
    <row r="11473" spans="1:89" x14ac:dyDescent="0.25">
      <c r="A11473" s="2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  <c r="L11473" s="5"/>
      <c r="M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3"/>
      <c r="AU11473" s="5"/>
      <c r="AV11473" s="3"/>
      <c r="AW11473" s="3"/>
      <c r="AX11473" s="3"/>
      <c r="AY11473" s="3"/>
      <c r="AZ11473" s="3"/>
      <c r="BA11473" s="3"/>
      <c r="BB11473" s="3"/>
      <c r="BC11473" s="3"/>
      <c r="BD11473" s="3"/>
      <c r="BE11473" s="3"/>
      <c r="BF11473" s="3"/>
      <c r="BG11473" s="3"/>
      <c r="CK11473"/>
    </row>
    <row r="11474" spans="1:89" x14ac:dyDescent="0.25">
      <c r="A11474" s="2"/>
      <c r="B11474" s="5"/>
      <c r="C11474" s="5"/>
      <c r="D11474" s="5"/>
      <c r="E11474" s="5"/>
      <c r="F11474" s="5"/>
      <c r="G11474" s="5"/>
      <c r="H11474" s="5"/>
      <c r="I11474" s="5"/>
      <c r="J11474" s="5"/>
      <c r="K11474" s="5"/>
      <c r="L11474" s="5"/>
      <c r="M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3"/>
      <c r="AU11474" s="5"/>
      <c r="AV11474" s="3"/>
      <c r="AW11474" s="3"/>
      <c r="AX11474" s="3"/>
      <c r="AY11474" s="3"/>
      <c r="AZ11474" s="3"/>
      <c r="BA11474" s="3"/>
      <c r="BB11474" s="3"/>
      <c r="BC11474" s="3"/>
      <c r="BD11474" s="3"/>
      <c r="BE11474" s="3"/>
      <c r="BF11474" s="3"/>
      <c r="BG11474" s="3"/>
      <c r="CK11474"/>
    </row>
    <row r="11475" spans="1:89" x14ac:dyDescent="0.25">
      <c r="A11475" s="2"/>
      <c r="B11475" s="5"/>
      <c r="C11475" s="5"/>
      <c r="D11475" s="5"/>
      <c r="E11475" s="5"/>
      <c r="F11475" s="5"/>
      <c r="G11475" s="5"/>
      <c r="H11475" s="5"/>
      <c r="I11475" s="5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G11475" s="3"/>
      <c r="AH11475" s="3"/>
      <c r="AI11475" s="3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3"/>
      <c r="AU11475" s="5"/>
      <c r="AV11475" s="3"/>
      <c r="AW11475" s="3"/>
      <c r="AX11475" s="3"/>
      <c r="AY11475" s="3"/>
      <c r="AZ11475" s="3"/>
      <c r="BA11475" s="3"/>
      <c r="BB11475" s="3"/>
      <c r="BC11475" s="3"/>
      <c r="BD11475" s="3"/>
      <c r="BE11475" s="3"/>
      <c r="BF11475" s="3"/>
      <c r="BG11475" s="3"/>
      <c r="CK11475"/>
    </row>
    <row r="11476" spans="1:89" x14ac:dyDescent="0.25">
      <c r="A11476" s="2"/>
      <c r="B11476" s="5"/>
      <c r="C11476" s="5"/>
      <c r="D11476" s="5"/>
      <c r="E11476" s="5"/>
      <c r="F11476" s="5"/>
      <c r="G11476" s="5"/>
      <c r="H11476" s="5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G11476" s="3"/>
      <c r="AH11476" s="3"/>
      <c r="AI11476" s="3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3"/>
      <c r="AU11476" s="5"/>
      <c r="AV11476" s="3"/>
      <c r="AW11476" s="3"/>
      <c r="AX11476" s="3"/>
      <c r="AY11476" s="3"/>
      <c r="AZ11476" s="3"/>
      <c r="BA11476" s="3"/>
      <c r="BB11476" s="3"/>
      <c r="BC11476" s="3"/>
      <c r="BD11476" s="3"/>
      <c r="BE11476" s="3"/>
      <c r="BF11476" s="3"/>
      <c r="BG11476" s="3"/>
      <c r="CK11476"/>
    </row>
    <row r="11477" spans="1:89" x14ac:dyDescent="0.25">
      <c r="A11477" s="2"/>
      <c r="B11477" s="5"/>
      <c r="C11477" s="5"/>
      <c r="D11477" s="5"/>
      <c r="E11477" s="5"/>
      <c r="F11477" s="5"/>
      <c r="G11477" s="5"/>
      <c r="H11477" s="5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3"/>
      <c r="AU11477" s="5"/>
      <c r="AV11477" s="3"/>
      <c r="AW11477" s="3"/>
      <c r="AX11477" s="3"/>
      <c r="AY11477" s="3"/>
      <c r="AZ11477" s="3"/>
      <c r="BA11477" s="3"/>
      <c r="BB11477" s="3"/>
      <c r="BC11477" s="3"/>
      <c r="BD11477" s="3"/>
      <c r="BE11477" s="3"/>
      <c r="BF11477" s="3"/>
      <c r="BG11477" s="3"/>
      <c r="CK11477"/>
    </row>
    <row r="11478" spans="1:89" x14ac:dyDescent="0.25">
      <c r="A11478" s="2"/>
      <c r="B11478" s="5"/>
      <c r="C11478" s="5"/>
      <c r="D11478" s="5"/>
      <c r="E11478" s="5"/>
      <c r="F11478" s="5"/>
      <c r="G11478" s="5"/>
      <c r="H11478" s="5"/>
      <c r="I11478" s="5"/>
      <c r="J11478" s="5"/>
      <c r="K11478" s="5"/>
      <c r="L11478" s="5"/>
      <c r="M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3"/>
      <c r="AU11478" s="5"/>
      <c r="AV11478" s="3"/>
      <c r="AW11478" s="3"/>
      <c r="AX11478" s="3"/>
      <c r="AY11478" s="3"/>
      <c r="AZ11478" s="3"/>
      <c r="BA11478" s="3"/>
      <c r="BB11478" s="3"/>
      <c r="BC11478" s="3"/>
      <c r="BD11478" s="3"/>
      <c r="BE11478" s="3"/>
      <c r="BF11478" s="3"/>
      <c r="BG11478" s="3"/>
      <c r="CK11478"/>
    </row>
    <row r="11479" spans="1:89" x14ac:dyDescent="0.25">
      <c r="A11479" s="2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3"/>
      <c r="AU11479" s="5"/>
      <c r="AV11479" s="3"/>
      <c r="AW11479" s="3"/>
      <c r="AX11479" s="3"/>
      <c r="AY11479" s="3"/>
      <c r="AZ11479" s="3"/>
      <c r="BA11479" s="3"/>
      <c r="BB11479" s="3"/>
      <c r="BC11479" s="3"/>
      <c r="BD11479" s="3"/>
      <c r="BE11479" s="3"/>
      <c r="BF11479" s="3"/>
      <c r="BG11479" s="3"/>
      <c r="CK11479"/>
    </row>
    <row r="11480" spans="1:89" x14ac:dyDescent="0.25">
      <c r="A11480" s="2"/>
      <c r="B11480" s="5"/>
      <c r="C11480" s="5"/>
      <c r="D11480" s="5"/>
      <c r="E11480" s="5"/>
      <c r="F11480" s="5"/>
      <c r="G11480" s="5"/>
      <c r="H11480" s="5"/>
      <c r="I11480" s="5"/>
      <c r="J11480" s="3"/>
      <c r="K11480" s="3"/>
      <c r="L11480" s="3"/>
      <c r="M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3"/>
      <c r="AU11480" s="5"/>
      <c r="AV11480" s="3"/>
      <c r="AW11480" s="3"/>
      <c r="AX11480" s="3"/>
      <c r="AY11480" s="3"/>
      <c r="AZ11480" s="3"/>
      <c r="BA11480" s="3"/>
      <c r="BB11480" s="3"/>
      <c r="BC11480" s="3"/>
      <c r="BD11480" s="3"/>
      <c r="BE11480" s="3"/>
      <c r="BF11480" s="3"/>
      <c r="BG11480" s="3"/>
      <c r="CK11480"/>
    </row>
    <row r="11481" spans="1:89" x14ac:dyDescent="0.25">
      <c r="A11481" s="2"/>
      <c r="B11481" s="5"/>
      <c r="C11481" s="5"/>
      <c r="D11481" s="5"/>
      <c r="E11481" s="5"/>
      <c r="F11481" s="5"/>
      <c r="G11481" s="5"/>
      <c r="H11481" s="5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3"/>
      <c r="AU11481" s="5"/>
      <c r="AV11481" s="3"/>
      <c r="AW11481" s="3"/>
      <c r="AX11481" s="3"/>
      <c r="AY11481" s="3"/>
      <c r="AZ11481" s="3"/>
      <c r="BA11481" s="3"/>
      <c r="BB11481" s="3"/>
      <c r="BC11481" s="3"/>
      <c r="BD11481" s="3"/>
      <c r="BE11481" s="3"/>
      <c r="BF11481" s="3"/>
      <c r="BG11481" s="3"/>
      <c r="CK11481"/>
    </row>
    <row r="11482" spans="1:89" x14ac:dyDescent="0.25">
      <c r="A11482" s="2"/>
      <c r="B11482" s="5"/>
      <c r="C11482" s="5"/>
      <c r="D11482" s="5"/>
      <c r="E11482" s="5"/>
      <c r="F11482" s="5"/>
      <c r="G11482" s="5"/>
      <c r="H11482" s="5"/>
      <c r="I11482" s="5"/>
      <c r="J11482" s="5"/>
      <c r="K11482" s="5"/>
      <c r="L11482" s="5"/>
      <c r="M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3"/>
      <c r="AU11482" s="5"/>
      <c r="AV11482" s="3"/>
      <c r="AW11482" s="3"/>
      <c r="AX11482" s="3"/>
      <c r="AY11482" s="3"/>
      <c r="AZ11482" s="3"/>
      <c r="BA11482" s="3"/>
      <c r="BB11482" s="3"/>
      <c r="BC11482" s="3"/>
      <c r="BD11482" s="3"/>
      <c r="BE11482" s="3"/>
      <c r="BF11482" s="3"/>
      <c r="BG11482" s="3"/>
      <c r="CK11482"/>
    </row>
    <row r="11483" spans="1:89" x14ac:dyDescent="0.25">
      <c r="A11483" s="2"/>
      <c r="B11483" s="5"/>
      <c r="C11483" s="5"/>
      <c r="D11483" s="5"/>
      <c r="E11483" s="5"/>
      <c r="F11483" s="5"/>
      <c r="G11483" s="5"/>
      <c r="H11483" s="5"/>
      <c r="I11483" s="5"/>
      <c r="J11483" s="5"/>
      <c r="K11483" s="5"/>
      <c r="L11483" s="3"/>
      <c r="M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3"/>
      <c r="AU11483" s="5"/>
      <c r="AV11483" s="3"/>
      <c r="AW11483" s="3"/>
      <c r="AX11483" s="3"/>
      <c r="AY11483" s="3"/>
      <c r="AZ11483" s="3"/>
      <c r="BA11483" s="3"/>
      <c r="BB11483" s="3"/>
      <c r="BC11483" s="3"/>
      <c r="BD11483" s="3"/>
      <c r="BE11483" s="3"/>
      <c r="BF11483" s="3"/>
      <c r="BG11483" s="3"/>
      <c r="CK11483"/>
    </row>
    <row r="11484" spans="1:89" x14ac:dyDescent="0.25">
      <c r="A11484" s="2"/>
      <c r="B11484" s="5"/>
      <c r="C11484" s="5"/>
      <c r="D11484" s="5"/>
      <c r="E11484" s="5"/>
      <c r="F11484" s="5"/>
      <c r="G11484" s="5"/>
      <c r="H11484" s="5"/>
      <c r="I11484" s="5"/>
      <c r="J11484" s="5"/>
      <c r="K11484" s="5"/>
      <c r="L11484" s="5"/>
      <c r="M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3"/>
      <c r="AU11484" s="5"/>
      <c r="AV11484" s="3"/>
      <c r="AW11484" s="3"/>
      <c r="AX11484" s="3"/>
      <c r="AY11484" s="3"/>
      <c r="AZ11484" s="3"/>
      <c r="BA11484" s="3"/>
      <c r="BB11484" s="3"/>
      <c r="BC11484" s="3"/>
      <c r="BD11484" s="3"/>
      <c r="BE11484" s="3"/>
      <c r="BF11484" s="3"/>
      <c r="BG11484" s="3"/>
      <c r="CK11484"/>
    </row>
    <row r="11485" spans="1:89" x14ac:dyDescent="0.25">
      <c r="A11485" s="2"/>
      <c r="B11485" s="5"/>
      <c r="C11485" s="5"/>
      <c r="D11485" s="5"/>
      <c r="E11485" s="5"/>
      <c r="F11485" s="5"/>
      <c r="G11485" s="5"/>
      <c r="H11485" s="5"/>
      <c r="I11485" s="5"/>
      <c r="J11485" s="5"/>
      <c r="K11485" s="5"/>
      <c r="L11485" s="3"/>
      <c r="M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3"/>
      <c r="AU11485" s="5"/>
      <c r="AV11485" s="3"/>
      <c r="AW11485" s="3"/>
      <c r="AX11485" s="3"/>
      <c r="AY11485" s="3"/>
      <c r="AZ11485" s="3"/>
      <c r="BA11485" s="3"/>
      <c r="BB11485" s="3"/>
      <c r="BC11485" s="3"/>
      <c r="BD11485" s="3"/>
      <c r="BE11485" s="3"/>
      <c r="BF11485" s="3"/>
      <c r="BG11485" s="3"/>
      <c r="CK11485"/>
    </row>
    <row r="11486" spans="1:89" x14ac:dyDescent="0.25">
      <c r="A11486" s="2"/>
      <c r="B11486" s="5"/>
      <c r="C11486" s="5"/>
      <c r="D11486" s="5"/>
      <c r="E11486" s="5"/>
      <c r="F11486" s="5"/>
      <c r="G11486" s="5"/>
      <c r="H11486" s="5"/>
      <c r="I11486" s="5"/>
      <c r="J11486" s="5"/>
      <c r="K11486" s="5"/>
      <c r="L11486" s="5"/>
      <c r="M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3"/>
      <c r="AU11486" s="5"/>
      <c r="AV11486" s="3"/>
      <c r="AW11486" s="3"/>
      <c r="AX11486" s="3"/>
      <c r="AY11486" s="3"/>
      <c r="AZ11486" s="3"/>
      <c r="BA11486" s="3"/>
      <c r="BB11486" s="3"/>
      <c r="BC11486" s="3"/>
      <c r="BD11486" s="3"/>
      <c r="BE11486" s="3"/>
      <c r="BF11486" s="3"/>
      <c r="BG11486" s="3"/>
      <c r="CK11486"/>
    </row>
    <row r="11487" spans="1:89" x14ac:dyDescent="0.25">
      <c r="A11487" s="2"/>
      <c r="B11487" s="5"/>
      <c r="C11487" s="5"/>
      <c r="D11487" s="5"/>
      <c r="E11487" s="5"/>
      <c r="F11487" s="5"/>
      <c r="G11487" s="5"/>
      <c r="H11487" s="5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3"/>
      <c r="AU11487" s="5"/>
      <c r="AV11487" s="3"/>
      <c r="AW11487" s="3"/>
      <c r="AX11487" s="3"/>
      <c r="AY11487" s="3"/>
      <c r="AZ11487" s="3"/>
      <c r="BA11487" s="3"/>
      <c r="BB11487" s="3"/>
      <c r="BC11487" s="3"/>
      <c r="BD11487" s="3"/>
      <c r="BE11487" s="3"/>
      <c r="BF11487" s="3"/>
      <c r="BG11487" s="3"/>
      <c r="CK11487"/>
    </row>
    <row r="11488" spans="1:89" x14ac:dyDescent="0.25">
      <c r="A11488" s="2"/>
      <c r="B11488" s="5"/>
      <c r="C11488" s="5"/>
      <c r="D11488" s="5"/>
      <c r="E11488" s="5"/>
      <c r="F11488" s="5"/>
      <c r="G11488" s="5"/>
      <c r="H11488" s="5"/>
      <c r="I11488" s="5"/>
      <c r="J11488" s="5"/>
      <c r="K11488" s="5"/>
      <c r="L11488" s="5"/>
      <c r="M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3"/>
      <c r="AU11488" s="5"/>
      <c r="AV11488" s="3"/>
      <c r="AW11488" s="3"/>
      <c r="AX11488" s="3"/>
      <c r="AY11488" s="3"/>
      <c r="AZ11488" s="3"/>
      <c r="BA11488" s="3"/>
      <c r="BB11488" s="3"/>
      <c r="BC11488" s="3"/>
      <c r="BD11488" s="3"/>
      <c r="BE11488" s="3"/>
      <c r="BF11488" s="3"/>
      <c r="BG11488" s="3"/>
      <c r="CK11488"/>
    </row>
    <row r="11489" spans="1:89" x14ac:dyDescent="0.25">
      <c r="A11489" s="2"/>
      <c r="B11489" s="5"/>
      <c r="C11489" s="5"/>
      <c r="D11489" s="5"/>
      <c r="E11489" s="5"/>
      <c r="F11489" s="5"/>
      <c r="G11489" s="5"/>
      <c r="H11489" s="5"/>
      <c r="I11489" s="5"/>
      <c r="J11489" s="5"/>
      <c r="K11489" s="5"/>
      <c r="L11489" s="5"/>
      <c r="M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3"/>
      <c r="AU11489" s="5"/>
      <c r="AV11489" s="3"/>
      <c r="AW11489" s="3"/>
      <c r="AX11489" s="3"/>
      <c r="AY11489" s="3"/>
      <c r="AZ11489" s="3"/>
      <c r="BA11489" s="3"/>
      <c r="BB11489" s="3"/>
      <c r="BC11489" s="3"/>
      <c r="BD11489" s="3"/>
      <c r="BE11489" s="3"/>
      <c r="BF11489" s="3"/>
      <c r="BG11489" s="3"/>
      <c r="CK11489"/>
    </row>
    <row r="11490" spans="1:89" x14ac:dyDescent="0.25">
      <c r="A11490" s="2"/>
      <c r="B11490" s="5"/>
      <c r="C11490" s="5"/>
      <c r="D11490" s="5"/>
      <c r="E11490" s="5"/>
      <c r="F11490" s="5"/>
      <c r="G11490" s="5"/>
      <c r="H11490" s="5"/>
      <c r="I11490" s="5"/>
      <c r="J11490" s="5"/>
      <c r="K11490" s="3"/>
      <c r="L11490" s="5"/>
      <c r="M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3"/>
      <c r="AU11490" s="5"/>
      <c r="AV11490" s="3"/>
      <c r="AW11490" s="3"/>
      <c r="AX11490" s="3"/>
      <c r="AY11490" s="3"/>
      <c r="AZ11490" s="3"/>
      <c r="BA11490" s="3"/>
      <c r="BB11490" s="3"/>
      <c r="BC11490" s="3"/>
      <c r="BD11490" s="3"/>
      <c r="BE11490" s="3"/>
      <c r="BF11490" s="3"/>
      <c r="BG11490" s="3"/>
      <c r="CK11490"/>
    </row>
    <row r="11491" spans="1:89" x14ac:dyDescent="0.25">
      <c r="A11491" s="2"/>
      <c r="B11491" s="5"/>
      <c r="C11491" s="5"/>
      <c r="D11491" s="5"/>
      <c r="E11491" s="5"/>
      <c r="F11491" s="5"/>
      <c r="G11491" s="5"/>
      <c r="H11491" s="5"/>
      <c r="I11491" s="5"/>
      <c r="J11491" s="5"/>
      <c r="K11491" s="5"/>
      <c r="L11491" s="5"/>
      <c r="M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3"/>
      <c r="AU11491" s="5"/>
      <c r="AV11491" s="3"/>
      <c r="AW11491" s="3"/>
      <c r="AX11491" s="3"/>
      <c r="AY11491" s="3"/>
      <c r="AZ11491" s="3"/>
      <c r="BA11491" s="3"/>
      <c r="BB11491" s="3"/>
      <c r="BC11491" s="3"/>
      <c r="BD11491" s="3"/>
      <c r="BE11491" s="3"/>
      <c r="BF11491" s="3"/>
      <c r="BG11491" s="3"/>
      <c r="CK11491"/>
    </row>
    <row r="11492" spans="1:89" x14ac:dyDescent="0.25">
      <c r="A11492" s="2"/>
      <c r="B11492" s="5"/>
      <c r="C11492" s="5"/>
      <c r="D11492" s="5"/>
      <c r="E11492" s="5"/>
      <c r="F11492" s="5"/>
      <c r="G11492" s="5"/>
      <c r="H11492" s="5"/>
      <c r="I11492" s="5"/>
      <c r="J11492" s="5"/>
      <c r="K11492" s="5"/>
      <c r="L11492" s="5"/>
      <c r="M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3"/>
      <c r="AU11492" s="5"/>
      <c r="AV11492" s="3"/>
      <c r="AW11492" s="3"/>
      <c r="AX11492" s="3"/>
      <c r="AY11492" s="3"/>
      <c r="AZ11492" s="3"/>
      <c r="BA11492" s="3"/>
      <c r="BB11492" s="3"/>
      <c r="BC11492" s="3"/>
      <c r="BD11492" s="3"/>
      <c r="BE11492" s="3"/>
      <c r="BF11492" s="3"/>
      <c r="BG11492" s="3"/>
      <c r="CK11492"/>
    </row>
    <row r="11493" spans="1:89" x14ac:dyDescent="0.25">
      <c r="A11493" s="2"/>
      <c r="B11493" s="5"/>
      <c r="C11493" s="5"/>
      <c r="D11493" s="5"/>
      <c r="E11493" s="5"/>
      <c r="F11493" s="5"/>
      <c r="G11493" s="5"/>
      <c r="H11493" s="5"/>
      <c r="I11493" s="5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G11493" s="3"/>
      <c r="AH11493" s="3"/>
      <c r="AI11493" s="3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3"/>
      <c r="AU11493" s="5"/>
      <c r="AV11493" s="3"/>
      <c r="AW11493" s="3"/>
      <c r="AX11493" s="3"/>
      <c r="AY11493" s="3"/>
      <c r="AZ11493" s="3"/>
      <c r="BA11493" s="3"/>
      <c r="BB11493" s="3"/>
      <c r="BC11493" s="3"/>
      <c r="BD11493" s="3"/>
      <c r="BE11493" s="3"/>
      <c r="BF11493" s="3"/>
      <c r="BG11493" s="3"/>
      <c r="CK11493"/>
    </row>
    <row r="11494" spans="1:89" x14ac:dyDescent="0.25">
      <c r="A11494" s="2"/>
      <c r="B11494" s="5"/>
      <c r="C11494" s="5"/>
      <c r="D11494" s="5"/>
      <c r="E11494" s="5"/>
      <c r="F11494" s="5"/>
      <c r="G11494" s="5"/>
      <c r="H11494" s="5"/>
      <c r="I11494" s="5"/>
      <c r="J11494" s="5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3"/>
      <c r="AU11494" s="5"/>
      <c r="AV11494" s="3"/>
      <c r="AW11494" s="3"/>
      <c r="AX11494" s="3"/>
      <c r="AY11494" s="3"/>
      <c r="AZ11494" s="3"/>
      <c r="BA11494" s="3"/>
      <c r="BB11494" s="3"/>
      <c r="BC11494" s="3"/>
      <c r="BD11494" s="3"/>
      <c r="BE11494" s="3"/>
      <c r="BF11494" s="3"/>
      <c r="BG11494" s="3"/>
      <c r="CK11494"/>
    </row>
    <row r="11495" spans="1:89" x14ac:dyDescent="0.25">
      <c r="A11495" s="2"/>
      <c r="B11495" s="5"/>
      <c r="C11495" s="5"/>
      <c r="D11495" s="5"/>
      <c r="E11495" s="5"/>
      <c r="F11495" s="5"/>
      <c r="G11495" s="5"/>
      <c r="H11495" s="5"/>
      <c r="I11495" s="5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3"/>
      <c r="AU11495" s="5"/>
      <c r="AV11495" s="3"/>
      <c r="AW11495" s="3"/>
      <c r="AX11495" s="3"/>
      <c r="AY11495" s="3"/>
      <c r="AZ11495" s="3"/>
      <c r="BA11495" s="3"/>
      <c r="BB11495" s="3"/>
      <c r="BC11495" s="3"/>
      <c r="BD11495" s="3"/>
      <c r="BE11495" s="3"/>
      <c r="BF11495" s="3"/>
      <c r="BG11495" s="3"/>
      <c r="CK11495"/>
    </row>
    <row r="11496" spans="1:89" x14ac:dyDescent="0.25">
      <c r="A11496" s="2"/>
      <c r="B11496" s="5"/>
      <c r="C11496" s="5"/>
      <c r="D11496" s="5"/>
      <c r="E11496" s="5"/>
      <c r="F11496" s="5"/>
      <c r="G11496" s="5"/>
      <c r="H11496" s="5"/>
      <c r="I11496" s="5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3"/>
      <c r="AU11496" s="5"/>
      <c r="AV11496" s="3"/>
      <c r="AW11496" s="3"/>
      <c r="AX11496" s="3"/>
      <c r="AY11496" s="3"/>
      <c r="AZ11496" s="3"/>
      <c r="BA11496" s="3"/>
      <c r="BB11496" s="3"/>
      <c r="BC11496" s="3"/>
      <c r="BD11496" s="3"/>
      <c r="BE11496" s="3"/>
      <c r="BF11496" s="3"/>
      <c r="BG11496" s="3"/>
      <c r="CK11496"/>
    </row>
    <row r="11497" spans="1:89" x14ac:dyDescent="0.25">
      <c r="A11497" s="2"/>
      <c r="B11497" s="5"/>
      <c r="C11497" s="5"/>
      <c r="D11497" s="5"/>
      <c r="E11497" s="5"/>
      <c r="F11497" s="5"/>
      <c r="G11497" s="5"/>
      <c r="H11497" s="5"/>
      <c r="I11497" s="5"/>
      <c r="J11497" s="5"/>
      <c r="K11497" s="5"/>
      <c r="L11497" s="5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3"/>
      <c r="AU11497" s="5"/>
      <c r="AV11497" s="3"/>
      <c r="AW11497" s="3"/>
      <c r="AX11497" s="3"/>
      <c r="AY11497" s="3"/>
      <c r="AZ11497" s="3"/>
      <c r="BA11497" s="3"/>
      <c r="BB11497" s="3"/>
      <c r="BC11497" s="3"/>
      <c r="BD11497" s="3"/>
      <c r="BE11497" s="3"/>
      <c r="BF11497" s="3"/>
      <c r="BG11497" s="3"/>
      <c r="CK11497"/>
    </row>
    <row r="11498" spans="1:89" x14ac:dyDescent="0.25">
      <c r="A11498" s="2"/>
      <c r="B11498" s="5"/>
      <c r="C11498" s="5"/>
      <c r="D11498" s="5"/>
      <c r="E11498" s="5"/>
      <c r="F11498" s="5"/>
      <c r="G11498" s="5"/>
      <c r="H11498" s="5"/>
      <c r="I11498" s="5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3"/>
      <c r="AU11498" s="5"/>
      <c r="AV11498" s="3"/>
      <c r="AW11498" s="3"/>
      <c r="AX11498" s="3"/>
      <c r="AY11498" s="3"/>
      <c r="AZ11498" s="3"/>
      <c r="BA11498" s="3"/>
      <c r="BB11498" s="3"/>
      <c r="BC11498" s="3"/>
      <c r="BD11498" s="3"/>
      <c r="BE11498" s="3"/>
      <c r="BF11498" s="3"/>
      <c r="BG11498" s="3"/>
      <c r="CK11498"/>
    </row>
    <row r="11499" spans="1:89" x14ac:dyDescent="0.25">
      <c r="A11499" s="2"/>
      <c r="B11499" s="5"/>
      <c r="C11499" s="5"/>
      <c r="D11499" s="5"/>
      <c r="E11499" s="5"/>
      <c r="F11499" s="5"/>
      <c r="G11499" s="5"/>
      <c r="H11499" s="5"/>
      <c r="I11499" s="5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3"/>
      <c r="AU11499" s="5"/>
      <c r="AV11499" s="3"/>
      <c r="AW11499" s="3"/>
      <c r="AX11499" s="3"/>
      <c r="AY11499" s="3"/>
      <c r="AZ11499" s="3"/>
      <c r="BA11499" s="3"/>
      <c r="BB11499" s="3"/>
      <c r="BC11499" s="3"/>
      <c r="BD11499" s="3"/>
      <c r="BE11499" s="3"/>
      <c r="BF11499" s="3"/>
      <c r="BG11499" s="3"/>
      <c r="CK11499"/>
    </row>
    <row r="11500" spans="1:89" x14ac:dyDescent="0.25">
      <c r="A11500" s="2"/>
      <c r="B11500" s="5"/>
      <c r="C11500" s="5"/>
      <c r="D11500" s="5"/>
      <c r="E11500" s="5"/>
      <c r="F11500" s="5"/>
      <c r="G11500" s="5"/>
      <c r="H11500" s="5"/>
      <c r="I11500" s="5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3"/>
      <c r="AU11500" s="5"/>
      <c r="AV11500" s="3"/>
      <c r="AW11500" s="3"/>
      <c r="AX11500" s="3"/>
      <c r="AY11500" s="3"/>
      <c r="AZ11500" s="3"/>
      <c r="BA11500" s="3"/>
      <c r="BB11500" s="3"/>
      <c r="BC11500" s="3"/>
      <c r="BD11500" s="3"/>
      <c r="BE11500" s="3"/>
      <c r="BF11500" s="3"/>
      <c r="BG11500" s="3"/>
      <c r="CK11500"/>
    </row>
    <row r="11501" spans="1:89" x14ac:dyDescent="0.25">
      <c r="A11501" s="2"/>
      <c r="B11501" s="5"/>
      <c r="C11501" s="5"/>
      <c r="D11501" s="5"/>
      <c r="E11501" s="5"/>
      <c r="F11501" s="5"/>
      <c r="G11501" s="5"/>
      <c r="H11501" s="5"/>
      <c r="I11501" s="5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G11501" s="3"/>
      <c r="AH11501" s="3"/>
      <c r="AI11501" s="3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3"/>
      <c r="AU11501" s="5"/>
      <c r="AV11501" s="3"/>
      <c r="AW11501" s="3"/>
      <c r="AX11501" s="3"/>
      <c r="AY11501" s="3"/>
      <c r="AZ11501" s="3"/>
      <c r="BA11501" s="3"/>
      <c r="BB11501" s="3"/>
      <c r="BC11501" s="3"/>
      <c r="BD11501" s="3"/>
      <c r="BE11501" s="3"/>
      <c r="BF11501" s="3"/>
      <c r="BG11501" s="3"/>
      <c r="CK11501"/>
    </row>
    <row r="11502" spans="1:89" x14ac:dyDescent="0.25">
      <c r="A11502" s="2"/>
      <c r="B11502" s="5"/>
      <c r="C11502" s="5"/>
      <c r="D11502" s="5"/>
      <c r="E11502" s="5"/>
      <c r="F11502" s="5"/>
      <c r="G11502" s="5"/>
      <c r="H11502" s="5"/>
      <c r="I11502" s="5"/>
      <c r="J11502" s="5"/>
      <c r="K11502" s="5"/>
      <c r="L11502" s="5"/>
      <c r="M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3"/>
      <c r="AU11502" s="5"/>
      <c r="AV11502" s="3"/>
      <c r="AW11502" s="3"/>
      <c r="AX11502" s="3"/>
      <c r="AY11502" s="3"/>
      <c r="AZ11502" s="3"/>
      <c r="BA11502" s="3"/>
      <c r="BB11502" s="3"/>
      <c r="BC11502" s="3"/>
      <c r="BD11502" s="3"/>
      <c r="BE11502" s="3"/>
      <c r="BF11502" s="3"/>
      <c r="BG11502" s="3"/>
      <c r="CK11502"/>
    </row>
    <row r="11503" spans="1:89" x14ac:dyDescent="0.25">
      <c r="A11503" s="2"/>
      <c r="B11503" s="5"/>
      <c r="C11503" s="5"/>
      <c r="D11503" s="5"/>
      <c r="E11503" s="5"/>
      <c r="F11503" s="5"/>
      <c r="G11503" s="5"/>
      <c r="H11503" s="5"/>
      <c r="I11503" s="5"/>
      <c r="J11503" s="5"/>
      <c r="K11503" s="5"/>
      <c r="L11503" s="5"/>
      <c r="M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3"/>
      <c r="AU11503" s="5"/>
      <c r="AV11503" s="3"/>
      <c r="AW11503" s="3"/>
      <c r="AX11503" s="3"/>
      <c r="AY11503" s="3"/>
      <c r="AZ11503" s="3"/>
      <c r="BA11503" s="3"/>
      <c r="BB11503" s="3"/>
      <c r="BC11503" s="3"/>
      <c r="BD11503" s="3"/>
      <c r="BE11503" s="3"/>
      <c r="BF11503" s="3"/>
      <c r="BG11503" s="3"/>
      <c r="CK11503"/>
    </row>
    <row r="11504" spans="1:89" x14ac:dyDescent="0.25">
      <c r="A11504" s="2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3"/>
      <c r="AU11504" s="5"/>
      <c r="AV11504" s="3"/>
      <c r="AW11504" s="3"/>
      <c r="AX11504" s="3"/>
      <c r="AY11504" s="3"/>
      <c r="AZ11504" s="3"/>
      <c r="BA11504" s="3"/>
      <c r="BB11504" s="3"/>
      <c r="BC11504" s="3"/>
      <c r="BD11504" s="3"/>
      <c r="BE11504" s="3"/>
      <c r="BF11504" s="3"/>
      <c r="BG11504" s="3"/>
      <c r="CK11504"/>
    </row>
    <row r="11505" spans="1:89" x14ac:dyDescent="0.25">
      <c r="A11505" s="2"/>
      <c r="B11505" s="5"/>
      <c r="C11505" s="5"/>
      <c r="D11505" s="5"/>
      <c r="E11505" s="5"/>
      <c r="F11505" s="5"/>
      <c r="G11505" s="5"/>
      <c r="H11505" s="5"/>
      <c r="I11505" s="5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3"/>
      <c r="AU11505" s="5"/>
      <c r="AV11505" s="3"/>
      <c r="AW11505" s="3"/>
      <c r="AX11505" s="3"/>
      <c r="AY11505" s="3"/>
      <c r="AZ11505" s="3"/>
      <c r="BA11505" s="3"/>
      <c r="BB11505" s="3"/>
      <c r="BC11505" s="3"/>
      <c r="BD11505" s="3"/>
      <c r="BE11505" s="3"/>
      <c r="BF11505" s="3"/>
      <c r="BG11505" s="3"/>
      <c r="CK11505"/>
    </row>
    <row r="11506" spans="1:89" x14ac:dyDescent="0.25">
      <c r="A11506" s="2"/>
      <c r="B11506" s="5"/>
      <c r="C11506" s="5"/>
      <c r="D11506" s="5"/>
      <c r="E11506" s="5"/>
      <c r="F11506" s="5"/>
      <c r="G11506" s="5"/>
      <c r="H11506" s="5"/>
      <c r="I11506" s="5"/>
      <c r="J11506" s="5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3"/>
      <c r="AU11506" s="5"/>
      <c r="AV11506" s="3"/>
      <c r="AW11506" s="3"/>
      <c r="AX11506" s="3"/>
      <c r="AY11506" s="3"/>
      <c r="AZ11506" s="3"/>
      <c r="BA11506" s="3"/>
      <c r="BB11506" s="3"/>
      <c r="BC11506" s="3"/>
      <c r="BD11506" s="3"/>
      <c r="BE11506" s="3"/>
      <c r="BF11506" s="3"/>
      <c r="BG11506" s="3"/>
      <c r="CK11506"/>
    </row>
    <row r="11507" spans="1:89" x14ac:dyDescent="0.25">
      <c r="A11507" s="2"/>
      <c r="B11507" s="5"/>
      <c r="C11507" s="5"/>
      <c r="D11507" s="5"/>
      <c r="E11507" s="5"/>
      <c r="F11507" s="5"/>
      <c r="G11507" s="5"/>
      <c r="H11507" s="5"/>
      <c r="I11507" s="5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3"/>
      <c r="AU11507" s="5"/>
      <c r="AV11507" s="3"/>
      <c r="AW11507" s="3"/>
      <c r="AX11507" s="3"/>
      <c r="AY11507" s="3"/>
      <c r="AZ11507" s="3"/>
      <c r="BA11507" s="3"/>
      <c r="BB11507" s="3"/>
      <c r="BC11507" s="3"/>
      <c r="BD11507" s="3"/>
      <c r="BE11507" s="3"/>
      <c r="BF11507" s="3"/>
      <c r="BG11507" s="3"/>
      <c r="CK11507"/>
    </row>
    <row r="11508" spans="1:89" x14ac:dyDescent="0.25">
      <c r="A11508" s="2"/>
      <c r="B11508" s="5"/>
      <c r="C11508" s="5"/>
      <c r="D11508" s="5"/>
      <c r="E11508" s="5"/>
      <c r="F11508" s="5"/>
      <c r="G11508" s="5"/>
      <c r="H11508" s="5"/>
      <c r="I11508" s="5"/>
      <c r="J11508" s="5"/>
      <c r="K11508" s="5"/>
      <c r="L11508" s="5"/>
      <c r="M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3"/>
      <c r="AU11508" s="5"/>
      <c r="AV11508" s="3"/>
      <c r="AW11508" s="3"/>
      <c r="AX11508" s="3"/>
      <c r="AY11508" s="3"/>
      <c r="AZ11508" s="3"/>
      <c r="BA11508" s="3"/>
      <c r="BB11508" s="3"/>
      <c r="BC11508" s="3"/>
      <c r="BD11508" s="3"/>
      <c r="BE11508" s="3"/>
      <c r="BF11508" s="3"/>
      <c r="BG11508" s="3"/>
      <c r="CK11508"/>
    </row>
    <row r="11509" spans="1:89" x14ac:dyDescent="0.25">
      <c r="A11509" s="2"/>
      <c r="B11509" s="5"/>
      <c r="C11509" s="5"/>
      <c r="D11509" s="5"/>
      <c r="E11509" s="5"/>
      <c r="F11509" s="5"/>
      <c r="G11509" s="5"/>
      <c r="H11509" s="5"/>
      <c r="I11509" s="5"/>
      <c r="J11509" s="5"/>
      <c r="K11509" s="5"/>
      <c r="L11509" s="5"/>
      <c r="M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3"/>
      <c r="AU11509" s="5"/>
      <c r="AV11509" s="3"/>
      <c r="AW11509" s="3"/>
      <c r="AX11509" s="3"/>
      <c r="AY11509" s="3"/>
      <c r="AZ11509" s="3"/>
      <c r="BA11509" s="3"/>
      <c r="BB11509" s="3"/>
      <c r="BC11509" s="3"/>
      <c r="BD11509" s="3"/>
      <c r="BE11509" s="3"/>
      <c r="BF11509" s="3"/>
      <c r="BG11509" s="3"/>
      <c r="CK11509"/>
    </row>
    <row r="11510" spans="1:89" x14ac:dyDescent="0.25">
      <c r="A11510" s="2"/>
      <c r="B11510" s="5"/>
      <c r="C11510" s="5"/>
      <c r="D11510" s="5"/>
      <c r="E11510" s="5"/>
      <c r="F11510" s="5"/>
      <c r="G11510" s="5"/>
      <c r="H11510" s="5"/>
      <c r="I11510" s="5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3"/>
      <c r="AU11510" s="5"/>
      <c r="AV11510" s="3"/>
      <c r="AW11510" s="3"/>
      <c r="AX11510" s="3"/>
      <c r="AY11510" s="3"/>
      <c r="AZ11510" s="3"/>
      <c r="BA11510" s="3"/>
      <c r="BB11510" s="3"/>
      <c r="BC11510" s="3"/>
      <c r="BD11510" s="3"/>
      <c r="BE11510" s="3"/>
      <c r="BF11510" s="3"/>
      <c r="BG11510" s="3"/>
      <c r="CK11510"/>
    </row>
    <row r="11511" spans="1:89" x14ac:dyDescent="0.25">
      <c r="A11511" s="2"/>
      <c r="B11511" s="5"/>
      <c r="C11511" s="5"/>
      <c r="D11511" s="5"/>
      <c r="E11511" s="5"/>
      <c r="F11511" s="5"/>
      <c r="G11511" s="5"/>
      <c r="H11511" s="5"/>
      <c r="I11511" s="5"/>
      <c r="J11511" s="5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3"/>
      <c r="AU11511" s="5"/>
      <c r="AV11511" s="3"/>
      <c r="AW11511" s="3"/>
      <c r="AX11511" s="3"/>
      <c r="AY11511" s="3"/>
      <c r="AZ11511" s="3"/>
      <c r="BA11511" s="3"/>
      <c r="BB11511" s="3"/>
      <c r="BC11511" s="3"/>
      <c r="BD11511" s="3"/>
      <c r="BE11511" s="3"/>
      <c r="BF11511" s="3"/>
      <c r="BG11511" s="3"/>
      <c r="CK11511"/>
    </row>
    <row r="11512" spans="1:89" x14ac:dyDescent="0.25">
      <c r="A11512" s="2"/>
      <c r="B11512" s="5"/>
      <c r="C11512" s="5"/>
      <c r="D11512" s="5"/>
      <c r="E11512" s="5"/>
      <c r="F11512" s="5"/>
      <c r="G11512" s="5"/>
      <c r="H11512" s="5"/>
      <c r="I11512" s="5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3"/>
      <c r="AU11512" s="5"/>
      <c r="AV11512" s="3"/>
      <c r="AW11512" s="3"/>
      <c r="AX11512" s="3"/>
      <c r="AY11512" s="3"/>
      <c r="AZ11512" s="3"/>
      <c r="BA11512" s="3"/>
      <c r="BB11512" s="3"/>
      <c r="BC11512" s="3"/>
      <c r="BD11512" s="3"/>
      <c r="BE11512" s="3"/>
      <c r="BF11512" s="3"/>
      <c r="BG11512" s="3"/>
      <c r="CK11512"/>
    </row>
    <row r="11513" spans="1:89" x14ac:dyDescent="0.25">
      <c r="A11513" s="2"/>
      <c r="B11513" s="5"/>
      <c r="C11513" s="5"/>
      <c r="D11513" s="5"/>
      <c r="E11513" s="5"/>
      <c r="F11513" s="5"/>
      <c r="G11513" s="5"/>
      <c r="H11513" s="5"/>
      <c r="I11513" s="5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3"/>
      <c r="AU11513" s="5"/>
      <c r="AV11513" s="3"/>
      <c r="AW11513" s="3"/>
      <c r="AX11513" s="3"/>
      <c r="AY11513" s="3"/>
      <c r="AZ11513" s="3"/>
      <c r="BA11513" s="3"/>
      <c r="BB11513" s="3"/>
      <c r="BC11513" s="3"/>
      <c r="BD11513" s="3"/>
      <c r="BE11513" s="3"/>
      <c r="BF11513" s="3"/>
      <c r="BG11513" s="3"/>
      <c r="CK11513"/>
    </row>
    <row r="11514" spans="1:89" x14ac:dyDescent="0.25">
      <c r="A11514" s="2"/>
      <c r="B11514" s="5"/>
      <c r="C11514" s="5"/>
      <c r="D11514" s="5"/>
      <c r="E11514" s="5"/>
      <c r="F11514" s="5"/>
      <c r="G11514" s="5"/>
      <c r="H11514" s="5"/>
      <c r="I11514" s="5"/>
      <c r="J11514" s="5"/>
      <c r="K11514" s="5"/>
      <c r="L11514" s="5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3"/>
      <c r="AU11514" s="5"/>
      <c r="AV11514" s="3"/>
      <c r="AW11514" s="3"/>
      <c r="AX11514" s="3"/>
      <c r="AY11514" s="3"/>
      <c r="AZ11514" s="3"/>
      <c r="BA11514" s="3"/>
      <c r="BB11514" s="3"/>
      <c r="BC11514" s="3"/>
      <c r="BD11514" s="3"/>
      <c r="BE11514" s="3"/>
      <c r="BF11514" s="3"/>
      <c r="BG11514" s="3"/>
      <c r="CK11514"/>
    </row>
    <row r="11515" spans="1:89" x14ac:dyDescent="0.25">
      <c r="A11515" s="2"/>
      <c r="B11515" s="5"/>
      <c r="C11515" s="5"/>
      <c r="D11515" s="5"/>
      <c r="E11515" s="5"/>
      <c r="F11515" s="5"/>
      <c r="G11515" s="5"/>
      <c r="H11515" s="5"/>
      <c r="I11515" s="5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3"/>
      <c r="AU11515" s="5"/>
      <c r="AV11515" s="3"/>
      <c r="AW11515" s="3"/>
      <c r="AX11515" s="3"/>
      <c r="AY11515" s="3"/>
      <c r="AZ11515" s="3"/>
      <c r="BA11515" s="3"/>
      <c r="BB11515" s="3"/>
      <c r="BC11515" s="3"/>
      <c r="BD11515" s="3"/>
      <c r="BE11515" s="3"/>
      <c r="BF11515" s="3"/>
      <c r="BG11515" s="3"/>
      <c r="CK11515"/>
    </row>
    <row r="11516" spans="1:89" x14ac:dyDescent="0.25">
      <c r="A11516" s="2"/>
      <c r="B11516" s="5"/>
      <c r="C11516" s="5"/>
      <c r="D11516" s="5"/>
      <c r="E11516" s="5"/>
      <c r="F11516" s="5"/>
      <c r="G11516" s="5"/>
      <c r="H11516" s="5"/>
      <c r="I11516" s="5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3"/>
      <c r="AU11516" s="5"/>
      <c r="AV11516" s="3"/>
      <c r="AW11516" s="3"/>
      <c r="AX11516" s="3"/>
      <c r="AY11516" s="3"/>
      <c r="AZ11516" s="3"/>
      <c r="BA11516" s="3"/>
      <c r="BB11516" s="3"/>
      <c r="BC11516" s="3"/>
      <c r="BD11516" s="3"/>
      <c r="BE11516" s="3"/>
      <c r="BF11516" s="3"/>
      <c r="BG11516" s="3"/>
      <c r="CK11516"/>
    </row>
    <row r="11517" spans="1:89" x14ac:dyDescent="0.25">
      <c r="A11517" s="2"/>
      <c r="B11517" s="5"/>
      <c r="C11517" s="5"/>
      <c r="D11517" s="5"/>
      <c r="E11517" s="5"/>
      <c r="F11517" s="5"/>
      <c r="G11517" s="5"/>
      <c r="H11517" s="5"/>
      <c r="I11517" s="5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3"/>
      <c r="AU11517" s="5"/>
      <c r="AV11517" s="3"/>
      <c r="AW11517" s="3"/>
      <c r="AX11517" s="3"/>
      <c r="AY11517" s="3"/>
      <c r="AZ11517" s="3"/>
      <c r="BA11517" s="3"/>
      <c r="BB11517" s="3"/>
      <c r="BC11517" s="3"/>
      <c r="BD11517" s="3"/>
      <c r="BE11517" s="3"/>
      <c r="BF11517" s="3"/>
      <c r="BG11517" s="3"/>
      <c r="CK11517"/>
    </row>
    <row r="11518" spans="1:89" x14ac:dyDescent="0.25">
      <c r="A11518" s="2"/>
      <c r="B11518" s="5"/>
      <c r="C11518" s="5"/>
      <c r="D11518" s="5"/>
      <c r="E11518" s="5"/>
      <c r="F11518" s="5"/>
      <c r="G11518" s="5"/>
      <c r="H11518" s="5"/>
      <c r="I11518" s="5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G11518" s="3"/>
      <c r="AH11518" s="3"/>
      <c r="AI11518" s="3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3"/>
      <c r="AU11518" s="5"/>
      <c r="AV11518" s="3"/>
      <c r="AW11518" s="3"/>
      <c r="AX11518" s="3"/>
      <c r="AY11518" s="3"/>
      <c r="AZ11518" s="3"/>
      <c r="BA11518" s="3"/>
      <c r="BB11518" s="3"/>
      <c r="BC11518" s="3"/>
      <c r="BD11518" s="3"/>
      <c r="BE11518" s="3"/>
      <c r="BF11518" s="3"/>
      <c r="BG11518" s="3"/>
      <c r="CK11518"/>
    </row>
    <row r="11519" spans="1:89" x14ac:dyDescent="0.25">
      <c r="A11519" s="2"/>
      <c r="B11519" s="5"/>
      <c r="C11519" s="5"/>
      <c r="D11519" s="5"/>
      <c r="E11519" s="5"/>
      <c r="F11519" s="5"/>
      <c r="G11519" s="5"/>
      <c r="H11519" s="5"/>
      <c r="I11519" s="5"/>
      <c r="J11519" s="5"/>
      <c r="K11519" s="5"/>
      <c r="L11519" s="5"/>
      <c r="M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3"/>
      <c r="AU11519" s="5"/>
      <c r="AV11519" s="3"/>
      <c r="AW11519" s="3"/>
      <c r="AX11519" s="3"/>
      <c r="AY11519" s="3"/>
      <c r="AZ11519" s="3"/>
      <c r="BA11519" s="3"/>
      <c r="BB11519" s="3"/>
      <c r="BC11519" s="3"/>
      <c r="BD11519" s="3"/>
      <c r="BE11519" s="3"/>
      <c r="BF11519" s="3"/>
      <c r="BG11519" s="3"/>
      <c r="CK11519"/>
    </row>
    <row r="11520" spans="1:89" x14ac:dyDescent="0.25">
      <c r="A11520" s="2"/>
      <c r="B11520" s="5"/>
      <c r="C11520" s="5"/>
      <c r="D11520" s="5"/>
      <c r="E11520" s="5"/>
      <c r="F11520" s="5"/>
      <c r="G11520" s="5"/>
      <c r="H11520" s="5"/>
      <c r="I11520" s="5"/>
      <c r="J11520" s="5"/>
      <c r="K11520" s="5"/>
      <c r="L11520" s="5"/>
      <c r="M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3"/>
      <c r="AU11520" s="5"/>
      <c r="AV11520" s="3"/>
      <c r="AW11520" s="3"/>
      <c r="AX11520" s="3"/>
      <c r="AY11520" s="3"/>
      <c r="AZ11520" s="3"/>
      <c r="BA11520" s="3"/>
      <c r="BB11520" s="3"/>
      <c r="BC11520" s="3"/>
      <c r="BD11520" s="3"/>
      <c r="BE11520" s="3"/>
      <c r="BF11520" s="3"/>
      <c r="BG11520" s="3"/>
      <c r="CK11520"/>
    </row>
    <row r="11521" spans="1:89" x14ac:dyDescent="0.25">
      <c r="A11521" s="2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  <c r="L11521" s="5"/>
      <c r="M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3"/>
      <c r="AU11521" s="5"/>
      <c r="AV11521" s="3"/>
      <c r="AW11521" s="3"/>
      <c r="AX11521" s="3"/>
      <c r="AY11521" s="3"/>
      <c r="AZ11521" s="3"/>
      <c r="BA11521" s="3"/>
      <c r="BB11521" s="3"/>
      <c r="BC11521" s="3"/>
      <c r="BD11521" s="3"/>
      <c r="BE11521" s="3"/>
      <c r="BF11521" s="3"/>
      <c r="BG11521" s="3"/>
      <c r="CK11521"/>
    </row>
    <row r="11522" spans="1:89" x14ac:dyDescent="0.25">
      <c r="A11522" s="2"/>
      <c r="B11522" s="5"/>
      <c r="C11522" s="5"/>
      <c r="D11522" s="5"/>
      <c r="E11522" s="5"/>
      <c r="F11522" s="5"/>
      <c r="G11522" s="5"/>
      <c r="H11522" s="5"/>
      <c r="I11522" s="5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3"/>
      <c r="AU11522" s="5"/>
      <c r="AV11522" s="3"/>
      <c r="AW11522" s="3"/>
      <c r="AX11522" s="3"/>
      <c r="AY11522" s="3"/>
      <c r="AZ11522" s="3"/>
      <c r="BA11522" s="3"/>
      <c r="BB11522" s="3"/>
      <c r="BC11522" s="3"/>
      <c r="BD11522" s="3"/>
      <c r="BE11522" s="3"/>
      <c r="BF11522" s="3"/>
      <c r="BG11522" s="3"/>
      <c r="CK11522"/>
    </row>
    <row r="11523" spans="1:89" x14ac:dyDescent="0.25">
      <c r="A11523" s="2"/>
      <c r="B11523" s="5"/>
      <c r="C11523" s="5"/>
      <c r="D11523" s="5"/>
      <c r="E11523" s="5"/>
      <c r="F11523" s="5"/>
      <c r="G11523" s="5"/>
      <c r="H11523" s="5"/>
      <c r="I11523" s="5"/>
      <c r="J11523" s="5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3"/>
      <c r="AU11523" s="5"/>
      <c r="AV11523" s="3"/>
      <c r="AW11523" s="3"/>
      <c r="AX11523" s="3"/>
      <c r="AY11523" s="3"/>
      <c r="AZ11523" s="3"/>
      <c r="BA11523" s="3"/>
      <c r="BB11523" s="3"/>
      <c r="BC11523" s="3"/>
      <c r="BD11523" s="3"/>
      <c r="BE11523" s="3"/>
      <c r="BF11523" s="3"/>
      <c r="BG11523" s="3"/>
      <c r="CK11523"/>
    </row>
    <row r="11524" spans="1:89" x14ac:dyDescent="0.25">
      <c r="A11524" s="2"/>
      <c r="B11524" s="5"/>
      <c r="C11524" s="5"/>
      <c r="D11524" s="5"/>
      <c r="E11524" s="5"/>
      <c r="F11524" s="5"/>
      <c r="G11524" s="5"/>
      <c r="H11524" s="5"/>
      <c r="I11524" s="5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3"/>
      <c r="AU11524" s="5"/>
      <c r="AV11524" s="3"/>
      <c r="AW11524" s="3"/>
      <c r="AX11524" s="3"/>
      <c r="AY11524" s="3"/>
      <c r="AZ11524" s="3"/>
      <c r="BA11524" s="3"/>
      <c r="BB11524" s="3"/>
      <c r="BC11524" s="3"/>
      <c r="BD11524" s="3"/>
      <c r="BE11524" s="3"/>
      <c r="BF11524" s="3"/>
      <c r="BG11524" s="3"/>
      <c r="CK11524"/>
    </row>
    <row r="11525" spans="1:89" x14ac:dyDescent="0.25">
      <c r="A11525" s="2"/>
      <c r="B11525" s="5"/>
      <c r="C11525" s="5"/>
      <c r="D11525" s="5"/>
      <c r="E11525" s="5"/>
      <c r="F11525" s="5"/>
      <c r="G11525" s="5"/>
      <c r="H11525" s="5"/>
      <c r="I11525" s="5"/>
      <c r="J11525" s="5"/>
      <c r="K11525" s="5"/>
      <c r="L11525" s="5"/>
      <c r="M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3"/>
      <c r="AU11525" s="5"/>
      <c r="AV11525" s="3"/>
      <c r="AW11525" s="3"/>
      <c r="AX11525" s="3"/>
      <c r="AY11525" s="3"/>
      <c r="AZ11525" s="3"/>
      <c r="BA11525" s="3"/>
      <c r="BB11525" s="3"/>
      <c r="BC11525" s="3"/>
      <c r="BD11525" s="3"/>
      <c r="BE11525" s="3"/>
      <c r="BF11525" s="3"/>
      <c r="BG11525" s="3"/>
      <c r="CK11525"/>
    </row>
    <row r="11526" spans="1:89" x14ac:dyDescent="0.25">
      <c r="A11526" s="2"/>
      <c r="B11526" s="5"/>
      <c r="C11526" s="5"/>
      <c r="D11526" s="5"/>
      <c r="E11526" s="5"/>
      <c r="F11526" s="5"/>
      <c r="G11526" s="5"/>
      <c r="H11526" s="5"/>
      <c r="I11526" s="5"/>
      <c r="J11526" s="5"/>
      <c r="K11526" s="5"/>
      <c r="L11526" s="5"/>
      <c r="M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3"/>
      <c r="AU11526" s="5"/>
      <c r="AV11526" s="3"/>
      <c r="AW11526" s="3"/>
      <c r="AX11526" s="3"/>
      <c r="AY11526" s="3"/>
      <c r="AZ11526" s="3"/>
      <c r="BA11526" s="3"/>
      <c r="BB11526" s="3"/>
      <c r="BC11526" s="3"/>
      <c r="BD11526" s="3"/>
      <c r="BE11526" s="3"/>
      <c r="BF11526" s="3"/>
      <c r="BG11526" s="3"/>
      <c r="CK11526"/>
    </row>
    <row r="11527" spans="1:89" x14ac:dyDescent="0.25">
      <c r="A11527" s="2"/>
      <c r="B11527" s="5"/>
      <c r="C11527" s="5"/>
      <c r="D11527" s="5"/>
      <c r="E11527" s="5"/>
      <c r="F11527" s="5"/>
      <c r="G11527" s="5"/>
      <c r="H11527" s="5"/>
      <c r="I11527" s="5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3"/>
      <c r="AU11527" s="5"/>
      <c r="AV11527" s="3"/>
      <c r="AW11527" s="3"/>
      <c r="AX11527" s="3"/>
      <c r="AY11527" s="3"/>
      <c r="AZ11527" s="3"/>
      <c r="BA11527" s="3"/>
      <c r="BB11527" s="3"/>
      <c r="BC11527" s="3"/>
      <c r="BD11527" s="3"/>
      <c r="BE11527" s="3"/>
      <c r="BF11527" s="3"/>
      <c r="BG11527" s="3"/>
      <c r="CK11527"/>
    </row>
    <row r="11528" spans="1:89" x14ac:dyDescent="0.25">
      <c r="A11528" s="2"/>
      <c r="B11528" s="5"/>
      <c r="C11528" s="5"/>
      <c r="D11528" s="5"/>
      <c r="E11528" s="5"/>
      <c r="F11528" s="5"/>
      <c r="G11528" s="5"/>
      <c r="H11528" s="5"/>
      <c r="I11528" s="5"/>
      <c r="J11528" s="5"/>
      <c r="K11528" s="3"/>
      <c r="L11528" s="3"/>
      <c r="M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3"/>
      <c r="AU11528" s="5"/>
      <c r="AV11528" s="3"/>
      <c r="AW11528" s="3"/>
      <c r="AX11528" s="3"/>
      <c r="AY11528" s="3"/>
      <c r="AZ11528" s="3"/>
      <c r="BA11528" s="3"/>
      <c r="BB11528" s="3"/>
      <c r="BC11528" s="3"/>
      <c r="BD11528" s="3"/>
      <c r="BE11528" s="3"/>
      <c r="BF11528" s="3"/>
      <c r="BG11528" s="3"/>
      <c r="CK11528"/>
    </row>
    <row r="11529" spans="1:89" x14ac:dyDescent="0.25">
      <c r="A11529" s="2"/>
      <c r="B11529" s="5"/>
      <c r="C11529" s="5"/>
      <c r="D11529" s="5"/>
      <c r="E11529" s="5"/>
      <c r="F11529" s="5"/>
      <c r="G11529" s="5"/>
      <c r="H11529" s="5"/>
      <c r="I11529" s="5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3"/>
      <c r="AU11529" s="5"/>
      <c r="AV11529" s="3"/>
      <c r="AW11529" s="3"/>
      <c r="AX11529" s="3"/>
      <c r="AY11529" s="3"/>
      <c r="AZ11529" s="3"/>
      <c r="BA11529" s="3"/>
      <c r="BB11529" s="3"/>
      <c r="BC11529" s="3"/>
      <c r="BD11529" s="3"/>
      <c r="BE11529" s="3"/>
      <c r="BF11529" s="3"/>
      <c r="BG11529" s="3"/>
      <c r="CK11529"/>
    </row>
    <row r="11530" spans="1:89" x14ac:dyDescent="0.25">
      <c r="A11530" s="2"/>
      <c r="B11530" s="5"/>
      <c r="C11530" s="5"/>
      <c r="D11530" s="5"/>
      <c r="E11530" s="5"/>
      <c r="F11530" s="5"/>
      <c r="G11530" s="5"/>
      <c r="H11530" s="5"/>
      <c r="I11530" s="5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3"/>
      <c r="AU11530" s="5"/>
      <c r="AV11530" s="3"/>
      <c r="AW11530" s="3"/>
      <c r="AX11530" s="3"/>
      <c r="AY11530" s="3"/>
      <c r="AZ11530" s="3"/>
      <c r="BA11530" s="3"/>
      <c r="BB11530" s="3"/>
      <c r="BC11530" s="3"/>
      <c r="BD11530" s="3"/>
      <c r="BE11530" s="3"/>
      <c r="BF11530" s="3"/>
      <c r="BG11530" s="3"/>
      <c r="CK11530"/>
    </row>
    <row r="11531" spans="1:89" x14ac:dyDescent="0.25">
      <c r="A11531" s="2"/>
      <c r="B11531" s="5"/>
      <c r="C11531" s="5"/>
      <c r="D11531" s="5"/>
      <c r="E11531" s="5"/>
      <c r="F11531" s="5"/>
      <c r="G11531" s="5"/>
      <c r="H11531" s="5"/>
      <c r="I11531" s="5"/>
      <c r="J11531" s="5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3"/>
      <c r="AU11531" s="5"/>
      <c r="AV11531" s="3"/>
      <c r="AW11531" s="3"/>
      <c r="AX11531" s="3"/>
      <c r="AY11531" s="3"/>
      <c r="AZ11531" s="3"/>
      <c r="BA11531" s="3"/>
      <c r="BB11531" s="3"/>
      <c r="BC11531" s="3"/>
      <c r="BD11531" s="3"/>
      <c r="BE11531" s="3"/>
      <c r="BF11531" s="3"/>
      <c r="BG11531" s="3"/>
      <c r="CK11531"/>
    </row>
    <row r="11532" spans="1:89" x14ac:dyDescent="0.25">
      <c r="A11532" s="2"/>
      <c r="B11532" s="5"/>
      <c r="C11532" s="5"/>
      <c r="D11532" s="5"/>
      <c r="E11532" s="5"/>
      <c r="F11532" s="5"/>
      <c r="G11532" s="5"/>
      <c r="H11532" s="5"/>
      <c r="I11532" s="5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3"/>
      <c r="AU11532" s="5"/>
      <c r="AV11532" s="3"/>
      <c r="AW11532" s="3"/>
      <c r="AX11532" s="3"/>
      <c r="AY11532" s="3"/>
      <c r="AZ11532" s="3"/>
      <c r="BA11532" s="3"/>
      <c r="BB11532" s="3"/>
      <c r="BC11532" s="3"/>
      <c r="BD11532" s="3"/>
      <c r="BE11532" s="3"/>
      <c r="BF11532" s="3"/>
      <c r="BG11532" s="3"/>
      <c r="CK11532"/>
    </row>
    <row r="11533" spans="1:89" x14ac:dyDescent="0.25">
      <c r="A11533" s="2"/>
      <c r="B11533" s="5"/>
      <c r="C11533" s="5"/>
      <c r="D11533" s="5"/>
      <c r="E11533" s="5"/>
      <c r="F11533" s="5"/>
      <c r="G11533" s="5"/>
      <c r="H11533" s="5"/>
      <c r="I11533" s="5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3"/>
      <c r="AU11533" s="5"/>
      <c r="AV11533" s="3"/>
      <c r="AW11533" s="3"/>
      <c r="AX11533" s="3"/>
      <c r="AY11533" s="3"/>
      <c r="AZ11533" s="3"/>
      <c r="BA11533" s="3"/>
      <c r="BB11533" s="3"/>
      <c r="BC11533" s="3"/>
      <c r="BD11533" s="3"/>
      <c r="BE11533" s="3"/>
      <c r="BF11533" s="3"/>
      <c r="BG11533" s="3"/>
      <c r="CK11533"/>
    </row>
    <row r="11534" spans="1:89" x14ac:dyDescent="0.25">
      <c r="A11534" s="2"/>
      <c r="B11534" s="5"/>
      <c r="C11534" s="5"/>
      <c r="D11534" s="5"/>
      <c r="E11534" s="5"/>
      <c r="F11534" s="5"/>
      <c r="G11534" s="5"/>
      <c r="H11534" s="5"/>
      <c r="I11534" s="5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3"/>
      <c r="AU11534" s="5"/>
      <c r="AV11534" s="3"/>
      <c r="AW11534" s="3"/>
      <c r="AX11534" s="3"/>
      <c r="AY11534" s="3"/>
      <c r="AZ11534" s="3"/>
      <c r="BA11534" s="3"/>
      <c r="BB11534" s="3"/>
      <c r="BC11534" s="3"/>
      <c r="BD11534" s="3"/>
      <c r="BE11534" s="3"/>
      <c r="BF11534" s="3"/>
      <c r="BG11534" s="3"/>
      <c r="CK11534"/>
    </row>
    <row r="11535" spans="1:89" x14ac:dyDescent="0.25">
      <c r="A11535" s="2"/>
      <c r="B11535" s="5"/>
      <c r="C11535" s="5"/>
      <c r="D11535" s="5"/>
      <c r="E11535" s="5"/>
      <c r="F11535" s="5"/>
      <c r="G11535" s="5"/>
      <c r="H11535" s="5"/>
      <c r="I11535" s="5"/>
      <c r="J11535" s="5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3"/>
      <c r="AU11535" s="5"/>
      <c r="AV11535" s="3"/>
      <c r="AW11535" s="3"/>
      <c r="AX11535" s="3"/>
      <c r="AY11535" s="3"/>
      <c r="AZ11535" s="3"/>
      <c r="BA11535" s="3"/>
      <c r="BB11535" s="3"/>
      <c r="BC11535" s="3"/>
      <c r="BD11535" s="3"/>
      <c r="BE11535" s="3"/>
      <c r="BF11535" s="3"/>
      <c r="BG11535" s="3"/>
      <c r="CK11535"/>
    </row>
    <row r="11536" spans="1:89" x14ac:dyDescent="0.25">
      <c r="A11536" s="2"/>
      <c r="B11536" s="5"/>
      <c r="C11536" s="5"/>
      <c r="D11536" s="5"/>
      <c r="E11536" s="5"/>
      <c r="F11536" s="5"/>
      <c r="G11536" s="5"/>
      <c r="H11536" s="5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3"/>
      <c r="AU11536" s="5"/>
      <c r="AV11536" s="3"/>
      <c r="AW11536" s="3"/>
      <c r="AX11536" s="3"/>
      <c r="AY11536" s="3"/>
      <c r="AZ11536" s="3"/>
      <c r="BA11536" s="3"/>
      <c r="BB11536" s="3"/>
      <c r="BC11536" s="3"/>
      <c r="BD11536" s="3"/>
      <c r="BE11536" s="3"/>
      <c r="BF11536" s="3"/>
      <c r="BG11536" s="3"/>
      <c r="CK11536"/>
    </row>
    <row r="11537" spans="1:89" x14ac:dyDescent="0.25">
      <c r="A11537" s="2"/>
      <c r="B11537" s="5"/>
      <c r="C11537" s="5"/>
      <c r="D11537" s="5"/>
      <c r="E11537" s="5"/>
      <c r="F11537" s="5"/>
      <c r="G11537" s="5"/>
      <c r="H11537" s="5"/>
      <c r="I11537" s="5"/>
      <c r="J11537" s="5"/>
      <c r="K11537" s="5"/>
      <c r="L11537" s="5"/>
      <c r="M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3"/>
      <c r="AU11537" s="5"/>
      <c r="AV11537" s="3"/>
      <c r="AW11537" s="3"/>
      <c r="AX11537" s="3"/>
      <c r="AY11537" s="3"/>
      <c r="AZ11537" s="3"/>
      <c r="BA11537" s="3"/>
      <c r="BB11537" s="3"/>
      <c r="BC11537" s="3"/>
      <c r="BD11537" s="3"/>
      <c r="BE11537" s="3"/>
      <c r="BF11537" s="3"/>
      <c r="BG11537" s="3"/>
      <c r="CK11537"/>
    </row>
    <row r="11538" spans="1:89" x14ac:dyDescent="0.25">
      <c r="A11538" s="2"/>
      <c r="B11538" s="5"/>
      <c r="C11538" s="5"/>
      <c r="D11538" s="5"/>
      <c r="E11538" s="5"/>
      <c r="F11538" s="5"/>
      <c r="G11538" s="5"/>
      <c r="H11538" s="5"/>
      <c r="I11538" s="5"/>
      <c r="J11538" s="5"/>
      <c r="K11538" s="5"/>
      <c r="L11538" s="5"/>
      <c r="M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3"/>
      <c r="AU11538" s="5"/>
      <c r="AV11538" s="3"/>
      <c r="AW11538" s="3"/>
      <c r="AX11538" s="3"/>
      <c r="AY11538" s="3"/>
      <c r="AZ11538" s="3"/>
      <c r="BA11538" s="3"/>
      <c r="BB11538" s="3"/>
      <c r="BC11538" s="3"/>
      <c r="BD11538" s="3"/>
      <c r="BE11538" s="3"/>
      <c r="BF11538" s="3"/>
      <c r="BG11538" s="3"/>
      <c r="CK11538"/>
    </row>
    <row r="11539" spans="1:89" x14ac:dyDescent="0.25">
      <c r="A11539" s="2"/>
      <c r="B11539" s="5"/>
      <c r="C11539" s="5"/>
      <c r="D11539" s="5"/>
      <c r="E11539" s="5"/>
      <c r="F11539" s="5"/>
      <c r="G11539" s="5"/>
      <c r="H11539" s="5"/>
      <c r="I11539" s="5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3"/>
      <c r="AU11539" s="5"/>
      <c r="AV11539" s="3"/>
      <c r="AW11539" s="3"/>
      <c r="AX11539" s="3"/>
      <c r="AY11539" s="3"/>
      <c r="AZ11539" s="3"/>
      <c r="BA11539" s="3"/>
      <c r="BB11539" s="3"/>
      <c r="BC11539" s="3"/>
      <c r="BD11539" s="3"/>
      <c r="BE11539" s="3"/>
      <c r="BF11539" s="3"/>
      <c r="BG11539" s="3"/>
      <c r="CK11539"/>
    </row>
    <row r="11540" spans="1:89" x14ac:dyDescent="0.25">
      <c r="A11540" s="2"/>
      <c r="B11540" s="5"/>
      <c r="C11540" s="5"/>
      <c r="D11540" s="5"/>
      <c r="E11540" s="5"/>
      <c r="F11540" s="5"/>
      <c r="G11540" s="5"/>
      <c r="H11540" s="5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3"/>
      <c r="AU11540" s="5"/>
      <c r="AV11540" s="3"/>
      <c r="AW11540" s="3"/>
      <c r="AX11540" s="3"/>
      <c r="AY11540" s="3"/>
      <c r="AZ11540" s="3"/>
      <c r="BA11540" s="3"/>
      <c r="BB11540" s="3"/>
      <c r="BC11540" s="3"/>
      <c r="BD11540" s="3"/>
      <c r="BE11540" s="3"/>
      <c r="BF11540" s="3"/>
      <c r="BG11540" s="3"/>
      <c r="CK11540"/>
    </row>
    <row r="11541" spans="1:89" x14ac:dyDescent="0.25">
      <c r="A11541" s="2"/>
      <c r="B11541" s="5"/>
      <c r="C11541" s="5"/>
      <c r="D11541" s="5"/>
      <c r="E11541" s="5"/>
      <c r="F11541" s="5"/>
      <c r="G11541" s="5"/>
      <c r="H11541" s="5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3"/>
      <c r="AU11541" s="5"/>
      <c r="AV11541" s="3"/>
      <c r="AW11541" s="3"/>
      <c r="AX11541" s="3"/>
      <c r="AY11541" s="3"/>
      <c r="AZ11541" s="3"/>
      <c r="BA11541" s="3"/>
      <c r="BB11541" s="3"/>
      <c r="BC11541" s="3"/>
      <c r="BD11541" s="3"/>
      <c r="BE11541" s="3"/>
      <c r="BF11541" s="3"/>
      <c r="BG11541" s="3"/>
      <c r="CK11541"/>
    </row>
    <row r="11542" spans="1:89" x14ac:dyDescent="0.25">
      <c r="A11542" s="2"/>
      <c r="B11542" s="5"/>
      <c r="C11542" s="5"/>
      <c r="D11542" s="5"/>
      <c r="E11542" s="5"/>
      <c r="F11542" s="5"/>
      <c r="G11542" s="5"/>
      <c r="H11542" s="5"/>
      <c r="I11542" s="5"/>
      <c r="J11542" s="5"/>
      <c r="K11542" s="5"/>
      <c r="L11542" s="5"/>
      <c r="M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3"/>
      <c r="AU11542" s="5"/>
      <c r="AV11542" s="3"/>
      <c r="AW11542" s="3"/>
      <c r="AX11542" s="3"/>
      <c r="AY11542" s="3"/>
      <c r="AZ11542" s="3"/>
      <c r="BA11542" s="3"/>
      <c r="BB11542" s="3"/>
      <c r="BC11542" s="3"/>
      <c r="BD11542" s="3"/>
      <c r="BE11542" s="3"/>
      <c r="BF11542" s="3"/>
      <c r="BG11542" s="3"/>
      <c r="CK11542"/>
    </row>
    <row r="11543" spans="1:89" x14ac:dyDescent="0.25">
      <c r="A11543" s="2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3"/>
      <c r="AU11543" s="5"/>
      <c r="AV11543" s="3"/>
      <c r="AW11543" s="3"/>
      <c r="AX11543" s="3"/>
      <c r="AY11543" s="3"/>
      <c r="AZ11543" s="3"/>
      <c r="BA11543" s="3"/>
      <c r="BB11543" s="3"/>
      <c r="BC11543" s="3"/>
      <c r="BD11543" s="3"/>
      <c r="BE11543" s="3"/>
      <c r="BF11543" s="3"/>
      <c r="BG11543" s="3"/>
      <c r="CK11543"/>
    </row>
    <row r="11544" spans="1:89" x14ac:dyDescent="0.25">
      <c r="A11544" s="2"/>
      <c r="B11544" s="5"/>
      <c r="C11544" s="5"/>
      <c r="D11544" s="5"/>
      <c r="E11544" s="5"/>
      <c r="F11544" s="5"/>
      <c r="G11544" s="5"/>
      <c r="H11544" s="5"/>
      <c r="I11544" s="5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3"/>
      <c r="AU11544" s="5"/>
      <c r="AV11544" s="3"/>
      <c r="AW11544" s="3"/>
      <c r="AX11544" s="3"/>
      <c r="AY11544" s="3"/>
      <c r="AZ11544" s="3"/>
      <c r="BA11544" s="3"/>
      <c r="BB11544" s="3"/>
      <c r="BC11544" s="3"/>
      <c r="BD11544" s="3"/>
      <c r="BE11544" s="3"/>
      <c r="BF11544" s="3"/>
      <c r="BG11544" s="3"/>
      <c r="CK11544"/>
    </row>
    <row r="11545" spans="1:89" x14ac:dyDescent="0.25">
      <c r="A11545" s="2"/>
      <c r="B11545" s="5"/>
      <c r="C11545" s="5"/>
      <c r="D11545" s="5"/>
      <c r="E11545" s="5"/>
      <c r="F11545" s="5"/>
      <c r="G11545" s="5"/>
      <c r="H11545" s="5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3"/>
      <c r="AU11545" s="5"/>
      <c r="AV11545" s="3"/>
      <c r="AW11545" s="3"/>
      <c r="AX11545" s="3"/>
      <c r="AY11545" s="3"/>
      <c r="AZ11545" s="3"/>
      <c r="BA11545" s="3"/>
      <c r="BB11545" s="3"/>
      <c r="BC11545" s="3"/>
      <c r="BD11545" s="3"/>
      <c r="BE11545" s="3"/>
      <c r="BF11545" s="3"/>
      <c r="BG11545" s="3"/>
      <c r="CK11545"/>
    </row>
    <row r="11546" spans="1:89" x14ac:dyDescent="0.25">
      <c r="A11546" s="2"/>
      <c r="B11546" s="5"/>
      <c r="C11546" s="5"/>
      <c r="D11546" s="5"/>
      <c r="E11546" s="5"/>
      <c r="F11546" s="5"/>
      <c r="G11546" s="5"/>
      <c r="H11546" s="5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3"/>
      <c r="AU11546" s="5"/>
      <c r="AV11546" s="3"/>
      <c r="AW11546" s="3"/>
      <c r="AX11546" s="3"/>
      <c r="AY11546" s="3"/>
      <c r="AZ11546" s="3"/>
      <c r="BA11546" s="3"/>
      <c r="BB11546" s="3"/>
      <c r="BC11546" s="3"/>
      <c r="BD11546" s="3"/>
      <c r="BE11546" s="3"/>
      <c r="BF11546" s="3"/>
      <c r="BG11546" s="3"/>
      <c r="CK11546"/>
    </row>
    <row r="11547" spans="1:89" x14ac:dyDescent="0.25">
      <c r="A11547" s="2"/>
      <c r="B11547" s="5"/>
      <c r="C11547" s="5"/>
      <c r="D11547" s="5"/>
      <c r="E11547" s="5"/>
      <c r="F11547" s="5"/>
      <c r="G11547" s="5"/>
      <c r="H11547" s="5"/>
      <c r="I11547" s="5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3"/>
      <c r="AU11547" s="5"/>
      <c r="AV11547" s="3"/>
      <c r="AW11547" s="3"/>
      <c r="AX11547" s="3"/>
      <c r="AY11547" s="3"/>
      <c r="AZ11547" s="3"/>
      <c r="BA11547" s="3"/>
      <c r="BB11547" s="3"/>
      <c r="BC11547" s="3"/>
      <c r="BD11547" s="3"/>
      <c r="BE11547" s="3"/>
      <c r="BF11547" s="3"/>
      <c r="BG11547" s="3"/>
      <c r="CK11547"/>
    </row>
    <row r="11548" spans="1:89" x14ac:dyDescent="0.25">
      <c r="A11548" s="2"/>
      <c r="B11548" s="5"/>
      <c r="C11548" s="5"/>
      <c r="D11548" s="5"/>
      <c r="E11548" s="5"/>
      <c r="F11548" s="5"/>
      <c r="G11548" s="5"/>
      <c r="H11548" s="5"/>
      <c r="I11548" s="5"/>
      <c r="J11548" s="5"/>
      <c r="K11548" s="5"/>
      <c r="L11548" s="5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3"/>
      <c r="AU11548" s="5"/>
      <c r="AV11548" s="3"/>
      <c r="AW11548" s="3"/>
      <c r="AX11548" s="3"/>
      <c r="AY11548" s="3"/>
      <c r="AZ11548" s="3"/>
      <c r="BA11548" s="3"/>
      <c r="BB11548" s="3"/>
      <c r="BC11548" s="3"/>
      <c r="BD11548" s="3"/>
      <c r="BE11548" s="3"/>
      <c r="BF11548" s="3"/>
      <c r="BG11548" s="3"/>
      <c r="CK11548"/>
    </row>
    <row r="11549" spans="1:89" x14ac:dyDescent="0.25">
      <c r="A11549" s="2"/>
      <c r="B11549" s="5"/>
      <c r="C11549" s="5"/>
      <c r="D11549" s="5"/>
      <c r="E11549" s="5"/>
      <c r="F11549" s="5"/>
      <c r="G11549" s="5"/>
      <c r="H11549" s="5"/>
      <c r="I11549" s="5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3"/>
      <c r="AU11549" s="5"/>
      <c r="AV11549" s="3"/>
      <c r="AW11549" s="3"/>
      <c r="AX11549" s="3"/>
      <c r="AY11549" s="3"/>
      <c r="AZ11549" s="3"/>
      <c r="BA11549" s="3"/>
      <c r="BB11549" s="3"/>
      <c r="BC11549" s="3"/>
      <c r="BD11549" s="3"/>
      <c r="BE11549" s="3"/>
      <c r="BF11549" s="3"/>
      <c r="BG11549" s="3"/>
      <c r="CK11549"/>
    </row>
    <row r="11550" spans="1:89" x14ac:dyDescent="0.25">
      <c r="A11550" s="2"/>
      <c r="B11550" s="5"/>
      <c r="C11550" s="5"/>
      <c r="D11550" s="5"/>
      <c r="E11550" s="5"/>
      <c r="F11550" s="5"/>
      <c r="G11550" s="5"/>
      <c r="H11550" s="5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3"/>
      <c r="AU11550" s="5"/>
      <c r="AV11550" s="3"/>
      <c r="AW11550" s="3"/>
      <c r="AX11550" s="3"/>
      <c r="AY11550" s="3"/>
      <c r="AZ11550" s="3"/>
      <c r="BA11550" s="3"/>
      <c r="BB11550" s="3"/>
      <c r="BC11550" s="3"/>
      <c r="BD11550" s="3"/>
      <c r="BE11550" s="3"/>
      <c r="BF11550" s="3"/>
      <c r="BG11550" s="3"/>
      <c r="CK11550"/>
    </row>
    <row r="11551" spans="1:89" x14ac:dyDescent="0.25">
      <c r="A11551" s="2"/>
      <c r="B11551" s="5"/>
      <c r="C11551" s="5"/>
      <c r="D11551" s="5"/>
      <c r="E11551" s="5"/>
      <c r="F11551" s="5"/>
      <c r="G11551" s="5"/>
      <c r="H11551" s="5"/>
      <c r="I11551" s="5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3"/>
      <c r="AU11551" s="5"/>
      <c r="AV11551" s="3"/>
      <c r="AW11551" s="3"/>
      <c r="AX11551" s="3"/>
      <c r="AY11551" s="3"/>
      <c r="AZ11551" s="3"/>
      <c r="BA11551" s="3"/>
      <c r="BB11551" s="3"/>
      <c r="BC11551" s="3"/>
      <c r="BD11551" s="3"/>
      <c r="BE11551" s="3"/>
      <c r="BF11551" s="3"/>
      <c r="BG11551" s="3"/>
      <c r="CK11551"/>
    </row>
    <row r="11552" spans="1:89" x14ac:dyDescent="0.25">
      <c r="A11552" s="2"/>
      <c r="B11552" s="5"/>
      <c r="C11552" s="5"/>
      <c r="D11552" s="5"/>
      <c r="E11552" s="5"/>
      <c r="F11552" s="5"/>
      <c r="G11552" s="5"/>
      <c r="H11552" s="5"/>
      <c r="I11552" s="5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3"/>
      <c r="AU11552" s="5"/>
      <c r="AV11552" s="3"/>
      <c r="AW11552" s="3"/>
      <c r="AX11552" s="3"/>
      <c r="AY11552" s="3"/>
      <c r="AZ11552" s="3"/>
      <c r="BA11552" s="3"/>
      <c r="BB11552" s="3"/>
      <c r="BC11552" s="3"/>
      <c r="BD11552" s="3"/>
      <c r="BE11552" s="3"/>
      <c r="BF11552" s="3"/>
      <c r="BG11552" s="3"/>
      <c r="CK11552"/>
    </row>
    <row r="11553" spans="1:89" x14ac:dyDescent="0.25">
      <c r="A11553" s="2"/>
      <c r="B11553" s="5"/>
      <c r="C11553" s="5"/>
      <c r="D11553" s="5"/>
      <c r="E11553" s="5"/>
      <c r="F11553" s="5"/>
      <c r="G11553" s="5"/>
      <c r="H11553" s="5"/>
      <c r="I11553" s="5"/>
      <c r="J11553" s="5"/>
      <c r="K11553" s="5"/>
      <c r="L11553" s="5"/>
      <c r="M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3"/>
      <c r="AU11553" s="5"/>
      <c r="AV11553" s="3"/>
      <c r="AW11553" s="3"/>
      <c r="AX11553" s="3"/>
      <c r="AY11553" s="3"/>
      <c r="AZ11553" s="3"/>
      <c r="BA11553" s="3"/>
      <c r="BB11553" s="3"/>
      <c r="BC11553" s="3"/>
      <c r="BD11553" s="3"/>
      <c r="BE11553" s="3"/>
      <c r="BF11553" s="3"/>
      <c r="BG11553" s="3"/>
      <c r="CK11553"/>
    </row>
    <row r="11554" spans="1:89" x14ac:dyDescent="0.25">
      <c r="A11554" s="2"/>
      <c r="B11554" s="5"/>
      <c r="C11554" s="5"/>
      <c r="D11554" s="5"/>
      <c r="E11554" s="5"/>
      <c r="F11554" s="5"/>
      <c r="G11554" s="5"/>
      <c r="H11554" s="5"/>
      <c r="I11554" s="5"/>
      <c r="J11554" s="5"/>
      <c r="K11554" s="5"/>
      <c r="L11554" s="5"/>
      <c r="M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3"/>
      <c r="AU11554" s="5"/>
      <c r="AV11554" s="3"/>
      <c r="AW11554" s="3"/>
      <c r="AX11554" s="3"/>
      <c r="AY11554" s="3"/>
      <c r="AZ11554" s="3"/>
      <c r="BA11554" s="3"/>
      <c r="BB11554" s="3"/>
      <c r="BC11554" s="3"/>
      <c r="BD11554" s="3"/>
      <c r="BE11554" s="3"/>
      <c r="BF11554" s="3"/>
      <c r="BG11554" s="3"/>
      <c r="CK11554"/>
    </row>
    <row r="11555" spans="1:89" x14ac:dyDescent="0.25">
      <c r="A11555" s="2"/>
      <c r="B11555" s="5"/>
      <c r="C11555" s="5"/>
      <c r="D11555" s="5"/>
      <c r="E11555" s="5"/>
      <c r="F11555" s="5"/>
      <c r="G11555" s="5"/>
      <c r="H11555" s="5"/>
      <c r="I11555" s="5"/>
      <c r="J11555" s="5"/>
      <c r="K11555" s="5"/>
      <c r="L11555" s="5"/>
      <c r="M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3"/>
      <c r="AU11555" s="5"/>
      <c r="AV11555" s="3"/>
      <c r="AW11555" s="3"/>
      <c r="AX11555" s="3"/>
      <c r="AY11555" s="3"/>
      <c r="AZ11555" s="3"/>
      <c r="BA11555" s="3"/>
      <c r="BB11555" s="3"/>
      <c r="BC11555" s="3"/>
      <c r="BD11555" s="3"/>
      <c r="BE11555" s="3"/>
      <c r="BF11555" s="3"/>
      <c r="BG11555" s="3"/>
      <c r="CK11555"/>
    </row>
    <row r="11556" spans="1:89" x14ac:dyDescent="0.25">
      <c r="A11556" s="2"/>
      <c r="B11556" s="5"/>
      <c r="C11556" s="5"/>
      <c r="D11556" s="5"/>
      <c r="E11556" s="5"/>
      <c r="F11556" s="5"/>
      <c r="G11556" s="5"/>
      <c r="H11556" s="5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3"/>
      <c r="AU11556" s="5"/>
      <c r="AV11556" s="3"/>
      <c r="AW11556" s="3"/>
      <c r="AX11556" s="3"/>
      <c r="AY11556" s="3"/>
      <c r="AZ11556" s="3"/>
      <c r="BA11556" s="3"/>
      <c r="BB11556" s="3"/>
      <c r="BC11556" s="3"/>
      <c r="BD11556" s="3"/>
      <c r="BE11556" s="3"/>
      <c r="BF11556" s="3"/>
      <c r="BG11556" s="3"/>
      <c r="CK11556"/>
    </row>
    <row r="11557" spans="1:89" x14ac:dyDescent="0.25">
      <c r="A11557" s="2"/>
      <c r="B11557" s="5"/>
      <c r="C11557" s="5"/>
      <c r="D11557" s="5"/>
      <c r="E11557" s="5"/>
      <c r="F11557" s="5"/>
      <c r="G11557" s="5"/>
      <c r="H11557" s="5"/>
      <c r="I11557" s="5"/>
      <c r="J11557" s="5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3"/>
      <c r="AU11557" s="5"/>
      <c r="AV11557" s="3"/>
      <c r="AW11557" s="3"/>
      <c r="AX11557" s="3"/>
      <c r="AY11557" s="3"/>
      <c r="AZ11557" s="3"/>
      <c r="BA11557" s="3"/>
      <c r="BB11557" s="3"/>
      <c r="BC11557" s="3"/>
      <c r="BD11557" s="3"/>
      <c r="BE11557" s="3"/>
      <c r="BF11557" s="3"/>
      <c r="BG11557" s="3"/>
      <c r="CK11557"/>
    </row>
    <row r="11558" spans="1:89" x14ac:dyDescent="0.25">
      <c r="A11558" s="2"/>
      <c r="B11558" s="5"/>
      <c r="C11558" s="5"/>
      <c r="D11558" s="5"/>
      <c r="E11558" s="5"/>
      <c r="F11558" s="5"/>
      <c r="G11558" s="5"/>
      <c r="H11558" s="5"/>
      <c r="I11558" s="5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3"/>
      <c r="AU11558" s="5"/>
      <c r="AV11558" s="3"/>
      <c r="AW11558" s="3"/>
      <c r="AX11558" s="3"/>
      <c r="AY11558" s="3"/>
      <c r="AZ11558" s="3"/>
      <c r="BA11558" s="3"/>
      <c r="BB11558" s="3"/>
      <c r="BC11558" s="3"/>
      <c r="BD11558" s="3"/>
      <c r="BE11558" s="3"/>
      <c r="BF11558" s="3"/>
      <c r="BG11558" s="3"/>
      <c r="CK11558"/>
    </row>
    <row r="11559" spans="1:89" x14ac:dyDescent="0.25">
      <c r="A11559" s="2"/>
      <c r="B11559" s="5"/>
      <c r="C11559" s="5"/>
      <c r="D11559" s="5"/>
      <c r="E11559" s="5"/>
      <c r="F11559" s="5"/>
      <c r="G11559" s="5"/>
      <c r="H11559" s="5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3"/>
      <c r="AU11559" s="5"/>
      <c r="AV11559" s="3"/>
      <c r="AW11559" s="3"/>
      <c r="AX11559" s="3"/>
      <c r="AY11559" s="3"/>
      <c r="AZ11559" s="3"/>
      <c r="BA11559" s="3"/>
      <c r="BB11559" s="3"/>
      <c r="BC11559" s="3"/>
      <c r="BD11559" s="3"/>
      <c r="BE11559" s="3"/>
      <c r="BF11559" s="3"/>
      <c r="BG11559" s="3"/>
      <c r="CK11559"/>
    </row>
    <row r="11560" spans="1:89" x14ac:dyDescent="0.25">
      <c r="A11560" s="2"/>
      <c r="B11560" s="5"/>
      <c r="C11560" s="5"/>
      <c r="D11560" s="5"/>
      <c r="E11560" s="5"/>
      <c r="F11560" s="5"/>
      <c r="G11560" s="5"/>
      <c r="H11560" s="5"/>
      <c r="I11560" s="5"/>
      <c r="J11560" s="5"/>
      <c r="K11560" s="5"/>
      <c r="L11560" s="5"/>
      <c r="M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3"/>
      <c r="AU11560" s="5"/>
      <c r="AV11560" s="3"/>
      <c r="AW11560" s="3"/>
      <c r="AX11560" s="3"/>
      <c r="AY11560" s="3"/>
      <c r="AZ11560" s="3"/>
      <c r="BA11560" s="3"/>
      <c r="BB11560" s="3"/>
      <c r="BC11560" s="3"/>
      <c r="BD11560" s="3"/>
      <c r="BE11560" s="3"/>
      <c r="BF11560" s="3"/>
      <c r="BG11560" s="3"/>
      <c r="CK11560"/>
    </row>
    <row r="11561" spans="1:89" x14ac:dyDescent="0.25">
      <c r="A11561" s="2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  <c r="L11561" s="5"/>
      <c r="M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3"/>
      <c r="AU11561" s="5"/>
      <c r="AV11561" s="3"/>
      <c r="AW11561" s="3"/>
      <c r="AX11561" s="3"/>
      <c r="AY11561" s="3"/>
      <c r="AZ11561" s="3"/>
      <c r="BA11561" s="3"/>
      <c r="BB11561" s="3"/>
      <c r="BC11561" s="3"/>
      <c r="BD11561" s="3"/>
      <c r="BE11561" s="3"/>
      <c r="BF11561" s="3"/>
      <c r="BG11561" s="3"/>
      <c r="CK11561"/>
    </row>
    <row r="11562" spans="1:89" x14ac:dyDescent="0.25">
      <c r="A11562" s="2"/>
      <c r="B11562" s="5"/>
      <c r="C11562" s="5"/>
      <c r="D11562" s="5"/>
      <c r="E11562" s="5"/>
      <c r="F11562" s="5"/>
      <c r="G11562" s="5"/>
      <c r="H11562" s="5"/>
      <c r="I11562" s="5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3"/>
      <c r="AU11562" s="5"/>
      <c r="AV11562" s="3"/>
      <c r="AW11562" s="3"/>
      <c r="AX11562" s="3"/>
      <c r="AY11562" s="3"/>
      <c r="AZ11562" s="3"/>
      <c r="BA11562" s="3"/>
      <c r="BB11562" s="3"/>
      <c r="BC11562" s="3"/>
      <c r="BD11562" s="3"/>
      <c r="BE11562" s="3"/>
      <c r="BF11562" s="3"/>
      <c r="BG11562" s="3"/>
      <c r="CK11562"/>
    </row>
    <row r="11563" spans="1:89" x14ac:dyDescent="0.25">
      <c r="A11563" s="2"/>
      <c r="B11563" s="5"/>
      <c r="C11563" s="5"/>
      <c r="D11563" s="5"/>
      <c r="E11563" s="5"/>
      <c r="F11563" s="5"/>
      <c r="G11563" s="5"/>
      <c r="H11563" s="5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3"/>
      <c r="AU11563" s="5"/>
      <c r="AV11563" s="3"/>
      <c r="AW11563" s="3"/>
      <c r="AX11563" s="3"/>
      <c r="AY11563" s="3"/>
      <c r="AZ11563" s="3"/>
      <c r="BA11563" s="3"/>
      <c r="BB11563" s="3"/>
      <c r="BC11563" s="3"/>
      <c r="BD11563" s="3"/>
      <c r="BE11563" s="3"/>
      <c r="BF11563" s="3"/>
      <c r="BG11563" s="3"/>
      <c r="CK11563"/>
    </row>
    <row r="11564" spans="1:89" x14ac:dyDescent="0.25">
      <c r="A11564" s="2"/>
      <c r="B11564" s="5"/>
      <c r="C11564" s="5"/>
      <c r="D11564" s="5"/>
      <c r="E11564" s="5"/>
      <c r="F11564" s="5"/>
      <c r="G11564" s="5"/>
      <c r="H11564" s="5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3"/>
      <c r="AU11564" s="5"/>
      <c r="AV11564" s="3"/>
      <c r="AW11564" s="3"/>
      <c r="AX11564" s="3"/>
      <c r="AY11564" s="3"/>
      <c r="AZ11564" s="3"/>
      <c r="BA11564" s="3"/>
      <c r="BB11564" s="3"/>
      <c r="BC11564" s="3"/>
      <c r="BD11564" s="3"/>
      <c r="BE11564" s="3"/>
      <c r="BF11564" s="3"/>
      <c r="BG11564" s="3"/>
      <c r="CK11564"/>
    </row>
    <row r="11565" spans="1:89" x14ac:dyDescent="0.25">
      <c r="A11565" s="2"/>
      <c r="B11565" s="5"/>
      <c r="C11565" s="5"/>
      <c r="D11565" s="5"/>
      <c r="E11565" s="5"/>
      <c r="F11565" s="5"/>
      <c r="G11565" s="5"/>
      <c r="H11565" s="5"/>
      <c r="I11565" s="5"/>
      <c r="J11565" s="5"/>
      <c r="K11565" s="3"/>
      <c r="L11565" s="5"/>
      <c r="M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3"/>
      <c r="AU11565" s="5"/>
      <c r="AV11565" s="3"/>
      <c r="AW11565" s="3"/>
      <c r="AX11565" s="3"/>
      <c r="AY11565" s="3"/>
      <c r="AZ11565" s="3"/>
      <c r="BA11565" s="3"/>
      <c r="BB11565" s="3"/>
      <c r="BC11565" s="3"/>
      <c r="BD11565" s="3"/>
      <c r="BE11565" s="3"/>
      <c r="BF11565" s="3"/>
      <c r="BG11565" s="3"/>
      <c r="CK11565"/>
    </row>
    <row r="11566" spans="1:89" x14ac:dyDescent="0.25">
      <c r="A11566" s="2"/>
      <c r="B11566" s="5"/>
      <c r="C11566" s="5"/>
      <c r="D11566" s="5"/>
      <c r="E11566" s="5"/>
      <c r="F11566" s="5"/>
      <c r="G11566" s="5"/>
      <c r="H11566" s="5"/>
      <c r="I11566" s="5"/>
      <c r="J11566" s="5"/>
      <c r="K11566" s="3"/>
      <c r="L11566" s="3"/>
      <c r="M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3"/>
      <c r="AU11566" s="5"/>
      <c r="AV11566" s="3"/>
      <c r="AW11566" s="3"/>
      <c r="AX11566" s="3"/>
      <c r="AY11566" s="3"/>
      <c r="AZ11566" s="3"/>
      <c r="BA11566" s="3"/>
      <c r="BB11566" s="3"/>
      <c r="BC11566" s="3"/>
      <c r="BD11566" s="3"/>
      <c r="BE11566" s="3"/>
      <c r="BF11566" s="3"/>
      <c r="BG11566" s="3"/>
      <c r="CK11566"/>
    </row>
    <row r="11567" spans="1:89" x14ac:dyDescent="0.25">
      <c r="A11567" s="2"/>
      <c r="B11567" s="5"/>
      <c r="C11567" s="5"/>
      <c r="D11567" s="5"/>
      <c r="E11567" s="5"/>
      <c r="F11567" s="5"/>
      <c r="G11567" s="5"/>
      <c r="H11567" s="5"/>
      <c r="I11567" s="5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3"/>
      <c r="AU11567" s="5"/>
      <c r="AV11567" s="3"/>
      <c r="AW11567" s="3"/>
      <c r="AX11567" s="3"/>
      <c r="AY11567" s="3"/>
      <c r="AZ11567" s="3"/>
      <c r="BA11567" s="3"/>
      <c r="BB11567" s="3"/>
      <c r="BC11567" s="3"/>
      <c r="BD11567" s="3"/>
      <c r="BE11567" s="3"/>
      <c r="BF11567" s="3"/>
      <c r="BG11567" s="3"/>
      <c r="CK11567"/>
    </row>
    <row r="11568" spans="1:89" x14ac:dyDescent="0.25">
      <c r="A11568" s="2"/>
      <c r="B11568" s="5"/>
      <c r="C11568" s="5"/>
      <c r="D11568" s="5"/>
      <c r="E11568" s="5"/>
      <c r="F11568" s="5"/>
      <c r="G11568" s="5"/>
      <c r="H11568" s="5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3"/>
      <c r="AU11568" s="5"/>
      <c r="AV11568" s="3"/>
      <c r="AW11568" s="3"/>
      <c r="AX11568" s="3"/>
      <c r="AY11568" s="3"/>
      <c r="AZ11568" s="3"/>
      <c r="BA11568" s="3"/>
      <c r="BB11568" s="3"/>
      <c r="BC11568" s="3"/>
      <c r="BD11568" s="3"/>
      <c r="BE11568" s="3"/>
      <c r="BF11568" s="3"/>
      <c r="BG11568" s="3"/>
      <c r="CK11568"/>
    </row>
    <row r="11569" spans="1:89" x14ac:dyDescent="0.25">
      <c r="A11569" s="2"/>
      <c r="B11569" s="5"/>
      <c r="C11569" s="5"/>
      <c r="D11569" s="5"/>
      <c r="E11569" s="5"/>
      <c r="F11569" s="5"/>
      <c r="G11569" s="5"/>
      <c r="H11569" s="5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3"/>
      <c r="AU11569" s="5"/>
      <c r="AV11569" s="3"/>
      <c r="AW11569" s="3"/>
      <c r="AX11569" s="3"/>
      <c r="AY11569" s="3"/>
      <c r="AZ11569" s="3"/>
      <c r="BA11569" s="3"/>
      <c r="BB11569" s="3"/>
      <c r="BC11569" s="3"/>
      <c r="BD11569" s="3"/>
      <c r="BE11569" s="3"/>
      <c r="BF11569" s="3"/>
      <c r="BG11569" s="3"/>
      <c r="CK11569"/>
    </row>
    <row r="11570" spans="1:89" x14ac:dyDescent="0.25">
      <c r="A11570" s="2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3"/>
      <c r="AU11570" s="5"/>
      <c r="AV11570" s="3"/>
      <c r="AW11570" s="3"/>
      <c r="AX11570" s="3"/>
      <c r="AY11570" s="3"/>
      <c r="AZ11570" s="3"/>
      <c r="BA11570" s="3"/>
      <c r="BB11570" s="3"/>
      <c r="BC11570" s="3"/>
      <c r="BD11570" s="3"/>
      <c r="BE11570" s="3"/>
      <c r="BF11570" s="3"/>
      <c r="BG11570" s="3"/>
      <c r="CK11570"/>
    </row>
    <row r="11571" spans="1:89" x14ac:dyDescent="0.25">
      <c r="A11571" s="2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3"/>
      <c r="AU11571" s="5"/>
      <c r="AV11571" s="3"/>
      <c r="AW11571" s="3"/>
      <c r="AX11571" s="3"/>
      <c r="AY11571" s="3"/>
      <c r="AZ11571" s="3"/>
      <c r="BA11571" s="3"/>
      <c r="BB11571" s="3"/>
      <c r="BC11571" s="3"/>
      <c r="BD11571" s="3"/>
      <c r="BE11571" s="3"/>
      <c r="BF11571" s="3"/>
      <c r="BG11571" s="3"/>
      <c r="CK11571"/>
    </row>
    <row r="11572" spans="1:89" x14ac:dyDescent="0.25">
      <c r="A11572" s="2"/>
      <c r="B11572" s="5"/>
      <c r="C11572" s="5"/>
      <c r="D11572" s="5"/>
      <c r="E11572" s="5"/>
      <c r="F11572" s="5"/>
      <c r="G11572" s="5"/>
      <c r="H11572" s="5"/>
      <c r="I11572" s="5"/>
      <c r="J11572" s="5"/>
      <c r="K11572" s="5"/>
      <c r="L11572" s="3"/>
      <c r="M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3"/>
      <c r="AU11572" s="5"/>
      <c r="AV11572" s="3"/>
      <c r="AW11572" s="3"/>
      <c r="AX11572" s="3"/>
      <c r="AY11572" s="3"/>
      <c r="AZ11572" s="3"/>
      <c r="BA11572" s="3"/>
      <c r="BB11572" s="3"/>
      <c r="BC11572" s="3"/>
      <c r="BD11572" s="3"/>
      <c r="BE11572" s="3"/>
      <c r="BF11572" s="3"/>
      <c r="BG11572" s="3"/>
      <c r="CK11572"/>
    </row>
    <row r="11573" spans="1:89" x14ac:dyDescent="0.25">
      <c r="A11573" s="2"/>
      <c r="B11573" s="5"/>
      <c r="C11573" s="5"/>
      <c r="D11573" s="5"/>
      <c r="E11573" s="5"/>
      <c r="F11573" s="5"/>
      <c r="G11573" s="5"/>
      <c r="H11573" s="5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3"/>
      <c r="AU11573" s="5"/>
      <c r="AV11573" s="3"/>
      <c r="AW11573" s="3"/>
      <c r="AX11573" s="3"/>
      <c r="AY11573" s="3"/>
      <c r="AZ11573" s="3"/>
      <c r="BA11573" s="3"/>
      <c r="BB11573" s="3"/>
      <c r="BC11573" s="3"/>
      <c r="BD11573" s="3"/>
      <c r="BE11573" s="3"/>
      <c r="BF11573" s="3"/>
      <c r="BG11573" s="3"/>
      <c r="CK11573"/>
    </row>
    <row r="11574" spans="1:89" x14ac:dyDescent="0.25">
      <c r="A11574" s="2"/>
      <c r="B11574" s="5"/>
      <c r="C11574" s="5"/>
      <c r="D11574" s="5"/>
      <c r="E11574" s="5"/>
      <c r="F11574" s="5"/>
      <c r="G11574" s="5"/>
      <c r="H11574" s="5"/>
      <c r="I11574" s="5"/>
      <c r="J11574" s="5"/>
      <c r="K11574" s="3"/>
      <c r="L11574" s="5"/>
      <c r="M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3"/>
      <c r="AU11574" s="5"/>
      <c r="AV11574" s="3"/>
      <c r="AW11574" s="3"/>
      <c r="AX11574" s="3"/>
      <c r="AY11574" s="3"/>
      <c r="AZ11574" s="3"/>
      <c r="BA11574" s="3"/>
      <c r="BB11574" s="3"/>
      <c r="BC11574" s="3"/>
      <c r="BD11574" s="3"/>
      <c r="BE11574" s="3"/>
      <c r="BF11574" s="3"/>
      <c r="BG11574" s="3"/>
      <c r="CK11574"/>
    </row>
    <row r="11575" spans="1:89" x14ac:dyDescent="0.25">
      <c r="A11575" s="2"/>
      <c r="B11575" s="5"/>
      <c r="C11575" s="5"/>
      <c r="D11575" s="5"/>
      <c r="E11575" s="5"/>
      <c r="F11575" s="5"/>
      <c r="G11575" s="5"/>
      <c r="H11575" s="5"/>
      <c r="I11575" s="5"/>
      <c r="J11575" s="5"/>
      <c r="K11575" s="3"/>
      <c r="L11575" s="3"/>
      <c r="M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3"/>
      <c r="AU11575" s="5"/>
      <c r="AV11575" s="3"/>
      <c r="AW11575" s="3"/>
      <c r="AX11575" s="3"/>
      <c r="AY11575" s="3"/>
      <c r="AZ11575" s="3"/>
      <c r="BA11575" s="3"/>
      <c r="BB11575" s="3"/>
      <c r="BC11575" s="3"/>
      <c r="BD11575" s="3"/>
      <c r="BE11575" s="3"/>
      <c r="BF11575" s="3"/>
      <c r="BG11575" s="3"/>
      <c r="CK11575"/>
    </row>
    <row r="11576" spans="1:89" x14ac:dyDescent="0.25">
      <c r="A11576" s="2"/>
      <c r="B11576" s="5"/>
      <c r="C11576" s="5"/>
      <c r="D11576" s="5"/>
      <c r="E11576" s="5"/>
      <c r="F11576" s="5"/>
      <c r="G11576" s="5"/>
      <c r="H11576" s="5"/>
      <c r="I11576" s="5"/>
      <c r="J11576" s="5"/>
      <c r="K11576" s="5"/>
      <c r="L11576" s="5"/>
      <c r="M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3"/>
      <c r="AU11576" s="5"/>
      <c r="AV11576" s="3"/>
      <c r="AW11576" s="3"/>
      <c r="AX11576" s="3"/>
      <c r="AY11576" s="3"/>
      <c r="AZ11576" s="3"/>
      <c r="BA11576" s="3"/>
      <c r="BB11576" s="3"/>
      <c r="BC11576" s="3"/>
      <c r="BD11576" s="3"/>
      <c r="BE11576" s="3"/>
      <c r="BF11576" s="3"/>
      <c r="BG11576" s="3"/>
      <c r="CK11576"/>
    </row>
    <row r="11577" spans="1:89" x14ac:dyDescent="0.25">
      <c r="A11577" s="2"/>
      <c r="B11577" s="5"/>
      <c r="C11577" s="5"/>
      <c r="D11577" s="5"/>
      <c r="E11577" s="5"/>
      <c r="F11577" s="5"/>
      <c r="G11577" s="5"/>
      <c r="H11577" s="5"/>
      <c r="I11577" s="5"/>
      <c r="J11577" s="5"/>
      <c r="K11577" s="5"/>
      <c r="L11577" s="5"/>
      <c r="M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3"/>
      <c r="AU11577" s="5"/>
      <c r="AV11577" s="3"/>
      <c r="AW11577" s="3"/>
      <c r="AX11577" s="3"/>
      <c r="AY11577" s="3"/>
      <c r="AZ11577" s="3"/>
      <c r="BA11577" s="3"/>
      <c r="BB11577" s="3"/>
      <c r="BC11577" s="3"/>
      <c r="BD11577" s="3"/>
      <c r="BE11577" s="3"/>
      <c r="BF11577" s="3"/>
      <c r="BG11577" s="3"/>
      <c r="CK11577"/>
    </row>
    <row r="11578" spans="1:89" x14ac:dyDescent="0.25">
      <c r="A11578" s="2"/>
      <c r="B11578" s="5"/>
      <c r="C11578" s="5"/>
      <c r="D11578" s="5"/>
      <c r="E11578" s="5"/>
      <c r="F11578" s="5"/>
      <c r="G11578" s="5"/>
      <c r="H11578" s="5"/>
      <c r="I11578" s="5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3"/>
      <c r="AU11578" s="5"/>
      <c r="AV11578" s="3"/>
      <c r="AW11578" s="3"/>
      <c r="AX11578" s="3"/>
      <c r="AY11578" s="3"/>
      <c r="AZ11578" s="3"/>
      <c r="BA11578" s="3"/>
      <c r="BB11578" s="3"/>
      <c r="BC11578" s="3"/>
      <c r="BD11578" s="3"/>
      <c r="BE11578" s="3"/>
      <c r="BF11578" s="3"/>
      <c r="BG11578" s="3"/>
      <c r="CK11578"/>
    </row>
    <row r="11579" spans="1:89" x14ac:dyDescent="0.25">
      <c r="A11579" s="2"/>
      <c r="B11579" s="5"/>
      <c r="C11579" s="5"/>
      <c r="D11579" s="5"/>
      <c r="E11579" s="5"/>
      <c r="F11579" s="5"/>
      <c r="G11579" s="5"/>
      <c r="H11579" s="5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3"/>
      <c r="AU11579" s="5"/>
      <c r="AV11579" s="3"/>
      <c r="AW11579" s="3"/>
      <c r="AX11579" s="3"/>
      <c r="AY11579" s="3"/>
      <c r="AZ11579" s="3"/>
      <c r="BA11579" s="3"/>
      <c r="BB11579" s="3"/>
      <c r="BC11579" s="3"/>
      <c r="BD11579" s="3"/>
      <c r="BE11579" s="3"/>
      <c r="BF11579" s="3"/>
      <c r="BG11579" s="3"/>
      <c r="CK11579"/>
    </row>
    <row r="11580" spans="1:89" x14ac:dyDescent="0.25">
      <c r="A11580" s="2"/>
      <c r="B11580" s="5"/>
      <c r="C11580" s="5"/>
      <c r="D11580" s="5"/>
      <c r="E11580" s="5"/>
      <c r="F11580" s="5"/>
      <c r="G11580" s="5"/>
      <c r="H11580" s="5"/>
      <c r="I11580" s="5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3"/>
      <c r="AU11580" s="5"/>
      <c r="AV11580" s="3"/>
      <c r="AW11580" s="3"/>
      <c r="AX11580" s="3"/>
      <c r="AY11580" s="3"/>
      <c r="AZ11580" s="3"/>
      <c r="BA11580" s="3"/>
      <c r="BB11580" s="3"/>
      <c r="BC11580" s="3"/>
      <c r="BD11580" s="3"/>
      <c r="BE11580" s="3"/>
      <c r="BF11580" s="3"/>
      <c r="BG11580" s="3"/>
      <c r="CK11580"/>
    </row>
    <row r="11581" spans="1:89" x14ac:dyDescent="0.25">
      <c r="A11581" s="2"/>
      <c r="B11581" s="5"/>
      <c r="C11581" s="5"/>
      <c r="D11581" s="5"/>
      <c r="E11581" s="5"/>
      <c r="F11581" s="5"/>
      <c r="G11581" s="5"/>
      <c r="H11581" s="5"/>
      <c r="I11581" s="5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3"/>
      <c r="AU11581" s="5"/>
      <c r="AV11581" s="3"/>
      <c r="AW11581" s="3"/>
      <c r="AX11581" s="3"/>
      <c r="AY11581" s="3"/>
      <c r="AZ11581" s="3"/>
      <c r="BA11581" s="3"/>
      <c r="BB11581" s="3"/>
      <c r="BC11581" s="3"/>
      <c r="BD11581" s="3"/>
      <c r="BE11581" s="3"/>
      <c r="BF11581" s="3"/>
      <c r="BG11581" s="3"/>
      <c r="CK11581"/>
    </row>
    <row r="11582" spans="1:89" x14ac:dyDescent="0.25">
      <c r="A11582" s="2"/>
      <c r="B11582" s="5"/>
      <c r="C11582" s="5"/>
      <c r="D11582" s="5"/>
      <c r="E11582" s="5"/>
      <c r="F11582" s="5"/>
      <c r="G11582" s="5"/>
      <c r="H11582" s="5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3"/>
      <c r="AU11582" s="5"/>
      <c r="AV11582" s="3"/>
      <c r="AW11582" s="3"/>
      <c r="AX11582" s="3"/>
      <c r="AY11582" s="3"/>
      <c r="AZ11582" s="3"/>
      <c r="BA11582" s="3"/>
      <c r="BB11582" s="3"/>
      <c r="BC11582" s="3"/>
      <c r="BD11582" s="3"/>
      <c r="BE11582" s="3"/>
      <c r="BF11582" s="3"/>
      <c r="BG11582" s="3"/>
      <c r="CK11582"/>
    </row>
    <row r="11583" spans="1:89" x14ac:dyDescent="0.25">
      <c r="A11583" s="2"/>
      <c r="B11583" s="5"/>
      <c r="C11583" s="5"/>
      <c r="D11583" s="5"/>
      <c r="E11583" s="5"/>
      <c r="F11583" s="5"/>
      <c r="G11583" s="5"/>
      <c r="H11583" s="5"/>
      <c r="I11583" s="5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3"/>
      <c r="AU11583" s="5"/>
      <c r="AV11583" s="3"/>
      <c r="AW11583" s="3"/>
      <c r="AX11583" s="3"/>
      <c r="AY11583" s="3"/>
      <c r="AZ11583" s="3"/>
      <c r="BA11583" s="3"/>
      <c r="BB11583" s="3"/>
      <c r="BC11583" s="3"/>
      <c r="BD11583" s="3"/>
      <c r="BE11583" s="3"/>
      <c r="BF11583" s="3"/>
      <c r="BG11583" s="3"/>
      <c r="CK11583"/>
    </row>
    <row r="11584" spans="1:89" x14ac:dyDescent="0.25">
      <c r="A11584" s="2"/>
      <c r="B11584" s="5"/>
      <c r="C11584" s="5"/>
      <c r="D11584" s="5"/>
      <c r="E11584" s="5"/>
      <c r="F11584" s="5"/>
      <c r="G11584" s="5"/>
      <c r="H11584" s="5"/>
      <c r="I11584" s="5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3"/>
      <c r="AU11584" s="5"/>
      <c r="AV11584" s="3"/>
      <c r="AW11584" s="3"/>
      <c r="AX11584" s="3"/>
      <c r="AY11584" s="3"/>
      <c r="AZ11584" s="3"/>
      <c r="BA11584" s="3"/>
      <c r="BB11584" s="3"/>
      <c r="BC11584" s="3"/>
      <c r="BD11584" s="3"/>
      <c r="BE11584" s="3"/>
      <c r="BF11584" s="3"/>
      <c r="BG11584" s="3"/>
      <c r="CK11584"/>
    </row>
    <row r="11585" spans="1:89" x14ac:dyDescent="0.25">
      <c r="A11585" s="2"/>
      <c r="B11585" s="5"/>
      <c r="C11585" s="5"/>
      <c r="D11585" s="5"/>
      <c r="E11585" s="5"/>
      <c r="F11585" s="5"/>
      <c r="G11585" s="5"/>
      <c r="H11585" s="5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3"/>
      <c r="AU11585" s="5"/>
      <c r="AV11585" s="3"/>
      <c r="AW11585" s="3"/>
      <c r="AX11585" s="3"/>
      <c r="AY11585" s="3"/>
      <c r="AZ11585" s="3"/>
      <c r="BA11585" s="3"/>
      <c r="BB11585" s="3"/>
      <c r="BC11585" s="3"/>
      <c r="BD11585" s="3"/>
      <c r="BE11585" s="3"/>
      <c r="BF11585" s="3"/>
      <c r="BG11585" s="3"/>
      <c r="CK11585"/>
    </row>
    <row r="11586" spans="1:89" x14ac:dyDescent="0.25">
      <c r="A11586" s="2"/>
      <c r="B11586" s="5"/>
      <c r="C11586" s="5"/>
      <c r="D11586" s="5"/>
      <c r="E11586" s="5"/>
      <c r="F11586" s="5"/>
      <c r="G11586" s="5"/>
      <c r="H11586" s="5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3"/>
      <c r="AU11586" s="5"/>
      <c r="AV11586" s="3"/>
      <c r="AW11586" s="3"/>
      <c r="AX11586" s="3"/>
      <c r="AY11586" s="3"/>
      <c r="AZ11586" s="3"/>
      <c r="BA11586" s="3"/>
      <c r="BB11586" s="3"/>
      <c r="BC11586" s="3"/>
      <c r="BD11586" s="3"/>
      <c r="BE11586" s="3"/>
      <c r="BF11586" s="3"/>
      <c r="BG11586" s="3"/>
      <c r="CK11586"/>
    </row>
    <row r="11587" spans="1:89" x14ac:dyDescent="0.25">
      <c r="A11587" s="2"/>
      <c r="B11587" s="5"/>
      <c r="C11587" s="5"/>
      <c r="D11587" s="5"/>
      <c r="E11587" s="5"/>
      <c r="F11587" s="5"/>
      <c r="G11587" s="5"/>
      <c r="H11587" s="5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3"/>
      <c r="AU11587" s="5"/>
      <c r="AV11587" s="3"/>
      <c r="AW11587" s="3"/>
      <c r="AX11587" s="3"/>
      <c r="AY11587" s="3"/>
      <c r="AZ11587" s="3"/>
      <c r="BA11587" s="3"/>
      <c r="BB11587" s="3"/>
      <c r="BC11587" s="3"/>
      <c r="BD11587" s="3"/>
      <c r="BE11587" s="3"/>
      <c r="BF11587" s="3"/>
      <c r="BG11587" s="3"/>
      <c r="CK11587"/>
    </row>
    <row r="11588" spans="1:89" x14ac:dyDescent="0.25">
      <c r="A11588" s="2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  <c r="L11588" s="5"/>
      <c r="M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3"/>
      <c r="AU11588" s="5"/>
      <c r="AV11588" s="3"/>
      <c r="AW11588" s="3"/>
      <c r="AX11588" s="3"/>
      <c r="AY11588" s="3"/>
      <c r="AZ11588" s="3"/>
      <c r="BA11588" s="3"/>
      <c r="BB11588" s="3"/>
      <c r="BC11588" s="3"/>
      <c r="BD11588" s="3"/>
      <c r="BE11588" s="3"/>
      <c r="BF11588" s="3"/>
      <c r="BG11588" s="3"/>
      <c r="CK11588"/>
    </row>
    <row r="11589" spans="1:89" x14ac:dyDescent="0.25">
      <c r="A11589" s="2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3"/>
      <c r="AU11589" s="5"/>
      <c r="AV11589" s="3"/>
      <c r="AW11589" s="3"/>
      <c r="AX11589" s="3"/>
      <c r="AY11589" s="3"/>
      <c r="AZ11589" s="3"/>
      <c r="BA11589" s="3"/>
      <c r="BB11589" s="3"/>
      <c r="BC11589" s="3"/>
      <c r="BD11589" s="3"/>
      <c r="BE11589" s="3"/>
      <c r="BF11589" s="3"/>
      <c r="BG11589" s="3"/>
      <c r="CK11589"/>
    </row>
    <row r="11590" spans="1:89" x14ac:dyDescent="0.25">
      <c r="A11590" s="2"/>
      <c r="B11590" s="5"/>
      <c r="C11590" s="5"/>
      <c r="D11590" s="5"/>
      <c r="E11590" s="5"/>
      <c r="F11590" s="5"/>
      <c r="G11590" s="5"/>
      <c r="H11590" s="5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G11590" s="3"/>
      <c r="AH11590" s="3"/>
      <c r="AI11590" s="3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3"/>
      <c r="AU11590" s="5"/>
      <c r="AV11590" s="3"/>
      <c r="AW11590" s="3"/>
      <c r="AX11590" s="3"/>
      <c r="AY11590" s="3"/>
      <c r="AZ11590" s="3"/>
      <c r="BA11590" s="3"/>
      <c r="BB11590" s="3"/>
      <c r="BC11590" s="3"/>
      <c r="BD11590" s="3"/>
      <c r="BE11590" s="3"/>
      <c r="BF11590" s="3"/>
      <c r="BG11590" s="3"/>
      <c r="CK11590"/>
    </row>
    <row r="11591" spans="1:89" x14ac:dyDescent="0.25">
      <c r="A11591" s="2"/>
      <c r="B11591" s="5"/>
      <c r="C11591" s="5"/>
      <c r="D11591" s="5"/>
      <c r="E11591" s="5"/>
      <c r="F11591" s="5"/>
      <c r="G11591" s="5"/>
      <c r="H11591" s="5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3"/>
      <c r="AU11591" s="5"/>
      <c r="AV11591" s="3"/>
      <c r="AW11591" s="3"/>
      <c r="AX11591" s="3"/>
      <c r="AY11591" s="3"/>
      <c r="AZ11591" s="3"/>
      <c r="BA11591" s="3"/>
      <c r="BB11591" s="3"/>
      <c r="BC11591" s="3"/>
      <c r="BD11591" s="3"/>
      <c r="BE11591" s="3"/>
      <c r="BF11591" s="3"/>
      <c r="BG11591" s="3"/>
      <c r="CK11591"/>
    </row>
    <row r="11592" spans="1:89" x14ac:dyDescent="0.25">
      <c r="A11592" s="2"/>
      <c r="B11592" s="5"/>
      <c r="C11592" s="5"/>
      <c r="D11592" s="5"/>
      <c r="E11592" s="5"/>
      <c r="F11592" s="5"/>
      <c r="G11592" s="5"/>
      <c r="H11592" s="5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3"/>
      <c r="AU11592" s="5"/>
      <c r="AV11592" s="3"/>
      <c r="AW11592" s="3"/>
      <c r="AX11592" s="3"/>
      <c r="AY11592" s="3"/>
      <c r="AZ11592" s="3"/>
      <c r="BA11592" s="3"/>
      <c r="BB11592" s="3"/>
      <c r="BC11592" s="3"/>
      <c r="BD11592" s="3"/>
      <c r="BE11592" s="3"/>
      <c r="BF11592" s="3"/>
      <c r="BG11592" s="3"/>
      <c r="CK11592"/>
    </row>
    <row r="11593" spans="1:89" x14ac:dyDescent="0.25">
      <c r="A11593" s="2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  <c r="L11593" s="5"/>
      <c r="M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3"/>
      <c r="AU11593" s="5"/>
      <c r="AV11593" s="3"/>
      <c r="AW11593" s="3"/>
      <c r="AX11593" s="3"/>
      <c r="AY11593" s="3"/>
      <c r="AZ11593" s="3"/>
      <c r="BA11593" s="3"/>
      <c r="BB11593" s="3"/>
      <c r="BC11593" s="3"/>
      <c r="BD11593" s="3"/>
      <c r="BE11593" s="3"/>
      <c r="BF11593" s="3"/>
      <c r="BG11593" s="3"/>
      <c r="CK11593"/>
    </row>
    <row r="11594" spans="1:89" x14ac:dyDescent="0.25">
      <c r="A11594" s="2"/>
      <c r="B11594" s="5"/>
      <c r="C11594" s="5"/>
      <c r="D11594" s="5"/>
      <c r="E11594" s="5"/>
      <c r="F11594" s="5"/>
      <c r="G11594" s="5"/>
      <c r="H11594" s="5"/>
      <c r="I11594" s="3"/>
      <c r="J11594" s="5"/>
      <c r="K11594" s="5"/>
      <c r="L11594" s="5"/>
      <c r="M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3"/>
      <c r="AU11594" s="5"/>
      <c r="AV11594" s="3"/>
      <c r="AW11594" s="3"/>
      <c r="AX11594" s="3"/>
      <c r="AY11594" s="3"/>
      <c r="AZ11594" s="3"/>
      <c r="BA11594" s="3"/>
      <c r="BB11594" s="3"/>
      <c r="BC11594" s="3"/>
      <c r="BD11594" s="3"/>
      <c r="BE11594" s="3"/>
      <c r="BF11594" s="3"/>
      <c r="BG11594" s="3"/>
      <c r="CK11594"/>
    </row>
    <row r="11595" spans="1:89" x14ac:dyDescent="0.25">
      <c r="A11595" s="2"/>
      <c r="B11595" s="5"/>
      <c r="C11595" s="5"/>
      <c r="D11595" s="5"/>
      <c r="E11595" s="5"/>
      <c r="F11595" s="5"/>
      <c r="G11595" s="5"/>
      <c r="H11595" s="5"/>
      <c r="I11595" s="5"/>
      <c r="J11595" s="3"/>
      <c r="K11595" s="3"/>
      <c r="L11595" s="5"/>
      <c r="M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3"/>
      <c r="AU11595" s="5"/>
      <c r="AV11595" s="3"/>
      <c r="AW11595" s="3"/>
      <c r="AX11595" s="3"/>
      <c r="AY11595" s="3"/>
      <c r="AZ11595" s="3"/>
      <c r="BA11595" s="3"/>
      <c r="BB11595" s="3"/>
      <c r="BC11595" s="3"/>
      <c r="BD11595" s="3"/>
      <c r="BE11595" s="3"/>
      <c r="BF11595" s="3"/>
      <c r="BG11595" s="3"/>
      <c r="CK11595"/>
    </row>
    <row r="11596" spans="1:89" x14ac:dyDescent="0.25">
      <c r="A11596" s="2"/>
      <c r="B11596" s="5"/>
      <c r="C11596" s="5"/>
      <c r="D11596" s="5"/>
      <c r="E11596" s="5"/>
      <c r="F11596" s="5"/>
      <c r="G11596" s="5"/>
      <c r="H11596" s="5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3"/>
      <c r="AU11596" s="5"/>
      <c r="AV11596" s="3"/>
      <c r="AW11596" s="3"/>
      <c r="AX11596" s="3"/>
      <c r="AY11596" s="3"/>
      <c r="AZ11596" s="3"/>
      <c r="BA11596" s="3"/>
      <c r="BB11596" s="3"/>
      <c r="BC11596" s="3"/>
      <c r="BD11596" s="3"/>
      <c r="BE11596" s="3"/>
      <c r="BF11596" s="3"/>
      <c r="BG11596" s="3"/>
      <c r="CK11596"/>
    </row>
    <row r="11597" spans="1:89" x14ac:dyDescent="0.25">
      <c r="A11597" s="2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  <c r="L11597" s="5"/>
      <c r="M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3"/>
      <c r="AU11597" s="5"/>
      <c r="AV11597" s="3"/>
      <c r="AW11597" s="3"/>
      <c r="AX11597" s="3"/>
      <c r="AY11597" s="3"/>
      <c r="AZ11597" s="3"/>
      <c r="BA11597" s="3"/>
      <c r="BB11597" s="3"/>
      <c r="BC11597" s="3"/>
      <c r="BD11597" s="3"/>
      <c r="BE11597" s="3"/>
      <c r="BF11597" s="3"/>
      <c r="BG11597" s="3"/>
      <c r="CK11597"/>
    </row>
    <row r="11598" spans="1:89" x14ac:dyDescent="0.25">
      <c r="A11598" s="2"/>
      <c r="B11598" s="5"/>
      <c r="C11598" s="5"/>
      <c r="D11598" s="5"/>
      <c r="E11598" s="5"/>
      <c r="F11598" s="5"/>
      <c r="G11598" s="5"/>
      <c r="H11598" s="5"/>
      <c r="I11598" s="3"/>
      <c r="J11598" s="5"/>
      <c r="K11598" s="5"/>
      <c r="L11598" s="5"/>
      <c r="M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3"/>
      <c r="AU11598" s="5"/>
      <c r="AV11598" s="3"/>
      <c r="AW11598" s="3"/>
      <c r="AX11598" s="3"/>
      <c r="AY11598" s="3"/>
      <c r="AZ11598" s="3"/>
      <c r="BA11598" s="3"/>
      <c r="BB11598" s="3"/>
      <c r="BC11598" s="3"/>
      <c r="BD11598" s="3"/>
      <c r="BE11598" s="3"/>
      <c r="BF11598" s="3"/>
      <c r="BG11598" s="3"/>
      <c r="CK11598"/>
    </row>
    <row r="11599" spans="1:89" x14ac:dyDescent="0.25">
      <c r="A11599" s="2"/>
      <c r="B11599" s="5"/>
      <c r="C11599" s="5"/>
      <c r="D11599" s="5"/>
      <c r="E11599" s="5"/>
      <c r="F11599" s="5"/>
      <c r="G11599" s="5"/>
      <c r="H11599" s="5"/>
      <c r="I11599" s="3"/>
      <c r="J11599" s="5"/>
      <c r="K11599" s="5"/>
      <c r="L11599" s="5"/>
      <c r="M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3"/>
      <c r="AU11599" s="5"/>
      <c r="AV11599" s="3"/>
      <c r="AW11599" s="3"/>
      <c r="AX11599" s="3"/>
      <c r="AY11599" s="3"/>
      <c r="AZ11599" s="3"/>
      <c r="BA11599" s="3"/>
      <c r="BB11599" s="3"/>
      <c r="BC11599" s="3"/>
      <c r="BD11599" s="3"/>
      <c r="BE11599" s="3"/>
      <c r="BF11599" s="3"/>
      <c r="BG11599" s="3"/>
      <c r="CK11599"/>
    </row>
    <row r="11600" spans="1:89" x14ac:dyDescent="0.25">
      <c r="A11600" s="2"/>
      <c r="B11600" s="5"/>
      <c r="C11600" s="5"/>
      <c r="D11600" s="5"/>
      <c r="E11600" s="5"/>
      <c r="F11600" s="5"/>
      <c r="G11600" s="5"/>
      <c r="H11600" s="5"/>
      <c r="I11600" s="3"/>
      <c r="J11600" s="5"/>
      <c r="K11600" s="5"/>
      <c r="L11600" s="5"/>
      <c r="M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3"/>
      <c r="AU11600" s="5"/>
      <c r="AV11600" s="3"/>
      <c r="AW11600" s="3"/>
      <c r="AX11600" s="3"/>
      <c r="AY11600" s="3"/>
      <c r="AZ11600" s="3"/>
      <c r="BA11600" s="3"/>
      <c r="BB11600" s="3"/>
      <c r="BC11600" s="3"/>
      <c r="BD11600" s="3"/>
      <c r="BE11600" s="3"/>
      <c r="BF11600" s="3"/>
      <c r="BG11600" s="3"/>
      <c r="CK11600"/>
    </row>
    <row r="11601" spans="1:89" x14ac:dyDescent="0.25">
      <c r="A11601" s="2"/>
      <c r="B11601" s="5"/>
      <c r="C11601" s="5"/>
      <c r="D11601" s="5"/>
      <c r="E11601" s="5"/>
      <c r="F11601" s="5"/>
      <c r="G11601" s="5"/>
      <c r="H11601" s="5"/>
      <c r="I11601" s="3"/>
      <c r="J11601" s="5"/>
      <c r="K11601" s="5"/>
      <c r="L11601" s="5"/>
      <c r="M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3"/>
      <c r="AU11601" s="5"/>
      <c r="AV11601" s="3"/>
      <c r="AW11601" s="3"/>
      <c r="AX11601" s="3"/>
      <c r="AY11601" s="3"/>
      <c r="AZ11601" s="3"/>
      <c r="BA11601" s="3"/>
      <c r="BB11601" s="3"/>
      <c r="BC11601" s="3"/>
      <c r="BD11601" s="3"/>
      <c r="BE11601" s="3"/>
      <c r="BF11601" s="3"/>
      <c r="BG11601" s="3"/>
      <c r="CK11601"/>
    </row>
    <row r="11602" spans="1:89" x14ac:dyDescent="0.25">
      <c r="A11602" s="2"/>
      <c r="B11602" s="5"/>
      <c r="C11602" s="5"/>
      <c r="D11602" s="5"/>
      <c r="E11602" s="5"/>
      <c r="F11602" s="5"/>
      <c r="G11602" s="5"/>
      <c r="H11602" s="5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3"/>
      <c r="AU11602" s="5"/>
      <c r="AV11602" s="3"/>
      <c r="AW11602" s="3"/>
      <c r="AX11602" s="3"/>
      <c r="AY11602" s="3"/>
      <c r="AZ11602" s="3"/>
      <c r="BA11602" s="3"/>
      <c r="BB11602" s="3"/>
      <c r="BC11602" s="3"/>
      <c r="BD11602" s="3"/>
      <c r="BE11602" s="3"/>
      <c r="BF11602" s="3"/>
      <c r="BG11602" s="3"/>
      <c r="CK11602"/>
    </row>
    <row r="11603" spans="1:89" x14ac:dyDescent="0.25">
      <c r="A11603" s="2"/>
      <c r="B11603" s="5"/>
      <c r="C11603" s="5"/>
      <c r="D11603" s="5"/>
      <c r="E11603" s="5"/>
      <c r="F11603" s="5"/>
      <c r="G11603" s="5"/>
      <c r="H11603" s="5"/>
      <c r="I11603" s="3"/>
      <c r="J11603" s="5"/>
      <c r="K11603" s="5"/>
      <c r="L11603" s="5"/>
      <c r="M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3"/>
      <c r="AU11603" s="5"/>
      <c r="AV11603" s="3"/>
      <c r="AW11603" s="3"/>
      <c r="AX11603" s="3"/>
      <c r="AY11603" s="3"/>
      <c r="AZ11603" s="3"/>
      <c r="BA11603" s="3"/>
      <c r="BB11603" s="3"/>
      <c r="BC11603" s="3"/>
      <c r="BD11603" s="3"/>
      <c r="BE11603" s="3"/>
      <c r="BF11603" s="3"/>
      <c r="BG11603" s="3"/>
      <c r="CK11603"/>
    </row>
    <row r="11604" spans="1:89" x14ac:dyDescent="0.25">
      <c r="A11604" s="2"/>
      <c r="B11604" s="5"/>
      <c r="C11604" s="5"/>
      <c r="D11604" s="5"/>
      <c r="E11604" s="5"/>
      <c r="F11604" s="5"/>
      <c r="G11604" s="5"/>
      <c r="H11604" s="5"/>
      <c r="I11604" s="3"/>
      <c r="J11604" s="5"/>
      <c r="K11604" s="5"/>
      <c r="L11604" s="5"/>
      <c r="M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3"/>
      <c r="AU11604" s="5"/>
      <c r="AV11604" s="3"/>
      <c r="AW11604" s="3"/>
      <c r="AX11604" s="3"/>
      <c r="AY11604" s="3"/>
      <c r="AZ11604" s="3"/>
      <c r="BA11604" s="3"/>
      <c r="BB11604" s="3"/>
      <c r="BC11604" s="3"/>
      <c r="BD11604" s="3"/>
      <c r="BE11604" s="3"/>
      <c r="BF11604" s="3"/>
      <c r="BG11604" s="3"/>
      <c r="CK11604"/>
    </row>
    <row r="11605" spans="1:89" x14ac:dyDescent="0.25">
      <c r="A11605" s="2"/>
      <c r="B11605" s="5"/>
      <c r="C11605" s="5"/>
      <c r="D11605" s="5"/>
      <c r="E11605" s="5"/>
      <c r="F11605" s="5"/>
      <c r="G11605" s="5"/>
      <c r="H11605" s="5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3"/>
      <c r="AU11605" s="5"/>
      <c r="AV11605" s="3"/>
      <c r="AW11605" s="3"/>
      <c r="AX11605" s="3"/>
      <c r="AY11605" s="3"/>
      <c r="AZ11605" s="3"/>
      <c r="BA11605" s="3"/>
      <c r="BB11605" s="3"/>
      <c r="BC11605" s="3"/>
      <c r="BD11605" s="3"/>
      <c r="BE11605" s="3"/>
      <c r="BF11605" s="3"/>
      <c r="BG11605" s="3"/>
      <c r="CK11605"/>
    </row>
    <row r="11606" spans="1:89" x14ac:dyDescent="0.25">
      <c r="A11606" s="2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  <c r="L11606" s="5"/>
      <c r="M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3"/>
      <c r="AU11606" s="5"/>
      <c r="AV11606" s="3"/>
      <c r="AW11606" s="3"/>
      <c r="AX11606" s="3"/>
      <c r="AY11606" s="3"/>
      <c r="AZ11606" s="3"/>
      <c r="BA11606" s="3"/>
      <c r="BB11606" s="3"/>
      <c r="BC11606" s="3"/>
      <c r="BD11606" s="3"/>
      <c r="BE11606" s="3"/>
      <c r="BF11606" s="3"/>
      <c r="BG11606" s="3"/>
      <c r="CK11606"/>
    </row>
    <row r="11607" spans="1:89" x14ac:dyDescent="0.25">
      <c r="A11607" s="2"/>
      <c r="B11607" s="5"/>
      <c r="C11607" s="5"/>
      <c r="D11607" s="5"/>
      <c r="E11607" s="5"/>
      <c r="F11607" s="5"/>
      <c r="G11607" s="5"/>
      <c r="H11607" s="5"/>
      <c r="I11607" s="3"/>
      <c r="J11607" s="5"/>
      <c r="K11607" s="5"/>
      <c r="L11607" s="5"/>
      <c r="M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3"/>
      <c r="AU11607" s="5"/>
      <c r="AV11607" s="3"/>
      <c r="AW11607" s="3"/>
      <c r="AX11607" s="3"/>
      <c r="AY11607" s="3"/>
      <c r="AZ11607" s="3"/>
      <c r="BA11607" s="3"/>
      <c r="BB11607" s="3"/>
      <c r="BC11607" s="3"/>
      <c r="BD11607" s="3"/>
      <c r="BE11607" s="3"/>
      <c r="BF11607" s="3"/>
      <c r="BG11607" s="3"/>
      <c r="CK11607"/>
    </row>
    <row r="11608" spans="1:89" x14ac:dyDescent="0.25">
      <c r="A11608" s="2"/>
      <c r="B11608" s="5"/>
      <c r="C11608" s="5"/>
      <c r="D11608" s="5"/>
      <c r="E11608" s="5"/>
      <c r="F11608" s="5"/>
      <c r="G11608" s="5"/>
      <c r="H11608" s="5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3"/>
      <c r="AU11608" s="5"/>
      <c r="AV11608" s="3"/>
      <c r="AW11608" s="3"/>
      <c r="AX11608" s="3"/>
      <c r="AY11608" s="3"/>
      <c r="AZ11608" s="3"/>
      <c r="BA11608" s="3"/>
      <c r="BB11608" s="3"/>
      <c r="BC11608" s="3"/>
      <c r="BD11608" s="3"/>
      <c r="BE11608" s="3"/>
      <c r="BF11608" s="3"/>
      <c r="BG11608" s="3"/>
      <c r="CK11608"/>
    </row>
    <row r="11609" spans="1:89" x14ac:dyDescent="0.25">
      <c r="A11609" s="2"/>
      <c r="B11609" s="5"/>
      <c r="C11609" s="5"/>
      <c r="D11609" s="5"/>
      <c r="E11609" s="5"/>
      <c r="F11609" s="5"/>
      <c r="G11609" s="5"/>
      <c r="H11609" s="5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3"/>
      <c r="AU11609" s="5"/>
      <c r="AV11609" s="3"/>
      <c r="AW11609" s="3"/>
      <c r="AX11609" s="3"/>
      <c r="AY11609" s="3"/>
      <c r="AZ11609" s="3"/>
      <c r="BA11609" s="3"/>
      <c r="BB11609" s="3"/>
      <c r="BC11609" s="3"/>
      <c r="BD11609" s="3"/>
      <c r="BE11609" s="3"/>
      <c r="BF11609" s="3"/>
      <c r="BG11609" s="3"/>
      <c r="CK11609"/>
    </row>
    <row r="11610" spans="1:89" x14ac:dyDescent="0.25">
      <c r="A11610" s="2"/>
      <c r="B11610" s="5"/>
      <c r="C11610" s="5"/>
      <c r="D11610" s="5"/>
      <c r="E11610" s="5"/>
      <c r="F11610" s="5"/>
      <c r="G11610" s="5"/>
      <c r="H11610" s="5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3"/>
      <c r="AU11610" s="5"/>
      <c r="AV11610" s="3"/>
      <c r="AW11610" s="3"/>
      <c r="AX11610" s="3"/>
      <c r="AY11610" s="3"/>
      <c r="AZ11610" s="3"/>
      <c r="BA11610" s="3"/>
      <c r="BB11610" s="3"/>
      <c r="BC11610" s="3"/>
      <c r="BD11610" s="3"/>
      <c r="BE11610" s="3"/>
      <c r="BF11610" s="3"/>
      <c r="BG11610" s="3"/>
      <c r="CK11610"/>
    </row>
    <row r="11611" spans="1:89" x14ac:dyDescent="0.25">
      <c r="A11611" s="2"/>
      <c r="B11611" s="5"/>
      <c r="C11611" s="5"/>
      <c r="D11611" s="5"/>
      <c r="E11611" s="5"/>
      <c r="F11611" s="5"/>
      <c r="G11611" s="5"/>
      <c r="H11611" s="5"/>
      <c r="I11611" s="3"/>
      <c r="J11611" s="5"/>
      <c r="K11611" s="5"/>
      <c r="L11611" s="5"/>
      <c r="M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3"/>
      <c r="AU11611" s="5"/>
      <c r="AV11611" s="3"/>
      <c r="AW11611" s="3"/>
      <c r="AX11611" s="3"/>
      <c r="AY11611" s="3"/>
      <c r="AZ11611" s="3"/>
      <c r="BA11611" s="3"/>
      <c r="BB11611" s="3"/>
      <c r="BC11611" s="3"/>
      <c r="BD11611" s="3"/>
      <c r="BE11611" s="3"/>
      <c r="BF11611" s="3"/>
      <c r="BG11611" s="3"/>
      <c r="CK11611"/>
    </row>
    <row r="11612" spans="1:89" x14ac:dyDescent="0.25">
      <c r="A11612" s="2"/>
      <c r="B11612" s="5"/>
      <c r="C11612" s="5"/>
      <c r="D11612" s="5"/>
      <c r="E11612" s="5"/>
      <c r="F11612" s="5"/>
      <c r="G11612" s="5"/>
      <c r="H11612" s="5"/>
      <c r="I11612" s="5"/>
      <c r="J11612" s="5"/>
      <c r="K11612" s="5"/>
      <c r="L11612" s="5"/>
      <c r="M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3"/>
      <c r="AU11612" s="5"/>
      <c r="AV11612" s="3"/>
      <c r="AW11612" s="3"/>
      <c r="AX11612" s="3"/>
      <c r="AY11612" s="3"/>
      <c r="AZ11612" s="3"/>
      <c r="BA11612" s="3"/>
      <c r="BB11612" s="3"/>
      <c r="BC11612" s="3"/>
      <c r="BD11612" s="3"/>
      <c r="BE11612" s="3"/>
      <c r="BF11612" s="3"/>
      <c r="BG11612" s="3"/>
      <c r="CK11612"/>
    </row>
    <row r="11613" spans="1:89" x14ac:dyDescent="0.25">
      <c r="A11613" s="2"/>
      <c r="B11613" s="5"/>
      <c r="C11613" s="5"/>
      <c r="D11613" s="5"/>
      <c r="E11613" s="5"/>
      <c r="F11613" s="5"/>
      <c r="G11613" s="5"/>
      <c r="H11613" s="5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3"/>
      <c r="AU11613" s="5"/>
      <c r="AV11613" s="3"/>
      <c r="AW11613" s="3"/>
      <c r="AX11613" s="3"/>
      <c r="AY11613" s="3"/>
      <c r="AZ11613" s="3"/>
      <c r="BA11613" s="3"/>
      <c r="BB11613" s="3"/>
      <c r="BC11613" s="3"/>
      <c r="BD11613" s="3"/>
      <c r="BE11613" s="3"/>
      <c r="BF11613" s="3"/>
      <c r="BG11613" s="3"/>
      <c r="CK11613"/>
    </row>
    <row r="11614" spans="1:89" x14ac:dyDescent="0.25">
      <c r="A11614" s="2"/>
      <c r="B11614" s="5"/>
      <c r="C11614" s="5"/>
      <c r="D11614" s="5"/>
      <c r="E11614" s="5"/>
      <c r="F11614" s="5"/>
      <c r="G11614" s="5"/>
      <c r="H11614" s="5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3"/>
      <c r="AU11614" s="5"/>
      <c r="AV11614" s="3"/>
      <c r="AW11614" s="3"/>
      <c r="AX11614" s="3"/>
      <c r="AY11614" s="3"/>
      <c r="AZ11614" s="3"/>
      <c r="BA11614" s="3"/>
      <c r="BB11614" s="3"/>
      <c r="BC11614" s="3"/>
      <c r="BD11614" s="3"/>
      <c r="BE11614" s="3"/>
      <c r="BF11614" s="3"/>
      <c r="BG11614" s="3"/>
      <c r="CK11614"/>
    </row>
    <row r="11615" spans="1:89" x14ac:dyDescent="0.25">
      <c r="A11615" s="2"/>
      <c r="B11615" s="5"/>
      <c r="C11615" s="5"/>
      <c r="D11615" s="5"/>
      <c r="E11615" s="5"/>
      <c r="F11615" s="5"/>
      <c r="G11615" s="5"/>
      <c r="H11615" s="5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3"/>
      <c r="AU11615" s="5"/>
      <c r="AV11615" s="3"/>
      <c r="AW11615" s="3"/>
      <c r="AX11615" s="3"/>
      <c r="AY11615" s="3"/>
      <c r="AZ11615" s="3"/>
      <c r="BA11615" s="3"/>
      <c r="BB11615" s="3"/>
      <c r="BC11615" s="3"/>
      <c r="BD11615" s="3"/>
      <c r="BE11615" s="3"/>
      <c r="BF11615" s="3"/>
      <c r="BG11615" s="3"/>
      <c r="CK11615"/>
    </row>
    <row r="11616" spans="1:89" x14ac:dyDescent="0.25">
      <c r="A11616" s="2"/>
      <c r="B11616" s="5"/>
      <c r="C11616" s="5"/>
      <c r="D11616" s="5"/>
      <c r="E11616" s="5"/>
      <c r="F11616" s="5"/>
      <c r="G11616" s="5"/>
      <c r="H11616" s="5"/>
      <c r="I11616" s="3"/>
      <c r="J11616" s="5"/>
      <c r="K11616" s="5"/>
      <c r="L11616" s="5"/>
      <c r="M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3"/>
      <c r="AU11616" s="5"/>
      <c r="AV11616" s="3"/>
      <c r="AW11616" s="3"/>
      <c r="AX11616" s="3"/>
      <c r="AY11616" s="3"/>
      <c r="AZ11616" s="3"/>
      <c r="BA11616" s="3"/>
      <c r="BB11616" s="3"/>
      <c r="BC11616" s="3"/>
      <c r="BD11616" s="3"/>
      <c r="BE11616" s="3"/>
      <c r="BF11616" s="3"/>
      <c r="BG11616" s="3"/>
      <c r="CK11616"/>
    </row>
    <row r="11617" spans="1:89" x14ac:dyDescent="0.25">
      <c r="A11617" s="2"/>
      <c r="B11617" s="5"/>
      <c r="C11617" s="5"/>
      <c r="D11617" s="5"/>
      <c r="E11617" s="5"/>
      <c r="F11617" s="5"/>
      <c r="G11617" s="5"/>
      <c r="H11617" s="5"/>
      <c r="I11617" s="3"/>
      <c r="J11617" s="5"/>
      <c r="K11617" s="5"/>
      <c r="L11617" s="5"/>
      <c r="M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3"/>
      <c r="AU11617" s="5"/>
      <c r="AV11617" s="3"/>
      <c r="AW11617" s="3"/>
      <c r="AX11617" s="3"/>
      <c r="AY11617" s="3"/>
      <c r="AZ11617" s="3"/>
      <c r="BA11617" s="3"/>
      <c r="BB11617" s="3"/>
      <c r="BC11617" s="3"/>
      <c r="BD11617" s="3"/>
      <c r="BE11617" s="3"/>
      <c r="BF11617" s="3"/>
      <c r="BG11617" s="3"/>
      <c r="CK11617"/>
    </row>
    <row r="11618" spans="1:89" x14ac:dyDescent="0.25">
      <c r="A11618" s="2"/>
      <c r="B11618" s="5"/>
      <c r="C11618" s="5"/>
      <c r="D11618" s="5"/>
      <c r="E11618" s="5"/>
      <c r="F11618" s="5"/>
      <c r="G11618" s="5"/>
      <c r="H11618" s="5"/>
      <c r="I11618" s="3"/>
      <c r="J11618" s="3"/>
      <c r="K11618" s="3"/>
      <c r="L11618" s="5"/>
      <c r="M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3"/>
      <c r="AU11618" s="5"/>
      <c r="AV11618" s="3"/>
      <c r="AW11618" s="3"/>
      <c r="AX11618" s="3"/>
      <c r="AY11618" s="3"/>
      <c r="AZ11618" s="3"/>
      <c r="BA11618" s="3"/>
      <c r="BB11618" s="3"/>
      <c r="BC11618" s="3"/>
      <c r="BD11618" s="3"/>
      <c r="BE11618" s="3"/>
      <c r="BF11618" s="3"/>
      <c r="BG11618" s="3"/>
      <c r="CK11618"/>
    </row>
    <row r="11619" spans="1:89" x14ac:dyDescent="0.25">
      <c r="A11619" s="2"/>
      <c r="B11619" s="5"/>
      <c r="C11619" s="5"/>
      <c r="D11619" s="5"/>
      <c r="E11619" s="5"/>
      <c r="F11619" s="5"/>
      <c r="G11619" s="5"/>
      <c r="H11619" s="5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3"/>
      <c r="AU11619" s="5"/>
      <c r="AV11619" s="3"/>
      <c r="AW11619" s="3"/>
      <c r="AX11619" s="3"/>
      <c r="AY11619" s="3"/>
      <c r="AZ11619" s="3"/>
      <c r="BA11619" s="3"/>
      <c r="BB11619" s="3"/>
      <c r="BC11619" s="3"/>
      <c r="BD11619" s="3"/>
      <c r="BE11619" s="3"/>
      <c r="BF11619" s="3"/>
      <c r="BG11619" s="3"/>
      <c r="CK11619"/>
    </row>
    <row r="11620" spans="1:89" x14ac:dyDescent="0.25">
      <c r="A11620" s="2"/>
      <c r="B11620" s="5"/>
      <c r="C11620" s="5"/>
      <c r="D11620" s="5"/>
      <c r="E11620" s="5"/>
      <c r="F11620" s="5"/>
      <c r="G11620" s="5"/>
      <c r="H11620" s="5"/>
      <c r="I11620" s="5"/>
      <c r="J11620" s="5"/>
      <c r="K11620" s="5"/>
      <c r="L11620" s="5"/>
      <c r="M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3"/>
      <c r="AU11620" s="5"/>
      <c r="AV11620" s="3"/>
      <c r="AW11620" s="3"/>
      <c r="AX11620" s="3"/>
      <c r="AY11620" s="3"/>
      <c r="AZ11620" s="3"/>
      <c r="BA11620" s="3"/>
      <c r="BB11620" s="3"/>
      <c r="BC11620" s="3"/>
      <c r="BD11620" s="3"/>
      <c r="BE11620" s="3"/>
      <c r="BF11620" s="3"/>
      <c r="BG11620" s="3"/>
      <c r="CK11620"/>
    </row>
    <row r="11621" spans="1:89" x14ac:dyDescent="0.25">
      <c r="A11621" s="2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3"/>
      <c r="AU11621" s="5"/>
      <c r="AV11621" s="3"/>
      <c r="AW11621" s="3"/>
      <c r="AX11621" s="3"/>
      <c r="AY11621" s="3"/>
      <c r="AZ11621" s="3"/>
      <c r="BA11621" s="3"/>
      <c r="BB11621" s="3"/>
      <c r="BC11621" s="3"/>
      <c r="BD11621" s="3"/>
      <c r="BE11621" s="3"/>
      <c r="BF11621" s="3"/>
      <c r="BG11621" s="3"/>
      <c r="CK11621"/>
    </row>
    <row r="11622" spans="1:89" x14ac:dyDescent="0.25">
      <c r="A11622" s="2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  <c r="L11622" s="5"/>
      <c r="M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3"/>
      <c r="AU11622" s="5"/>
      <c r="AV11622" s="3"/>
      <c r="AW11622" s="3"/>
      <c r="AX11622" s="3"/>
      <c r="AY11622" s="3"/>
      <c r="AZ11622" s="3"/>
      <c r="BA11622" s="3"/>
      <c r="BB11622" s="3"/>
      <c r="BC11622" s="3"/>
      <c r="BD11622" s="3"/>
      <c r="BE11622" s="3"/>
      <c r="BF11622" s="3"/>
      <c r="BG11622" s="3"/>
      <c r="CK11622"/>
    </row>
    <row r="11623" spans="1:89" x14ac:dyDescent="0.25">
      <c r="A11623" s="2"/>
      <c r="B11623" s="5"/>
      <c r="C11623" s="5"/>
      <c r="D11623" s="5"/>
      <c r="E11623" s="5"/>
      <c r="F11623" s="5"/>
      <c r="G11623" s="5"/>
      <c r="H11623" s="5"/>
      <c r="I11623" s="5"/>
      <c r="J11623" s="5"/>
      <c r="K11623" s="5"/>
      <c r="L11623" s="5"/>
      <c r="M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3"/>
      <c r="AU11623" s="5"/>
      <c r="AV11623" s="3"/>
      <c r="AW11623" s="3"/>
      <c r="AX11623" s="3"/>
      <c r="AY11623" s="3"/>
      <c r="AZ11623" s="3"/>
      <c r="BA11623" s="3"/>
      <c r="BB11623" s="3"/>
      <c r="BC11623" s="3"/>
      <c r="BD11623" s="3"/>
      <c r="BE11623" s="3"/>
      <c r="BF11623" s="3"/>
      <c r="BG11623" s="3"/>
      <c r="CK11623"/>
    </row>
    <row r="11624" spans="1:89" x14ac:dyDescent="0.25">
      <c r="A11624" s="2"/>
      <c r="B11624" s="5"/>
      <c r="C11624" s="5"/>
      <c r="D11624" s="5"/>
      <c r="E11624" s="5"/>
      <c r="F11624" s="5"/>
      <c r="G11624" s="5"/>
      <c r="H11624" s="5"/>
      <c r="I11624" s="3"/>
      <c r="J11624" s="5"/>
      <c r="K11624" s="5"/>
      <c r="L11624" s="5"/>
      <c r="M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3"/>
      <c r="AU11624" s="5"/>
      <c r="AV11624" s="3"/>
      <c r="AW11624" s="3"/>
      <c r="AX11624" s="3"/>
      <c r="AY11624" s="3"/>
      <c r="AZ11624" s="3"/>
      <c r="BA11624" s="3"/>
      <c r="BB11624" s="3"/>
      <c r="BC11624" s="3"/>
      <c r="BD11624" s="3"/>
      <c r="BE11624" s="3"/>
      <c r="BF11624" s="3"/>
      <c r="BG11624" s="3"/>
      <c r="CK11624"/>
    </row>
    <row r="11625" spans="1:89" x14ac:dyDescent="0.25">
      <c r="A11625" s="2"/>
      <c r="B11625" s="5"/>
      <c r="C11625" s="5"/>
      <c r="D11625" s="5"/>
      <c r="E11625" s="5"/>
      <c r="F11625" s="5"/>
      <c r="G11625" s="5"/>
      <c r="H11625" s="5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3"/>
      <c r="AU11625" s="5"/>
      <c r="AV11625" s="3"/>
      <c r="AW11625" s="3"/>
      <c r="AX11625" s="3"/>
      <c r="AY11625" s="3"/>
      <c r="AZ11625" s="3"/>
      <c r="BA11625" s="3"/>
      <c r="BB11625" s="3"/>
      <c r="BC11625" s="3"/>
      <c r="BD11625" s="3"/>
      <c r="BE11625" s="3"/>
      <c r="BF11625" s="3"/>
      <c r="BG11625" s="3"/>
      <c r="CK11625"/>
    </row>
    <row r="11626" spans="1:89" x14ac:dyDescent="0.25">
      <c r="A11626" s="2"/>
      <c r="B11626" s="5"/>
      <c r="C11626" s="5"/>
      <c r="D11626" s="5"/>
      <c r="E11626" s="5"/>
      <c r="F11626" s="5"/>
      <c r="G11626" s="5"/>
      <c r="H11626" s="5"/>
      <c r="I11626" s="3"/>
      <c r="J11626" s="5"/>
      <c r="K11626" s="5"/>
      <c r="L11626" s="5"/>
      <c r="M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3"/>
      <c r="AU11626" s="5"/>
      <c r="AV11626" s="3"/>
      <c r="AW11626" s="3"/>
      <c r="AX11626" s="3"/>
      <c r="AY11626" s="3"/>
      <c r="AZ11626" s="3"/>
      <c r="BA11626" s="3"/>
      <c r="BB11626" s="3"/>
      <c r="BC11626" s="3"/>
      <c r="BD11626" s="3"/>
      <c r="BE11626" s="3"/>
      <c r="BF11626" s="3"/>
      <c r="BG11626" s="3"/>
      <c r="CK11626"/>
    </row>
    <row r="11627" spans="1:89" x14ac:dyDescent="0.25">
      <c r="A11627" s="2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  <c r="L11627" s="5"/>
      <c r="M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3"/>
      <c r="AU11627" s="5"/>
      <c r="AV11627" s="3"/>
      <c r="AW11627" s="3"/>
      <c r="AX11627" s="3"/>
      <c r="AY11627" s="3"/>
      <c r="AZ11627" s="3"/>
      <c r="BA11627" s="3"/>
      <c r="BB11627" s="3"/>
      <c r="BC11627" s="3"/>
      <c r="BD11627" s="3"/>
      <c r="BE11627" s="3"/>
      <c r="BF11627" s="3"/>
      <c r="BG11627" s="3"/>
      <c r="CK11627"/>
    </row>
    <row r="11628" spans="1:89" x14ac:dyDescent="0.25">
      <c r="A11628" s="2"/>
      <c r="B11628" s="5"/>
      <c r="C11628" s="5"/>
      <c r="D11628" s="5"/>
      <c r="E11628" s="5"/>
      <c r="F11628" s="5"/>
      <c r="G11628" s="5"/>
      <c r="H11628" s="5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3"/>
      <c r="AU11628" s="5"/>
      <c r="AV11628" s="3"/>
      <c r="AW11628" s="3"/>
      <c r="AX11628" s="3"/>
      <c r="AY11628" s="3"/>
      <c r="AZ11628" s="3"/>
      <c r="BA11628" s="3"/>
      <c r="BB11628" s="3"/>
      <c r="BC11628" s="3"/>
      <c r="BD11628" s="3"/>
      <c r="BE11628" s="3"/>
      <c r="BF11628" s="3"/>
      <c r="BG11628" s="3"/>
      <c r="CK11628"/>
    </row>
    <row r="11629" spans="1:89" x14ac:dyDescent="0.25">
      <c r="A11629" s="2"/>
      <c r="B11629" s="5"/>
      <c r="C11629" s="5"/>
      <c r="D11629" s="5"/>
      <c r="E11629" s="5"/>
      <c r="F11629" s="5"/>
      <c r="G11629" s="5"/>
      <c r="H11629" s="5"/>
      <c r="I11629" s="3"/>
      <c r="J11629" s="3"/>
      <c r="K11629" s="5"/>
      <c r="L11629" s="5"/>
      <c r="M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3"/>
      <c r="AU11629" s="5"/>
      <c r="AV11629" s="3"/>
      <c r="AW11629" s="3"/>
      <c r="AX11629" s="3"/>
      <c r="AY11629" s="3"/>
      <c r="AZ11629" s="3"/>
      <c r="BA11629" s="3"/>
      <c r="BB11629" s="3"/>
      <c r="BC11629" s="3"/>
      <c r="BD11629" s="3"/>
      <c r="BE11629" s="3"/>
      <c r="BF11629" s="3"/>
      <c r="BG11629" s="3"/>
      <c r="CK11629"/>
    </row>
    <row r="11630" spans="1:89" x14ac:dyDescent="0.25">
      <c r="A11630" s="2"/>
      <c r="B11630" s="5"/>
      <c r="C11630" s="5"/>
      <c r="D11630" s="5"/>
      <c r="E11630" s="5"/>
      <c r="F11630" s="5"/>
      <c r="G11630" s="5"/>
      <c r="H11630" s="5"/>
      <c r="I11630" s="5"/>
      <c r="J11630" s="5"/>
      <c r="K11630" s="5"/>
      <c r="L11630" s="5"/>
      <c r="M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3"/>
      <c r="AU11630" s="5"/>
      <c r="AV11630" s="3"/>
      <c r="AW11630" s="3"/>
      <c r="AX11630" s="3"/>
      <c r="AY11630" s="3"/>
      <c r="AZ11630" s="3"/>
      <c r="BA11630" s="3"/>
      <c r="BB11630" s="3"/>
      <c r="BC11630" s="3"/>
      <c r="BD11630" s="3"/>
      <c r="BE11630" s="3"/>
      <c r="BF11630" s="3"/>
      <c r="BG11630" s="3"/>
      <c r="CK11630"/>
    </row>
    <row r="11631" spans="1:89" x14ac:dyDescent="0.25">
      <c r="A11631" s="2"/>
      <c r="B11631" s="5"/>
      <c r="C11631" s="5"/>
      <c r="D11631" s="5"/>
      <c r="E11631" s="5"/>
      <c r="F11631" s="5"/>
      <c r="G11631" s="5"/>
      <c r="H11631" s="5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G11631" s="3"/>
      <c r="AH11631" s="3"/>
      <c r="AI11631" s="3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3"/>
      <c r="AU11631" s="5"/>
      <c r="AV11631" s="3"/>
      <c r="AW11631" s="3"/>
      <c r="AX11631" s="3"/>
      <c r="AY11631" s="3"/>
      <c r="AZ11631" s="3"/>
      <c r="BA11631" s="3"/>
      <c r="BB11631" s="3"/>
      <c r="BC11631" s="3"/>
      <c r="BD11631" s="3"/>
      <c r="BE11631" s="3"/>
      <c r="BF11631" s="3"/>
      <c r="BG11631" s="3"/>
      <c r="CK11631"/>
    </row>
    <row r="11632" spans="1:89" x14ac:dyDescent="0.25">
      <c r="A11632" s="2"/>
      <c r="B11632" s="5"/>
      <c r="C11632" s="5"/>
      <c r="D11632" s="5"/>
      <c r="E11632" s="5"/>
      <c r="F11632" s="5"/>
      <c r="G11632" s="5"/>
      <c r="H11632" s="5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3"/>
      <c r="AU11632" s="5"/>
      <c r="AV11632" s="3"/>
      <c r="AW11632" s="3"/>
      <c r="AX11632" s="3"/>
      <c r="AY11632" s="3"/>
      <c r="AZ11632" s="3"/>
      <c r="BA11632" s="3"/>
      <c r="BB11632" s="3"/>
      <c r="BC11632" s="3"/>
      <c r="BD11632" s="3"/>
      <c r="BE11632" s="3"/>
      <c r="BF11632" s="3"/>
      <c r="BG11632" s="3"/>
      <c r="CK11632"/>
    </row>
    <row r="11633" spans="1:89" x14ac:dyDescent="0.25">
      <c r="A11633" s="2"/>
      <c r="B11633" s="5"/>
      <c r="C11633" s="5"/>
      <c r="D11633" s="5"/>
      <c r="E11633" s="5"/>
      <c r="F11633" s="5"/>
      <c r="G11633" s="5"/>
      <c r="H11633" s="5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G11633" s="3"/>
      <c r="AH11633" s="3"/>
      <c r="AI11633" s="3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3"/>
      <c r="AU11633" s="5"/>
      <c r="AV11633" s="3"/>
      <c r="AW11633" s="3"/>
      <c r="AX11633" s="3"/>
      <c r="AY11633" s="3"/>
      <c r="AZ11633" s="3"/>
      <c r="BA11633" s="3"/>
      <c r="BB11633" s="3"/>
      <c r="BC11633" s="3"/>
      <c r="BD11633" s="3"/>
      <c r="BE11633" s="3"/>
      <c r="BF11633" s="3"/>
      <c r="BG11633" s="3"/>
      <c r="CK11633"/>
    </row>
    <row r="11634" spans="1:89" x14ac:dyDescent="0.25">
      <c r="A11634" s="2"/>
      <c r="B11634" s="5"/>
      <c r="C11634" s="5"/>
      <c r="D11634" s="5"/>
      <c r="E11634" s="5"/>
      <c r="F11634" s="5"/>
      <c r="G11634" s="5"/>
      <c r="H11634" s="5"/>
      <c r="I11634" s="3"/>
      <c r="J11634" s="3"/>
      <c r="K11634" s="5"/>
      <c r="L11634" s="5"/>
      <c r="M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3"/>
      <c r="AU11634" s="5"/>
      <c r="AV11634" s="3"/>
      <c r="AW11634" s="3"/>
      <c r="AX11634" s="3"/>
      <c r="AY11634" s="3"/>
      <c r="AZ11634" s="3"/>
      <c r="BA11634" s="3"/>
      <c r="BB11634" s="3"/>
      <c r="BC11634" s="3"/>
      <c r="BD11634" s="3"/>
      <c r="BE11634" s="3"/>
      <c r="BF11634" s="3"/>
      <c r="BG11634" s="3"/>
      <c r="CK11634"/>
    </row>
    <row r="11635" spans="1:89" x14ac:dyDescent="0.25">
      <c r="A11635" s="2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3"/>
      <c r="AU11635" s="5"/>
      <c r="AV11635" s="3"/>
      <c r="AW11635" s="3"/>
      <c r="AX11635" s="3"/>
      <c r="AY11635" s="3"/>
      <c r="AZ11635" s="3"/>
      <c r="BA11635" s="3"/>
      <c r="BB11635" s="3"/>
      <c r="BC11635" s="3"/>
      <c r="BD11635" s="3"/>
      <c r="BE11635" s="3"/>
      <c r="BF11635" s="3"/>
      <c r="BG11635" s="3"/>
      <c r="CK11635"/>
    </row>
    <row r="11636" spans="1:89" x14ac:dyDescent="0.25">
      <c r="A11636" s="2"/>
      <c r="B11636" s="5"/>
      <c r="C11636" s="5"/>
      <c r="D11636" s="5"/>
      <c r="E11636" s="5"/>
      <c r="F11636" s="5"/>
      <c r="G11636" s="5"/>
      <c r="H11636" s="5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G11636" s="3"/>
      <c r="AH11636" s="3"/>
      <c r="AI11636" s="3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3"/>
      <c r="AU11636" s="5"/>
      <c r="AV11636" s="3"/>
      <c r="AW11636" s="3"/>
      <c r="AX11636" s="3"/>
      <c r="AY11636" s="3"/>
      <c r="AZ11636" s="3"/>
      <c r="BA11636" s="3"/>
      <c r="BB11636" s="3"/>
      <c r="BC11636" s="3"/>
      <c r="BD11636" s="3"/>
      <c r="BE11636" s="3"/>
      <c r="BF11636" s="3"/>
      <c r="BG11636" s="3"/>
      <c r="CK11636"/>
    </row>
    <row r="11637" spans="1:89" x14ac:dyDescent="0.25">
      <c r="A11637" s="2"/>
      <c r="B11637" s="5"/>
      <c r="C11637" s="5"/>
      <c r="D11637" s="5"/>
      <c r="E11637" s="5"/>
      <c r="F11637" s="5"/>
      <c r="G11637" s="5"/>
      <c r="H11637" s="5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G11637" s="3"/>
      <c r="AH11637" s="3"/>
      <c r="AI11637" s="3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3"/>
      <c r="AU11637" s="5"/>
      <c r="AV11637" s="3"/>
      <c r="AW11637" s="3"/>
      <c r="AX11637" s="3"/>
      <c r="AY11637" s="3"/>
      <c r="AZ11637" s="3"/>
      <c r="BA11637" s="3"/>
      <c r="BB11637" s="3"/>
      <c r="BC11637" s="3"/>
      <c r="BD11637" s="3"/>
      <c r="BE11637" s="3"/>
      <c r="BF11637" s="3"/>
      <c r="BG11637" s="3"/>
      <c r="CK11637"/>
    </row>
    <row r="11638" spans="1:89" x14ac:dyDescent="0.25">
      <c r="A11638" s="2"/>
      <c r="B11638" s="5"/>
      <c r="C11638" s="5"/>
      <c r="D11638" s="5"/>
      <c r="E11638" s="5"/>
      <c r="F11638" s="5"/>
      <c r="G11638" s="5"/>
      <c r="H11638" s="5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3"/>
      <c r="AU11638" s="5"/>
      <c r="AV11638" s="3"/>
      <c r="AW11638" s="3"/>
      <c r="AX11638" s="3"/>
      <c r="AY11638" s="3"/>
      <c r="AZ11638" s="3"/>
      <c r="BA11638" s="3"/>
      <c r="BB11638" s="3"/>
      <c r="BC11638" s="3"/>
      <c r="BD11638" s="3"/>
      <c r="BE11638" s="3"/>
      <c r="BF11638" s="3"/>
      <c r="BG11638" s="3"/>
      <c r="CK11638"/>
    </row>
    <row r="11639" spans="1:89" x14ac:dyDescent="0.25">
      <c r="A11639" s="2"/>
      <c r="B11639" s="5"/>
      <c r="C11639" s="5"/>
      <c r="D11639" s="5"/>
      <c r="E11639" s="5"/>
      <c r="F11639" s="5"/>
      <c r="G11639" s="5"/>
      <c r="H11639" s="5"/>
      <c r="I11639" s="5"/>
      <c r="J11639" s="3"/>
      <c r="K11639" s="5"/>
      <c r="L11639" s="5"/>
      <c r="M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3"/>
      <c r="AU11639" s="5"/>
      <c r="AV11639" s="3"/>
      <c r="AW11639" s="3"/>
      <c r="AX11639" s="3"/>
      <c r="AY11639" s="3"/>
      <c r="AZ11639" s="3"/>
      <c r="BA11639" s="3"/>
      <c r="BB11639" s="3"/>
      <c r="BC11639" s="3"/>
      <c r="BD11639" s="3"/>
      <c r="BE11639" s="3"/>
      <c r="BF11639" s="3"/>
      <c r="BG11639" s="3"/>
      <c r="CK11639"/>
    </row>
    <row r="11640" spans="1:89" x14ac:dyDescent="0.25">
      <c r="A11640" s="2"/>
      <c r="B11640" s="5"/>
      <c r="C11640" s="5"/>
      <c r="D11640" s="5"/>
      <c r="E11640" s="5"/>
      <c r="F11640" s="5"/>
      <c r="G11640" s="5"/>
      <c r="H11640" s="5"/>
      <c r="I11640" s="3"/>
      <c r="J11640" s="5"/>
      <c r="K11640" s="5"/>
      <c r="L11640" s="5"/>
      <c r="M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3"/>
      <c r="AU11640" s="5"/>
      <c r="AV11640" s="3"/>
      <c r="AW11640" s="3"/>
      <c r="AX11640" s="3"/>
      <c r="AY11640" s="3"/>
      <c r="AZ11640" s="3"/>
      <c r="BA11640" s="3"/>
      <c r="BB11640" s="3"/>
      <c r="BC11640" s="3"/>
      <c r="BD11640" s="3"/>
      <c r="BE11640" s="3"/>
      <c r="BF11640" s="3"/>
      <c r="BG11640" s="3"/>
      <c r="CK11640"/>
    </row>
    <row r="11641" spans="1:89" x14ac:dyDescent="0.25">
      <c r="A11641" s="2"/>
      <c r="B11641" s="5"/>
      <c r="C11641" s="5"/>
      <c r="D11641" s="5"/>
      <c r="E11641" s="5"/>
      <c r="F11641" s="5"/>
      <c r="G11641" s="5"/>
      <c r="H11641" s="5"/>
      <c r="I11641" s="3"/>
      <c r="J11641" s="5"/>
      <c r="K11641" s="5"/>
      <c r="L11641" s="5"/>
      <c r="M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3"/>
      <c r="AU11641" s="5"/>
      <c r="AV11641" s="3"/>
      <c r="AW11641" s="3"/>
      <c r="AX11641" s="3"/>
      <c r="AY11641" s="3"/>
      <c r="AZ11641" s="3"/>
      <c r="BA11641" s="3"/>
      <c r="BB11641" s="3"/>
      <c r="BC11641" s="3"/>
      <c r="BD11641" s="3"/>
      <c r="BE11641" s="3"/>
      <c r="BF11641" s="3"/>
      <c r="BG11641" s="3"/>
      <c r="CK11641"/>
    </row>
    <row r="11642" spans="1:89" x14ac:dyDescent="0.25">
      <c r="A11642" s="2"/>
      <c r="B11642" s="5"/>
      <c r="C11642" s="5"/>
      <c r="D11642" s="5"/>
      <c r="E11642" s="5"/>
      <c r="F11642" s="5"/>
      <c r="G11642" s="5"/>
      <c r="H11642" s="5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G11642" s="3"/>
      <c r="AH11642" s="3"/>
      <c r="AI11642" s="3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3"/>
      <c r="AU11642" s="5"/>
      <c r="AV11642" s="3"/>
      <c r="AW11642" s="3"/>
      <c r="AX11642" s="3"/>
      <c r="AY11642" s="3"/>
      <c r="AZ11642" s="3"/>
      <c r="BA11642" s="3"/>
      <c r="BB11642" s="3"/>
      <c r="BC11642" s="3"/>
      <c r="BD11642" s="3"/>
      <c r="BE11642" s="3"/>
      <c r="BF11642" s="3"/>
      <c r="BG11642" s="3"/>
      <c r="CK11642"/>
    </row>
    <row r="11643" spans="1:89" x14ac:dyDescent="0.25">
      <c r="A11643" s="2"/>
      <c r="B11643" s="5"/>
      <c r="C11643" s="5"/>
      <c r="D11643" s="5"/>
      <c r="E11643" s="5"/>
      <c r="F11643" s="5"/>
      <c r="G11643" s="5"/>
      <c r="H11643" s="5"/>
      <c r="I11643" s="5"/>
      <c r="J11643" s="5"/>
      <c r="K11643" s="5"/>
      <c r="L11643" s="5"/>
      <c r="M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3"/>
      <c r="AU11643" s="5"/>
      <c r="AV11643" s="3"/>
      <c r="AW11643" s="3"/>
      <c r="AX11643" s="3"/>
      <c r="AY11643" s="3"/>
      <c r="AZ11643" s="3"/>
      <c r="BA11643" s="3"/>
      <c r="BB11643" s="3"/>
      <c r="BC11643" s="3"/>
      <c r="BD11643" s="3"/>
      <c r="BE11643" s="3"/>
      <c r="BF11643" s="3"/>
      <c r="BG11643" s="3"/>
      <c r="CK11643"/>
    </row>
    <row r="11644" spans="1:89" x14ac:dyDescent="0.25">
      <c r="A11644" s="2"/>
      <c r="B11644" s="5"/>
      <c r="C11644" s="5"/>
      <c r="D11644" s="5"/>
      <c r="E11644" s="5"/>
      <c r="F11644" s="5"/>
      <c r="G11644" s="5"/>
      <c r="H11644" s="5"/>
      <c r="I11644" s="3"/>
      <c r="J11644" s="5"/>
      <c r="K11644" s="5"/>
      <c r="L11644" s="5"/>
      <c r="M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3"/>
      <c r="AU11644" s="5"/>
      <c r="AV11644" s="3"/>
      <c r="AW11644" s="3"/>
      <c r="AX11644" s="3"/>
      <c r="AY11644" s="3"/>
      <c r="AZ11644" s="3"/>
      <c r="BA11644" s="3"/>
      <c r="BB11644" s="3"/>
      <c r="BC11644" s="3"/>
      <c r="BD11644" s="3"/>
      <c r="BE11644" s="3"/>
      <c r="BF11644" s="3"/>
      <c r="BG11644" s="3"/>
      <c r="CK11644"/>
    </row>
    <row r="11645" spans="1:89" x14ac:dyDescent="0.25">
      <c r="A11645" s="2"/>
      <c r="B11645" s="5"/>
      <c r="C11645" s="5"/>
      <c r="D11645" s="5"/>
      <c r="E11645" s="5"/>
      <c r="F11645" s="5"/>
      <c r="G11645" s="5"/>
      <c r="H11645" s="5"/>
      <c r="I11645" s="5"/>
      <c r="J11645" s="5"/>
      <c r="K11645" s="5"/>
      <c r="L11645" s="5"/>
      <c r="M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3"/>
      <c r="AU11645" s="5"/>
      <c r="AV11645" s="3"/>
      <c r="AW11645" s="3"/>
      <c r="AX11645" s="3"/>
      <c r="AY11645" s="3"/>
      <c r="AZ11645" s="3"/>
      <c r="BA11645" s="3"/>
      <c r="BB11645" s="3"/>
      <c r="BC11645" s="3"/>
      <c r="BD11645" s="3"/>
      <c r="BE11645" s="3"/>
      <c r="BF11645" s="3"/>
      <c r="BG11645" s="3"/>
      <c r="CK11645"/>
    </row>
    <row r="11646" spans="1:89" x14ac:dyDescent="0.25">
      <c r="A11646" s="2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  <c r="L11646" s="5"/>
      <c r="M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3"/>
      <c r="AU11646" s="5"/>
      <c r="AV11646" s="3"/>
      <c r="AW11646" s="3"/>
      <c r="AX11646" s="3"/>
      <c r="AY11646" s="3"/>
      <c r="AZ11646" s="3"/>
      <c r="BA11646" s="3"/>
      <c r="BB11646" s="3"/>
      <c r="BC11646" s="3"/>
      <c r="BD11646" s="3"/>
      <c r="BE11646" s="3"/>
      <c r="BF11646" s="3"/>
      <c r="BG11646" s="3"/>
      <c r="CK11646"/>
    </row>
    <row r="11647" spans="1:89" x14ac:dyDescent="0.25">
      <c r="A11647" s="2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3"/>
      <c r="AU11647" s="5"/>
      <c r="AV11647" s="3"/>
      <c r="AW11647" s="3"/>
      <c r="AX11647" s="3"/>
      <c r="AY11647" s="3"/>
      <c r="AZ11647" s="3"/>
      <c r="BA11647" s="3"/>
      <c r="BB11647" s="3"/>
      <c r="BC11647" s="3"/>
      <c r="BD11647" s="3"/>
      <c r="BE11647" s="3"/>
      <c r="BF11647" s="3"/>
      <c r="BG11647" s="3"/>
      <c r="CK11647"/>
    </row>
    <row r="11648" spans="1:89" x14ac:dyDescent="0.25">
      <c r="A11648" s="2"/>
      <c r="B11648" s="5"/>
      <c r="C11648" s="5"/>
      <c r="D11648" s="5"/>
      <c r="E11648" s="5"/>
      <c r="F11648" s="5"/>
      <c r="G11648" s="5"/>
      <c r="H11648" s="5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G11648" s="3"/>
      <c r="AH11648" s="3"/>
      <c r="AI11648" s="3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3"/>
      <c r="AU11648" s="5"/>
      <c r="AV11648" s="3"/>
      <c r="AW11648" s="3"/>
      <c r="AX11648" s="3"/>
      <c r="AY11648" s="3"/>
      <c r="AZ11648" s="3"/>
      <c r="BA11648" s="3"/>
      <c r="BB11648" s="3"/>
      <c r="BC11648" s="3"/>
      <c r="BD11648" s="3"/>
      <c r="BE11648" s="3"/>
      <c r="BF11648" s="3"/>
      <c r="BG11648" s="3"/>
      <c r="CK11648"/>
    </row>
    <row r="11649" spans="1:89" x14ac:dyDescent="0.25">
      <c r="A11649" s="2"/>
      <c r="B11649" s="5"/>
      <c r="C11649" s="5"/>
      <c r="D11649" s="5"/>
      <c r="E11649" s="5"/>
      <c r="F11649" s="5"/>
      <c r="G11649" s="5"/>
      <c r="H11649" s="5"/>
      <c r="I11649" s="5"/>
      <c r="J11649" s="5"/>
      <c r="K11649" s="5"/>
      <c r="L11649" s="5"/>
      <c r="M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3"/>
      <c r="AU11649" s="5"/>
      <c r="AV11649" s="3"/>
      <c r="AW11649" s="3"/>
      <c r="AX11649" s="3"/>
      <c r="AY11649" s="3"/>
      <c r="AZ11649" s="3"/>
      <c r="BA11649" s="3"/>
      <c r="BB11649" s="3"/>
      <c r="BC11649" s="3"/>
      <c r="BD11649" s="3"/>
      <c r="BE11649" s="3"/>
      <c r="BF11649" s="3"/>
      <c r="BG11649" s="3"/>
      <c r="CK11649"/>
    </row>
    <row r="11650" spans="1:89" x14ac:dyDescent="0.25">
      <c r="A11650" s="2"/>
      <c r="B11650" s="5"/>
      <c r="C11650" s="5"/>
      <c r="D11650" s="5"/>
      <c r="E11650" s="5"/>
      <c r="F11650" s="5"/>
      <c r="G11650" s="5"/>
      <c r="H11650" s="5"/>
      <c r="I11650" s="5"/>
      <c r="J11650" s="5"/>
      <c r="K11650" s="5"/>
      <c r="L11650" s="5"/>
      <c r="M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3"/>
      <c r="AU11650" s="5"/>
      <c r="AV11650" s="3"/>
      <c r="AW11650" s="3"/>
      <c r="AX11650" s="3"/>
      <c r="AY11650" s="3"/>
      <c r="AZ11650" s="3"/>
      <c r="BA11650" s="3"/>
      <c r="BB11650" s="3"/>
      <c r="BC11650" s="3"/>
      <c r="BD11650" s="3"/>
      <c r="BE11650" s="3"/>
      <c r="BF11650" s="3"/>
      <c r="BG11650" s="3"/>
      <c r="CK11650"/>
    </row>
    <row r="11651" spans="1:89" x14ac:dyDescent="0.25">
      <c r="A11651" s="2"/>
      <c r="B11651" s="5"/>
      <c r="C11651" s="5"/>
      <c r="D11651" s="5"/>
      <c r="E11651" s="5"/>
      <c r="F11651" s="5"/>
      <c r="G11651" s="5"/>
      <c r="H11651" s="5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G11651" s="3"/>
      <c r="AH11651" s="3"/>
      <c r="AI11651" s="3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3"/>
      <c r="AU11651" s="5"/>
      <c r="AV11651" s="3"/>
      <c r="AW11651" s="3"/>
      <c r="AX11651" s="3"/>
      <c r="AY11651" s="3"/>
      <c r="AZ11651" s="3"/>
      <c r="BA11651" s="3"/>
      <c r="BB11651" s="3"/>
      <c r="BC11651" s="3"/>
      <c r="BD11651" s="3"/>
      <c r="BE11651" s="3"/>
      <c r="BF11651" s="3"/>
      <c r="BG11651" s="3"/>
      <c r="CK11651"/>
    </row>
    <row r="11652" spans="1:89" x14ac:dyDescent="0.25">
      <c r="A11652" s="2"/>
      <c r="B11652" s="5"/>
      <c r="C11652" s="5"/>
      <c r="D11652" s="5"/>
      <c r="E11652" s="5"/>
      <c r="F11652" s="5"/>
      <c r="G11652" s="5"/>
      <c r="H11652" s="5"/>
      <c r="I11652" s="5"/>
      <c r="J11652" s="3"/>
      <c r="K11652" s="5"/>
      <c r="L11652" s="5"/>
      <c r="M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3"/>
      <c r="AU11652" s="5"/>
      <c r="AV11652" s="3"/>
      <c r="AW11652" s="3"/>
      <c r="AX11652" s="3"/>
      <c r="AY11652" s="3"/>
      <c r="AZ11652" s="3"/>
      <c r="BA11652" s="3"/>
      <c r="BB11652" s="3"/>
      <c r="BC11652" s="3"/>
      <c r="BD11652" s="3"/>
      <c r="BE11652" s="3"/>
      <c r="BF11652" s="3"/>
      <c r="BG11652" s="3"/>
      <c r="CK11652"/>
    </row>
    <row r="11653" spans="1:89" x14ac:dyDescent="0.25">
      <c r="A11653" s="2"/>
      <c r="B11653" s="5"/>
      <c r="C11653" s="5"/>
      <c r="D11653" s="5"/>
      <c r="E11653" s="5"/>
      <c r="F11653" s="5"/>
      <c r="G11653" s="5"/>
      <c r="H11653" s="5"/>
      <c r="I11653" s="5"/>
      <c r="J11653" s="5"/>
      <c r="K11653" s="5"/>
      <c r="L11653" s="5"/>
      <c r="M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3"/>
      <c r="AU11653" s="5"/>
      <c r="AV11653" s="3"/>
      <c r="AW11653" s="3"/>
      <c r="AX11653" s="3"/>
      <c r="AY11653" s="3"/>
      <c r="AZ11653" s="3"/>
      <c r="BA11653" s="3"/>
      <c r="BB11653" s="3"/>
      <c r="BC11653" s="3"/>
      <c r="BD11653" s="3"/>
      <c r="BE11653" s="3"/>
      <c r="BF11653" s="3"/>
      <c r="BG11653" s="3"/>
      <c r="CK11653"/>
    </row>
    <row r="11654" spans="1:89" x14ac:dyDescent="0.25">
      <c r="A11654" s="2"/>
      <c r="B11654" s="5"/>
      <c r="C11654" s="5"/>
      <c r="D11654" s="5"/>
      <c r="E11654" s="5"/>
      <c r="F11654" s="5"/>
      <c r="G11654" s="5"/>
      <c r="H11654" s="5"/>
      <c r="I11654" s="5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G11654" s="3"/>
      <c r="AH11654" s="3"/>
      <c r="AI11654" s="3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3"/>
      <c r="AU11654" s="5"/>
      <c r="AV11654" s="3"/>
      <c r="AW11654" s="3"/>
      <c r="AX11654" s="3"/>
      <c r="AY11654" s="3"/>
      <c r="AZ11654" s="3"/>
      <c r="BA11654" s="3"/>
      <c r="BB11654" s="3"/>
      <c r="BC11654" s="3"/>
      <c r="BD11654" s="3"/>
      <c r="BE11654" s="3"/>
      <c r="BF11654" s="3"/>
      <c r="BG11654" s="3"/>
      <c r="CK11654"/>
    </row>
    <row r="11655" spans="1:89" x14ac:dyDescent="0.25">
      <c r="A11655" s="2"/>
      <c r="B11655" s="5"/>
      <c r="C11655" s="5"/>
      <c r="D11655" s="5"/>
      <c r="E11655" s="5"/>
      <c r="F11655" s="5"/>
      <c r="G11655" s="5"/>
      <c r="H11655" s="5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G11655" s="3"/>
      <c r="AH11655" s="3"/>
      <c r="AI11655" s="3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3"/>
      <c r="AU11655" s="5"/>
      <c r="AV11655" s="3"/>
      <c r="AW11655" s="3"/>
      <c r="AX11655" s="3"/>
      <c r="AY11655" s="3"/>
      <c r="AZ11655" s="3"/>
      <c r="BA11655" s="3"/>
      <c r="BB11655" s="3"/>
      <c r="BC11655" s="3"/>
      <c r="BD11655" s="3"/>
      <c r="BE11655" s="3"/>
      <c r="BF11655" s="3"/>
      <c r="BG11655" s="3"/>
      <c r="CK11655"/>
    </row>
    <row r="11656" spans="1:89" x14ac:dyDescent="0.25">
      <c r="A11656" s="2"/>
      <c r="B11656" s="5"/>
      <c r="C11656" s="5"/>
      <c r="D11656" s="5"/>
      <c r="E11656" s="5"/>
      <c r="F11656" s="5"/>
      <c r="G11656" s="5"/>
      <c r="H11656" s="5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G11656" s="3"/>
      <c r="AH11656" s="3"/>
      <c r="AI11656" s="3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3"/>
      <c r="AU11656" s="5"/>
      <c r="AV11656" s="3"/>
      <c r="AW11656" s="3"/>
      <c r="AX11656" s="3"/>
      <c r="AY11656" s="3"/>
      <c r="AZ11656" s="3"/>
      <c r="BA11656" s="3"/>
      <c r="BB11656" s="3"/>
      <c r="BC11656" s="3"/>
      <c r="BD11656" s="3"/>
      <c r="BE11656" s="3"/>
      <c r="BF11656" s="3"/>
      <c r="BG11656" s="3"/>
      <c r="CK11656"/>
    </row>
    <row r="11657" spans="1:89" x14ac:dyDescent="0.25">
      <c r="A11657" s="2"/>
      <c r="B11657" s="5"/>
      <c r="C11657" s="5"/>
      <c r="D11657" s="5"/>
      <c r="E11657" s="5"/>
      <c r="F11657" s="5"/>
      <c r="G11657" s="5"/>
      <c r="H11657" s="5"/>
      <c r="I11657" s="5"/>
      <c r="J11657" s="3"/>
      <c r="K11657" s="5"/>
      <c r="L11657" s="5"/>
      <c r="M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3"/>
      <c r="AU11657" s="5"/>
      <c r="AV11657" s="3"/>
      <c r="AW11657" s="3"/>
      <c r="AX11657" s="3"/>
      <c r="AY11657" s="3"/>
      <c r="AZ11657" s="3"/>
      <c r="BA11657" s="3"/>
      <c r="BB11657" s="3"/>
      <c r="BC11657" s="3"/>
      <c r="BD11657" s="3"/>
      <c r="BE11657" s="3"/>
      <c r="BF11657" s="3"/>
      <c r="BG11657" s="3"/>
      <c r="CK11657"/>
    </row>
    <row r="11658" spans="1:89" x14ac:dyDescent="0.25">
      <c r="A11658" s="2"/>
      <c r="B11658" s="5"/>
      <c r="C11658" s="5"/>
      <c r="D11658" s="5"/>
      <c r="E11658" s="5"/>
      <c r="F11658" s="5"/>
      <c r="G11658" s="5"/>
      <c r="H11658" s="5"/>
      <c r="I11658" s="5"/>
      <c r="J11658" s="5"/>
      <c r="K11658" s="5"/>
      <c r="L11658" s="5"/>
      <c r="M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3"/>
      <c r="AU11658" s="5"/>
      <c r="AV11658" s="3"/>
      <c r="AW11658" s="3"/>
      <c r="AX11658" s="3"/>
      <c r="AY11658" s="3"/>
      <c r="AZ11658" s="3"/>
      <c r="BA11658" s="3"/>
      <c r="BB11658" s="3"/>
      <c r="BC11658" s="3"/>
      <c r="BD11658" s="3"/>
      <c r="BE11658" s="3"/>
      <c r="BF11658" s="3"/>
      <c r="BG11658" s="3"/>
      <c r="CK11658"/>
    </row>
    <row r="11659" spans="1:89" x14ac:dyDescent="0.25">
      <c r="A11659" s="2"/>
      <c r="B11659" s="5"/>
      <c r="C11659" s="5"/>
      <c r="D11659" s="5"/>
      <c r="E11659" s="5"/>
      <c r="F11659" s="5"/>
      <c r="G11659" s="5"/>
      <c r="H11659" s="5"/>
      <c r="I11659" s="5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G11659" s="3"/>
      <c r="AH11659" s="3"/>
      <c r="AI11659" s="3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3"/>
      <c r="AU11659" s="5"/>
      <c r="AV11659" s="3"/>
      <c r="AW11659" s="3"/>
      <c r="AX11659" s="3"/>
      <c r="AY11659" s="3"/>
      <c r="AZ11659" s="3"/>
      <c r="BA11659" s="3"/>
      <c r="BB11659" s="3"/>
      <c r="BC11659" s="3"/>
      <c r="BD11659" s="3"/>
      <c r="BE11659" s="3"/>
      <c r="BF11659" s="3"/>
      <c r="BG11659" s="3"/>
      <c r="CK11659"/>
    </row>
    <row r="11660" spans="1:89" x14ac:dyDescent="0.25">
      <c r="A11660" s="2"/>
      <c r="B11660" s="5"/>
      <c r="C11660" s="5"/>
      <c r="D11660" s="5"/>
      <c r="E11660" s="5"/>
      <c r="F11660" s="5"/>
      <c r="G11660" s="5"/>
      <c r="H11660" s="5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G11660" s="3"/>
      <c r="AH11660" s="3"/>
      <c r="AI11660" s="3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3"/>
      <c r="AU11660" s="5"/>
      <c r="AV11660" s="3"/>
      <c r="AW11660" s="3"/>
      <c r="AX11660" s="3"/>
      <c r="AY11660" s="3"/>
      <c r="AZ11660" s="3"/>
      <c r="BA11660" s="3"/>
      <c r="BB11660" s="3"/>
      <c r="BC11660" s="3"/>
      <c r="BD11660" s="3"/>
      <c r="BE11660" s="3"/>
      <c r="BF11660" s="3"/>
      <c r="BG11660" s="3"/>
      <c r="CK11660"/>
    </row>
    <row r="11661" spans="1:89" x14ac:dyDescent="0.25">
      <c r="A11661" s="2"/>
      <c r="B11661" s="5"/>
      <c r="C11661" s="5"/>
      <c r="D11661" s="5"/>
      <c r="E11661" s="5"/>
      <c r="F11661" s="5"/>
      <c r="G11661" s="5"/>
      <c r="H11661" s="5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G11661" s="3"/>
      <c r="AH11661" s="3"/>
      <c r="AI11661" s="3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3"/>
      <c r="AU11661" s="5"/>
      <c r="AV11661" s="3"/>
      <c r="AW11661" s="3"/>
      <c r="AX11661" s="3"/>
      <c r="AY11661" s="3"/>
      <c r="AZ11661" s="3"/>
      <c r="BA11661" s="3"/>
      <c r="BB11661" s="3"/>
      <c r="BC11661" s="3"/>
      <c r="BD11661" s="3"/>
      <c r="BE11661" s="3"/>
      <c r="BF11661" s="3"/>
      <c r="BG11661" s="3"/>
      <c r="CK11661"/>
    </row>
    <row r="11662" spans="1:89" x14ac:dyDescent="0.25">
      <c r="A11662" s="2"/>
      <c r="B11662" s="5"/>
      <c r="C11662" s="5"/>
      <c r="D11662" s="5"/>
      <c r="E11662" s="5"/>
      <c r="F11662" s="5"/>
      <c r="G11662" s="5"/>
      <c r="H11662" s="5"/>
      <c r="I11662" s="5"/>
      <c r="J11662" s="3"/>
      <c r="K11662" s="5"/>
      <c r="L11662" s="5"/>
      <c r="M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3"/>
      <c r="AU11662" s="5"/>
      <c r="AV11662" s="3"/>
      <c r="AW11662" s="3"/>
      <c r="AX11662" s="3"/>
      <c r="AY11662" s="3"/>
      <c r="AZ11662" s="3"/>
      <c r="BA11662" s="3"/>
      <c r="BB11662" s="3"/>
      <c r="BC11662" s="3"/>
      <c r="BD11662" s="3"/>
      <c r="BE11662" s="3"/>
      <c r="BF11662" s="3"/>
      <c r="BG11662" s="3"/>
      <c r="CK11662"/>
    </row>
    <row r="11663" spans="1:89" x14ac:dyDescent="0.25">
      <c r="A11663" s="2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3"/>
      <c r="AU11663" s="5"/>
      <c r="AV11663" s="3"/>
      <c r="AW11663" s="3"/>
      <c r="AX11663" s="3"/>
      <c r="AY11663" s="3"/>
      <c r="AZ11663" s="3"/>
      <c r="BA11663" s="3"/>
      <c r="BB11663" s="3"/>
      <c r="BC11663" s="3"/>
      <c r="BD11663" s="3"/>
      <c r="BE11663" s="3"/>
      <c r="BF11663" s="3"/>
      <c r="BG11663" s="3"/>
      <c r="CK11663"/>
    </row>
    <row r="11664" spans="1:89" x14ac:dyDescent="0.25">
      <c r="A11664" s="2"/>
      <c r="B11664" s="5"/>
      <c r="C11664" s="5"/>
      <c r="D11664" s="5"/>
      <c r="E11664" s="5"/>
      <c r="F11664" s="5"/>
      <c r="G11664" s="5"/>
      <c r="H11664" s="5"/>
      <c r="I11664" s="3"/>
      <c r="J11664" s="5"/>
      <c r="K11664" s="5"/>
      <c r="L11664" s="5"/>
      <c r="M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3"/>
      <c r="AU11664" s="5"/>
      <c r="AV11664" s="3"/>
      <c r="AW11664" s="3"/>
      <c r="AX11664" s="3"/>
      <c r="AY11664" s="3"/>
      <c r="AZ11664" s="3"/>
      <c r="BA11664" s="3"/>
      <c r="BB11664" s="3"/>
      <c r="BC11664" s="3"/>
      <c r="BD11664" s="3"/>
      <c r="BE11664" s="3"/>
      <c r="BF11664" s="3"/>
      <c r="BG11664" s="3"/>
      <c r="CK11664"/>
    </row>
    <row r="11665" spans="1:89" x14ac:dyDescent="0.25">
      <c r="A11665" s="2"/>
      <c r="B11665" s="5"/>
      <c r="C11665" s="5"/>
      <c r="D11665" s="5"/>
      <c r="E11665" s="5"/>
      <c r="F11665" s="5"/>
      <c r="G11665" s="5"/>
      <c r="H11665" s="5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G11665" s="3"/>
      <c r="AH11665" s="3"/>
      <c r="AI11665" s="3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3"/>
      <c r="AU11665" s="5"/>
      <c r="AV11665" s="3"/>
      <c r="AW11665" s="3"/>
      <c r="AX11665" s="3"/>
      <c r="AY11665" s="3"/>
      <c r="AZ11665" s="3"/>
      <c r="BA11665" s="3"/>
      <c r="BB11665" s="3"/>
      <c r="BC11665" s="3"/>
      <c r="BD11665" s="3"/>
      <c r="BE11665" s="3"/>
      <c r="BF11665" s="3"/>
      <c r="BG11665" s="3"/>
      <c r="CK11665"/>
    </row>
    <row r="11666" spans="1:89" x14ac:dyDescent="0.25">
      <c r="A11666" s="2"/>
      <c r="B11666" s="5"/>
      <c r="C11666" s="5"/>
      <c r="D11666" s="5"/>
      <c r="E11666" s="5"/>
      <c r="F11666" s="5"/>
      <c r="G11666" s="5"/>
      <c r="H11666" s="5"/>
      <c r="I11666" s="3"/>
      <c r="J11666" s="5"/>
      <c r="K11666" s="5"/>
      <c r="L11666" s="5"/>
      <c r="M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3"/>
      <c r="AU11666" s="5"/>
      <c r="AV11666" s="3"/>
      <c r="AW11666" s="3"/>
      <c r="AX11666" s="3"/>
      <c r="AY11666" s="3"/>
      <c r="AZ11666" s="3"/>
      <c r="BA11666" s="3"/>
      <c r="BB11666" s="3"/>
      <c r="BC11666" s="3"/>
      <c r="BD11666" s="3"/>
      <c r="BE11666" s="3"/>
      <c r="BF11666" s="3"/>
      <c r="BG11666" s="3"/>
      <c r="CK11666"/>
    </row>
    <row r="11667" spans="1:89" x14ac:dyDescent="0.25">
      <c r="A11667" s="2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3"/>
      <c r="AU11667" s="5"/>
      <c r="AV11667" s="3"/>
      <c r="AW11667" s="3"/>
      <c r="AX11667" s="3"/>
      <c r="AY11667" s="3"/>
      <c r="AZ11667" s="3"/>
      <c r="BA11667" s="3"/>
      <c r="BB11667" s="3"/>
      <c r="BC11667" s="3"/>
      <c r="BD11667" s="3"/>
      <c r="BE11667" s="3"/>
      <c r="BF11667" s="3"/>
      <c r="BG11667" s="3"/>
      <c r="CK11667"/>
    </row>
    <row r="11668" spans="1:89" x14ac:dyDescent="0.25">
      <c r="A11668" s="2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3"/>
      <c r="AU11668" s="5"/>
      <c r="AV11668" s="3"/>
      <c r="AW11668" s="3"/>
      <c r="AX11668" s="3"/>
      <c r="AY11668" s="3"/>
      <c r="AZ11668" s="3"/>
      <c r="BA11668" s="3"/>
      <c r="BB11668" s="3"/>
      <c r="BC11668" s="3"/>
      <c r="BD11668" s="3"/>
      <c r="BE11668" s="3"/>
      <c r="BF11668" s="3"/>
      <c r="BG11668" s="3"/>
      <c r="CK11668"/>
    </row>
    <row r="11669" spans="1:89" x14ac:dyDescent="0.25">
      <c r="A11669" s="2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3"/>
      <c r="AU11669" s="5"/>
      <c r="AV11669" s="3"/>
      <c r="AW11669" s="3"/>
      <c r="AX11669" s="3"/>
      <c r="AY11669" s="3"/>
      <c r="AZ11669" s="3"/>
      <c r="BA11669" s="3"/>
      <c r="BB11669" s="3"/>
      <c r="BC11669" s="3"/>
      <c r="BD11669" s="3"/>
      <c r="BE11669" s="3"/>
      <c r="BF11669" s="3"/>
      <c r="BG11669" s="3"/>
      <c r="CK11669"/>
    </row>
    <row r="11670" spans="1:89" x14ac:dyDescent="0.25">
      <c r="A11670" s="2"/>
      <c r="B11670" s="5"/>
      <c r="C11670" s="5"/>
      <c r="D11670" s="5"/>
      <c r="E11670" s="5"/>
      <c r="F11670" s="5"/>
      <c r="G11670" s="5"/>
      <c r="H11670" s="5"/>
      <c r="I11670" s="3"/>
      <c r="J11670" s="5"/>
      <c r="K11670" s="5"/>
      <c r="L11670" s="5"/>
      <c r="M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3"/>
      <c r="AU11670" s="5"/>
      <c r="AV11670" s="3"/>
      <c r="AW11670" s="3"/>
      <c r="AX11670" s="3"/>
      <c r="AY11670" s="3"/>
      <c r="AZ11670" s="3"/>
      <c r="BA11670" s="3"/>
      <c r="BB11670" s="3"/>
      <c r="BC11670" s="3"/>
      <c r="BD11670" s="3"/>
      <c r="BE11670" s="3"/>
      <c r="BF11670" s="3"/>
      <c r="BG11670" s="3"/>
      <c r="CK11670"/>
    </row>
    <row r="11671" spans="1:89" x14ac:dyDescent="0.25">
      <c r="A11671" s="2"/>
      <c r="B11671" s="5"/>
      <c r="C11671" s="5"/>
      <c r="D11671" s="5"/>
      <c r="E11671" s="5"/>
      <c r="F11671" s="5"/>
      <c r="G11671" s="5"/>
      <c r="H11671" s="5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G11671" s="3"/>
      <c r="AH11671" s="3"/>
      <c r="AI11671" s="3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3"/>
      <c r="AU11671" s="5"/>
      <c r="AV11671" s="3"/>
      <c r="AW11671" s="3"/>
      <c r="AX11671" s="3"/>
      <c r="AY11671" s="3"/>
      <c r="AZ11671" s="3"/>
      <c r="BA11671" s="3"/>
      <c r="BB11671" s="3"/>
      <c r="BC11671" s="3"/>
      <c r="BD11671" s="3"/>
      <c r="BE11671" s="3"/>
      <c r="BF11671" s="3"/>
      <c r="BG11671" s="3"/>
      <c r="CK11671"/>
    </row>
    <row r="11672" spans="1:89" x14ac:dyDescent="0.25">
      <c r="A11672" s="2"/>
      <c r="B11672" s="5"/>
      <c r="C11672" s="5"/>
      <c r="D11672" s="5"/>
      <c r="E11672" s="5"/>
      <c r="F11672" s="5"/>
      <c r="G11672" s="5"/>
      <c r="H11672" s="5"/>
      <c r="I11672" s="3"/>
      <c r="J11672" s="5"/>
      <c r="K11672" s="5"/>
      <c r="L11672" s="5"/>
      <c r="M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3"/>
      <c r="AU11672" s="5"/>
      <c r="AV11672" s="3"/>
      <c r="AW11672" s="3"/>
      <c r="AX11672" s="3"/>
      <c r="AY11672" s="3"/>
      <c r="AZ11672" s="3"/>
      <c r="BA11672" s="3"/>
      <c r="BB11672" s="3"/>
      <c r="BC11672" s="3"/>
      <c r="BD11672" s="3"/>
      <c r="BE11672" s="3"/>
      <c r="BF11672" s="3"/>
      <c r="BG11672" s="3"/>
      <c r="CK11672"/>
    </row>
    <row r="11673" spans="1:89" x14ac:dyDescent="0.25">
      <c r="A11673" s="2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5"/>
      <c r="M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3"/>
      <c r="AU11673" s="5"/>
      <c r="AV11673" s="3"/>
      <c r="AW11673" s="3"/>
      <c r="AX11673" s="3"/>
      <c r="AY11673" s="3"/>
      <c r="AZ11673" s="3"/>
      <c r="BA11673" s="3"/>
      <c r="BB11673" s="3"/>
      <c r="BC11673" s="3"/>
      <c r="BD11673" s="3"/>
      <c r="BE11673" s="3"/>
      <c r="BF11673" s="3"/>
      <c r="BG11673" s="3"/>
      <c r="CK11673"/>
    </row>
    <row r="11674" spans="1:89" x14ac:dyDescent="0.25">
      <c r="A11674" s="2"/>
      <c r="B11674" s="5"/>
      <c r="C11674" s="5"/>
      <c r="D11674" s="5"/>
      <c r="E11674" s="5"/>
      <c r="F11674" s="5"/>
      <c r="G11674" s="5"/>
      <c r="H11674" s="5"/>
      <c r="I11674" s="3"/>
      <c r="J11674" s="3"/>
      <c r="K11674" s="3"/>
      <c r="L11674" s="5"/>
      <c r="M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3"/>
      <c r="AU11674" s="5"/>
      <c r="AV11674" s="3"/>
      <c r="AW11674" s="3"/>
      <c r="AX11674" s="3"/>
      <c r="AY11674" s="3"/>
      <c r="AZ11674" s="3"/>
      <c r="BA11674" s="3"/>
      <c r="BB11674" s="3"/>
      <c r="BC11674" s="3"/>
      <c r="BD11674" s="3"/>
      <c r="BE11674" s="3"/>
      <c r="BF11674" s="3"/>
      <c r="BG11674" s="3"/>
      <c r="CK11674"/>
    </row>
    <row r="11675" spans="1:89" x14ac:dyDescent="0.25">
      <c r="A11675" s="2"/>
      <c r="B11675" s="5"/>
      <c r="C11675" s="5"/>
      <c r="D11675" s="5"/>
      <c r="E11675" s="5"/>
      <c r="F11675" s="5"/>
      <c r="G11675" s="5"/>
      <c r="H11675" s="5"/>
      <c r="I11675" s="5"/>
      <c r="J11675" s="5"/>
      <c r="K11675" s="5"/>
      <c r="L11675" s="5"/>
      <c r="M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3"/>
      <c r="AU11675" s="5"/>
      <c r="AV11675" s="3"/>
      <c r="AW11675" s="3"/>
      <c r="AX11675" s="3"/>
      <c r="AY11675" s="3"/>
      <c r="AZ11675" s="3"/>
      <c r="BA11675" s="3"/>
      <c r="BB11675" s="3"/>
      <c r="BC11675" s="3"/>
      <c r="BD11675" s="3"/>
      <c r="BE11675" s="3"/>
      <c r="BF11675" s="3"/>
      <c r="BG11675" s="3"/>
      <c r="CK11675"/>
    </row>
    <row r="11676" spans="1:89" x14ac:dyDescent="0.25">
      <c r="A11676" s="2"/>
      <c r="B11676" s="5"/>
      <c r="C11676" s="5"/>
      <c r="D11676" s="5"/>
      <c r="E11676" s="5"/>
      <c r="F11676" s="5"/>
      <c r="G11676" s="5"/>
      <c r="H11676" s="5"/>
      <c r="I11676" s="3"/>
      <c r="J11676" s="5"/>
      <c r="K11676" s="5"/>
      <c r="L11676" s="5"/>
      <c r="M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3"/>
      <c r="AU11676" s="5"/>
      <c r="AV11676" s="3"/>
      <c r="AW11676" s="3"/>
      <c r="AX11676" s="3"/>
      <c r="AY11676" s="3"/>
      <c r="AZ11676" s="3"/>
      <c r="BA11676" s="3"/>
      <c r="BB11676" s="3"/>
      <c r="BC11676" s="3"/>
      <c r="BD11676" s="3"/>
      <c r="BE11676" s="3"/>
      <c r="BF11676" s="3"/>
      <c r="BG11676" s="3"/>
      <c r="CK11676"/>
    </row>
    <row r="11677" spans="1:89" x14ac:dyDescent="0.25">
      <c r="A11677" s="2"/>
      <c r="B11677" s="5"/>
      <c r="C11677" s="5"/>
      <c r="D11677" s="5"/>
      <c r="E11677" s="5"/>
      <c r="F11677" s="5"/>
      <c r="G11677" s="5"/>
      <c r="H11677" s="5"/>
      <c r="I11677" s="5"/>
      <c r="J11677" s="3"/>
      <c r="K11677" s="3"/>
      <c r="L11677" s="5"/>
      <c r="M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3"/>
      <c r="AU11677" s="5"/>
      <c r="AV11677" s="3"/>
      <c r="AW11677" s="3"/>
      <c r="AX11677" s="3"/>
      <c r="AY11677" s="3"/>
      <c r="AZ11677" s="3"/>
      <c r="BA11677" s="3"/>
      <c r="BB11677" s="3"/>
      <c r="BC11677" s="3"/>
      <c r="BD11677" s="3"/>
      <c r="BE11677" s="3"/>
      <c r="BF11677" s="3"/>
      <c r="BG11677" s="3"/>
      <c r="CK11677"/>
    </row>
    <row r="11678" spans="1:89" x14ac:dyDescent="0.25">
      <c r="A11678" s="2"/>
      <c r="B11678" s="5"/>
      <c r="C11678" s="5"/>
      <c r="D11678" s="5"/>
      <c r="E11678" s="5"/>
      <c r="F11678" s="5"/>
      <c r="G11678" s="5"/>
      <c r="H11678" s="5"/>
      <c r="I11678" s="3"/>
      <c r="J11678" s="3"/>
      <c r="K11678" s="3"/>
      <c r="L11678" s="5"/>
      <c r="M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3"/>
      <c r="AU11678" s="5"/>
      <c r="AV11678" s="3"/>
      <c r="AW11678" s="3"/>
      <c r="AX11678" s="3"/>
      <c r="AY11678" s="3"/>
      <c r="AZ11678" s="3"/>
      <c r="BA11678" s="3"/>
      <c r="BB11678" s="3"/>
      <c r="BC11678" s="3"/>
      <c r="BD11678" s="3"/>
      <c r="BE11678" s="3"/>
      <c r="BF11678" s="3"/>
      <c r="BG11678" s="3"/>
      <c r="CK11678"/>
    </row>
    <row r="11679" spans="1:89" x14ac:dyDescent="0.25">
      <c r="A11679" s="2"/>
      <c r="B11679" s="5"/>
      <c r="C11679" s="5"/>
      <c r="D11679" s="5"/>
      <c r="E11679" s="5"/>
      <c r="F11679" s="5"/>
      <c r="G11679" s="5"/>
      <c r="H11679" s="5"/>
      <c r="I11679" s="3"/>
      <c r="J11679" s="3"/>
      <c r="K11679" s="3"/>
      <c r="L11679" s="5"/>
      <c r="M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3"/>
      <c r="AU11679" s="5"/>
      <c r="AV11679" s="3"/>
      <c r="AW11679" s="3"/>
      <c r="AX11679" s="3"/>
      <c r="AY11679" s="3"/>
      <c r="AZ11679" s="3"/>
      <c r="BA11679" s="3"/>
      <c r="BB11679" s="3"/>
      <c r="BC11679" s="3"/>
      <c r="BD11679" s="3"/>
      <c r="BE11679" s="3"/>
      <c r="BF11679" s="3"/>
      <c r="BG11679" s="3"/>
      <c r="CK11679"/>
    </row>
    <row r="11680" spans="1:89" x14ac:dyDescent="0.25">
      <c r="A11680" s="2"/>
      <c r="B11680" s="5"/>
      <c r="C11680" s="5"/>
      <c r="D11680" s="5"/>
      <c r="E11680" s="5"/>
      <c r="F11680" s="5"/>
      <c r="G11680" s="5"/>
      <c r="H11680" s="5"/>
      <c r="I11680" s="3"/>
      <c r="J11680" s="5"/>
      <c r="K11680" s="5"/>
      <c r="L11680" s="5"/>
      <c r="M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3"/>
      <c r="AU11680" s="5"/>
      <c r="AV11680" s="3"/>
      <c r="AW11680" s="3"/>
      <c r="AX11680" s="3"/>
      <c r="AY11680" s="3"/>
      <c r="AZ11680" s="3"/>
      <c r="BA11680" s="3"/>
      <c r="BB11680" s="3"/>
      <c r="BC11680" s="3"/>
      <c r="BD11680" s="3"/>
      <c r="BE11680" s="3"/>
      <c r="BF11680" s="3"/>
      <c r="BG11680" s="3"/>
      <c r="CK11680"/>
    </row>
    <row r="11681" spans="1:89" x14ac:dyDescent="0.25">
      <c r="A11681" s="2"/>
      <c r="B11681" s="5"/>
      <c r="C11681" s="5"/>
      <c r="D11681" s="5"/>
      <c r="E11681" s="5"/>
      <c r="F11681" s="5"/>
      <c r="G11681" s="5"/>
      <c r="H11681" s="5"/>
      <c r="I11681" s="3"/>
      <c r="J11681" s="5"/>
      <c r="K11681" s="5"/>
      <c r="L11681" s="5"/>
      <c r="M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3"/>
      <c r="AU11681" s="5"/>
      <c r="AV11681" s="3"/>
      <c r="AW11681" s="3"/>
      <c r="AX11681" s="3"/>
      <c r="AY11681" s="3"/>
      <c r="AZ11681" s="3"/>
      <c r="BA11681" s="3"/>
      <c r="BB11681" s="3"/>
      <c r="BC11681" s="3"/>
      <c r="BD11681" s="3"/>
      <c r="BE11681" s="3"/>
      <c r="BF11681" s="3"/>
      <c r="BG11681" s="3"/>
      <c r="CK11681"/>
    </row>
    <row r="11682" spans="1:89" x14ac:dyDescent="0.25">
      <c r="A11682" s="2"/>
      <c r="B11682" s="5"/>
      <c r="C11682" s="5"/>
      <c r="D11682" s="5"/>
      <c r="E11682" s="5"/>
      <c r="F11682" s="5"/>
      <c r="G11682" s="5"/>
      <c r="H11682" s="5"/>
      <c r="I11682" s="3"/>
      <c r="J11682" s="3"/>
      <c r="K11682" s="3"/>
      <c r="L11682" s="5"/>
      <c r="M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3"/>
      <c r="AU11682" s="5"/>
      <c r="AV11682" s="3"/>
      <c r="AW11682" s="3"/>
      <c r="AX11682" s="3"/>
      <c r="AY11682" s="3"/>
      <c r="AZ11682" s="3"/>
      <c r="BA11682" s="3"/>
      <c r="BB11682" s="3"/>
      <c r="BC11682" s="3"/>
      <c r="BD11682" s="3"/>
      <c r="BE11682" s="3"/>
      <c r="BF11682" s="3"/>
      <c r="BG11682" s="3"/>
      <c r="CK11682"/>
    </row>
    <row r="11683" spans="1:89" x14ac:dyDescent="0.25">
      <c r="A11683" s="2"/>
      <c r="B11683" s="5"/>
      <c r="C11683" s="5"/>
      <c r="D11683" s="5"/>
      <c r="E11683" s="5"/>
      <c r="F11683" s="5"/>
      <c r="G11683" s="5"/>
      <c r="H11683" s="5"/>
      <c r="I11683" s="3"/>
      <c r="J11683" s="3"/>
      <c r="K11683" s="3"/>
      <c r="L11683" s="5"/>
      <c r="M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3"/>
      <c r="AU11683" s="5"/>
      <c r="AV11683" s="3"/>
      <c r="AW11683" s="3"/>
      <c r="AX11683" s="3"/>
      <c r="AY11683" s="3"/>
      <c r="AZ11683" s="3"/>
      <c r="BA11683" s="3"/>
      <c r="BB11683" s="3"/>
      <c r="BC11683" s="3"/>
      <c r="BD11683" s="3"/>
      <c r="BE11683" s="3"/>
      <c r="BF11683" s="3"/>
      <c r="BG11683" s="3"/>
      <c r="CK11683"/>
    </row>
    <row r="11684" spans="1:89" x14ac:dyDescent="0.25">
      <c r="A11684" s="2"/>
      <c r="B11684" s="5"/>
      <c r="C11684" s="5"/>
      <c r="D11684" s="5"/>
      <c r="E11684" s="5"/>
      <c r="F11684" s="5"/>
      <c r="G11684" s="5"/>
      <c r="H11684" s="5"/>
      <c r="I11684" s="3"/>
      <c r="J11684" s="3"/>
      <c r="K11684" s="3"/>
      <c r="L11684" s="5"/>
      <c r="M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3"/>
      <c r="AU11684" s="5"/>
      <c r="AV11684" s="3"/>
      <c r="AW11684" s="3"/>
      <c r="AX11684" s="3"/>
      <c r="AY11684" s="3"/>
      <c r="AZ11684" s="3"/>
      <c r="BA11684" s="3"/>
      <c r="BB11684" s="3"/>
      <c r="BC11684" s="3"/>
      <c r="BD11684" s="3"/>
      <c r="BE11684" s="3"/>
      <c r="BF11684" s="3"/>
      <c r="BG11684" s="3"/>
      <c r="CK11684"/>
    </row>
    <row r="11685" spans="1:89" x14ac:dyDescent="0.25">
      <c r="A11685" s="2"/>
      <c r="B11685" s="5"/>
      <c r="C11685" s="5"/>
      <c r="D11685" s="5"/>
      <c r="E11685" s="5"/>
      <c r="F11685" s="5"/>
      <c r="G11685" s="5"/>
      <c r="H11685" s="5"/>
      <c r="I11685" s="5"/>
      <c r="J11685" s="5"/>
      <c r="K11685" s="5"/>
      <c r="L11685" s="5"/>
      <c r="M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3"/>
      <c r="AU11685" s="5"/>
      <c r="AV11685" s="3"/>
      <c r="AW11685" s="3"/>
      <c r="AX11685" s="3"/>
      <c r="AY11685" s="3"/>
      <c r="AZ11685" s="3"/>
      <c r="BA11685" s="3"/>
      <c r="BB11685" s="3"/>
      <c r="BC11685" s="3"/>
      <c r="BD11685" s="3"/>
      <c r="BE11685" s="3"/>
      <c r="BF11685" s="3"/>
      <c r="BG11685" s="3"/>
      <c r="CK11685"/>
    </row>
    <row r="11686" spans="1:89" x14ac:dyDescent="0.25">
      <c r="A11686" s="2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  <c r="L11686" s="5"/>
      <c r="M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3"/>
      <c r="AU11686" s="5"/>
      <c r="AV11686" s="3"/>
      <c r="AW11686" s="3"/>
      <c r="AX11686" s="3"/>
      <c r="AY11686" s="3"/>
      <c r="AZ11686" s="3"/>
      <c r="BA11686" s="3"/>
      <c r="BB11686" s="3"/>
      <c r="BC11686" s="3"/>
      <c r="BD11686" s="3"/>
      <c r="BE11686" s="3"/>
      <c r="BF11686" s="3"/>
      <c r="BG11686" s="3"/>
      <c r="CK11686"/>
    </row>
    <row r="11687" spans="1:89" x14ac:dyDescent="0.25">
      <c r="A11687" s="2"/>
      <c r="B11687" s="5"/>
      <c r="C11687" s="5"/>
      <c r="D11687" s="5"/>
      <c r="E11687" s="5"/>
      <c r="F11687" s="5"/>
      <c r="G11687" s="5"/>
      <c r="H11687" s="5"/>
      <c r="I11687" s="3"/>
      <c r="J11687" s="3"/>
      <c r="K11687" s="3"/>
      <c r="L11687" s="5"/>
      <c r="M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3"/>
      <c r="AU11687" s="5"/>
      <c r="AV11687" s="3"/>
      <c r="AW11687" s="3"/>
      <c r="AX11687" s="3"/>
      <c r="AY11687" s="3"/>
      <c r="AZ11687" s="3"/>
      <c r="BA11687" s="3"/>
      <c r="BB11687" s="3"/>
      <c r="BC11687" s="3"/>
      <c r="BD11687" s="3"/>
      <c r="BE11687" s="3"/>
      <c r="BF11687" s="3"/>
      <c r="BG11687" s="3"/>
      <c r="CK11687"/>
    </row>
    <row r="11688" spans="1:89" x14ac:dyDescent="0.25">
      <c r="A11688" s="2"/>
      <c r="B11688" s="5"/>
      <c r="C11688" s="5"/>
      <c r="D11688" s="5"/>
      <c r="E11688" s="5"/>
      <c r="F11688" s="5"/>
      <c r="G11688" s="5"/>
      <c r="H11688" s="5"/>
      <c r="I11688" s="5"/>
      <c r="J11688" s="3"/>
      <c r="K11688" s="3"/>
      <c r="L11688" s="5"/>
      <c r="M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3"/>
      <c r="AU11688" s="5"/>
      <c r="AV11688" s="3"/>
      <c r="AW11688" s="3"/>
      <c r="AX11688" s="3"/>
      <c r="AY11688" s="3"/>
      <c r="AZ11688" s="3"/>
      <c r="BA11688" s="3"/>
      <c r="BB11688" s="3"/>
      <c r="BC11688" s="3"/>
      <c r="BD11688" s="3"/>
      <c r="BE11688" s="3"/>
      <c r="BF11688" s="3"/>
      <c r="BG11688" s="3"/>
      <c r="CK11688"/>
    </row>
    <row r="11689" spans="1:89" x14ac:dyDescent="0.25">
      <c r="A11689" s="2"/>
      <c r="B11689" s="5"/>
      <c r="C11689" s="5"/>
      <c r="D11689" s="5"/>
      <c r="E11689" s="5"/>
      <c r="F11689" s="5"/>
      <c r="G11689" s="5"/>
      <c r="H11689" s="5"/>
      <c r="I11689" s="5"/>
      <c r="J11689" s="5"/>
      <c r="K11689" s="5"/>
      <c r="L11689" s="5"/>
      <c r="M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3"/>
      <c r="AU11689" s="5"/>
      <c r="AV11689" s="3"/>
      <c r="AW11689" s="3"/>
      <c r="AX11689" s="3"/>
      <c r="AY11689" s="3"/>
      <c r="AZ11689" s="3"/>
      <c r="BA11689" s="3"/>
      <c r="BB11689" s="3"/>
      <c r="BC11689" s="3"/>
      <c r="BD11689" s="3"/>
      <c r="BE11689" s="3"/>
      <c r="BF11689" s="3"/>
      <c r="BG11689" s="3"/>
      <c r="CK11689"/>
    </row>
    <row r="11690" spans="1:89" x14ac:dyDescent="0.25">
      <c r="A11690" s="2"/>
      <c r="B11690" s="5"/>
      <c r="C11690" s="5"/>
      <c r="D11690" s="5"/>
      <c r="E11690" s="5"/>
      <c r="F11690" s="5"/>
      <c r="G11690" s="5"/>
      <c r="H11690" s="5"/>
      <c r="I11690" s="5"/>
      <c r="J11690" s="5"/>
      <c r="K11690" s="5"/>
      <c r="L11690" s="5"/>
      <c r="M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3"/>
      <c r="AU11690" s="5"/>
      <c r="AV11690" s="3"/>
      <c r="AW11690" s="3"/>
      <c r="AX11690" s="3"/>
      <c r="AY11690" s="3"/>
      <c r="AZ11690" s="3"/>
      <c r="BA11690" s="3"/>
      <c r="BB11690" s="3"/>
      <c r="BC11690" s="3"/>
      <c r="BD11690" s="3"/>
      <c r="BE11690" s="3"/>
      <c r="BF11690" s="3"/>
      <c r="BG11690" s="3"/>
      <c r="CK11690"/>
    </row>
    <row r="11691" spans="1:89" x14ac:dyDescent="0.25">
      <c r="A11691" s="2"/>
      <c r="B11691" s="5"/>
      <c r="C11691" s="5"/>
      <c r="D11691" s="5"/>
      <c r="E11691" s="5"/>
      <c r="F11691" s="5"/>
      <c r="G11691" s="5"/>
      <c r="H11691" s="5"/>
      <c r="I11691" s="3"/>
      <c r="J11691" s="5"/>
      <c r="K11691" s="5"/>
      <c r="L11691" s="5"/>
      <c r="M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3"/>
      <c r="AU11691" s="5"/>
      <c r="AV11691" s="3"/>
      <c r="AW11691" s="3"/>
      <c r="AX11691" s="3"/>
      <c r="AY11691" s="3"/>
      <c r="AZ11691" s="3"/>
      <c r="BA11691" s="3"/>
      <c r="BB11691" s="3"/>
      <c r="BC11691" s="3"/>
      <c r="BD11691" s="3"/>
      <c r="BE11691" s="3"/>
      <c r="BF11691" s="3"/>
      <c r="BG11691" s="3"/>
      <c r="CK11691"/>
    </row>
    <row r="11692" spans="1:89" x14ac:dyDescent="0.25">
      <c r="A11692" s="2"/>
      <c r="B11692" s="5"/>
      <c r="C11692" s="5"/>
      <c r="D11692" s="5"/>
      <c r="E11692" s="5"/>
      <c r="F11692" s="5"/>
      <c r="G11692" s="5"/>
      <c r="H11692" s="5"/>
      <c r="I11692" s="3"/>
      <c r="J11692" s="5"/>
      <c r="K11692" s="5"/>
      <c r="L11692" s="5"/>
      <c r="M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3"/>
      <c r="AU11692" s="5"/>
      <c r="AV11692" s="3"/>
      <c r="AW11692" s="3"/>
      <c r="AX11692" s="3"/>
      <c r="AY11692" s="3"/>
      <c r="AZ11692" s="3"/>
      <c r="BA11692" s="3"/>
      <c r="BB11692" s="3"/>
      <c r="BC11692" s="3"/>
      <c r="BD11692" s="3"/>
      <c r="BE11692" s="3"/>
      <c r="BF11692" s="3"/>
      <c r="BG11692" s="3"/>
      <c r="CK11692"/>
    </row>
    <row r="11693" spans="1:89" x14ac:dyDescent="0.25">
      <c r="A11693" s="2"/>
      <c r="B11693" s="5"/>
      <c r="C11693" s="5"/>
      <c r="D11693" s="5"/>
      <c r="E11693" s="5"/>
      <c r="F11693" s="5"/>
      <c r="G11693" s="5"/>
      <c r="H11693" s="5"/>
      <c r="I11693" s="5"/>
      <c r="J11693" s="5"/>
      <c r="K11693" s="5"/>
      <c r="L11693" s="5"/>
      <c r="M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3"/>
      <c r="AU11693" s="5"/>
      <c r="AV11693" s="3"/>
      <c r="AW11693" s="3"/>
      <c r="AX11693" s="3"/>
      <c r="AY11693" s="3"/>
      <c r="AZ11693" s="3"/>
      <c r="BA11693" s="3"/>
      <c r="BB11693" s="3"/>
      <c r="BC11693" s="3"/>
      <c r="BD11693" s="3"/>
      <c r="BE11693" s="3"/>
      <c r="BF11693" s="3"/>
      <c r="BG11693" s="3"/>
      <c r="CK11693"/>
    </row>
    <row r="11694" spans="1:89" x14ac:dyDescent="0.25">
      <c r="A11694" s="2"/>
      <c r="B11694" s="5"/>
      <c r="C11694" s="5"/>
      <c r="D11694" s="5"/>
      <c r="E11694" s="5"/>
      <c r="F11694" s="5"/>
      <c r="G11694" s="5"/>
      <c r="H11694" s="5"/>
      <c r="I11694" s="5"/>
      <c r="J11694" s="3"/>
      <c r="K11694" s="3"/>
      <c r="L11694" s="5"/>
      <c r="M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3"/>
      <c r="AU11694" s="5"/>
      <c r="AV11694" s="3"/>
      <c r="AW11694" s="3"/>
      <c r="AX11694" s="3"/>
      <c r="AY11694" s="3"/>
      <c r="AZ11694" s="3"/>
      <c r="BA11694" s="3"/>
      <c r="BB11694" s="3"/>
      <c r="BC11694" s="3"/>
      <c r="BD11694" s="3"/>
      <c r="BE11694" s="3"/>
      <c r="BF11694" s="3"/>
      <c r="BG11694" s="3"/>
      <c r="CK11694"/>
    </row>
    <row r="11695" spans="1:89" x14ac:dyDescent="0.25">
      <c r="A11695" s="2"/>
      <c r="B11695" s="5"/>
      <c r="C11695" s="5"/>
      <c r="D11695" s="5"/>
      <c r="E11695" s="5"/>
      <c r="F11695" s="5"/>
      <c r="G11695" s="5"/>
      <c r="H11695" s="5"/>
      <c r="I11695" s="5"/>
      <c r="J11695" s="5"/>
      <c r="K11695" s="5"/>
      <c r="L11695" s="5"/>
      <c r="M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3"/>
      <c r="AU11695" s="5"/>
      <c r="AV11695" s="3"/>
      <c r="AW11695" s="3"/>
      <c r="AX11695" s="3"/>
      <c r="AY11695" s="3"/>
      <c r="AZ11695" s="3"/>
      <c r="BA11695" s="3"/>
      <c r="BB11695" s="3"/>
      <c r="BC11695" s="3"/>
      <c r="BD11695" s="3"/>
      <c r="BE11695" s="3"/>
      <c r="BF11695" s="3"/>
      <c r="BG11695" s="3"/>
      <c r="CK11695"/>
    </row>
    <row r="11696" spans="1:89" x14ac:dyDescent="0.25">
      <c r="A11696" s="2"/>
      <c r="B11696" s="5"/>
      <c r="C11696" s="5"/>
      <c r="D11696" s="5"/>
      <c r="E11696" s="5"/>
      <c r="F11696" s="5"/>
      <c r="G11696" s="5"/>
      <c r="H11696" s="5"/>
      <c r="I11696" s="3"/>
      <c r="J11696" s="5"/>
      <c r="K11696" s="5"/>
      <c r="L11696" s="5"/>
      <c r="M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3"/>
      <c r="AU11696" s="5"/>
      <c r="AV11696" s="3"/>
      <c r="AW11696" s="3"/>
      <c r="AX11696" s="3"/>
      <c r="AY11696" s="3"/>
      <c r="AZ11696" s="3"/>
      <c r="BA11696" s="3"/>
      <c r="BB11696" s="3"/>
      <c r="BC11696" s="3"/>
      <c r="BD11696" s="3"/>
      <c r="BE11696" s="3"/>
      <c r="BF11696" s="3"/>
      <c r="BG11696" s="3"/>
      <c r="CK11696"/>
    </row>
    <row r="11697" spans="1:89" x14ac:dyDescent="0.25">
      <c r="A11697" s="2"/>
      <c r="B11697" s="5"/>
      <c r="C11697" s="5"/>
      <c r="D11697" s="5"/>
      <c r="E11697" s="5"/>
      <c r="F11697" s="5"/>
      <c r="G11697" s="5"/>
      <c r="H11697" s="5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3"/>
      <c r="AU11697" s="5"/>
      <c r="AV11697" s="3"/>
      <c r="AW11697" s="3"/>
      <c r="AX11697" s="3"/>
      <c r="AY11697" s="3"/>
      <c r="AZ11697" s="3"/>
      <c r="BA11697" s="3"/>
      <c r="BB11697" s="3"/>
      <c r="BC11697" s="3"/>
      <c r="BD11697" s="3"/>
      <c r="BE11697" s="3"/>
      <c r="BF11697" s="3"/>
      <c r="BG11697" s="3"/>
      <c r="CK11697"/>
    </row>
    <row r="11698" spans="1:89" x14ac:dyDescent="0.25">
      <c r="A11698" s="2"/>
      <c r="B11698" s="5"/>
      <c r="C11698" s="5"/>
      <c r="D11698" s="5"/>
      <c r="E11698" s="5"/>
      <c r="F11698" s="5"/>
      <c r="G11698" s="5"/>
      <c r="H11698" s="5"/>
      <c r="I11698" s="3"/>
      <c r="J11698" s="5"/>
      <c r="K11698" s="5"/>
      <c r="L11698" s="5"/>
      <c r="M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3"/>
      <c r="AU11698" s="5"/>
      <c r="AV11698" s="3"/>
      <c r="AW11698" s="3"/>
      <c r="AX11698" s="3"/>
      <c r="AY11698" s="3"/>
      <c r="AZ11698" s="3"/>
      <c r="BA11698" s="3"/>
      <c r="BB11698" s="3"/>
      <c r="BC11698" s="3"/>
      <c r="BD11698" s="3"/>
      <c r="BE11698" s="3"/>
      <c r="BF11698" s="3"/>
      <c r="BG11698" s="3"/>
      <c r="CK11698"/>
    </row>
    <row r="11699" spans="1:89" x14ac:dyDescent="0.25">
      <c r="A11699" s="2"/>
      <c r="B11699" s="5"/>
      <c r="C11699" s="5"/>
      <c r="D11699" s="5"/>
      <c r="E11699" s="5"/>
      <c r="F11699" s="5"/>
      <c r="G11699" s="5"/>
      <c r="H11699" s="5"/>
      <c r="I11699" s="3"/>
      <c r="J11699" s="5"/>
      <c r="K11699" s="5"/>
      <c r="L11699" s="5"/>
      <c r="M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3"/>
      <c r="AU11699" s="5"/>
      <c r="AV11699" s="3"/>
      <c r="AW11699" s="3"/>
      <c r="AX11699" s="3"/>
      <c r="AY11699" s="3"/>
      <c r="AZ11699" s="3"/>
      <c r="BA11699" s="3"/>
      <c r="BB11699" s="3"/>
      <c r="BC11699" s="3"/>
      <c r="BD11699" s="3"/>
      <c r="BE11699" s="3"/>
      <c r="BF11699" s="3"/>
      <c r="BG11699" s="3"/>
      <c r="CK11699"/>
    </row>
    <row r="11700" spans="1:89" x14ac:dyDescent="0.25">
      <c r="A11700" s="2"/>
      <c r="B11700" s="5"/>
      <c r="C11700" s="5"/>
      <c r="D11700" s="5"/>
      <c r="E11700" s="5"/>
      <c r="F11700" s="5"/>
      <c r="G11700" s="5"/>
      <c r="H11700" s="5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G11700" s="3"/>
      <c r="AH11700" s="3"/>
      <c r="AI11700" s="3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3"/>
      <c r="AU11700" s="5"/>
      <c r="AV11700" s="3"/>
      <c r="AW11700" s="3"/>
      <c r="AX11700" s="3"/>
      <c r="AY11700" s="3"/>
      <c r="AZ11700" s="3"/>
      <c r="BA11700" s="3"/>
      <c r="BB11700" s="3"/>
      <c r="BC11700" s="3"/>
      <c r="BD11700" s="3"/>
      <c r="BE11700" s="3"/>
      <c r="BF11700" s="3"/>
      <c r="BG11700" s="3"/>
      <c r="CK11700"/>
    </row>
    <row r="11701" spans="1:89" x14ac:dyDescent="0.25">
      <c r="A11701" s="2"/>
      <c r="B11701" s="5"/>
      <c r="C11701" s="5"/>
      <c r="D11701" s="5"/>
      <c r="E11701" s="5"/>
      <c r="F11701" s="5"/>
      <c r="G11701" s="5"/>
      <c r="H11701" s="5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G11701" s="3"/>
      <c r="AH11701" s="3"/>
      <c r="AI11701" s="3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3"/>
      <c r="AU11701" s="5"/>
      <c r="AV11701" s="3"/>
      <c r="AW11701" s="3"/>
      <c r="AX11701" s="3"/>
      <c r="AY11701" s="3"/>
      <c r="AZ11701" s="3"/>
      <c r="BA11701" s="3"/>
      <c r="BB11701" s="3"/>
      <c r="BC11701" s="3"/>
      <c r="BD11701" s="3"/>
      <c r="BE11701" s="3"/>
      <c r="BF11701" s="3"/>
      <c r="BG11701" s="3"/>
      <c r="CK11701"/>
    </row>
    <row r="11702" spans="1:89" x14ac:dyDescent="0.25">
      <c r="A11702" s="2"/>
      <c r="B11702" s="5"/>
      <c r="C11702" s="5"/>
      <c r="D11702" s="5"/>
      <c r="E11702" s="5"/>
      <c r="F11702" s="5"/>
      <c r="G11702" s="5"/>
      <c r="H11702" s="5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G11702" s="3"/>
      <c r="AH11702" s="3"/>
      <c r="AI11702" s="3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3"/>
      <c r="AU11702" s="5"/>
      <c r="AV11702" s="3"/>
      <c r="AW11702" s="3"/>
      <c r="AX11702" s="3"/>
      <c r="AY11702" s="3"/>
      <c r="AZ11702" s="3"/>
      <c r="BA11702" s="3"/>
      <c r="BB11702" s="3"/>
      <c r="BC11702" s="3"/>
      <c r="BD11702" s="3"/>
      <c r="BE11702" s="3"/>
      <c r="BF11702" s="3"/>
      <c r="BG11702" s="3"/>
      <c r="CK11702"/>
    </row>
    <row r="11703" spans="1:89" x14ac:dyDescent="0.25">
      <c r="A11703" s="2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  <c r="L11703" s="5"/>
      <c r="M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3"/>
      <c r="AU11703" s="5"/>
      <c r="AV11703" s="3"/>
      <c r="AW11703" s="3"/>
      <c r="AX11703" s="3"/>
      <c r="AY11703" s="3"/>
      <c r="AZ11703" s="3"/>
      <c r="BA11703" s="3"/>
      <c r="BB11703" s="3"/>
      <c r="BC11703" s="3"/>
      <c r="BD11703" s="3"/>
      <c r="BE11703" s="3"/>
      <c r="BF11703" s="3"/>
      <c r="BG11703" s="3"/>
      <c r="CK11703"/>
    </row>
    <row r="11704" spans="1:89" x14ac:dyDescent="0.25">
      <c r="A11704" s="2"/>
      <c r="B11704" s="5"/>
      <c r="C11704" s="5"/>
      <c r="D11704" s="5"/>
      <c r="E11704" s="5"/>
      <c r="F11704" s="5"/>
      <c r="G11704" s="5"/>
      <c r="H11704" s="5"/>
      <c r="I11704" s="3"/>
      <c r="J11704" s="5"/>
      <c r="K11704" s="5"/>
      <c r="L11704" s="5"/>
      <c r="M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3"/>
      <c r="AU11704" s="5"/>
      <c r="AV11704" s="3"/>
      <c r="AW11704" s="3"/>
      <c r="AX11704" s="3"/>
      <c r="AY11704" s="3"/>
      <c r="AZ11704" s="3"/>
      <c r="BA11704" s="3"/>
      <c r="BB11704" s="3"/>
      <c r="BC11704" s="3"/>
      <c r="BD11704" s="3"/>
      <c r="BE11704" s="3"/>
      <c r="BF11704" s="3"/>
      <c r="BG11704" s="3"/>
      <c r="CK11704"/>
    </row>
    <row r="11705" spans="1:89" x14ac:dyDescent="0.25">
      <c r="A11705" s="2"/>
      <c r="B11705" s="5"/>
      <c r="C11705" s="5"/>
      <c r="D11705" s="5"/>
      <c r="E11705" s="5"/>
      <c r="F11705" s="5"/>
      <c r="G11705" s="5"/>
      <c r="H11705" s="5"/>
      <c r="I11705" s="5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G11705" s="3"/>
      <c r="AH11705" s="3"/>
      <c r="AI11705" s="3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3"/>
      <c r="AU11705" s="5"/>
      <c r="AV11705" s="3"/>
      <c r="AW11705" s="3"/>
      <c r="AX11705" s="3"/>
      <c r="AY11705" s="3"/>
      <c r="AZ11705" s="3"/>
      <c r="BA11705" s="3"/>
      <c r="BB11705" s="3"/>
      <c r="BC11705" s="3"/>
      <c r="BD11705" s="3"/>
      <c r="BE11705" s="3"/>
      <c r="BF11705" s="3"/>
      <c r="BG11705" s="3"/>
      <c r="CK11705"/>
    </row>
    <row r="11706" spans="1:89" x14ac:dyDescent="0.25">
      <c r="A11706" s="2"/>
      <c r="B11706" s="5"/>
      <c r="C11706" s="5"/>
      <c r="D11706" s="5"/>
      <c r="E11706" s="5"/>
      <c r="F11706" s="5"/>
      <c r="G11706" s="5"/>
      <c r="H11706" s="5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G11706" s="3"/>
      <c r="AH11706" s="3"/>
      <c r="AI11706" s="3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3"/>
      <c r="AU11706" s="5"/>
      <c r="AV11706" s="3"/>
      <c r="AW11706" s="3"/>
      <c r="AX11706" s="3"/>
      <c r="AY11706" s="3"/>
      <c r="AZ11706" s="3"/>
      <c r="BA11706" s="3"/>
      <c r="BB11706" s="3"/>
      <c r="BC11706" s="3"/>
      <c r="BD11706" s="3"/>
      <c r="BE11706" s="3"/>
      <c r="BF11706" s="3"/>
      <c r="BG11706" s="3"/>
      <c r="CK11706"/>
    </row>
    <row r="11707" spans="1:89" x14ac:dyDescent="0.25">
      <c r="A11707" s="2"/>
      <c r="B11707" s="5"/>
      <c r="C11707" s="5"/>
      <c r="D11707" s="5"/>
      <c r="E11707" s="5"/>
      <c r="F11707" s="5"/>
      <c r="G11707" s="5"/>
      <c r="H11707" s="5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G11707" s="3"/>
      <c r="AH11707" s="3"/>
      <c r="AI11707" s="3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3"/>
      <c r="AU11707" s="5"/>
      <c r="AV11707" s="3"/>
      <c r="AW11707" s="3"/>
      <c r="AX11707" s="3"/>
      <c r="AY11707" s="3"/>
      <c r="AZ11707" s="3"/>
      <c r="BA11707" s="3"/>
      <c r="BB11707" s="3"/>
      <c r="BC11707" s="3"/>
      <c r="BD11707" s="3"/>
      <c r="BE11707" s="3"/>
      <c r="BF11707" s="3"/>
      <c r="BG11707" s="3"/>
      <c r="CK11707"/>
    </row>
    <row r="11708" spans="1:89" x14ac:dyDescent="0.25">
      <c r="A11708" s="2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  <c r="L11708" s="5"/>
      <c r="M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3"/>
      <c r="AU11708" s="5"/>
      <c r="AV11708" s="3"/>
      <c r="AW11708" s="3"/>
      <c r="AX11708" s="3"/>
      <c r="AY11708" s="3"/>
      <c r="AZ11708" s="3"/>
      <c r="BA11708" s="3"/>
      <c r="BB11708" s="3"/>
      <c r="BC11708" s="3"/>
      <c r="BD11708" s="3"/>
      <c r="BE11708" s="3"/>
      <c r="BF11708" s="3"/>
      <c r="BG11708" s="3"/>
      <c r="CK11708"/>
    </row>
    <row r="11709" spans="1:89" x14ac:dyDescent="0.25">
      <c r="A11709" s="2"/>
      <c r="B11709" s="5"/>
      <c r="C11709" s="5"/>
      <c r="D11709" s="5"/>
      <c r="E11709" s="5"/>
      <c r="F11709" s="5"/>
      <c r="G11709" s="5"/>
      <c r="H11709" s="5"/>
      <c r="I11709" s="3"/>
      <c r="J11709" s="5"/>
      <c r="K11709" s="5"/>
      <c r="L11709" s="5"/>
      <c r="M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3"/>
      <c r="AU11709" s="5"/>
      <c r="AV11709" s="3"/>
      <c r="AW11709" s="3"/>
      <c r="AX11709" s="3"/>
      <c r="AY11709" s="3"/>
      <c r="AZ11709" s="3"/>
      <c r="BA11709" s="3"/>
      <c r="BB11709" s="3"/>
      <c r="BC11709" s="3"/>
      <c r="BD11709" s="3"/>
      <c r="BE11709" s="3"/>
      <c r="BF11709" s="3"/>
      <c r="BG11709" s="3"/>
      <c r="CK11709"/>
    </row>
    <row r="11710" spans="1:89" x14ac:dyDescent="0.25">
      <c r="A11710" s="2"/>
      <c r="B11710" s="5"/>
      <c r="C11710" s="5"/>
      <c r="D11710" s="5"/>
      <c r="E11710" s="5"/>
      <c r="F11710" s="5"/>
      <c r="G11710" s="5"/>
      <c r="H11710" s="5"/>
      <c r="I11710" s="5"/>
      <c r="J11710" s="5"/>
      <c r="K11710" s="3"/>
      <c r="L11710" s="3"/>
      <c r="M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3"/>
      <c r="AU11710" s="5"/>
      <c r="AV11710" s="3"/>
      <c r="AW11710" s="3"/>
      <c r="AX11710" s="3"/>
      <c r="AY11710" s="3"/>
      <c r="AZ11710" s="3"/>
      <c r="BA11710" s="3"/>
      <c r="BB11710" s="3"/>
      <c r="BC11710" s="3"/>
      <c r="BD11710" s="3"/>
      <c r="BE11710" s="3"/>
      <c r="BF11710" s="3"/>
      <c r="BG11710" s="3"/>
      <c r="CK11710"/>
    </row>
    <row r="11711" spans="1:89" x14ac:dyDescent="0.25">
      <c r="A11711" s="2"/>
      <c r="B11711" s="5"/>
      <c r="C11711" s="5"/>
      <c r="D11711" s="5"/>
      <c r="E11711" s="5"/>
      <c r="F11711" s="5"/>
      <c r="G11711" s="5"/>
      <c r="H11711" s="5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G11711" s="3"/>
      <c r="AH11711" s="3"/>
      <c r="AI11711" s="3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3"/>
      <c r="AU11711" s="5"/>
      <c r="AV11711" s="3"/>
      <c r="AW11711" s="3"/>
      <c r="AX11711" s="3"/>
      <c r="AY11711" s="3"/>
      <c r="AZ11711" s="3"/>
      <c r="BA11711" s="3"/>
      <c r="BB11711" s="3"/>
      <c r="BC11711" s="3"/>
      <c r="BD11711" s="3"/>
      <c r="BE11711" s="3"/>
      <c r="BF11711" s="3"/>
      <c r="BG11711" s="3"/>
      <c r="CK11711"/>
    </row>
    <row r="11712" spans="1:89" x14ac:dyDescent="0.25">
      <c r="A11712" s="2"/>
      <c r="B11712" s="5"/>
      <c r="C11712" s="5"/>
      <c r="D11712" s="5"/>
      <c r="E11712" s="5"/>
      <c r="F11712" s="5"/>
      <c r="G11712" s="5"/>
      <c r="H11712" s="5"/>
      <c r="I11712" s="5"/>
      <c r="J11712" s="5"/>
      <c r="K11712" s="5"/>
      <c r="L11712" s="5"/>
      <c r="M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3"/>
      <c r="AU11712" s="5"/>
      <c r="AV11712" s="3"/>
      <c r="AW11712" s="3"/>
      <c r="AX11712" s="3"/>
      <c r="AY11712" s="3"/>
      <c r="AZ11712" s="3"/>
      <c r="BA11712" s="3"/>
      <c r="BB11712" s="3"/>
      <c r="BC11712" s="3"/>
      <c r="BD11712" s="3"/>
      <c r="BE11712" s="3"/>
      <c r="BF11712" s="3"/>
      <c r="BG11712" s="3"/>
      <c r="CK11712"/>
    </row>
    <row r="11713" spans="1:89" x14ac:dyDescent="0.25">
      <c r="A11713" s="2"/>
      <c r="B11713" s="5"/>
      <c r="C11713" s="5"/>
      <c r="D11713" s="5"/>
      <c r="E11713" s="5"/>
      <c r="F11713" s="5"/>
      <c r="G11713" s="5"/>
      <c r="H11713" s="5"/>
      <c r="I11713" s="3"/>
      <c r="J11713" s="5"/>
      <c r="K11713" s="5"/>
      <c r="L11713" s="5"/>
      <c r="M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3"/>
      <c r="AU11713" s="5"/>
      <c r="AV11713" s="3"/>
      <c r="AW11713" s="3"/>
      <c r="AX11713" s="3"/>
      <c r="AY11713" s="3"/>
      <c r="AZ11713" s="3"/>
      <c r="BA11713" s="3"/>
      <c r="BB11713" s="3"/>
      <c r="BC11713" s="3"/>
      <c r="BD11713" s="3"/>
      <c r="BE11713" s="3"/>
      <c r="BF11713" s="3"/>
      <c r="BG11713" s="3"/>
      <c r="CK11713"/>
    </row>
    <row r="11714" spans="1:89" x14ac:dyDescent="0.25">
      <c r="A11714" s="2"/>
      <c r="B11714" s="5"/>
      <c r="C11714" s="5"/>
      <c r="D11714" s="5"/>
      <c r="E11714" s="5"/>
      <c r="F11714" s="5"/>
      <c r="G11714" s="5"/>
      <c r="H11714" s="5"/>
      <c r="I11714" s="3"/>
      <c r="J11714" s="5"/>
      <c r="K11714" s="5"/>
      <c r="L11714" s="5"/>
      <c r="M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3"/>
      <c r="AU11714" s="5"/>
      <c r="AV11714" s="3"/>
      <c r="AW11714" s="3"/>
      <c r="AX11714" s="3"/>
      <c r="AY11714" s="3"/>
      <c r="AZ11714" s="3"/>
      <c r="BA11714" s="3"/>
      <c r="BB11714" s="3"/>
      <c r="BC11714" s="3"/>
      <c r="BD11714" s="3"/>
      <c r="BE11714" s="3"/>
      <c r="BF11714" s="3"/>
      <c r="BG11714" s="3"/>
      <c r="CK11714"/>
    </row>
    <row r="11715" spans="1:89" x14ac:dyDescent="0.25">
      <c r="A11715" s="2"/>
      <c r="B11715" s="5"/>
      <c r="C11715" s="5"/>
      <c r="D11715" s="5"/>
      <c r="E11715" s="5"/>
      <c r="F11715" s="5"/>
      <c r="G11715" s="5"/>
      <c r="H11715" s="5"/>
      <c r="I11715" s="5"/>
      <c r="J11715" s="5"/>
      <c r="K11715" s="5"/>
      <c r="L11715" s="5"/>
      <c r="M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3"/>
      <c r="AU11715" s="5"/>
      <c r="AV11715" s="3"/>
      <c r="AW11715" s="3"/>
      <c r="AX11715" s="3"/>
      <c r="AY11715" s="3"/>
      <c r="AZ11715" s="3"/>
      <c r="BA11715" s="3"/>
      <c r="BB11715" s="3"/>
      <c r="BC11715" s="3"/>
      <c r="BD11715" s="3"/>
      <c r="BE11715" s="3"/>
      <c r="BF11715" s="3"/>
      <c r="BG11715" s="3"/>
      <c r="CK11715"/>
    </row>
    <row r="11716" spans="1:89" x14ac:dyDescent="0.25">
      <c r="A11716" s="2"/>
      <c r="B11716" s="5"/>
      <c r="C11716" s="5"/>
      <c r="D11716" s="5"/>
      <c r="E11716" s="5"/>
      <c r="F11716" s="5"/>
      <c r="G11716" s="5"/>
      <c r="H11716" s="5"/>
      <c r="I11716" s="3"/>
      <c r="J11716" s="5"/>
      <c r="K11716" s="5"/>
      <c r="L11716" s="5"/>
      <c r="M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3"/>
      <c r="AU11716" s="5"/>
      <c r="AV11716" s="3"/>
      <c r="AW11716" s="3"/>
      <c r="AX11716" s="3"/>
      <c r="AY11716" s="3"/>
      <c r="AZ11716" s="3"/>
      <c r="BA11716" s="3"/>
      <c r="BB11716" s="3"/>
      <c r="BC11716" s="3"/>
      <c r="BD11716" s="3"/>
      <c r="BE11716" s="3"/>
      <c r="BF11716" s="3"/>
      <c r="BG11716" s="3"/>
      <c r="CK11716"/>
    </row>
    <row r="11717" spans="1:89" x14ac:dyDescent="0.25">
      <c r="A11717" s="2"/>
      <c r="B11717" s="5"/>
      <c r="C11717" s="5"/>
      <c r="D11717" s="5"/>
      <c r="E11717" s="5"/>
      <c r="F11717" s="5"/>
      <c r="G11717" s="5"/>
      <c r="H11717" s="5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3"/>
      <c r="AU11717" s="5"/>
      <c r="AV11717" s="3"/>
      <c r="AW11717" s="3"/>
      <c r="AX11717" s="3"/>
      <c r="AY11717" s="3"/>
      <c r="AZ11717" s="3"/>
      <c r="BA11717" s="3"/>
      <c r="BB11717" s="3"/>
      <c r="BC11717" s="3"/>
      <c r="BD11717" s="3"/>
      <c r="BE11717" s="3"/>
      <c r="BF11717" s="3"/>
      <c r="BG11717" s="3"/>
      <c r="CK11717"/>
    </row>
    <row r="11718" spans="1:89" x14ac:dyDescent="0.25">
      <c r="A11718" s="2"/>
      <c r="B11718" s="5"/>
      <c r="C11718" s="5"/>
      <c r="D11718" s="5"/>
      <c r="E11718" s="5"/>
      <c r="F11718" s="5"/>
      <c r="G11718" s="5"/>
      <c r="H11718" s="5"/>
      <c r="I11718" s="3"/>
      <c r="J11718" s="5"/>
      <c r="K11718" s="5"/>
      <c r="L11718" s="5"/>
      <c r="M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3"/>
      <c r="AU11718" s="5"/>
      <c r="AV11718" s="3"/>
      <c r="AW11718" s="3"/>
      <c r="AX11718" s="3"/>
      <c r="AY11718" s="3"/>
      <c r="AZ11718" s="3"/>
      <c r="BA11718" s="3"/>
      <c r="BB11718" s="3"/>
      <c r="BC11718" s="3"/>
      <c r="BD11718" s="3"/>
      <c r="BE11718" s="3"/>
      <c r="BF11718" s="3"/>
      <c r="BG11718" s="3"/>
      <c r="CK11718"/>
    </row>
    <row r="11719" spans="1:89" x14ac:dyDescent="0.25">
      <c r="A11719" s="2"/>
      <c r="B11719" s="5"/>
      <c r="C11719" s="5"/>
      <c r="D11719" s="5"/>
      <c r="E11719" s="5"/>
      <c r="F11719" s="5"/>
      <c r="G11719" s="5"/>
      <c r="H11719" s="5"/>
      <c r="I11719" s="5"/>
      <c r="J11719" s="5"/>
      <c r="K11719" s="5"/>
      <c r="L11719" s="5"/>
      <c r="M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3"/>
      <c r="AU11719" s="5"/>
      <c r="AV11719" s="3"/>
      <c r="AW11719" s="3"/>
      <c r="AX11719" s="3"/>
      <c r="AY11719" s="3"/>
      <c r="AZ11719" s="3"/>
      <c r="BA11719" s="3"/>
      <c r="BB11719" s="3"/>
      <c r="BC11719" s="3"/>
      <c r="BD11719" s="3"/>
      <c r="BE11719" s="3"/>
      <c r="BF11719" s="3"/>
      <c r="BG11719" s="3"/>
      <c r="CK11719"/>
    </row>
    <row r="11720" spans="1:89" x14ac:dyDescent="0.25">
      <c r="A11720" s="2"/>
      <c r="B11720" s="5"/>
      <c r="C11720" s="5"/>
      <c r="D11720" s="5"/>
      <c r="E11720" s="5"/>
      <c r="F11720" s="5"/>
      <c r="G11720" s="5"/>
      <c r="H11720" s="5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3"/>
      <c r="AU11720" s="5"/>
      <c r="AV11720" s="3"/>
      <c r="AW11720" s="3"/>
      <c r="AX11720" s="3"/>
      <c r="AY11720" s="3"/>
      <c r="AZ11720" s="3"/>
      <c r="BA11720" s="3"/>
      <c r="BB11720" s="3"/>
      <c r="BC11720" s="3"/>
      <c r="BD11720" s="3"/>
      <c r="BE11720" s="3"/>
      <c r="BF11720" s="3"/>
      <c r="BG11720" s="3"/>
      <c r="CK11720"/>
    </row>
    <row r="11721" spans="1:89" x14ac:dyDescent="0.25">
      <c r="A11721" s="2"/>
      <c r="B11721" s="5"/>
      <c r="C11721" s="5"/>
      <c r="D11721" s="5"/>
      <c r="E11721" s="5"/>
      <c r="F11721" s="5"/>
      <c r="G11721" s="5"/>
      <c r="H11721" s="5"/>
      <c r="I11721" s="3"/>
      <c r="J11721" s="5"/>
      <c r="K11721" s="5"/>
      <c r="L11721" s="5"/>
      <c r="M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3"/>
      <c r="AU11721" s="5"/>
      <c r="AV11721" s="3"/>
      <c r="AW11721" s="3"/>
      <c r="AX11721" s="3"/>
      <c r="AY11721" s="3"/>
      <c r="AZ11721" s="3"/>
      <c r="BA11721" s="3"/>
      <c r="BB11721" s="3"/>
      <c r="BC11721" s="3"/>
      <c r="BD11721" s="3"/>
      <c r="BE11721" s="3"/>
      <c r="BF11721" s="3"/>
      <c r="BG11721" s="3"/>
      <c r="CK11721"/>
    </row>
    <row r="11722" spans="1:89" x14ac:dyDescent="0.25">
      <c r="A11722" s="2"/>
      <c r="B11722" s="5"/>
      <c r="C11722" s="5"/>
      <c r="D11722" s="5"/>
      <c r="E11722" s="5"/>
      <c r="F11722" s="5"/>
      <c r="G11722" s="5"/>
      <c r="H11722" s="5"/>
      <c r="I11722" s="3"/>
      <c r="J11722" s="5"/>
      <c r="K11722" s="5"/>
      <c r="L11722" s="5"/>
      <c r="M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3"/>
      <c r="AU11722" s="5"/>
      <c r="AV11722" s="3"/>
      <c r="AW11722" s="3"/>
      <c r="AX11722" s="3"/>
      <c r="AY11722" s="3"/>
      <c r="AZ11722" s="3"/>
      <c r="BA11722" s="3"/>
      <c r="BB11722" s="3"/>
      <c r="BC11722" s="3"/>
      <c r="BD11722" s="3"/>
      <c r="BE11722" s="3"/>
      <c r="BF11722" s="3"/>
      <c r="BG11722" s="3"/>
      <c r="CK11722"/>
    </row>
    <row r="11723" spans="1:89" x14ac:dyDescent="0.25">
      <c r="A11723" s="2"/>
      <c r="B11723" s="5"/>
      <c r="C11723" s="5"/>
      <c r="D11723" s="5"/>
      <c r="E11723" s="5"/>
      <c r="F11723" s="5"/>
      <c r="G11723" s="5"/>
      <c r="H11723" s="5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G11723" s="3"/>
      <c r="AH11723" s="3"/>
      <c r="AI11723" s="3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3"/>
      <c r="AU11723" s="5"/>
      <c r="AV11723" s="3"/>
      <c r="AW11723" s="3"/>
      <c r="AX11723" s="3"/>
      <c r="AY11723" s="3"/>
      <c r="AZ11723" s="3"/>
      <c r="BA11723" s="3"/>
      <c r="BB11723" s="3"/>
      <c r="BC11723" s="3"/>
      <c r="BD11723" s="3"/>
      <c r="BE11723" s="3"/>
      <c r="BF11723" s="3"/>
      <c r="BG11723" s="3"/>
      <c r="CK11723"/>
    </row>
    <row r="11724" spans="1:89" x14ac:dyDescent="0.25">
      <c r="A11724" s="2"/>
      <c r="B11724" s="5"/>
      <c r="C11724" s="5"/>
      <c r="D11724" s="5"/>
      <c r="E11724" s="5"/>
      <c r="F11724" s="5"/>
      <c r="G11724" s="5"/>
      <c r="H11724" s="5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G11724" s="3"/>
      <c r="AH11724" s="3"/>
      <c r="AI11724" s="3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3"/>
      <c r="AU11724" s="5"/>
      <c r="AV11724" s="3"/>
      <c r="AW11724" s="3"/>
      <c r="AX11724" s="3"/>
      <c r="AY11724" s="3"/>
      <c r="AZ11724" s="3"/>
      <c r="BA11724" s="3"/>
      <c r="BB11724" s="3"/>
      <c r="BC11724" s="3"/>
      <c r="BD11724" s="3"/>
      <c r="BE11724" s="3"/>
      <c r="BF11724" s="3"/>
      <c r="BG11724" s="3"/>
      <c r="CK11724"/>
    </row>
    <row r="11725" spans="1:89" x14ac:dyDescent="0.25">
      <c r="A11725" s="2"/>
      <c r="B11725" s="5"/>
      <c r="C11725" s="5"/>
      <c r="D11725" s="5"/>
      <c r="E11725" s="5"/>
      <c r="F11725" s="5"/>
      <c r="G11725" s="5"/>
      <c r="H11725" s="5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G11725" s="3"/>
      <c r="AH11725" s="3"/>
      <c r="AI11725" s="3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3"/>
      <c r="AU11725" s="5"/>
      <c r="AV11725" s="3"/>
      <c r="AW11725" s="3"/>
      <c r="AX11725" s="3"/>
      <c r="AY11725" s="3"/>
      <c r="AZ11725" s="3"/>
      <c r="BA11725" s="3"/>
      <c r="BB11725" s="3"/>
      <c r="BC11725" s="3"/>
      <c r="BD11725" s="3"/>
      <c r="BE11725" s="3"/>
      <c r="BF11725" s="3"/>
      <c r="BG11725" s="3"/>
      <c r="CK11725"/>
    </row>
    <row r="11726" spans="1:89" x14ac:dyDescent="0.25">
      <c r="A11726" s="2"/>
      <c r="B11726" s="5"/>
      <c r="C11726" s="5"/>
      <c r="D11726" s="5"/>
      <c r="E11726" s="5"/>
      <c r="F11726" s="5"/>
      <c r="G11726" s="5"/>
      <c r="H11726" s="5"/>
      <c r="I11726" s="3"/>
      <c r="J11726" s="5"/>
      <c r="K11726" s="5"/>
      <c r="L11726" s="5"/>
      <c r="M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3"/>
      <c r="AU11726" s="5"/>
      <c r="AV11726" s="3"/>
      <c r="AW11726" s="3"/>
      <c r="AX11726" s="3"/>
      <c r="AY11726" s="3"/>
      <c r="AZ11726" s="3"/>
      <c r="BA11726" s="3"/>
      <c r="BB11726" s="3"/>
      <c r="BC11726" s="3"/>
      <c r="BD11726" s="3"/>
      <c r="BE11726" s="3"/>
      <c r="BF11726" s="3"/>
      <c r="BG11726" s="3"/>
      <c r="CK11726"/>
    </row>
    <row r="11727" spans="1:89" x14ac:dyDescent="0.25">
      <c r="A11727" s="2"/>
      <c r="B11727" s="5"/>
      <c r="C11727" s="5"/>
      <c r="D11727" s="5"/>
      <c r="E11727" s="5"/>
      <c r="F11727" s="5"/>
      <c r="G11727" s="5"/>
      <c r="H11727" s="5"/>
      <c r="I11727" s="3"/>
      <c r="J11727" s="5"/>
      <c r="K11727" s="5"/>
      <c r="L11727" s="5"/>
      <c r="M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3"/>
      <c r="AU11727" s="5"/>
      <c r="AV11727" s="3"/>
      <c r="AW11727" s="3"/>
      <c r="AX11727" s="3"/>
      <c r="AY11727" s="3"/>
      <c r="AZ11727" s="3"/>
      <c r="BA11727" s="3"/>
      <c r="BB11727" s="3"/>
      <c r="BC11727" s="3"/>
      <c r="BD11727" s="3"/>
      <c r="BE11727" s="3"/>
      <c r="BF11727" s="3"/>
      <c r="BG11727" s="3"/>
      <c r="CK11727"/>
    </row>
    <row r="11728" spans="1:89" x14ac:dyDescent="0.25">
      <c r="A11728" s="2"/>
      <c r="B11728" s="5"/>
      <c r="C11728" s="5"/>
      <c r="D11728" s="5"/>
      <c r="E11728" s="5"/>
      <c r="F11728" s="5"/>
      <c r="G11728" s="5"/>
      <c r="H11728" s="5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G11728" s="3"/>
      <c r="AH11728" s="3"/>
      <c r="AI11728" s="3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3"/>
      <c r="AU11728" s="5"/>
      <c r="AV11728" s="3"/>
      <c r="AW11728" s="3"/>
      <c r="AX11728" s="3"/>
      <c r="AY11728" s="3"/>
      <c r="AZ11728" s="3"/>
      <c r="BA11728" s="3"/>
      <c r="BB11728" s="3"/>
      <c r="BC11728" s="3"/>
      <c r="BD11728" s="3"/>
      <c r="BE11728" s="3"/>
      <c r="BF11728" s="3"/>
      <c r="BG11728" s="3"/>
      <c r="CK11728"/>
    </row>
    <row r="11729" spans="1:89" x14ac:dyDescent="0.25">
      <c r="A11729" s="2"/>
      <c r="B11729" s="5"/>
      <c r="C11729" s="5"/>
      <c r="D11729" s="5"/>
      <c r="E11729" s="5"/>
      <c r="F11729" s="5"/>
      <c r="G11729" s="5"/>
      <c r="H11729" s="5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G11729" s="3"/>
      <c r="AH11729" s="3"/>
      <c r="AI11729" s="3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3"/>
      <c r="AU11729" s="5"/>
      <c r="AV11729" s="3"/>
      <c r="AW11729" s="3"/>
      <c r="AX11729" s="3"/>
      <c r="AY11729" s="3"/>
      <c r="AZ11729" s="3"/>
      <c r="BA11729" s="3"/>
      <c r="BB11729" s="3"/>
      <c r="BC11729" s="3"/>
      <c r="BD11729" s="3"/>
      <c r="BE11729" s="3"/>
      <c r="BF11729" s="3"/>
      <c r="BG11729" s="3"/>
      <c r="CK11729"/>
    </row>
    <row r="11730" spans="1:89" x14ac:dyDescent="0.25">
      <c r="A11730" s="2"/>
      <c r="B11730" s="5"/>
      <c r="C11730" s="5"/>
      <c r="D11730" s="5"/>
      <c r="E11730" s="5"/>
      <c r="F11730" s="5"/>
      <c r="G11730" s="5"/>
      <c r="H11730" s="5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G11730" s="3"/>
      <c r="AH11730" s="3"/>
      <c r="AI11730" s="3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3"/>
      <c r="AU11730" s="5"/>
      <c r="AV11730" s="3"/>
      <c r="AW11730" s="3"/>
      <c r="AX11730" s="3"/>
      <c r="AY11730" s="3"/>
      <c r="AZ11730" s="3"/>
      <c r="BA11730" s="3"/>
      <c r="BB11730" s="3"/>
      <c r="BC11730" s="3"/>
      <c r="BD11730" s="3"/>
      <c r="BE11730" s="3"/>
      <c r="BF11730" s="3"/>
      <c r="BG11730" s="3"/>
      <c r="CK11730"/>
    </row>
    <row r="11731" spans="1:89" x14ac:dyDescent="0.25">
      <c r="A11731" s="2"/>
      <c r="B11731" s="5"/>
      <c r="C11731" s="5"/>
      <c r="D11731" s="5"/>
      <c r="E11731" s="5"/>
      <c r="F11731" s="5"/>
      <c r="G11731" s="5"/>
      <c r="H11731" s="5"/>
      <c r="I11731" s="3"/>
      <c r="J11731" s="5"/>
      <c r="K11731" s="5"/>
      <c r="L11731" s="5"/>
      <c r="M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3"/>
      <c r="AU11731" s="5"/>
      <c r="AV11731" s="3"/>
      <c r="AW11731" s="3"/>
      <c r="AX11731" s="3"/>
      <c r="AY11731" s="3"/>
      <c r="AZ11731" s="3"/>
      <c r="BA11731" s="3"/>
      <c r="BB11731" s="3"/>
      <c r="BC11731" s="3"/>
      <c r="BD11731" s="3"/>
      <c r="BE11731" s="3"/>
      <c r="BF11731" s="3"/>
      <c r="BG11731" s="3"/>
      <c r="CK11731"/>
    </row>
    <row r="11732" spans="1:89" x14ac:dyDescent="0.25">
      <c r="A11732" s="2"/>
      <c r="B11732" s="5"/>
      <c r="C11732" s="5"/>
      <c r="D11732" s="5"/>
      <c r="E11732" s="5"/>
      <c r="F11732" s="5"/>
      <c r="G11732" s="5"/>
      <c r="H11732" s="5"/>
      <c r="I11732" s="3"/>
      <c r="J11732" s="5"/>
      <c r="K11732" s="5"/>
      <c r="L11732" s="5"/>
      <c r="M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3"/>
      <c r="AU11732" s="5"/>
      <c r="AV11732" s="3"/>
      <c r="AW11732" s="3"/>
      <c r="AX11732" s="3"/>
      <c r="AY11732" s="3"/>
      <c r="AZ11732" s="3"/>
      <c r="BA11732" s="3"/>
      <c r="BB11732" s="3"/>
      <c r="BC11732" s="3"/>
      <c r="BD11732" s="3"/>
      <c r="BE11732" s="3"/>
      <c r="BF11732" s="3"/>
      <c r="BG11732" s="3"/>
      <c r="CK11732"/>
    </row>
    <row r="11733" spans="1:89" x14ac:dyDescent="0.25">
      <c r="A11733" s="2"/>
      <c r="B11733" s="5"/>
      <c r="C11733" s="5"/>
      <c r="D11733" s="5"/>
      <c r="E11733" s="5"/>
      <c r="F11733" s="5"/>
      <c r="G11733" s="5"/>
      <c r="H11733" s="5"/>
      <c r="I11733" s="5"/>
      <c r="J11733" s="3"/>
      <c r="K11733" s="3"/>
      <c r="L11733" s="3"/>
      <c r="M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3"/>
      <c r="AU11733" s="5"/>
      <c r="AV11733" s="3"/>
      <c r="AW11733" s="3"/>
      <c r="AX11733" s="3"/>
      <c r="AY11733" s="3"/>
      <c r="AZ11733" s="3"/>
      <c r="BA11733" s="3"/>
      <c r="BB11733" s="3"/>
      <c r="BC11733" s="3"/>
      <c r="BD11733" s="3"/>
      <c r="BE11733" s="3"/>
      <c r="BF11733" s="3"/>
      <c r="BG11733" s="3"/>
      <c r="CK11733"/>
    </row>
    <row r="11734" spans="1:89" x14ac:dyDescent="0.25">
      <c r="A11734" s="2"/>
      <c r="B11734" s="5"/>
      <c r="C11734" s="5"/>
      <c r="D11734" s="5"/>
      <c r="E11734" s="5"/>
      <c r="F11734" s="5"/>
      <c r="G11734" s="5"/>
      <c r="H11734" s="5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G11734" s="3"/>
      <c r="AH11734" s="3"/>
      <c r="AI11734" s="3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3"/>
      <c r="AU11734" s="5"/>
      <c r="AV11734" s="3"/>
      <c r="AW11734" s="3"/>
      <c r="AX11734" s="3"/>
      <c r="AY11734" s="3"/>
      <c r="AZ11734" s="3"/>
      <c r="BA11734" s="3"/>
      <c r="BB11734" s="3"/>
      <c r="BC11734" s="3"/>
      <c r="BD11734" s="3"/>
      <c r="BE11734" s="3"/>
      <c r="BF11734" s="3"/>
      <c r="BG11734" s="3"/>
      <c r="CK11734"/>
    </row>
    <row r="11735" spans="1:89" x14ac:dyDescent="0.25">
      <c r="A11735" s="2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  <c r="L11735" s="5"/>
      <c r="M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3"/>
      <c r="AU11735" s="5"/>
      <c r="AV11735" s="3"/>
      <c r="AW11735" s="3"/>
      <c r="AX11735" s="3"/>
      <c r="AY11735" s="3"/>
      <c r="AZ11735" s="3"/>
      <c r="BA11735" s="3"/>
      <c r="BB11735" s="3"/>
      <c r="BC11735" s="3"/>
      <c r="BD11735" s="3"/>
      <c r="BE11735" s="3"/>
      <c r="BF11735" s="3"/>
      <c r="BG11735" s="3"/>
      <c r="CK11735"/>
    </row>
    <row r="11736" spans="1:89" x14ac:dyDescent="0.25">
      <c r="A11736" s="2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  <c r="L11736" s="5"/>
      <c r="M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3"/>
      <c r="AU11736" s="5"/>
      <c r="AV11736" s="3"/>
      <c r="AW11736" s="3"/>
      <c r="AX11736" s="3"/>
      <c r="AY11736" s="3"/>
      <c r="AZ11736" s="3"/>
      <c r="BA11736" s="3"/>
      <c r="BB11736" s="3"/>
      <c r="BC11736" s="3"/>
      <c r="BD11736" s="3"/>
      <c r="BE11736" s="3"/>
      <c r="BF11736" s="3"/>
      <c r="BG11736" s="3"/>
      <c r="CK11736"/>
    </row>
    <row r="11737" spans="1:89" x14ac:dyDescent="0.25">
      <c r="A11737" s="2"/>
      <c r="B11737" s="5"/>
      <c r="C11737" s="5"/>
      <c r="D11737" s="5"/>
      <c r="E11737" s="5"/>
      <c r="F11737" s="5"/>
      <c r="G11737" s="5"/>
      <c r="H11737" s="5"/>
      <c r="I11737" s="5"/>
      <c r="J11737" s="5"/>
      <c r="K11737" s="5"/>
      <c r="L11737" s="5"/>
      <c r="M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3"/>
      <c r="AU11737" s="5"/>
      <c r="AV11737" s="3"/>
      <c r="AW11737" s="3"/>
      <c r="AX11737" s="3"/>
      <c r="AY11737" s="3"/>
      <c r="AZ11737" s="3"/>
      <c r="BA11737" s="3"/>
      <c r="BB11737" s="3"/>
      <c r="BC11737" s="3"/>
      <c r="BD11737" s="3"/>
      <c r="BE11737" s="3"/>
      <c r="BF11737" s="3"/>
      <c r="BG11737" s="3"/>
      <c r="CK11737"/>
    </row>
    <row r="11738" spans="1:89" x14ac:dyDescent="0.25">
      <c r="A11738" s="2"/>
      <c r="B11738" s="5"/>
      <c r="C11738" s="5"/>
      <c r="D11738" s="5"/>
      <c r="E11738" s="5"/>
      <c r="F11738" s="5"/>
      <c r="G11738" s="5"/>
      <c r="H11738" s="5"/>
      <c r="I11738" s="5"/>
      <c r="J11738" s="5"/>
      <c r="K11738" s="5"/>
      <c r="L11738" s="5"/>
      <c r="M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3"/>
      <c r="AU11738" s="5"/>
      <c r="AV11738" s="3"/>
      <c r="AW11738" s="3"/>
      <c r="AX11738" s="3"/>
      <c r="AY11738" s="3"/>
      <c r="AZ11738" s="3"/>
      <c r="BA11738" s="3"/>
      <c r="BB11738" s="3"/>
      <c r="BC11738" s="3"/>
      <c r="BD11738" s="3"/>
      <c r="BE11738" s="3"/>
      <c r="BF11738" s="3"/>
      <c r="BG11738" s="3"/>
      <c r="CK11738"/>
    </row>
    <row r="11739" spans="1:89" x14ac:dyDescent="0.25">
      <c r="A11739" s="2"/>
      <c r="B11739" s="5"/>
      <c r="C11739" s="5"/>
      <c r="D11739" s="5"/>
      <c r="E11739" s="5"/>
      <c r="F11739" s="5"/>
      <c r="G11739" s="5"/>
      <c r="H11739" s="5"/>
      <c r="I11739" s="5"/>
      <c r="J11739" s="5"/>
      <c r="K11739" s="5"/>
      <c r="L11739" s="5"/>
      <c r="M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3"/>
      <c r="AU11739" s="5"/>
      <c r="AV11739" s="3"/>
      <c r="AW11739" s="3"/>
      <c r="AX11739" s="3"/>
      <c r="AY11739" s="3"/>
      <c r="AZ11739" s="3"/>
      <c r="BA11739" s="3"/>
      <c r="BB11739" s="3"/>
      <c r="BC11739" s="3"/>
      <c r="BD11739" s="3"/>
      <c r="BE11739" s="3"/>
      <c r="BF11739" s="3"/>
      <c r="BG11739" s="3"/>
      <c r="CK11739"/>
    </row>
    <row r="11740" spans="1:89" x14ac:dyDescent="0.25">
      <c r="A11740" s="2"/>
      <c r="B11740" s="5"/>
      <c r="C11740" s="5"/>
      <c r="D11740" s="5"/>
      <c r="E11740" s="5"/>
      <c r="F11740" s="5"/>
      <c r="G11740" s="5"/>
      <c r="H11740" s="5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G11740" s="3"/>
      <c r="AH11740" s="3"/>
      <c r="AI11740" s="3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3"/>
      <c r="AU11740" s="5"/>
      <c r="AV11740" s="3"/>
      <c r="AW11740" s="3"/>
      <c r="AX11740" s="3"/>
      <c r="AY11740" s="3"/>
      <c r="AZ11740" s="3"/>
      <c r="BA11740" s="3"/>
      <c r="BB11740" s="3"/>
      <c r="BC11740" s="3"/>
      <c r="BD11740" s="3"/>
      <c r="BE11740" s="3"/>
      <c r="BF11740" s="3"/>
      <c r="BG11740" s="3"/>
      <c r="CK11740"/>
    </row>
    <row r="11741" spans="1:89" x14ac:dyDescent="0.25">
      <c r="A11741" s="2"/>
      <c r="B11741" s="5"/>
      <c r="C11741" s="5"/>
      <c r="D11741" s="5"/>
      <c r="E11741" s="5"/>
      <c r="F11741" s="5"/>
      <c r="G11741" s="5"/>
      <c r="H11741" s="5"/>
      <c r="I11741" s="5"/>
      <c r="J11741" s="5"/>
      <c r="K11741" s="5"/>
      <c r="L11741" s="5"/>
      <c r="M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3"/>
      <c r="AU11741" s="5"/>
      <c r="AV11741" s="3"/>
      <c r="AW11741" s="3"/>
      <c r="AX11741" s="3"/>
      <c r="AY11741" s="3"/>
      <c r="AZ11741" s="3"/>
      <c r="BA11741" s="3"/>
      <c r="BB11741" s="3"/>
      <c r="BC11741" s="3"/>
      <c r="BD11741" s="3"/>
      <c r="BE11741" s="3"/>
      <c r="BF11741" s="3"/>
      <c r="BG11741" s="3"/>
      <c r="CK11741"/>
    </row>
    <row r="11742" spans="1:89" x14ac:dyDescent="0.25">
      <c r="A11742" s="2"/>
      <c r="B11742" s="5"/>
      <c r="C11742" s="5"/>
      <c r="D11742" s="5"/>
      <c r="E11742" s="5"/>
      <c r="F11742" s="5"/>
      <c r="G11742" s="5"/>
      <c r="H11742" s="5"/>
      <c r="I11742" s="5"/>
      <c r="J11742" s="5"/>
      <c r="K11742" s="5"/>
      <c r="L11742" s="5"/>
      <c r="M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3"/>
      <c r="AU11742" s="5"/>
      <c r="AV11742" s="3"/>
      <c r="AW11742" s="3"/>
      <c r="AX11742" s="3"/>
      <c r="AY11742" s="3"/>
      <c r="AZ11742" s="3"/>
      <c r="BA11742" s="3"/>
      <c r="BB11742" s="3"/>
      <c r="BC11742" s="3"/>
      <c r="BD11742" s="3"/>
      <c r="BE11742" s="3"/>
      <c r="BF11742" s="3"/>
      <c r="BG11742" s="3"/>
      <c r="CK11742"/>
    </row>
    <row r="11743" spans="1:89" x14ac:dyDescent="0.25">
      <c r="A11743" s="2"/>
      <c r="B11743" s="5"/>
      <c r="C11743" s="5"/>
      <c r="D11743" s="5"/>
      <c r="E11743" s="5"/>
      <c r="F11743" s="5"/>
      <c r="G11743" s="5"/>
      <c r="H11743" s="5"/>
      <c r="I11743" s="5"/>
      <c r="J11743" s="5"/>
      <c r="K11743" s="3"/>
      <c r="L11743" s="5"/>
      <c r="M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3"/>
      <c r="AU11743" s="5"/>
      <c r="AV11743" s="3"/>
      <c r="AW11743" s="3"/>
      <c r="AX11743" s="3"/>
      <c r="AY11743" s="3"/>
      <c r="AZ11743" s="3"/>
      <c r="BA11743" s="3"/>
      <c r="BB11743" s="3"/>
      <c r="BC11743" s="3"/>
      <c r="BD11743" s="3"/>
      <c r="BE11743" s="3"/>
      <c r="BF11743" s="3"/>
      <c r="BG11743" s="3"/>
      <c r="CK11743"/>
    </row>
    <row r="11744" spans="1:89" x14ac:dyDescent="0.25">
      <c r="A11744" s="2"/>
      <c r="B11744" s="5"/>
      <c r="C11744" s="5"/>
      <c r="D11744" s="5"/>
      <c r="E11744" s="5"/>
      <c r="F11744" s="5"/>
      <c r="G11744" s="5"/>
      <c r="H11744" s="5"/>
      <c r="I11744" s="3"/>
      <c r="J11744" s="5"/>
      <c r="K11744" s="5"/>
      <c r="L11744" s="5"/>
      <c r="M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3"/>
      <c r="AU11744" s="5"/>
      <c r="AV11744" s="3"/>
      <c r="AW11744" s="3"/>
      <c r="AX11744" s="3"/>
      <c r="AY11744" s="3"/>
      <c r="AZ11744" s="3"/>
      <c r="BA11744" s="3"/>
      <c r="BB11744" s="3"/>
      <c r="BC11744" s="3"/>
      <c r="BD11744" s="3"/>
      <c r="BE11744" s="3"/>
      <c r="BF11744" s="3"/>
      <c r="BG11744" s="3"/>
      <c r="CK11744"/>
    </row>
    <row r="11745" spans="1:89" x14ac:dyDescent="0.25">
      <c r="A11745" s="2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3"/>
      <c r="AU11745" s="5"/>
      <c r="AV11745" s="3"/>
      <c r="AW11745" s="3"/>
      <c r="AX11745" s="3"/>
      <c r="AY11745" s="3"/>
      <c r="AZ11745" s="3"/>
      <c r="BA11745" s="3"/>
      <c r="BB11745" s="3"/>
      <c r="BC11745" s="3"/>
      <c r="BD11745" s="3"/>
      <c r="BE11745" s="3"/>
      <c r="BF11745" s="3"/>
      <c r="BG11745" s="3"/>
      <c r="CK11745"/>
    </row>
    <row r="11746" spans="1:89" x14ac:dyDescent="0.25">
      <c r="A11746" s="2"/>
      <c r="B11746" s="5"/>
      <c r="C11746" s="5"/>
      <c r="D11746" s="5"/>
      <c r="E11746" s="5"/>
      <c r="F11746" s="5"/>
      <c r="G11746" s="5"/>
      <c r="H11746" s="5"/>
      <c r="I11746" s="3"/>
      <c r="J11746" s="5"/>
      <c r="K11746" s="5"/>
      <c r="L11746" s="5"/>
      <c r="M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3"/>
      <c r="AU11746" s="5"/>
      <c r="AV11746" s="3"/>
      <c r="AW11746" s="3"/>
      <c r="AX11746" s="3"/>
      <c r="AY11746" s="3"/>
      <c r="AZ11746" s="3"/>
      <c r="BA11746" s="3"/>
      <c r="BB11746" s="3"/>
      <c r="BC11746" s="3"/>
      <c r="BD11746" s="3"/>
      <c r="BE11746" s="3"/>
      <c r="BF11746" s="3"/>
      <c r="BG11746" s="3"/>
      <c r="CK11746"/>
    </row>
    <row r="11747" spans="1:89" x14ac:dyDescent="0.25">
      <c r="A11747" s="2"/>
      <c r="B11747" s="5"/>
      <c r="C11747" s="5"/>
      <c r="D11747" s="5"/>
      <c r="E11747" s="5"/>
      <c r="F11747" s="5"/>
      <c r="G11747" s="5"/>
      <c r="H11747" s="5"/>
      <c r="I11747" s="5"/>
      <c r="J11747" s="5"/>
      <c r="K11747" s="5"/>
      <c r="L11747" s="5"/>
      <c r="M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3"/>
      <c r="AU11747" s="5"/>
      <c r="AV11747" s="3"/>
      <c r="AW11747" s="3"/>
      <c r="AX11747" s="3"/>
      <c r="AY11747" s="3"/>
      <c r="AZ11747" s="3"/>
      <c r="BA11747" s="3"/>
      <c r="BB11747" s="3"/>
      <c r="BC11747" s="3"/>
      <c r="BD11747" s="3"/>
      <c r="BE11747" s="3"/>
      <c r="BF11747" s="3"/>
      <c r="BG11747" s="3"/>
      <c r="CK11747"/>
    </row>
    <row r="11748" spans="1:89" x14ac:dyDescent="0.25">
      <c r="A11748" s="2"/>
      <c r="B11748" s="5"/>
      <c r="C11748" s="5"/>
      <c r="D11748" s="5"/>
      <c r="E11748" s="5"/>
      <c r="F11748" s="5"/>
      <c r="G11748" s="5"/>
      <c r="H11748" s="5"/>
      <c r="I11748" s="5"/>
      <c r="J11748" s="5"/>
      <c r="K11748" s="5"/>
      <c r="L11748" s="5"/>
      <c r="M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3"/>
      <c r="AU11748" s="5"/>
      <c r="AV11748" s="3"/>
      <c r="AW11748" s="3"/>
      <c r="AX11748" s="3"/>
      <c r="AY11748" s="3"/>
      <c r="AZ11748" s="3"/>
      <c r="BA11748" s="3"/>
      <c r="BB11748" s="3"/>
      <c r="BC11748" s="3"/>
      <c r="BD11748" s="3"/>
      <c r="BE11748" s="3"/>
      <c r="BF11748" s="3"/>
      <c r="BG11748" s="3"/>
      <c r="CK11748"/>
    </row>
    <row r="11749" spans="1:89" x14ac:dyDescent="0.25">
      <c r="A11749" s="2"/>
      <c r="B11749" s="5"/>
      <c r="C11749" s="5"/>
      <c r="D11749" s="5"/>
      <c r="E11749" s="5"/>
      <c r="F11749" s="5"/>
      <c r="G11749" s="5"/>
      <c r="H11749" s="5"/>
      <c r="I11749" s="5"/>
      <c r="J11749" s="5"/>
      <c r="K11749" s="5"/>
      <c r="L11749" s="5"/>
      <c r="M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3"/>
      <c r="AU11749" s="5"/>
      <c r="AV11749" s="3"/>
      <c r="AW11749" s="3"/>
      <c r="AX11749" s="3"/>
      <c r="AY11749" s="3"/>
      <c r="AZ11749" s="3"/>
      <c r="BA11749" s="3"/>
      <c r="BB11749" s="3"/>
      <c r="BC11749" s="3"/>
      <c r="BD11749" s="3"/>
      <c r="BE11749" s="3"/>
      <c r="BF11749" s="3"/>
      <c r="BG11749" s="3"/>
      <c r="CK11749"/>
    </row>
    <row r="11750" spans="1:89" x14ac:dyDescent="0.25">
      <c r="A11750" s="2"/>
      <c r="B11750" s="5"/>
      <c r="C11750" s="5"/>
      <c r="D11750" s="5"/>
      <c r="E11750" s="5"/>
      <c r="F11750" s="5"/>
      <c r="G11750" s="5"/>
      <c r="H11750" s="5"/>
      <c r="I11750" s="3"/>
      <c r="J11750" s="5"/>
      <c r="K11750" s="5"/>
      <c r="L11750" s="5"/>
      <c r="M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3"/>
      <c r="AU11750" s="5"/>
      <c r="AV11750" s="3"/>
      <c r="AW11750" s="3"/>
      <c r="AX11750" s="3"/>
      <c r="AY11750" s="3"/>
      <c r="AZ11750" s="3"/>
      <c r="BA11750" s="3"/>
      <c r="BB11750" s="3"/>
      <c r="BC11750" s="3"/>
      <c r="BD11750" s="3"/>
      <c r="BE11750" s="3"/>
      <c r="BF11750" s="3"/>
      <c r="BG11750" s="3"/>
      <c r="CK11750"/>
    </row>
    <row r="11751" spans="1:89" x14ac:dyDescent="0.25">
      <c r="A11751" s="2"/>
      <c r="B11751" s="5"/>
      <c r="C11751" s="5"/>
      <c r="D11751" s="5"/>
      <c r="E11751" s="5"/>
      <c r="F11751" s="5"/>
      <c r="G11751" s="5"/>
      <c r="H11751" s="5"/>
      <c r="I11751" s="3"/>
      <c r="J11751" s="5"/>
      <c r="K11751" s="5"/>
      <c r="L11751" s="5"/>
      <c r="M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3"/>
      <c r="AU11751" s="5"/>
      <c r="AV11751" s="3"/>
      <c r="AW11751" s="3"/>
      <c r="AX11751" s="3"/>
      <c r="AY11751" s="3"/>
      <c r="AZ11751" s="3"/>
      <c r="BA11751" s="3"/>
      <c r="BB11751" s="3"/>
      <c r="BC11751" s="3"/>
      <c r="BD11751" s="3"/>
      <c r="BE11751" s="3"/>
      <c r="BF11751" s="3"/>
      <c r="BG11751" s="3"/>
      <c r="CK11751"/>
    </row>
    <row r="11752" spans="1:89" x14ac:dyDescent="0.25">
      <c r="A11752" s="2"/>
      <c r="B11752" s="5"/>
      <c r="C11752" s="5"/>
      <c r="D11752" s="5"/>
      <c r="E11752" s="5"/>
      <c r="F11752" s="5"/>
      <c r="G11752" s="5"/>
      <c r="H11752" s="5"/>
      <c r="I11752" s="3"/>
      <c r="J11752" s="5"/>
      <c r="K11752" s="3"/>
      <c r="L11752" s="5"/>
      <c r="M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3"/>
      <c r="AU11752" s="5"/>
      <c r="AV11752" s="3"/>
      <c r="AW11752" s="3"/>
      <c r="AX11752" s="3"/>
      <c r="AY11752" s="3"/>
      <c r="AZ11752" s="3"/>
      <c r="BA11752" s="3"/>
      <c r="BB11752" s="3"/>
      <c r="BC11752" s="3"/>
      <c r="BD11752" s="3"/>
      <c r="BE11752" s="3"/>
      <c r="BF11752" s="3"/>
      <c r="BG11752" s="3"/>
      <c r="CK11752"/>
    </row>
    <row r="11753" spans="1:89" x14ac:dyDescent="0.25">
      <c r="A11753" s="2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3"/>
      <c r="AU11753" s="5"/>
      <c r="AV11753" s="3"/>
      <c r="AW11753" s="3"/>
      <c r="AX11753" s="3"/>
      <c r="AY11753" s="3"/>
      <c r="AZ11753" s="3"/>
      <c r="BA11753" s="3"/>
      <c r="BB11753" s="3"/>
      <c r="BC11753" s="3"/>
      <c r="BD11753" s="3"/>
      <c r="BE11753" s="3"/>
      <c r="BF11753" s="3"/>
      <c r="BG11753" s="3"/>
      <c r="CK11753"/>
    </row>
    <row r="11754" spans="1:89" x14ac:dyDescent="0.25">
      <c r="A11754" s="2"/>
      <c r="B11754" s="5"/>
      <c r="C11754" s="5"/>
      <c r="D11754" s="5"/>
      <c r="E11754" s="5"/>
      <c r="F11754" s="5"/>
      <c r="G11754" s="5"/>
      <c r="H11754" s="5"/>
      <c r="I11754" s="3"/>
      <c r="J11754" s="5"/>
      <c r="K11754" s="5"/>
      <c r="L11754" s="5"/>
      <c r="M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3"/>
      <c r="AU11754" s="5"/>
      <c r="AV11754" s="3"/>
      <c r="AW11754" s="3"/>
      <c r="AX11754" s="3"/>
      <c r="AY11754" s="3"/>
      <c r="AZ11754" s="3"/>
      <c r="BA11754" s="3"/>
      <c r="BB11754" s="3"/>
      <c r="BC11754" s="3"/>
      <c r="BD11754" s="3"/>
      <c r="BE11754" s="3"/>
      <c r="BF11754" s="3"/>
      <c r="BG11754" s="3"/>
      <c r="CK11754"/>
    </row>
    <row r="11755" spans="1:89" x14ac:dyDescent="0.25">
      <c r="A11755" s="2"/>
      <c r="B11755" s="5"/>
      <c r="C11755" s="5"/>
      <c r="D11755" s="5"/>
      <c r="E11755" s="5"/>
      <c r="F11755" s="5"/>
      <c r="G11755" s="5"/>
      <c r="H11755" s="5"/>
      <c r="I11755" s="5"/>
      <c r="J11755" s="5"/>
      <c r="K11755" s="5"/>
      <c r="L11755" s="3"/>
      <c r="M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3"/>
      <c r="AU11755" s="5"/>
      <c r="AV11755" s="3"/>
      <c r="AW11755" s="3"/>
      <c r="AX11755" s="3"/>
      <c r="AY11755" s="3"/>
      <c r="AZ11755" s="3"/>
      <c r="BA11755" s="3"/>
      <c r="BB11755" s="3"/>
      <c r="BC11755" s="3"/>
      <c r="BD11755" s="3"/>
      <c r="BE11755" s="3"/>
      <c r="BF11755" s="3"/>
      <c r="BG11755" s="3"/>
      <c r="CK11755"/>
    </row>
    <row r="11756" spans="1:89" x14ac:dyDescent="0.25">
      <c r="A11756" s="2"/>
      <c r="B11756" s="5"/>
      <c r="C11756" s="5"/>
      <c r="D11756" s="5"/>
      <c r="E11756" s="5"/>
      <c r="F11756" s="5"/>
      <c r="G11756" s="5"/>
      <c r="H11756" s="5"/>
      <c r="I11756" s="3"/>
      <c r="J11756" s="5"/>
      <c r="K11756" s="5"/>
      <c r="L11756" s="5"/>
      <c r="M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3"/>
      <c r="AU11756" s="5"/>
      <c r="AV11756" s="3"/>
      <c r="AW11756" s="3"/>
      <c r="AX11756" s="3"/>
      <c r="AY11756" s="3"/>
      <c r="AZ11756" s="3"/>
      <c r="BA11756" s="3"/>
      <c r="BB11756" s="3"/>
      <c r="BC11756" s="3"/>
      <c r="BD11756" s="3"/>
      <c r="BE11756" s="3"/>
      <c r="BF11756" s="3"/>
      <c r="BG11756" s="3"/>
      <c r="CK11756"/>
    </row>
    <row r="11757" spans="1:89" x14ac:dyDescent="0.25">
      <c r="A11757" s="2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  <c r="L11757" s="3"/>
      <c r="M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3"/>
      <c r="AU11757" s="5"/>
      <c r="AV11757" s="3"/>
      <c r="AW11757" s="3"/>
      <c r="AX11757" s="3"/>
      <c r="AY11757" s="3"/>
      <c r="AZ11757" s="3"/>
      <c r="BA11757" s="3"/>
      <c r="BB11757" s="3"/>
      <c r="BC11757" s="3"/>
      <c r="BD11757" s="3"/>
      <c r="BE11757" s="3"/>
      <c r="BF11757" s="3"/>
      <c r="BG11757" s="3"/>
      <c r="CK11757"/>
    </row>
    <row r="11758" spans="1:89" x14ac:dyDescent="0.25">
      <c r="A11758" s="2"/>
      <c r="B11758" s="5"/>
      <c r="C11758" s="5"/>
      <c r="D11758" s="5"/>
      <c r="E11758" s="5"/>
      <c r="F11758" s="5"/>
      <c r="G11758" s="5"/>
      <c r="H11758" s="5"/>
      <c r="I11758" s="5"/>
      <c r="J11758" s="5"/>
      <c r="K11758" s="5"/>
      <c r="L11758" s="5"/>
      <c r="M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3"/>
      <c r="AU11758" s="5"/>
      <c r="AV11758" s="3"/>
      <c r="AW11758" s="3"/>
      <c r="AX11758" s="3"/>
      <c r="AY11758" s="3"/>
      <c r="AZ11758" s="3"/>
      <c r="BA11758" s="3"/>
      <c r="BB11758" s="3"/>
      <c r="BC11758" s="3"/>
      <c r="BD11758" s="3"/>
      <c r="BE11758" s="3"/>
      <c r="BF11758" s="3"/>
      <c r="BG11758" s="3"/>
      <c r="CK11758"/>
    </row>
    <row r="11759" spans="1:89" x14ac:dyDescent="0.25">
      <c r="A11759" s="2"/>
      <c r="B11759" s="5"/>
      <c r="C11759" s="5"/>
      <c r="D11759" s="5"/>
      <c r="E11759" s="5"/>
      <c r="F11759" s="5"/>
      <c r="G11759" s="5"/>
      <c r="H11759" s="5"/>
      <c r="I11759" s="3"/>
      <c r="J11759" s="5"/>
      <c r="K11759" s="5"/>
      <c r="L11759" s="5"/>
      <c r="M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3"/>
      <c r="AU11759" s="5"/>
      <c r="AV11759" s="3"/>
      <c r="AW11759" s="3"/>
      <c r="AX11759" s="3"/>
      <c r="AY11759" s="3"/>
      <c r="AZ11759" s="3"/>
      <c r="BA11759" s="3"/>
      <c r="BB11759" s="3"/>
      <c r="BC11759" s="3"/>
      <c r="BD11759" s="3"/>
      <c r="BE11759" s="3"/>
      <c r="BF11759" s="3"/>
      <c r="BG11759" s="3"/>
      <c r="CK11759"/>
    </row>
    <row r="11760" spans="1:89" x14ac:dyDescent="0.25">
      <c r="A11760" s="2"/>
      <c r="B11760" s="5"/>
      <c r="C11760" s="5"/>
      <c r="D11760" s="5"/>
      <c r="E11760" s="5"/>
      <c r="F11760" s="5"/>
      <c r="G11760" s="5"/>
      <c r="H11760" s="5"/>
      <c r="I11760" s="3"/>
      <c r="J11760" s="5"/>
      <c r="K11760" s="5"/>
      <c r="L11760" s="5"/>
      <c r="M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3"/>
      <c r="AU11760" s="5"/>
      <c r="AV11760" s="3"/>
      <c r="AW11760" s="3"/>
      <c r="AX11760" s="3"/>
      <c r="AY11760" s="3"/>
      <c r="AZ11760" s="3"/>
      <c r="BA11760" s="3"/>
      <c r="BB11760" s="3"/>
      <c r="BC11760" s="3"/>
      <c r="BD11760" s="3"/>
      <c r="BE11760" s="3"/>
      <c r="BF11760" s="3"/>
      <c r="BG11760" s="3"/>
      <c r="CK11760"/>
    </row>
    <row r="11761" spans="1:89" x14ac:dyDescent="0.25">
      <c r="A11761" s="2"/>
      <c r="B11761" s="5"/>
      <c r="C11761" s="5"/>
      <c r="D11761" s="5"/>
      <c r="E11761" s="5"/>
      <c r="F11761" s="5"/>
      <c r="G11761" s="5"/>
      <c r="H11761" s="5"/>
      <c r="I11761" s="3"/>
      <c r="J11761" s="5"/>
      <c r="K11761" s="5"/>
      <c r="L11761" s="5"/>
      <c r="M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3"/>
      <c r="AU11761" s="5"/>
      <c r="AV11761" s="3"/>
      <c r="AW11761" s="3"/>
      <c r="AX11761" s="3"/>
      <c r="AY11761" s="3"/>
      <c r="AZ11761" s="3"/>
      <c r="BA11761" s="3"/>
      <c r="BB11761" s="3"/>
      <c r="BC11761" s="3"/>
      <c r="BD11761" s="3"/>
      <c r="BE11761" s="3"/>
      <c r="BF11761" s="3"/>
      <c r="BG11761" s="3"/>
      <c r="CK11761"/>
    </row>
    <row r="11762" spans="1:89" x14ac:dyDescent="0.25">
      <c r="A11762" s="2"/>
      <c r="B11762" s="5"/>
      <c r="C11762" s="5"/>
      <c r="D11762" s="5"/>
      <c r="E11762" s="5"/>
      <c r="F11762" s="5"/>
      <c r="G11762" s="5"/>
      <c r="H11762" s="5"/>
      <c r="I11762" s="3"/>
      <c r="J11762" s="5"/>
      <c r="K11762" s="3"/>
      <c r="L11762" s="5"/>
      <c r="M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3"/>
      <c r="AU11762" s="5"/>
      <c r="AV11762" s="3"/>
      <c r="AW11762" s="3"/>
      <c r="AX11762" s="3"/>
      <c r="AY11762" s="3"/>
      <c r="AZ11762" s="3"/>
      <c r="BA11762" s="3"/>
      <c r="BB11762" s="3"/>
      <c r="BC11762" s="3"/>
      <c r="BD11762" s="3"/>
      <c r="BE11762" s="3"/>
      <c r="BF11762" s="3"/>
      <c r="BG11762" s="3"/>
      <c r="CK11762"/>
    </row>
    <row r="11763" spans="1:89" x14ac:dyDescent="0.25">
      <c r="A11763" s="2"/>
      <c r="B11763" s="5"/>
      <c r="C11763" s="5"/>
      <c r="D11763" s="5"/>
      <c r="E11763" s="5"/>
      <c r="F11763" s="5"/>
      <c r="G11763" s="5"/>
      <c r="H11763" s="5"/>
      <c r="I11763" s="3"/>
      <c r="J11763" s="5"/>
      <c r="K11763" s="3"/>
      <c r="L11763" s="5"/>
      <c r="M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3"/>
      <c r="AU11763" s="5"/>
      <c r="AV11763" s="3"/>
      <c r="AW11763" s="3"/>
      <c r="AX11763" s="3"/>
      <c r="AY11763" s="3"/>
      <c r="AZ11763" s="3"/>
      <c r="BA11763" s="3"/>
      <c r="BB11763" s="3"/>
      <c r="BC11763" s="3"/>
      <c r="BD11763" s="3"/>
      <c r="BE11763" s="3"/>
      <c r="BF11763" s="3"/>
      <c r="BG11763" s="3"/>
      <c r="CK11763"/>
    </row>
    <row r="11764" spans="1:89" x14ac:dyDescent="0.25">
      <c r="A11764" s="2"/>
      <c r="B11764" s="5"/>
      <c r="C11764" s="5"/>
      <c r="D11764" s="5"/>
      <c r="E11764" s="5"/>
      <c r="F11764" s="5"/>
      <c r="G11764" s="5"/>
      <c r="H11764" s="5"/>
      <c r="I11764" s="3"/>
      <c r="J11764" s="5"/>
      <c r="K11764" s="5"/>
      <c r="L11764" s="5"/>
      <c r="M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3"/>
      <c r="AU11764" s="5"/>
      <c r="AV11764" s="3"/>
      <c r="AW11764" s="3"/>
      <c r="AX11764" s="3"/>
      <c r="AY11764" s="3"/>
      <c r="AZ11764" s="3"/>
      <c r="BA11764" s="3"/>
      <c r="BB11764" s="3"/>
      <c r="BC11764" s="3"/>
      <c r="BD11764" s="3"/>
      <c r="BE11764" s="3"/>
      <c r="BF11764" s="3"/>
      <c r="BG11764" s="3"/>
      <c r="CK11764"/>
    </row>
    <row r="11765" spans="1:89" x14ac:dyDescent="0.25">
      <c r="A11765" s="2"/>
      <c r="B11765" s="5"/>
      <c r="C11765" s="5"/>
      <c r="D11765" s="5"/>
      <c r="E11765" s="5"/>
      <c r="F11765" s="5"/>
      <c r="G11765" s="5"/>
      <c r="H11765" s="5"/>
      <c r="I11765" s="5"/>
      <c r="J11765" s="5"/>
      <c r="K11765" s="5"/>
      <c r="L11765" s="5"/>
      <c r="M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3"/>
      <c r="AU11765" s="5"/>
      <c r="AV11765" s="3"/>
      <c r="AW11765" s="3"/>
      <c r="AX11765" s="3"/>
      <c r="AY11765" s="3"/>
      <c r="AZ11765" s="3"/>
      <c r="BA11765" s="3"/>
      <c r="BB11765" s="3"/>
      <c r="BC11765" s="3"/>
      <c r="BD11765" s="3"/>
      <c r="BE11765" s="3"/>
      <c r="BF11765" s="3"/>
      <c r="BG11765" s="3"/>
      <c r="CK11765"/>
    </row>
    <row r="11766" spans="1:89" x14ac:dyDescent="0.25">
      <c r="A11766" s="2"/>
      <c r="B11766" s="5"/>
      <c r="C11766" s="5"/>
      <c r="D11766" s="5"/>
      <c r="E11766" s="5"/>
      <c r="F11766" s="5"/>
      <c r="G11766" s="5"/>
      <c r="H11766" s="5"/>
      <c r="I11766" s="5"/>
      <c r="J11766" s="5"/>
      <c r="K11766" s="5"/>
      <c r="L11766" s="5"/>
      <c r="M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3"/>
      <c r="AU11766" s="5"/>
      <c r="AV11766" s="3"/>
      <c r="AW11766" s="3"/>
      <c r="AX11766" s="3"/>
      <c r="AY11766" s="3"/>
      <c r="AZ11766" s="3"/>
      <c r="BA11766" s="3"/>
      <c r="BB11766" s="3"/>
      <c r="BC11766" s="3"/>
      <c r="BD11766" s="3"/>
      <c r="BE11766" s="3"/>
      <c r="BF11766" s="3"/>
      <c r="BG11766" s="3"/>
      <c r="CK11766"/>
    </row>
    <row r="11767" spans="1:89" x14ac:dyDescent="0.25">
      <c r="A11767" s="2"/>
      <c r="B11767" s="5"/>
      <c r="C11767" s="5"/>
      <c r="D11767" s="5"/>
      <c r="E11767" s="5"/>
      <c r="F11767" s="5"/>
      <c r="G11767" s="5"/>
      <c r="H11767" s="5"/>
      <c r="I11767" s="3"/>
      <c r="J11767" s="5"/>
      <c r="K11767" s="5"/>
      <c r="L11767" s="5"/>
      <c r="M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3"/>
      <c r="AU11767" s="5"/>
      <c r="AV11767" s="3"/>
      <c r="AW11767" s="3"/>
      <c r="AX11767" s="3"/>
      <c r="AY11767" s="3"/>
      <c r="AZ11767" s="3"/>
      <c r="BA11767" s="3"/>
      <c r="BB11767" s="3"/>
      <c r="BC11767" s="3"/>
      <c r="BD11767" s="3"/>
      <c r="BE11767" s="3"/>
      <c r="BF11767" s="3"/>
      <c r="BG11767" s="3"/>
      <c r="CK11767"/>
    </row>
    <row r="11768" spans="1:89" x14ac:dyDescent="0.25">
      <c r="A11768" s="2"/>
      <c r="B11768" s="5"/>
      <c r="C11768" s="5"/>
      <c r="D11768" s="5"/>
      <c r="E11768" s="5"/>
      <c r="F11768" s="5"/>
      <c r="G11768" s="5"/>
      <c r="H11768" s="5"/>
      <c r="I11768" s="5"/>
      <c r="J11768" s="5"/>
      <c r="K11768" s="5"/>
      <c r="L11768" s="5"/>
      <c r="M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3"/>
      <c r="AU11768" s="5"/>
      <c r="AV11768" s="3"/>
      <c r="AW11768" s="3"/>
      <c r="AX11768" s="3"/>
      <c r="AY11768" s="3"/>
      <c r="AZ11768" s="3"/>
      <c r="BA11768" s="3"/>
      <c r="BB11768" s="3"/>
      <c r="BC11768" s="3"/>
      <c r="BD11768" s="3"/>
      <c r="BE11768" s="3"/>
      <c r="BF11768" s="3"/>
      <c r="BG11768" s="3"/>
      <c r="CK11768"/>
    </row>
    <row r="11769" spans="1:89" x14ac:dyDescent="0.25">
      <c r="A11769" s="2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  <c r="L11769" s="5"/>
      <c r="M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3"/>
      <c r="AU11769" s="5"/>
      <c r="AV11769" s="3"/>
      <c r="AW11769" s="3"/>
      <c r="AX11769" s="3"/>
      <c r="AY11769" s="3"/>
      <c r="AZ11769" s="3"/>
      <c r="BA11769" s="3"/>
      <c r="BB11769" s="3"/>
      <c r="BC11769" s="3"/>
      <c r="BD11769" s="3"/>
      <c r="BE11769" s="3"/>
      <c r="BF11769" s="3"/>
      <c r="BG11769" s="3"/>
      <c r="CK11769"/>
    </row>
    <row r="11770" spans="1:89" x14ac:dyDescent="0.25">
      <c r="A11770" s="2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  <c r="L11770" s="5"/>
      <c r="M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3"/>
      <c r="AU11770" s="5"/>
      <c r="AV11770" s="3"/>
      <c r="AW11770" s="3"/>
      <c r="AX11770" s="3"/>
      <c r="AY11770" s="3"/>
      <c r="AZ11770" s="3"/>
      <c r="BA11770" s="3"/>
      <c r="BB11770" s="3"/>
      <c r="BC11770" s="3"/>
      <c r="BD11770" s="3"/>
      <c r="BE11770" s="3"/>
      <c r="BF11770" s="3"/>
      <c r="BG11770" s="3"/>
      <c r="CK11770"/>
    </row>
    <row r="11771" spans="1:89" x14ac:dyDescent="0.25">
      <c r="A11771" s="2"/>
      <c r="B11771" s="5"/>
      <c r="C11771" s="5"/>
      <c r="D11771" s="5"/>
      <c r="E11771" s="5"/>
      <c r="F11771" s="5"/>
      <c r="G11771" s="5"/>
      <c r="H11771" s="5"/>
      <c r="I11771" s="5"/>
      <c r="J11771" s="5"/>
      <c r="K11771" s="5"/>
      <c r="L11771" s="5"/>
      <c r="M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3"/>
      <c r="AU11771" s="5"/>
      <c r="AV11771" s="3"/>
      <c r="AW11771" s="3"/>
      <c r="AX11771" s="3"/>
      <c r="AY11771" s="3"/>
      <c r="AZ11771" s="3"/>
      <c r="BA11771" s="3"/>
      <c r="BB11771" s="3"/>
      <c r="BC11771" s="3"/>
      <c r="BD11771" s="3"/>
      <c r="BE11771" s="3"/>
      <c r="BF11771" s="3"/>
      <c r="BG11771" s="3"/>
      <c r="CK11771"/>
    </row>
    <row r="11772" spans="1:89" x14ac:dyDescent="0.25">
      <c r="A11772" s="2"/>
      <c r="B11772" s="5"/>
      <c r="C11772" s="5"/>
      <c r="D11772" s="5"/>
      <c r="E11772" s="5"/>
      <c r="F11772" s="5"/>
      <c r="G11772" s="5"/>
      <c r="H11772" s="5"/>
      <c r="I11772" s="3"/>
      <c r="J11772" s="5"/>
      <c r="K11772" s="3"/>
      <c r="L11772" s="5"/>
      <c r="M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3"/>
      <c r="AU11772" s="5"/>
      <c r="AV11772" s="3"/>
      <c r="AW11772" s="3"/>
      <c r="AX11772" s="3"/>
      <c r="AY11772" s="3"/>
      <c r="AZ11772" s="3"/>
      <c r="BA11772" s="3"/>
      <c r="BB11772" s="3"/>
      <c r="BC11772" s="3"/>
      <c r="BD11772" s="3"/>
      <c r="BE11772" s="3"/>
      <c r="BF11772" s="3"/>
      <c r="BG11772" s="3"/>
      <c r="CK11772"/>
    </row>
    <row r="11773" spans="1:89" x14ac:dyDescent="0.25">
      <c r="A11773" s="2"/>
      <c r="B11773" s="5"/>
      <c r="C11773" s="5"/>
      <c r="D11773" s="5"/>
      <c r="E11773" s="5"/>
      <c r="F11773" s="5"/>
      <c r="G11773" s="5"/>
      <c r="H11773" s="5"/>
      <c r="I11773" s="5"/>
      <c r="J11773" s="5"/>
      <c r="K11773" s="5"/>
      <c r="L11773" s="5"/>
      <c r="M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3"/>
      <c r="AU11773" s="5"/>
      <c r="AV11773" s="3"/>
      <c r="AW11773" s="3"/>
      <c r="AX11773" s="3"/>
      <c r="AY11773" s="3"/>
      <c r="AZ11773" s="3"/>
      <c r="BA11773" s="3"/>
      <c r="BB11773" s="3"/>
      <c r="BC11773" s="3"/>
      <c r="BD11773" s="3"/>
      <c r="BE11773" s="3"/>
      <c r="BF11773" s="3"/>
      <c r="BG11773" s="3"/>
      <c r="CK11773"/>
    </row>
    <row r="11774" spans="1:89" x14ac:dyDescent="0.25">
      <c r="A11774" s="2"/>
      <c r="B11774" s="5"/>
      <c r="C11774" s="5"/>
      <c r="D11774" s="5"/>
      <c r="E11774" s="5"/>
      <c r="F11774" s="5"/>
      <c r="G11774" s="5"/>
      <c r="H11774" s="5"/>
      <c r="I11774" s="5"/>
      <c r="J11774" s="5"/>
      <c r="K11774" s="5"/>
      <c r="L11774" s="5"/>
      <c r="M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3"/>
      <c r="AU11774" s="5"/>
      <c r="AV11774" s="3"/>
      <c r="AW11774" s="3"/>
      <c r="AX11774" s="3"/>
      <c r="AY11774" s="3"/>
      <c r="AZ11774" s="3"/>
      <c r="BA11774" s="3"/>
      <c r="BB11774" s="3"/>
      <c r="BC11774" s="3"/>
      <c r="BD11774" s="3"/>
      <c r="BE11774" s="3"/>
      <c r="BF11774" s="3"/>
      <c r="BG11774" s="3"/>
      <c r="CK11774"/>
    </row>
    <row r="11775" spans="1:89" x14ac:dyDescent="0.25">
      <c r="A11775" s="2"/>
      <c r="B11775" s="5"/>
      <c r="C11775" s="5"/>
      <c r="D11775" s="5"/>
      <c r="E11775" s="5"/>
      <c r="F11775" s="5"/>
      <c r="G11775" s="5"/>
      <c r="H11775" s="5"/>
      <c r="I11775" s="5"/>
      <c r="J11775" s="5"/>
      <c r="K11775" s="5"/>
      <c r="L11775" s="3"/>
      <c r="M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3"/>
      <c r="AU11775" s="5"/>
      <c r="AV11775" s="3"/>
      <c r="AW11775" s="3"/>
      <c r="AX11775" s="3"/>
      <c r="AY11775" s="3"/>
      <c r="AZ11775" s="3"/>
      <c r="BA11775" s="3"/>
      <c r="BB11775" s="3"/>
      <c r="BC11775" s="3"/>
      <c r="BD11775" s="3"/>
      <c r="BE11775" s="3"/>
      <c r="BF11775" s="3"/>
      <c r="BG11775" s="3"/>
      <c r="CK11775"/>
    </row>
    <row r="11776" spans="1:89" x14ac:dyDescent="0.25">
      <c r="A11776" s="2"/>
      <c r="B11776" s="5"/>
      <c r="C11776" s="5"/>
      <c r="D11776" s="5"/>
      <c r="E11776" s="5"/>
      <c r="F11776" s="5"/>
      <c r="G11776" s="5"/>
      <c r="H11776" s="5"/>
      <c r="I11776" s="3"/>
      <c r="J11776" s="5"/>
      <c r="K11776" s="5"/>
      <c r="L11776" s="5"/>
      <c r="M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3"/>
      <c r="AU11776" s="5"/>
      <c r="AV11776" s="3"/>
      <c r="AW11776" s="3"/>
      <c r="AX11776" s="3"/>
      <c r="AY11776" s="3"/>
      <c r="AZ11776" s="3"/>
      <c r="BA11776" s="3"/>
      <c r="BB11776" s="3"/>
      <c r="BC11776" s="3"/>
      <c r="BD11776" s="3"/>
      <c r="BE11776" s="3"/>
      <c r="BF11776" s="3"/>
      <c r="BG11776" s="3"/>
      <c r="CK11776"/>
    </row>
    <row r="11777" spans="1:89" x14ac:dyDescent="0.25">
      <c r="A11777" s="2"/>
      <c r="B11777" s="5"/>
      <c r="C11777" s="5"/>
      <c r="D11777" s="5"/>
      <c r="E11777" s="5"/>
      <c r="F11777" s="5"/>
      <c r="G11777" s="5"/>
      <c r="H11777" s="5"/>
      <c r="I11777" s="5"/>
      <c r="J11777" s="5"/>
      <c r="K11777" s="5"/>
      <c r="L11777" s="3"/>
      <c r="M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3"/>
      <c r="AU11777" s="5"/>
      <c r="AV11777" s="3"/>
      <c r="AW11777" s="3"/>
      <c r="AX11777" s="3"/>
      <c r="AY11777" s="3"/>
      <c r="AZ11777" s="3"/>
      <c r="BA11777" s="3"/>
      <c r="BB11777" s="3"/>
      <c r="BC11777" s="3"/>
      <c r="BD11777" s="3"/>
      <c r="BE11777" s="3"/>
      <c r="BF11777" s="3"/>
      <c r="BG11777" s="3"/>
      <c r="CK11777"/>
    </row>
    <row r="11778" spans="1:89" x14ac:dyDescent="0.25">
      <c r="A11778" s="2"/>
      <c r="B11778" s="5"/>
      <c r="C11778" s="5"/>
      <c r="D11778" s="5"/>
      <c r="E11778" s="5"/>
      <c r="F11778" s="5"/>
      <c r="G11778" s="5"/>
      <c r="H11778" s="5"/>
      <c r="I11778" s="5"/>
      <c r="J11778" s="5"/>
      <c r="K11778" s="5"/>
      <c r="L11778" s="5"/>
      <c r="M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3"/>
      <c r="AU11778" s="5"/>
      <c r="AV11778" s="3"/>
      <c r="AW11778" s="3"/>
      <c r="AX11778" s="3"/>
      <c r="AY11778" s="3"/>
      <c r="AZ11778" s="3"/>
      <c r="BA11778" s="3"/>
      <c r="BB11778" s="3"/>
      <c r="BC11778" s="3"/>
      <c r="BD11778" s="3"/>
      <c r="BE11778" s="3"/>
      <c r="BF11778" s="3"/>
      <c r="BG11778" s="3"/>
      <c r="CK11778"/>
    </row>
    <row r="11779" spans="1:89" x14ac:dyDescent="0.25">
      <c r="A11779" s="2"/>
      <c r="B11779" s="5"/>
      <c r="C11779" s="5"/>
      <c r="D11779" s="5"/>
      <c r="E11779" s="5"/>
      <c r="F11779" s="5"/>
      <c r="G11779" s="5"/>
      <c r="H11779" s="5"/>
      <c r="I11779" s="3"/>
      <c r="J11779" s="5"/>
      <c r="K11779" s="5"/>
      <c r="L11779" s="5"/>
      <c r="M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3"/>
      <c r="AU11779" s="5"/>
      <c r="AV11779" s="3"/>
      <c r="AW11779" s="3"/>
      <c r="AX11779" s="3"/>
      <c r="AY11779" s="3"/>
      <c r="AZ11779" s="3"/>
      <c r="BA11779" s="3"/>
      <c r="BB11779" s="3"/>
      <c r="BC11779" s="3"/>
      <c r="BD11779" s="3"/>
      <c r="BE11779" s="3"/>
      <c r="BF11779" s="3"/>
      <c r="BG11779" s="3"/>
      <c r="CK11779"/>
    </row>
    <row r="11780" spans="1:89" x14ac:dyDescent="0.25">
      <c r="A11780" s="2"/>
      <c r="B11780" s="5"/>
      <c r="C11780" s="5"/>
      <c r="D11780" s="5"/>
      <c r="E11780" s="5"/>
      <c r="F11780" s="5"/>
      <c r="G11780" s="5"/>
      <c r="H11780" s="5"/>
      <c r="I11780" s="3"/>
      <c r="J11780" s="5"/>
      <c r="K11780" s="5"/>
      <c r="L11780" s="5"/>
      <c r="M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3"/>
      <c r="AU11780" s="5"/>
      <c r="AV11780" s="3"/>
      <c r="AW11780" s="3"/>
      <c r="AX11780" s="3"/>
      <c r="AY11780" s="3"/>
      <c r="AZ11780" s="3"/>
      <c r="BA11780" s="3"/>
      <c r="BB11780" s="3"/>
      <c r="BC11780" s="3"/>
      <c r="BD11780" s="3"/>
      <c r="BE11780" s="3"/>
      <c r="BF11780" s="3"/>
      <c r="BG11780" s="3"/>
      <c r="CK11780"/>
    </row>
    <row r="11781" spans="1:89" x14ac:dyDescent="0.25">
      <c r="A11781" s="2"/>
      <c r="B11781" s="5"/>
      <c r="C11781" s="5"/>
      <c r="D11781" s="5"/>
      <c r="E11781" s="5"/>
      <c r="F11781" s="5"/>
      <c r="G11781" s="5"/>
      <c r="H11781" s="5"/>
      <c r="I11781" s="3"/>
      <c r="J11781" s="5"/>
      <c r="K11781" s="5"/>
      <c r="L11781" s="5"/>
      <c r="M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3"/>
      <c r="AU11781" s="5"/>
      <c r="AV11781" s="3"/>
      <c r="AW11781" s="3"/>
      <c r="AX11781" s="3"/>
      <c r="AY11781" s="3"/>
      <c r="AZ11781" s="3"/>
      <c r="BA11781" s="3"/>
      <c r="BB11781" s="3"/>
      <c r="BC11781" s="3"/>
      <c r="BD11781" s="3"/>
      <c r="BE11781" s="3"/>
      <c r="BF11781" s="3"/>
      <c r="BG11781" s="3"/>
      <c r="CK11781"/>
    </row>
    <row r="11782" spans="1:89" x14ac:dyDescent="0.25">
      <c r="A11782" s="2"/>
      <c r="B11782" s="5"/>
      <c r="C11782" s="5"/>
      <c r="D11782" s="5"/>
      <c r="E11782" s="5"/>
      <c r="F11782" s="5"/>
      <c r="G11782" s="5"/>
      <c r="H11782" s="5"/>
      <c r="I11782" s="5"/>
      <c r="J11782" s="5"/>
      <c r="K11782" s="3"/>
      <c r="L11782" s="5"/>
      <c r="M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3"/>
      <c r="AU11782" s="5"/>
      <c r="AV11782" s="3"/>
      <c r="AW11782" s="3"/>
      <c r="AX11782" s="3"/>
      <c r="AY11782" s="3"/>
      <c r="AZ11782" s="3"/>
      <c r="BA11782" s="3"/>
      <c r="BB11782" s="3"/>
      <c r="BC11782" s="3"/>
      <c r="BD11782" s="3"/>
      <c r="BE11782" s="3"/>
      <c r="BF11782" s="3"/>
      <c r="BG11782" s="3"/>
      <c r="CK11782"/>
    </row>
    <row r="11783" spans="1:89" x14ac:dyDescent="0.25">
      <c r="A11783" s="2"/>
      <c r="B11783" s="5"/>
      <c r="C11783" s="5"/>
      <c r="D11783" s="5"/>
      <c r="E11783" s="5"/>
      <c r="F11783" s="5"/>
      <c r="G11783" s="5"/>
      <c r="H11783" s="5"/>
      <c r="I11783" s="5"/>
      <c r="J11783" s="5"/>
      <c r="K11783" s="5"/>
      <c r="L11783" s="5"/>
      <c r="M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3"/>
      <c r="AU11783" s="5"/>
      <c r="AV11783" s="3"/>
      <c r="AW11783" s="3"/>
      <c r="AX11783" s="3"/>
      <c r="AY11783" s="3"/>
      <c r="AZ11783" s="3"/>
      <c r="BA11783" s="3"/>
      <c r="BB11783" s="3"/>
      <c r="BC11783" s="3"/>
      <c r="BD11783" s="3"/>
      <c r="BE11783" s="3"/>
      <c r="BF11783" s="3"/>
      <c r="BG11783" s="3"/>
      <c r="CK11783"/>
    </row>
    <row r="11784" spans="1:89" x14ac:dyDescent="0.25">
      <c r="A11784" s="2"/>
      <c r="B11784" s="5"/>
      <c r="C11784" s="5"/>
      <c r="D11784" s="5"/>
      <c r="E11784" s="5"/>
      <c r="F11784" s="5"/>
      <c r="G11784" s="5"/>
      <c r="H11784" s="5"/>
      <c r="I11784" s="3"/>
      <c r="J11784" s="5"/>
      <c r="K11784" s="5"/>
      <c r="L11784" s="5"/>
      <c r="M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3"/>
      <c r="AU11784" s="5"/>
      <c r="AV11784" s="3"/>
      <c r="AW11784" s="3"/>
      <c r="AX11784" s="3"/>
      <c r="AY11784" s="3"/>
      <c r="AZ11784" s="3"/>
      <c r="BA11784" s="3"/>
      <c r="BB11784" s="3"/>
      <c r="BC11784" s="3"/>
      <c r="BD11784" s="3"/>
      <c r="BE11784" s="3"/>
      <c r="BF11784" s="3"/>
      <c r="BG11784" s="3"/>
      <c r="CK11784"/>
    </row>
    <row r="11785" spans="1:89" x14ac:dyDescent="0.25">
      <c r="A11785" s="2"/>
      <c r="B11785" s="5"/>
      <c r="C11785" s="5"/>
      <c r="D11785" s="5"/>
      <c r="E11785" s="5"/>
      <c r="F11785" s="5"/>
      <c r="G11785" s="5"/>
      <c r="H11785" s="5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G11785" s="3"/>
      <c r="AH11785" s="3"/>
      <c r="AI11785" s="3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3"/>
      <c r="AU11785" s="5"/>
      <c r="AV11785" s="3"/>
      <c r="AW11785" s="3"/>
      <c r="AX11785" s="3"/>
      <c r="AY11785" s="3"/>
      <c r="AZ11785" s="3"/>
      <c r="BA11785" s="3"/>
      <c r="BB11785" s="3"/>
      <c r="BC11785" s="3"/>
      <c r="BD11785" s="3"/>
      <c r="BE11785" s="3"/>
      <c r="BF11785" s="3"/>
      <c r="BG11785" s="3"/>
      <c r="CK11785"/>
    </row>
    <row r="11786" spans="1:89" x14ac:dyDescent="0.25">
      <c r="A11786" s="2"/>
      <c r="B11786" s="5"/>
      <c r="C11786" s="5"/>
      <c r="D11786" s="5"/>
      <c r="E11786" s="5"/>
      <c r="F11786" s="5"/>
      <c r="G11786" s="5"/>
      <c r="H11786" s="5"/>
      <c r="I11786" s="5"/>
      <c r="J11786" s="5"/>
      <c r="K11786" s="5"/>
      <c r="L11786" s="5"/>
      <c r="M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3"/>
      <c r="AU11786" s="5"/>
      <c r="AV11786" s="3"/>
      <c r="AW11786" s="3"/>
      <c r="AX11786" s="3"/>
      <c r="AY11786" s="3"/>
      <c r="AZ11786" s="3"/>
      <c r="BA11786" s="3"/>
      <c r="BB11786" s="3"/>
      <c r="BC11786" s="3"/>
      <c r="BD11786" s="3"/>
      <c r="BE11786" s="3"/>
      <c r="BF11786" s="3"/>
      <c r="BG11786" s="3"/>
      <c r="CK11786"/>
    </row>
    <row r="11787" spans="1:89" x14ac:dyDescent="0.25">
      <c r="A11787" s="2"/>
      <c r="B11787" s="5"/>
      <c r="C11787" s="5"/>
      <c r="D11787" s="5"/>
      <c r="E11787" s="5"/>
      <c r="F11787" s="5"/>
      <c r="G11787" s="5"/>
      <c r="H11787" s="5"/>
      <c r="I11787" s="5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G11787" s="3"/>
      <c r="AH11787" s="3"/>
      <c r="AI11787" s="3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3"/>
      <c r="AU11787" s="5"/>
      <c r="AV11787" s="3"/>
      <c r="AW11787" s="3"/>
      <c r="AX11787" s="3"/>
      <c r="AY11787" s="3"/>
      <c r="AZ11787" s="3"/>
      <c r="BA11787" s="3"/>
      <c r="BB11787" s="3"/>
      <c r="BC11787" s="3"/>
      <c r="BD11787" s="3"/>
      <c r="BE11787" s="3"/>
      <c r="BF11787" s="3"/>
      <c r="BG11787" s="3"/>
      <c r="CK11787"/>
    </row>
    <row r="11788" spans="1:89" x14ac:dyDescent="0.25">
      <c r="A11788" s="2"/>
      <c r="B11788" s="5"/>
      <c r="C11788" s="5"/>
      <c r="D11788" s="5"/>
      <c r="E11788" s="5"/>
      <c r="F11788" s="5"/>
      <c r="G11788" s="5"/>
      <c r="H11788" s="5"/>
      <c r="I11788" s="5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G11788" s="3"/>
      <c r="AH11788" s="3"/>
      <c r="AI11788" s="3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3"/>
      <c r="AU11788" s="5"/>
      <c r="AV11788" s="3"/>
      <c r="AW11788" s="3"/>
      <c r="AX11788" s="3"/>
      <c r="AY11788" s="3"/>
      <c r="AZ11788" s="3"/>
      <c r="BA11788" s="3"/>
      <c r="BB11788" s="3"/>
      <c r="BC11788" s="3"/>
      <c r="BD11788" s="3"/>
      <c r="BE11788" s="3"/>
      <c r="BF11788" s="3"/>
      <c r="BG11788" s="3"/>
      <c r="CK11788"/>
    </row>
    <row r="11789" spans="1:89" x14ac:dyDescent="0.25">
      <c r="A11789" s="2"/>
      <c r="B11789" s="5"/>
      <c r="C11789" s="5"/>
      <c r="D11789" s="5"/>
      <c r="E11789" s="5"/>
      <c r="F11789" s="5"/>
      <c r="G11789" s="5"/>
      <c r="H11789" s="5"/>
      <c r="I11789" s="3"/>
      <c r="J11789" s="5"/>
      <c r="K11789" s="5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3"/>
      <c r="AU11789" s="5"/>
      <c r="AV11789" s="3"/>
      <c r="AW11789" s="3"/>
      <c r="AX11789" s="3"/>
      <c r="AY11789" s="3"/>
      <c r="AZ11789" s="3"/>
      <c r="BA11789" s="3"/>
      <c r="BB11789" s="3"/>
      <c r="BC11789" s="3"/>
      <c r="BD11789" s="3"/>
      <c r="BE11789" s="3"/>
      <c r="BF11789" s="3"/>
      <c r="BG11789" s="3"/>
      <c r="CK11789"/>
    </row>
    <row r="11790" spans="1:89" x14ac:dyDescent="0.25">
      <c r="A11790" s="2"/>
      <c r="B11790" s="5"/>
      <c r="C11790" s="5"/>
      <c r="D11790" s="5"/>
      <c r="E11790" s="5"/>
      <c r="F11790" s="5"/>
      <c r="G11790" s="5"/>
      <c r="H11790" s="5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G11790" s="3"/>
      <c r="AH11790" s="3"/>
      <c r="AI11790" s="3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3"/>
      <c r="AU11790" s="5"/>
      <c r="AV11790" s="3"/>
      <c r="AW11790" s="3"/>
      <c r="AX11790" s="3"/>
      <c r="AY11790" s="3"/>
      <c r="AZ11790" s="3"/>
      <c r="BA11790" s="3"/>
      <c r="BB11790" s="3"/>
      <c r="BC11790" s="3"/>
      <c r="BD11790" s="3"/>
      <c r="BE11790" s="3"/>
      <c r="BF11790" s="3"/>
      <c r="BG11790" s="3"/>
      <c r="CK11790"/>
    </row>
    <row r="11791" spans="1:89" x14ac:dyDescent="0.25">
      <c r="A11791" s="2"/>
      <c r="B11791" s="5"/>
      <c r="C11791" s="5"/>
      <c r="D11791" s="5"/>
      <c r="E11791" s="5"/>
      <c r="F11791" s="5"/>
      <c r="G11791" s="5"/>
      <c r="H11791" s="5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3"/>
      <c r="AU11791" s="5"/>
      <c r="AV11791" s="3"/>
      <c r="AW11791" s="3"/>
      <c r="AX11791" s="3"/>
      <c r="AY11791" s="3"/>
      <c r="AZ11791" s="3"/>
      <c r="BA11791" s="3"/>
      <c r="BB11791" s="3"/>
      <c r="BC11791" s="3"/>
      <c r="BD11791" s="3"/>
      <c r="BE11791" s="3"/>
      <c r="BF11791" s="3"/>
      <c r="BG11791" s="3"/>
      <c r="CK11791"/>
    </row>
    <row r="11792" spans="1:89" x14ac:dyDescent="0.25">
      <c r="A11792" s="2"/>
      <c r="B11792" s="5"/>
      <c r="C11792" s="5"/>
      <c r="D11792" s="5"/>
      <c r="E11792" s="5"/>
      <c r="F11792" s="5"/>
      <c r="G11792" s="5"/>
      <c r="H11792" s="5"/>
      <c r="I11792" s="5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3"/>
      <c r="AU11792" s="5"/>
      <c r="AV11792" s="3"/>
      <c r="AW11792" s="3"/>
      <c r="AX11792" s="3"/>
      <c r="AY11792" s="3"/>
      <c r="AZ11792" s="3"/>
      <c r="BA11792" s="3"/>
      <c r="BB11792" s="3"/>
      <c r="BC11792" s="3"/>
      <c r="BD11792" s="3"/>
      <c r="BE11792" s="3"/>
      <c r="BF11792" s="3"/>
      <c r="BG11792" s="3"/>
      <c r="CK11792"/>
    </row>
    <row r="11793" spans="1:89" x14ac:dyDescent="0.25">
      <c r="A11793" s="2"/>
      <c r="B11793" s="5"/>
      <c r="C11793" s="5"/>
      <c r="D11793" s="5"/>
      <c r="E11793" s="5"/>
      <c r="F11793" s="5"/>
      <c r="G11793" s="5"/>
      <c r="H11793" s="5"/>
      <c r="I11793" s="5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G11793" s="3"/>
      <c r="AH11793" s="3"/>
      <c r="AI11793" s="3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3"/>
      <c r="AU11793" s="5"/>
      <c r="AV11793" s="3"/>
      <c r="AW11793" s="3"/>
      <c r="AX11793" s="3"/>
      <c r="AY11793" s="3"/>
      <c r="AZ11793" s="3"/>
      <c r="BA11793" s="3"/>
      <c r="BB11793" s="3"/>
      <c r="BC11793" s="3"/>
      <c r="BD11793" s="3"/>
      <c r="BE11793" s="3"/>
      <c r="BF11793" s="3"/>
      <c r="BG11793" s="3"/>
      <c r="CK11793"/>
    </row>
    <row r="11794" spans="1:89" x14ac:dyDescent="0.25">
      <c r="A11794" s="2"/>
      <c r="B11794" s="5"/>
      <c r="C11794" s="5"/>
      <c r="D11794" s="5"/>
      <c r="E11794" s="5"/>
      <c r="F11794" s="5"/>
      <c r="G11794" s="5"/>
      <c r="H11794" s="5"/>
      <c r="I11794" s="5"/>
      <c r="J11794" s="5"/>
      <c r="K11794" s="5"/>
      <c r="L11794" s="5"/>
      <c r="M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3"/>
      <c r="AU11794" s="5"/>
      <c r="AV11794" s="3"/>
      <c r="AW11794" s="3"/>
      <c r="AX11794" s="3"/>
      <c r="AY11794" s="3"/>
      <c r="AZ11794" s="3"/>
      <c r="BA11794" s="3"/>
      <c r="BB11794" s="3"/>
      <c r="BC11794" s="3"/>
      <c r="BD11794" s="3"/>
      <c r="BE11794" s="3"/>
      <c r="BF11794" s="3"/>
      <c r="BG11794" s="3"/>
      <c r="CK11794"/>
    </row>
    <row r="11795" spans="1:89" x14ac:dyDescent="0.25">
      <c r="A11795" s="2"/>
      <c r="B11795" s="5"/>
      <c r="C11795" s="5"/>
      <c r="D11795" s="5"/>
      <c r="E11795" s="5"/>
      <c r="F11795" s="5"/>
      <c r="G11795" s="5"/>
      <c r="H11795" s="5"/>
      <c r="I11795" s="5"/>
      <c r="J11795" s="5"/>
      <c r="K11795" s="5"/>
      <c r="L11795" s="5"/>
      <c r="M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3"/>
      <c r="AU11795" s="5"/>
      <c r="AV11795" s="3"/>
      <c r="AW11795" s="3"/>
      <c r="AX11795" s="3"/>
      <c r="AY11795" s="3"/>
      <c r="AZ11795" s="3"/>
      <c r="BA11795" s="3"/>
      <c r="BB11795" s="3"/>
      <c r="BC11795" s="3"/>
      <c r="BD11795" s="3"/>
      <c r="BE11795" s="3"/>
      <c r="BF11795" s="3"/>
      <c r="BG11795" s="3"/>
      <c r="CK11795"/>
    </row>
    <row r="11796" spans="1:89" x14ac:dyDescent="0.25">
      <c r="A11796" s="2"/>
      <c r="B11796" s="5"/>
      <c r="C11796" s="5"/>
      <c r="D11796" s="5"/>
      <c r="E11796" s="5"/>
      <c r="F11796" s="5"/>
      <c r="G11796" s="5"/>
      <c r="H11796" s="5"/>
      <c r="I11796" s="5"/>
      <c r="J11796" s="5"/>
      <c r="K11796" s="5"/>
      <c r="L11796" s="5"/>
      <c r="M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3"/>
      <c r="AU11796" s="5"/>
      <c r="AV11796" s="3"/>
      <c r="AW11796" s="3"/>
      <c r="AX11796" s="3"/>
      <c r="AY11796" s="3"/>
      <c r="AZ11796" s="3"/>
      <c r="BA11796" s="3"/>
      <c r="BB11796" s="3"/>
      <c r="BC11796" s="3"/>
      <c r="BD11796" s="3"/>
      <c r="BE11796" s="3"/>
      <c r="BF11796" s="3"/>
      <c r="BG11796" s="3"/>
      <c r="CK11796"/>
    </row>
    <row r="11797" spans="1:89" x14ac:dyDescent="0.25">
      <c r="A11797" s="2"/>
      <c r="B11797" s="5"/>
      <c r="C11797" s="5"/>
      <c r="D11797" s="5"/>
      <c r="E11797" s="5"/>
      <c r="F11797" s="5"/>
      <c r="G11797" s="5"/>
      <c r="H11797" s="5"/>
      <c r="I11797" s="5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G11797" s="3"/>
      <c r="AH11797" s="3"/>
      <c r="AI11797" s="3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3"/>
      <c r="AU11797" s="5"/>
      <c r="AV11797" s="3"/>
      <c r="AW11797" s="3"/>
      <c r="AX11797" s="3"/>
      <c r="AY11797" s="3"/>
      <c r="AZ11797" s="3"/>
      <c r="BA11797" s="3"/>
      <c r="BB11797" s="3"/>
      <c r="BC11797" s="3"/>
      <c r="BD11797" s="3"/>
      <c r="BE11797" s="3"/>
      <c r="BF11797" s="3"/>
      <c r="BG11797" s="3"/>
      <c r="CK11797"/>
    </row>
    <row r="11798" spans="1:89" x14ac:dyDescent="0.25">
      <c r="A11798" s="2"/>
      <c r="B11798" s="5"/>
      <c r="C11798" s="5"/>
      <c r="D11798" s="5"/>
      <c r="E11798" s="5"/>
      <c r="F11798" s="5"/>
      <c r="G11798" s="5"/>
      <c r="H11798" s="5"/>
      <c r="I11798" s="5"/>
      <c r="J11798" s="5"/>
      <c r="K11798" s="5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G11798" s="3"/>
      <c r="AH11798" s="3"/>
      <c r="AI11798" s="3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3"/>
      <c r="AU11798" s="5"/>
      <c r="AV11798" s="3"/>
      <c r="AW11798" s="3"/>
      <c r="AX11798" s="3"/>
      <c r="AY11798" s="3"/>
      <c r="AZ11798" s="3"/>
      <c r="BA11798" s="3"/>
      <c r="BB11798" s="3"/>
      <c r="BC11798" s="3"/>
      <c r="BD11798" s="3"/>
      <c r="BE11798" s="3"/>
      <c r="BF11798" s="3"/>
      <c r="BG11798" s="3"/>
      <c r="CK11798"/>
    </row>
    <row r="11799" spans="1:89" x14ac:dyDescent="0.25">
      <c r="A11799" s="2"/>
      <c r="B11799" s="5"/>
      <c r="C11799" s="5"/>
      <c r="D11799" s="5"/>
      <c r="E11799" s="5"/>
      <c r="F11799" s="5"/>
      <c r="G11799" s="5"/>
      <c r="H11799" s="5"/>
      <c r="I11799" s="5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G11799" s="3"/>
      <c r="AH11799" s="3"/>
      <c r="AI11799" s="3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3"/>
      <c r="AU11799" s="5"/>
      <c r="AV11799" s="3"/>
      <c r="AW11799" s="3"/>
      <c r="AX11799" s="3"/>
      <c r="AY11799" s="3"/>
      <c r="AZ11799" s="3"/>
      <c r="BA11799" s="3"/>
      <c r="BB11799" s="3"/>
      <c r="BC11799" s="3"/>
      <c r="BD11799" s="3"/>
      <c r="BE11799" s="3"/>
      <c r="BF11799" s="3"/>
      <c r="BG11799" s="3"/>
      <c r="CK11799"/>
    </row>
    <row r="11800" spans="1:89" x14ac:dyDescent="0.25">
      <c r="A11800" s="2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  <c r="L11800" s="5"/>
      <c r="M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3"/>
      <c r="AU11800" s="5"/>
      <c r="AV11800" s="3"/>
      <c r="AW11800" s="3"/>
      <c r="AX11800" s="3"/>
      <c r="AY11800" s="3"/>
      <c r="AZ11800" s="3"/>
      <c r="BA11800" s="3"/>
      <c r="BB11800" s="3"/>
      <c r="BC11800" s="3"/>
      <c r="BD11800" s="3"/>
      <c r="BE11800" s="3"/>
      <c r="BF11800" s="3"/>
      <c r="BG11800" s="3"/>
      <c r="CK11800"/>
    </row>
    <row r="11801" spans="1:89" x14ac:dyDescent="0.25">
      <c r="A11801" s="2"/>
      <c r="B11801" s="5"/>
      <c r="C11801" s="5"/>
      <c r="D11801" s="5"/>
      <c r="E11801" s="5"/>
      <c r="F11801" s="5"/>
      <c r="G11801" s="5"/>
      <c r="H11801" s="5"/>
      <c r="I11801" s="5"/>
      <c r="J11801" s="5"/>
      <c r="K11801" s="5"/>
      <c r="L11801" s="5"/>
      <c r="M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3"/>
      <c r="AU11801" s="5"/>
      <c r="AV11801" s="3"/>
      <c r="AW11801" s="3"/>
      <c r="AX11801" s="3"/>
      <c r="AY11801" s="3"/>
      <c r="AZ11801" s="3"/>
      <c r="BA11801" s="3"/>
      <c r="BB11801" s="3"/>
      <c r="BC11801" s="3"/>
      <c r="BD11801" s="3"/>
      <c r="BE11801" s="3"/>
      <c r="BF11801" s="3"/>
      <c r="BG11801" s="3"/>
      <c r="CK11801"/>
    </row>
    <row r="11802" spans="1:89" x14ac:dyDescent="0.25">
      <c r="A11802" s="2"/>
      <c r="B11802" s="5"/>
      <c r="C11802" s="5"/>
      <c r="D11802" s="5"/>
      <c r="E11802" s="5"/>
      <c r="F11802" s="5"/>
      <c r="G11802" s="5"/>
      <c r="H11802" s="5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G11802" s="3"/>
      <c r="AH11802" s="3"/>
      <c r="AI11802" s="3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3"/>
      <c r="AU11802" s="5"/>
      <c r="AV11802" s="3"/>
      <c r="AW11802" s="3"/>
      <c r="AX11802" s="3"/>
      <c r="AY11802" s="3"/>
      <c r="AZ11802" s="3"/>
      <c r="BA11802" s="3"/>
      <c r="BB11802" s="3"/>
      <c r="BC11802" s="3"/>
      <c r="BD11802" s="3"/>
      <c r="BE11802" s="3"/>
      <c r="BF11802" s="3"/>
      <c r="BG11802" s="3"/>
      <c r="CK11802"/>
    </row>
    <row r="11803" spans="1:89" x14ac:dyDescent="0.25">
      <c r="A11803" s="2"/>
      <c r="B11803" s="5"/>
      <c r="C11803" s="5"/>
      <c r="D11803" s="5"/>
      <c r="E11803" s="5"/>
      <c r="F11803" s="5"/>
      <c r="G11803" s="5"/>
      <c r="H11803" s="5"/>
      <c r="I11803" s="3"/>
      <c r="J11803" s="5"/>
      <c r="K11803" s="5"/>
      <c r="L11803" s="5"/>
      <c r="M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3"/>
      <c r="AU11803" s="5"/>
      <c r="AV11803" s="3"/>
      <c r="AW11803" s="3"/>
      <c r="AX11803" s="3"/>
      <c r="AY11803" s="3"/>
      <c r="AZ11803" s="3"/>
      <c r="BA11803" s="3"/>
      <c r="BB11803" s="3"/>
      <c r="BC11803" s="3"/>
      <c r="BD11803" s="3"/>
      <c r="BE11803" s="3"/>
      <c r="BF11803" s="3"/>
      <c r="BG11803" s="3"/>
      <c r="CK11803"/>
    </row>
    <row r="11804" spans="1:89" x14ac:dyDescent="0.25">
      <c r="A11804" s="2"/>
      <c r="B11804" s="5"/>
      <c r="C11804" s="5"/>
      <c r="D11804" s="5"/>
      <c r="E11804" s="5"/>
      <c r="F11804" s="5"/>
      <c r="G11804" s="5"/>
      <c r="H11804" s="5"/>
      <c r="I11804" s="5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G11804" s="3"/>
      <c r="AH11804" s="3"/>
      <c r="AI11804" s="3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3"/>
      <c r="AU11804" s="5"/>
      <c r="AV11804" s="3"/>
      <c r="AW11804" s="3"/>
      <c r="AX11804" s="3"/>
      <c r="AY11804" s="3"/>
      <c r="AZ11804" s="3"/>
      <c r="BA11804" s="3"/>
      <c r="BB11804" s="3"/>
      <c r="BC11804" s="3"/>
      <c r="BD11804" s="3"/>
      <c r="BE11804" s="3"/>
      <c r="BF11804" s="3"/>
      <c r="BG11804" s="3"/>
      <c r="CK11804"/>
    </row>
    <row r="11805" spans="1:89" x14ac:dyDescent="0.25">
      <c r="A11805" s="2"/>
      <c r="B11805" s="5"/>
      <c r="C11805" s="5"/>
      <c r="D11805" s="5"/>
      <c r="E11805" s="5"/>
      <c r="F11805" s="5"/>
      <c r="G11805" s="5"/>
      <c r="H11805" s="5"/>
      <c r="I11805" s="5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G11805" s="3"/>
      <c r="AH11805" s="3"/>
      <c r="AI11805" s="3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3"/>
      <c r="AU11805" s="5"/>
      <c r="AV11805" s="3"/>
      <c r="AW11805" s="3"/>
      <c r="AX11805" s="3"/>
      <c r="AY11805" s="3"/>
      <c r="AZ11805" s="3"/>
      <c r="BA11805" s="3"/>
      <c r="BB11805" s="3"/>
      <c r="BC11805" s="3"/>
      <c r="BD11805" s="3"/>
      <c r="BE11805" s="3"/>
      <c r="BF11805" s="3"/>
      <c r="BG11805" s="3"/>
      <c r="CK11805"/>
    </row>
    <row r="11806" spans="1:89" x14ac:dyDescent="0.25">
      <c r="A11806" s="2"/>
      <c r="B11806" s="5"/>
      <c r="C11806" s="5"/>
      <c r="D11806" s="5"/>
      <c r="E11806" s="5"/>
      <c r="F11806" s="5"/>
      <c r="G11806" s="5"/>
      <c r="H11806" s="5"/>
      <c r="I11806" s="3"/>
      <c r="J11806" s="5"/>
      <c r="K11806" s="5"/>
      <c r="L11806" s="5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3"/>
      <c r="AU11806" s="5"/>
      <c r="AV11806" s="3"/>
      <c r="AW11806" s="3"/>
      <c r="AX11806" s="3"/>
      <c r="AY11806" s="3"/>
      <c r="AZ11806" s="3"/>
      <c r="BA11806" s="3"/>
      <c r="BB11806" s="3"/>
      <c r="BC11806" s="3"/>
      <c r="BD11806" s="3"/>
      <c r="BE11806" s="3"/>
      <c r="BF11806" s="3"/>
      <c r="BG11806" s="3"/>
      <c r="CK11806"/>
    </row>
    <row r="11807" spans="1:89" x14ac:dyDescent="0.25">
      <c r="A11807" s="2"/>
      <c r="B11807" s="5"/>
      <c r="C11807" s="5"/>
      <c r="D11807" s="5"/>
      <c r="E11807" s="5"/>
      <c r="F11807" s="5"/>
      <c r="G11807" s="5"/>
      <c r="H11807" s="5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G11807" s="3"/>
      <c r="AH11807" s="3"/>
      <c r="AI11807" s="3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3"/>
      <c r="AU11807" s="5"/>
      <c r="AV11807" s="3"/>
      <c r="AW11807" s="3"/>
      <c r="AX11807" s="3"/>
      <c r="AY11807" s="3"/>
      <c r="AZ11807" s="3"/>
      <c r="BA11807" s="3"/>
      <c r="BB11807" s="3"/>
      <c r="BC11807" s="3"/>
      <c r="BD11807" s="3"/>
      <c r="BE11807" s="3"/>
      <c r="BF11807" s="3"/>
      <c r="BG11807" s="3"/>
      <c r="CK11807"/>
    </row>
    <row r="11808" spans="1:89" x14ac:dyDescent="0.25">
      <c r="A11808" s="2"/>
      <c r="B11808" s="5"/>
      <c r="C11808" s="5"/>
      <c r="D11808" s="5"/>
      <c r="E11808" s="5"/>
      <c r="F11808" s="5"/>
      <c r="G11808" s="5"/>
      <c r="H11808" s="5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3"/>
      <c r="AU11808" s="5"/>
      <c r="AV11808" s="3"/>
      <c r="AW11808" s="3"/>
      <c r="AX11808" s="3"/>
      <c r="AY11808" s="3"/>
      <c r="AZ11808" s="3"/>
      <c r="BA11808" s="3"/>
      <c r="BB11808" s="3"/>
      <c r="BC11808" s="3"/>
      <c r="BD11808" s="3"/>
      <c r="BE11808" s="3"/>
      <c r="BF11808" s="3"/>
      <c r="BG11808" s="3"/>
      <c r="CK11808"/>
    </row>
    <row r="11809" spans="1:89" x14ac:dyDescent="0.25">
      <c r="A11809" s="2"/>
      <c r="B11809" s="5"/>
      <c r="C11809" s="5"/>
      <c r="D11809" s="5"/>
      <c r="E11809" s="5"/>
      <c r="F11809" s="5"/>
      <c r="G11809" s="5"/>
      <c r="H11809" s="5"/>
      <c r="I11809" s="5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3"/>
      <c r="AU11809" s="5"/>
      <c r="AV11809" s="3"/>
      <c r="AW11809" s="3"/>
      <c r="AX11809" s="3"/>
      <c r="AY11809" s="3"/>
      <c r="AZ11809" s="3"/>
      <c r="BA11809" s="3"/>
      <c r="BB11809" s="3"/>
      <c r="BC11809" s="3"/>
      <c r="BD11809" s="3"/>
      <c r="BE11809" s="3"/>
      <c r="BF11809" s="3"/>
      <c r="BG11809" s="3"/>
      <c r="CK11809"/>
    </row>
    <row r="11810" spans="1:89" x14ac:dyDescent="0.25">
      <c r="A11810" s="2"/>
      <c r="B11810" s="5"/>
      <c r="C11810" s="5"/>
      <c r="D11810" s="5"/>
      <c r="E11810" s="5"/>
      <c r="F11810" s="5"/>
      <c r="G11810" s="5"/>
      <c r="H11810" s="5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3"/>
      <c r="AU11810" s="5"/>
      <c r="AV11810" s="3"/>
      <c r="AW11810" s="3"/>
      <c r="AX11810" s="3"/>
      <c r="AY11810" s="3"/>
      <c r="AZ11810" s="3"/>
      <c r="BA11810" s="3"/>
      <c r="BB11810" s="3"/>
      <c r="BC11810" s="3"/>
      <c r="BD11810" s="3"/>
      <c r="BE11810" s="3"/>
      <c r="BF11810" s="3"/>
      <c r="BG11810" s="3"/>
      <c r="CK11810"/>
    </row>
    <row r="11811" spans="1:89" x14ac:dyDescent="0.25">
      <c r="A11811" s="2"/>
      <c r="B11811" s="5"/>
      <c r="C11811" s="5"/>
      <c r="D11811" s="5"/>
      <c r="E11811" s="5"/>
      <c r="F11811" s="5"/>
      <c r="G11811" s="5"/>
      <c r="H11811" s="5"/>
      <c r="I11811" s="3"/>
      <c r="J11811" s="5"/>
      <c r="K11811" s="5"/>
      <c r="L11811" s="5"/>
      <c r="M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3"/>
      <c r="AU11811" s="5"/>
      <c r="AV11811" s="3"/>
      <c r="AW11811" s="3"/>
      <c r="AX11811" s="3"/>
      <c r="AY11811" s="3"/>
      <c r="AZ11811" s="3"/>
      <c r="BA11811" s="3"/>
      <c r="BB11811" s="3"/>
      <c r="BC11811" s="3"/>
      <c r="BD11811" s="3"/>
      <c r="BE11811" s="3"/>
      <c r="BF11811" s="3"/>
      <c r="BG11811" s="3"/>
      <c r="CK11811"/>
    </row>
    <row r="11812" spans="1:89" x14ac:dyDescent="0.25">
      <c r="A11812" s="2"/>
      <c r="B11812" s="5"/>
      <c r="C11812" s="5"/>
      <c r="D11812" s="5"/>
      <c r="E11812" s="5"/>
      <c r="F11812" s="5"/>
      <c r="G11812" s="5"/>
      <c r="H11812" s="5"/>
      <c r="I11812" s="3"/>
      <c r="J11812" s="5"/>
      <c r="K11812" s="5"/>
      <c r="L11812" s="5"/>
      <c r="M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3"/>
      <c r="AU11812" s="5"/>
      <c r="AV11812" s="3"/>
      <c r="AW11812" s="3"/>
      <c r="AX11812" s="3"/>
      <c r="AY11812" s="3"/>
      <c r="AZ11812" s="3"/>
      <c r="BA11812" s="3"/>
      <c r="BB11812" s="3"/>
      <c r="BC11812" s="3"/>
      <c r="BD11812" s="3"/>
      <c r="BE11812" s="3"/>
      <c r="BF11812" s="3"/>
      <c r="BG11812" s="3"/>
      <c r="CK11812"/>
    </row>
    <row r="11813" spans="1:89" x14ac:dyDescent="0.25">
      <c r="A11813" s="2"/>
      <c r="B11813" s="5"/>
      <c r="C11813" s="5"/>
      <c r="D11813" s="5"/>
      <c r="E11813" s="5"/>
      <c r="F11813" s="5"/>
      <c r="G11813" s="5"/>
      <c r="H11813" s="5"/>
      <c r="I11813" s="3"/>
      <c r="J11813" s="5"/>
      <c r="K11813" s="5"/>
      <c r="L11813" s="5"/>
      <c r="M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3"/>
      <c r="AU11813" s="5"/>
      <c r="AV11813" s="3"/>
      <c r="AW11813" s="3"/>
      <c r="AX11813" s="3"/>
      <c r="AY11813" s="3"/>
      <c r="AZ11813" s="3"/>
      <c r="BA11813" s="3"/>
      <c r="BB11813" s="3"/>
      <c r="BC11813" s="3"/>
      <c r="BD11813" s="3"/>
      <c r="BE11813" s="3"/>
      <c r="BF11813" s="3"/>
      <c r="BG11813" s="3"/>
      <c r="CK11813"/>
    </row>
    <row r="11814" spans="1:89" x14ac:dyDescent="0.25">
      <c r="A11814" s="2"/>
      <c r="B11814" s="5"/>
      <c r="C11814" s="5"/>
      <c r="D11814" s="5"/>
      <c r="E11814" s="5"/>
      <c r="F11814" s="5"/>
      <c r="G11814" s="5"/>
      <c r="H11814" s="5"/>
      <c r="I11814" s="5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3"/>
      <c r="AU11814" s="5"/>
      <c r="AV11814" s="3"/>
      <c r="AW11814" s="3"/>
      <c r="AX11814" s="3"/>
      <c r="AY11814" s="3"/>
      <c r="AZ11814" s="3"/>
      <c r="BA11814" s="3"/>
      <c r="BB11814" s="3"/>
      <c r="BC11814" s="3"/>
      <c r="BD11814" s="3"/>
      <c r="BE11814" s="3"/>
      <c r="BF11814" s="3"/>
      <c r="BG11814" s="3"/>
      <c r="CK11814"/>
    </row>
    <row r="11815" spans="1:89" x14ac:dyDescent="0.25">
      <c r="A11815" s="2"/>
      <c r="B11815" s="5"/>
      <c r="C11815" s="5"/>
      <c r="D11815" s="5"/>
      <c r="E11815" s="5"/>
      <c r="F11815" s="5"/>
      <c r="G11815" s="5"/>
      <c r="H11815" s="5"/>
      <c r="I11815" s="5"/>
      <c r="J11815" s="5"/>
      <c r="K11815" s="5"/>
      <c r="L11815" s="5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G11815" s="3"/>
      <c r="AH11815" s="3"/>
      <c r="AI11815" s="3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3"/>
      <c r="AU11815" s="5"/>
      <c r="AV11815" s="3"/>
      <c r="AW11815" s="3"/>
      <c r="AX11815" s="3"/>
      <c r="AY11815" s="3"/>
      <c r="AZ11815" s="3"/>
      <c r="BA11815" s="3"/>
      <c r="BB11815" s="3"/>
      <c r="BC11815" s="3"/>
      <c r="BD11815" s="3"/>
      <c r="BE11815" s="3"/>
      <c r="BF11815" s="3"/>
      <c r="BG11815" s="3"/>
      <c r="CK11815"/>
    </row>
    <row r="11816" spans="1:89" x14ac:dyDescent="0.25">
      <c r="A11816" s="2"/>
      <c r="B11816" s="5"/>
      <c r="C11816" s="5"/>
      <c r="D11816" s="5"/>
      <c r="E11816" s="5"/>
      <c r="F11816" s="5"/>
      <c r="G11816" s="5"/>
      <c r="H11816" s="5"/>
      <c r="I11816" s="5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G11816" s="3"/>
      <c r="AH11816" s="3"/>
      <c r="AI11816" s="3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3"/>
      <c r="AU11816" s="5"/>
      <c r="AV11816" s="3"/>
      <c r="AW11816" s="3"/>
      <c r="AX11816" s="3"/>
      <c r="AY11816" s="3"/>
      <c r="AZ11816" s="3"/>
      <c r="BA11816" s="3"/>
      <c r="BB11816" s="3"/>
      <c r="BC11816" s="3"/>
      <c r="BD11816" s="3"/>
      <c r="BE11816" s="3"/>
      <c r="BF11816" s="3"/>
      <c r="BG11816" s="3"/>
      <c r="CK11816"/>
    </row>
    <row r="11817" spans="1:89" x14ac:dyDescent="0.25">
      <c r="A11817" s="2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  <c r="L11817" s="5"/>
      <c r="M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3"/>
      <c r="AU11817" s="5"/>
      <c r="AV11817" s="3"/>
      <c r="AW11817" s="3"/>
      <c r="AX11817" s="3"/>
      <c r="AY11817" s="3"/>
      <c r="AZ11817" s="3"/>
      <c r="BA11817" s="3"/>
      <c r="BB11817" s="3"/>
      <c r="BC11817" s="3"/>
      <c r="BD11817" s="3"/>
      <c r="BE11817" s="3"/>
      <c r="BF11817" s="3"/>
      <c r="BG11817" s="3"/>
      <c r="CK11817"/>
    </row>
    <row r="11818" spans="1:89" x14ac:dyDescent="0.25">
      <c r="A11818" s="2"/>
      <c r="B11818" s="5"/>
      <c r="C11818" s="5"/>
      <c r="D11818" s="5"/>
      <c r="E11818" s="5"/>
      <c r="F11818" s="5"/>
      <c r="G11818" s="5"/>
      <c r="H11818" s="5"/>
      <c r="I11818" s="3"/>
      <c r="J11818" s="5"/>
      <c r="K11818" s="5"/>
      <c r="L11818" s="5"/>
      <c r="M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3"/>
      <c r="AU11818" s="5"/>
      <c r="AV11818" s="3"/>
      <c r="AW11818" s="3"/>
      <c r="AX11818" s="3"/>
      <c r="AY11818" s="3"/>
      <c r="AZ11818" s="3"/>
      <c r="BA11818" s="3"/>
      <c r="BB11818" s="3"/>
      <c r="BC11818" s="3"/>
      <c r="BD11818" s="3"/>
      <c r="BE11818" s="3"/>
      <c r="BF11818" s="3"/>
      <c r="BG11818" s="3"/>
      <c r="CK11818"/>
    </row>
    <row r="11819" spans="1:89" x14ac:dyDescent="0.25">
      <c r="A11819" s="2"/>
      <c r="B11819" s="5"/>
      <c r="C11819" s="5"/>
      <c r="D11819" s="5"/>
      <c r="E11819" s="5"/>
      <c r="F11819" s="5"/>
      <c r="G11819" s="5"/>
      <c r="H11819" s="5"/>
      <c r="I11819" s="5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G11819" s="3"/>
      <c r="AH11819" s="3"/>
      <c r="AI11819" s="3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3"/>
      <c r="AU11819" s="5"/>
      <c r="AV11819" s="3"/>
      <c r="AW11819" s="3"/>
      <c r="AX11819" s="3"/>
      <c r="AY11819" s="3"/>
      <c r="AZ11819" s="3"/>
      <c r="BA11819" s="3"/>
      <c r="BB11819" s="3"/>
      <c r="BC11819" s="3"/>
      <c r="BD11819" s="3"/>
      <c r="BE11819" s="3"/>
      <c r="BF11819" s="3"/>
      <c r="BG11819" s="3"/>
      <c r="CK11819"/>
    </row>
    <row r="11820" spans="1:89" x14ac:dyDescent="0.25">
      <c r="A11820" s="2"/>
      <c r="B11820" s="5"/>
      <c r="C11820" s="5"/>
      <c r="D11820" s="5"/>
      <c r="E11820" s="5"/>
      <c r="F11820" s="5"/>
      <c r="G11820" s="5"/>
      <c r="H11820" s="5"/>
      <c r="I11820" s="5"/>
      <c r="J11820" s="5"/>
      <c r="K11820" s="3"/>
      <c r="L11820" s="5"/>
      <c r="M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3"/>
      <c r="AU11820" s="5"/>
      <c r="AV11820" s="3"/>
      <c r="AW11820" s="3"/>
      <c r="AX11820" s="3"/>
      <c r="AY11820" s="3"/>
      <c r="AZ11820" s="3"/>
      <c r="BA11820" s="3"/>
      <c r="BB11820" s="3"/>
      <c r="BC11820" s="3"/>
      <c r="BD11820" s="3"/>
      <c r="BE11820" s="3"/>
      <c r="BF11820" s="3"/>
      <c r="BG11820" s="3"/>
      <c r="CK11820"/>
    </row>
    <row r="11821" spans="1:89" x14ac:dyDescent="0.25">
      <c r="A11821" s="2"/>
      <c r="B11821" s="5"/>
      <c r="C11821" s="5"/>
      <c r="D11821" s="5"/>
      <c r="E11821" s="5"/>
      <c r="F11821" s="5"/>
      <c r="G11821" s="5"/>
      <c r="H11821" s="5"/>
      <c r="I11821" s="5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G11821" s="3"/>
      <c r="AH11821" s="3"/>
      <c r="AI11821" s="3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3"/>
      <c r="AU11821" s="5"/>
      <c r="AV11821" s="3"/>
      <c r="AW11821" s="3"/>
      <c r="AX11821" s="3"/>
      <c r="AY11821" s="3"/>
      <c r="AZ11821" s="3"/>
      <c r="BA11821" s="3"/>
      <c r="BB11821" s="3"/>
      <c r="BC11821" s="3"/>
      <c r="BD11821" s="3"/>
      <c r="BE11821" s="3"/>
      <c r="BF11821" s="3"/>
      <c r="BG11821" s="3"/>
      <c r="CK11821"/>
    </row>
    <row r="11822" spans="1:89" x14ac:dyDescent="0.25">
      <c r="A11822" s="2"/>
      <c r="B11822" s="5"/>
      <c r="C11822" s="5"/>
      <c r="D11822" s="5"/>
      <c r="E11822" s="5"/>
      <c r="F11822" s="5"/>
      <c r="G11822" s="5"/>
      <c r="H11822" s="5"/>
      <c r="I11822" s="5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G11822" s="3"/>
      <c r="AH11822" s="3"/>
      <c r="AI11822" s="3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3"/>
      <c r="AU11822" s="5"/>
      <c r="AV11822" s="3"/>
      <c r="AW11822" s="3"/>
      <c r="AX11822" s="3"/>
      <c r="AY11822" s="3"/>
      <c r="AZ11822" s="3"/>
      <c r="BA11822" s="3"/>
      <c r="BB11822" s="3"/>
      <c r="BC11822" s="3"/>
      <c r="BD11822" s="3"/>
      <c r="BE11822" s="3"/>
      <c r="BF11822" s="3"/>
      <c r="BG11822" s="3"/>
      <c r="CK11822"/>
    </row>
    <row r="11823" spans="1:89" x14ac:dyDescent="0.25">
      <c r="A11823" s="2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3"/>
      <c r="AU11823" s="5"/>
      <c r="AV11823" s="3"/>
      <c r="AW11823" s="3"/>
      <c r="AX11823" s="3"/>
      <c r="AY11823" s="3"/>
      <c r="AZ11823" s="3"/>
      <c r="BA11823" s="3"/>
      <c r="BB11823" s="3"/>
      <c r="BC11823" s="3"/>
      <c r="BD11823" s="3"/>
      <c r="BE11823" s="3"/>
      <c r="BF11823" s="3"/>
      <c r="BG11823" s="3"/>
      <c r="CK11823"/>
    </row>
    <row r="11824" spans="1:89" x14ac:dyDescent="0.25">
      <c r="A11824" s="2"/>
      <c r="B11824" s="5"/>
      <c r="C11824" s="5"/>
      <c r="D11824" s="5"/>
      <c r="E11824" s="5"/>
      <c r="F11824" s="5"/>
      <c r="G11824" s="5"/>
      <c r="H11824" s="5"/>
      <c r="I11824" s="5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G11824" s="3"/>
      <c r="AH11824" s="3"/>
      <c r="AI11824" s="3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3"/>
      <c r="AU11824" s="5"/>
      <c r="AV11824" s="3"/>
      <c r="AW11824" s="3"/>
      <c r="AX11824" s="3"/>
      <c r="AY11824" s="3"/>
      <c r="AZ11824" s="3"/>
      <c r="BA11824" s="3"/>
      <c r="BB11824" s="3"/>
      <c r="BC11824" s="3"/>
      <c r="BD11824" s="3"/>
      <c r="BE11824" s="3"/>
      <c r="BF11824" s="3"/>
      <c r="BG11824" s="3"/>
      <c r="CK11824"/>
    </row>
    <row r="11825" spans="1:89" x14ac:dyDescent="0.25">
      <c r="A11825" s="2"/>
      <c r="B11825" s="5"/>
      <c r="C11825" s="5"/>
      <c r="D11825" s="5"/>
      <c r="E11825" s="5"/>
      <c r="F11825" s="5"/>
      <c r="G11825" s="5"/>
      <c r="H11825" s="5"/>
      <c r="I11825" s="5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G11825" s="3"/>
      <c r="AH11825" s="3"/>
      <c r="AI11825" s="3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3"/>
      <c r="AU11825" s="5"/>
      <c r="AV11825" s="3"/>
      <c r="AW11825" s="3"/>
      <c r="AX11825" s="3"/>
      <c r="AY11825" s="3"/>
      <c r="AZ11825" s="3"/>
      <c r="BA11825" s="3"/>
      <c r="BB11825" s="3"/>
      <c r="BC11825" s="3"/>
      <c r="BD11825" s="3"/>
      <c r="BE11825" s="3"/>
      <c r="BF11825" s="3"/>
      <c r="BG11825" s="3"/>
      <c r="CK11825"/>
    </row>
    <row r="11826" spans="1:89" x14ac:dyDescent="0.25">
      <c r="A11826" s="2"/>
      <c r="B11826" s="5"/>
      <c r="C11826" s="5"/>
      <c r="D11826" s="5"/>
      <c r="E11826" s="5"/>
      <c r="F11826" s="5"/>
      <c r="G11826" s="5"/>
      <c r="H11826" s="5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G11826" s="3"/>
      <c r="AH11826" s="3"/>
      <c r="AI11826" s="3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3"/>
      <c r="AU11826" s="5"/>
      <c r="AV11826" s="3"/>
      <c r="AW11826" s="3"/>
      <c r="AX11826" s="3"/>
      <c r="AY11826" s="3"/>
      <c r="AZ11826" s="3"/>
      <c r="BA11826" s="3"/>
      <c r="BB11826" s="3"/>
      <c r="BC11826" s="3"/>
      <c r="BD11826" s="3"/>
      <c r="BE11826" s="3"/>
      <c r="BF11826" s="3"/>
      <c r="BG11826" s="3"/>
      <c r="CK11826"/>
    </row>
    <row r="11827" spans="1:89" x14ac:dyDescent="0.25">
      <c r="A11827" s="2"/>
      <c r="B11827" s="5"/>
      <c r="C11827" s="5"/>
      <c r="D11827" s="5"/>
      <c r="E11827" s="5"/>
      <c r="F11827" s="5"/>
      <c r="G11827" s="5"/>
      <c r="H11827" s="5"/>
      <c r="I11827" s="5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G11827" s="3"/>
      <c r="AH11827" s="3"/>
      <c r="AI11827" s="3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3"/>
      <c r="AU11827" s="5"/>
      <c r="AV11827" s="3"/>
      <c r="AW11827" s="3"/>
      <c r="AX11827" s="3"/>
      <c r="AY11827" s="3"/>
      <c r="AZ11827" s="3"/>
      <c r="BA11827" s="3"/>
      <c r="BB11827" s="3"/>
      <c r="BC11827" s="3"/>
      <c r="BD11827" s="3"/>
      <c r="BE11827" s="3"/>
      <c r="BF11827" s="3"/>
      <c r="BG11827" s="3"/>
      <c r="CK11827"/>
    </row>
    <row r="11828" spans="1:89" x14ac:dyDescent="0.25">
      <c r="A11828" s="2"/>
      <c r="B11828" s="5"/>
      <c r="C11828" s="5"/>
      <c r="D11828" s="5"/>
      <c r="E11828" s="5"/>
      <c r="F11828" s="5"/>
      <c r="G11828" s="5"/>
      <c r="H11828" s="5"/>
      <c r="I11828" s="5"/>
      <c r="J11828" s="5"/>
      <c r="K11828" s="5"/>
      <c r="L11828" s="5"/>
      <c r="M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3"/>
      <c r="AU11828" s="5"/>
      <c r="AV11828" s="3"/>
      <c r="AW11828" s="3"/>
      <c r="AX11828" s="3"/>
      <c r="AY11828" s="3"/>
      <c r="AZ11828" s="3"/>
      <c r="BA11828" s="3"/>
      <c r="BB11828" s="3"/>
      <c r="BC11828" s="3"/>
      <c r="BD11828" s="3"/>
      <c r="BE11828" s="3"/>
      <c r="BF11828" s="3"/>
      <c r="BG11828" s="3"/>
      <c r="CK11828"/>
    </row>
    <row r="11829" spans="1:89" x14ac:dyDescent="0.25">
      <c r="A11829" s="2"/>
      <c r="B11829" s="5"/>
      <c r="C11829" s="5"/>
      <c r="D11829" s="5"/>
      <c r="E11829" s="5"/>
      <c r="F11829" s="5"/>
      <c r="G11829" s="5"/>
      <c r="H11829" s="5"/>
      <c r="I11829" s="5"/>
      <c r="J11829" s="5"/>
      <c r="K11829" s="5"/>
      <c r="L11829" s="5"/>
      <c r="M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3"/>
      <c r="AU11829" s="5"/>
      <c r="AV11829" s="3"/>
      <c r="AW11829" s="3"/>
      <c r="AX11829" s="3"/>
      <c r="AY11829" s="3"/>
      <c r="AZ11829" s="3"/>
      <c r="BA11829" s="3"/>
      <c r="BB11829" s="3"/>
      <c r="BC11829" s="3"/>
      <c r="BD11829" s="3"/>
      <c r="BE11829" s="3"/>
      <c r="BF11829" s="3"/>
      <c r="BG11829" s="3"/>
      <c r="CK11829"/>
    </row>
    <row r="11830" spans="1:89" x14ac:dyDescent="0.25">
      <c r="A11830" s="2"/>
      <c r="B11830" s="5"/>
      <c r="C11830" s="5"/>
      <c r="D11830" s="5"/>
      <c r="E11830" s="5"/>
      <c r="F11830" s="5"/>
      <c r="G11830" s="5"/>
      <c r="H11830" s="5"/>
      <c r="I11830" s="3"/>
      <c r="J11830" s="5"/>
      <c r="K11830" s="5"/>
      <c r="L11830" s="5"/>
      <c r="M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3"/>
      <c r="AU11830" s="5"/>
      <c r="AV11830" s="3"/>
      <c r="AW11830" s="3"/>
      <c r="AX11830" s="3"/>
      <c r="AY11830" s="3"/>
      <c r="AZ11830" s="3"/>
      <c r="BA11830" s="3"/>
      <c r="BB11830" s="3"/>
      <c r="BC11830" s="3"/>
      <c r="BD11830" s="3"/>
      <c r="BE11830" s="3"/>
      <c r="BF11830" s="3"/>
      <c r="BG11830" s="3"/>
      <c r="CK11830"/>
    </row>
    <row r="11831" spans="1:89" x14ac:dyDescent="0.25">
      <c r="A11831" s="2"/>
      <c r="B11831" s="5"/>
      <c r="C11831" s="5"/>
      <c r="D11831" s="5"/>
      <c r="E11831" s="5"/>
      <c r="F11831" s="5"/>
      <c r="G11831" s="5"/>
      <c r="H11831" s="5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G11831" s="3"/>
      <c r="AH11831" s="3"/>
      <c r="AI11831" s="3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3"/>
      <c r="AU11831" s="5"/>
      <c r="AV11831" s="3"/>
      <c r="AW11831" s="3"/>
      <c r="AX11831" s="3"/>
      <c r="AY11831" s="3"/>
      <c r="AZ11831" s="3"/>
      <c r="BA11831" s="3"/>
      <c r="BB11831" s="3"/>
      <c r="BC11831" s="3"/>
      <c r="BD11831" s="3"/>
      <c r="BE11831" s="3"/>
      <c r="BF11831" s="3"/>
      <c r="BG11831" s="3"/>
      <c r="CK11831"/>
    </row>
    <row r="11832" spans="1:89" x14ac:dyDescent="0.25">
      <c r="A11832" s="2"/>
      <c r="B11832" s="5"/>
      <c r="C11832" s="5"/>
      <c r="D11832" s="5"/>
      <c r="E11832" s="5"/>
      <c r="F11832" s="5"/>
      <c r="G11832" s="5"/>
      <c r="H11832" s="5"/>
      <c r="I11832" s="3"/>
      <c r="J11832" s="5"/>
      <c r="K11832" s="3"/>
      <c r="L11832" s="5"/>
      <c r="M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3"/>
      <c r="AU11832" s="5"/>
      <c r="AV11832" s="3"/>
      <c r="AW11832" s="3"/>
      <c r="AX11832" s="3"/>
      <c r="AY11832" s="3"/>
      <c r="AZ11832" s="3"/>
      <c r="BA11832" s="3"/>
      <c r="BB11832" s="3"/>
      <c r="BC11832" s="3"/>
      <c r="BD11832" s="3"/>
      <c r="BE11832" s="3"/>
      <c r="BF11832" s="3"/>
      <c r="BG11832" s="3"/>
      <c r="CK11832"/>
    </row>
    <row r="11833" spans="1:89" x14ac:dyDescent="0.25">
      <c r="A11833" s="2"/>
      <c r="B11833" s="5"/>
      <c r="C11833" s="5"/>
      <c r="D11833" s="5"/>
      <c r="E11833" s="5"/>
      <c r="F11833" s="5"/>
      <c r="G11833" s="5"/>
      <c r="H11833" s="5"/>
      <c r="I11833" s="5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G11833" s="3"/>
      <c r="AH11833" s="3"/>
      <c r="AI11833" s="3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3"/>
      <c r="AU11833" s="5"/>
      <c r="AV11833" s="3"/>
      <c r="AW11833" s="3"/>
      <c r="AX11833" s="3"/>
      <c r="AY11833" s="3"/>
      <c r="AZ11833" s="3"/>
      <c r="BA11833" s="3"/>
      <c r="BB11833" s="3"/>
      <c r="BC11833" s="3"/>
      <c r="BD11833" s="3"/>
      <c r="BE11833" s="3"/>
      <c r="BF11833" s="3"/>
      <c r="BG11833" s="3"/>
      <c r="CK11833"/>
    </row>
    <row r="11834" spans="1:89" x14ac:dyDescent="0.25">
      <c r="A11834" s="2"/>
      <c r="B11834" s="5"/>
      <c r="C11834" s="5"/>
      <c r="D11834" s="5"/>
      <c r="E11834" s="5"/>
      <c r="F11834" s="5"/>
      <c r="G11834" s="5"/>
      <c r="H11834" s="5"/>
      <c r="I11834" s="3"/>
      <c r="J11834" s="5"/>
      <c r="K11834" s="5"/>
      <c r="L11834" s="5"/>
      <c r="M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3"/>
      <c r="AU11834" s="5"/>
      <c r="AV11834" s="3"/>
      <c r="AW11834" s="3"/>
      <c r="AX11834" s="3"/>
      <c r="AY11834" s="3"/>
      <c r="AZ11834" s="3"/>
      <c r="BA11834" s="3"/>
      <c r="BB11834" s="3"/>
      <c r="BC11834" s="3"/>
      <c r="BD11834" s="3"/>
      <c r="BE11834" s="3"/>
      <c r="BF11834" s="3"/>
      <c r="BG11834" s="3"/>
      <c r="CK11834"/>
    </row>
    <row r="11835" spans="1:89" x14ac:dyDescent="0.25">
      <c r="A11835" s="2"/>
      <c r="B11835" s="5"/>
      <c r="C11835" s="5"/>
      <c r="D11835" s="5"/>
      <c r="E11835" s="5"/>
      <c r="F11835" s="5"/>
      <c r="G11835" s="5"/>
      <c r="H11835" s="5"/>
      <c r="I11835" s="5"/>
      <c r="J11835" s="5"/>
      <c r="K11835" s="5"/>
      <c r="L11835" s="5"/>
      <c r="M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3"/>
      <c r="AU11835" s="5"/>
      <c r="AV11835" s="3"/>
      <c r="AW11835" s="3"/>
      <c r="AX11835" s="3"/>
      <c r="AY11835" s="3"/>
      <c r="AZ11835" s="3"/>
      <c r="BA11835" s="3"/>
      <c r="BB11835" s="3"/>
      <c r="BC11835" s="3"/>
      <c r="BD11835" s="3"/>
      <c r="BE11835" s="3"/>
      <c r="BF11835" s="3"/>
      <c r="BG11835" s="3"/>
      <c r="CK11835"/>
    </row>
    <row r="11836" spans="1:89" x14ac:dyDescent="0.25">
      <c r="A11836" s="2"/>
      <c r="B11836" s="5"/>
      <c r="C11836" s="5"/>
      <c r="D11836" s="5"/>
      <c r="E11836" s="5"/>
      <c r="F11836" s="5"/>
      <c r="G11836" s="5"/>
      <c r="H11836" s="5"/>
      <c r="I11836" s="5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G11836" s="3"/>
      <c r="AH11836" s="3"/>
      <c r="AI11836" s="3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3"/>
      <c r="AU11836" s="5"/>
      <c r="AV11836" s="3"/>
      <c r="AW11836" s="3"/>
      <c r="AX11836" s="3"/>
      <c r="AY11836" s="3"/>
      <c r="AZ11836" s="3"/>
      <c r="BA11836" s="3"/>
      <c r="BB11836" s="3"/>
      <c r="BC11836" s="3"/>
      <c r="BD11836" s="3"/>
      <c r="BE11836" s="3"/>
      <c r="BF11836" s="3"/>
      <c r="BG11836" s="3"/>
      <c r="CK11836"/>
    </row>
    <row r="11837" spans="1:89" x14ac:dyDescent="0.25">
      <c r="A11837" s="2"/>
      <c r="B11837" s="5"/>
      <c r="C11837" s="5"/>
      <c r="D11837" s="5"/>
      <c r="E11837" s="5"/>
      <c r="F11837" s="5"/>
      <c r="G11837" s="5"/>
      <c r="H11837" s="5"/>
      <c r="I11837" s="5"/>
      <c r="J11837" s="5"/>
      <c r="K11837" s="3"/>
      <c r="L11837" s="5"/>
      <c r="M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3"/>
      <c r="AU11837" s="5"/>
      <c r="AV11837" s="3"/>
      <c r="AW11837" s="3"/>
      <c r="AX11837" s="3"/>
      <c r="AY11837" s="3"/>
      <c r="AZ11837" s="3"/>
      <c r="BA11837" s="3"/>
      <c r="BB11837" s="3"/>
      <c r="BC11837" s="3"/>
      <c r="BD11837" s="3"/>
      <c r="BE11837" s="3"/>
      <c r="BF11837" s="3"/>
      <c r="BG11837" s="3"/>
      <c r="CK11837"/>
    </row>
    <row r="11838" spans="1:89" x14ac:dyDescent="0.25">
      <c r="A11838" s="2"/>
      <c r="B11838" s="5"/>
      <c r="C11838" s="5"/>
      <c r="D11838" s="5"/>
      <c r="E11838" s="5"/>
      <c r="F11838" s="5"/>
      <c r="G11838" s="5"/>
      <c r="H11838" s="5"/>
      <c r="I11838" s="5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G11838" s="3"/>
      <c r="AH11838" s="3"/>
      <c r="AI11838" s="3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3"/>
      <c r="AU11838" s="5"/>
      <c r="AV11838" s="3"/>
      <c r="AW11838" s="3"/>
      <c r="AX11838" s="3"/>
      <c r="AY11838" s="3"/>
      <c r="AZ11838" s="3"/>
      <c r="BA11838" s="3"/>
      <c r="BB11838" s="3"/>
      <c r="BC11838" s="3"/>
      <c r="BD11838" s="3"/>
      <c r="BE11838" s="3"/>
      <c r="BF11838" s="3"/>
      <c r="BG11838" s="3"/>
      <c r="CK11838"/>
    </row>
    <row r="11839" spans="1:89" x14ac:dyDescent="0.25">
      <c r="A11839" s="2"/>
      <c r="B11839" s="5"/>
      <c r="C11839" s="5"/>
      <c r="D11839" s="5"/>
      <c r="E11839" s="5"/>
      <c r="F11839" s="5"/>
      <c r="G11839" s="5"/>
      <c r="H11839" s="5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G11839" s="3"/>
      <c r="AH11839" s="3"/>
      <c r="AI11839" s="3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3"/>
      <c r="AU11839" s="5"/>
      <c r="AV11839" s="3"/>
      <c r="AW11839" s="3"/>
      <c r="AX11839" s="3"/>
      <c r="AY11839" s="3"/>
      <c r="AZ11839" s="3"/>
      <c r="BA11839" s="3"/>
      <c r="BB11839" s="3"/>
      <c r="BC11839" s="3"/>
      <c r="BD11839" s="3"/>
      <c r="BE11839" s="3"/>
      <c r="BF11839" s="3"/>
      <c r="BG11839" s="3"/>
      <c r="CK11839"/>
    </row>
    <row r="11840" spans="1:89" x14ac:dyDescent="0.25">
      <c r="A11840" s="2"/>
      <c r="B11840" s="5"/>
      <c r="C11840" s="5"/>
      <c r="D11840" s="5"/>
      <c r="E11840" s="5"/>
      <c r="F11840" s="5"/>
      <c r="G11840" s="5"/>
      <c r="H11840" s="5"/>
      <c r="I11840" s="3"/>
      <c r="J11840" s="5"/>
      <c r="K11840" s="5"/>
      <c r="L11840" s="5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G11840" s="3"/>
      <c r="AH11840" s="3"/>
      <c r="AI11840" s="3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3"/>
      <c r="AU11840" s="5"/>
      <c r="AV11840" s="3"/>
      <c r="AW11840" s="3"/>
      <c r="AX11840" s="3"/>
      <c r="AY11840" s="3"/>
      <c r="AZ11840" s="3"/>
      <c r="BA11840" s="3"/>
      <c r="BB11840" s="3"/>
      <c r="BC11840" s="3"/>
      <c r="BD11840" s="3"/>
      <c r="BE11840" s="3"/>
      <c r="BF11840" s="3"/>
      <c r="BG11840" s="3"/>
      <c r="CK11840"/>
    </row>
    <row r="11841" spans="1:89" x14ac:dyDescent="0.25">
      <c r="A11841" s="2"/>
      <c r="B11841" s="5"/>
      <c r="C11841" s="5"/>
      <c r="D11841" s="5"/>
      <c r="E11841" s="5"/>
      <c r="F11841" s="5"/>
      <c r="G11841" s="5"/>
      <c r="H11841" s="5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G11841" s="3"/>
      <c r="AH11841" s="3"/>
      <c r="AI11841" s="3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3"/>
      <c r="AU11841" s="5"/>
      <c r="AV11841" s="3"/>
      <c r="AW11841" s="3"/>
      <c r="AX11841" s="3"/>
      <c r="AY11841" s="3"/>
      <c r="AZ11841" s="3"/>
      <c r="BA11841" s="3"/>
      <c r="BB11841" s="3"/>
      <c r="BC11841" s="3"/>
      <c r="BD11841" s="3"/>
      <c r="BE11841" s="3"/>
      <c r="BF11841" s="3"/>
      <c r="BG11841" s="3"/>
      <c r="CK11841"/>
    </row>
    <row r="11842" spans="1:89" x14ac:dyDescent="0.25">
      <c r="A11842" s="2"/>
      <c r="B11842" s="5"/>
      <c r="C11842" s="5"/>
      <c r="D11842" s="5"/>
      <c r="E11842" s="5"/>
      <c r="F11842" s="5"/>
      <c r="G11842" s="5"/>
      <c r="H11842" s="5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G11842" s="3"/>
      <c r="AH11842" s="3"/>
      <c r="AI11842" s="3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3"/>
      <c r="AU11842" s="5"/>
      <c r="AV11842" s="3"/>
      <c r="AW11842" s="3"/>
      <c r="AX11842" s="3"/>
      <c r="AY11842" s="3"/>
      <c r="AZ11842" s="3"/>
      <c r="BA11842" s="3"/>
      <c r="BB11842" s="3"/>
      <c r="BC11842" s="3"/>
      <c r="BD11842" s="3"/>
      <c r="BE11842" s="3"/>
      <c r="BF11842" s="3"/>
      <c r="BG11842" s="3"/>
      <c r="CK11842"/>
    </row>
    <row r="11843" spans="1:89" x14ac:dyDescent="0.25">
      <c r="A11843" s="2"/>
      <c r="B11843" s="5"/>
      <c r="C11843" s="5"/>
      <c r="D11843" s="5"/>
      <c r="E11843" s="5"/>
      <c r="F11843" s="5"/>
      <c r="G11843" s="5"/>
      <c r="H11843" s="5"/>
      <c r="I11843" s="5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G11843" s="3"/>
      <c r="AH11843" s="3"/>
      <c r="AI11843" s="3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3"/>
      <c r="AU11843" s="5"/>
      <c r="AV11843" s="3"/>
      <c r="AW11843" s="3"/>
      <c r="AX11843" s="3"/>
      <c r="AY11843" s="3"/>
      <c r="AZ11843" s="3"/>
      <c r="BA11843" s="3"/>
      <c r="BB11843" s="3"/>
      <c r="BC11843" s="3"/>
      <c r="BD11843" s="3"/>
      <c r="BE11843" s="3"/>
      <c r="BF11843" s="3"/>
      <c r="BG11843" s="3"/>
      <c r="CK11843"/>
    </row>
    <row r="11844" spans="1:89" x14ac:dyDescent="0.25">
      <c r="A11844" s="2"/>
      <c r="B11844" s="5"/>
      <c r="C11844" s="5"/>
      <c r="D11844" s="5"/>
      <c r="E11844" s="5"/>
      <c r="F11844" s="5"/>
      <c r="G11844" s="5"/>
      <c r="H11844" s="5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3"/>
      <c r="AU11844" s="5"/>
      <c r="AV11844" s="3"/>
      <c r="AW11844" s="3"/>
      <c r="AX11844" s="3"/>
      <c r="AY11844" s="3"/>
      <c r="AZ11844" s="3"/>
      <c r="BA11844" s="3"/>
      <c r="BB11844" s="3"/>
      <c r="BC11844" s="3"/>
      <c r="BD11844" s="3"/>
      <c r="BE11844" s="3"/>
      <c r="BF11844" s="3"/>
      <c r="BG11844" s="3"/>
      <c r="CK11844"/>
    </row>
    <row r="11845" spans="1:89" x14ac:dyDescent="0.25">
      <c r="A11845" s="2"/>
      <c r="B11845" s="5"/>
      <c r="C11845" s="5"/>
      <c r="D11845" s="5"/>
      <c r="E11845" s="5"/>
      <c r="F11845" s="5"/>
      <c r="G11845" s="5"/>
      <c r="H11845" s="5"/>
      <c r="I11845" s="3"/>
      <c r="J11845" s="5"/>
      <c r="K11845" s="5"/>
      <c r="L11845" s="5"/>
      <c r="M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3"/>
      <c r="AU11845" s="5"/>
      <c r="AV11845" s="3"/>
      <c r="AW11845" s="3"/>
      <c r="AX11845" s="3"/>
      <c r="AY11845" s="3"/>
      <c r="AZ11845" s="3"/>
      <c r="BA11845" s="3"/>
      <c r="BB11845" s="3"/>
      <c r="BC11845" s="3"/>
      <c r="BD11845" s="3"/>
      <c r="BE11845" s="3"/>
      <c r="BF11845" s="3"/>
      <c r="BG11845" s="3"/>
      <c r="CK11845"/>
    </row>
    <row r="11846" spans="1:89" x14ac:dyDescent="0.25">
      <c r="A11846" s="2"/>
      <c r="B11846" s="5"/>
      <c r="C11846" s="5"/>
      <c r="D11846" s="5"/>
      <c r="E11846" s="5"/>
      <c r="F11846" s="5"/>
      <c r="G11846" s="5"/>
      <c r="H11846" s="5"/>
      <c r="I11846" s="3"/>
      <c r="J11846" s="5"/>
      <c r="K11846" s="5"/>
      <c r="L11846" s="5"/>
      <c r="M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3"/>
      <c r="AU11846" s="5"/>
      <c r="AV11846" s="3"/>
      <c r="AW11846" s="3"/>
      <c r="AX11846" s="3"/>
      <c r="AY11846" s="3"/>
      <c r="AZ11846" s="3"/>
      <c r="BA11846" s="3"/>
      <c r="BB11846" s="3"/>
      <c r="BC11846" s="3"/>
      <c r="BD11846" s="3"/>
      <c r="BE11846" s="3"/>
      <c r="BF11846" s="3"/>
      <c r="BG11846" s="3"/>
      <c r="CK11846"/>
    </row>
    <row r="11847" spans="1:89" x14ac:dyDescent="0.25">
      <c r="A11847" s="2"/>
      <c r="B11847" s="5"/>
      <c r="C11847" s="5"/>
      <c r="D11847" s="5"/>
      <c r="E11847" s="5"/>
      <c r="F11847" s="5"/>
      <c r="G11847" s="5"/>
      <c r="H11847" s="5"/>
      <c r="I11847" s="3"/>
      <c r="J11847" s="5"/>
      <c r="K11847" s="5"/>
      <c r="L11847" s="5"/>
      <c r="M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3"/>
      <c r="AU11847" s="5"/>
      <c r="AV11847" s="3"/>
      <c r="AW11847" s="3"/>
      <c r="AX11847" s="3"/>
      <c r="AY11847" s="3"/>
      <c r="AZ11847" s="3"/>
      <c r="BA11847" s="3"/>
      <c r="BB11847" s="3"/>
      <c r="BC11847" s="3"/>
      <c r="BD11847" s="3"/>
      <c r="BE11847" s="3"/>
      <c r="BF11847" s="3"/>
      <c r="BG11847" s="3"/>
      <c r="CK11847"/>
    </row>
    <row r="11848" spans="1:89" x14ac:dyDescent="0.25">
      <c r="A11848" s="2"/>
      <c r="B11848" s="5"/>
      <c r="C11848" s="5"/>
      <c r="D11848" s="5"/>
      <c r="E11848" s="5"/>
      <c r="F11848" s="5"/>
      <c r="G11848" s="5"/>
      <c r="H11848" s="5"/>
      <c r="I11848" s="5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G11848" s="3"/>
      <c r="AH11848" s="3"/>
      <c r="AI11848" s="3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3"/>
      <c r="AU11848" s="5"/>
      <c r="AV11848" s="3"/>
      <c r="AW11848" s="3"/>
      <c r="AX11848" s="3"/>
      <c r="AY11848" s="3"/>
      <c r="AZ11848" s="3"/>
      <c r="BA11848" s="3"/>
      <c r="BB11848" s="3"/>
      <c r="BC11848" s="3"/>
      <c r="BD11848" s="3"/>
      <c r="BE11848" s="3"/>
      <c r="BF11848" s="3"/>
      <c r="BG11848" s="3"/>
      <c r="CK11848"/>
    </row>
    <row r="11849" spans="1:89" x14ac:dyDescent="0.25">
      <c r="A11849" s="2"/>
      <c r="B11849" s="5"/>
      <c r="C11849" s="5"/>
      <c r="D11849" s="5"/>
      <c r="E11849" s="5"/>
      <c r="F11849" s="5"/>
      <c r="G11849" s="5"/>
      <c r="H11849" s="5"/>
      <c r="I11849" s="3"/>
      <c r="J11849" s="5"/>
      <c r="K11849" s="3"/>
      <c r="L11849" s="5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G11849" s="3"/>
      <c r="AH11849" s="3"/>
      <c r="AI11849" s="3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3"/>
      <c r="AU11849" s="5"/>
      <c r="AV11849" s="3"/>
      <c r="AW11849" s="3"/>
      <c r="AX11849" s="3"/>
      <c r="AY11849" s="3"/>
      <c r="AZ11849" s="3"/>
      <c r="BA11849" s="3"/>
      <c r="BB11849" s="3"/>
      <c r="BC11849" s="3"/>
      <c r="BD11849" s="3"/>
      <c r="BE11849" s="3"/>
      <c r="BF11849" s="3"/>
      <c r="BG11849" s="3"/>
      <c r="CK11849"/>
    </row>
    <row r="11850" spans="1:89" x14ac:dyDescent="0.25">
      <c r="A11850" s="2"/>
      <c r="B11850" s="5"/>
      <c r="C11850" s="5"/>
      <c r="D11850" s="5"/>
      <c r="E11850" s="5"/>
      <c r="F11850" s="5"/>
      <c r="G11850" s="5"/>
      <c r="H11850" s="5"/>
      <c r="I11850" s="5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G11850" s="3"/>
      <c r="AH11850" s="3"/>
      <c r="AI11850" s="3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3"/>
      <c r="AU11850" s="5"/>
      <c r="AV11850" s="3"/>
      <c r="AW11850" s="3"/>
      <c r="AX11850" s="3"/>
      <c r="AY11850" s="3"/>
      <c r="AZ11850" s="3"/>
      <c r="BA11850" s="3"/>
      <c r="BB11850" s="3"/>
      <c r="BC11850" s="3"/>
      <c r="BD11850" s="3"/>
      <c r="BE11850" s="3"/>
      <c r="BF11850" s="3"/>
      <c r="BG11850" s="3"/>
      <c r="CK11850"/>
    </row>
    <row r="11851" spans="1:89" x14ac:dyDescent="0.25">
      <c r="A11851" s="2"/>
      <c r="B11851" s="5"/>
      <c r="C11851" s="5"/>
      <c r="D11851" s="5"/>
      <c r="E11851" s="5"/>
      <c r="F11851" s="5"/>
      <c r="G11851" s="5"/>
      <c r="H11851" s="5"/>
      <c r="I11851" s="3"/>
      <c r="J11851" s="5"/>
      <c r="K11851" s="5"/>
      <c r="L11851" s="5"/>
      <c r="M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3"/>
      <c r="AU11851" s="5"/>
      <c r="AV11851" s="3"/>
      <c r="AW11851" s="3"/>
      <c r="AX11851" s="3"/>
      <c r="AY11851" s="3"/>
      <c r="AZ11851" s="3"/>
      <c r="BA11851" s="3"/>
      <c r="BB11851" s="3"/>
      <c r="BC11851" s="3"/>
      <c r="BD11851" s="3"/>
      <c r="BE11851" s="3"/>
      <c r="BF11851" s="3"/>
      <c r="BG11851" s="3"/>
      <c r="CK11851"/>
    </row>
    <row r="11852" spans="1:89" x14ac:dyDescent="0.25">
      <c r="A11852" s="2"/>
      <c r="B11852" s="5"/>
      <c r="C11852" s="5"/>
      <c r="D11852" s="5"/>
      <c r="E11852" s="5"/>
      <c r="F11852" s="5"/>
      <c r="G11852" s="5"/>
      <c r="H11852" s="5"/>
      <c r="I11852" s="3"/>
      <c r="J11852" s="5"/>
      <c r="K11852" s="5"/>
      <c r="L11852" s="5"/>
      <c r="M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3"/>
      <c r="AU11852" s="5"/>
      <c r="AV11852" s="3"/>
      <c r="AW11852" s="3"/>
      <c r="AX11852" s="3"/>
      <c r="AY11852" s="3"/>
      <c r="AZ11852" s="3"/>
      <c r="BA11852" s="3"/>
      <c r="BB11852" s="3"/>
      <c r="BC11852" s="3"/>
      <c r="BD11852" s="3"/>
      <c r="BE11852" s="3"/>
      <c r="BF11852" s="3"/>
      <c r="BG11852" s="3"/>
      <c r="CK11852"/>
    </row>
    <row r="11853" spans="1:89" x14ac:dyDescent="0.25">
      <c r="A11853" s="2"/>
      <c r="B11853" s="5"/>
      <c r="C11853" s="5"/>
      <c r="D11853" s="5"/>
      <c r="E11853" s="5"/>
      <c r="F11853" s="5"/>
      <c r="G11853" s="5"/>
      <c r="H11853" s="5"/>
      <c r="I11853" s="3"/>
      <c r="J11853" s="5"/>
      <c r="K11853" s="5"/>
      <c r="L11853" s="5"/>
      <c r="M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3"/>
      <c r="AU11853" s="5"/>
      <c r="AV11853" s="3"/>
      <c r="AW11853" s="3"/>
      <c r="AX11853" s="3"/>
      <c r="AY11853" s="3"/>
      <c r="AZ11853" s="3"/>
      <c r="BA11853" s="3"/>
      <c r="BB11853" s="3"/>
      <c r="BC11853" s="3"/>
      <c r="BD11853" s="3"/>
      <c r="BE11853" s="3"/>
      <c r="BF11853" s="3"/>
      <c r="BG11853" s="3"/>
      <c r="CK11853"/>
    </row>
    <row r="11854" spans="1:89" x14ac:dyDescent="0.25">
      <c r="A11854" s="2"/>
      <c r="B11854" s="5"/>
      <c r="C11854" s="5"/>
      <c r="D11854" s="5"/>
      <c r="E11854" s="5"/>
      <c r="F11854" s="5"/>
      <c r="G11854" s="5"/>
      <c r="H11854" s="5"/>
      <c r="I11854" s="3"/>
      <c r="J11854" s="5"/>
      <c r="K11854" s="5"/>
      <c r="L11854" s="5"/>
      <c r="M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3"/>
      <c r="AU11854" s="5"/>
      <c r="AV11854" s="3"/>
      <c r="AW11854" s="3"/>
      <c r="AX11854" s="3"/>
      <c r="AY11854" s="3"/>
      <c r="AZ11854" s="3"/>
      <c r="BA11854" s="3"/>
      <c r="BB11854" s="3"/>
      <c r="BC11854" s="3"/>
      <c r="BD11854" s="3"/>
      <c r="BE11854" s="3"/>
      <c r="BF11854" s="3"/>
      <c r="BG11854" s="3"/>
      <c r="CK11854"/>
    </row>
    <row r="11855" spans="1:89" x14ac:dyDescent="0.25">
      <c r="A11855" s="2"/>
      <c r="B11855" s="5"/>
      <c r="C11855" s="5"/>
      <c r="D11855" s="5"/>
      <c r="E11855" s="5"/>
      <c r="F11855" s="5"/>
      <c r="G11855" s="5"/>
      <c r="H11855" s="5"/>
      <c r="I11855" s="3"/>
      <c r="J11855" s="5"/>
      <c r="K11855" s="5"/>
      <c r="L11855" s="5"/>
      <c r="M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3"/>
      <c r="AU11855" s="5"/>
      <c r="AV11855" s="3"/>
      <c r="AW11855" s="3"/>
      <c r="AX11855" s="3"/>
      <c r="AY11855" s="3"/>
      <c r="AZ11855" s="3"/>
      <c r="BA11855" s="3"/>
      <c r="BB11855" s="3"/>
      <c r="BC11855" s="3"/>
      <c r="BD11855" s="3"/>
      <c r="BE11855" s="3"/>
      <c r="BF11855" s="3"/>
      <c r="BG11855" s="3"/>
      <c r="CK11855"/>
    </row>
    <row r="11856" spans="1:89" x14ac:dyDescent="0.25">
      <c r="A11856" s="2"/>
      <c r="B11856" s="5"/>
      <c r="C11856" s="5"/>
      <c r="D11856" s="5"/>
      <c r="E11856" s="5"/>
      <c r="F11856" s="5"/>
      <c r="G11856" s="5"/>
      <c r="H11856" s="5"/>
      <c r="I11856" s="3"/>
      <c r="J11856" s="5"/>
      <c r="K11856" s="3"/>
      <c r="L11856" s="3"/>
      <c r="M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3"/>
      <c r="AU11856" s="5"/>
      <c r="AV11856" s="3"/>
      <c r="AW11856" s="3"/>
      <c r="AX11856" s="3"/>
      <c r="AY11856" s="3"/>
      <c r="AZ11856" s="3"/>
      <c r="BA11856" s="3"/>
      <c r="BB11856" s="3"/>
      <c r="BC11856" s="3"/>
      <c r="BD11856" s="3"/>
      <c r="BE11856" s="3"/>
      <c r="BF11856" s="3"/>
      <c r="BG11856" s="3"/>
      <c r="CK11856"/>
    </row>
    <row r="11857" spans="1:89" x14ac:dyDescent="0.25">
      <c r="A11857" s="2"/>
      <c r="B11857" s="5"/>
      <c r="C11857" s="5"/>
      <c r="D11857" s="5"/>
      <c r="E11857" s="5"/>
      <c r="F11857" s="5"/>
      <c r="G11857" s="5"/>
      <c r="H11857" s="5"/>
      <c r="I11857" s="3"/>
      <c r="J11857" s="5"/>
      <c r="K11857" s="3"/>
      <c r="L11857" s="5"/>
      <c r="M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3"/>
      <c r="AU11857" s="5"/>
      <c r="AV11857" s="3"/>
      <c r="AW11857" s="3"/>
      <c r="AX11857" s="3"/>
      <c r="AY11857" s="3"/>
      <c r="AZ11857" s="3"/>
      <c r="BA11857" s="3"/>
      <c r="BB11857" s="3"/>
      <c r="BC11857" s="3"/>
      <c r="BD11857" s="3"/>
      <c r="BE11857" s="3"/>
      <c r="BF11857" s="3"/>
      <c r="BG11857" s="3"/>
      <c r="CK11857"/>
    </row>
    <row r="11858" spans="1:89" x14ac:dyDescent="0.25">
      <c r="A11858" s="2"/>
      <c r="B11858" s="5"/>
      <c r="C11858" s="5"/>
      <c r="D11858" s="5"/>
      <c r="E11858" s="5"/>
      <c r="F11858" s="5"/>
      <c r="G11858" s="5"/>
      <c r="H11858" s="5"/>
      <c r="I11858" s="3"/>
      <c r="J11858" s="5"/>
      <c r="K11858" s="3"/>
      <c r="L11858" s="3"/>
      <c r="M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3"/>
      <c r="AU11858" s="5"/>
      <c r="AV11858" s="3"/>
      <c r="AW11858" s="3"/>
      <c r="AX11858" s="3"/>
      <c r="AY11858" s="3"/>
      <c r="AZ11858" s="3"/>
      <c r="BA11858" s="3"/>
      <c r="BB11858" s="3"/>
      <c r="BC11858" s="3"/>
      <c r="BD11858" s="3"/>
      <c r="BE11858" s="3"/>
      <c r="BF11858" s="3"/>
      <c r="BG11858" s="3"/>
      <c r="CK11858"/>
    </row>
    <row r="11859" spans="1:89" x14ac:dyDescent="0.25">
      <c r="A11859" s="2"/>
      <c r="B11859" s="5"/>
      <c r="C11859" s="5"/>
      <c r="D11859" s="5"/>
      <c r="E11859" s="5"/>
      <c r="F11859" s="5"/>
      <c r="G11859" s="5"/>
      <c r="H11859" s="5"/>
      <c r="I11859" s="3"/>
      <c r="J11859" s="5"/>
      <c r="K11859" s="3"/>
      <c r="L11859" s="3"/>
      <c r="M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3"/>
      <c r="AU11859" s="5"/>
      <c r="AV11859" s="3"/>
      <c r="AW11859" s="3"/>
      <c r="AX11859" s="3"/>
      <c r="AY11859" s="3"/>
      <c r="AZ11859" s="3"/>
      <c r="BA11859" s="3"/>
      <c r="BB11859" s="3"/>
      <c r="BC11859" s="3"/>
      <c r="BD11859" s="3"/>
      <c r="BE11859" s="3"/>
      <c r="BF11859" s="3"/>
      <c r="BG11859" s="3"/>
      <c r="CK11859"/>
    </row>
    <row r="11860" spans="1:89" x14ac:dyDescent="0.25">
      <c r="A11860" s="2"/>
      <c r="B11860" s="5"/>
      <c r="C11860" s="5"/>
      <c r="D11860" s="5"/>
      <c r="E11860" s="5"/>
      <c r="F11860" s="5"/>
      <c r="G11860" s="5"/>
      <c r="H11860" s="5"/>
      <c r="I11860" s="3"/>
      <c r="J11860" s="5"/>
      <c r="K11860" s="3"/>
      <c r="L11860" s="3"/>
      <c r="M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3"/>
      <c r="AU11860" s="5"/>
      <c r="AV11860" s="3"/>
      <c r="AW11860" s="3"/>
      <c r="AX11860" s="3"/>
      <c r="AY11860" s="3"/>
      <c r="AZ11860" s="3"/>
      <c r="BA11860" s="3"/>
      <c r="BB11860" s="3"/>
      <c r="BC11860" s="3"/>
      <c r="BD11860" s="3"/>
      <c r="BE11860" s="3"/>
      <c r="BF11860" s="3"/>
      <c r="BG11860" s="3"/>
      <c r="CK11860"/>
    </row>
    <row r="11861" spans="1:89" x14ac:dyDescent="0.25">
      <c r="A11861" s="2"/>
      <c r="B11861" s="5"/>
      <c r="C11861" s="5"/>
      <c r="D11861" s="5"/>
      <c r="E11861" s="5"/>
      <c r="F11861" s="5"/>
      <c r="G11861" s="5"/>
      <c r="H11861" s="5"/>
      <c r="I11861" s="3"/>
      <c r="J11861" s="5"/>
      <c r="K11861" s="3"/>
      <c r="L11861" s="3"/>
      <c r="M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3"/>
      <c r="AU11861" s="5"/>
      <c r="AV11861" s="3"/>
      <c r="AW11861" s="3"/>
      <c r="AX11861" s="3"/>
      <c r="AY11861" s="3"/>
      <c r="AZ11861" s="3"/>
      <c r="BA11861" s="3"/>
      <c r="BB11861" s="3"/>
      <c r="BC11861" s="3"/>
      <c r="BD11861" s="3"/>
      <c r="BE11861" s="3"/>
      <c r="BF11861" s="3"/>
      <c r="BG11861" s="3"/>
      <c r="CK11861"/>
    </row>
    <row r="11862" spans="1:89" x14ac:dyDescent="0.25">
      <c r="A11862" s="2"/>
      <c r="B11862" s="5"/>
      <c r="C11862" s="5"/>
      <c r="D11862" s="5"/>
      <c r="E11862" s="5"/>
      <c r="F11862" s="5"/>
      <c r="G11862" s="5"/>
      <c r="H11862" s="5"/>
      <c r="I11862" s="3"/>
      <c r="J11862" s="5"/>
      <c r="K11862" s="5"/>
      <c r="L11862" s="5"/>
      <c r="M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3"/>
      <c r="AU11862" s="5"/>
      <c r="AV11862" s="3"/>
      <c r="AW11862" s="3"/>
      <c r="AX11862" s="3"/>
      <c r="AY11862" s="3"/>
      <c r="AZ11862" s="3"/>
      <c r="BA11862" s="3"/>
      <c r="BB11862" s="3"/>
      <c r="BC11862" s="3"/>
      <c r="BD11862" s="3"/>
      <c r="BE11862" s="3"/>
      <c r="BF11862" s="3"/>
      <c r="BG11862" s="3"/>
      <c r="CK11862"/>
    </row>
    <row r="11863" spans="1:89" x14ac:dyDescent="0.25">
      <c r="A11863" s="2"/>
      <c r="B11863" s="5"/>
      <c r="C11863" s="5"/>
      <c r="D11863" s="5"/>
      <c r="E11863" s="5"/>
      <c r="F11863" s="5"/>
      <c r="G11863" s="5"/>
      <c r="H11863" s="5"/>
      <c r="I11863" s="5"/>
      <c r="J11863" s="5"/>
      <c r="K11863" s="5"/>
      <c r="L11863" s="5"/>
      <c r="M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3"/>
      <c r="AU11863" s="5"/>
      <c r="AV11863" s="3"/>
      <c r="AW11863" s="3"/>
      <c r="AX11863" s="3"/>
      <c r="AY11863" s="3"/>
      <c r="AZ11863" s="3"/>
      <c r="BA11863" s="3"/>
      <c r="BB11863" s="3"/>
      <c r="BC11863" s="3"/>
      <c r="BD11863" s="3"/>
      <c r="BE11863" s="3"/>
      <c r="BF11863" s="3"/>
      <c r="BG11863" s="3"/>
      <c r="CK11863"/>
    </row>
    <row r="11864" spans="1:89" x14ac:dyDescent="0.25">
      <c r="A11864" s="2"/>
      <c r="B11864" s="5"/>
      <c r="C11864" s="5"/>
      <c r="D11864" s="5"/>
      <c r="E11864" s="5"/>
      <c r="F11864" s="5"/>
      <c r="G11864" s="5"/>
      <c r="H11864" s="5"/>
      <c r="I11864" s="3"/>
      <c r="J11864" s="5"/>
      <c r="K11864" s="5"/>
      <c r="L11864" s="5"/>
      <c r="M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3"/>
      <c r="AU11864" s="5"/>
      <c r="AV11864" s="3"/>
      <c r="AW11864" s="3"/>
      <c r="AX11864" s="3"/>
      <c r="AY11864" s="3"/>
      <c r="AZ11864" s="3"/>
      <c r="BA11864" s="3"/>
      <c r="BB11864" s="3"/>
      <c r="BC11864" s="3"/>
      <c r="BD11864" s="3"/>
      <c r="BE11864" s="3"/>
      <c r="BF11864" s="3"/>
      <c r="BG11864" s="3"/>
      <c r="CK11864"/>
    </row>
    <row r="11865" spans="1:89" x14ac:dyDescent="0.25">
      <c r="A11865" s="2"/>
      <c r="B11865" s="5"/>
      <c r="C11865" s="5"/>
      <c r="D11865" s="5"/>
      <c r="E11865" s="5"/>
      <c r="F11865" s="5"/>
      <c r="G11865" s="5"/>
      <c r="H11865" s="5"/>
      <c r="I11865" s="3"/>
      <c r="J11865" s="5"/>
      <c r="K11865" s="3"/>
      <c r="L11865" s="3"/>
      <c r="M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3"/>
      <c r="AU11865" s="5"/>
      <c r="AV11865" s="3"/>
      <c r="AW11865" s="3"/>
      <c r="AX11865" s="3"/>
      <c r="AY11865" s="3"/>
      <c r="AZ11865" s="3"/>
      <c r="BA11865" s="3"/>
      <c r="BB11865" s="3"/>
      <c r="BC11865" s="3"/>
      <c r="BD11865" s="3"/>
      <c r="BE11865" s="3"/>
      <c r="BF11865" s="3"/>
      <c r="BG11865" s="3"/>
      <c r="CK11865"/>
    </row>
    <row r="11866" spans="1:89" x14ac:dyDescent="0.25">
      <c r="A11866" s="2"/>
      <c r="B11866" s="5"/>
      <c r="C11866" s="5"/>
      <c r="D11866" s="5"/>
      <c r="E11866" s="5"/>
      <c r="F11866" s="5"/>
      <c r="G11866" s="5"/>
      <c r="H11866" s="5"/>
      <c r="I11866" s="3"/>
      <c r="J11866" s="5"/>
      <c r="K11866" s="3"/>
      <c r="L11866" s="5"/>
      <c r="M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3"/>
      <c r="AU11866" s="5"/>
      <c r="AV11866" s="3"/>
      <c r="AW11866" s="3"/>
      <c r="AX11866" s="3"/>
      <c r="AY11866" s="3"/>
      <c r="AZ11866" s="3"/>
      <c r="BA11866" s="3"/>
      <c r="BB11866" s="3"/>
      <c r="BC11866" s="3"/>
      <c r="BD11866" s="3"/>
      <c r="BE11866" s="3"/>
      <c r="BF11866" s="3"/>
      <c r="BG11866" s="3"/>
      <c r="CK11866"/>
    </row>
    <row r="11867" spans="1:89" x14ac:dyDescent="0.25">
      <c r="A11867" s="2"/>
      <c r="B11867" s="5"/>
      <c r="C11867" s="5"/>
      <c r="D11867" s="5"/>
      <c r="E11867" s="5"/>
      <c r="F11867" s="5"/>
      <c r="G11867" s="5"/>
      <c r="H11867" s="5"/>
      <c r="I11867" s="3"/>
      <c r="J11867" s="5"/>
      <c r="K11867" s="3"/>
      <c r="L11867" s="3"/>
      <c r="M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3"/>
      <c r="AU11867" s="5"/>
      <c r="AV11867" s="3"/>
      <c r="AW11867" s="3"/>
      <c r="AX11867" s="3"/>
      <c r="AY11867" s="3"/>
      <c r="AZ11867" s="3"/>
      <c r="BA11867" s="3"/>
      <c r="BB11867" s="3"/>
      <c r="BC11867" s="3"/>
      <c r="BD11867" s="3"/>
      <c r="BE11867" s="3"/>
      <c r="BF11867" s="3"/>
      <c r="BG11867" s="3"/>
      <c r="CK11867"/>
    </row>
    <row r="11868" spans="1:89" x14ac:dyDescent="0.25">
      <c r="A11868" s="2"/>
      <c r="B11868" s="5"/>
      <c r="C11868" s="5"/>
      <c r="D11868" s="5"/>
      <c r="E11868" s="5"/>
      <c r="F11868" s="5"/>
      <c r="G11868" s="5"/>
      <c r="H11868" s="5"/>
      <c r="I11868" s="3"/>
      <c r="J11868" s="5"/>
      <c r="K11868" s="5"/>
      <c r="L11868" s="5"/>
      <c r="M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3"/>
      <c r="AU11868" s="5"/>
      <c r="AV11868" s="3"/>
      <c r="AW11868" s="3"/>
      <c r="AX11868" s="3"/>
      <c r="AY11868" s="3"/>
      <c r="AZ11868" s="3"/>
      <c r="BA11868" s="3"/>
      <c r="BB11868" s="3"/>
      <c r="BC11868" s="3"/>
      <c r="BD11868" s="3"/>
      <c r="BE11868" s="3"/>
      <c r="BF11868" s="3"/>
      <c r="BG11868" s="3"/>
      <c r="CK11868"/>
    </row>
    <row r="11869" spans="1:89" x14ac:dyDescent="0.25">
      <c r="A11869" s="2"/>
      <c r="B11869" s="5"/>
      <c r="C11869" s="5"/>
      <c r="D11869" s="5"/>
      <c r="E11869" s="5"/>
      <c r="F11869" s="5"/>
      <c r="G11869" s="5"/>
      <c r="H11869" s="5"/>
      <c r="I11869" s="3"/>
      <c r="J11869" s="5"/>
      <c r="K11869" s="5"/>
      <c r="L11869" s="5"/>
      <c r="M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3"/>
      <c r="AU11869" s="5"/>
      <c r="AV11869" s="3"/>
      <c r="AW11869" s="3"/>
      <c r="AX11869" s="3"/>
      <c r="AY11869" s="3"/>
      <c r="AZ11869" s="3"/>
      <c r="BA11869" s="3"/>
      <c r="BB11869" s="3"/>
      <c r="BC11869" s="3"/>
      <c r="BD11869" s="3"/>
      <c r="BE11869" s="3"/>
      <c r="BF11869" s="3"/>
      <c r="BG11869" s="3"/>
      <c r="CK11869"/>
    </row>
    <row r="11870" spans="1:89" x14ac:dyDescent="0.25">
      <c r="A11870" s="2"/>
      <c r="B11870" s="5"/>
      <c r="C11870" s="5"/>
      <c r="D11870" s="5"/>
      <c r="E11870" s="5"/>
      <c r="F11870" s="5"/>
      <c r="G11870" s="5"/>
      <c r="H11870" s="5"/>
      <c r="I11870" s="5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G11870" s="3"/>
      <c r="AH11870" s="3"/>
      <c r="AI11870" s="3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3"/>
      <c r="AU11870" s="5"/>
      <c r="AV11870" s="3"/>
      <c r="AW11870" s="3"/>
      <c r="AX11870" s="3"/>
      <c r="AY11870" s="3"/>
      <c r="AZ11870" s="3"/>
      <c r="BA11870" s="3"/>
      <c r="BB11870" s="3"/>
      <c r="BC11870" s="3"/>
      <c r="BD11870" s="3"/>
      <c r="BE11870" s="3"/>
      <c r="BF11870" s="3"/>
      <c r="BG11870" s="3"/>
      <c r="CK11870"/>
    </row>
    <row r="11871" spans="1:89" x14ac:dyDescent="0.25">
      <c r="A11871" s="2"/>
      <c r="B11871" s="5"/>
      <c r="C11871" s="5"/>
      <c r="D11871" s="5"/>
      <c r="E11871" s="5"/>
      <c r="F11871" s="5"/>
      <c r="G11871" s="5"/>
      <c r="H11871" s="5"/>
      <c r="I11871" s="5"/>
      <c r="J11871" s="5"/>
      <c r="K11871" s="5"/>
      <c r="L11871" s="5"/>
      <c r="M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3"/>
      <c r="AU11871" s="5"/>
      <c r="AV11871" s="3"/>
      <c r="AW11871" s="3"/>
      <c r="AX11871" s="3"/>
      <c r="AY11871" s="3"/>
      <c r="AZ11871" s="3"/>
      <c r="BA11871" s="3"/>
      <c r="BB11871" s="3"/>
      <c r="BC11871" s="3"/>
      <c r="BD11871" s="3"/>
      <c r="BE11871" s="3"/>
      <c r="BF11871" s="3"/>
      <c r="BG11871" s="3"/>
      <c r="CK11871"/>
    </row>
    <row r="11872" spans="1:89" x14ac:dyDescent="0.25">
      <c r="A11872" s="2"/>
      <c r="B11872" s="5"/>
      <c r="C11872" s="5"/>
      <c r="D11872" s="5"/>
      <c r="E11872" s="5"/>
      <c r="F11872" s="5"/>
      <c r="G11872" s="5"/>
      <c r="H11872" s="5"/>
      <c r="I11872" s="5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G11872" s="3"/>
      <c r="AH11872" s="3"/>
      <c r="AI11872" s="3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3"/>
      <c r="AU11872" s="5"/>
      <c r="AV11872" s="3"/>
      <c r="AW11872" s="3"/>
      <c r="AX11872" s="3"/>
      <c r="AY11872" s="3"/>
      <c r="AZ11872" s="3"/>
      <c r="BA11872" s="3"/>
      <c r="BB11872" s="3"/>
      <c r="BC11872" s="3"/>
      <c r="BD11872" s="3"/>
      <c r="BE11872" s="3"/>
      <c r="BF11872" s="3"/>
      <c r="BG11872" s="3"/>
      <c r="CK11872"/>
    </row>
    <row r="11873" spans="1:89" x14ac:dyDescent="0.25">
      <c r="A11873" s="2"/>
      <c r="B11873" s="5"/>
      <c r="C11873" s="5"/>
      <c r="D11873" s="5"/>
      <c r="E11873" s="5"/>
      <c r="F11873" s="5"/>
      <c r="G11873" s="5"/>
      <c r="H11873" s="5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G11873" s="3"/>
      <c r="AH11873" s="3"/>
      <c r="AI11873" s="3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3"/>
      <c r="AU11873" s="5"/>
      <c r="AV11873" s="3"/>
      <c r="AW11873" s="3"/>
      <c r="AX11873" s="3"/>
      <c r="AY11873" s="3"/>
      <c r="AZ11873" s="3"/>
      <c r="BA11873" s="3"/>
      <c r="BB11873" s="3"/>
      <c r="BC11873" s="3"/>
      <c r="BD11873" s="3"/>
      <c r="BE11873" s="3"/>
      <c r="BF11873" s="3"/>
      <c r="BG11873" s="3"/>
      <c r="CK11873"/>
    </row>
    <row r="11874" spans="1:89" x14ac:dyDescent="0.25">
      <c r="A11874" s="2"/>
      <c r="B11874" s="5"/>
      <c r="C11874" s="5"/>
      <c r="D11874" s="5"/>
      <c r="E11874" s="5"/>
      <c r="F11874" s="5"/>
      <c r="G11874" s="5"/>
      <c r="H11874" s="5"/>
      <c r="I11874" s="5"/>
      <c r="J11874" s="5"/>
      <c r="K11874" s="5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3"/>
      <c r="AU11874" s="5"/>
      <c r="AV11874" s="3"/>
      <c r="AW11874" s="3"/>
      <c r="AX11874" s="3"/>
      <c r="AY11874" s="3"/>
      <c r="AZ11874" s="3"/>
      <c r="BA11874" s="3"/>
      <c r="BB11874" s="3"/>
      <c r="BC11874" s="3"/>
      <c r="BD11874" s="3"/>
      <c r="BE11874" s="3"/>
      <c r="BF11874" s="3"/>
      <c r="BG11874" s="3"/>
      <c r="CK11874"/>
    </row>
    <row r="11875" spans="1:89" x14ac:dyDescent="0.25">
      <c r="A11875" s="2"/>
      <c r="B11875" s="5"/>
      <c r="C11875" s="5"/>
      <c r="D11875" s="5"/>
      <c r="E11875" s="5"/>
      <c r="F11875" s="5"/>
      <c r="G11875" s="5"/>
      <c r="H11875" s="5"/>
      <c r="I11875" s="5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G11875" s="3"/>
      <c r="AH11875" s="3"/>
      <c r="AI11875" s="3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3"/>
      <c r="AU11875" s="5"/>
      <c r="AV11875" s="3"/>
      <c r="AW11875" s="3"/>
      <c r="AX11875" s="3"/>
      <c r="AY11875" s="3"/>
      <c r="AZ11875" s="3"/>
      <c r="BA11875" s="3"/>
      <c r="BB11875" s="3"/>
      <c r="BC11875" s="3"/>
      <c r="BD11875" s="3"/>
      <c r="BE11875" s="3"/>
      <c r="BF11875" s="3"/>
      <c r="BG11875" s="3"/>
      <c r="CK11875"/>
    </row>
    <row r="11876" spans="1:89" x14ac:dyDescent="0.25">
      <c r="A11876" s="2"/>
      <c r="B11876" s="5"/>
      <c r="C11876" s="5"/>
      <c r="D11876" s="5"/>
      <c r="E11876" s="5"/>
      <c r="F11876" s="5"/>
      <c r="G11876" s="5"/>
      <c r="H11876" s="5"/>
      <c r="I11876" s="5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3"/>
      <c r="AU11876" s="5"/>
      <c r="AV11876" s="3"/>
      <c r="AW11876" s="3"/>
      <c r="AX11876" s="3"/>
      <c r="AY11876" s="3"/>
      <c r="AZ11876" s="3"/>
      <c r="BA11876" s="3"/>
      <c r="BB11876" s="3"/>
      <c r="BC11876" s="3"/>
      <c r="BD11876" s="3"/>
      <c r="BE11876" s="3"/>
      <c r="BF11876" s="3"/>
      <c r="BG11876" s="3"/>
      <c r="CK11876"/>
    </row>
    <row r="11877" spans="1:89" x14ac:dyDescent="0.25">
      <c r="A11877" s="2"/>
      <c r="B11877" s="5"/>
      <c r="C11877" s="5"/>
      <c r="D11877" s="5"/>
      <c r="E11877" s="5"/>
      <c r="F11877" s="5"/>
      <c r="G11877" s="5"/>
      <c r="H11877" s="5"/>
      <c r="I11877" s="5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3"/>
      <c r="AU11877" s="5"/>
      <c r="AV11877" s="3"/>
      <c r="AW11877" s="3"/>
      <c r="AX11877" s="3"/>
      <c r="AY11877" s="3"/>
      <c r="AZ11877" s="3"/>
      <c r="BA11877" s="3"/>
      <c r="BB11877" s="3"/>
      <c r="BC11877" s="3"/>
      <c r="BD11877" s="3"/>
      <c r="BE11877" s="3"/>
      <c r="BF11877" s="3"/>
      <c r="BG11877" s="3"/>
      <c r="CK11877"/>
    </row>
    <row r="11878" spans="1:89" x14ac:dyDescent="0.25">
      <c r="A11878" s="2"/>
      <c r="B11878" s="5"/>
      <c r="C11878" s="5"/>
      <c r="D11878" s="5"/>
      <c r="E11878" s="5"/>
      <c r="F11878" s="5"/>
      <c r="G11878" s="5"/>
      <c r="H11878" s="5"/>
      <c r="I11878" s="5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3"/>
      <c r="AU11878" s="5"/>
      <c r="AV11878" s="3"/>
      <c r="AW11878" s="3"/>
      <c r="AX11878" s="3"/>
      <c r="AY11878" s="3"/>
      <c r="AZ11878" s="3"/>
      <c r="BA11878" s="3"/>
      <c r="BB11878" s="3"/>
      <c r="BC11878" s="3"/>
      <c r="BD11878" s="3"/>
      <c r="BE11878" s="3"/>
      <c r="BF11878" s="3"/>
      <c r="BG11878" s="3"/>
      <c r="CK11878"/>
    </row>
    <row r="11879" spans="1:89" x14ac:dyDescent="0.25">
      <c r="A11879" s="2"/>
      <c r="B11879" s="5"/>
      <c r="C11879" s="5"/>
      <c r="D11879" s="5"/>
      <c r="E11879" s="5"/>
      <c r="F11879" s="5"/>
      <c r="G11879" s="5"/>
      <c r="H11879" s="5"/>
      <c r="I11879" s="3"/>
      <c r="J11879" s="5"/>
      <c r="K11879" s="5"/>
      <c r="L11879" s="5"/>
      <c r="M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3"/>
      <c r="AU11879" s="5"/>
      <c r="AV11879" s="3"/>
      <c r="AW11879" s="3"/>
      <c r="AX11879" s="3"/>
      <c r="AY11879" s="3"/>
      <c r="AZ11879" s="3"/>
      <c r="BA11879" s="3"/>
      <c r="BB11879" s="3"/>
      <c r="BC11879" s="3"/>
      <c r="BD11879" s="3"/>
      <c r="BE11879" s="3"/>
      <c r="BF11879" s="3"/>
      <c r="BG11879" s="3"/>
      <c r="CK11879"/>
    </row>
    <row r="11880" spans="1:89" x14ac:dyDescent="0.25">
      <c r="A11880" s="2"/>
      <c r="B11880" s="5"/>
      <c r="C11880" s="5"/>
      <c r="D11880" s="5"/>
      <c r="E11880" s="5"/>
      <c r="F11880" s="5"/>
      <c r="G11880" s="5"/>
      <c r="H11880" s="5"/>
      <c r="I11880" s="3"/>
      <c r="J11880" s="5"/>
      <c r="K11880" s="5"/>
      <c r="L11880" s="5"/>
      <c r="M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3"/>
      <c r="AU11880" s="5"/>
      <c r="AV11880" s="3"/>
      <c r="AW11880" s="3"/>
      <c r="AX11880" s="3"/>
      <c r="AY11880" s="3"/>
      <c r="AZ11880" s="3"/>
      <c r="BA11880" s="3"/>
      <c r="BB11880" s="3"/>
      <c r="BC11880" s="3"/>
      <c r="BD11880" s="3"/>
      <c r="BE11880" s="3"/>
      <c r="BF11880" s="3"/>
      <c r="BG11880" s="3"/>
      <c r="CK11880"/>
    </row>
    <row r="11881" spans="1:89" x14ac:dyDescent="0.25">
      <c r="A11881" s="2"/>
      <c r="B11881" s="5"/>
      <c r="C11881" s="5"/>
      <c r="D11881" s="5"/>
      <c r="E11881" s="5"/>
      <c r="F11881" s="5"/>
      <c r="G11881" s="5"/>
      <c r="H11881" s="5"/>
      <c r="I11881" s="3"/>
      <c r="J11881" s="5"/>
      <c r="K11881" s="5"/>
      <c r="L11881" s="5"/>
      <c r="M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3"/>
      <c r="AU11881" s="5"/>
      <c r="AV11881" s="3"/>
      <c r="AW11881" s="3"/>
      <c r="AX11881" s="3"/>
      <c r="AY11881" s="3"/>
      <c r="AZ11881" s="3"/>
      <c r="BA11881" s="3"/>
      <c r="BB11881" s="3"/>
      <c r="BC11881" s="3"/>
      <c r="BD11881" s="3"/>
      <c r="BE11881" s="3"/>
      <c r="BF11881" s="3"/>
      <c r="BG11881" s="3"/>
      <c r="CK11881"/>
    </row>
    <row r="11882" spans="1:89" x14ac:dyDescent="0.25">
      <c r="A11882" s="2"/>
      <c r="B11882" s="5"/>
      <c r="C11882" s="5"/>
      <c r="D11882" s="5"/>
      <c r="E11882" s="5"/>
      <c r="F11882" s="5"/>
      <c r="G11882" s="5"/>
      <c r="H11882" s="5"/>
      <c r="I11882" s="5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3"/>
      <c r="AU11882" s="5"/>
      <c r="AV11882" s="3"/>
      <c r="AW11882" s="3"/>
      <c r="AX11882" s="3"/>
      <c r="AY11882" s="3"/>
      <c r="AZ11882" s="3"/>
      <c r="BA11882" s="3"/>
      <c r="BB11882" s="3"/>
      <c r="BC11882" s="3"/>
      <c r="BD11882" s="3"/>
      <c r="BE11882" s="3"/>
      <c r="BF11882" s="3"/>
      <c r="BG11882" s="3"/>
      <c r="CK11882"/>
    </row>
    <row r="11883" spans="1:89" x14ac:dyDescent="0.25">
      <c r="A11883" s="2"/>
      <c r="B11883" s="5"/>
      <c r="C11883" s="5"/>
      <c r="D11883" s="5"/>
      <c r="E11883" s="5"/>
      <c r="F11883" s="5"/>
      <c r="G11883" s="5"/>
      <c r="H11883" s="5"/>
      <c r="I11883" s="5"/>
      <c r="J11883" s="5"/>
      <c r="K11883" s="5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G11883" s="3"/>
      <c r="AH11883" s="3"/>
      <c r="AI11883" s="3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3"/>
      <c r="AU11883" s="5"/>
      <c r="AV11883" s="3"/>
      <c r="AW11883" s="3"/>
      <c r="AX11883" s="3"/>
      <c r="AY11883" s="3"/>
      <c r="AZ11883" s="3"/>
      <c r="BA11883" s="3"/>
      <c r="BB11883" s="3"/>
      <c r="BC11883" s="3"/>
      <c r="BD11883" s="3"/>
      <c r="BE11883" s="3"/>
      <c r="BF11883" s="3"/>
      <c r="BG11883" s="3"/>
      <c r="CK11883"/>
    </row>
    <row r="11884" spans="1:89" x14ac:dyDescent="0.25">
      <c r="A11884" s="2"/>
      <c r="B11884" s="5"/>
      <c r="C11884" s="5"/>
      <c r="D11884" s="5"/>
      <c r="E11884" s="5"/>
      <c r="F11884" s="5"/>
      <c r="G11884" s="5"/>
      <c r="H11884" s="5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G11884" s="3"/>
      <c r="AH11884" s="3"/>
      <c r="AI11884" s="3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3"/>
      <c r="AU11884" s="5"/>
      <c r="AV11884" s="3"/>
      <c r="AW11884" s="3"/>
      <c r="AX11884" s="3"/>
      <c r="AY11884" s="3"/>
      <c r="AZ11884" s="3"/>
      <c r="BA11884" s="3"/>
      <c r="BB11884" s="3"/>
      <c r="BC11884" s="3"/>
      <c r="BD11884" s="3"/>
      <c r="BE11884" s="3"/>
      <c r="BF11884" s="3"/>
      <c r="BG11884" s="3"/>
      <c r="CK11884"/>
    </row>
    <row r="11885" spans="1:89" x14ac:dyDescent="0.25">
      <c r="A11885" s="2"/>
      <c r="B11885" s="5"/>
      <c r="C11885" s="5"/>
      <c r="D11885" s="5"/>
      <c r="E11885" s="5"/>
      <c r="F11885" s="5"/>
      <c r="G11885" s="5"/>
      <c r="H11885" s="5"/>
      <c r="I11885" s="5"/>
      <c r="J11885" s="5"/>
      <c r="K11885" s="5"/>
      <c r="L11885" s="5"/>
      <c r="M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3"/>
      <c r="AU11885" s="5"/>
      <c r="AV11885" s="3"/>
      <c r="AW11885" s="3"/>
      <c r="AX11885" s="3"/>
      <c r="AY11885" s="3"/>
      <c r="AZ11885" s="3"/>
      <c r="BA11885" s="3"/>
      <c r="BB11885" s="3"/>
      <c r="BC11885" s="3"/>
      <c r="BD11885" s="3"/>
      <c r="BE11885" s="3"/>
      <c r="BF11885" s="3"/>
      <c r="BG11885" s="3"/>
      <c r="CK11885"/>
    </row>
    <row r="11886" spans="1:89" x14ac:dyDescent="0.25">
      <c r="A11886" s="2"/>
      <c r="B11886" s="5"/>
      <c r="C11886" s="5"/>
      <c r="D11886" s="5"/>
      <c r="E11886" s="5"/>
      <c r="F11886" s="5"/>
      <c r="G11886" s="5"/>
      <c r="H11886" s="5"/>
      <c r="I11886" s="3"/>
      <c r="J11886" s="5"/>
      <c r="K11886" s="5"/>
      <c r="L11886" s="5"/>
      <c r="M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3"/>
      <c r="AU11886" s="5"/>
      <c r="AV11886" s="3"/>
      <c r="AW11886" s="3"/>
      <c r="AX11886" s="3"/>
      <c r="AY11886" s="3"/>
      <c r="AZ11886" s="3"/>
      <c r="BA11886" s="3"/>
      <c r="BB11886" s="3"/>
      <c r="BC11886" s="3"/>
      <c r="BD11886" s="3"/>
      <c r="BE11886" s="3"/>
      <c r="BF11886" s="3"/>
      <c r="BG11886" s="3"/>
      <c r="CK11886"/>
    </row>
    <row r="11887" spans="1:89" x14ac:dyDescent="0.25">
      <c r="A11887" s="2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  <c r="L11887" s="5"/>
      <c r="M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3"/>
      <c r="AU11887" s="5"/>
      <c r="AV11887" s="3"/>
      <c r="AW11887" s="3"/>
      <c r="AX11887" s="3"/>
      <c r="AY11887" s="3"/>
      <c r="AZ11887" s="3"/>
      <c r="BA11887" s="3"/>
      <c r="BB11887" s="3"/>
      <c r="BC11887" s="3"/>
      <c r="BD11887" s="3"/>
      <c r="BE11887" s="3"/>
      <c r="BF11887" s="3"/>
      <c r="BG11887" s="3"/>
      <c r="CK11887"/>
    </row>
    <row r="11888" spans="1:89" x14ac:dyDescent="0.25">
      <c r="A11888" s="2"/>
      <c r="B11888" s="5"/>
      <c r="C11888" s="5"/>
      <c r="D11888" s="5"/>
      <c r="E11888" s="5"/>
      <c r="F11888" s="5"/>
      <c r="G11888" s="5"/>
      <c r="H11888" s="5"/>
      <c r="I11888" s="3"/>
      <c r="J11888" s="5"/>
      <c r="K11888" s="5"/>
      <c r="L11888" s="5"/>
      <c r="M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3"/>
      <c r="AU11888" s="5"/>
      <c r="AV11888" s="3"/>
      <c r="AW11888" s="3"/>
      <c r="AX11888" s="3"/>
      <c r="AY11888" s="3"/>
      <c r="AZ11888" s="3"/>
      <c r="BA11888" s="3"/>
      <c r="BB11888" s="3"/>
      <c r="BC11888" s="3"/>
      <c r="BD11888" s="3"/>
      <c r="BE11888" s="3"/>
      <c r="BF11888" s="3"/>
      <c r="BG11888" s="3"/>
      <c r="CK11888"/>
    </row>
    <row r="11889" spans="1:89" x14ac:dyDescent="0.25">
      <c r="A11889" s="2"/>
      <c r="B11889" s="5"/>
      <c r="C11889" s="5"/>
      <c r="D11889" s="5"/>
      <c r="E11889" s="5"/>
      <c r="F11889" s="5"/>
      <c r="G11889" s="5"/>
      <c r="H11889" s="5"/>
      <c r="I11889" s="3"/>
      <c r="J11889" s="5"/>
      <c r="K11889" s="5"/>
      <c r="L11889" s="5"/>
      <c r="M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3"/>
      <c r="AU11889" s="5"/>
      <c r="AV11889" s="3"/>
      <c r="AW11889" s="3"/>
      <c r="AX11889" s="3"/>
      <c r="AY11889" s="3"/>
      <c r="AZ11889" s="3"/>
      <c r="BA11889" s="3"/>
      <c r="BB11889" s="3"/>
      <c r="BC11889" s="3"/>
      <c r="BD11889" s="3"/>
      <c r="BE11889" s="3"/>
      <c r="BF11889" s="3"/>
      <c r="BG11889" s="3"/>
      <c r="CK11889"/>
    </row>
    <row r="11890" spans="1:89" x14ac:dyDescent="0.25">
      <c r="A11890" s="2"/>
      <c r="B11890" s="5"/>
      <c r="C11890" s="5"/>
      <c r="D11890" s="5"/>
      <c r="E11890" s="5"/>
      <c r="F11890" s="5"/>
      <c r="G11890" s="5"/>
      <c r="H11890" s="5"/>
      <c r="I11890" s="5"/>
      <c r="J11890" s="5"/>
      <c r="K11890" s="5"/>
      <c r="L11890" s="5"/>
      <c r="M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3"/>
      <c r="AU11890" s="5"/>
      <c r="AV11890" s="3"/>
      <c r="AW11890" s="3"/>
      <c r="AX11890" s="3"/>
      <c r="AY11890" s="3"/>
      <c r="AZ11890" s="3"/>
      <c r="BA11890" s="3"/>
      <c r="BB11890" s="3"/>
      <c r="BC11890" s="3"/>
      <c r="BD11890" s="3"/>
      <c r="BE11890" s="3"/>
      <c r="BF11890" s="3"/>
      <c r="BG11890" s="3"/>
      <c r="CK11890"/>
    </row>
    <row r="11891" spans="1:89" x14ac:dyDescent="0.25">
      <c r="A11891" s="2"/>
      <c r="B11891" s="5"/>
      <c r="C11891" s="5"/>
      <c r="D11891" s="5"/>
      <c r="E11891" s="5"/>
      <c r="F11891" s="5"/>
      <c r="G11891" s="5"/>
      <c r="H11891" s="5"/>
      <c r="I11891" s="3"/>
      <c r="J11891" s="5"/>
      <c r="K11891" s="5"/>
      <c r="L11891" s="5"/>
      <c r="M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3"/>
      <c r="AU11891" s="5"/>
      <c r="AV11891" s="3"/>
      <c r="AW11891" s="3"/>
      <c r="AX11891" s="3"/>
      <c r="AY11891" s="3"/>
      <c r="AZ11891" s="3"/>
      <c r="BA11891" s="3"/>
      <c r="BB11891" s="3"/>
      <c r="BC11891" s="3"/>
      <c r="BD11891" s="3"/>
      <c r="BE11891" s="3"/>
      <c r="BF11891" s="3"/>
      <c r="BG11891" s="3"/>
      <c r="CK11891"/>
    </row>
    <row r="11892" spans="1:89" x14ac:dyDescent="0.25">
      <c r="A11892" s="2"/>
      <c r="B11892" s="5"/>
      <c r="C11892" s="5"/>
      <c r="D11892" s="5"/>
      <c r="E11892" s="5"/>
      <c r="F11892" s="5"/>
      <c r="G11892" s="5"/>
      <c r="H11892" s="5"/>
      <c r="I11892" s="3"/>
      <c r="J11892" s="5"/>
      <c r="K11892" s="5"/>
      <c r="L11892" s="5"/>
      <c r="M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3"/>
      <c r="AU11892" s="5"/>
      <c r="AV11892" s="3"/>
      <c r="AW11892" s="3"/>
      <c r="AX11892" s="3"/>
      <c r="AY11892" s="3"/>
      <c r="AZ11892" s="3"/>
      <c r="BA11892" s="3"/>
      <c r="BB11892" s="3"/>
      <c r="BC11892" s="3"/>
      <c r="BD11892" s="3"/>
      <c r="BE11892" s="3"/>
      <c r="BF11892" s="3"/>
      <c r="BG11892" s="3"/>
      <c r="CK11892"/>
    </row>
    <row r="11893" spans="1:89" x14ac:dyDescent="0.25">
      <c r="A11893" s="2"/>
      <c r="B11893" s="5"/>
      <c r="C11893" s="5"/>
      <c r="D11893" s="5"/>
      <c r="E11893" s="5"/>
      <c r="F11893" s="5"/>
      <c r="G11893" s="5"/>
      <c r="H11893" s="5"/>
      <c r="I11893" s="3"/>
      <c r="J11893" s="5"/>
      <c r="K11893" s="5"/>
      <c r="L11893" s="5"/>
      <c r="M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3"/>
      <c r="AU11893" s="5"/>
      <c r="AV11893" s="3"/>
      <c r="AW11893" s="3"/>
      <c r="AX11893" s="3"/>
      <c r="AY11893" s="3"/>
      <c r="AZ11893" s="3"/>
      <c r="BA11893" s="3"/>
      <c r="BB11893" s="3"/>
      <c r="BC11893" s="3"/>
      <c r="BD11893" s="3"/>
      <c r="BE11893" s="3"/>
      <c r="BF11893" s="3"/>
      <c r="BG11893" s="3"/>
      <c r="CK11893"/>
    </row>
    <row r="11894" spans="1:89" x14ac:dyDescent="0.25">
      <c r="A11894" s="2"/>
      <c r="B11894" s="5"/>
      <c r="C11894" s="5"/>
      <c r="D11894" s="5"/>
      <c r="E11894" s="5"/>
      <c r="F11894" s="5"/>
      <c r="G11894" s="5"/>
      <c r="H11894" s="5"/>
      <c r="I11894" s="3"/>
      <c r="J11894" s="5"/>
      <c r="K11894" s="5"/>
      <c r="L11894" s="5"/>
      <c r="M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3"/>
      <c r="AU11894" s="5"/>
      <c r="AV11894" s="3"/>
      <c r="AW11894" s="3"/>
      <c r="AX11894" s="3"/>
      <c r="AY11894" s="3"/>
      <c r="AZ11894" s="3"/>
      <c r="BA11894" s="3"/>
      <c r="BB11894" s="3"/>
      <c r="BC11894" s="3"/>
      <c r="BD11894" s="3"/>
      <c r="BE11894" s="3"/>
      <c r="BF11894" s="3"/>
      <c r="BG11894" s="3"/>
      <c r="CK11894"/>
    </row>
    <row r="11895" spans="1:89" x14ac:dyDescent="0.25">
      <c r="A11895" s="2"/>
      <c r="B11895" s="5"/>
      <c r="C11895" s="5"/>
      <c r="D11895" s="5"/>
      <c r="E11895" s="5"/>
      <c r="F11895" s="5"/>
      <c r="G11895" s="5"/>
      <c r="H11895" s="5"/>
      <c r="I11895" s="3"/>
      <c r="J11895" s="5"/>
      <c r="K11895" s="5"/>
      <c r="L11895" s="5"/>
      <c r="M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3"/>
      <c r="AU11895" s="5"/>
      <c r="AV11895" s="3"/>
      <c r="AW11895" s="3"/>
      <c r="AX11895" s="3"/>
      <c r="AY11895" s="3"/>
      <c r="AZ11895" s="3"/>
      <c r="BA11895" s="3"/>
      <c r="BB11895" s="3"/>
      <c r="BC11895" s="3"/>
      <c r="BD11895" s="3"/>
      <c r="BE11895" s="3"/>
      <c r="BF11895" s="3"/>
      <c r="BG11895" s="3"/>
      <c r="CK11895"/>
    </row>
    <row r="11896" spans="1:89" x14ac:dyDescent="0.25">
      <c r="A11896" s="2"/>
      <c r="B11896" s="5"/>
      <c r="C11896" s="5"/>
      <c r="D11896" s="5"/>
      <c r="E11896" s="5"/>
      <c r="F11896" s="5"/>
      <c r="G11896" s="5"/>
      <c r="H11896" s="5"/>
      <c r="I11896" s="3"/>
      <c r="J11896" s="5"/>
      <c r="K11896" s="5"/>
      <c r="L11896" s="5"/>
      <c r="M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3"/>
      <c r="AU11896" s="5"/>
      <c r="AV11896" s="3"/>
      <c r="AW11896" s="3"/>
      <c r="AX11896" s="3"/>
      <c r="AY11896" s="3"/>
      <c r="AZ11896" s="3"/>
      <c r="BA11896" s="3"/>
      <c r="BB11896" s="3"/>
      <c r="BC11896" s="3"/>
      <c r="BD11896" s="3"/>
      <c r="BE11896" s="3"/>
      <c r="BF11896" s="3"/>
      <c r="BG11896" s="3"/>
      <c r="CK11896"/>
    </row>
    <row r="11897" spans="1:89" x14ac:dyDescent="0.25">
      <c r="A11897" s="2"/>
      <c r="B11897" s="5"/>
      <c r="C11897" s="5"/>
      <c r="D11897" s="5"/>
      <c r="E11897" s="5"/>
      <c r="F11897" s="5"/>
      <c r="G11897" s="5"/>
      <c r="H11897" s="5"/>
      <c r="I11897" s="3"/>
      <c r="J11897" s="5"/>
      <c r="K11897" s="5"/>
      <c r="L11897" s="5"/>
      <c r="M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3"/>
      <c r="AU11897" s="5"/>
      <c r="AV11897" s="3"/>
      <c r="AW11897" s="3"/>
      <c r="AX11897" s="3"/>
      <c r="AY11897" s="3"/>
      <c r="AZ11897" s="3"/>
      <c r="BA11897" s="3"/>
      <c r="BB11897" s="3"/>
      <c r="BC11897" s="3"/>
      <c r="BD11897" s="3"/>
      <c r="BE11897" s="3"/>
      <c r="BF11897" s="3"/>
      <c r="BG11897" s="3"/>
      <c r="CK11897"/>
    </row>
    <row r="11898" spans="1:89" x14ac:dyDescent="0.25">
      <c r="A11898" s="2"/>
      <c r="B11898" s="5"/>
      <c r="C11898" s="5"/>
      <c r="D11898" s="5"/>
      <c r="E11898" s="5"/>
      <c r="F11898" s="5"/>
      <c r="G11898" s="5"/>
      <c r="H11898" s="5"/>
      <c r="I11898" s="3"/>
      <c r="J11898" s="5"/>
      <c r="K11898" s="5"/>
      <c r="L11898" s="5"/>
      <c r="M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3"/>
      <c r="AU11898" s="5"/>
      <c r="AV11898" s="3"/>
      <c r="AW11898" s="3"/>
      <c r="AX11898" s="3"/>
      <c r="AY11898" s="3"/>
      <c r="AZ11898" s="3"/>
      <c r="BA11898" s="3"/>
      <c r="BB11898" s="3"/>
      <c r="BC11898" s="3"/>
      <c r="BD11898" s="3"/>
      <c r="BE11898" s="3"/>
      <c r="BF11898" s="3"/>
      <c r="BG11898" s="3"/>
      <c r="CK11898"/>
    </row>
    <row r="11899" spans="1:89" x14ac:dyDescent="0.25">
      <c r="A11899" s="2"/>
      <c r="B11899" s="5"/>
      <c r="C11899" s="5"/>
      <c r="D11899" s="5"/>
      <c r="E11899" s="5"/>
      <c r="F11899" s="5"/>
      <c r="G11899" s="5"/>
      <c r="H11899" s="5"/>
      <c r="I11899" s="3"/>
      <c r="J11899" s="5"/>
      <c r="K11899" s="5"/>
      <c r="L11899" s="5"/>
      <c r="M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3"/>
      <c r="AU11899" s="5"/>
      <c r="AV11899" s="3"/>
      <c r="AW11899" s="3"/>
      <c r="AX11899" s="3"/>
      <c r="AY11899" s="3"/>
      <c r="AZ11899" s="3"/>
      <c r="BA11899" s="3"/>
      <c r="BB11899" s="3"/>
      <c r="BC11899" s="3"/>
      <c r="BD11899" s="3"/>
      <c r="BE11899" s="3"/>
      <c r="BF11899" s="3"/>
      <c r="BG11899" s="3"/>
      <c r="CK11899"/>
    </row>
    <row r="11900" spans="1:89" x14ac:dyDescent="0.25">
      <c r="A11900" s="2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  <c r="L11900" s="5"/>
      <c r="M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3"/>
      <c r="AU11900" s="5"/>
      <c r="AV11900" s="3"/>
      <c r="AW11900" s="3"/>
      <c r="AX11900" s="3"/>
      <c r="AY11900" s="3"/>
      <c r="AZ11900" s="3"/>
      <c r="BA11900" s="3"/>
      <c r="BB11900" s="3"/>
      <c r="BC11900" s="3"/>
      <c r="BD11900" s="3"/>
      <c r="BE11900" s="3"/>
      <c r="BF11900" s="3"/>
      <c r="BG11900" s="3"/>
      <c r="CK11900"/>
    </row>
    <row r="11901" spans="1:89" x14ac:dyDescent="0.25">
      <c r="A11901" s="2"/>
      <c r="B11901" s="5"/>
      <c r="C11901" s="5"/>
      <c r="D11901" s="5"/>
      <c r="E11901" s="5"/>
      <c r="F11901" s="5"/>
      <c r="G11901" s="5"/>
      <c r="H11901" s="5"/>
      <c r="I11901" s="3"/>
      <c r="J11901" s="5"/>
      <c r="K11901" s="5"/>
      <c r="L11901" s="5"/>
      <c r="M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3"/>
      <c r="AU11901" s="5"/>
      <c r="AV11901" s="3"/>
      <c r="AW11901" s="3"/>
      <c r="AX11901" s="3"/>
      <c r="AY11901" s="3"/>
      <c r="AZ11901" s="3"/>
      <c r="BA11901" s="3"/>
      <c r="BB11901" s="3"/>
      <c r="BC11901" s="3"/>
      <c r="BD11901" s="3"/>
      <c r="BE11901" s="3"/>
      <c r="BF11901" s="3"/>
      <c r="BG11901" s="3"/>
      <c r="CK11901"/>
    </row>
    <row r="11902" spans="1:89" x14ac:dyDescent="0.25">
      <c r="A11902" s="2"/>
      <c r="B11902" s="5"/>
      <c r="C11902" s="5"/>
      <c r="D11902" s="5"/>
      <c r="E11902" s="5"/>
      <c r="F11902" s="5"/>
      <c r="G11902" s="5"/>
      <c r="H11902" s="5"/>
      <c r="I11902" s="3"/>
      <c r="J11902" s="5"/>
      <c r="K11902" s="5"/>
      <c r="L11902" s="5"/>
      <c r="M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3"/>
      <c r="AU11902" s="5"/>
      <c r="AV11902" s="3"/>
      <c r="AW11902" s="3"/>
      <c r="AX11902" s="3"/>
      <c r="AY11902" s="3"/>
      <c r="AZ11902" s="3"/>
      <c r="BA11902" s="3"/>
      <c r="BB11902" s="3"/>
      <c r="BC11902" s="3"/>
      <c r="BD11902" s="3"/>
      <c r="BE11902" s="3"/>
      <c r="BF11902" s="3"/>
      <c r="BG11902" s="3"/>
      <c r="CK11902"/>
    </row>
    <row r="11903" spans="1:89" x14ac:dyDescent="0.25">
      <c r="A11903" s="2"/>
      <c r="B11903" s="5"/>
      <c r="C11903" s="5"/>
      <c r="D11903" s="5"/>
      <c r="E11903" s="5"/>
      <c r="F11903" s="5"/>
      <c r="G11903" s="5"/>
      <c r="H11903" s="5"/>
      <c r="I11903" s="5"/>
      <c r="J11903" s="5"/>
      <c r="K11903" s="5"/>
      <c r="L11903" s="5"/>
      <c r="M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3"/>
      <c r="AU11903" s="5"/>
      <c r="AV11903" s="3"/>
      <c r="AW11903" s="3"/>
      <c r="AX11903" s="3"/>
      <c r="AY11903" s="3"/>
      <c r="AZ11903" s="3"/>
      <c r="BA11903" s="3"/>
      <c r="BB11903" s="3"/>
      <c r="BC11903" s="3"/>
      <c r="BD11903" s="3"/>
      <c r="BE11903" s="3"/>
      <c r="BF11903" s="3"/>
      <c r="BG11903" s="3"/>
      <c r="CK11903"/>
    </row>
    <row r="11904" spans="1:89" x14ac:dyDescent="0.25">
      <c r="A11904" s="2"/>
      <c r="B11904" s="5"/>
      <c r="C11904" s="5"/>
      <c r="D11904" s="5"/>
      <c r="E11904" s="5"/>
      <c r="F11904" s="5"/>
      <c r="G11904" s="5"/>
      <c r="H11904" s="5"/>
      <c r="I11904" s="3"/>
      <c r="J11904" s="5"/>
      <c r="K11904" s="5"/>
      <c r="L11904" s="5"/>
      <c r="M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3"/>
      <c r="AU11904" s="5"/>
      <c r="AV11904" s="3"/>
      <c r="AW11904" s="3"/>
      <c r="AX11904" s="3"/>
      <c r="AY11904" s="3"/>
      <c r="AZ11904" s="3"/>
      <c r="BA11904" s="3"/>
      <c r="BB11904" s="3"/>
      <c r="BC11904" s="3"/>
      <c r="BD11904" s="3"/>
      <c r="BE11904" s="3"/>
      <c r="BF11904" s="3"/>
      <c r="BG11904" s="3"/>
      <c r="CK11904"/>
    </row>
    <row r="11905" spans="1:89" x14ac:dyDescent="0.25">
      <c r="A11905" s="2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  <c r="L11905" s="5"/>
      <c r="M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3"/>
      <c r="AU11905" s="5"/>
      <c r="AV11905" s="3"/>
      <c r="AW11905" s="3"/>
      <c r="AX11905" s="3"/>
      <c r="AY11905" s="3"/>
      <c r="AZ11905" s="3"/>
      <c r="BA11905" s="3"/>
      <c r="BB11905" s="3"/>
      <c r="BC11905" s="3"/>
      <c r="BD11905" s="3"/>
      <c r="BE11905" s="3"/>
      <c r="BF11905" s="3"/>
      <c r="BG11905" s="3"/>
      <c r="CK11905"/>
    </row>
    <row r="11906" spans="1:89" x14ac:dyDescent="0.25">
      <c r="A11906" s="2"/>
      <c r="B11906" s="5"/>
      <c r="C11906" s="5"/>
      <c r="D11906" s="5"/>
      <c r="E11906" s="5"/>
      <c r="F11906" s="5"/>
      <c r="G11906" s="5"/>
      <c r="H11906" s="5"/>
      <c r="I11906" s="3"/>
      <c r="J11906" s="5"/>
      <c r="K11906" s="5"/>
      <c r="L11906" s="5"/>
      <c r="M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3"/>
      <c r="AU11906" s="5"/>
      <c r="AV11906" s="3"/>
      <c r="AW11906" s="3"/>
      <c r="AX11906" s="3"/>
      <c r="AY11906" s="3"/>
      <c r="AZ11906" s="3"/>
      <c r="BA11906" s="3"/>
      <c r="BB11906" s="3"/>
      <c r="BC11906" s="3"/>
      <c r="BD11906" s="3"/>
      <c r="BE11906" s="3"/>
      <c r="BF11906" s="3"/>
      <c r="BG11906" s="3"/>
      <c r="CK11906"/>
    </row>
    <row r="11907" spans="1:89" x14ac:dyDescent="0.25">
      <c r="A11907" s="2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3"/>
      <c r="AU11907" s="5"/>
      <c r="AV11907" s="3"/>
      <c r="AW11907" s="3"/>
      <c r="AX11907" s="3"/>
      <c r="AY11907" s="3"/>
      <c r="AZ11907" s="3"/>
      <c r="BA11907" s="3"/>
      <c r="BB11907" s="3"/>
      <c r="BC11907" s="3"/>
      <c r="BD11907" s="3"/>
      <c r="BE11907" s="3"/>
      <c r="BF11907" s="3"/>
      <c r="BG11907" s="3"/>
      <c r="CK11907"/>
    </row>
    <row r="11908" spans="1:89" x14ac:dyDescent="0.25">
      <c r="A11908" s="2"/>
      <c r="B11908" s="5"/>
      <c r="C11908" s="5"/>
      <c r="D11908" s="5"/>
      <c r="E11908" s="5"/>
      <c r="F11908" s="5"/>
      <c r="G11908" s="5"/>
      <c r="H11908" s="5"/>
      <c r="I11908" s="3"/>
      <c r="J11908" s="5"/>
      <c r="K11908" s="5"/>
      <c r="L11908" s="5"/>
      <c r="M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3"/>
      <c r="AU11908" s="5"/>
      <c r="AV11908" s="3"/>
      <c r="AW11908" s="3"/>
      <c r="AX11908" s="3"/>
      <c r="AY11908" s="3"/>
      <c r="AZ11908" s="3"/>
      <c r="BA11908" s="3"/>
      <c r="BB11908" s="3"/>
      <c r="BC11908" s="3"/>
      <c r="BD11908" s="3"/>
      <c r="BE11908" s="3"/>
      <c r="BF11908" s="3"/>
      <c r="BG11908" s="3"/>
      <c r="CK11908"/>
    </row>
    <row r="11909" spans="1:89" x14ac:dyDescent="0.25">
      <c r="A11909" s="2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  <c r="L11909" s="5"/>
      <c r="M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3"/>
      <c r="AU11909" s="5"/>
      <c r="AV11909" s="3"/>
      <c r="AW11909" s="3"/>
      <c r="AX11909" s="3"/>
      <c r="AY11909" s="3"/>
      <c r="AZ11909" s="3"/>
      <c r="BA11909" s="3"/>
      <c r="BB11909" s="3"/>
      <c r="BC11909" s="3"/>
      <c r="BD11909" s="3"/>
      <c r="BE11909" s="3"/>
      <c r="BF11909" s="3"/>
      <c r="BG11909" s="3"/>
      <c r="CK11909"/>
    </row>
    <row r="11910" spans="1:89" x14ac:dyDescent="0.25">
      <c r="A11910" s="2"/>
      <c r="B11910" s="5"/>
      <c r="C11910" s="5"/>
      <c r="D11910" s="5"/>
      <c r="E11910" s="5"/>
      <c r="F11910" s="5"/>
      <c r="G11910" s="5"/>
      <c r="H11910" s="5"/>
      <c r="I11910" s="5"/>
      <c r="J11910" s="5"/>
      <c r="K11910" s="5"/>
      <c r="L11910" s="5"/>
      <c r="M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3"/>
      <c r="AU11910" s="5"/>
      <c r="AV11910" s="3"/>
      <c r="AW11910" s="3"/>
      <c r="AX11910" s="3"/>
      <c r="AY11910" s="3"/>
      <c r="AZ11910" s="3"/>
      <c r="BA11910" s="3"/>
      <c r="BB11910" s="3"/>
      <c r="BC11910" s="3"/>
      <c r="BD11910" s="3"/>
      <c r="BE11910" s="3"/>
      <c r="BF11910" s="3"/>
      <c r="BG11910" s="3"/>
      <c r="CK11910"/>
    </row>
    <row r="11911" spans="1:89" x14ac:dyDescent="0.25">
      <c r="A11911" s="2"/>
      <c r="B11911" s="5"/>
      <c r="C11911" s="5"/>
      <c r="D11911" s="5"/>
      <c r="E11911" s="5"/>
      <c r="F11911" s="5"/>
      <c r="G11911" s="5"/>
      <c r="H11911" s="5"/>
      <c r="I11911" s="3"/>
      <c r="J11911" s="5"/>
      <c r="K11911" s="5"/>
      <c r="L11911" s="5"/>
      <c r="M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3"/>
      <c r="AU11911" s="5"/>
      <c r="AV11911" s="3"/>
      <c r="AW11911" s="3"/>
      <c r="AX11911" s="3"/>
      <c r="AY11911" s="3"/>
      <c r="AZ11911" s="3"/>
      <c r="BA11911" s="3"/>
      <c r="BB11911" s="3"/>
      <c r="BC11911" s="3"/>
      <c r="BD11911" s="3"/>
      <c r="BE11911" s="3"/>
      <c r="BF11911" s="3"/>
      <c r="BG11911" s="3"/>
      <c r="CK11911"/>
    </row>
    <row r="11912" spans="1:89" x14ac:dyDescent="0.25">
      <c r="A11912" s="2"/>
      <c r="B11912" s="5"/>
      <c r="C11912" s="5"/>
      <c r="D11912" s="5"/>
      <c r="E11912" s="5"/>
      <c r="F11912" s="5"/>
      <c r="G11912" s="5"/>
      <c r="H11912" s="5"/>
      <c r="I11912" s="3"/>
      <c r="J11912" s="5"/>
      <c r="K11912" s="5"/>
      <c r="L11912" s="5"/>
      <c r="M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3"/>
      <c r="AU11912" s="5"/>
      <c r="AV11912" s="3"/>
      <c r="AW11912" s="3"/>
      <c r="AX11912" s="3"/>
      <c r="AY11912" s="3"/>
      <c r="AZ11912" s="3"/>
      <c r="BA11912" s="3"/>
      <c r="BB11912" s="3"/>
      <c r="BC11912" s="3"/>
      <c r="BD11912" s="3"/>
      <c r="BE11912" s="3"/>
      <c r="BF11912" s="3"/>
      <c r="BG11912" s="3"/>
      <c r="CK11912"/>
    </row>
    <row r="11913" spans="1:89" x14ac:dyDescent="0.25">
      <c r="A11913" s="2"/>
      <c r="B11913" s="5"/>
      <c r="C11913" s="5"/>
      <c r="D11913" s="5"/>
      <c r="E11913" s="5"/>
      <c r="F11913" s="5"/>
      <c r="G11913" s="5"/>
      <c r="H11913" s="5"/>
      <c r="I11913" s="3"/>
      <c r="J11913" s="5"/>
      <c r="K11913" s="5"/>
      <c r="L11913" s="5"/>
      <c r="M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3"/>
      <c r="AU11913" s="5"/>
      <c r="AV11913" s="3"/>
      <c r="AW11913" s="3"/>
      <c r="AX11913" s="3"/>
      <c r="AY11913" s="3"/>
      <c r="AZ11913" s="3"/>
      <c r="BA11913" s="3"/>
      <c r="BB11913" s="3"/>
      <c r="BC11913" s="3"/>
      <c r="BD11913" s="3"/>
      <c r="BE11913" s="3"/>
      <c r="BF11913" s="3"/>
      <c r="BG11913" s="3"/>
      <c r="CK11913"/>
    </row>
    <row r="11914" spans="1:89" x14ac:dyDescent="0.25">
      <c r="A11914" s="2"/>
      <c r="B11914" s="5"/>
      <c r="C11914" s="5"/>
      <c r="D11914" s="5"/>
      <c r="E11914" s="5"/>
      <c r="F11914" s="5"/>
      <c r="G11914" s="5"/>
      <c r="H11914" s="5"/>
      <c r="I11914" s="5"/>
      <c r="J11914" s="5"/>
      <c r="K11914" s="5"/>
      <c r="L11914" s="5"/>
      <c r="M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3"/>
      <c r="AU11914" s="5"/>
      <c r="AV11914" s="3"/>
      <c r="AW11914" s="3"/>
      <c r="AX11914" s="3"/>
      <c r="AY11914" s="3"/>
      <c r="AZ11914" s="3"/>
      <c r="BA11914" s="3"/>
      <c r="BB11914" s="3"/>
      <c r="BC11914" s="3"/>
      <c r="BD11914" s="3"/>
      <c r="BE11914" s="3"/>
      <c r="BF11914" s="3"/>
      <c r="BG11914" s="3"/>
      <c r="CK11914"/>
    </row>
    <row r="11915" spans="1:89" x14ac:dyDescent="0.25">
      <c r="A11915" s="2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  <c r="L11915" s="5"/>
      <c r="M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3"/>
      <c r="AU11915" s="5"/>
      <c r="AV11915" s="3"/>
      <c r="AW11915" s="3"/>
      <c r="AX11915" s="3"/>
      <c r="AY11915" s="3"/>
      <c r="AZ11915" s="3"/>
      <c r="BA11915" s="3"/>
      <c r="BB11915" s="3"/>
      <c r="BC11915" s="3"/>
      <c r="BD11915" s="3"/>
      <c r="BE11915" s="3"/>
      <c r="BF11915" s="3"/>
      <c r="BG11915" s="3"/>
      <c r="CK11915"/>
    </row>
    <row r="11916" spans="1:89" x14ac:dyDescent="0.25">
      <c r="A11916" s="2"/>
      <c r="B11916" s="5"/>
      <c r="C11916" s="5"/>
      <c r="D11916" s="5"/>
      <c r="E11916" s="5"/>
      <c r="F11916" s="5"/>
      <c r="G11916" s="5"/>
      <c r="H11916" s="5"/>
      <c r="I11916" s="3"/>
      <c r="J11916" s="5"/>
      <c r="K11916" s="5"/>
      <c r="L11916" s="5"/>
      <c r="M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3"/>
      <c r="AU11916" s="5"/>
      <c r="AV11916" s="3"/>
      <c r="AW11916" s="3"/>
      <c r="AX11916" s="3"/>
      <c r="AY11916" s="3"/>
      <c r="AZ11916" s="3"/>
      <c r="BA11916" s="3"/>
      <c r="BB11916" s="3"/>
      <c r="BC11916" s="3"/>
      <c r="BD11916" s="3"/>
      <c r="BE11916" s="3"/>
      <c r="BF11916" s="3"/>
      <c r="BG11916" s="3"/>
      <c r="CK11916"/>
    </row>
    <row r="11917" spans="1:89" x14ac:dyDescent="0.25">
      <c r="A11917" s="2"/>
      <c r="B11917" s="5"/>
      <c r="C11917" s="5"/>
      <c r="D11917" s="5"/>
      <c r="E11917" s="5"/>
      <c r="F11917" s="5"/>
      <c r="G11917" s="5"/>
      <c r="H11917" s="5"/>
      <c r="I11917" s="3"/>
      <c r="J11917" s="5"/>
      <c r="K11917" s="5"/>
      <c r="L11917" s="5"/>
      <c r="M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3"/>
      <c r="AU11917" s="5"/>
      <c r="AV11917" s="3"/>
      <c r="AW11917" s="3"/>
      <c r="AX11917" s="3"/>
      <c r="AY11917" s="3"/>
      <c r="AZ11917" s="3"/>
      <c r="BA11917" s="3"/>
      <c r="BB11917" s="3"/>
      <c r="BC11917" s="3"/>
      <c r="BD11917" s="3"/>
      <c r="BE11917" s="3"/>
      <c r="BF11917" s="3"/>
      <c r="BG11917" s="3"/>
      <c r="CK11917"/>
    </row>
    <row r="11918" spans="1:89" x14ac:dyDescent="0.25">
      <c r="A11918" s="2"/>
      <c r="B11918" s="5"/>
      <c r="C11918" s="5"/>
      <c r="D11918" s="5"/>
      <c r="E11918" s="5"/>
      <c r="F11918" s="5"/>
      <c r="G11918" s="5"/>
      <c r="H11918" s="5"/>
      <c r="I11918" s="5"/>
      <c r="J11918" s="5"/>
      <c r="K11918" s="5"/>
      <c r="L11918" s="5"/>
      <c r="M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3"/>
      <c r="AU11918" s="5"/>
      <c r="AV11918" s="3"/>
      <c r="AW11918" s="3"/>
      <c r="AX11918" s="3"/>
      <c r="AY11918" s="3"/>
      <c r="AZ11918" s="3"/>
      <c r="BA11918" s="3"/>
      <c r="BB11918" s="3"/>
      <c r="BC11918" s="3"/>
      <c r="BD11918" s="3"/>
      <c r="BE11918" s="3"/>
      <c r="BF11918" s="3"/>
      <c r="BG11918" s="3"/>
      <c r="CK11918"/>
    </row>
    <row r="11919" spans="1:89" x14ac:dyDescent="0.25">
      <c r="A11919" s="2"/>
      <c r="B11919" s="5"/>
      <c r="C11919" s="5"/>
      <c r="D11919" s="5"/>
      <c r="E11919" s="5"/>
      <c r="F11919" s="5"/>
      <c r="G11919" s="5"/>
      <c r="H11919" s="5"/>
      <c r="I11919" s="3"/>
      <c r="J11919" s="5"/>
      <c r="K11919" s="5"/>
      <c r="L11919" s="5"/>
      <c r="M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3"/>
      <c r="AU11919" s="5"/>
      <c r="AV11919" s="3"/>
      <c r="AW11919" s="3"/>
      <c r="AX11919" s="3"/>
      <c r="AY11919" s="3"/>
      <c r="AZ11919" s="3"/>
      <c r="BA11919" s="3"/>
      <c r="BB11919" s="3"/>
      <c r="BC11919" s="3"/>
      <c r="BD11919" s="3"/>
      <c r="BE11919" s="3"/>
      <c r="BF11919" s="3"/>
      <c r="BG11919" s="3"/>
      <c r="CK11919"/>
    </row>
    <row r="11920" spans="1:89" x14ac:dyDescent="0.25">
      <c r="A11920" s="2"/>
      <c r="B11920" s="5"/>
      <c r="C11920" s="5"/>
      <c r="D11920" s="5"/>
      <c r="E11920" s="5"/>
      <c r="F11920" s="5"/>
      <c r="G11920" s="5"/>
      <c r="H11920" s="5"/>
      <c r="I11920" s="3"/>
      <c r="J11920" s="5"/>
      <c r="K11920" s="5"/>
      <c r="L11920" s="5"/>
      <c r="M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3"/>
      <c r="AU11920" s="5"/>
      <c r="AV11920" s="3"/>
      <c r="AW11920" s="3"/>
      <c r="AX11920" s="3"/>
      <c r="AY11920" s="3"/>
      <c r="AZ11920" s="3"/>
      <c r="BA11920" s="3"/>
      <c r="BB11920" s="3"/>
      <c r="BC11920" s="3"/>
      <c r="BD11920" s="3"/>
      <c r="BE11920" s="3"/>
      <c r="BF11920" s="3"/>
      <c r="BG11920" s="3"/>
      <c r="CK11920"/>
    </row>
    <row r="11921" spans="1:89" x14ac:dyDescent="0.25">
      <c r="A11921" s="2"/>
      <c r="B11921" s="5"/>
      <c r="C11921" s="5"/>
      <c r="D11921" s="5"/>
      <c r="E11921" s="5"/>
      <c r="F11921" s="5"/>
      <c r="G11921" s="5"/>
      <c r="H11921" s="5"/>
      <c r="I11921" s="3"/>
      <c r="J11921" s="5"/>
      <c r="K11921" s="5"/>
      <c r="L11921" s="5"/>
      <c r="M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3"/>
      <c r="AU11921" s="5"/>
      <c r="AV11921" s="3"/>
      <c r="AW11921" s="3"/>
      <c r="AX11921" s="3"/>
      <c r="AY11921" s="3"/>
      <c r="AZ11921" s="3"/>
      <c r="BA11921" s="3"/>
      <c r="BB11921" s="3"/>
      <c r="BC11921" s="3"/>
      <c r="BD11921" s="3"/>
      <c r="BE11921" s="3"/>
      <c r="BF11921" s="3"/>
      <c r="BG11921" s="3"/>
      <c r="CK11921"/>
    </row>
    <row r="11922" spans="1:89" x14ac:dyDescent="0.25">
      <c r="A11922" s="2"/>
      <c r="B11922" s="5"/>
      <c r="C11922" s="5"/>
      <c r="D11922" s="5"/>
      <c r="E11922" s="5"/>
      <c r="F11922" s="5"/>
      <c r="G11922" s="5"/>
      <c r="H11922" s="5"/>
      <c r="I11922" s="3"/>
      <c r="J11922" s="5"/>
      <c r="K11922" s="5"/>
      <c r="L11922" s="5"/>
      <c r="M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3"/>
      <c r="AU11922" s="5"/>
      <c r="AV11922" s="3"/>
      <c r="AW11922" s="3"/>
      <c r="AX11922" s="3"/>
      <c r="AY11922" s="3"/>
      <c r="AZ11922" s="3"/>
      <c r="BA11922" s="3"/>
      <c r="BB11922" s="3"/>
      <c r="BC11922" s="3"/>
      <c r="BD11922" s="3"/>
      <c r="BE11922" s="3"/>
      <c r="BF11922" s="3"/>
      <c r="BG11922" s="3"/>
      <c r="CK11922"/>
    </row>
    <row r="11923" spans="1:89" x14ac:dyDescent="0.25">
      <c r="A11923" s="2"/>
      <c r="B11923" s="5"/>
      <c r="C11923" s="5"/>
      <c r="D11923" s="5"/>
      <c r="E11923" s="5"/>
      <c r="F11923" s="5"/>
      <c r="G11923" s="5"/>
      <c r="H11923" s="5"/>
      <c r="I11923" s="3"/>
      <c r="J11923" s="5"/>
      <c r="K11923" s="5"/>
      <c r="L11923" s="5"/>
      <c r="M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3"/>
      <c r="AU11923" s="5"/>
      <c r="AV11923" s="3"/>
      <c r="AW11923" s="3"/>
      <c r="AX11923" s="3"/>
      <c r="AY11923" s="3"/>
      <c r="AZ11923" s="3"/>
      <c r="BA11923" s="3"/>
      <c r="BB11923" s="3"/>
      <c r="BC11923" s="3"/>
      <c r="BD11923" s="3"/>
      <c r="BE11923" s="3"/>
      <c r="BF11923" s="3"/>
      <c r="BG11923" s="3"/>
      <c r="CK11923"/>
    </row>
    <row r="11924" spans="1:89" x14ac:dyDescent="0.25">
      <c r="A11924" s="2"/>
      <c r="B11924" s="5"/>
      <c r="C11924" s="5"/>
      <c r="D11924" s="5"/>
      <c r="E11924" s="5"/>
      <c r="F11924" s="5"/>
      <c r="G11924" s="5"/>
      <c r="H11924" s="5"/>
      <c r="I11924" s="3"/>
      <c r="J11924" s="5"/>
      <c r="K11924" s="5"/>
      <c r="L11924" s="5"/>
      <c r="M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3"/>
      <c r="AU11924" s="5"/>
      <c r="AV11924" s="3"/>
      <c r="AW11924" s="3"/>
      <c r="AX11924" s="3"/>
      <c r="AY11924" s="3"/>
      <c r="AZ11924" s="3"/>
      <c r="BA11924" s="3"/>
      <c r="BB11924" s="3"/>
      <c r="BC11924" s="3"/>
      <c r="BD11924" s="3"/>
      <c r="BE11924" s="3"/>
      <c r="BF11924" s="3"/>
      <c r="BG11924" s="3"/>
      <c r="CK11924"/>
    </row>
    <row r="11925" spans="1:89" x14ac:dyDescent="0.25">
      <c r="A11925" s="2"/>
      <c r="B11925" s="5"/>
      <c r="C11925" s="5"/>
      <c r="D11925" s="5"/>
      <c r="E11925" s="5"/>
      <c r="F11925" s="5"/>
      <c r="G11925" s="5"/>
      <c r="H11925" s="5"/>
      <c r="I11925" s="3"/>
      <c r="J11925" s="5"/>
      <c r="K11925" s="5"/>
      <c r="L11925" s="5"/>
      <c r="M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3"/>
      <c r="AU11925" s="5"/>
      <c r="AV11925" s="3"/>
      <c r="AW11925" s="3"/>
      <c r="AX11925" s="3"/>
      <c r="AY11925" s="3"/>
      <c r="AZ11925" s="3"/>
      <c r="BA11925" s="3"/>
      <c r="BB11925" s="3"/>
      <c r="BC11925" s="3"/>
      <c r="BD11925" s="3"/>
      <c r="BE11925" s="3"/>
      <c r="BF11925" s="3"/>
      <c r="BG11925" s="3"/>
      <c r="CK11925"/>
    </row>
    <row r="11926" spans="1:89" x14ac:dyDescent="0.25">
      <c r="A11926" s="2"/>
      <c r="B11926" s="5"/>
      <c r="C11926" s="5"/>
      <c r="D11926" s="5"/>
      <c r="E11926" s="5"/>
      <c r="F11926" s="5"/>
      <c r="G11926" s="5"/>
      <c r="H11926" s="5"/>
      <c r="I11926" s="5"/>
      <c r="J11926" s="5"/>
      <c r="K11926" s="5"/>
      <c r="L11926" s="5"/>
      <c r="M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3"/>
      <c r="AU11926" s="5"/>
      <c r="AV11926" s="3"/>
      <c r="AW11926" s="3"/>
      <c r="AX11926" s="3"/>
      <c r="AY11926" s="3"/>
      <c r="AZ11926" s="3"/>
      <c r="BA11926" s="3"/>
      <c r="BB11926" s="3"/>
      <c r="BC11926" s="3"/>
      <c r="BD11926" s="3"/>
      <c r="BE11926" s="3"/>
      <c r="BF11926" s="3"/>
      <c r="BG11926" s="3"/>
      <c r="CK11926"/>
    </row>
    <row r="11927" spans="1:89" x14ac:dyDescent="0.25">
      <c r="A11927" s="2"/>
      <c r="B11927" s="5"/>
      <c r="C11927" s="5"/>
      <c r="D11927" s="5"/>
      <c r="E11927" s="5"/>
      <c r="F11927" s="5"/>
      <c r="G11927" s="5"/>
      <c r="H11927" s="5"/>
      <c r="I11927" s="3"/>
      <c r="J11927" s="5"/>
      <c r="K11927" s="5"/>
      <c r="L11927" s="5"/>
      <c r="M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3"/>
      <c r="AU11927" s="5"/>
      <c r="AV11927" s="3"/>
      <c r="AW11927" s="3"/>
      <c r="AX11927" s="3"/>
      <c r="AY11927" s="3"/>
      <c r="AZ11927" s="3"/>
      <c r="BA11927" s="3"/>
      <c r="BB11927" s="3"/>
      <c r="BC11927" s="3"/>
      <c r="BD11927" s="3"/>
      <c r="BE11927" s="3"/>
      <c r="BF11927" s="3"/>
      <c r="BG11927" s="3"/>
      <c r="CK11927"/>
    </row>
    <row r="11928" spans="1:89" x14ac:dyDescent="0.25">
      <c r="A11928" s="2"/>
      <c r="B11928" s="5"/>
      <c r="C11928" s="5"/>
      <c r="D11928" s="5"/>
      <c r="E11928" s="5"/>
      <c r="F11928" s="5"/>
      <c r="G11928" s="5"/>
      <c r="H11928" s="5"/>
      <c r="I11928" s="3"/>
      <c r="J11928" s="5"/>
      <c r="K11928" s="5"/>
      <c r="L11928" s="5"/>
      <c r="M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3"/>
      <c r="AU11928" s="5"/>
      <c r="AV11928" s="3"/>
      <c r="AW11928" s="3"/>
      <c r="AX11928" s="3"/>
      <c r="AY11928" s="3"/>
      <c r="AZ11928" s="3"/>
      <c r="BA11928" s="3"/>
      <c r="BB11928" s="3"/>
      <c r="BC11928" s="3"/>
      <c r="BD11928" s="3"/>
      <c r="BE11928" s="3"/>
      <c r="BF11928" s="3"/>
      <c r="BG11928" s="3"/>
      <c r="CK11928"/>
    </row>
    <row r="11929" spans="1:89" x14ac:dyDescent="0.25">
      <c r="A11929" s="2"/>
      <c r="B11929" s="5"/>
      <c r="C11929" s="5"/>
      <c r="D11929" s="5"/>
      <c r="E11929" s="5"/>
      <c r="F11929" s="5"/>
      <c r="G11929" s="5"/>
      <c r="H11929" s="5"/>
      <c r="I11929" s="3"/>
      <c r="J11929" s="5"/>
      <c r="K11929" s="5"/>
      <c r="L11929" s="5"/>
      <c r="M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3"/>
      <c r="AU11929" s="5"/>
      <c r="AV11929" s="3"/>
      <c r="AW11929" s="3"/>
      <c r="AX11929" s="3"/>
      <c r="AY11929" s="3"/>
      <c r="AZ11929" s="3"/>
      <c r="BA11929" s="3"/>
      <c r="BB11929" s="3"/>
      <c r="BC11929" s="3"/>
      <c r="BD11929" s="3"/>
      <c r="BE11929" s="3"/>
      <c r="BF11929" s="3"/>
      <c r="BG11929" s="3"/>
      <c r="CK11929"/>
    </row>
    <row r="11930" spans="1:89" x14ac:dyDescent="0.25">
      <c r="A11930" s="2"/>
      <c r="B11930" s="5"/>
      <c r="C11930" s="5"/>
      <c r="D11930" s="5"/>
      <c r="E11930" s="5"/>
      <c r="F11930" s="5"/>
      <c r="G11930" s="5"/>
      <c r="H11930" s="5"/>
      <c r="I11930" s="3"/>
      <c r="J11930" s="5"/>
      <c r="K11930" s="5"/>
      <c r="L11930" s="5"/>
      <c r="M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3"/>
      <c r="AU11930" s="5"/>
      <c r="AV11930" s="3"/>
      <c r="AW11930" s="3"/>
      <c r="AX11930" s="3"/>
      <c r="AY11930" s="3"/>
      <c r="AZ11930" s="3"/>
      <c r="BA11930" s="3"/>
      <c r="BB11930" s="3"/>
      <c r="BC11930" s="3"/>
      <c r="BD11930" s="3"/>
      <c r="BE11930" s="3"/>
      <c r="BF11930" s="3"/>
      <c r="BG11930" s="3"/>
      <c r="CK11930"/>
    </row>
    <row r="11931" spans="1:89" x14ac:dyDescent="0.25">
      <c r="A11931" s="2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3"/>
      <c r="AU11931" s="5"/>
      <c r="AV11931" s="3"/>
      <c r="AW11931" s="3"/>
      <c r="AX11931" s="3"/>
      <c r="AY11931" s="3"/>
      <c r="AZ11931" s="3"/>
      <c r="BA11931" s="3"/>
      <c r="BB11931" s="3"/>
      <c r="BC11931" s="3"/>
      <c r="BD11931" s="3"/>
      <c r="BE11931" s="3"/>
      <c r="BF11931" s="3"/>
      <c r="BG11931" s="3"/>
      <c r="CK11931"/>
    </row>
    <row r="11932" spans="1:89" x14ac:dyDescent="0.25">
      <c r="A11932" s="2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  <c r="L11932" s="5"/>
      <c r="M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3"/>
      <c r="AU11932" s="5"/>
      <c r="AV11932" s="3"/>
      <c r="AW11932" s="3"/>
      <c r="AX11932" s="3"/>
      <c r="AY11932" s="3"/>
      <c r="AZ11932" s="3"/>
      <c r="BA11932" s="3"/>
      <c r="BB11932" s="3"/>
      <c r="BC11932" s="3"/>
      <c r="BD11932" s="3"/>
      <c r="BE11932" s="3"/>
      <c r="BF11932" s="3"/>
      <c r="BG11932" s="3"/>
      <c r="CK11932"/>
    </row>
    <row r="11933" spans="1:89" x14ac:dyDescent="0.25">
      <c r="A11933" s="2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3"/>
      <c r="AU11933" s="5"/>
      <c r="AV11933" s="3"/>
      <c r="AW11933" s="3"/>
      <c r="AX11933" s="3"/>
      <c r="AY11933" s="3"/>
      <c r="AZ11933" s="3"/>
      <c r="BA11933" s="3"/>
      <c r="BB11933" s="3"/>
      <c r="BC11933" s="3"/>
      <c r="BD11933" s="3"/>
      <c r="BE11933" s="3"/>
      <c r="BF11933" s="3"/>
      <c r="BG11933" s="3"/>
      <c r="CK11933"/>
    </row>
    <row r="11934" spans="1:89" x14ac:dyDescent="0.25">
      <c r="A11934" s="2"/>
      <c r="B11934" s="5"/>
      <c r="C11934" s="5"/>
      <c r="D11934" s="5"/>
      <c r="E11934" s="5"/>
      <c r="F11934" s="5"/>
      <c r="G11934" s="5"/>
      <c r="H11934" s="5"/>
      <c r="I11934" s="3"/>
      <c r="J11934" s="5"/>
      <c r="K11934" s="5"/>
      <c r="L11934" s="5"/>
      <c r="M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3"/>
      <c r="AU11934" s="5"/>
      <c r="AV11934" s="3"/>
      <c r="AW11934" s="3"/>
      <c r="AX11934" s="3"/>
      <c r="AY11934" s="3"/>
      <c r="AZ11934" s="3"/>
      <c r="BA11934" s="3"/>
      <c r="BB11934" s="3"/>
      <c r="BC11934" s="3"/>
      <c r="BD11934" s="3"/>
      <c r="BE11934" s="3"/>
      <c r="BF11934" s="3"/>
      <c r="BG11934" s="3"/>
      <c r="CK11934"/>
    </row>
    <row r="11935" spans="1:89" x14ac:dyDescent="0.25">
      <c r="A11935" s="2"/>
      <c r="B11935" s="5"/>
      <c r="C11935" s="5"/>
      <c r="D11935" s="5"/>
      <c r="E11935" s="5"/>
      <c r="F11935" s="5"/>
      <c r="G11935" s="5"/>
      <c r="H11935" s="5"/>
      <c r="I11935" s="3"/>
      <c r="J11935" s="5"/>
      <c r="K11935" s="5"/>
      <c r="L11935" s="5"/>
      <c r="M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3"/>
      <c r="AU11935" s="5"/>
      <c r="AV11935" s="3"/>
      <c r="AW11935" s="3"/>
      <c r="AX11935" s="3"/>
      <c r="AY11935" s="3"/>
      <c r="AZ11935" s="3"/>
      <c r="BA11935" s="3"/>
      <c r="BB11935" s="3"/>
      <c r="BC11935" s="3"/>
      <c r="BD11935" s="3"/>
      <c r="BE11935" s="3"/>
      <c r="BF11935" s="3"/>
      <c r="BG11935" s="3"/>
      <c r="CK11935"/>
    </row>
    <row r="11936" spans="1:89" x14ac:dyDescent="0.25">
      <c r="A11936" s="2"/>
      <c r="B11936" s="5"/>
      <c r="C11936" s="5"/>
      <c r="D11936" s="5"/>
      <c r="E11936" s="5"/>
      <c r="F11936" s="5"/>
      <c r="G11936" s="5"/>
      <c r="H11936" s="5"/>
      <c r="I11936" s="5"/>
      <c r="J11936" s="5"/>
      <c r="K11936" s="5"/>
      <c r="L11936" s="5"/>
      <c r="M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3"/>
      <c r="AU11936" s="5"/>
      <c r="AV11936" s="3"/>
      <c r="AW11936" s="3"/>
      <c r="AX11936" s="3"/>
      <c r="AY11936" s="3"/>
      <c r="AZ11936" s="3"/>
      <c r="BA11936" s="3"/>
      <c r="BB11936" s="3"/>
      <c r="BC11936" s="3"/>
      <c r="BD11936" s="3"/>
      <c r="BE11936" s="3"/>
      <c r="BF11936" s="3"/>
      <c r="BG11936" s="3"/>
      <c r="CK11936"/>
    </row>
    <row r="11937" spans="1:89" x14ac:dyDescent="0.25">
      <c r="A11937" s="2"/>
      <c r="B11937" s="5"/>
      <c r="C11937" s="5"/>
      <c r="D11937" s="5"/>
      <c r="E11937" s="5"/>
      <c r="F11937" s="5"/>
      <c r="G11937" s="5"/>
      <c r="H11937" s="5"/>
      <c r="I11937" s="3"/>
      <c r="J11937" s="5"/>
      <c r="K11937" s="5"/>
      <c r="L11937" s="5"/>
      <c r="M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3"/>
      <c r="AU11937" s="5"/>
      <c r="AV11937" s="3"/>
      <c r="AW11937" s="3"/>
      <c r="AX11937" s="3"/>
      <c r="AY11937" s="3"/>
      <c r="AZ11937" s="3"/>
      <c r="BA11937" s="3"/>
      <c r="BB11937" s="3"/>
      <c r="BC11937" s="3"/>
      <c r="BD11937" s="3"/>
      <c r="BE11937" s="3"/>
      <c r="BF11937" s="3"/>
      <c r="BG11937" s="3"/>
      <c r="CK11937"/>
    </row>
    <row r="11938" spans="1:89" x14ac:dyDescent="0.25">
      <c r="A11938" s="2"/>
      <c r="B11938" s="5"/>
      <c r="C11938" s="5"/>
      <c r="D11938" s="5"/>
      <c r="E11938" s="5"/>
      <c r="F11938" s="5"/>
      <c r="G11938" s="5"/>
      <c r="H11938" s="5"/>
      <c r="I11938" s="3"/>
      <c r="J11938" s="5"/>
      <c r="K11938" s="5"/>
      <c r="L11938" s="5"/>
      <c r="M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3"/>
      <c r="AU11938" s="5"/>
      <c r="AV11938" s="3"/>
      <c r="AW11938" s="3"/>
      <c r="AX11938" s="3"/>
      <c r="AY11938" s="3"/>
      <c r="AZ11938" s="3"/>
      <c r="BA11938" s="3"/>
      <c r="BB11938" s="3"/>
      <c r="BC11938" s="3"/>
      <c r="BD11938" s="3"/>
      <c r="BE11938" s="3"/>
      <c r="BF11938" s="3"/>
      <c r="BG11938" s="3"/>
      <c r="CK11938"/>
    </row>
    <row r="11939" spans="1:89" x14ac:dyDescent="0.25">
      <c r="A11939" s="2"/>
      <c r="B11939" s="5"/>
      <c r="C11939" s="5"/>
      <c r="D11939" s="5"/>
      <c r="E11939" s="5"/>
      <c r="F11939" s="5"/>
      <c r="G11939" s="5"/>
      <c r="H11939" s="5"/>
      <c r="I11939" s="3"/>
      <c r="J11939" s="5"/>
      <c r="K11939" s="5"/>
      <c r="L11939" s="5"/>
      <c r="M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3"/>
      <c r="AU11939" s="5"/>
      <c r="AV11939" s="3"/>
      <c r="AW11939" s="3"/>
      <c r="AX11939" s="3"/>
      <c r="AY11939" s="3"/>
      <c r="AZ11939" s="3"/>
      <c r="BA11939" s="3"/>
      <c r="BB11939" s="3"/>
      <c r="BC11939" s="3"/>
      <c r="BD11939" s="3"/>
      <c r="BE11939" s="3"/>
      <c r="BF11939" s="3"/>
      <c r="BG11939" s="3"/>
      <c r="CK11939"/>
    </row>
    <row r="11940" spans="1:89" x14ac:dyDescent="0.25">
      <c r="A11940" s="2"/>
      <c r="B11940" s="5"/>
      <c r="C11940" s="5"/>
      <c r="D11940" s="5"/>
      <c r="E11940" s="5"/>
      <c r="F11940" s="5"/>
      <c r="G11940" s="5"/>
      <c r="H11940" s="5"/>
      <c r="I11940" s="3"/>
      <c r="J11940" s="5"/>
      <c r="K11940" s="5"/>
      <c r="L11940" s="5"/>
      <c r="M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3"/>
      <c r="AU11940" s="5"/>
      <c r="AV11940" s="3"/>
      <c r="AW11940" s="3"/>
      <c r="AX11940" s="3"/>
      <c r="AY11940" s="3"/>
      <c r="AZ11940" s="3"/>
      <c r="BA11940" s="3"/>
      <c r="BB11940" s="3"/>
      <c r="BC11940" s="3"/>
      <c r="BD11940" s="3"/>
      <c r="BE11940" s="3"/>
      <c r="BF11940" s="3"/>
      <c r="BG11940" s="3"/>
      <c r="CK11940"/>
    </row>
    <row r="11941" spans="1:89" x14ac:dyDescent="0.25">
      <c r="A11941" s="2"/>
      <c r="B11941" s="5"/>
      <c r="C11941" s="5"/>
      <c r="D11941" s="5"/>
      <c r="E11941" s="5"/>
      <c r="F11941" s="5"/>
      <c r="G11941" s="5"/>
      <c r="H11941" s="5"/>
      <c r="I11941" s="5"/>
      <c r="J11941" s="5"/>
      <c r="K11941" s="5"/>
      <c r="L11941" s="5"/>
      <c r="M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3"/>
      <c r="AU11941" s="5"/>
      <c r="AV11941" s="3"/>
      <c r="AW11941" s="3"/>
      <c r="AX11941" s="3"/>
      <c r="AY11941" s="3"/>
      <c r="AZ11941" s="3"/>
      <c r="BA11941" s="3"/>
      <c r="BB11941" s="3"/>
      <c r="BC11941" s="3"/>
      <c r="BD11941" s="3"/>
      <c r="BE11941" s="3"/>
      <c r="BF11941" s="3"/>
      <c r="BG11941" s="3"/>
      <c r="CK11941"/>
    </row>
    <row r="11942" spans="1:89" x14ac:dyDescent="0.25">
      <c r="A11942" s="2"/>
      <c r="B11942" s="5"/>
      <c r="C11942" s="5"/>
      <c r="D11942" s="5"/>
      <c r="E11942" s="5"/>
      <c r="F11942" s="5"/>
      <c r="G11942" s="5"/>
      <c r="H11942" s="5"/>
      <c r="I11942" s="3"/>
      <c r="J11942" s="5"/>
      <c r="K11942" s="5"/>
      <c r="L11942" s="5"/>
      <c r="M11942" s="5"/>
      <c r="AJ11942" s="3"/>
      <c r="AK11942" s="3"/>
      <c r="AL11942" s="3"/>
      <c r="AM11942" s="3"/>
      <c r="AN11942" s="5"/>
      <c r="AO11942" s="5"/>
      <c r="AP11942" s="5"/>
      <c r="AQ11942" s="5"/>
      <c r="AR11942" s="5"/>
      <c r="AS11942" s="5"/>
      <c r="AT11942" s="3"/>
      <c r="AU11942" s="5"/>
      <c r="AV11942" s="3"/>
      <c r="AW11942" s="3"/>
      <c r="AX11942" s="3"/>
      <c r="AY11942" s="3"/>
      <c r="AZ11942" s="3"/>
      <c r="BA11942" s="3"/>
      <c r="BB11942" s="3"/>
      <c r="BC11942" s="3"/>
      <c r="BD11942" s="3"/>
      <c r="BE11942" s="3"/>
      <c r="BF11942" s="3"/>
      <c r="BG11942" s="3"/>
      <c r="CK11942"/>
    </row>
    <row r="11943" spans="1:89" x14ac:dyDescent="0.25">
      <c r="A11943" s="2"/>
      <c r="B11943" s="5"/>
      <c r="C11943" s="5"/>
      <c r="D11943" s="5"/>
      <c r="E11943" s="5"/>
      <c r="F11943" s="5"/>
      <c r="G11943" s="5"/>
      <c r="H11943" s="5"/>
      <c r="I11943" s="3"/>
      <c r="J11943" s="5"/>
      <c r="K11943" s="5"/>
      <c r="L11943" s="5"/>
      <c r="M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3"/>
      <c r="AU11943" s="5"/>
      <c r="AV11943" s="3"/>
      <c r="AW11943" s="3"/>
      <c r="AX11943" s="3"/>
      <c r="AY11943" s="3"/>
      <c r="AZ11943" s="3"/>
      <c r="BA11943" s="3"/>
      <c r="BB11943" s="3"/>
      <c r="BC11943" s="3"/>
      <c r="BD11943" s="3"/>
      <c r="BE11943" s="3"/>
      <c r="BF11943" s="3"/>
      <c r="BG11943" s="3"/>
      <c r="CK11943"/>
    </row>
    <row r="11944" spans="1:89" x14ac:dyDescent="0.25">
      <c r="A11944" s="2"/>
      <c r="B11944" s="5"/>
      <c r="C11944" s="5"/>
      <c r="D11944" s="5"/>
      <c r="E11944" s="5"/>
      <c r="F11944" s="5"/>
      <c r="G11944" s="5"/>
      <c r="H11944" s="5"/>
      <c r="I11944" s="3"/>
      <c r="J11944" s="5"/>
      <c r="K11944" s="5"/>
      <c r="L11944" s="5"/>
      <c r="M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3"/>
      <c r="AU11944" s="5"/>
      <c r="AV11944" s="3"/>
      <c r="AW11944" s="3"/>
      <c r="AX11944" s="3"/>
      <c r="AY11944" s="3"/>
      <c r="AZ11944" s="3"/>
      <c r="BA11944" s="3"/>
      <c r="BB11944" s="3"/>
      <c r="BC11944" s="3"/>
      <c r="BD11944" s="3"/>
      <c r="BE11944" s="3"/>
      <c r="BF11944" s="3"/>
      <c r="BG11944" s="3"/>
      <c r="CK11944"/>
    </row>
    <row r="11945" spans="1:89" x14ac:dyDescent="0.25">
      <c r="A11945" s="2"/>
      <c r="B11945" s="5"/>
      <c r="C11945" s="5"/>
      <c r="D11945" s="5"/>
      <c r="E11945" s="5"/>
      <c r="F11945" s="5"/>
      <c r="G11945" s="5"/>
      <c r="H11945" s="5"/>
      <c r="I11945" s="3"/>
      <c r="J11945" s="5"/>
      <c r="K11945" s="5"/>
      <c r="L11945" s="5"/>
      <c r="M11945" s="5"/>
      <c r="AJ11945" s="3"/>
      <c r="AK11945" s="3"/>
      <c r="AL11945" s="3"/>
      <c r="AM11945" s="5"/>
      <c r="AN11945" s="5"/>
      <c r="AO11945" s="5"/>
      <c r="AP11945" s="5"/>
      <c r="AQ11945" s="5"/>
      <c r="AR11945" s="5"/>
      <c r="AS11945" s="5"/>
      <c r="AT11945" s="3"/>
      <c r="AU11945" s="5"/>
      <c r="AV11945" s="3"/>
      <c r="AW11945" s="3"/>
      <c r="AX11945" s="3"/>
      <c r="AY11945" s="3"/>
      <c r="AZ11945" s="3"/>
      <c r="BA11945" s="3"/>
      <c r="BB11945" s="3"/>
      <c r="BC11945" s="3"/>
      <c r="BD11945" s="3"/>
      <c r="BE11945" s="3"/>
      <c r="BF11945" s="3"/>
      <c r="BG11945" s="3"/>
      <c r="CK11945"/>
    </row>
    <row r="11946" spans="1:89" x14ac:dyDescent="0.25">
      <c r="A11946" s="2"/>
      <c r="B11946" s="5"/>
      <c r="C11946" s="5"/>
      <c r="D11946" s="5"/>
      <c r="E11946" s="5"/>
      <c r="F11946" s="5"/>
      <c r="G11946" s="5"/>
      <c r="H11946" s="5"/>
      <c r="I11946" s="5"/>
      <c r="J11946" s="5"/>
      <c r="K11946" s="5"/>
      <c r="L11946" s="5"/>
      <c r="M11946" s="5"/>
      <c r="AJ11946" s="3"/>
      <c r="AK11946" s="3"/>
      <c r="AL11946" s="3"/>
      <c r="AM11946" s="3"/>
      <c r="AN11946" s="5"/>
      <c r="AO11946" s="5"/>
      <c r="AP11946" s="5"/>
      <c r="AQ11946" s="5"/>
      <c r="AR11946" s="5"/>
      <c r="AS11946" s="5"/>
      <c r="AT11946" s="3"/>
      <c r="AU11946" s="5"/>
      <c r="AV11946" s="3"/>
      <c r="AW11946" s="3"/>
      <c r="AX11946" s="3"/>
      <c r="AY11946" s="3"/>
      <c r="AZ11946" s="3"/>
      <c r="BA11946" s="3"/>
      <c r="BB11946" s="3"/>
      <c r="BC11946" s="3"/>
      <c r="BD11946" s="3"/>
      <c r="BE11946" s="3"/>
      <c r="BF11946" s="3"/>
      <c r="BG11946" s="3"/>
      <c r="CK11946"/>
    </row>
    <row r="11947" spans="1:89" x14ac:dyDescent="0.25">
      <c r="A11947" s="2"/>
      <c r="B11947" s="5"/>
      <c r="C11947" s="5"/>
      <c r="D11947" s="5"/>
      <c r="E11947" s="5"/>
      <c r="F11947" s="5"/>
      <c r="G11947" s="5"/>
      <c r="H11947" s="5"/>
      <c r="I11947" s="3"/>
      <c r="J11947" s="5"/>
      <c r="K11947" s="5"/>
      <c r="L11947" s="5"/>
      <c r="M11947" s="5"/>
      <c r="AJ11947" s="3"/>
      <c r="AK11947" s="3"/>
      <c r="AL11947" s="3"/>
      <c r="AM11947" s="3"/>
      <c r="AN11947" s="5"/>
      <c r="AO11947" s="5"/>
      <c r="AP11947" s="5"/>
      <c r="AQ11947" s="5"/>
      <c r="AR11947" s="5"/>
      <c r="AS11947" s="5"/>
      <c r="AT11947" s="3"/>
      <c r="AU11947" s="5"/>
      <c r="AV11947" s="3"/>
      <c r="AW11947" s="3"/>
      <c r="AX11947" s="3"/>
      <c r="AY11947" s="3"/>
      <c r="AZ11947" s="3"/>
      <c r="BA11947" s="3"/>
      <c r="BB11947" s="3"/>
      <c r="BC11947" s="3"/>
      <c r="BD11947" s="3"/>
      <c r="BE11947" s="3"/>
      <c r="BF11947" s="3"/>
      <c r="BG11947" s="3"/>
      <c r="CK11947"/>
    </row>
    <row r="11948" spans="1:89" x14ac:dyDescent="0.25">
      <c r="A11948" s="2"/>
      <c r="B11948" s="5"/>
      <c r="C11948" s="5"/>
      <c r="D11948" s="5"/>
      <c r="E11948" s="5"/>
      <c r="F11948" s="5"/>
      <c r="G11948" s="5"/>
      <c r="H11948" s="5"/>
      <c r="I11948" s="5"/>
      <c r="J11948" s="5"/>
      <c r="K11948" s="5"/>
      <c r="L11948" s="5"/>
      <c r="M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3"/>
      <c r="AU11948" s="5"/>
      <c r="AV11948" s="3"/>
      <c r="AW11948" s="3"/>
      <c r="AX11948" s="3"/>
      <c r="AY11948" s="3"/>
      <c r="AZ11948" s="3"/>
      <c r="BA11948" s="3"/>
      <c r="BB11948" s="3"/>
      <c r="BC11948" s="3"/>
      <c r="BD11948" s="3"/>
      <c r="BE11948" s="3"/>
      <c r="BF11948" s="3"/>
      <c r="BG11948" s="3"/>
      <c r="CK11948"/>
    </row>
    <row r="11949" spans="1:89" x14ac:dyDescent="0.25">
      <c r="A11949" s="2"/>
      <c r="B11949" s="5"/>
      <c r="C11949" s="5"/>
      <c r="D11949" s="5"/>
      <c r="E11949" s="5"/>
      <c r="F11949" s="5"/>
      <c r="G11949" s="5"/>
      <c r="H11949" s="5"/>
      <c r="I11949" s="3"/>
      <c r="J11949" s="5"/>
      <c r="K11949" s="5"/>
      <c r="L11949" s="5"/>
      <c r="M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3"/>
      <c r="AU11949" s="5"/>
      <c r="AV11949" s="3"/>
      <c r="AW11949" s="3"/>
      <c r="AX11949" s="3"/>
      <c r="AY11949" s="3"/>
      <c r="AZ11949" s="3"/>
      <c r="BA11949" s="3"/>
      <c r="BB11949" s="3"/>
      <c r="BC11949" s="3"/>
      <c r="BD11949" s="3"/>
      <c r="BE11949" s="3"/>
      <c r="BF11949" s="3"/>
      <c r="BG11949" s="3"/>
      <c r="CK11949"/>
    </row>
    <row r="11950" spans="1:89" x14ac:dyDescent="0.25">
      <c r="A11950" s="2"/>
      <c r="B11950" s="5"/>
      <c r="C11950" s="5"/>
      <c r="D11950" s="5"/>
      <c r="E11950" s="5"/>
      <c r="F11950" s="5"/>
      <c r="G11950" s="5"/>
      <c r="H11950" s="5"/>
      <c r="I11950" s="3"/>
      <c r="J11950" s="5"/>
      <c r="K11950" s="5"/>
      <c r="L11950" s="5"/>
      <c r="M11950" s="5"/>
      <c r="AJ11950" s="3"/>
      <c r="AK11950" s="3"/>
      <c r="AL11950" s="3"/>
      <c r="AM11950" s="5"/>
      <c r="AN11950" s="5"/>
      <c r="AO11950" s="5"/>
      <c r="AP11950" s="5"/>
      <c r="AQ11950" s="5"/>
      <c r="AR11950" s="5"/>
      <c r="AS11950" s="5"/>
      <c r="AT11950" s="3"/>
      <c r="AU11950" s="5"/>
      <c r="AV11950" s="3"/>
      <c r="AW11950" s="3"/>
      <c r="AX11950" s="3"/>
      <c r="AY11950" s="3"/>
      <c r="AZ11950" s="3"/>
      <c r="BA11950" s="3"/>
      <c r="BB11950" s="3"/>
      <c r="BC11950" s="3"/>
      <c r="BD11950" s="3"/>
      <c r="BE11950" s="3"/>
      <c r="BF11950" s="3"/>
      <c r="BG11950" s="3"/>
      <c r="CK11950"/>
    </row>
    <row r="11951" spans="1:89" x14ac:dyDescent="0.25">
      <c r="A11951" s="2"/>
      <c r="B11951" s="5"/>
      <c r="C11951" s="5"/>
      <c r="D11951" s="5"/>
      <c r="E11951" s="5"/>
      <c r="F11951" s="5"/>
      <c r="G11951" s="5"/>
      <c r="H11951" s="5"/>
      <c r="I11951" s="3"/>
      <c r="J11951" s="5"/>
      <c r="K11951" s="5"/>
      <c r="L11951" s="5"/>
      <c r="M11951" s="5"/>
      <c r="AJ11951" s="3"/>
      <c r="AK11951" s="3"/>
      <c r="AL11951" s="3"/>
      <c r="AM11951" s="3"/>
      <c r="AN11951" s="5"/>
      <c r="AO11951" s="5"/>
      <c r="AP11951" s="5"/>
      <c r="AQ11951" s="5"/>
      <c r="AR11951" s="5"/>
      <c r="AS11951" s="5"/>
      <c r="AT11951" s="3"/>
      <c r="AU11951" s="5"/>
      <c r="AV11951" s="3"/>
      <c r="AW11951" s="3"/>
      <c r="AX11951" s="3"/>
      <c r="AY11951" s="3"/>
      <c r="AZ11951" s="3"/>
      <c r="BA11951" s="3"/>
      <c r="BB11951" s="3"/>
      <c r="BC11951" s="3"/>
      <c r="BD11951" s="3"/>
      <c r="BE11951" s="3"/>
      <c r="BF11951" s="3"/>
      <c r="BG11951" s="3"/>
      <c r="CK11951"/>
    </row>
    <row r="11952" spans="1:89" x14ac:dyDescent="0.25">
      <c r="A11952" s="2"/>
      <c r="B11952" s="5"/>
      <c r="C11952" s="5"/>
      <c r="D11952" s="5"/>
      <c r="E11952" s="5"/>
      <c r="F11952" s="5"/>
      <c r="G11952" s="5"/>
      <c r="H11952" s="5"/>
      <c r="I11952" s="5"/>
      <c r="J11952" s="5"/>
      <c r="K11952" s="5"/>
      <c r="L11952" s="5"/>
      <c r="M11952" s="5"/>
      <c r="AJ11952" s="3"/>
      <c r="AK11952" s="3"/>
      <c r="AL11952" s="3"/>
      <c r="AM11952" s="5"/>
      <c r="AN11952" s="5"/>
      <c r="AO11952" s="5"/>
      <c r="AP11952" s="5"/>
      <c r="AQ11952" s="5"/>
      <c r="AR11952" s="5"/>
      <c r="AS11952" s="5"/>
      <c r="AT11952" s="3"/>
      <c r="AU11952" s="5"/>
      <c r="AV11952" s="3"/>
      <c r="AW11952" s="3"/>
      <c r="AX11952" s="3"/>
      <c r="AY11952" s="3"/>
      <c r="AZ11952" s="3"/>
      <c r="BA11952" s="3"/>
      <c r="BB11952" s="3"/>
      <c r="BC11952" s="3"/>
      <c r="BD11952" s="3"/>
      <c r="BE11952" s="3"/>
      <c r="BF11952" s="3"/>
      <c r="BG11952" s="3"/>
      <c r="CK11952"/>
    </row>
    <row r="11953" spans="1:89" x14ac:dyDescent="0.25">
      <c r="A11953" s="2"/>
      <c r="B11953" s="5"/>
      <c r="C11953" s="5"/>
      <c r="D11953" s="5"/>
      <c r="E11953" s="5"/>
      <c r="F11953" s="5"/>
      <c r="G11953" s="5"/>
      <c r="H11953" s="5"/>
      <c r="I11953" s="3"/>
      <c r="J11953" s="5"/>
      <c r="K11953" s="5"/>
      <c r="L11953" s="5"/>
      <c r="M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3"/>
      <c r="AU11953" s="5"/>
      <c r="AV11953" s="3"/>
      <c r="AW11953" s="3"/>
      <c r="AX11953" s="3"/>
      <c r="AY11953" s="3"/>
      <c r="AZ11953" s="3"/>
      <c r="BA11953" s="3"/>
      <c r="BB11953" s="3"/>
      <c r="BC11953" s="3"/>
      <c r="BD11953" s="3"/>
      <c r="BE11953" s="3"/>
      <c r="BF11953" s="3"/>
      <c r="BG11953" s="3"/>
      <c r="CK11953"/>
    </row>
    <row r="11954" spans="1:89" x14ac:dyDescent="0.25">
      <c r="A11954" s="2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  <c r="L11954" s="5"/>
      <c r="M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3"/>
      <c r="AU11954" s="5"/>
      <c r="AV11954" s="3"/>
      <c r="AW11954" s="3"/>
      <c r="AX11954" s="3"/>
      <c r="AY11954" s="3"/>
      <c r="AZ11954" s="3"/>
      <c r="BA11954" s="3"/>
      <c r="BB11954" s="3"/>
      <c r="BC11954" s="3"/>
      <c r="BD11954" s="3"/>
      <c r="BE11954" s="3"/>
      <c r="BF11954" s="3"/>
      <c r="BG11954" s="3"/>
      <c r="CK11954"/>
    </row>
    <row r="11955" spans="1:89" x14ac:dyDescent="0.25">
      <c r="A11955" s="2"/>
      <c r="B11955" s="5"/>
      <c r="C11955" s="5"/>
      <c r="D11955" s="5"/>
      <c r="E11955" s="5"/>
      <c r="F11955" s="5"/>
      <c r="G11955" s="5"/>
      <c r="H11955" s="5"/>
      <c r="I11955" s="3"/>
      <c r="J11955" s="5"/>
      <c r="K11955" s="5"/>
      <c r="L11955" s="5"/>
      <c r="M11955" s="5"/>
      <c r="AJ11955" s="5"/>
      <c r="AK11955" s="3"/>
      <c r="AL11955" s="5"/>
      <c r="AM11955" s="5"/>
      <c r="AN11955" s="5"/>
      <c r="AO11955" s="5"/>
      <c r="AP11955" s="5"/>
      <c r="AQ11955" s="5"/>
      <c r="AR11955" s="5"/>
      <c r="AS11955" s="5"/>
      <c r="AT11955" s="3"/>
      <c r="AU11955" s="5"/>
      <c r="AV11955" s="3"/>
      <c r="AW11955" s="3"/>
      <c r="AX11955" s="3"/>
      <c r="AY11955" s="3"/>
      <c r="AZ11955" s="3"/>
      <c r="BA11955" s="3"/>
      <c r="BB11955" s="3"/>
      <c r="BC11955" s="3"/>
      <c r="BD11955" s="3"/>
      <c r="BE11955" s="3"/>
      <c r="BF11955" s="3"/>
      <c r="BG11955" s="3"/>
      <c r="CK11955"/>
    </row>
    <row r="11956" spans="1:89" x14ac:dyDescent="0.25">
      <c r="A11956" s="2"/>
      <c r="B11956" s="5"/>
      <c r="C11956" s="5"/>
      <c r="D11956" s="5"/>
      <c r="E11956" s="5"/>
      <c r="F11956" s="5"/>
      <c r="G11956" s="5"/>
      <c r="H11956" s="5"/>
      <c r="I11956" s="3"/>
      <c r="J11956" s="5"/>
      <c r="K11956" s="5"/>
      <c r="L11956" s="5"/>
      <c r="M11956" s="5"/>
      <c r="AJ11956" s="3"/>
      <c r="AK11956" s="3"/>
      <c r="AL11956" s="3"/>
      <c r="AM11956" s="5"/>
      <c r="AN11956" s="5"/>
      <c r="AO11956" s="5"/>
      <c r="AP11956" s="5"/>
      <c r="AQ11956" s="5"/>
      <c r="AR11956" s="5"/>
      <c r="AS11956" s="5"/>
      <c r="AT11956" s="3"/>
      <c r="AU11956" s="5"/>
      <c r="AV11956" s="3"/>
      <c r="AW11956" s="3"/>
      <c r="AX11956" s="3"/>
      <c r="AY11956" s="3"/>
      <c r="AZ11956" s="3"/>
      <c r="BA11956" s="3"/>
      <c r="BB11956" s="3"/>
      <c r="BC11956" s="3"/>
      <c r="BD11956" s="3"/>
      <c r="BE11956" s="3"/>
      <c r="BF11956" s="3"/>
      <c r="BG11956" s="3"/>
      <c r="CK11956"/>
    </row>
    <row r="11957" spans="1:89" x14ac:dyDescent="0.25">
      <c r="A11957" s="2"/>
      <c r="B11957" s="5"/>
      <c r="C11957" s="5"/>
      <c r="D11957" s="5"/>
      <c r="E11957" s="5"/>
      <c r="F11957" s="5"/>
      <c r="G11957" s="5"/>
      <c r="H11957" s="5"/>
      <c r="I11957" s="3"/>
      <c r="J11957" s="5"/>
      <c r="K11957" s="5"/>
      <c r="L11957" s="5"/>
      <c r="M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3"/>
      <c r="AU11957" s="5"/>
      <c r="AV11957" s="3"/>
      <c r="AW11957" s="3"/>
      <c r="AX11957" s="3"/>
      <c r="AY11957" s="3"/>
      <c r="AZ11957" s="3"/>
      <c r="BA11957" s="3"/>
      <c r="BB11957" s="3"/>
      <c r="BC11957" s="3"/>
      <c r="BD11957" s="3"/>
      <c r="BE11957" s="3"/>
      <c r="BF11957" s="3"/>
      <c r="BG11957" s="3"/>
      <c r="CK11957"/>
    </row>
    <row r="11958" spans="1:89" x14ac:dyDescent="0.25">
      <c r="A11958" s="2"/>
      <c r="B11958" s="5"/>
      <c r="C11958" s="5"/>
      <c r="D11958" s="5"/>
      <c r="E11958" s="5"/>
      <c r="F11958" s="5"/>
      <c r="G11958" s="5"/>
      <c r="H11958" s="5"/>
      <c r="I11958" s="3"/>
      <c r="J11958" s="5"/>
      <c r="K11958" s="5"/>
      <c r="L11958" s="5"/>
      <c r="M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3"/>
      <c r="AU11958" s="5"/>
      <c r="AV11958" s="3"/>
      <c r="AW11958" s="3"/>
      <c r="AX11958" s="3"/>
      <c r="AY11958" s="3"/>
      <c r="AZ11958" s="3"/>
      <c r="BA11958" s="3"/>
      <c r="BB11958" s="3"/>
      <c r="BC11958" s="3"/>
      <c r="BD11958" s="3"/>
      <c r="BE11958" s="3"/>
      <c r="BF11958" s="3"/>
      <c r="BG11958" s="3"/>
      <c r="CK11958"/>
    </row>
    <row r="11959" spans="1:89" x14ac:dyDescent="0.25">
      <c r="A11959" s="2"/>
      <c r="B11959" s="5"/>
      <c r="C11959" s="5"/>
      <c r="D11959" s="5"/>
      <c r="E11959" s="5"/>
      <c r="F11959" s="5"/>
      <c r="G11959" s="5"/>
      <c r="H11959" s="5"/>
      <c r="I11959" s="3"/>
      <c r="J11959" s="5"/>
      <c r="K11959" s="5"/>
      <c r="L11959" s="5"/>
      <c r="M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3"/>
      <c r="AU11959" s="5"/>
      <c r="AV11959" s="3"/>
      <c r="AW11959" s="3"/>
      <c r="AX11959" s="3"/>
      <c r="AY11959" s="3"/>
      <c r="AZ11959" s="3"/>
      <c r="BA11959" s="3"/>
      <c r="BB11959" s="3"/>
      <c r="BC11959" s="3"/>
      <c r="BD11959" s="3"/>
      <c r="BE11959" s="3"/>
      <c r="BF11959" s="3"/>
      <c r="BG11959" s="3"/>
      <c r="CK11959"/>
    </row>
    <row r="11960" spans="1:89" x14ac:dyDescent="0.25">
      <c r="A11960" s="2"/>
      <c r="B11960" s="5"/>
      <c r="C11960" s="5"/>
      <c r="D11960" s="5"/>
      <c r="E11960" s="5"/>
      <c r="F11960" s="5"/>
      <c r="G11960" s="5"/>
      <c r="H11960" s="5"/>
      <c r="I11960" s="3"/>
      <c r="J11960" s="5"/>
      <c r="K11960" s="5"/>
      <c r="L11960" s="5"/>
      <c r="M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3"/>
      <c r="AU11960" s="5"/>
      <c r="AV11960" s="3"/>
      <c r="AW11960" s="3"/>
      <c r="AX11960" s="3"/>
      <c r="AY11960" s="3"/>
      <c r="AZ11960" s="3"/>
      <c r="BA11960" s="3"/>
      <c r="BB11960" s="3"/>
      <c r="BC11960" s="3"/>
      <c r="BD11960" s="3"/>
      <c r="BE11960" s="3"/>
      <c r="BF11960" s="3"/>
      <c r="BG11960" s="3"/>
      <c r="CK11960"/>
    </row>
    <row r="11961" spans="1:89" x14ac:dyDescent="0.25">
      <c r="A11961" s="2"/>
      <c r="B11961" s="5"/>
      <c r="C11961" s="5"/>
      <c r="D11961" s="5"/>
      <c r="E11961" s="5"/>
      <c r="F11961" s="5"/>
      <c r="G11961" s="5"/>
      <c r="H11961" s="5"/>
      <c r="I11961" s="3"/>
      <c r="J11961" s="5"/>
      <c r="K11961" s="5"/>
      <c r="L11961" s="5"/>
      <c r="M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3"/>
      <c r="AU11961" s="5"/>
      <c r="AV11961" s="3"/>
      <c r="AW11961" s="3"/>
      <c r="AX11961" s="3"/>
      <c r="AY11961" s="3"/>
      <c r="AZ11961" s="3"/>
      <c r="BA11961" s="3"/>
      <c r="BB11961" s="3"/>
      <c r="BC11961" s="3"/>
      <c r="BD11961" s="3"/>
      <c r="BE11961" s="3"/>
      <c r="BF11961" s="3"/>
      <c r="BG11961" s="3"/>
      <c r="CK11961"/>
    </row>
    <row r="11962" spans="1:89" x14ac:dyDescent="0.25">
      <c r="A11962" s="2"/>
      <c r="B11962" s="5"/>
      <c r="C11962" s="5"/>
      <c r="D11962" s="5"/>
      <c r="E11962" s="5"/>
      <c r="F11962" s="5"/>
      <c r="G11962" s="5"/>
      <c r="H11962" s="5"/>
      <c r="I11962" s="3"/>
      <c r="J11962" s="5"/>
      <c r="K11962" s="5"/>
      <c r="L11962" s="5"/>
      <c r="M11962" s="5"/>
      <c r="AJ11962" s="3"/>
      <c r="AK11962" s="3"/>
      <c r="AL11962" s="3"/>
      <c r="AM11962" s="3"/>
      <c r="AN11962" s="5"/>
      <c r="AO11962" s="5"/>
      <c r="AP11962" s="5"/>
      <c r="AQ11962" s="5"/>
      <c r="AR11962" s="5"/>
      <c r="AS11962" s="5"/>
      <c r="AT11962" s="3"/>
      <c r="AU11962" s="5"/>
      <c r="AV11962" s="3"/>
      <c r="AW11962" s="3"/>
      <c r="AX11962" s="3"/>
      <c r="AY11962" s="3"/>
      <c r="AZ11962" s="3"/>
      <c r="BA11962" s="3"/>
      <c r="BB11962" s="3"/>
      <c r="BC11962" s="3"/>
      <c r="BD11962" s="3"/>
      <c r="BE11962" s="3"/>
      <c r="BF11962" s="3"/>
      <c r="BG11962" s="3"/>
      <c r="CK11962"/>
    </row>
    <row r="11963" spans="1:89" x14ac:dyDescent="0.25">
      <c r="A11963" s="2"/>
      <c r="B11963" s="5"/>
      <c r="C11963" s="5"/>
      <c r="D11963" s="5"/>
      <c r="E11963" s="5"/>
      <c r="F11963" s="5"/>
      <c r="G11963" s="5"/>
      <c r="H11963" s="5"/>
      <c r="I11963" s="3"/>
      <c r="J11963" s="5"/>
      <c r="K11963" s="5"/>
      <c r="L11963" s="5"/>
      <c r="M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3"/>
      <c r="AU11963" s="5"/>
      <c r="AV11963" s="3"/>
      <c r="AW11963" s="3"/>
      <c r="AX11963" s="3"/>
      <c r="AY11963" s="3"/>
      <c r="AZ11963" s="3"/>
      <c r="BA11963" s="3"/>
      <c r="BB11963" s="3"/>
      <c r="BC11963" s="3"/>
      <c r="BD11963" s="3"/>
      <c r="BE11963" s="3"/>
      <c r="BF11963" s="3"/>
      <c r="BG11963" s="3"/>
      <c r="CK11963"/>
    </row>
    <row r="11964" spans="1:89" x14ac:dyDescent="0.25">
      <c r="A11964" s="2"/>
      <c r="B11964" s="5"/>
      <c r="C11964" s="5"/>
      <c r="D11964" s="5"/>
      <c r="E11964" s="5"/>
      <c r="F11964" s="5"/>
      <c r="G11964" s="5"/>
      <c r="H11964" s="5"/>
      <c r="I11964" s="3"/>
      <c r="J11964" s="5"/>
      <c r="K11964" s="5"/>
      <c r="L11964" s="5"/>
      <c r="M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3"/>
      <c r="AU11964" s="5"/>
      <c r="AV11964" s="3"/>
      <c r="AW11964" s="3"/>
      <c r="AX11964" s="3"/>
      <c r="AY11964" s="3"/>
      <c r="AZ11964" s="3"/>
      <c r="BA11964" s="3"/>
      <c r="BB11964" s="3"/>
      <c r="BC11964" s="3"/>
      <c r="BD11964" s="3"/>
      <c r="BE11964" s="3"/>
      <c r="BF11964" s="3"/>
      <c r="BG11964" s="3"/>
      <c r="CK11964"/>
    </row>
    <row r="11965" spans="1:89" x14ac:dyDescent="0.25">
      <c r="A11965" s="2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AJ11965" s="3"/>
      <c r="AK11965" s="3"/>
      <c r="AL11965" s="3"/>
      <c r="AM11965" s="3"/>
      <c r="AN11965" s="5"/>
      <c r="AO11965" s="5"/>
      <c r="AP11965" s="5"/>
      <c r="AQ11965" s="5"/>
      <c r="AR11965" s="5"/>
      <c r="AS11965" s="5"/>
      <c r="AT11965" s="3"/>
      <c r="AU11965" s="5"/>
      <c r="AV11965" s="3"/>
      <c r="AW11965" s="3"/>
      <c r="AX11965" s="3"/>
      <c r="AY11965" s="3"/>
      <c r="AZ11965" s="3"/>
      <c r="BA11965" s="3"/>
      <c r="BB11965" s="3"/>
      <c r="BC11965" s="3"/>
      <c r="BD11965" s="3"/>
      <c r="BE11965" s="3"/>
      <c r="BF11965" s="3"/>
      <c r="BG11965" s="3"/>
      <c r="CK11965"/>
    </row>
    <row r="11966" spans="1:89" x14ac:dyDescent="0.25">
      <c r="A11966" s="2"/>
      <c r="B11966" s="5"/>
      <c r="C11966" s="5"/>
      <c r="D11966" s="5"/>
      <c r="E11966" s="5"/>
      <c r="F11966" s="5"/>
      <c r="G11966" s="5"/>
      <c r="H11966" s="5"/>
      <c r="I11966" s="5"/>
      <c r="J11966" s="5"/>
      <c r="K11966" s="5"/>
      <c r="L11966" s="5"/>
      <c r="M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3"/>
      <c r="AU11966" s="5"/>
      <c r="AV11966" s="3"/>
      <c r="AW11966" s="3"/>
      <c r="AX11966" s="3"/>
      <c r="AY11966" s="3"/>
      <c r="AZ11966" s="3"/>
      <c r="BA11966" s="3"/>
      <c r="BB11966" s="3"/>
      <c r="BC11966" s="3"/>
      <c r="BD11966" s="3"/>
      <c r="BE11966" s="3"/>
      <c r="BF11966" s="3"/>
      <c r="BG11966" s="3"/>
      <c r="CK11966"/>
    </row>
    <row r="11967" spans="1:89" x14ac:dyDescent="0.25">
      <c r="A11967" s="2"/>
      <c r="B11967" s="5"/>
      <c r="C11967" s="5"/>
      <c r="D11967" s="5"/>
      <c r="E11967" s="5"/>
      <c r="F11967" s="5"/>
      <c r="G11967" s="5"/>
      <c r="H11967" s="5"/>
      <c r="I11967" s="5"/>
      <c r="J11967" s="5"/>
      <c r="K11967" s="5"/>
      <c r="L11967" s="5"/>
      <c r="M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3"/>
      <c r="AU11967" s="5"/>
      <c r="AV11967" s="3"/>
      <c r="AW11967" s="3"/>
      <c r="AX11967" s="3"/>
      <c r="AY11967" s="3"/>
      <c r="AZ11967" s="3"/>
      <c r="BA11967" s="3"/>
      <c r="BB11967" s="3"/>
      <c r="BC11967" s="3"/>
      <c r="BD11967" s="3"/>
      <c r="BE11967" s="3"/>
      <c r="BF11967" s="3"/>
      <c r="BG11967" s="3"/>
      <c r="CK11967"/>
    </row>
    <row r="11968" spans="1:89" x14ac:dyDescent="0.25">
      <c r="A11968" s="2"/>
      <c r="B11968" s="5"/>
      <c r="C11968" s="5"/>
      <c r="D11968" s="5"/>
      <c r="E11968" s="5"/>
      <c r="F11968" s="5"/>
      <c r="G11968" s="5"/>
      <c r="H11968" s="5"/>
      <c r="I11968" s="3"/>
      <c r="J11968" s="5"/>
      <c r="K11968" s="5"/>
      <c r="L11968" s="5"/>
      <c r="M11968" s="5"/>
      <c r="AJ11968" s="3"/>
      <c r="AK11968" s="3"/>
      <c r="AL11968" s="3"/>
      <c r="AM11968" s="5"/>
      <c r="AN11968" s="5"/>
      <c r="AO11968" s="5"/>
      <c r="AP11968" s="5"/>
      <c r="AQ11968" s="5"/>
      <c r="AR11968" s="5"/>
      <c r="AS11968" s="5"/>
      <c r="AT11968" s="3"/>
      <c r="AU11968" s="5"/>
      <c r="AV11968" s="3"/>
      <c r="AW11968" s="3"/>
      <c r="AX11968" s="3"/>
      <c r="AY11968" s="3"/>
      <c r="AZ11968" s="3"/>
      <c r="BA11968" s="3"/>
      <c r="BB11968" s="3"/>
      <c r="BC11968" s="3"/>
      <c r="BD11968" s="3"/>
      <c r="BE11968" s="3"/>
      <c r="BF11968" s="3"/>
      <c r="BG11968" s="3"/>
      <c r="CK11968"/>
    </row>
    <row r="11969" spans="1:89" x14ac:dyDescent="0.25">
      <c r="A11969" s="2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AJ11969" s="3"/>
      <c r="AK11969" s="3"/>
      <c r="AL11969" s="3"/>
      <c r="AM11969" s="3"/>
      <c r="AN11969" s="5"/>
      <c r="AO11969" s="5"/>
      <c r="AP11969" s="5"/>
      <c r="AQ11969" s="5"/>
      <c r="AR11969" s="5"/>
      <c r="AS11969" s="5"/>
      <c r="AT11969" s="3"/>
      <c r="AU11969" s="5"/>
      <c r="AV11969" s="3"/>
      <c r="AW11969" s="3"/>
      <c r="AX11969" s="3"/>
      <c r="AY11969" s="3"/>
      <c r="AZ11969" s="3"/>
      <c r="BA11969" s="3"/>
      <c r="BB11969" s="3"/>
      <c r="BC11969" s="3"/>
      <c r="BD11969" s="3"/>
      <c r="BE11969" s="3"/>
      <c r="BF11969" s="3"/>
      <c r="BG11969" s="3"/>
      <c r="CK11969"/>
    </row>
    <row r="11970" spans="1:89" x14ac:dyDescent="0.25">
      <c r="A11970" s="2"/>
      <c r="B11970" s="5"/>
      <c r="C11970" s="5"/>
      <c r="D11970" s="5"/>
      <c r="E11970" s="5"/>
      <c r="F11970" s="5"/>
      <c r="G11970" s="5"/>
      <c r="H11970" s="5"/>
      <c r="I11970" s="5"/>
      <c r="J11970" s="5"/>
      <c r="K11970" s="5"/>
      <c r="L11970" s="5"/>
      <c r="M11970" s="5"/>
      <c r="AJ11970" s="3"/>
      <c r="AK11970" s="3"/>
      <c r="AL11970" s="3"/>
      <c r="AM11970" s="3"/>
      <c r="AN11970" s="5"/>
      <c r="AO11970" s="5"/>
      <c r="AP11970" s="5"/>
      <c r="AQ11970" s="5"/>
      <c r="AR11970" s="5"/>
      <c r="AS11970" s="5"/>
      <c r="AT11970" s="3"/>
      <c r="AU11970" s="5"/>
      <c r="AV11970" s="3"/>
      <c r="AW11970" s="3"/>
      <c r="AX11970" s="3"/>
      <c r="AY11970" s="3"/>
      <c r="AZ11970" s="3"/>
      <c r="BA11970" s="3"/>
      <c r="BB11970" s="3"/>
      <c r="BC11970" s="3"/>
      <c r="BD11970" s="3"/>
      <c r="BE11970" s="3"/>
      <c r="BF11970" s="3"/>
      <c r="BG11970" s="3"/>
      <c r="CK11970"/>
    </row>
    <row r="11971" spans="1:89" x14ac:dyDescent="0.25">
      <c r="A11971" s="2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3"/>
      <c r="AU11971" s="5"/>
      <c r="AV11971" s="3"/>
      <c r="AW11971" s="3"/>
      <c r="AX11971" s="3"/>
      <c r="AY11971" s="3"/>
      <c r="AZ11971" s="3"/>
      <c r="BA11971" s="3"/>
      <c r="BB11971" s="3"/>
      <c r="BC11971" s="3"/>
      <c r="BD11971" s="3"/>
      <c r="BE11971" s="3"/>
      <c r="BF11971" s="3"/>
      <c r="BG11971" s="3"/>
      <c r="CK11971"/>
    </row>
    <row r="11972" spans="1:89" x14ac:dyDescent="0.25">
      <c r="A11972" s="2"/>
      <c r="B11972" s="5"/>
      <c r="C11972" s="5"/>
      <c r="D11972" s="5"/>
      <c r="E11972" s="5"/>
      <c r="F11972" s="5"/>
      <c r="G11972" s="5"/>
      <c r="H11972" s="5"/>
      <c r="I11972" s="5"/>
      <c r="J11972" s="5"/>
      <c r="K11972" s="5"/>
      <c r="L11972" s="5"/>
      <c r="M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3"/>
      <c r="AU11972" s="5"/>
      <c r="AV11972" s="3"/>
      <c r="AW11972" s="3"/>
      <c r="AX11972" s="3"/>
      <c r="AY11972" s="3"/>
      <c r="AZ11972" s="3"/>
      <c r="BA11972" s="3"/>
      <c r="BB11972" s="3"/>
      <c r="BC11972" s="3"/>
      <c r="BD11972" s="3"/>
      <c r="BE11972" s="3"/>
      <c r="BF11972" s="3"/>
      <c r="BG11972" s="3"/>
      <c r="CK11972"/>
    </row>
    <row r="11973" spans="1:89" x14ac:dyDescent="0.25">
      <c r="A11973" s="2"/>
      <c r="B11973" s="5"/>
      <c r="C11973" s="5"/>
      <c r="D11973" s="5"/>
      <c r="E11973" s="5"/>
      <c r="F11973" s="5"/>
      <c r="G11973" s="5"/>
      <c r="H11973" s="5"/>
      <c r="I11973" s="3"/>
      <c r="J11973" s="5"/>
      <c r="K11973" s="5"/>
      <c r="L11973" s="5"/>
      <c r="M11973" s="5"/>
      <c r="AJ11973" s="3"/>
      <c r="AK11973" s="3"/>
      <c r="AL11973" s="3"/>
      <c r="AM11973" s="5"/>
      <c r="AN11973" s="5"/>
      <c r="AO11973" s="5"/>
      <c r="AP11973" s="5"/>
      <c r="AQ11973" s="5"/>
      <c r="AR11973" s="5"/>
      <c r="AS11973" s="5"/>
      <c r="AT11973" s="3"/>
      <c r="AU11973" s="5"/>
      <c r="AV11973" s="3"/>
      <c r="AW11973" s="3"/>
      <c r="AX11973" s="3"/>
      <c r="AY11973" s="3"/>
      <c r="AZ11973" s="3"/>
      <c r="BA11973" s="3"/>
      <c r="BB11973" s="3"/>
      <c r="BC11973" s="3"/>
      <c r="BD11973" s="3"/>
      <c r="BE11973" s="3"/>
      <c r="BF11973" s="3"/>
      <c r="BG11973" s="3"/>
      <c r="CK11973"/>
    </row>
    <row r="11974" spans="1:89" x14ac:dyDescent="0.25">
      <c r="A11974" s="2"/>
      <c r="B11974" s="5"/>
      <c r="C11974" s="5"/>
      <c r="D11974" s="5"/>
      <c r="E11974" s="5"/>
      <c r="F11974" s="5"/>
      <c r="G11974" s="5"/>
      <c r="H11974" s="5"/>
      <c r="I11974" s="3"/>
      <c r="J11974" s="5"/>
      <c r="K11974" s="5"/>
      <c r="L11974" s="5"/>
      <c r="M11974" s="5"/>
      <c r="AJ11974" s="3"/>
      <c r="AK11974" s="3"/>
      <c r="AL11974" s="3"/>
      <c r="AM11974" s="3"/>
      <c r="AN11974" s="5"/>
      <c r="AO11974" s="5"/>
      <c r="AP11974" s="5"/>
      <c r="AQ11974" s="5"/>
      <c r="AR11974" s="5"/>
      <c r="AS11974" s="5"/>
      <c r="AT11974" s="3"/>
      <c r="AU11974" s="5"/>
      <c r="AV11974" s="3"/>
      <c r="AW11974" s="3"/>
      <c r="AX11974" s="3"/>
      <c r="AY11974" s="3"/>
      <c r="AZ11974" s="3"/>
      <c r="BA11974" s="3"/>
      <c r="BB11974" s="3"/>
      <c r="BC11974" s="3"/>
      <c r="BD11974" s="3"/>
      <c r="BE11974" s="3"/>
      <c r="BF11974" s="3"/>
      <c r="BG11974" s="3"/>
      <c r="CK11974"/>
    </row>
    <row r="11975" spans="1:89" x14ac:dyDescent="0.25">
      <c r="A11975" s="2"/>
      <c r="B11975" s="5"/>
      <c r="C11975" s="5"/>
      <c r="D11975" s="5"/>
      <c r="E11975" s="5"/>
      <c r="F11975" s="5"/>
      <c r="G11975" s="5"/>
      <c r="H11975" s="5"/>
      <c r="I11975" s="3"/>
      <c r="J11975" s="5"/>
      <c r="K11975" s="5"/>
      <c r="L11975" s="5"/>
      <c r="M11975" s="5"/>
      <c r="AJ11975" s="3"/>
      <c r="AK11975" s="3"/>
      <c r="AL11975" s="3"/>
      <c r="AM11975" s="5"/>
      <c r="AN11975" s="5"/>
      <c r="AO11975" s="5"/>
      <c r="AP11975" s="5"/>
      <c r="AQ11975" s="5"/>
      <c r="AR11975" s="5"/>
      <c r="AS11975" s="5"/>
      <c r="AT11975" s="3"/>
      <c r="AU11975" s="5"/>
      <c r="AV11975" s="3"/>
      <c r="AW11975" s="3"/>
      <c r="AX11975" s="3"/>
      <c r="AY11975" s="3"/>
      <c r="AZ11975" s="3"/>
      <c r="BA11975" s="3"/>
      <c r="BB11975" s="3"/>
      <c r="BC11975" s="3"/>
      <c r="BD11975" s="3"/>
      <c r="BE11975" s="3"/>
      <c r="BF11975" s="3"/>
      <c r="BG11975" s="3"/>
      <c r="CK11975"/>
    </row>
    <row r="11976" spans="1:89" x14ac:dyDescent="0.25">
      <c r="A11976" s="2"/>
      <c r="B11976" s="5"/>
      <c r="C11976" s="5"/>
      <c r="D11976" s="5"/>
      <c r="E11976" s="5"/>
      <c r="F11976" s="5"/>
      <c r="G11976" s="5"/>
      <c r="H11976" s="5"/>
      <c r="I11976" s="3"/>
      <c r="J11976" s="5"/>
      <c r="K11976" s="5"/>
      <c r="L11976" s="5"/>
      <c r="M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3"/>
      <c r="AU11976" s="5"/>
      <c r="AV11976" s="3"/>
      <c r="AW11976" s="3"/>
      <c r="AX11976" s="3"/>
      <c r="AY11976" s="3"/>
      <c r="AZ11976" s="3"/>
      <c r="BA11976" s="3"/>
      <c r="BB11976" s="3"/>
      <c r="BC11976" s="3"/>
      <c r="BD11976" s="3"/>
      <c r="BE11976" s="3"/>
      <c r="BF11976" s="3"/>
      <c r="BG11976" s="3"/>
      <c r="CK11976"/>
    </row>
    <row r="11977" spans="1:89" x14ac:dyDescent="0.25">
      <c r="A11977" s="2"/>
      <c r="B11977" s="5"/>
      <c r="C11977" s="5"/>
      <c r="D11977" s="5"/>
      <c r="E11977" s="5"/>
      <c r="F11977" s="5"/>
      <c r="G11977" s="5"/>
      <c r="H11977" s="5"/>
      <c r="I11977" s="5"/>
      <c r="J11977" s="5"/>
      <c r="K11977" s="5"/>
      <c r="L11977" s="5"/>
      <c r="M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3"/>
      <c r="AU11977" s="5"/>
      <c r="AV11977" s="3"/>
      <c r="AW11977" s="3"/>
      <c r="AX11977" s="3"/>
      <c r="AY11977" s="3"/>
      <c r="AZ11977" s="3"/>
      <c r="BA11977" s="3"/>
      <c r="BB11977" s="3"/>
      <c r="BC11977" s="3"/>
      <c r="BD11977" s="3"/>
      <c r="BE11977" s="3"/>
      <c r="BF11977" s="3"/>
      <c r="BG11977" s="3"/>
      <c r="CK11977"/>
    </row>
    <row r="11978" spans="1:89" x14ac:dyDescent="0.25">
      <c r="A11978" s="2"/>
      <c r="B11978" s="5"/>
      <c r="C11978" s="5"/>
      <c r="D11978" s="5"/>
      <c r="E11978" s="5"/>
      <c r="F11978" s="5"/>
      <c r="G11978" s="5"/>
      <c r="H11978" s="5"/>
      <c r="I11978" s="3"/>
      <c r="J11978" s="5"/>
      <c r="K11978" s="5"/>
      <c r="L11978" s="5"/>
      <c r="M11978" s="5"/>
      <c r="AJ11978" s="5"/>
      <c r="AK11978" s="3"/>
      <c r="AL11978" s="5"/>
      <c r="AM11978" s="5"/>
      <c r="AN11978" s="5"/>
      <c r="AO11978" s="5"/>
      <c r="AP11978" s="5"/>
      <c r="AQ11978" s="5"/>
      <c r="AR11978" s="5"/>
      <c r="AS11978" s="5"/>
      <c r="AT11978" s="3"/>
      <c r="AU11978" s="5"/>
      <c r="AV11978" s="3"/>
      <c r="AW11978" s="3"/>
      <c r="AX11978" s="3"/>
      <c r="AY11978" s="3"/>
      <c r="AZ11978" s="3"/>
      <c r="BA11978" s="3"/>
      <c r="BB11978" s="3"/>
      <c r="BC11978" s="3"/>
      <c r="BD11978" s="3"/>
      <c r="BE11978" s="3"/>
      <c r="BF11978" s="3"/>
      <c r="BG11978" s="3"/>
      <c r="CK11978"/>
    </row>
    <row r="11979" spans="1:89" x14ac:dyDescent="0.25">
      <c r="A11979" s="2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  <c r="L11979" s="5"/>
      <c r="M11979" s="5"/>
      <c r="AJ11979" s="3"/>
      <c r="AK11979" s="3"/>
      <c r="AL11979" s="3"/>
      <c r="AM11979" s="5"/>
      <c r="AN11979" s="5"/>
      <c r="AO11979" s="5"/>
      <c r="AP11979" s="5"/>
      <c r="AQ11979" s="5"/>
      <c r="AR11979" s="5"/>
      <c r="AS11979" s="5"/>
      <c r="AT11979" s="3"/>
      <c r="AU11979" s="5"/>
      <c r="AV11979" s="3"/>
      <c r="AW11979" s="3"/>
      <c r="AX11979" s="3"/>
      <c r="AY11979" s="3"/>
      <c r="AZ11979" s="3"/>
      <c r="BA11979" s="3"/>
      <c r="BB11979" s="3"/>
      <c r="BC11979" s="3"/>
      <c r="BD11979" s="3"/>
      <c r="BE11979" s="3"/>
      <c r="BF11979" s="3"/>
      <c r="BG11979" s="3"/>
      <c r="CK11979"/>
    </row>
    <row r="11980" spans="1:89" x14ac:dyDescent="0.25">
      <c r="A11980" s="2"/>
      <c r="B11980" s="5"/>
      <c r="C11980" s="5"/>
      <c r="D11980" s="5"/>
      <c r="E11980" s="5"/>
      <c r="F11980" s="5"/>
      <c r="G11980" s="5"/>
      <c r="H11980" s="5"/>
      <c r="I11980" s="3"/>
      <c r="J11980" s="5"/>
      <c r="K11980" s="5"/>
      <c r="L11980" s="5"/>
      <c r="M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3"/>
      <c r="AU11980" s="5"/>
      <c r="AV11980" s="3"/>
      <c r="AW11980" s="3"/>
      <c r="AX11980" s="3"/>
      <c r="AY11980" s="3"/>
      <c r="AZ11980" s="3"/>
      <c r="BA11980" s="3"/>
      <c r="BB11980" s="3"/>
      <c r="BC11980" s="3"/>
      <c r="BD11980" s="3"/>
      <c r="BE11980" s="3"/>
      <c r="BF11980" s="3"/>
      <c r="BG11980" s="3"/>
      <c r="CK11980"/>
    </row>
    <row r="11981" spans="1:89" x14ac:dyDescent="0.25">
      <c r="A11981" s="2"/>
      <c r="B11981" s="5"/>
      <c r="C11981" s="5"/>
      <c r="D11981" s="5"/>
      <c r="E11981" s="5"/>
      <c r="F11981" s="5"/>
      <c r="G11981" s="5"/>
      <c r="H11981" s="5"/>
      <c r="I11981" s="3"/>
      <c r="J11981" s="5"/>
      <c r="K11981" s="5"/>
      <c r="L11981" s="5"/>
      <c r="M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3"/>
      <c r="AU11981" s="5"/>
      <c r="AV11981" s="3"/>
      <c r="AW11981" s="3"/>
      <c r="AX11981" s="3"/>
      <c r="AY11981" s="3"/>
      <c r="AZ11981" s="3"/>
      <c r="BA11981" s="3"/>
      <c r="BB11981" s="3"/>
      <c r="BC11981" s="3"/>
      <c r="BD11981" s="3"/>
      <c r="BE11981" s="3"/>
      <c r="BF11981" s="3"/>
      <c r="BG11981" s="3"/>
      <c r="CK11981"/>
    </row>
    <row r="11982" spans="1:89" x14ac:dyDescent="0.25">
      <c r="A11982" s="2"/>
      <c r="B11982" s="5"/>
      <c r="C11982" s="5"/>
      <c r="D11982" s="5"/>
      <c r="E11982" s="5"/>
      <c r="F11982" s="5"/>
      <c r="G11982" s="5"/>
      <c r="H11982" s="5"/>
      <c r="I11982" s="3"/>
      <c r="J11982" s="5"/>
      <c r="K11982" s="5"/>
      <c r="L11982" s="5"/>
      <c r="M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3"/>
      <c r="AU11982" s="5"/>
      <c r="AV11982" s="3"/>
      <c r="AW11982" s="3"/>
      <c r="AX11982" s="3"/>
      <c r="AY11982" s="3"/>
      <c r="AZ11982" s="3"/>
      <c r="BA11982" s="3"/>
      <c r="BB11982" s="3"/>
      <c r="BC11982" s="3"/>
      <c r="BD11982" s="3"/>
      <c r="BE11982" s="3"/>
      <c r="BF11982" s="3"/>
      <c r="BG11982" s="3"/>
      <c r="CK11982"/>
    </row>
    <row r="11983" spans="1:89" x14ac:dyDescent="0.25">
      <c r="A11983" s="2"/>
      <c r="B11983" s="5"/>
      <c r="C11983" s="5"/>
      <c r="D11983" s="5"/>
      <c r="E11983" s="5"/>
      <c r="F11983" s="5"/>
      <c r="G11983" s="5"/>
      <c r="H11983" s="5"/>
      <c r="I11983" s="3"/>
      <c r="J11983" s="5"/>
      <c r="K11983" s="5"/>
      <c r="L11983" s="5"/>
      <c r="M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3"/>
      <c r="AU11983" s="5"/>
      <c r="AV11983" s="3"/>
      <c r="AW11983" s="3"/>
      <c r="AX11983" s="3"/>
      <c r="AY11983" s="3"/>
      <c r="AZ11983" s="3"/>
      <c r="BA11983" s="3"/>
      <c r="BB11983" s="3"/>
      <c r="BC11983" s="3"/>
      <c r="BD11983" s="3"/>
      <c r="BE11983" s="3"/>
      <c r="BF11983" s="3"/>
      <c r="BG11983" s="3"/>
      <c r="CK11983"/>
    </row>
    <row r="11984" spans="1:89" x14ac:dyDescent="0.25">
      <c r="A11984" s="2"/>
      <c r="B11984" s="5"/>
      <c r="C11984" s="5"/>
      <c r="D11984" s="5"/>
      <c r="E11984" s="5"/>
      <c r="F11984" s="5"/>
      <c r="G11984" s="5"/>
      <c r="H11984" s="5"/>
      <c r="I11984" s="3"/>
      <c r="J11984" s="5"/>
      <c r="K11984" s="5"/>
      <c r="L11984" s="5"/>
      <c r="M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3"/>
      <c r="AU11984" s="5"/>
      <c r="AV11984" s="3"/>
      <c r="AW11984" s="3"/>
      <c r="AX11984" s="3"/>
      <c r="AY11984" s="3"/>
      <c r="AZ11984" s="3"/>
      <c r="BA11984" s="3"/>
      <c r="BB11984" s="3"/>
      <c r="BC11984" s="3"/>
      <c r="BD11984" s="3"/>
      <c r="BE11984" s="3"/>
      <c r="BF11984" s="3"/>
      <c r="BG11984" s="3"/>
      <c r="CK11984"/>
    </row>
    <row r="11985" spans="1:89" x14ac:dyDescent="0.25">
      <c r="A11985" s="2"/>
      <c r="B11985" s="5"/>
      <c r="C11985" s="5"/>
      <c r="D11985" s="5"/>
      <c r="E11985" s="5"/>
      <c r="F11985" s="5"/>
      <c r="G11985" s="5"/>
      <c r="H11985" s="5"/>
      <c r="I11985" s="5"/>
      <c r="J11985" s="5"/>
      <c r="K11985" s="5"/>
      <c r="L11985" s="5"/>
      <c r="M11985" s="5"/>
      <c r="AJ11985" s="3"/>
      <c r="AK11985" s="3"/>
      <c r="AL11985" s="3"/>
      <c r="AM11985" s="3"/>
      <c r="AN11985" s="5"/>
      <c r="AO11985" s="5"/>
      <c r="AP11985" s="5"/>
      <c r="AQ11985" s="5"/>
      <c r="AR11985" s="5"/>
      <c r="AS11985" s="5"/>
      <c r="AT11985" s="3"/>
      <c r="AU11985" s="5"/>
      <c r="AV11985" s="3"/>
      <c r="AW11985" s="3"/>
      <c r="AX11985" s="3"/>
      <c r="AY11985" s="3"/>
      <c r="AZ11985" s="3"/>
      <c r="BA11985" s="3"/>
      <c r="BB11985" s="3"/>
      <c r="BC11985" s="3"/>
      <c r="BD11985" s="3"/>
      <c r="BE11985" s="3"/>
      <c r="BF11985" s="3"/>
      <c r="BG11985" s="3"/>
      <c r="CK11985"/>
    </row>
    <row r="11986" spans="1:89" x14ac:dyDescent="0.25">
      <c r="A11986" s="2"/>
      <c r="B11986" s="5"/>
      <c r="C11986" s="5"/>
      <c r="D11986" s="5"/>
      <c r="E11986" s="5"/>
      <c r="F11986" s="5"/>
      <c r="G11986" s="5"/>
      <c r="H11986" s="5"/>
      <c r="I11986" s="3"/>
      <c r="J11986" s="5"/>
      <c r="K11986" s="5"/>
      <c r="L11986" s="5"/>
      <c r="M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3"/>
      <c r="AU11986" s="5"/>
      <c r="AV11986" s="3"/>
      <c r="AW11986" s="3"/>
      <c r="AX11986" s="3"/>
      <c r="AY11986" s="3"/>
      <c r="AZ11986" s="3"/>
      <c r="BA11986" s="3"/>
      <c r="BB11986" s="3"/>
      <c r="BC11986" s="3"/>
      <c r="BD11986" s="3"/>
      <c r="BE11986" s="3"/>
      <c r="BF11986" s="3"/>
      <c r="BG11986" s="3"/>
      <c r="CK11986"/>
    </row>
    <row r="11987" spans="1:89" x14ac:dyDescent="0.25">
      <c r="A11987" s="2"/>
      <c r="B11987" s="5"/>
      <c r="C11987" s="5"/>
      <c r="D11987" s="5"/>
      <c r="E11987" s="5"/>
      <c r="F11987" s="5"/>
      <c r="G11987" s="5"/>
      <c r="H11987" s="5"/>
      <c r="I11987" s="3"/>
      <c r="J11987" s="5"/>
      <c r="K11987" s="5"/>
      <c r="L11987" s="5"/>
      <c r="M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3"/>
      <c r="AU11987" s="5"/>
      <c r="AV11987" s="3"/>
      <c r="AW11987" s="3"/>
      <c r="AX11987" s="3"/>
      <c r="AY11987" s="3"/>
      <c r="AZ11987" s="3"/>
      <c r="BA11987" s="3"/>
      <c r="BB11987" s="3"/>
      <c r="BC11987" s="3"/>
      <c r="BD11987" s="3"/>
      <c r="BE11987" s="3"/>
      <c r="BF11987" s="3"/>
      <c r="BG11987" s="3"/>
      <c r="CK11987"/>
    </row>
    <row r="11988" spans="1:89" x14ac:dyDescent="0.25">
      <c r="A11988" s="2"/>
      <c r="B11988" s="5"/>
      <c r="C11988" s="5"/>
      <c r="D11988" s="5"/>
      <c r="E11988" s="5"/>
      <c r="F11988" s="5"/>
      <c r="G11988" s="5"/>
      <c r="H11988" s="5"/>
      <c r="I11988" s="3"/>
      <c r="J11988" s="5"/>
      <c r="K11988" s="5"/>
      <c r="L11988" s="5"/>
      <c r="M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3"/>
      <c r="AU11988" s="5"/>
      <c r="AV11988" s="3"/>
      <c r="AW11988" s="3"/>
      <c r="AX11988" s="3"/>
      <c r="AY11988" s="3"/>
      <c r="AZ11988" s="3"/>
      <c r="BA11988" s="3"/>
      <c r="BB11988" s="3"/>
      <c r="BC11988" s="3"/>
      <c r="BD11988" s="3"/>
      <c r="BE11988" s="3"/>
      <c r="BF11988" s="3"/>
      <c r="BG11988" s="3"/>
      <c r="CK11988"/>
    </row>
    <row r="11989" spans="1:89" x14ac:dyDescent="0.25">
      <c r="A11989" s="2"/>
      <c r="B11989" s="5"/>
      <c r="C11989" s="5"/>
      <c r="D11989" s="5"/>
      <c r="E11989" s="5"/>
      <c r="F11989" s="5"/>
      <c r="G11989" s="5"/>
      <c r="H11989" s="5"/>
      <c r="I11989" s="3"/>
      <c r="J11989" s="5"/>
      <c r="K11989" s="5"/>
      <c r="L11989" s="5"/>
      <c r="M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3"/>
      <c r="AU11989" s="5"/>
      <c r="AV11989" s="3"/>
      <c r="AW11989" s="3"/>
      <c r="AX11989" s="3"/>
      <c r="AY11989" s="3"/>
      <c r="AZ11989" s="3"/>
      <c r="BA11989" s="3"/>
      <c r="BB11989" s="3"/>
      <c r="BC11989" s="3"/>
      <c r="BD11989" s="3"/>
      <c r="BE11989" s="3"/>
      <c r="BF11989" s="3"/>
      <c r="BG11989" s="3"/>
      <c r="CK11989"/>
    </row>
    <row r="11990" spans="1:89" x14ac:dyDescent="0.25">
      <c r="A11990" s="2"/>
      <c r="B11990" s="5"/>
      <c r="C11990" s="5"/>
      <c r="D11990" s="5"/>
      <c r="E11990" s="5"/>
      <c r="F11990" s="5"/>
      <c r="G11990" s="5"/>
      <c r="H11990" s="5"/>
      <c r="I11990" s="3"/>
      <c r="J11990" s="5"/>
      <c r="K11990" s="5"/>
      <c r="L11990" s="5"/>
      <c r="M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3"/>
      <c r="AU11990" s="5"/>
      <c r="AV11990" s="3"/>
      <c r="AW11990" s="3"/>
      <c r="AX11990" s="3"/>
      <c r="AY11990" s="3"/>
      <c r="AZ11990" s="3"/>
      <c r="BA11990" s="3"/>
      <c r="BB11990" s="3"/>
      <c r="BC11990" s="3"/>
      <c r="BD11990" s="3"/>
      <c r="BE11990" s="3"/>
      <c r="BF11990" s="3"/>
      <c r="BG11990" s="3"/>
      <c r="CK11990"/>
    </row>
    <row r="11991" spans="1:89" x14ac:dyDescent="0.25">
      <c r="A11991" s="2"/>
      <c r="B11991" s="5"/>
      <c r="C11991" s="5"/>
      <c r="D11991" s="5"/>
      <c r="E11991" s="5"/>
      <c r="F11991" s="5"/>
      <c r="G11991" s="5"/>
      <c r="H11991" s="5"/>
      <c r="I11991" s="3"/>
      <c r="J11991" s="5"/>
      <c r="K11991" s="5"/>
      <c r="L11991" s="5"/>
      <c r="M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3"/>
      <c r="AU11991" s="5"/>
      <c r="AV11991" s="3"/>
      <c r="AW11991" s="3"/>
      <c r="AX11991" s="3"/>
      <c r="AY11991" s="3"/>
      <c r="AZ11991" s="3"/>
      <c r="BA11991" s="3"/>
      <c r="BB11991" s="3"/>
      <c r="BC11991" s="3"/>
      <c r="BD11991" s="3"/>
      <c r="BE11991" s="3"/>
      <c r="BF11991" s="3"/>
      <c r="BG11991" s="3"/>
      <c r="CK11991"/>
    </row>
    <row r="11992" spans="1:89" x14ac:dyDescent="0.25">
      <c r="A11992" s="2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  <c r="L11992" s="5"/>
      <c r="M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3"/>
      <c r="AU11992" s="5"/>
      <c r="AV11992" s="3"/>
      <c r="AW11992" s="3"/>
      <c r="AX11992" s="3"/>
      <c r="AY11992" s="3"/>
      <c r="AZ11992" s="3"/>
      <c r="BA11992" s="3"/>
      <c r="BB11992" s="3"/>
      <c r="BC11992" s="3"/>
      <c r="BD11992" s="3"/>
      <c r="BE11992" s="3"/>
      <c r="BF11992" s="3"/>
      <c r="BG11992" s="3"/>
      <c r="CK11992"/>
    </row>
    <row r="11993" spans="1:89" x14ac:dyDescent="0.25">
      <c r="A11993" s="2"/>
      <c r="B11993" s="5"/>
      <c r="C11993" s="5"/>
      <c r="D11993" s="5"/>
      <c r="E11993" s="5"/>
      <c r="F11993" s="5"/>
      <c r="G11993" s="5"/>
      <c r="H11993" s="5"/>
      <c r="I11993" s="3"/>
      <c r="J11993" s="5"/>
      <c r="K11993" s="5"/>
      <c r="L11993" s="5"/>
      <c r="M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3"/>
      <c r="AU11993" s="5"/>
      <c r="AV11993" s="3"/>
      <c r="AW11993" s="3"/>
      <c r="AX11993" s="3"/>
      <c r="AY11993" s="3"/>
      <c r="AZ11993" s="3"/>
      <c r="BA11993" s="3"/>
      <c r="BB11993" s="3"/>
      <c r="BC11993" s="3"/>
      <c r="BD11993" s="3"/>
      <c r="BE11993" s="3"/>
      <c r="BF11993" s="3"/>
      <c r="BG11993" s="3"/>
      <c r="CK11993"/>
    </row>
    <row r="11994" spans="1:89" x14ac:dyDescent="0.25">
      <c r="A11994" s="2"/>
      <c r="B11994" s="5"/>
      <c r="C11994" s="5"/>
      <c r="D11994" s="5"/>
      <c r="E11994" s="5"/>
      <c r="F11994" s="5"/>
      <c r="G11994" s="5"/>
      <c r="H11994" s="5"/>
      <c r="I11994" s="3"/>
      <c r="J11994" s="5"/>
      <c r="K11994" s="5"/>
      <c r="L11994" s="5"/>
      <c r="M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3"/>
      <c r="AU11994" s="5"/>
      <c r="AV11994" s="3"/>
      <c r="AW11994" s="3"/>
      <c r="AX11994" s="3"/>
      <c r="AY11994" s="3"/>
      <c r="AZ11994" s="3"/>
      <c r="BA11994" s="3"/>
      <c r="BB11994" s="3"/>
      <c r="BC11994" s="3"/>
      <c r="BD11994" s="3"/>
      <c r="BE11994" s="3"/>
      <c r="BF11994" s="3"/>
      <c r="BG11994" s="3"/>
      <c r="CK11994"/>
    </row>
    <row r="11995" spans="1:89" x14ac:dyDescent="0.25">
      <c r="A11995" s="2"/>
      <c r="B11995" s="5"/>
      <c r="C11995" s="5"/>
      <c r="D11995" s="5"/>
      <c r="E11995" s="5"/>
      <c r="F11995" s="5"/>
      <c r="G11995" s="5"/>
      <c r="H11995" s="5"/>
      <c r="I11995" s="3"/>
      <c r="J11995" s="5"/>
      <c r="K11995" s="5"/>
      <c r="L11995" s="5"/>
      <c r="M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3"/>
      <c r="AU11995" s="5"/>
      <c r="AV11995" s="3"/>
      <c r="AW11995" s="3"/>
      <c r="AX11995" s="3"/>
      <c r="AY11995" s="3"/>
      <c r="AZ11995" s="3"/>
      <c r="BA11995" s="3"/>
      <c r="BB11995" s="3"/>
      <c r="BC11995" s="3"/>
      <c r="BD11995" s="3"/>
      <c r="BE11995" s="3"/>
      <c r="BF11995" s="3"/>
      <c r="BG11995" s="3"/>
      <c r="CK11995"/>
    </row>
    <row r="11996" spans="1:89" x14ac:dyDescent="0.25">
      <c r="A11996" s="2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3"/>
      <c r="AU11996" s="5"/>
      <c r="AV11996" s="3"/>
      <c r="AW11996" s="3"/>
      <c r="AX11996" s="3"/>
      <c r="AY11996" s="3"/>
      <c r="AZ11996" s="3"/>
      <c r="BA11996" s="3"/>
      <c r="BB11996" s="3"/>
      <c r="BC11996" s="3"/>
      <c r="BD11996" s="3"/>
      <c r="BE11996" s="3"/>
      <c r="BF11996" s="3"/>
      <c r="BG11996" s="3"/>
      <c r="CK11996"/>
    </row>
    <row r="11997" spans="1:89" x14ac:dyDescent="0.25">
      <c r="A11997" s="2"/>
      <c r="B11997" s="5"/>
      <c r="C11997" s="5"/>
      <c r="D11997" s="5"/>
      <c r="E11997" s="5"/>
      <c r="F11997" s="5"/>
      <c r="G11997" s="5"/>
      <c r="H11997" s="5"/>
      <c r="I11997" s="3"/>
      <c r="J11997" s="5"/>
      <c r="K11997" s="5"/>
      <c r="L11997" s="5"/>
      <c r="M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3"/>
      <c r="AU11997" s="5"/>
      <c r="AV11997" s="3"/>
      <c r="AW11997" s="3"/>
      <c r="AX11997" s="3"/>
      <c r="AY11997" s="3"/>
      <c r="AZ11997" s="3"/>
      <c r="BA11997" s="3"/>
      <c r="BB11997" s="3"/>
      <c r="BC11997" s="3"/>
      <c r="BD11997" s="3"/>
      <c r="BE11997" s="3"/>
      <c r="BF11997" s="3"/>
      <c r="BG11997" s="3"/>
      <c r="CK11997"/>
    </row>
    <row r="11998" spans="1:89" x14ac:dyDescent="0.25">
      <c r="A11998" s="2"/>
      <c r="B11998" s="5"/>
      <c r="C11998" s="5"/>
      <c r="D11998" s="5"/>
      <c r="E11998" s="5"/>
      <c r="F11998" s="5"/>
      <c r="G11998" s="5"/>
      <c r="H11998" s="5"/>
      <c r="I11998" s="3"/>
      <c r="J11998" s="5"/>
      <c r="K11998" s="5"/>
      <c r="L11998" s="5"/>
      <c r="M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3"/>
      <c r="AU11998" s="5"/>
      <c r="AV11998" s="3"/>
      <c r="AW11998" s="3"/>
      <c r="AX11998" s="3"/>
      <c r="AY11998" s="3"/>
      <c r="AZ11998" s="3"/>
      <c r="BA11998" s="3"/>
      <c r="BB11998" s="3"/>
      <c r="BC11998" s="3"/>
      <c r="BD11998" s="3"/>
      <c r="BE11998" s="3"/>
      <c r="BF11998" s="3"/>
      <c r="BG11998" s="3"/>
      <c r="CK11998"/>
    </row>
    <row r="11999" spans="1:89" x14ac:dyDescent="0.25">
      <c r="A11999" s="2"/>
      <c r="B11999" s="5"/>
      <c r="C11999" s="5"/>
      <c r="D11999" s="5"/>
      <c r="E11999" s="5"/>
      <c r="F11999" s="5"/>
      <c r="G11999" s="5"/>
      <c r="H11999" s="5"/>
      <c r="I11999" s="3"/>
      <c r="J11999" s="5"/>
      <c r="K11999" s="5"/>
      <c r="L11999" s="5"/>
      <c r="M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3"/>
      <c r="AU11999" s="5"/>
      <c r="AV11999" s="3"/>
      <c r="AW11999" s="3"/>
      <c r="AX11999" s="3"/>
      <c r="AY11999" s="3"/>
      <c r="AZ11999" s="3"/>
      <c r="BA11999" s="3"/>
      <c r="BB11999" s="3"/>
      <c r="BC11999" s="3"/>
      <c r="BD11999" s="3"/>
      <c r="BE11999" s="3"/>
      <c r="BF11999" s="3"/>
      <c r="BG11999" s="3"/>
      <c r="CK11999"/>
    </row>
    <row r="12000" spans="1:89" x14ac:dyDescent="0.25">
      <c r="A12000" s="2"/>
      <c r="B12000" s="5"/>
      <c r="C12000" s="5"/>
      <c r="D12000" s="5"/>
      <c r="E12000" s="5"/>
      <c r="F12000" s="5"/>
      <c r="G12000" s="5"/>
      <c r="H12000" s="5"/>
      <c r="I12000" s="3"/>
      <c r="J12000" s="5"/>
      <c r="K12000" s="5"/>
      <c r="L12000" s="5"/>
      <c r="M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3"/>
      <c r="AU12000" s="5"/>
      <c r="AV12000" s="3"/>
      <c r="AW12000" s="3"/>
      <c r="AX12000" s="3"/>
      <c r="AY12000" s="3"/>
      <c r="AZ12000" s="3"/>
      <c r="BA12000" s="3"/>
      <c r="BB12000" s="3"/>
      <c r="BC12000" s="3"/>
      <c r="BD12000" s="3"/>
      <c r="BE12000" s="3"/>
      <c r="BF12000" s="3"/>
      <c r="BG12000" s="3"/>
      <c r="CK12000"/>
    </row>
    <row r="12001" spans="1:89" x14ac:dyDescent="0.25">
      <c r="A12001" s="2"/>
      <c r="B12001" s="5"/>
      <c r="C12001" s="5"/>
      <c r="D12001" s="5"/>
      <c r="E12001" s="5"/>
      <c r="F12001" s="5"/>
      <c r="G12001" s="5"/>
      <c r="H12001" s="5"/>
      <c r="I12001" s="3"/>
      <c r="J12001" s="5"/>
      <c r="K12001" s="5"/>
      <c r="L12001" s="5"/>
      <c r="M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3"/>
      <c r="AU12001" s="5"/>
      <c r="AV12001" s="3"/>
      <c r="AW12001" s="3"/>
      <c r="AX12001" s="3"/>
      <c r="AY12001" s="3"/>
      <c r="AZ12001" s="3"/>
      <c r="BA12001" s="3"/>
      <c r="BB12001" s="3"/>
      <c r="BC12001" s="3"/>
      <c r="BD12001" s="3"/>
      <c r="BE12001" s="3"/>
      <c r="BF12001" s="3"/>
      <c r="BG12001" s="3"/>
      <c r="CK12001"/>
    </row>
    <row r="12002" spans="1:89" x14ac:dyDescent="0.25">
      <c r="A12002" s="2"/>
      <c r="B12002" s="5"/>
      <c r="C12002" s="5"/>
      <c r="D12002" s="5"/>
      <c r="E12002" s="5"/>
      <c r="F12002" s="5"/>
      <c r="G12002" s="5"/>
      <c r="H12002" s="5"/>
      <c r="I12002" s="3"/>
      <c r="J12002" s="5"/>
      <c r="K12002" s="5"/>
      <c r="L12002" s="5"/>
      <c r="M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3"/>
      <c r="AU12002" s="5"/>
      <c r="AV12002" s="3"/>
      <c r="AW12002" s="3"/>
      <c r="AX12002" s="3"/>
      <c r="AY12002" s="3"/>
      <c r="AZ12002" s="3"/>
      <c r="BA12002" s="3"/>
      <c r="BB12002" s="3"/>
      <c r="BC12002" s="3"/>
      <c r="BD12002" s="3"/>
      <c r="BE12002" s="3"/>
      <c r="BF12002" s="3"/>
      <c r="BG12002" s="3"/>
      <c r="CK12002"/>
    </row>
    <row r="12003" spans="1:89" x14ac:dyDescent="0.25">
      <c r="A12003" s="2"/>
      <c r="B12003" s="5"/>
      <c r="C12003" s="5"/>
      <c r="D12003" s="5"/>
      <c r="E12003" s="5"/>
      <c r="F12003" s="5"/>
      <c r="G12003" s="5"/>
      <c r="H12003" s="5"/>
      <c r="I12003" s="3"/>
      <c r="J12003" s="5"/>
      <c r="K12003" s="5"/>
      <c r="L12003" s="5"/>
      <c r="M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3"/>
      <c r="AU12003" s="5"/>
      <c r="AV12003" s="3"/>
      <c r="AW12003" s="3"/>
      <c r="AX12003" s="3"/>
      <c r="AY12003" s="3"/>
      <c r="AZ12003" s="3"/>
      <c r="BA12003" s="3"/>
      <c r="BB12003" s="3"/>
      <c r="BC12003" s="3"/>
      <c r="BD12003" s="3"/>
      <c r="BE12003" s="3"/>
      <c r="BF12003" s="3"/>
      <c r="BG12003" s="3"/>
      <c r="CK12003"/>
    </row>
    <row r="12004" spans="1:89" x14ac:dyDescent="0.25">
      <c r="A12004" s="2"/>
      <c r="B12004" s="5"/>
      <c r="C12004" s="5"/>
      <c r="D12004" s="5"/>
      <c r="E12004" s="5"/>
      <c r="F12004" s="5"/>
      <c r="G12004" s="5"/>
      <c r="H12004" s="5"/>
      <c r="I12004" s="3"/>
      <c r="J12004" s="5"/>
      <c r="K12004" s="5"/>
      <c r="L12004" s="5"/>
      <c r="M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3"/>
      <c r="AU12004" s="5"/>
      <c r="AV12004" s="3"/>
      <c r="AW12004" s="3"/>
      <c r="AX12004" s="3"/>
      <c r="AY12004" s="3"/>
      <c r="AZ12004" s="3"/>
      <c r="BA12004" s="3"/>
      <c r="BB12004" s="3"/>
      <c r="BC12004" s="3"/>
      <c r="BD12004" s="3"/>
      <c r="BE12004" s="3"/>
      <c r="BF12004" s="3"/>
      <c r="BG12004" s="3"/>
      <c r="CK12004"/>
    </row>
    <row r="12005" spans="1:89" x14ac:dyDescent="0.25">
      <c r="A12005" s="2"/>
      <c r="B12005" s="5"/>
      <c r="C12005" s="5"/>
      <c r="D12005" s="5"/>
      <c r="E12005" s="5"/>
      <c r="F12005" s="5"/>
      <c r="G12005" s="5"/>
      <c r="H12005" s="5"/>
      <c r="I12005" s="5"/>
      <c r="J12005" s="5"/>
      <c r="K12005" s="5"/>
      <c r="L12005" s="5"/>
      <c r="M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3"/>
      <c r="AU12005" s="5"/>
      <c r="AV12005" s="3"/>
      <c r="AW12005" s="3"/>
      <c r="AX12005" s="3"/>
      <c r="AY12005" s="3"/>
      <c r="AZ12005" s="3"/>
      <c r="BA12005" s="3"/>
      <c r="BB12005" s="3"/>
      <c r="BC12005" s="3"/>
      <c r="BD12005" s="3"/>
      <c r="BE12005" s="3"/>
      <c r="BF12005" s="3"/>
      <c r="BG12005" s="3"/>
      <c r="CK12005"/>
    </row>
    <row r="12006" spans="1:89" x14ac:dyDescent="0.25">
      <c r="A12006" s="2"/>
      <c r="B12006" s="5"/>
      <c r="C12006" s="5"/>
      <c r="D12006" s="5"/>
      <c r="E12006" s="5"/>
      <c r="F12006" s="5"/>
      <c r="G12006" s="5"/>
      <c r="H12006" s="5"/>
      <c r="I12006" s="5"/>
      <c r="J12006" s="5"/>
      <c r="K12006" s="5"/>
      <c r="L12006" s="5"/>
      <c r="M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3"/>
      <c r="AU12006" s="5"/>
      <c r="AV12006" s="3"/>
      <c r="AW12006" s="3"/>
      <c r="AX12006" s="3"/>
      <c r="AY12006" s="3"/>
      <c r="AZ12006" s="3"/>
      <c r="BA12006" s="3"/>
      <c r="BB12006" s="3"/>
      <c r="BC12006" s="3"/>
      <c r="BD12006" s="3"/>
      <c r="BE12006" s="3"/>
      <c r="BF12006" s="3"/>
      <c r="BG12006" s="3"/>
      <c r="CK12006"/>
    </row>
    <row r="12007" spans="1:89" x14ac:dyDescent="0.25">
      <c r="A12007" s="2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  <c r="L12007" s="5"/>
      <c r="M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3"/>
      <c r="AU12007" s="5"/>
      <c r="AV12007" s="3"/>
      <c r="AW12007" s="3"/>
      <c r="AX12007" s="3"/>
      <c r="AY12007" s="3"/>
      <c r="AZ12007" s="3"/>
      <c r="BA12007" s="3"/>
      <c r="BB12007" s="3"/>
      <c r="BC12007" s="3"/>
      <c r="BD12007" s="3"/>
      <c r="BE12007" s="3"/>
      <c r="BF12007" s="3"/>
      <c r="BG12007" s="3"/>
      <c r="CK12007"/>
    </row>
    <row r="12008" spans="1:89" x14ac:dyDescent="0.25">
      <c r="A12008" s="2"/>
      <c r="B12008" s="5"/>
      <c r="C12008" s="5"/>
      <c r="D12008" s="5"/>
      <c r="E12008" s="5"/>
      <c r="F12008" s="5"/>
      <c r="G12008" s="5"/>
      <c r="H12008" s="5"/>
      <c r="I12008" s="3"/>
      <c r="J12008" s="5"/>
      <c r="K12008" s="5"/>
      <c r="L12008" s="5"/>
      <c r="M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3"/>
      <c r="AU12008" s="5"/>
      <c r="AV12008" s="3"/>
      <c r="AW12008" s="3"/>
      <c r="AX12008" s="3"/>
      <c r="AY12008" s="3"/>
      <c r="AZ12008" s="3"/>
      <c r="BA12008" s="3"/>
      <c r="BB12008" s="3"/>
      <c r="BC12008" s="3"/>
      <c r="BD12008" s="3"/>
      <c r="BE12008" s="3"/>
      <c r="BF12008" s="3"/>
      <c r="BG12008" s="3"/>
      <c r="CK12008"/>
    </row>
    <row r="12009" spans="1:89" x14ac:dyDescent="0.25">
      <c r="A12009" s="2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3"/>
      <c r="AU12009" s="5"/>
      <c r="AV12009" s="3"/>
      <c r="AW12009" s="3"/>
      <c r="AX12009" s="3"/>
      <c r="AY12009" s="3"/>
      <c r="AZ12009" s="3"/>
      <c r="BA12009" s="3"/>
      <c r="BB12009" s="3"/>
      <c r="BC12009" s="3"/>
      <c r="BD12009" s="3"/>
      <c r="BE12009" s="3"/>
      <c r="BF12009" s="3"/>
      <c r="BG12009" s="3"/>
      <c r="CK12009"/>
    </row>
    <row r="12010" spans="1:89" x14ac:dyDescent="0.25">
      <c r="A12010" s="2"/>
      <c r="B12010" s="5"/>
      <c r="C12010" s="5"/>
      <c r="D12010" s="5"/>
      <c r="E12010" s="5"/>
      <c r="F12010" s="5"/>
      <c r="G12010" s="5"/>
      <c r="H12010" s="5"/>
      <c r="I12010" s="5"/>
      <c r="J12010" s="5"/>
      <c r="K12010" s="5"/>
      <c r="L12010" s="5"/>
      <c r="M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3"/>
      <c r="AU12010" s="5"/>
      <c r="AV12010" s="3"/>
      <c r="AW12010" s="3"/>
      <c r="AX12010" s="3"/>
      <c r="AY12010" s="3"/>
      <c r="AZ12010" s="3"/>
      <c r="BA12010" s="3"/>
      <c r="BB12010" s="3"/>
      <c r="BC12010" s="3"/>
      <c r="BD12010" s="3"/>
      <c r="BE12010" s="3"/>
      <c r="BF12010" s="3"/>
      <c r="BG12010" s="3"/>
      <c r="CK12010"/>
    </row>
    <row r="12011" spans="1:89" x14ac:dyDescent="0.25">
      <c r="A12011" s="2"/>
      <c r="B12011" s="5"/>
      <c r="C12011" s="5"/>
      <c r="D12011" s="5"/>
      <c r="E12011" s="5"/>
      <c r="F12011" s="5"/>
      <c r="G12011" s="5"/>
      <c r="H12011" s="5"/>
      <c r="I12011" s="3"/>
      <c r="J12011" s="5"/>
      <c r="K12011" s="5"/>
      <c r="L12011" s="5"/>
      <c r="M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3"/>
      <c r="AU12011" s="5"/>
      <c r="AV12011" s="3"/>
      <c r="AW12011" s="3"/>
      <c r="AX12011" s="3"/>
      <c r="AY12011" s="3"/>
      <c r="AZ12011" s="3"/>
      <c r="BA12011" s="3"/>
      <c r="BB12011" s="3"/>
      <c r="BC12011" s="3"/>
      <c r="BD12011" s="3"/>
      <c r="BE12011" s="3"/>
      <c r="BF12011" s="3"/>
      <c r="BG12011" s="3"/>
      <c r="CK12011"/>
    </row>
    <row r="12012" spans="1:89" x14ac:dyDescent="0.25">
      <c r="A12012" s="2"/>
      <c r="B12012" s="5"/>
      <c r="C12012" s="5"/>
      <c r="D12012" s="5"/>
      <c r="E12012" s="5"/>
      <c r="F12012" s="5"/>
      <c r="G12012" s="5"/>
      <c r="H12012" s="5"/>
      <c r="I12012" s="3"/>
      <c r="J12012" s="5"/>
      <c r="K12012" s="5"/>
      <c r="L12012" s="5"/>
      <c r="M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3"/>
      <c r="AU12012" s="5"/>
      <c r="AV12012" s="3"/>
      <c r="AW12012" s="3"/>
      <c r="AX12012" s="3"/>
      <c r="AY12012" s="3"/>
      <c r="AZ12012" s="3"/>
      <c r="BA12012" s="3"/>
      <c r="BB12012" s="3"/>
      <c r="BC12012" s="3"/>
      <c r="BD12012" s="3"/>
      <c r="BE12012" s="3"/>
      <c r="BF12012" s="3"/>
      <c r="BG12012" s="3"/>
      <c r="CK12012"/>
    </row>
    <row r="12013" spans="1:89" x14ac:dyDescent="0.25">
      <c r="A12013" s="2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3"/>
      <c r="AU12013" s="5"/>
      <c r="AV12013" s="3"/>
      <c r="AW12013" s="3"/>
      <c r="AX12013" s="3"/>
      <c r="AY12013" s="3"/>
      <c r="AZ12013" s="3"/>
      <c r="BA12013" s="3"/>
      <c r="BB12013" s="3"/>
      <c r="BC12013" s="3"/>
      <c r="BD12013" s="3"/>
      <c r="BE12013" s="3"/>
      <c r="BF12013" s="3"/>
      <c r="BG12013" s="3"/>
      <c r="CK12013"/>
    </row>
    <row r="12014" spans="1:89" x14ac:dyDescent="0.25">
      <c r="A12014" s="2"/>
      <c r="B12014" s="5"/>
      <c r="C12014" s="5"/>
      <c r="D12014" s="5"/>
      <c r="E12014" s="5"/>
      <c r="F12014" s="5"/>
      <c r="G12014" s="5"/>
      <c r="H12014" s="5"/>
      <c r="I12014" s="3"/>
      <c r="J12014" s="5"/>
      <c r="K12014" s="5"/>
      <c r="L12014" s="5"/>
      <c r="M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3"/>
      <c r="AU12014" s="5"/>
      <c r="AV12014" s="3"/>
      <c r="AW12014" s="3"/>
      <c r="AX12014" s="3"/>
      <c r="AY12014" s="3"/>
      <c r="AZ12014" s="3"/>
      <c r="BA12014" s="3"/>
      <c r="BB12014" s="3"/>
      <c r="BC12014" s="3"/>
      <c r="BD12014" s="3"/>
      <c r="BE12014" s="3"/>
      <c r="BF12014" s="3"/>
      <c r="BG12014" s="3"/>
      <c r="CK12014"/>
    </row>
    <row r="12015" spans="1:89" x14ac:dyDescent="0.25">
      <c r="A12015" s="2"/>
      <c r="B12015" s="5"/>
      <c r="C12015" s="5"/>
      <c r="D12015" s="5"/>
      <c r="E12015" s="5"/>
      <c r="F12015" s="5"/>
      <c r="G12015" s="5"/>
      <c r="H12015" s="5"/>
      <c r="I12015" s="3"/>
      <c r="J12015" s="5"/>
      <c r="K12015" s="5"/>
      <c r="L12015" s="5"/>
      <c r="M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3"/>
      <c r="AU12015" s="5"/>
      <c r="AV12015" s="3"/>
      <c r="AW12015" s="3"/>
      <c r="AX12015" s="3"/>
      <c r="AY12015" s="3"/>
      <c r="AZ12015" s="3"/>
      <c r="BA12015" s="3"/>
      <c r="BB12015" s="3"/>
      <c r="BC12015" s="3"/>
      <c r="BD12015" s="3"/>
      <c r="BE12015" s="3"/>
      <c r="BF12015" s="3"/>
      <c r="BG12015" s="3"/>
      <c r="CK12015"/>
    </row>
    <row r="12016" spans="1:89" x14ac:dyDescent="0.25">
      <c r="A12016" s="2"/>
      <c r="B12016" s="5"/>
      <c r="C12016" s="5"/>
      <c r="D12016" s="5"/>
      <c r="E12016" s="5"/>
      <c r="F12016" s="5"/>
      <c r="G12016" s="5"/>
      <c r="H12016" s="5"/>
      <c r="I12016" s="3"/>
      <c r="J12016" s="5"/>
      <c r="K12016" s="5"/>
      <c r="L12016" s="5"/>
      <c r="M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3"/>
      <c r="AU12016" s="5"/>
      <c r="AV12016" s="3"/>
      <c r="AW12016" s="3"/>
      <c r="AX12016" s="3"/>
      <c r="AY12016" s="3"/>
      <c r="AZ12016" s="3"/>
      <c r="BA12016" s="3"/>
      <c r="BB12016" s="3"/>
      <c r="BC12016" s="3"/>
      <c r="BD12016" s="3"/>
      <c r="BE12016" s="3"/>
      <c r="BF12016" s="3"/>
      <c r="BG12016" s="3"/>
      <c r="CK12016"/>
    </row>
    <row r="12017" spans="1:89" x14ac:dyDescent="0.25">
      <c r="A12017" s="2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5"/>
      <c r="M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3"/>
      <c r="AU12017" s="5"/>
      <c r="AV12017" s="3"/>
      <c r="AW12017" s="3"/>
      <c r="AX12017" s="3"/>
      <c r="AY12017" s="3"/>
      <c r="AZ12017" s="3"/>
      <c r="BA12017" s="3"/>
      <c r="BB12017" s="3"/>
      <c r="BC12017" s="3"/>
      <c r="BD12017" s="3"/>
      <c r="BE12017" s="3"/>
      <c r="BF12017" s="3"/>
      <c r="BG12017" s="3"/>
      <c r="CK12017"/>
    </row>
    <row r="12018" spans="1:89" x14ac:dyDescent="0.25">
      <c r="A12018" s="2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  <c r="L12018" s="5"/>
      <c r="M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3"/>
      <c r="AU12018" s="5"/>
      <c r="AV12018" s="3"/>
      <c r="AW12018" s="3"/>
      <c r="AX12018" s="3"/>
      <c r="AY12018" s="3"/>
      <c r="AZ12018" s="3"/>
      <c r="BA12018" s="3"/>
      <c r="BB12018" s="3"/>
      <c r="BC12018" s="3"/>
      <c r="BD12018" s="3"/>
      <c r="BE12018" s="3"/>
      <c r="BF12018" s="3"/>
      <c r="BG12018" s="3"/>
      <c r="CK12018"/>
    </row>
    <row r="12019" spans="1:89" x14ac:dyDescent="0.25">
      <c r="A12019" s="2"/>
      <c r="B12019" s="5"/>
      <c r="C12019" s="5"/>
      <c r="D12019" s="5"/>
      <c r="E12019" s="5"/>
      <c r="F12019" s="5"/>
      <c r="G12019" s="5"/>
      <c r="H12019" s="5"/>
      <c r="I12019" s="3"/>
      <c r="J12019" s="5"/>
      <c r="K12019" s="5"/>
      <c r="L12019" s="5"/>
      <c r="M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3"/>
      <c r="AU12019" s="5"/>
      <c r="AV12019" s="3"/>
      <c r="AW12019" s="3"/>
      <c r="AX12019" s="3"/>
      <c r="AY12019" s="3"/>
      <c r="AZ12019" s="3"/>
      <c r="BA12019" s="3"/>
      <c r="BB12019" s="3"/>
      <c r="BC12019" s="3"/>
      <c r="BD12019" s="3"/>
      <c r="BE12019" s="3"/>
      <c r="BF12019" s="3"/>
      <c r="BG12019" s="3"/>
      <c r="CK12019"/>
    </row>
    <row r="12020" spans="1:89" x14ac:dyDescent="0.25">
      <c r="A12020" s="2"/>
      <c r="B12020" s="5"/>
      <c r="C12020" s="5"/>
      <c r="D12020" s="5"/>
      <c r="E12020" s="5"/>
      <c r="F12020" s="5"/>
      <c r="G12020" s="5"/>
      <c r="H12020" s="5"/>
      <c r="I12020" s="5"/>
      <c r="J12020" s="5"/>
      <c r="K12020" s="5"/>
      <c r="L12020" s="5"/>
      <c r="M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3"/>
      <c r="AU12020" s="5"/>
      <c r="AV12020" s="3"/>
      <c r="AW12020" s="3"/>
      <c r="AX12020" s="3"/>
      <c r="AY12020" s="3"/>
      <c r="AZ12020" s="3"/>
      <c r="BA12020" s="3"/>
      <c r="BB12020" s="3"/>
      <c r="BC12020" s="3"/>
      <c r="BD12020" s="3"/>
      <c r="BE12020" s="3"/>
      <c r="BF12020" s="3"/>
      <c r="BG12020" s="3"/>
      <c r="CK12020"/>
    </row>
    <row r="12021" spans="1:89" x14ac:dyDescent="0.25">
      <c r="A12021" s="2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  <c r="L12021" s="5"/>
      <c r="M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3"/>
      <c r="AU12021" s="5"/>
      <c r="AV12021" s="3"/>
      <c r="AW12021" s="3"/>
      <c r="AX12021" s="3"/>
      <c r="AY12021" s="3"/>
      <c r="AZ12021" s="3"/>
      <c r="BA12021" s="3"/>
      <c r="BB12021" s="3"/>
      <c r="BC12021" s="3"/>
      <c r="BD12021" s="3"/>
      <c r="BE12021" s="3"/>
      <c r="BF12021" s="3"/>
      <c r="BG12021" s="3"/>
      <c r="CK12021"/>
    </row>
    <row r="12022" spans="1:89" x14ac:dyDescent="0.25">
      <c r="A12022" s="2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  <c r="L12022" s="5"/>
      <c r="M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3"/>
      <c r="AU12022" s="5"/>
      <c r="AV12022" s="3"/>
      <c r="AW12022" s="3"/>
      <c r="AX12022" s="3"/>
      <c r="AY12022" s="3"/>
      <c r="AZ12022" s="3"/>
      <c r="BA12022" s="3"/>
      <c r="BB12022" s="3"/>
      <c r="BC12022" s="3"/>
      <c r="BD12022" s="3"/>
      <c r="BE12022" s="3"/>
      <c r="BF12022" s="3"/>
      <c r="BG12022" s="3"/>
      <c r="CK12022"/>
    </row>
    <row r="12023" spans="1:89" x14ac:dyDescent="0.25">
      <c r="A12023" s="2"/>
      <c r="B12023" s="5"/>
      <c r="C12023" s="5"/>
      <c r="D12023" s="5"/>
      <c r="E12023" s="5"/>
      <c r="F12023" s="5"/>
      <c r="G12023" s="5"/>
      <c r="H12023" s="5"/>
      <c r="I12023" s="3"/>
      <c r="J12023" s="5"/>
      <c r="K12023" s="5"/>
      <c r="L12023" s="5"/>
      <c r="M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3"/>
      <c r="AU12023" s="5"/>
      <c r="AV12023" s="3"/>
      <c r="AW12023" s="3"/>
      <c r="AX12023" s="3"/>
      <c r="AY12023" s="3"/>
      <c r="AZ12023" s="3"/>
      <c r="BA12023" s="3"/>
      <c r="BB12023" s="3"/>
      <c r="BC12023" s="3"/>
      <c r="BD12023" s="3"/>
      <c r="BE12023" s="3"/>
      <c r="BF12023" s="3"/>
      <c r="BG12023" s="3"/>
      <c r="CK12023"/>
    </row>
    <row r="12024" spans="1:89" x14ac:dyDescent="0.25">
      <c r="A12024" s="2"/>
      <c r="B12024" s="5"/>
      <c r="C12024" s="5"/>
      <c r="D12024" s="5"/>
      <c r="E12024" s="5"/>
      <c r="F12024" s="5"/>
      <c r="G12024" s="5"/>
      <c r="H12024" s="5"/>
      <c r="I12024" s="3"/>
      <c r="J12024" s="5"/>
      <c r="K12024" s="5"/>
      <c r="L12024" s="5"/>
      <c r="M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3"/>
      <c r="AU12024" s="5"/>
      <c r="AV12024" s="3"/>
      <c r="AW12024" s="3"/>
      <c r="AX12024" s="3"/>
      <c r="AY12024" s="3"/>
      <c r="AZ12024" s="3"/>
      <c r="BA12024" s="3"/>
      <c r="BB12024" s="3"/>
      <c r="BC12024" s="3"/>
      <c r="BD12024" s="3"/>
      <c r="BE12024" s="3"/>
      <c r="BF12024" s="3"/>
      <c r="BG12024" s="3"/>
      <c r="CK12024"/>
    </row>
    <row r="12025" spans="1:89" x14ac:dyDescent="0.25">
      <c r="A12025" s="2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3"/>
      <c r="AU12025" s="5"/>
      <c r="AV12025" s="3"/>
      <c r="AW12025" s="3"/>
      <c r="AX12025" s="3"/>
      <c r="AY12025" s="3"/>
      <c r="AZ12025" s="3"/>
      <c r="BA12025" s="3"/>
      <c r="BB12025" s="3"/>
      <c r="BC12025" s="3"/>
      <c r="BD12025" s="3"/>
      <c r="BE12025" s="3"/>
      <c r="BF12025" s="3"/>
      <c r="BG12025" s="3"/>
      <c r="CK12025"/>
    </row>
    <row r="12026" spans="1:89" x14ac:dyDescent="0.25">
      <c r="A12026" s="2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3"/>
      <c r="AU12026" s="5"/>
      <c r="AV12026" s="3"/>
      <c r="AW12026" s="3"/>
      <c r="AX12026" s="3"/>
      <c r="AY12026" s="3"/>
      <c r="AZ12026" s="3"/>
      <c r="BA12026" s="3"/>
      <c r="BB12026" s="3"/>
      <c r="BC12026" s="3"/>
      <c r="BD12026" s="3"/>
      <c r="BE12026" s="3"/>
      <c r="BF12026" s="3"/>
      <c r="BG12026" s="3"/>
      <c r="CK12026"/>
    </row>
    <row r="12027" spans="1:89" x14ac:dyDescent="0.25">
      <c r="A12027" s="2"/>
      <c r="B12027" s="5"/>
      <c r="C12027" s="5"/>
      <c r="D12027" s="5"/>
      <c r="E12027" s="5"/>
      <c r="F12027" s="5"/>
      <c r="G12027" s="5"/>
      <c r="H12027" s="5"/>
      <c r="I12027" s="3"/>
      <c r="J12027" s="5"/>
      <c r="K12027" s="5"/>
      <c r="L12027" s="5"/>
      <c r="M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3"/>
      <c r="AU12027" s="5"/>
      <c r="AV12027" s="3"/>
      <c r="AW12027" s="3"/>
      <c r="AX12027" s="3"/>
      <c r="AY12027" s="3"/>
      <c r="AZ12027" s="3"/>
      <c r="BA12027" s="3"/>
      <c r="BB12027" s="3"/>
      <c r="BC12027" s="3"/>
      <c r="BD12027" s="3"/>
      <c r="BE12027" s="3"/>
      <c r="BF12027" s="3"/>
      <c r="BG12027" s="3"/>
      <c r="CK12027"/>
    </row>
    <row r="12028" spans="1:89" x14ac:dyDescent="0.25">
      <c r="A12028" s="2"/>
      <c r="B12028" s="5"/>
      <c r="C12028" s="5"/>
      <c r="D12028" s="5"/>
      <c r="E12028" s="5"/>
      <c r="F12028" s="5"/>
      <c r="G12028" s="5"/>
      <c r="H12028" s="5"/>
      <c r="I12028" s="3"/>
      <c r="J12028" s="5"/>
      <c r="K12028" s="5"/>
      <c r="L12028" s="5"/>
      <c r="M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3"/>
      <c r="AU12028" s="5"/>
      <c r="AV12028" s="3"/>
      <c r="AW12028" s="3"/>
      <c r="AX12028" s="3"/>
      <c r="AY12028" s="3"/>
      <c r="AZ12028" s="3"/>
      <c r="BA12028" s="3"/>
      <c r="BB12028" s="3"/>
      <c r="BC12028" s="3"/>
      <c r="BD12028" s="3"/>
      <c r="BE12028" s="3"/>
      <c r="BF12028" s="3"/>
      <c r="BG12028" s="3"/>
      <c r="CK12028"/>
    </row>
    <row r="12029" spans="1:89" x14ac:dyDescent="0.25">
      <c r="A12029" s="2"/>
      <c r="B12029" s="5"/>
      <c r="C12029" s="5"/>
      <c r="D12029" s="5"/>
      <c r="E12029" s="5"/>
      <c r="F12029" s="5"/>
      <c r="G12029" s="5"/>
      <c r="H12029" s="5"/>
      <c r="I12029" s="3"/>
      <c r="J12029" s="5"/>
      <c r="K12029" s="5"/>
      <c r="L12029" s="5"/>
      <c r="M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3"/>
      <c r="AU12029" s="5"/>
      <c r="AV12029" s="3"/>
      <c r="AW12029" s="3"/>
      <c r="AX12029" s="3"/>
      <c r="AY12029" s="3"/>
      <c r="AZ12029" s="3"/>
      <c r="BA12029" s="3"/>
      <c r="BB12029" s="3"/>
      <c r="BC12029" s="3"/>
      <c r="BD12029" s="3"/>
      <c r="BE12029" s="3"/>
      <c r="BF12029" s="3"/>
      <c r="BG12029" s="3"/>
      <c r="CK12029"/>
    </row>
    <row r="12030" spans="1:89" x14ac:dyDescent="0.25">
      <c r="A12030" s="2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  <c r="L12030" s="5"/>
      <c r="M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3"/>
      <c r="AU12030" s="5"/>
      <c r="AV12030" s="3"/>
      <c r="AW12030" s="3"/>
      <c r="AX12030" s="3"/>
      <c r="AY12030" s="3"/>
      <c r="AZ12030" s="3"/>
      <c r="BA12030" s="3"/>
      <c r="BB12030" s="3"/>
      <c r="BC12030" s="3"/>
      <c r="BD12030" s="3"/>
      <c r="BE12030" s="3"/>
      <c r="BF12030" s="3"/>
      <c r="BG12030" s="3"/>
      <c r="CK12030"/>
    </row>
    <row r="12031" spans="1:89" x14ac:dyDescent="0.25">
      <c r="A12031" s="2"/>
      <c r="B12031" s="5"/>
      <c r="C12031" s="5"/>
      <c r="D12031" s="5"/>
      <c r="E12031" s="5"/>
      <c r="F12031" s="5"/>
      <c r="G12031" s="5"/>
      <c r="H12031" s="5"/>
      <c r="I12031" s="3"/>
      <c r="J12031" s="5"/>
      <c r="K12031" s="5"/>
      <c r="L12031" s="5"/>
      <c r="M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3"/>
      <c r="AU12031" s="5"/>
      <c r="AV12031" s="3"/>
      <c r="AW12031" s="3"/>
      <c r="AX12031" s="3"/>
      <c r="AY12031" s="3"/>
      <c r="AZ12031" s="3"/>
      <c r="BA12031" s="3"/>
      <c r="BB12031" s="3"/>
      <c r="BC12031" s="3"/>
      <c r="BD12031" s="3"/>
      <c r="BE12031" s="3"/>
      <c r="BF12031" s="3"/>
      <c r="BG12031" s="3"/>
      <c r="CK12031"/>
    </row>
    <row r="12032" spans="1:89" x14ac:dyDescent="0.25">
      <c r="A12032" s="2"/>
      <c r="B12032" s="5"/>
      <c r="C12032" s="5"/>
      <c r="D12032" s="5"/>
      <c r="E12032" s="5"/>
      <c r="F12032" s="5"/>
      <c r="G12032" s="5"/>
      <c r="H12032" s="5"/>
      <c r="I12032" s="3"/>
      <c r="J12032" s="5"/>
      <c r="K12032" s="5"/>
      <c r="L12032" s="5"/>
      <c r="M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3"/>
      <c r="AU12032" s="5"/>
      <c r="AV12032" s="3"/>
      <c r="AW12032" s="3"/>
      <c r="AX12032" s="3"/>
      <c r="AY12032" s="3"/>
      <c r="AZ12032" s="3"/>
      <c r="BA12032" s="3"/>
      <c r="BB12032" s="3"/>
      <c r="BC12032" s="3"/>
      <c r="BD12032" s="3"/>
      <c r="BE12032" s="3"/>
      <c r="BF12032" s="3"/>
      <c r="BG12032" s="3"/>
      <c r="CK12032"/>
    </row>
    <row r="12033" spans="1:89" x14ac:dyDescent="0.25">
      <c r="A12033" s="2"/>
      <c r="B12033" s="5"/>
      <c r="C12033" s="5"/>
      <c r="D12033" s="5"/>
      <c r="E12033" s="5"/>
      <c r="F12033" s="5"/>
      <c r="G12033" s="5"/>
      <c r="H12033" s="5"/>
      <c r="I12033" s="3"/>
      <c r="J12033" s="5"/>
      <c r="K12033" s="5"/>
      <c r="L12033" s="5"/>
      <c r="M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3"/>
      <c r="AU12033" s="5"/>
      <c r="AV12033" s="3"/>
      <c r="AW12033" s="3"/>
      <c r="AX12033" s="3"/>
      <c r="AY12033" s="3"/>
      <c r="AZ12033" s="3"/>
      <c r="BA12033" s="3"/>
      <c r="BB12033" s="3"/>
      <c r="BC12033" s="3"/>
      <c r="BD12033" s="3"/>
      <c r="BE12033" s="3"/>
      <c r="BF12033" s="3"/>
      <c r="BG12033" s="3"/>
      <c r="CK12033"/>
    </row>
    <row r="12034" spans="1:89" x14ac:dyDescent="0.25">
      <c r="A12034" s="2"/>
      <c r="B12034" s="5"/>
      <c r="C12034" s="5"/>
      <c r="D12034" s="5"/>
      <c r="E12034" s="5"/>
      <c r="F12034" s="5"/>
      <c r="G12034" s="5"/>
      <c r="H12034" s="5"/>
      <c r="I12034" s="5"/>
      <c r="J12034" s="5"/>
      <c r="K12034" s="5"/>
      <c r="L12034" s="5"/>
      <c r="M12034" s="5"/>
      <c r="AJ12034" s="3"/>
      <c r="AK12034" s="3"/>
      <c r="AL12034" s="3"/>
      <c r="AM12034" s="3"/>
      <c r="AN12034" s="5"/>
      <c r="AO12034" s="5"/>
      <c r="AP12034" s="5"/>
      <c r="AQ12034" s="5"/>
      <c r="AR12034" s="5"/>
      <c r="AS12034" s="5"/>
      <c r="AT12034" s="3"/>
      <c r="AU12034" s="5"/>
      <c r="AV12034" s="3"/>
      <c r="AW12034" s="3"/>
      <c r="AX12034" s="3"/>
      <c r="AY12034" s="3"/>
      <c r="AZ12034" s="3"/>
      <c r="BA12034" s="3"/>
      <c r="BB12034" s="3"/>
      <c r="BC12034" s="3"/>
      <c r="BD12034" s="3"/>
      <c r="BE12034" s="3"/>
      <c r="BF12034" s="3"/>
      <c r="BG12034" s="3"/>
      <c r="CK12034"/>
    </row>
    <row r="12035" spans="1:89" x14ac:dyDescent="0.25">
      <c r="A12035" s="2"/>
      <c r="B12035" s="5"/>
      <c r="C12035" s="5"/>
      <c r="D12035" s="5"/>
      <c r="E12035" s="5"/>
      <c r="F12035" s="5"/>
      <c r="G12035" s="5"/>
      <c r="H12035" s="5"/>
      <c r="I12035" s="5"/>
      <c r="J12035" s="5"/>
      <c r="K12035" s="5"/>
      <c r="L12035" s="5"/>
      <c r="M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3"/>
      <c r="AU12035" s="5"/>
      <c r="AV12035" s="3"/>
      <c r="AW12035" s="3"/>
      <c r="AX12035" s="3"/>
      <c r="AY12035" s="3"/>
      <c r="AZ12035" s="3"/>
      <c r="BA12035" s="3"/>
      <c r="BB12035" s="3"/>
      <c r="BC12035" s="3"/>
      <c r="BD12035" s="3"/>
      <c r="BE12035" s="3"/>
      <c r="BF12035" s="3"/>
      <c r="BG12035" s="3"/>
      <c r="CK12035"/>
    </row>
    <row r="12036" spans="1:89" x14ac:dyDescent="0.25">
      <c r="A12036" s="2"/>
      <c r="B12036" s="5"/>
      <c r="C12036" s="5"/>
      <c r="D12036" s="5"/>
      <c r="E12036" s="5"/>
      <c r="F12036" s="5"/>
      <c r="G12036" s="5"/>
      <c r="H12036" s="5"/>
      <c r="I12036" s="3"/>
      <c r="J12036" s="5"/>
      <c r="K12036" s="5"/>
      <c r="L12036" s="5"/>
      <c r="M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3"/>
      <c r="AU12036" s="5"/>
      <c r="AV12036" s="3"/>
      <c r="AW12036" s="3"/>
      <c r="AX12036" s="3"/>
      <c r="AY12036" s="3"/>
      <c r="AZ12036" s="3"/>
      <c r="BA12036" s="3"/>
      <c r="BB12036" s="3"/>
      <c r="BC12036" s="3"/>
      <c r="BD12036" s="3"/>
      <c r="BE12036" s="3"/>
      <c r="BF12036" s="3"/>
      <c r="BG12036" s="3"/>
      <c r="CK12036"/>
    </row>
    <row r="12037" spans="1:89" x14ac:dyDescent="0.25">
      <c r="A12037" s="2"/>
      <c r="B12037" s="5"/>
      <c r="C12037" s="5"/>
      <c r="D12037" s="5"/>
      <c r="E12037" s="5"/>
      <c r="F12037" s="5"/>
      <c r="G12037" s="5"/>
      <c r="H12037" s="5"/>
      <c r="I12037" s="3"/>
      <c r="J12037" s="5"/>
      <c r="K12037" s="5"/>
      <c r="L12037" s="5"/>
      <c r="M12037" s="5"/>
      <c r="AJ12037" s="3"/>
      <c r="AK12037" s="3"/>
      <c r="AL12037" s="3"/>
      <c r="AM12037" s="5"/>
      <c r="AN12037" s="5"/>
      <c r="AO12037" s="5"/>
      <c r="AP12037" s="5"/>
      <c r="AQ12037" s="5"/>
      <c r="AR12037" s="5"/>
      <c r="AS12037" s="5"/>
      <c r="AT12037" s="3"/>
      <c r="AU12037" s="5"/>
      <c r="AV12037" s="3"/>
      <c r="AW12037" s="3"/>
      <c r="AX12037" s="3"/>
      <c r="AY12037" s="3"/>
      <c r="AZ12037" s="3"/>
      <c r="BA12037" s="3"/>
      <c r="BB12037" s="3"/>
      <c r="BC12037" s="3"/>
      <c r="BD12037" s="3"/>
      <c r="BE12037" s="3"/>
      <c r="BF12037" s="3"/>
      <c r="BG12037" s="3"/>
      <c r="CK12037"/>
    </row>
    <row r="12038" spans="1:89" x14ac:dyDescent="0.25">
      <c r="A12038" s="2"/>
      <c r="B12038" s="5"/>
      <c r="C12038" s="5"/>
      <c r="D12038" s="5"/>
      <c r="E12038" s="5"/>
      <c r="F12038" s="5"/>
      <c r="G12038" s="5"/>
      <c r="H12038" s="5"/>
      <c r="I12038" s="3"/>
      <c r="J12038" s="5"/>
      <c r="K12038" s="5"/>
      <c r="L12038" s="5"/>
      <c r="M12038" s="5"/>
      <c r="AJ12038" s="3"/>
      <c r="AK12038" s="3"/>
      <c r="AL12038" s="3"/>
      <c r="AM12038" s="3"/>
      <c r="AN12038" s="5"/>
      <c r="AO12038" s="5"/>
      <c r="AP12038" s="5"/>
      <c r="AQ12038" s="5"/>
      <c r="AR12038" s="5"/>
      <c r="AS12038" s="5"/>
      <c r="AT12038" s="3"/>
      <c r="AU12038" s="5"/>
      <c r="AV12038" s="3"/>
      <c r="AW12038" s="3"/>
      <c r="AX12038" s="3"/>
      <c r="AY12038" s="3"/>
      <c r="AZ12038" s="3"/>
      <c r="BA12038" s="3"/>
      <c r="BB12038" s="3"/>
      <c r="BC12038" s="3"/>
      <c r="BD12038" s="3"/>
      <c r="BE12038" s="3"/>
      <c r="BF12038" s="3"/>
      <c r="BG12038" s="3"/>
      <c r="CK12038"/>
    </row>
    <row r="12039" spans="1:89" x14ac:dyDescent="0.25">
      <c r="A12039" s="2"/>
      <c r="B12039" s="5"/>
      <c r="C12039" s="5"/>
      <c r="D12039" s="5"/>
      <c r="E12039" s="5"/>
      <c r="F12039" s="5"/>
      <c r="G12039" s="5"/>
      <c r="H12039" s="5"/>
      <c r="I12039" s="3"/>
      <c r="J12039" s="5"/>
      <c r="K12039" s="5"/>
      <c r="L12039" s="5"/>
      <c r="M12039" s="5"/>
      <c r="AJ12039" s="3"/>
      <c r="AK12039" s="3"/>
      <c r="AL12039" s="3"/>
      <c r="AM12039" s="3"/>
      <c r="AN12039" s="5"/>
      <c r="AO12039" s="5"/>
      <c r="AP12039" s="5"/>
      <c r="AQ12039" s="5"/>
      <c r="AR12039" s="5"/>
      <c r="AS12039" s="5"/>
      <c r="AT12039" s="3"/>
      <c r="AU12039" s="5"/>
      <c r="AV12039" s="3"/>
      <c r="AW12039" s="3"/>
      <c r="AX12039" s="3"/>
      <c r="AY12039" s="3"/>
      <c r="AZ12039" s="3"/>
      <c r="BA12039" s="3"/>
      <c r="BB12039" s="3"/>
      <c r="BC12039" s="3"/>
      <c r="BD12039" s="3"/>
      <c r="BE12039" s="3"/>
      <c r="BF12039" s="3"/>
      <c r="BG12039" s="3"/>
      <c r="CK12039"/>
    </row>
    <row r="12040" spans="1:89" x14ac:dyDescent="0.25">
      <c r="A12040" s="2"/>
      <c r="B12040" s="5"/>
      <c r="C12040" s="5"/>
      <c r="D12040" s="5"/>
      <c r="E12040" s="5"/>
      <c r="F12040" s="5"/>
      <c r="G12040" s="5"/>
      <c r="H12040" s="5"/>
      <c r="I12040" s="3"/>
      <c r="J12040" s="5"/>
      <c r="K12040" s="5"/>
      <c r="L12040" s="5"/>
      <c r="M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3"/>
      <c r="AU12040" s="5"/>
      <c r="AV12040" s="3"/>
      <c r="AW12040" s="3"/>
      <c r="AX12040" s="3"/>
      <c r="AY12040" s="3"/>
      <c r="AZ12040" s="3"/>
      <c r="BA12040" s="3"/>
      <c r="BB12040" s="3"/>
      <c r="BC12040" s="3"/>
      <c r="BD12040" s="3"/>
      <c r="BE12040" s="3"/>
      <c r="BF12040" s="3"/>
      <c r="BG12040" s="3"/>
      <c r="CK12040"/>
    </row>
    <row r="12041" spans="1:89" x14ac:dyDescent="0.25">
      <c r="A12041" s="2"/>
      <c r="B12041" s="5"/>
      <c r="C12041" s="5"/>
      <c r="D12041" s="5"/>
      <c r="E12041" s="5"/>
      <c r="F12041" s="5"/>
      <c r="G12041" s="5"/>
      <c r="H12041" s="5"/>
      <c r="I12041" s="3"/>
      <c r="J12041" s="5"/>
      <c r="K12041" s="5"/>
      <c r="L12041" s="5"/>
      <c r="M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3"/>
      <c r="AU12041" s="5"/>
      <c r="AV12041" s="3"/>
      <c r="AW12041" s="3"/>
      <c r="AX12041" s="3"/>
      <c r="AY12041" s="3"/>
      <c r="AZ12041" s="3"/>
      <c r="BA12041" s="3"/>
      <c r="BB12041" s="3"/>
      <c r="BC12041" s="3"/>
      <c r="BD12041" s="3"/>
      <c r="BE12041" s="3"/>
      <c r="BF12041" s="3"/>
      <c r="BG12041" s="3"/>
      <c r="CK12041"/>
    </row>
    <row r="12042" spans="1:89" x14ac:dyDescent="0.25">
      <c r="A12042" s="2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  <c r="L12042" s="5"/>
      <c r="M12042" s="5"/>
      <c r="AJ12042" s="3"/>
      <c r="AK12042" s="3"/>
      <c r="AL12042" s="3"/>
      <c r="AM12042" s="5"/>
      <c r="AN12042" s="5"/>
      <c r="AO12042" s="5"/>
      <c r="AP12042" s="5"/>
      <c r="AQ12042" s="5"/>
      <c r="AR12042" s="5"/>
      <c r="AS12042" s="5"/>
      <c r="AT12042" s="3"/>
      <c r="AU12042" s="5"/>
      <c r="AV12042" s="3"/>
      <c r="AW12042" s="3"/>
      <c r="AX12042" s="3"/>
      <c r="AY12042" s="3"/>
      <c r="AZ12042" s="3"/>
      <c r="BA12042" s="3"/>
      <c r="BB12042" s="3"/>
      <c r="BC12042" s="3"/>
      <c r="BD12042" s="3"/>
      <c r="BE12042" s="3"/>
      <c r="BF12042" s="3"/>
      <c r="BG12042" s="3"/>
      <c r="CK12042"/>
    </row>
    <row r="12043" spans="1:89" x14ac:dyDescent="0.25">
      <c r="A12043" s="2"/>
      <c r="B12043" s="5"/>
      <c r="C12043" s="5"/>
      <c r="D12043" s="5"/>
      <c r="E12043" s="5"/>
      <c r="F12043" s="5"/>
      <c r="G12043" s="5"/>
      <c r="H12043" s="5"/>
      <c r="I12043" s="3"/>
      <c r="J12043" s="5"/>
      <c r="K12043" s="5"/>
      <c r="L12043" s="5"/>
      <c r="M12043" s="5"/>
      <c r="AJ12043" s="3"/>
      <c r="AK12043" s="3"/>
      <c r="AL12043" s="3"/>
      <c r="AM12043" s="3"/>
      <c r="AN12043" s="5"/>
      <c r="AO12043" s="5"/>
      <c r="AP12043" s="5"/>
      <c r="AQ12043" s="5"/>
      <c r="AR12043" s="5"/>
      <c r="AS12043" s="5"/>
      <c r="AT12043" s="3"/>
      <c r="AU12043" s="5"/>
      <c r="AV12043" s="3"/>
      <c r="AW12043" s="3"/>
      <c r="AX12043" s="3"/>
      <c r="AY12043" s="3"/>
      <c r="AZ12043" s="3"/>
      <c r="BA12043" s="3"/>
      <c r="BB12043" s="3"/>
      <c r="BC12043" s="3"/>
      <c r="BD12043" s="3"/>
      <c r="BE12043" s="3"/>
      <c r="BF12043" s="3"/>
      <c r="BG12043" s="3"/>
      <c r="CK12043"/>
    </row>
    <row r="12044" spans="1:89" x14ac:dyDescent="0.25">
      <c r="A12044" s="2"/>
      <c r="B12044" s="5"/>
      <c r="C12044" s="5"/>
      <c r="D12044" s="5"/>
      <c r="E12044" s="5"/>
      <c r="F12044" s="5"/>
      <c r="G12044" s="5"/>
      <c r="H12044" s="5"/>
      <c r="I12044" s="3"/>
      <c r="J12044" s="5"/>
      <c r="K12044" s="5"/>
      <c r="L12044" s="5"/>
      <c r="M12044" s="5"/>
      <c r="AJ12044" s="3"/>
      <c r="AK12044" s="3"/>
      <c r="AL12044" s="3"/>
      <c r="AM12044" s="5"/>
      <c r="AN12044" s="5"/>
      <c r="AO12044" s="5"/>
      <c r="AP12044" s="5"/>
      <c r="AQ12044" s="5"/>
      <c r="AR12044" s="5"/>
      <c r="AS12044" s="5"/>
      <c r="AT12044" s="3"/>
      <c r="AU12044" s="5"/>
      <c r="AV12044" s="3"/>
      <c r="AW12044" s="3"/>
      <c r="AX12044" s="3"/>
      <c r="AY12044" s="3"/>
      <c r="AZ12044" s="3"/>
      <c r="BA12044" s="3"/>
      <c r="BB12044" s="3"/>
      <c r="BC12044" s="3"/>
      <c r="BD12044" s="3"/>
      <c r="BE12044" s="3"/>
      <c r="BF12044" s="3"/>
      <c r="BG12044" s="3"/>
      <c r="CK12044"/>
    </row>
    <row r="12045" spans="1:89" x14ac:dyDescent="0.25">
      <c r="A12045" s="2"/>
      <c r="B12045" s="5"/>
      <c r="C12045" s="5"/>
      <c r="D12045" s="5"/>
      <c r="E12045" s="5"/>
      <c r="F12045" s="5"/>
      <c r="G12045" s="5"/>
      <c r="H12045" s="5"/>
      <c r="I12045" s="5"/>
      <c r="J12045" s="5"/>
      <c r="K12045" s="5"/>
      <c r="L12045" s="5"/>
      <c r="M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3"/>
      <c r="AU12045" s="5"/>
      <c r="AV12045" s="3"/>
      <c r="AW12045" s="3"/>
      <c r="AX12045" s="3"/>
      <c r="AY12045" s="3"/>
      <c r="AZ12045" s="3"/>
      <c r="BA12045" s="3"/>
      <c r="BB12045" s="3"/>
      <c r="BC12045" s="3"/>
      <c r="BD12045" s="3"/>
      <c r="BE12045" s="3"/>
      <c r="BF12045" s="3"/>
      <c r="BG12045" s="3"/>
      <c r="CK12045"/>
    </row>
    <row r="12046" spans="1:89" x14ac:dyDescent="0.25">
      <c r="A12046" s="2"/>
      <c r="B12046" s="5"/>
      <c r="C12046" s="5"/>
      <c r="D12046" s="5"/>
      <c r="E12046" s="5"/>
      <c r="F12046" s="5"/>
      <c r="G12046" s="5"/>
      <c r="H12046" s="5"/>
      <c r="I12046" s="5"/>
      <c r="J12046" s="5"/>
      <c r="K12046" s="5"/>
      <c r="L12046" s="5"/>
      <c r="M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3"/>
      <c r="AU12046" s="5"/>
      <c r="AV12046" s="3"/>
      <c r="AW12046" s="3"/>
      <c r="AX12046" s="3"/>
      <c r="AY12046" s="3"/>
      <c r="AZ12046" s="3"/>
      <c r="BA12046" s="3"/>
      <c r="BB12046" s="3"/>
      <c r="BC12046" s="3"/>
      <c r="BD12046" s="3"/>
      <c r="BE12046" s="3"/>
      <c r="BF12046" s="3"/>
      <c r="BG12046" s="3"/>
      <c r="CK12046"/>
    </row>
    <row r="12047" spans="1:89" x14ac:dyDescent="0.25">
      <c r="A12047" s="2"/>
      <c r="B12047" s="5"/>
      <c r="C12047" s="5"/>
      <c r="D12047" s="5"/>
      <c r="E12047" s="5"/>
      <c r="F12047" s="5"/>
      <c r="G12047" s="5"/>
      <c r="H12047" s="5"/>
      <c r="I12047" s="5"/>
      <c r="J12047" s="5"/>
      <c r="K12047" s="5"/>
      <c r="L12047" s="5"/>
      <c r="M12047" s="5"/>
      <c r="AJ12047" s="3"/>
      <c r="AK12047" s="3"/>
      <c r="AL12047" s="3"/>
      <c r="AM12047" s="5"/>
      <c r="AN12047" s="5"/>
      <c r="AO12047" s="5"/>
      <c r="AP12047" s="5"/>
      <c r="AQ12047" s="5"/>
      <c r="AR12047" s="5"/>
      <c r="AS12047" s="5"/>
      <c r="AT12047" s="3"/>
      <c r="AU12047" s="5"/>
      <c r="AV12047" s="3"/>
      <c r="AW12047" s="3"/>
      <c r="AX12047" s="3"/>
      <c r="AY12047" s="3"/>
      <c r="AZ12047" s="3"/>
      <c r="BA12047" s="3"/>
      <c r="BB12047" s="3"/>
      <c r="BC12047" s="3"/>
      <c r="BD12047" s="3"/>
      <c r="BE12047" s="3"/>
      <c r="BF12047" s="3"/>
      <c r="BG12047" s="3"/>
      <c r="CK12047"/>
    </row>
    <row r="12048" spans="1:89" x14ac:dyDescent="0.25">
      <c r="A12048" s="2"/>
      <c r="B12048" s="5"/>
      <c r="C12048" s="5"/>
      <c r="D12048" s="5"/>
      <c r="E12048" s="5"/>
      <c r="F12048" s="5"/>
      <c r="G12048" s="5"/>
      <c r="H12048" s="5"/>
      <c r="I12048" s="3"/>
      <c r="J12048" s="5"/>
      <c r="K12048" s="5"/>
      <c r="L12048" s="5"/>
      <c r="M12048" s="5"/>
      <c r="AJ12048" s="3"/>
      <c r="AK12048" s="3"/>
      <c r="AL12048" s="3"/>
      <c r="AM12048" s="5"/>
      <c r="AN12048" s="5"/>
      <c r="AO12048" s="5"/>
      <c r="AP12048" s="5"/>
      <c r="AQ12048" s="5"/>
      <c r="AR12048" s="5"/>
      <c r="AS12048" s="5"/>
      <c r="AT12048" s="3"/>
      <c r="AU12048" s="5"/>
      <c r="AV12048" s="3"/>
      <c r="AW12048" s="3"/>
      <c r="AX12048" s="3"/>
      <c r="AY12048" s="3"/>
      <c r="AZ12048" s="3"/>
      <c r="BA12048" s="3"/>
      <c r="BB12048" s="3"/>
      <c r="BC12048" s="3"/>
      <c r="BD12048" s="3"/>
      <c r="BE12048" s="3"/>
      <c r="BF12048" s="3"/>
      <c r="BG12048" s="3"/>
      <c r="CK12048"/>
    </row>
    <row r="12049" spans="1:89" x14ac:dyDescent="0.25">
      <c r="A12049" s="2"/>
      <c r="B12049" s="5"/>
      <c r="C12049" s="5"/>
      <c r="D12049" s="5"/>
      <c r="E12049" s="5"/>
      <c r="F12049" s="5"/>
      <c r="G12049" s="5"/>
      <c r="H12049" s="5"/>
      <c r="I12049" s="3"/>
      <c r="J12049" s="5"/>
      <c r="K12049" s="5"/>
      <c r="L12049" s="5"/>
      <c r="M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3"/>
      <c r="AU12049" s="5"/>
      <c r="AV12049" s="3"/>
      <c r="AW12049" s="3"/>
      <c r="AX12049" s="3"/>
      <c r="AY12049" s="3"/>
      <c r="AZ12049" s="3"/>
      <c r="BA12049" s="3"/>
      <c r="BB12049" s="3"/>
      <c r="BC12049" s="3"/>
      <c r="BD12049" s="3"/>
      <c r="BE12049" s="3"/>
      <c r="BF12049" s="3"/>
      <c r="BG12049" s="3"/>
      <c r="CK12049"/>
    </row>
    <row r="12050" spans="1:89" x14ac:dyDescent="0.25">
      <c r="A12050" s="2"/>
      <c r="B12050" s="5"/>
      <c r="C12050" s="5"/>
      <c r="D12050" s="5"/>
      <c r="E12050" s="5"/>
      <c r="F12050" s="5"/>
      <c r="G12050" s="5"/>
      <c r="H12050" s="5"/>
      <c r="I12050" s="5"/>
      <c r="J12050" s="5"/>
      <c r="K12050" s="5"/>
      <c r="L12050" s="5"/>
      <c r="M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3"/>
      <c r="AU12050" s="5"/>
      <c r="AV12050" s="3"/>
      <c r="AW12050" s="3"/>
      <c r="AX12050" s="3"/>
      <c r="AY12050" s="3"/>
      <c r="AZ12050" s="3"/>
      <c r="BA12050" s="3"/>
      <c r="BB12050" s="3"/>
      <c r="BC12050" s="3"/>
      <c r="BD12050" s="3"/>
      <c r="BE12050" s="3"/>
      <c r="BF12050" s="3"/>
      <c r="BG12050" s="3"/>
      <c r="CK12050"/>
    </row>
    <row r="12051" spans="1:89" x14ac:dyDescent="0.25">
      <c r="A12051" s="2"/>
      <c r="B12051" s="5"/>
      <c r="C12051" s="5"/>
      <c r="D12051" s="5"/>
      <c r="E12051" s="5"/>
      <c r="F12051" s="5"/>
      <c r="G12051" s="5"/>
      <c r="H12051" s="5"/>
      <c r="I12051" s="5"/>
      <c r="J12051" s="5"/>
      <c r="K12051" s="5"/>
      <c r="L12051" s="5"/>
      <c r="M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3"/>
      <c r="AU12051" s="5"/>
      <c r="AV12051" s="3"/>
      <c r="AW12051" s="3"/>
      <c r="AX12051" s="3"/>
      <c r="AY12051" s="3"/>
      <c r="AZ12051" s="3"/>
      <c r="BA12051" s="3"/>
      <c r="BB12051" s="3"/>
      <c r="BC12051" s="3"/>
      <c r="BD12051" s="3"/>
      <c r="BE12051" s="3"/>
      <c r="BF12051" s="3"/>
      <c r="BG12051" s="3"/>
      <c r="CK12051"/>
    </row>
    <row r="12052" spans="1:89" x14ac:dyDescent="0.25">
      <c r="A12052" s="2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  <c r="L12052" s="5"/>
      <c r="M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3"/>
      <c r="AU12052" s="5"/>
      <c r="AV12052" s="3"/>
      <c r="AW12052" s="3"/>
      <c r="AX12052" s="3"/>
      <c r="AY12052" s="3"/>
      <c r="AZ12052" s="3"/>
      <c r="BA12052" s="3"/>
      <c r="BB12052" s="3"/>
      <c r="BC12052" s="3"/>
      <c r="BD12052" s="3"/>
      <c r="BE12052" s="3"/>
      <c r="BF12052" s="3"/>
      <c r="BG12052" s="3"/>
      <c r="CK12052"/>
    </row>
    <row r="12053" spans="1:89" x14ac:dyDescent="0.25">
      <c r="A12053" s="2"/>
      <c r="B12053" s="5"/>
      <c r="C12053" s="5"/>
      <c r="D12053" s="5"/>
      <c r="E12053" s="5"/>
      <c r="F12053" s="5"/>
      <c r="G12053" s="5"/>
      <c r="H12053" s="5"/>
      <c r="I12053" s="3"/>
      <c r="J12053" s="5"/>
      <c r="K12053" s="5"/>
      <c r="L12053" s="5"/>
      <c r="M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3"/>
      <c r="AU12053" s="5"/>
      <c r="AV12053" s="3"/>
      <c r="AW12053" s="3"/>
      <c r="AX12053" s="3"/>
      <c r="AY12053" s="3"/>
      <c r="AZ12053" s="3"/>
      <c r="BA12053" s="3"/>
      <c r="BB12053" s="3"/>
      <c r="BC12053" s="3"/>
      <c r="BD12053" s="3"/>
      <c r="BE12053" s="3"/>
      <c r="BF12053" s="3"/>
      <c r="BG12053" s="3"/>
      <c r="CK12053"/>
    </row>
    <row r="12054" spans="1:89" x14ac:dyDescent="0.25">
      <c r="A12054" s="2"/>
      <c r="B12054" s="5"/>
      <c r="C12054" s="5"/>
      <c r="D12054" s="5"/>
      <c r="E12054" s="5"/>
      <c r="F12054" s="5"/>
      <c r="G12054" s="5"/>
      <c r="H12054" s="5"/>
      <c r="I12054" s="3"/>
      <c r="J12054" s="5"/>
      <c r="K12054" s="5"/>
      <c r="L12054" s="5"/>
      <c r="M12054" s="5"/>
      <c r="AJ12054" s="3"/>
      <c r="AK12054" s="3"/>
      <c r="AL12054" s="3"/>
      <c r="AM12054" s="3"/>
      <c r="AN12054" s="5"/>
      <c r="AO12054" s="5"/>
      <c r="AP12054" s="5"/>
      <c r="AQ12054" s="5"/>
      <c r="AR12054" s="5"/>
      <c r="AS12054" s="5"/>
      <c r="AT12054" s="3"/>
      <c r="AU12054" s="5"/>
      <c r="AV12054" s="3"/>
      <c r="AW12054" s="3"/>
      <c r="AX12054" s="3"/>
      <c r="AY12054" s="3"/>
      <c r="AZ12054" s="3"/>
      <c r="BA12054" s="3"/>
      <c r="BB12054" s="3"/>
      <c r="BC12054" s="3"/>
      <c r="BD12054" s="3"/>
      <c r="BE12054" s="3"/>
      <c r="BF12054" s="3"/>
      <c r="BG12054" s="3"/>
      <c r="CK12054"/>
    </row>
    <row r="12055" spans="1:89" x14ac:dyDescent="0.25">
      <c r="A12055" s="2"/>
      <c r="B12055" s="5"/>
      <c r="C12055" s="5"/>
      <c r="D12055" s="5"/>
      <c r="E12055" s="5"/>
      <c r="F12055" s="5"/>
      <c r="G12055" s="5"/>
      <c r="H12055" s="5"/>
      <c r="I12055" s="3"/>
      <c r="J12055" s="5"/>
      <c r="K12055" s="5"/>
      <c r="L12055" s="5"/>
      <c r="M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3"/>
      <c r="AU12055" s="5"/>
      <c r="AV12055" s="3"/>
      <c r="AW12055" s="3"/>
      <c r="AX12055" s="3"/>
      <c r="AY12055" s="3"/>
      <c r="AZ12055" s="3"/>
      <c r="BA12055" s="3"/>
      <c r="BB12055" s="3"/>
      <c r="BC12055" s="3"/>
      <c r="BD12055" s="3"/>
      <c r="BE12055" s="3"/>
      <c r="BF12055" s="3"/>
      <c r="BG12055" s="3"/>
      <c r="CK12055"/>
    </row>
    <row r="12056" spans="1:89" x14ac:dyDescent="0.25">
      <c r="A12056" s="2"/>
      <c r="B12056" s="5"/>
      <c r="C12056" s="5"/>
      <c r="D12056" s="5"/>
      <c r="E12056" s="5"/>
      <c r="F12056" s="5"/>
      <c r="G12056" s="5"/>
      <c r="H12056" s="5"/>
      <c r="I12056" s="3"/>
      <c r="J12056" s="5"/>
      <c r="K12056" s="5"/>
      <c r="L12056" s="5"/>
      <c r="M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3"/>
      <c r="AU12056" s="5"/>
      <c r="AV12056" s="3"/>
      <c r="AW12056" s="3"/>
      <c r="AX12056" s="3"/>
      <c r="AY12056" s="3"/>
      <c r="AZ12056" s="3"/>
      <c r="BA12056" s="3"/>
      <c r="BB12056" s="3"/>
      <c r="BC12056" s="3"/>
      <c r="BD12056" s="3"/>
      <c r="BE12056" s="3"/>
      <c r="BF12056" s="3"/>
      <c r="BG12056" s="3"/>
      <c r="CK12056"/>
    </row>
    <row r="12057" spans="1:89" x14ac:dyDescent="0.25">
      <c r="A12057" s="2"/>
      <c r="B12057" s="5"/>
      <c r="C12057" s="5"/>
      <c r="D12057" s="5"/>
      <c r="E12057" s="5"/>
      <c r="F12057" s="5"/>
      <c r="G12057" s="5"/>
      <c r="H12057" s="5"/>
      <c r="I12057" s="3"/>
      <c r="J12057" s="5"/>
      <c r="K12057" s="5"/>
      <c r="L12057" s="5"/>
      <c r="M12057" s="5"/>
      <c r="AJ12057" s="3"/>
      <c r="AK12057" s="3"/>
      <c r="AL12057" s="3"/>
      <c r="AM12057" s="3"/>
      <c r="AN12057" s="5"/>
      <c r="AO12057" s="5"/>
      <c r="AP12057" s="5"/>
      <c r="AQ12057" s="5"/>
      <c r="AR12057" s="5"/>
      <c r="AS12057" s="5"/>
      <c r="AT12057" s="3"/>
      <c r="AU12057" s="5"/>
      <c r="AV12057" s="3"/>
      <c r="AW12057" s="3"/>
      <c r="AX12057" s="3"/>
      <c r="AY12057" s="3"/>
      <c r="AZ12057" s="3"/>
      <c r="BA12057" s="3"/>
      <c r="BB12057" s="3"/>
      <c r="BC12057" s="3"/>
      <c r="BD12057" s="3"/>
      <c r="BE12057" s="3"/>
      <c r="BF12057" s="3"/>
      <c r="BG12057" s="3"/>
      <c r="CK12057"/>
    </row>
    <row r="12058" spans="1:89" x14ac:dyDescent="0.25">
      <c r="A12058" s="2"/>
      <c r="B12058" s="5"/>
      <c r="C12058" s="5"/>
      <c r="D12058" s="5"/>
      <c r="E12058" s="5"/>
      <c r="F12058" s="5"/>
      <c r="G12058" s="5"/>
      <c r="H12058" s="5"/>
      <c r="I12058" s="3"/>
      <c r="J12058" s="5"/>
      <c r="K12058" s="5"/>
      <c r="L12058" s="5"/>
      <c r="M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3"/>
      <c r="AU12058" s="5"/>
      <c r="AV12058" s="3"/>
      <c r="AW12058" s="3"/>
      <c r="AX12058" s="3"/>
      <c r="AY12058" s="3"/>
      <c r="AZ12058" s="3"/>
      <c r="BA12058" s="3"/>
      <c r="BB12058" s="3"/>
      <c r="BC12058" s="3"/>
      <c r="BD12058" s="3"/>
      <c r="BE12058" s="3"/>
      <c r="BF12058" s="3"/>
      <c r="BG12058" s="3"/>
      <c r="CK12058"/>
    </row>
    <row r="12059" spans="1:89" x14ac:dyDescent="0.25">
      <c r="A12059" s="2"/>
      <c r="B12059" s="5"/>
      <c r="C12059" s="5"/>
      <c r="D12059" s="5"/>
      <c r="E12059" s="5"/>
      <c r="F12059" s="5"/>
      <c r="G12059" s="5"/>
      <c r="H12059" s="5"/>
      <c r="I12059" s="3"/>
      <c r="J12059" s="5"/>
      <c r="K12059" s="5"/>
      <c r="L12059" s="5"/>
      <c r="M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3"/>
      <c r="AU12059" s="5"/>
      <c r="AV12059" s="3"/>
      <c r="AW12059" s="3"/>
      <c r="AX12059" s="3"/>
      <c r="AY12059" s="3"/>
      <c r="AZ12059" s="3"/>
      <c r="BA12059" s="3"/>
      <c r="BB12059" s="3"/>
      <c r="BC12059" s="3"/>
      <c r="BD12059" s="3"/>
      <c r="BE12059" s="3"/>
      <c r="BF12059" s="3"/>
      <c r="BG12059" s="3"/>
      <c r="CK12059"/>
    </row>
    <row r="12060" spans="1:89" x14ac:dyDescent="0.25">
      <c r="A12060" s="2"/>
      <c r="B12060" s="5"/>
      <c r="C12060" s="5"/>
      <c r="D12060" s="5"/>
      <c r="E12060" s="5"/>
      <c r="F12060" s="5"/>
      <c r="G12060" s="5"/>
      <c r="H12060" s="5"/>
      <c r="I12060" s="3"/>
      <c r="J12060" s="5"/>
      <c r="K12060" s="5"/>
      <c r="L12060" s="5"/>
      <c r="M12060" s="5"/>
      <c r="AJ12060" s="3"/>
      <c r="AK12060" s="3"/>
      <c r="AL12060" s="3"/>
      <c r="AM12060" s="5"/>
      <c r="AN12060" s="5"/>
      <c r="AO12060" s="5"/>
      <c r="AP12060" s="5"/>
      <c r="AQ12060" s="5"/>
      <c r="AR12060" s="5"/>
      <c r="AS12060" s="5"/>
      <c r="AT12060" s="3"/>
      <c r="AU12060" s="5"/>
      <c r="AV12060" s="3"/>
      <c r="AW12060" s="3"/>
      <c r="AX12060" s="3"/>
      <c r="AY12060" s="3"/>
      <c r="AZ12060" s="3"/>
      <c r="BA12060" s="3"/>
      <c r="BB12060" s="3"/>
      <c r="BC12060" s="3"/>
      <c r="BD12060" s="3"/>
      <c r="BE12060" s="3"/>
      <c r="BF12060" s="3"/>
      <c r="BG12060" s="3"/>
      <c r="CK12060"/>
    </row>
    <row r="12061" spans="1:89" x14ac:dyDescent="0.25">
      <c r="A12061" s="2"/>
      <c r="B12061" s="5"/>
      <c r="C12061" s="5"/>
      <c r="D12061" s="5"/>
      <c r="E12061" s="5"/>
      <c r="F12061" s="5"/>
      <c r="G12061" s="5"/>
      <c r="H12061" s="5"/>
      <c r="I12061" s="3"/>
      <c r="J12061" s="5"/>
      <c r="K12061" s="5"/>
      <c r="L12061" s="5"/>
      <c r="M12061" s="5"/>
      <c r="AJ12061" s="3"/>
      <c r="AK12061" s="3"/>
      <c r="AL12061" s="3"/>
      <c r="AM12061" s="3"/>
      <c r="AN12061" s="5"/>
      <c r="AO12061" s="5"/>
      <c r="AP12061" s="5"/>
      <c r="AQ12061" s="5"/>
      <c r="AR12061" s="5"/>
      <c r="AS12061" s="5"/>
      <c r="AT12061" s="3"/>
      <c r="AU12061" s="5"/>
      <c r="AV12061" s="3"/>
      <c r="AW12061" s="3"/>
      <c r="AX12061" s="3"/>
      <c r="AY12061" s="3"/>
      <c r="AZ12061" s="3"/>
      <c r="BA12061" s="3"/>
      <c r="BB12061" s="3"/>
      <c r="BC12061" s="3"/>
      <c r="BD12061" s="3"/>
      <c r="BE12061" s="3"/>
      <c r="BF12061" s="3"/>
      <c r="BG12061" s="3"/>
      <c r="CK12061"/>
    </row>
    <row r="12062" spans="1:89" x14ac:dyDescent="0.25">
      <c r="A12062" s="2"/>
      <c r="B12062" s="5"/>
      <c r="C12062" s="5"/>
      <c r="D12062" s="5"/>
      <c r="E12062" s="5"/>
      <c r="F12062" s="5"/>
      <c r="G12062" s="5"/>
      <c r="H12062" s="5"/>
      <c r="I12062" s="3"/>
      <c r="J12062" s="5"/>
      <c r="K12062" s="5"/>
      <c r="L12062" s="5"/>
      <c r="M12062" s="5"/>
      <c r="AJ12062" s="3"/>
      <c r="AK12062" s="3"/>
      <c r="AL12062" s="3"/>
      <c r="AM12062" s="3"/>
      <c r="AN12062" s="5"/>
      <c r="AO12062" s="5"/>
      <c r="AP12062" s="5"/>
      <c r="AQ12062" s="5"/>
      <c r="AR12062" s="5"/>
      <c r="AS12062" s="5"/>
      <c r="AT12062" s="3"/>
      <c r="AU12062" s="5"/>
      <c r="AV12062" s="3"/>
      <c r="AW12062" s="3"/>
      <c r="AX12062" s="3"/>
      <c r="AY12062" s="3"/>
      <c r="AZ12062" s="3"/>
      <c r="BA12062" s="3"/>
      <c r="BB12062" s="3"/>
      <c r="BC12062" s="3"/>
      <c r="BD12062" s="3"/>
      <c r="BE12062" s="3"/>
      <c r="BF12062" s="3"/>
      <c r="BG12062" s="3"/>
      <c r="CK12062"/>
    </row>
    <row r="12063" spans="1:89" x14ac:dyDescent="0.25">
      <c r="A12063" s="2"/>
      <c r="B12063" s="5"/>
      <c r="C12063" s="5"/>
      <c r="D12063" s="5"/>
      <c r="E12063" s="5"/>
      <c r="F12063" s="5"/>
      <c r="G12063" s="5"/>
      <c r="H12063" s="5"/>
      <c r="I12063" s="3"/>
      <c r="J12063" s="5"/>
      <c r="K12063" s="5"/>
      <c r="L12063" s="5"/>
      <c r="M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3"/>
      <c r="AU12063" s="5"/>
      <c r="AV12063" s="3"/>
      <c r="AW12063" s="3"/>
      <c r="AX12063" s="3"/>
      <c r="AY12063" s="3"/>
      <c r="AZ12063" s="3"/>
      <c r="BA12063" s="3"/>
      <c r="BB12063" s="3"/>
      <c r="BC12063" s="3"/>
      <c r="BD12063" s="3"/>
      <c r="BE12063" s="3"/>
      <c r="BF12063" s="3"/>
      <c r="BG12063" s="3"/>
      <c r="CK12063"/>
    </row>
    <row r="12064" spans="1:89" x14ac:dyDescent="0.25">
      <c r="A12064" s="2"/>
      <c r="B12064" s="5"/>
      <c r="C12064" s="5"/>
      <c r="D12064" s="5"/>
      <c r="E12064" s="5"/>
      <c r="F12064" s="5"/>
      <c r="G12064" s="5"/>
      <c r="H12064" s="5"/>
      <c r="I12064" s="3"/>
      <c r="J12064" s="5"/>
      <c r="K12064" s="5"/>
      <c r="L12064" s="5"/>
      <c r="M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3"/>
      <c r="AU12064" s="5"/>
      <c r="AV12064" s="3"/>
      <c r="AW12064" s="3"/>
      <c r="AX12064" s="3"/>
      <c r="AY12064" s="3"/>
      <c r="AZ12064" s="3"/>
      <c r="BA12064" s="3"/>
      <c r="BB12064" s="3"/>
      <c r="BC12064" s="3"/>
      <c r="BD12064" s="3"/>
      <c r="BE12064" s="3"/>
      <c r="BF12064" s="3"/>
      <c r="BG12064" s="3"/>
      <c r="CK12064"/>
    </row>
    <row r="12065" spans="1:89" x14ac:dyDescent="0.25">
      <c r="A12065" s="2"/>
      <c r="B12065" s="5"/>
      <c r="C12065" s="5"/>
      <c r="D12065" s="5"/>
      <c r="E12065" s="5"/>
      <c r="F12065" s="5"/>
      <c r="G12065" s="5"/>
      <c r="H12065" s="5"/>
      <c r="I12065" s="3"/>
      <c r="J12065" s="5"/>
      <c r="K12065" s="5"/>
      <c r="L12065" s="5"/>
      <c r="M12065" s="5"/>
      <c r="AJ12065" s="3"/>
      <c r="AK12065" s="3"/>
      <c r="AL12065" s="3"/>
      <c r="AM12065" s="5"/>
      <c r="AN12065" s="5"/>
      <c r="AO12065" s="5"/>
      <c r="AP12065" s="5"/>
      <c r="AQ12065" s="5"/>
      <c r="AR12065" s="5"/>
      <c r="AS12065" s="5"/>
      <c r="AT12065" s="3"/>
      <c r="AU12065" s="5"/>
      <c r="AV12065" s="3"/>
      <c r="AW12065" s="3"/>
      <c r="AX12065" s="3"/>
      <c r="AY12065" s="3"/>
      <c r="AZ12065" s="3"/>
      <c r="BA12065" s="3"/>
      <c r="BB12065" s="3"/>
      <c r="BC12065" s="3"/>
      <c r="BD12065" s="3"/>
      <c r="BE12065" s="3"/>
      <c r="BF12065" s="3"/>
      <c r="BG12065" s="3"/>
      <c r="CK12065"/>
    </row>
    <row r="12066" spans="1:89" x14ac:dyDescent="0.25">
      <c r="A12066" s="2"/>
      <c r="B12066" s="5"/>
      <c r="C12066" s="5"/>
      <c r="D12066" s="5"/>
      <c r="E12066" s="5"/>
      <c r="F12066" s="5"/>
      <c r="G12066" s="5"/>
      <c r="H12066" s="5"/>
      <c r="I12066" s="3"/>
      <c r="J12066" s="5"/>
      <c r="K12066" s="5"/>
      <c r="L12066" s="5"/>
      <c r="M12066" s="5"/>
      <c r="AJ12066" s="3"/>
      <c r="AK12066" s="3"/>
      <c r="AL12066" s="3"/>
      <c r="AM12066" s="3"/>
      <c r="AN12066" s="5"/>
      <c r="AO12066" s="5"/>
      <c r="AP12066" s="5"/>
      <c r="AQ12066" s="5"/>
      <c r="AR12066" s="5"/>
      <c r="AS12066" s="5"/>
      <c r="AT12066" s="3"/>
      <c r="AU12066" s="5"/>
      <c r="AV12066" s="3"/>
      <c r="AW12066" s="3"/>
      <c r="AX12066" s="3"/>
      <c r="AY12066" s="3"/>
      <c r="AZ12066" s="3"/>
      <c r="BA12066" s="3"/>
      <c r="BB12066" s="3"/>
      <c r="BC12066" s="3"/>
      <c r="BD12066" s="3"/>
      <c r="BE12066" s="3"/>
      <c r="BF12066" s="3"/>
      <c r="BG12066" s="3"/>
      <c r="CK12066"/>
    </row>
    <row r="12067" spans="1:89" x14ac:dyDescent="0.25">
      <c r="A12067" s="2"/>
      <c r="B12067" s="5"/>
      <c r="C12067" s="5"/>
      <c r="D12067" s="5"/>
      <c r="E12067" s="5"/>
      <c r="F12067" s="5"/>
      <c r="G12067" s="5"/>
      <c r="H12067" s="5"/>
      <c r="I12067" s="5"/>
      <c r="J12067" s="5"/>
      <c r="K12067" s="5"/>
      <c r="L12067" s="5"/>
      <c r="M12067" s="5"/>
      <c r="AJ12067" s="3"/>
      <c r="AK12067" s="3"/>
      <c r="AL12067" s="3"/>
      <c r="AM12067" s="5"/>
      <c r="AN12067" s="5"/>
      <c r="AO12067" s="5"/>
      <c r="AP12067" s="5"/>
      <c r="AQ12067" s="5"/>
      <c r="AR12067" s="5"/>
      <c r="AS12067" s="5"/>
      <c r="AT12067" s="3"/>
      <c r="AU12067" s="5"/>
      <c r="AV12067" s="3"/>
      <c r="AW12067" s="3"/>
      <c r="AX12067" s="3"/>
      <c r="AY12067" s="3"/>
      <c r="AZ12067" s="3"/>
      <c r="BA12067" s="3"/>
      <c r="BB12067" s="3"/>
      <c r="BC12067" s="3"/>
      <c r="BD12067" s="3"/>
      <c r="BE12067" s="3"/>
      <c r="BF12067" s="3"/>
      <c r="BG12067" s="3"/>
      <c r="CK12067"/>
    </row>
    <row r="12068" spans="1:89" x14ac:dyDescent="0.25">
      <c r="A12068" s="2"/>
      <c r="B12068" s="5"/>
      <c r="C12068" s="5"/>
      <c r="D12068" s="5"/>
      <c r="E12068" s="5"/>
      <c r="F12068" s="5"/>
      <c r="G12068" s="5"/>
      <c r="H12068" s="5"/>
      <c r="I12068" s="3"/>
      <c r="J12068" s="5"/>
      <c r="K12068" s="5"/>
      <c r="L12068" s="5"/>
      <c r="M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3"/>
      <c r="AU12068" s="5"/>
      <c r="AV12068" s="3"/>
      <c r="AW12068" s="3"/>
      <c r="AX12068" s="3"/>
      <c r="AY12068" s="3"/>
      <c r="AZ12068" s="3"/>
      <c r="BA12068" s="3"/>
      <c r="BB12068" s="3"/>
      <c r="BC12068" s="3"/>
      <c r="BD12068" s="3"/>
      <c r="BE12068" s="3"/>
      <c r="BF12068" s="3"/>
      <c r="BG12068" s="3"/>
      <c r="CK12068"/>
    </row>
    <row r="12069" spans="1:89" x14ac:dyDescent="0.25">
      <c r="A12069" s="2"/>
      <c r="B12069" s="5"/>
      <c r="C12069" s="5"/>
      <c r="D12069" s="5"/>
      <c r="E12069" s="5"/>
      <c r="F12069" s="5"/>
      <c r="G12069" s="5"/>
      <c r="H12069" s="5"/>
      <c r="I12069" s="5"/>
      <c r="J12069" s="5"/>
      <c r="K12069" s="5"/>
      <c r="L12069" s="5"/>
      <c r="M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3"/>
      <c r="AU12069" s="5"/>
      <c r="AV12069" s="3"/>
      <c r="AW12069" s="3"/>
      <c r="AX12069" s="3"/>
      <c r="AY12069" s="3"/>
      <c r="AZ12069" s="3"/>
      <c r="BA12069" s="3"/>
      <c r="BB12069" s="3"/>
      <c r="BC12069" s="3"/>
      <c r="BD12069" s="3"/>
      <c r="BE12069" s="3"/>
      <c r="BF12069" s="3"/>
      <c r="BG12069" s="3"/>
      <c r="CK12069"/>
    </row>
    <row r="12070" spans="1:89" x14ac:dyDescent="0.25">
      <c r="A12070" s="2"/>
      <c r="B12070" s="5"/>
      <c r="C12070" s="5"/>
      <c r="D12070" s="5"/>
      <c r="E12070" s="5"/>
      <c r="F12070" s="5"/>
      <c r="G12070" s="5"/>
      <c r="H12070" s="5"/>
      <c r="I12070" s="3"/>
      <c r="J12070" s="5"/>
      <c r="K12070" s="5"/>
      <c r="L12070" s="5"/>
      <c r="M12070" s="5"/>
      <c r="AJ12070" s="3"/>
      <c r="AK12070" s="3"/>
      <c r="AL12070" s="3"/>
      <c r="AM12070" s="5"/>
      <c r="AN12070" s="5"/>
      <c r="AO12070" s="5"/>
      <c r="AP12070" s="5"/>
      <c r="AQ12070" s="5"/>
      <c r="AR12070" s="5"/>
      <c r="AS12070" s="5"/>
      <c r="AT12070" s="3"/>
      <c r="AU12070" s="5"/>
      <c r="AV12070" s="3"/>
      <c r="AW12070" s="3"/>
      <c r="AX12070" s="3"/>
      <c r="AY12070" s="3"/>
      <c r="AZ12070" s="3"/>
      <c r="BA12070" s="3"/>
      <c r="BB12070" s="3"/>
      <c r="BC12070" s="3"/>
      <c r="BD12070" s="3"/>
      <c r="BE12070" s="3"/>
      <c r="BF12070" s="3"/>
      <c r="BG12070" s="3"/>
      <c r="CK12070"/>
    </row>
    <row r="12071" spans="1:89" x14ac:dyDescent="0.25">
      <c r="A12071" s="2"/>
      <c r="B12071" s="5"/>
      <c r="C12071" s="5"/>
      <c r="D12071" s="5"/>
      <c r="E12071" s="5"/>
      <c r="F12071" s="5"/>
      <c r="G12071" s="5"/>
      <c r="H12071" s="5"/>
      <c r="I12071" s="3"/>
      <c r="J12071" s="5"/>
      <c r="K12071" s="5"/>
      <c r="L12071" s="5"/>
      <c r="M12071" s="5"/>
      <c r="AJ12071" s="3"/>
      <c r="AK12071" s="3"/>
      <c r="AL12071" s="3"/>
      <c r="AM12071" s="5"/>
      <c r="AN12071" s="5"/>
      <c r="AO12071" s="5"/>
      <c r="AP12071" s="5"/>
      <c r="AQ12071" s="5"/>
      <c r="AR12071" s="5"/>
      <c r="AS12071" s="5"/>
      <c r="AT12071" s="3"/>
      <c r="AU12071" s="5"/>
      <c r="AV12071" s="3"/>
      <c r="AW12071" s="3"/>
      <c r="AX12071" s="3"/>
      <c r="AY12071" s="3"/>
      <c r="AZ12071" s="3"/>
      <c r="BA12071" s="3"/>
      <c r="BB12071" s="3"/>
      <c r="BC12071" s="3"/>
      <c r="BD12071" s="3"/>
      <c r="BE12071" s="3"/>
      <c r="BF12071" s="3"/>
      <c r="BG12071" s="3"/>
      <c r="CK12071"/>
    </row>
    <row r="12072" spans="1:89" x14ac:dyDescent="0.25">
      <c r="A12072" s="2"/>
      <c r="B12072" s="5"/>
      <c r="C12072" s="5"/>
      <c r="D12072" s="5"/>
      <c r="E12072" s="5"/>
      <c r="F12072" s="5"/>
      <c r="G12072" s="5"/>
      <c r="H12072" s="5"/>
      <c r="I12072" s="3"/>
      <c r="J12072" s="5"/>
      <c r="K12072" s="5"/>
      <c r="L12072" s="5"/>
      <c r="M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3"/>
      <c r="AU12072" s="5"/>
      <c r="AV12072" s="3"/>
      <c r="AW12072" s="3"/>
      <c r="AX12072" s="3"/>
      <c r="AY12072" s="3"/>
      <c r="AZ12072" s="3"/>
      <c r="BA12072" s="3"/>
      <c r="BB12072" s="3"/>
      <c r="BC12072" s="3"/>
      <c r="BD12072" s="3"/>
      <c r="BE12072" s="3"/>
      <c r="BF12072" s="3"/>
      <c r="BG12072" s="3"/>
      <c r="CK12072"/>
    </row>
    <row r="12073" spans="1:89" x14ac:dyDescent="0.25">
      <c r="A12073" s="2"/>
      <c r="B12073" s="5"/>
      <c r="C12073" s="5"/>
      <c r="D12073" s="5"/>
      <c r="E12073" s="5"/>
      <c r="F12073" s="5"/>
      <c r="G12073" s="5"/>
      <c r="H12073" s="5"/>
      <c r="I12073" s="3"/>
      <c r="J12073" s="5"/>
      <c r="K12073" s="5"/>
      <c r="L12073" s="5"/>
      <c r="M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3"/>
      <c r="AU12073" s="5"/>
      <c r="AV12073" s="3"/>
      <c r="AW12073" s="3"/>
      <c r="AX12073" s="3"/>
      <c r="AY12073" s="3"/>
      <c r="AZ12073" s="3"/>
      <c r="BA12073" s="3"/>
      <c r="BB12073" s="3"/>
      <c r="BC12073" s="3"/>
      <c r="BD12073" s="3"/>
      <c r="BE12073" s="3"/>
      <c r="BF12073" s="3"/>
      <c r="BG12073" s="3"/>
      <c r="CK12073"/>
    </row>
    <row r="12074" spans="1:89" x14ac:dyDescent="0.25">
      <c r="A12074" s="2"/>
      <c r="B12074" s="5"/>
      <c r="C12074" s="5"/>
      <c r="D12074" s="5"/>
      <c r="E12074" s="5"/>
      <c r="F12074" s="5"/>
      <c r="G12074" s="5"/>
      <c r="H12074" s="5"/>
      <c r="I12074" s="3"/>
      <c r="J12074" s="5"/>
      <c r="K12074" s="5"/>
      <c r="L12074" s="5"/>
      <c r="M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3"/>
      <c r="AU12074" s="5"/>
      <c r="AV12074" s="3"/>
      <c r="AW12074" s="3"/>
      <c r="AX12074" s="3"/>
      <c r="AY12074" s="3"/>
      <c r="AZ12074" s="3"/>
      <c r="BA12074" s="3"/>
      <c r="BB12074" s="3"/>
      <c r="BC12074" s="3"/>
      <c r="BD12074" s="3"/>
      <c r="BE12074" s="3"/>
      <c r="BF12074" s="3"/>
      <c r="BG12074" s="3"/>
      <c r="CK12074"/>
    </row>
    <row r="12075" spans="1:89" x14ac:dyDescent="0.25">
      <c r="A12075" s="2"/>
      <c r="B12075" s="5"/>
      <c r="C12075" s="5"/>
      <c r="D12075" s="5"/>
      <c r="E12075" s="5"/>
      <c r="F12075" s="5"/>
      <c r="G12075" s="5"/>
      <c r="H12075" s="5"/>
      <c r="I12075" s="3"/>
      <c r="J12075" s="5"/>
      <c r="K12075" s="5"/>
      <c r="L12075" s="5"/>
      <c r="M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3"/>
      <c r="AU12075" s="5"/>
      <c r="AV12075" s="3"/>
      <c r="AW12075" s="3"/>
      <c r="AX12075" s="3"/>
      <c r="AY12075" s="3"/>
      <c r="AZ12075" s="3"/>
      <c r="BA12075" s="3"/>
      <c r="BB12075" s="3"/>
      <c r="BC12075" s="3"/>
      <c r="BD12075" s="3"/>
      <c r="BE12075" s="3"/>
      <c r="BF12075" s="3"/>
      <c r="BG12075" s="3"/>
      <c r="CK12075"/>
    </row>
    <row r="12076" spans="1:89" x14ac:dyDescent="0.25">
      <c r="A12076" s="2"/>
      <c r="B12076" s="5"/>
      <c r="C12076" s="5"/>
      <c r="D12076" s="5"/>
      <c r="E12076" s="5"/>
      <c r="F12076" s="5"/>
      <c r="G12076" s="5"/>
      <c r="H12076" s="5"/>
      <c r="I12076" s="3"/>
      <c r="J12076" s="5"/>
      <c r="K12076" s="5"/>
      <c r="L12076" s="5"/>
      <c r="M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3"/>
      <c r="AU12076" s="5"/>
      <c r="AV12076" s="3"/>
      <c r="AW12076" s="3"/>
      <c r="AX12076" s="3"/>
      <c r="AY12076" s="3"/>
      <c r="AZ12076" s="3"/>
      <c r="BA12076" s="3"/>
      <c r="BB12076" s="3"/>
      <c r="BC12076" s="3"/>
      <c r="BD12076" s="3"/>
      <c r="BE12076" s="3"/>
      <c r="BF12076" s="3"/>
      <c r="BG12076" s="3"/>
      <c r="CK12076"/>
    </row>
    <row r="12077" spans="1:89" x14ac:dyDescent="0.25">
      <c r="A12077" s="2"/>
      <c r="B12077" s="5"/>
      <c r="C12077" s="5"/>
      <c r="D12077" s="5"/>
      <c r="E12077" s="5"/>
      <c r="F12077" s="5"/>
      <c r="G12077" s="5"/>
      <c r="H12077" s="5"/>
      <c r="I12077" s="3"/>
      <c r="J12077" s="5"/>
      <c r="K12077" s="5"/>
      <c r="L12077" s="5"/>
      <c r="M12077" s="5"/>
      <c r="AJ12077" s="3"/>
      <c r="AK12077" s="3"/>
      <c r="AL12077" s="3"/>
      <c r="AM12077" s="3"/>
      <c r="AN12077" s="5"/>
      <c r="AO12077" s="5"/>
      <c r="AP12077" s="5"/>
      <c r="AQ12077" s="5"/>
      <c r="AR12077" s="5"/>
      <c r="AS12077" s="5"/>
      <c r="AT12077" s="3"/>
      <c r="AU12077" s="5"/>
      <c r="AV12077" s="3"/>
      <c r="AW12077" s="3"/>
      <c r="AX12077" s="3"/>
      <c r="AY12077" s="3"/>
      <c r="AZ12077" s="3"/>
      <c r="BA12077" s="3"/>
      <c r="BB12077" s="3"/>
      <c r="BC12077" s="3"/>
      <c r="BD12077" s="3"/>
      <c r="BE12077" s="3"/>
      <c r="BF12077" s="3"/>
      <c r="BG12077" s="3"/>
      <c r="CK12077"/>
    </row>
    <row r="12078" spans="1:89" x14ac:dyDescent="0.25">
      <c r="A12078" s="2"/>
      <c r="B12078" s="5"/>
      <c r="C12078" s="5"/>
      <c r="D12078" s="5"/>
      <c r="E12078" s="5"/>
      <c r="F12078" s="5"/>
      <c r="G12078" s="5"/>
      <c r="H12078" s="5"/>
      <c r="I12078" s="3"/>
      <c r="J12078" s="5"/>
      <c r="K12078" s="5"/>
      <c r="L12078" s="5"/>
      <c r="M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3"/>
      <c r="AU12078" s="5"/>
      <c r="AV12078" s="3"/>
      <c r="AW12078" s="3"/>
      <c r="AX12078" s="3"/>
      <c r="AY12078" s="3"/>
      <c r="AZ12078" s="3"/>
      <c r="BA12078" s="3"/>
      <c r="BB12078" s="3"/>
      <c r="BC12078" s="3"/>
      <c r="BD12078" s="3"/>
      <c r="BE12078" s="3"/>
      <c r="BF12078" s="3"/>
      <c r="BG12078" s="3"/>
      <c r="CK12078"/>
    </row>
    <row r="12079" spans="1:89" x14ac:dyDescent="0.25">
      <c r="A12079" s="2"/>
      <c r="B12079" s="5"/>
      <c r="C12079" s="5"/>
      <c r="D12079" s="5"/>
      <c r="E12079" s="5"/>
      <c r="F12079" s="5"/>
      <c r="G12079" s="5"/>
      <c r="H12079" s="5"/>
      <c r="I12079" s="3"/>
      <c r="J12079" s="5"/>
      <c r="K12079" s="5"/>
      <c r="L12079" s="5"/>
      <c r="M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3"/>
      <c r="AU12079" s="5"/>
      <c r="AV12079" s="3"/>
      <c r="AW12079" s="3"/>
      <c r="AX12079" s="3"/>
      <c r="AY12079" s="3"/>
      <c r="AZ12079" s="3"/>
      <c r="BA12079" s="3"/>
      <c r="BB12079" s="3"/>
      <c r="BC12079" s="3"/>
      <c r="BD12079" s="3"/>
      <c r="BE12079" s="3"/>
      <c r="BF12079" s="3"/>
      <c r="BG12079" s="3"/>
      <c r="CK12079"/>
    </row>
    <row r="12080" spans="1:89" x14ac:dyDescent="0.25">
      <c r="A12080" s="2"/>
      <c r="B12080" s="5"/>
      <c r="C12080" s="5"/>
      <c r="D12080" s="5"/>
      <c r="E12080" s="5"/>
      <c r="F12080" s="5"/>
      <c r="G12080" s="5"/>
      <c r="H12080" s="5"/>
      <c r="I12080" s="3"/>
      <c r="J12080" s="5"/>
      <c r="K12080" s="5"/>
      <c r="L12080" s="5"/>
      <c r="M12080" s="5"/>
      <c r="AJ12080" s="3"/>
      <c r="AK12080" s="3"/>
      <c r="AL12080" s="3"/>
      <c r="AM12080" s="3"/>
      <c r="AN12080" s="5"/>
      <c r="AO12080" s="5"/>
      <c r="AP12080" s="5"/>
      <c r="AQ12080" s="5"/>
      <c r="AR12080" s="5"/>
      <c r="AS12080" s="5"/>
      <c r="AT12080" s="3"/>
      <c r="AU12080" s="5"/>
      <c r="AV12080" s="3"/>
      <c r="AW12080" s="3"/>
      <c r="AX12080" s="3"/>
      <c r="AY12080" s="3"/>
      <c r="AZ12080" s="3"/>
      <c r="BA12080" s="3"/>
      <c r="BB12080" s="3"/>
      <c r="BC12080" s="3"/>
      <c r="BD12080" s="3"/>
      <c r="BE12080" s="3"/>
      <c r="BF12080" s="3"/>
      <c r="BG12080" s="3"/>
      <c r="CK12080"/>
    </row>
    <row r="12081" spans="1:89" x14ac:dyDescent="0.25">
      <c r="A12081" s="2"/>
      <c r="B12081" s="5"/>
      <c r="C12081" s="5"/>
      <c r="D12081" s="5"/>
      <c r="E12081" s="5"/>
      <c r="F12081" s="5"/>
      <c r="G12081" s="5"/>
      <c r="H12081" s="5"/>
      <c r="I12081" s="3"/>
      <c r="J12081" s="5"/>
      <c r="K12081" s="5"/>
      <c r="L12081" s="5"/>
      <c r="M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3"/>
      <c r="AU12081" s="5"/>
      <c r="AV12081" s="3"/>
      <c r="AW12081" s="3"/>
      <c r="AX12081" s="3"/>
      <c r="AY12081" s="3"/>
      <c r="AZ12081" s="3"/>
      <c r="BA12081" s="3"/>
      <c r="BB12081" s="3"/>
      <c r="BC12081" s="3"/>
      <c r="BD12081" s="3"/>
      <c r="BE12081" s="3"/>
      <c r="BF12081" s="3"/>
      <c r="BG12081" s="3"/>
      <c r="CK12081"/>
    </row>
    <row r="12082" spans="1:89" x14ac:dyDescent="0.25">
      <c r="A12082" s="2"/>
      <c r="B12082" s="5"/>
      <c r="C12082" s="5"/>
      <c r="D12082" s="5"/>
      <c r="E12082" s="5"/>
      <c r="F12082" s="5"/>
      <c r="G12082" s="5"/>
      <c r="H12082" s="5"/>
      <c r="I12082" s="3"/>
      <c r="J12082" s="5"/>
      <c r="K12082" s="5"/>
      <c r="L12082" s="5"/>
      <c r="M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3"/>
      <c r="AU12082" s="5"/>
      <c r="AV12082" s="3"/>
      <c r="AW12082" s="3"/>
      <c r="AX12082" s="3"/>
      <c r="AY12082" s="3"/>
      <c r="AZ12082" s="3"/>
      <c r="BA12082" s="3"/>
      <c r="BB12082" s="3"/>
      <c r="BC12082" s="3"/>
      <c r="BD12082" s="3"/>
      <c r="BE12082" s="3"/>
      <c r="BF12082" s="3"/>
      <c r="BG12082" s="3"/>
      <c r="CK12082"/>
    </row>
    <row r="12083" spans="1:89" x14ac:dyDescent="0.25">
      <c r="A12083" s="2"/>
      <c r="B12083" s="5"/>
      <c r="C12083" s="5"/>
      <c r="D12083" s="5"/>
      <c r="E12083" s="5"/>
      <c r="F12083" s="5"/>
      <c r="G12083" s="5"/>
      <c r="H12083" s="5"/>
      <c r="I12083" s="3"/>
      <c r="J12083" s="5"/>
      <c r="K12083" s="5"/>
      <c r="L12083" s="5"/>
      <c r="M12083" s="5"/>
      <c r="AJ12083" s="3"/>
      <c r="AK12083" s="3"/>
      <c r="AL12083" s="3"/>
      <c r="AM12083" s="5"/>
      <c r="AN12083" s="5"/>
      <c r="AO12083" s="5"/>
      <c r="AP12083" s="5"/>
      <c r="AQ12083" s="5"/>
      <c r="AR12083" s="5"/>
      <c r="AS12083" s="5"/>
      <c r="AT12083" s="3"/>
      <c r="AU12083" s="5"/>
      <c r="AV12083" s="3"/>
      <c r="AW12083" s="3"/>
      <c r="AX12083" s="3"/>
      <c r="AY12083" s="3"/>
      <c r="AZ12083" s="3"/>
      <c r="BA12083" s="3"/>
      <c r="BB12083" s="3"/>
      <c r="BC12083" s="3"/>
      <c r="BD12083" s="3"/>
      <c r="BE12083" s="3"/>
      <c r="BF12083" s="3"/>
      <c r="BG12083" s="3"/>
      <c r="CK12083"/>
    </row>
    <row r="12084" spans="1:89" x14ac:dyDescent="0.25">
      <c r="A12084" s="2"/>
      <c r="B12084" s="5"/>
      <c r="C12084" s="5"/>
      <c r="D12084" s="5"/>
      <c r="E12084" s="5"/>
      <c r="F12084" s="5"/>
      <c r="G12084" s="5"/>
      <c r="H12084" s="5"/>
      <c r="I12084" s="3"/>
      <c r="J12084" s="5"/>
      <c r="K12084" s="5"/>
      <c r="L12084" s="5"/>
      <c r="M12084" s="5"/>
      <c r="AJ12084" s="3"/>
      <c r="AK12084" s="3"/>
      <c r="AL12084" s="3"/>
      <c r="AM12084" s="3"/>
      <c r="AN12084" s="5"/>
      <c r="AO12084" s="5"/>
      <c r="AP12084" s="5"/>
      <c r="AQ12084" s="5"/>
      <c r="AR12084" s="5"/>
      <c r="AS12084" s="5"/>
      <c r="AT12084" s="3"/>
      <c r="AU12084" s="5"/>
      <c r="AV12084" s="3"/>
      <c r="AW12084" s="3"/>
      <c r="AX12084" s="3"/>
      <c r="AY12084" s="3"/>
      <c r="AZ12084" s="3"/>
      <c r="BA12084" s="3"/>
      <c r="BB12084" s="3"/>
      <c r="BC12084" s="3"/>
      <c r="BD12084" s="3"/>
      <c r="BE12084" s="3"/>
      <c r="BF12084" s="3"/>
      <c r="BG12084" s="3"/>
      <c r="CK12084"/>
    </row>
    <row r="12085" spans="1:89" x14ac:dyDescent="0.25">
      <c r="A12085" s="2"/>
      <c r="B12085" s="5"/>
      <c r="C12085" s="5"/>
      <c r="D12085" s="5"/>
      <c r="E12085" s="5"/>
      <c r="F12085" s="5"/>
      <c r="G12085" s="5"/>
      <c r="H12085" s="5"/>
      <c r="I12085" s="3"/>
      <c r="J12085" s="5"/>
      <c r="K12085" s="5"/>
      <c r="L12085" s="5"/>
      <c r="M12085" s="5"/>
      <c r="AJ12085" s="3"/>
      <c r="AK12085" s="3"/>
      <c r="AL12085" s="3"/>
      <c r="AM12085" s="3"/>
      <c r="AN12085" s="5"/>
      <c r="AO12085" s="5"/>
      <c r="AP12085" s="5"/>
      <c r="AQ12085" s="5"/>
      <c r="AR12085" s="5"/>
      <c r="AS12085" s="5"/>
      <c r="AT12085" s="3"/>
      <c r="AU12085" s="5"/>
      <c r="AV12085" s="3"/>
      <c r="AW12085" s="3"/>
      <c r="AX12085" s="3"/>
      <c r="AY12085" s="3"/>
      <c r="AZ12085" s="3"/>
      <c r="BA12085" s="3"/>
      <c r="BB12085" s="3"/>
      <c r="BC12085" s="3"/>
      <c r="BD12085" s="3"/>
      <c r="BE12085" s="3"/>
      <c r="BF12085" s="3"/>
      <c r="BG12085" s="3"/>
      <c r="CK12085"/>
    </row>
    <row r="12086" spans="1:89" x14ac:dyDescent="0.25">
      <c r="A12086" s="2"/>
      <c r="B12086" s="5"/>
      <c r="C12086" s="5"/>
      <c r="D12086" s="5"/>
      <c r="E12086" s="5"/>
      <c r="F12086" s="5"/>
      <c r="G12086" s="5"/>
      <c r="H12086" s="5"/>
      <c r="I12086" s="3"/>
      <c r="J12086" s="5"/>
      <c r="K12086" s="5"/>
      <c r="L12086" s="5"/>
      <c r="M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3"/>
      <c r="AU12086" s="5"/>
      <c r="AV12086" s="3"/>
      <c r="AW12086" s="3"/>
      <c r="AX12086" s="3"/>
      <c r="AY12086" s="3"/>
      <c r="AZ12086" s="3"/>
      <c r="BA12086" s="3"/>
      <c r="BB12086" s="3"/>
      <c r="BC12086" s="3"/>
      <c r="BD12086" s="3"/>
      <c r="BE12086" s="3"/>
      <c r="BF12086" s="3"/>
      <c r="BG12086" s="3"/>
      <c r="CK12086"/>
    </row>
    <row r="12087" spans="1:89" x14ac:dyDescent="0.25">
      <c r="A12087" s="2"/>
      <c r="B12087" s="5"/>
      <c r="C12087" s="5"/>
      <c r="D12087" s="5"/>
      <c r="E12087" s="5"/>
      <c r="F12087" s="5"/>
      <c r="G12087" s="5"/>
      <c r="H12087" s="5"/>
      <c r="I12087" s="3"/>
      <c r="J12087" s="5"/>
      <c r="K12087" s="5"/>
      <c r="L12087" s="5"/>
      <c r="M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3"/>
      <c r="AU12087" s="5"/>
      <c r="AV12087" s="3"/>
      <c r="AW12087" s="3"/>
      <c r="AX12087" s="3"/>
      <c r="AY12087" s="3"/>
      <c r="AZ12087" s="3"/>
      <c r="BA12087" s="3"/>
      <c r="BB12087" s="3"/>
      <c r="BC12087" s="3"/>
      <c r="BD12087" s="3"/>
      <c r="BE12087" s="3"/>
      <c r="BF12087" s="3"/>
      <c r="BG12087" s="3"/>
      <c r="CK12087"/>
    </row>
    <row r="12088" spans="1:89" x14ac:dyDescent="0.25">
      <c r="A12088" s="2"/>
      <c r="B12088" s="5"/>
      <c r="C12088" s="5"/>
      <c r="D12088" s="5"/>
      <c r="E12088" s="5"/>
      <c r="F12088" s="5"/>
      <c r="G12088" s="5"/>
      <c r="H12088" s="5"/>
      <c r="I12088" s="3"/>
      <c r="J12088" s="5"/>
      <c r="K12088" s="5"/>
      <c r="L12088" s="5"/>
      <c r="M12088" s="5"/>
      <c r="AJ12088" s="3"/>
      <c r="AK12088" s="3"/>
      <c r="AL12088" s="3"/>
      <c r="AM12088" s="5"/>
      <c r="AN12088" s="5"/>
      <c r="AO12088" s="5"/>
      <c r="AP12088" s="5"/>
      <c r="AQ12088" s="5"/>
      <c r="AR12088" s="5"/>
      <c r="AS12088" s="5"/>
      <c r="AT12088" s="3"/>
      <c r="AU12088" s="5"/>
      <c r="AV12088" s="3"/>
      <c r="AW12088" s="3"/>
      <c r="AX12088" s="3"/>
      <c r="AY12088" s="3"/>
      <c r="AZ12088" s="3"/>
      <c r="BA12088" s="3"/>
      <c r="BB12088" s="3"/>
      <c r="BC12088" s="3"/>
      <c r="BD12088" s="3"/>
      <c r="BE12088" s="3"/>
      <c r="BF12088" s="3"/>
      <c r="BG12088" s="3"/>
      <c r="CK12088"/>
    </row>
    <row r="12089" spans="1:89" x14ac:dyDescent="0.25">
      <c r="A12089" s="2"/>
      <c r="B12089" s="5"/>
      <c r="C12089" s="5"/>
      <c r="D12089" s="5"/>
      <c r="E12089" s="5"/>
      <c r="F12089" s="5"/>
      <c r="G12089" s="5"/>
      <c r="H12089" s="5"/>
      <c r="I12089" s="3"/>
      <c r="J12089" s="5"/>
      <c r="K12089" s="5"/>
      <c r="L12089" s="5"/>
      <c r="M12089" s="5"/>
      <c r="AJ12089" s="3"/>
      <c r="AK12089" s="3"/>
      <c r="AL12089" s="3"/>
      <c r="AM12089" s="3"/>
      <c r="AN12089" s="5"/>
      <c r="AO12089" s="5"/>
      <c r="AP12089" s="5"/>
      <c r="AQ12089" s="5"/>
      <c r="AR12089" s="5"/>
      <c r="AS12089" s="5"/>
      <c r="AT12089" s="3"/>
      <c r="AU12089" s="5"/>
      <c r="AV12089" s="3"/>
      <c r="AW12089" s="3"/>
      <c r="AX12089" s="3"/>
      <c r="AY12089" s="3"/>
      <c r="AZ12089" s="3"/>
      <c r="BA12089" s="3"/>
      <c r="BB12089" s="3"/>
      <c r="BC12089" s="3"/>
      <c r="BD12089" s="3"/>
      <c r="BE12089" s="3"/>
      <c r="BF12089" s="3"/>
      <c r="BG12089" s="3"/>
      <c r="CK12089"/>
    </row>
    <row r="12090" spans="1:89" x14ac:dyDescent="0.25">
      <c r="A12090" s="2"/>
      <c r="B12090" s="5"/>
      <c r="C12090" s="5"/>
      <c r="D12090" s="5"/>
      <c r="E12090" s="5"/>
      <c r="F12090" s="5"/>
      <c r="G12090" s="5"/>
      <c r="H12090" s="5"/>
      <c r="I12090" s="3"/>
      <c r="J12090" s="5"/>
      <c r="K12090" s="5"/>
      <c r="L12090" s="5"/>
      <c r="M12090" s="5"/>
      <c r="AJ12090" s="3"/>
      <c r="AK12090" s="3"/>
      <c r="AL12090" s="3"/>
      <c r="AM12090" s="5"/>
      <c r="AN12090" s="5"/>
      <c r="AO12090" s="5"/>
      <c r="AP12090" s="5"/>
      <c r="AQ12090" s="5"/>
      <c r="AR12090" s="5"/>
      <c r="AS12090" s="5"/>
      <c r="AT12090" s="3"/>
      <c r="AU12090" s="5"/>
      <c r="AV12090" s="3"/>
      <c r="AW12090" s="3"/>
      <c r="AX12090" s="3"/>
      <c r="AY12090" s="3"/>
      <c r="AZ12090" s="3"/>
      <c r="BA12090" s="3"/>
      <c r="BB12090" s="3"/>
      <c r="BC12090" s="3"/>
      <c r="BD12090" s="3"/>
      <c r="BE12090" s="3"/>
      <c r="BF12090" s="3"/>
      <c r="BG12090" s="3"/>
      <c r="CK12090"/>
    </row>
    <row r="12091" spans="1:89" x14ac:dyDescent="0.25">
      <c r="A12091" s="2"/>
      <c r="B12091" s="5"/>
      <c r="C12091" s="5"/>
      <c r="D12091" s="5"/>
      <c r="E12091" s="5"/>
      <c r="F12091" s="5"/>
      <c r="G12091" s="5"/>
      <c r="H12091" s="5"/>
      <c r="I12091" s="3"/>
      <c r="J12091" s="5"/>
      <c r="K12091" s="5"/>
      <c r="L12091" s="5"/>
      <c r="M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3"/>
      <c r="AU12091" s="5"/>
      <c r="AV12091" s="3"/>
      <c r="AW12091" s="3"/>
      <c r="AX12091" s="3"/>
      <c r="AY12091" s="3"/>
      <c r="AZ12091" s="3"/>
      <c r="BA12091" s="3"/>
      <c r="BB12091" s="3"/>
      <c r="BC12091" s="3"/>
      <c r="BD12091" s="3"/>
      <c r="BE12091" s="3"/>
      <c r="BF12091" s="3"/>
      <c r="BG12091" s="3"/>
      <c r="CK12091"/>
    </row>
    <row r="12092" spans="1:89" x14ac:dyDescent="0.25">
      <c r="A12092" s="2"/>
      <c r="B12092" s="5"/>
      <c r="C12092" s="5"/>
      <c r="D12092" s="5"/>
      <c r="E12092" s="5"/>
      <c r="F12092" s="5"/>
      <c r="G12092" s="5"/>
      <c r="H12092" s="5"/>
      <c r="I12092" s="3"/>
      <c r="J12092" s="5"/>
      <c r="K12092" s="5"/>
      <c r="L12092" s="5"/>
      <c r="M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3"/>
      <c r="AU12092" s="5"/>
      <c r="AV12092" s="3"/>
      <c r="AW12092" s="3"/>
      <c r="AX12092" s="3"/>
      <c r="AY12092" s="3"/>
      <c r="AZ12092" s="3"/>
      <c r="BA12092" s="3"/>
      <c r="BB12092" s="3"/>
      <c r="BC12092" s="3"/>
      <c r="BD12092" s="3"/>
      <c r="BE12092" s="3"/>
      <c r="BF12092" s="3"/>
      <c r="BG12092" s="3"/>
      <c r="CK12092"/>
    </row>
    <row r="12093" spans="1:89" x14ac:dyDescent="0.25">
      <c r="A12093" s="2"/>
      <c r="B12093" s="5"/>
      <c r="C12093" s="5"/>
      <c r="D12093" s="5"/>
      <c r="E12093" s="5"/>
      <c r="F12093" s="5"/>
      <c r="G12093" s="5"/>
      <c r="H12093" s="5"/>
      <c r="I12093" s="3"/>
      <c r="J12093" s="5"/>
      <c r="K12093" s="5"/>
      <c r="L12093" s="5"/>
      <c r="M12093" s="5"/>
      <c r="AJ12093" s="3"/>
      <c r="AK12093" s="3"/>
      <c r="AL12093" s="5"/>
      <c r="AM12093" s="5"/>
      <c r="AN12093" s="5"/>
      <c r="AO12093" s="5"/>
      <c r="AP12093" s="5"/>
      <c r="AQ12093" s="5"/>
      <c r="AR12093" s="5"/>
      <c r="AS12093" s="5"/>
      <c r="AT12093" s="3"/>
      <c r="AU12093" s="5"/>
      <c r="AV12093" s="3"/>
      <c r="AW12093" s="3"/>
      <c r="AX12093" s="3"/>
      <c r="AY12093" s="3"/>
      <c r="AZ12093" s="3"/>
      <c r="BA12093" s="3"/>
      <c r="BB12093" s="3"/>
      <c r="BC12093" s="3"/>
      <c r="BD12093" s="3"/>
      <c r="BE12093" s="3"/>
      <c r="BF12093" s="3"/>
      <c r="BG12093" s="3"/>
      <c r="CK12093"/>
    </row>
    <row r="12094" spans="1:89" x14ac:dyDescent="0.25">
      <c r="A12094" s="2"/>
      <c r="B12094" s="5"/>
      <c r="C12094" s="5"/>
      <c r="D12094" s="5"/>
      <c r="E12094" s="5"/>
      <c r="F12094" s="5"/>
      <c r="G12094" s="5"/>
      <c r="H12094" s="5"/>
      <c r="I12094" s="3"/>
      <c r="J12094" s="5"/>
      <c r="K12094" s="5"/>
      <c r="L12094" s="5"/>
      <c r="M12094" s="5"/>
      <c r="AJ12094" s="3"/>
      <c r="AK12094" s="3"/>
      <c r="AL12094" s="3"/>
      <c r="AM12094" s="5"/>
      <c r="AN12094" s="5"/>
      <c r="AO12094" s="5"/>
      <c r="AP12094" s="5"/>
      <c r="AQ12094" s="5"/>
      <c r="AR12094" s="5"/>
      <c r="AS12094" s="5"/>
      <c r="AT12094" s="3"/>
      <c r="AU12094" s="5"/>
      <c r="AV12094" s="3"/>
      <c r="AW12094" s="3"/>
      <c r="AX12094" s="3"/>
      <c r="AY12094" s="3"/>
      <c r="AZ12094" s="3"/>
      <c r="BA12094" s="3"/>
      <c r="BB12094" s="3"/>
      <c r="BC12094" s="3"/>
      <c r="BD12094" s="3"/>
      <c r="BE12094" s="3"/>
      <c r="BF12094" s="3"/>
      <c r="BG12094" s="3"/>
      <c r="CK12094"/>
    </row>
    <row r="12095" spans="1:89" x14ac:dyDescent="0.25">
      <c r="A12095" s="2"/>
      <c r="B12095" s="5"/>
      <c r="C12095" s="5"/>
      <c r="D12095" s="5"/>
      <c r="E12095" s="5"/>
      <c r="F12095" s="5"/>
      <c r="G12095" s="5"/>
      <c r="H12095" s="5"/>
      <c r="I12095" s="3"/>
      <c r="J12095" s="5"/>
      <c r="K12095" s="5"/>
      <c r="L12095" s="5"/>
      <c r="M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3"/>
      <c r="AU12095" s="5"/>
      <c r="AV12095" s="3"/>
      <c r="AW12095" s="3"/>
      <c r="AX12095" s="3"/>
      <c r="AY12095" s="3"/>
      <c r="AZ12095" s="3"/>
      <c r="BA12095" s="3"/>
      <c r="BB12095" s="3"/>
      <c r="BC12095" s="3"/>
      <c r="BD12095" s="3"/>
      <c r="BE12095" s="3"/>
      <c r="BF12095" s="3"/>
      <c r="BG12095" s="3"/>
      <c r="CK12095"/>
    </row>
    <row r="12096" spans="1:89" x14ac:dyDescent="0.25">
      <c r="A12096" s="2"/>
      <c r="B12096" s="5"/>
      <c r="C12096" s="5"/>
      <c r="D12096" s="5"/>
      <c r="E12096" s="5"/>
      <c r="F12096" s="5"/>
      <c r="G12096" s="5"/>
      <c r="H12096" s="5"/>
      <c r="I12096" s="3"/>
      <c r="J12096" s="5"/>
      <c r="K12096" s="5"/>
      <c r="L12096" s="5"/>
      <c r="M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3"/>
      <c r="AU12096" s="5"/>
      <c r="AV12096" s="3"/>
      <c r="AW12096" s="3"/>
      <c r="AX12096" s="3"/>
      <c r="AY12096" s="3"/>
      <c r="AZ12096" s="3"/>
      <c r="BA12096" s="3"/>
      <c r="BB12096" s="3"/>
      <c r="BC12096" s="3"/>
      <c r="BD12096" s="3"/>
      <c r="BE12096" s="3"/>
      <c r="BF12096" s="3"/>
      <c r="BG12096" s="3"/>
      <c r="CK12096"/>
    </row>
    <row r="12097" spans="1:89" x14ac:dyDescent="0.25">
      <c r="A12097" s="2"/>
      <c r="B12097" s="5"/>
      <c r="C12097" s="5"/>
      <c r="D12097" s="5"/>
      <c r="E12097" s="5"/>
      <c r="F12097" s="5"/>
      <c r="G12097" s="5"/>
      <c r="H12097" s="5"/>
      <c r="I12097" s="5"/>
      <c r="J12097" s="5"/>
      <c r="K12097" s="5"/>
      <c r="L12097" s="5"/>
      <c r="M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3"/>
      <c r="AU12097" s="5"/>
      <c r="AV12097" s="3"/>
      <c r="AW12097" s="3"/>
      <c r="AX12097" s="3"/>
      <c r="AY12097" s="3"/>
      <c r="AZ12097" s="3"/>
      <c r="BA12097" s="3"/>
      <c r="BB12097" s="3"/>
      <c r="BC12097" s="3"/>
      <c r="BD12097" s="3"/>
      <c r="BE12097" s="3"/>
      <c r="BF12097" s="3"/>
      <c r="BG12097" s="3"/>
      <c r="CK12097"/>
    </row>
    <row r="12098" spans="1:89" x14ac:dyDescent="0.25">
      <c r="A12098" s="2"/>
      <c r="B12098" s="5"/>
      <c r="C12098" s="5"/>
      <c r="D12098" s="5"/>
      <c r="E12098" s="5"/>
      <c r="F12098" s="5"/>
      <c r="G12098" s="5"/>
      <c r="H12098" s="5"/>
      <c r="I12098" s="5"/>
      <c r="J12098" s="5"/>
      <c r="K12098" s="5"/>
      <c r="L12098" s="5"/>
      <c r="M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3"/>
      <c r="AU12098" s="5"/>
      <c r="AV12098" s="3"/>
      <c r="AW12098" s="3"/>
      <c r="AX12098" s="3"/>
      <c r="AY12098" s="3"/>
      <c r="AZ12098" s="3"/>
      <c r="BA12098" s="3"/>
      <c r="BB12098" s="3"/>
      <c r="BC12098" s="3"/>
      <c r="BD12098" s="3"/>
      <c r="BE12098" s="3"/>
      <c r="BF12098" s="3"/>
      <c r="BG12098" s="3"/>
      <c r="CK12098"/>
    </row>
    <row r="12099" spans="1:89" x14ac:dyDescent="0.25">
      <c r="A12099" s="2"/>
      <c r="B12099" s="5"/>
      <c r="C12099" s="5"/>
      <c r="D12099" s="5"/>
      <c r="E12099" s="5"/>
      <c r="F12099" s="5"/>
      <c r="G12099" s="5"/>
      <c r="H12099" s="5"/>
      <c r="I12099" s="3"/>
      <c r="J12099" s="5"/>
      <c r="K12099" s="5"/>
      <c r="L12099" s="5"/>
      <c r="M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3"/>
      <c r="AU12099" s="5"/>
      <c r="AV12099" s="3"/>
      <c r="AW12099" s="3"/>
      <c r="AX12099" s="3"/>
      <c r="AY12099" s="3"/>
      <c r="AZ12099" s="3"/>
      <c r="BA12099" s="3"/>
      <c r="BB12099" s="3"/>
      <c r="BC12099" s="3"/>
      <c r="BD12099" s="3"/>
      <c r="BE12099" s="3"/>
      <c r="BF12099" s="3"/>
      <c r="BG12099" s="3"/>
      <c r="CK12099"/>
    </row>
    <row r="12100" spans="1:89" x14ac:dyDescent="0.25">
      <c r="A12100" s="2"/>
      <c r="B12100" s="5"/>
      <c r="C12100" s="5"/>
      <c r="D12100" s="5"/>
      <c r="E12100" s="5"/>
      <c r="F12100" s="5"/>
      <c r="G12100" s="5"/>
      <c r="H12100" s="5"/>
      <c r="I12100" s="5"/>
      <c r="J12100" s="5"/>
      <c r="K12100" s="5"/>
      <c r="L12100" s="5"/>
      <c r="M12100" s="5"/>
      <c r="AJ12100" s="3"/>
      <c r="AK12100" s="3"/>
      <c r="AL12100" s="3"/>
      <c r="AM12100" s="3"/>
      <c r="AN12100" s="5"/>
      <c r="AO12100" s="5"/>
      <c r="AP12100" s="5"/>
      <c r="AQ12100" s="5"/>
      <c r="AR12100" s="5"/>
      <c r="AS12100" s="5"/>
      <c r="AT12100" s="3"/>
      <c r="AU12100" s="5"/>
      <c r="AV12100" s="3"/>
      <c r="AW12100" s="3"/>
      <c r="AX12100" s="3"/>
      <c r="AY12100" s="3"/>
      <c r="AZ12100" s="3"/>
      <c r="BA12100" s="3"/>
      <c r="BB12100" s="3"/>
      <c r="BC12100" s="3"/>
      <c r="BD12100" s="3"/>
      <c r="BE12100" s="3"/>
      <c r="BF12100" s="3"/>
      <c r="BG12100" s="3"/>
      <c r="CK12100"/>
    </row>
    <row r="12101" spans="1:89" x14ac:dyDescent="0.25">
      <c r="A12101" s="2"/>
      <c r="B12101" s="5"/>
      <c r="C12101" s="5"/>
      <c r="D12101" s="5"/>
      <c r="E12101" s="5"/>
      <c r="F12101" s="5"/>
      <c r="G12101" s="5"/>
      <c r="H12101" s="5"/>
      <c r="I12101" s="5"/>
      <c r="J12101" s="5"/>
      <c r="K12101" s="5"/>
      <c r="L12101" s="5"/>
      <c r="M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3"/>
      <c r="AU12101" s="5"/>
      <c r="AV12101" s="3"/>
      <c r="AW12101" s="3"/>
      <c r="AX12101" s="3"/>
      <c r="AY12101" s="3"/>
      <c r="AZ12101" s="3"/>
      <c r="BA12101" s="3"/>
      <c r="BB12101" s="3"/>
      <c r="BC12101" s="3"/>
      <c r="BD12101" s="3"/>
      <c r="BE12101" s="3"/>
      <c r="BF12101" s="3"/>
      <c r="BG12101" s="3"/>
      <c r="CK12101"/>
    </row>
    <row r="12102" spans="1:89" x14ac:dyDescent="0.25">
      <c r="A12102" s="2"/>
      <c r="B12102" s="5"/>
      <c r="C12102" s="5"/>
      <c r="D12102" s="5"/>
      <c r="E12102" s="5"/>
      <c r="F12102" s="5"/>
      <c r="G12102" s="5"/>
      <c r="H12102" s="5"/>
      <c r="I12102" s="5"/>
      <c r="J12102" s="5"/>
      <c r="K12102" s="5"/>
      <c r="L12102" s="5"/>
      <c r="M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3"/>
      <c r="AU12102" s="5"/>
      <c r="AV12102" s="3"/>
      <c r="AW12102" s="3"/>
      <c r="AX12102" s="3"/>
      <c r="AY12102" s="3"/>
      <c r="AZ12102" s="3"/>
      <c r="BA12102" s="3"/>
      <c r="BB12102" s="3"/>
      <c r="BC12102" s="3"/>
      <c r="BD12102" s="3"/>
      <c r="BE12102" s="3"/>
      <c r="BF12102" s="3"/>
      <c r="BG12102" s="3"/>
      <c r="CK12102"/>
    </row>
    <row r="12103" spans="1:89" x14ac:dyDescent="0.25">
      <c r="A12103" s="2"/>
      <c r="B12103" s="5"/>
      <c r="C12103" s="5"/>
      <c r="D12103" s="5"/>
      <c r="E12103" s="5"/>
      <c r="F12103" s="5"/>
      <c r="G12103" s="5"/>
      <c r="H12103" s="5"/>
      <c r="I12103" s="3"/>
      <c r="J12103" s="5"/>
      <c r="K12103" s="5"/>
      <c r="L12103" s="5"/>
      <c r="M12103" s="5"/>
      <c r="AJ12103" s="3"/>
      <c r="AK12103" s="3"/>
      <c r="AL12103" s="3"/>
      <c r="AM12103" s="3"/>
      <c r="AN12103" s="5"/>
      <c r="AO12103" s="5"/>
      <c r="AP12103" s="5"/>
      <c r="AQ12103" s="5"/>
      <c r="AR12103" s="5"/>
      <c r="AS12103" s="5"/>
      <c r="AT12103" s="3"/>
      <c r="AU12103" s="5"/>
      <c r="AV12103" s="3"/>
      <c r="AW12103" s="3"/>
      <c r="AX12103" s="3"/>
      <c r="AY12103" s="3"/>
      <c r="AZ12103" s="3"/>
      <c r="BA12103" s="3"/>
      <c r="BB12103" s="3"/>
      <c r="BC12103" s="3"/>
      <c r="BD12103" s="3"/>
      <c r="BE12103" s="3"/>
      <c r="BF12103" s="3"/>
      <c r="BG12103" s="3"/>
      <c r="CK12103"/>
    </row>
    <row r="12104" spans="1:89" x14ac:dyDescent="0.25">
      <c r="A12104" s="2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  <c r="L12104" s="5"/>
      <c r="M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3"/>
      <c r="AU12104" s="5"/>
      <c r="AV12104" s="3"/>
      <c r="AW12104" s="3"/>
      <c r="AX12104" s="3"/>
      <c r="AY12104" s="3"/>
      <c r="AZ12104" s="3"/>
      <c r="BA12104" s="3"/>
      <c r="BB12104" s="3"/>
      <c r="BC12104" s="3"/>
      <c r="BD12104" s="3"/>
      <c r="BE12104" s="3"/>
      <c r="BF12104" s="3"/>
      <c r="BG12104" s="3"/>
      <c r="CK12104"/>
    </row>
    <row r="12105" spans="1:89" x14ac:dyDescent="0.25">
      <c r="A12105" s="2"/>
      <c r="B12105" s="5"/>
      <c r="C12105" s="5"/>
      <c r="D12105" s="5"/>
      <c r="E12105" s="5"/>
      <c r="F12105" s="5"/>
      <c r="G12105" s="5"/>
      <c r="H12105" s="5"/>
      <c r="I12105" s="5"/>
      <c r="J12105" s="5"/>
      <c r="K12105" s="5"/>
      <c r="L12105" s="5"/>
      <c r="M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3"/>
      <c r="AU12105" s="5"/>
      <c r="AV12105" s="3"/>
      <c r="AW12105" s="3"/>
      <c r="AX12105" s="3"/>
      <c r="AY12105" s="3"/>
      <c r="AZ12105" s="3"/>
      <c r="BA12105" s="3"/>
      <c r="BB12105" s="3"/>
      <c r="BC12105" s="3"/>
      <c r="BD12105" s="3"/>
      <c r="BE12105" s="3"/>
      <c r="BF12105" s="3"/>
      <c r="BG12105" s="3"/>
      <c r="CK12105"/>
    </row>
    <row r="12106" spans="1:89" x14ac:dyDescent="0.25">
      <c r="A12106" s="2"/>
      <c r="B12106" s="5"/>
      <c r="C12106" s="5"/>
      <c r="D12106" s="5"/>
      <c r="E12106" s="5"/>
      <c r="F12106" s="5"/>
      <c r="G12106" s="5"/>
      <c r="H12106" s="5"/>
      <c r="I12106" s="5"/>
      <c r="J12106" s="5"/>
      <c r="K12106" s="5"/>
      <c r="L12106" s="5"/>
      <c r="M12106" s="5"/>
      <c r="AJ12106" s="3"/>
      <c r="AK12106" s="3"/>
      <c r="AL12106" s="3"/>
      <c r="AM12106" s="5"/>
      <c r="AN12106" s="5"/>
      <c r="AO12106" s="5"/>
      <c r="AP12106" s="5"/>
      <c r="AQ12106" s="5"/>
      <c r="AR12106" s="5"/>
      <c r="AS12106" s="5"/>
      <c r="AT12106" s="3"/>
      <c r="AU12106" s="5"/>
      <c r="AV12106" s="3"/>
      <c r="AW12106" s="3"/>
      <c r="AX12106" s="3"/>
      <c r="AY12106" s="3"/>
      <c r="AZ12106" s="3"/>
      <c r="BA12106" s="3"/>
      <c r="BB12106" s="3"/>
      <c r="BC12106" s="3"/>
      <c r="BD12106" s="3"/>
      <c r="BE12106" s="3"/>
      <c r="BF12106" s="3"/>
      <c r="BG12106" s="3"/>
      <c r="CK12106"/>
    </row>
    <row r="12107" spans="1:89" x14ac:dyDescent="0.25">
      <c r="A12107" s="2"/>
      <c r="B12107" s="5"/>
      <c r="C12107" s="5"/>
      <c r="D12107" s="5"/>
      <c r="E12107" s="5"/>
      <c r="F12107" s="5"/>
      <c r="G12107" s="5"/>
      <c r="H12107" s="5"/>
      <c r="I12107" s="3"/>
      <c r="J12107" s="5"/>
      <c r="K12107" s="5"/>
      <c r="L12107" s="5"/>
      <c r="M12107" s="5"/>
      <c r="AJ12107" s="3"/>
      <c r="AK12107" s="3"/>
      <c r="AL12107" s="3"/>
      <c r="AM12107" s="3"/>
      <c r="AN12107" s="5"/>
      <c r="AO12107" s="5"/>
      <c r="AP12107" s="5"/>
      <c r="AQ12107" s="5"/>
      <c r="AR12107" s="5"/>
      <c r="AS12107" s="5"/>
      <c r="AT12107" s="3"/>
      <c r="AU12107" s="5"/>
      <c r="AV12107" s="3"/>
      <c r="AW12107" s="3"/>
      <c r="AX12107" s="3"/>
      <c r="AY12107" s="3"/>
      <c r="AZ12107" s="3"/>
      <c r="BA12107" s="3"/>
      <c r="BB12107" s="3"/>
      <c r="BC12107" s="3"/>
      <c r="BD12107" s="3"/>
      <c r="BE12107" s="3"/>
      <c r="BF12107" s="3"/>
      <c r="BG12107" s="3"/>
      <c r="CK12107"/>
    </row>
    <row r="12108" spans="1:89" x14ac:dyDescent="0.25">
      <c r="A12108" s="2"/>
      <c r="B12108" s="5"/>
      <c r="C12108" s="5"/>
      <c r="D12108" s="5"/>
      <c r="E12108" s="5"/>
      <c r="F12108" s="5"/>
      <c r="G12108" s="5"/>
      <c r="H12108" s="5"/>
      <c r="I12108" s="3"/>
      <c r="J12108" s="5"/>
      <c r="K12108" s="5"/>
      <c r="L12108" s="5"/>
      <c r="M12108" s="5"/>
      <c r="AJ12108" s="3"/>
      <c r="AK12108" s="3"/>
      <c r="AL12108" s="3"/>
      <c r="AM12108" s="3"/>
      <c r="AN12108" s="5"/>
      <c r="AO12108" s="5"/>
      <c r="AP12108" s="5"/>
      <c r="AQ12108" s="5"/>
      <c r="AR12108" s="5"/>
      <c r="AS12108" s="5"/>
      <c r="AT12108" s="3"/>
      <c r="AU12108" s="5"/>
      <c r="AV12108" s="3"/>
      <c r="AW12108" s="3"/>
      <c r="AX12108" s="3"/>
      <c r="AY12108" s="3"/>
      <c r="AZ12108" s="3"/>
      <c r="BA12108" s="3"/>
      <c r="BB12108" s="3"/>
      <c r="BC12108" s="3"/>
      <c r="BD12108" s="3"/>
      <c r="BE12108" s="3"/>
      <c r="BF12108" s="3"/>
      <c r="BG12108" s="3"/>
      <c r="CK12108"/>
    </row>
    <row r="12109" spans="1:89" x14ac:dyDescent="0.25">
      <c r="A12109" s="2"/>
      <c r="B12109" s="5"/>
      <c r="C12109" s="5"/>
      <c r="D12109" s="5"/>
      <c r="E12109" s="5"/>
      <c r="F12109" s="5"/>
      <c r="G12109" s="5"/>
      <c r="H12109" s="5"/>
      <c r="I12109" s="3"/>
      <c r="J12109" s="5"/>
      <c r="K12109" s="5"/>
      <c r="L12109" s="5"/>
      <c r="M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3"/>
      <c r="AU12109" s="5"/>
      <c r="AV12109" s="3"/>
      <c r="AW12109" s="3"/>
      <c r="AX12109" s="3"/>
      <c r="AY12109" s="3"/>
      <c r="AZ12109" s="3"/>
      <c r="BA12109" s="3"/>
      <c r="BB12109" s="3"/>
      <c r="BC12109" s="3"/>
      <c r="BD12109" s="3"/>
      <c r="BE12109" s="3"/>
      <c r="BF12109" s="3"/>
      <c r="BG12109" s="3"/>
      <c r="CK12109"/>
    </row>
    <row r="12110" spans="1:89" x14ac:dyDescent="0.25">
      <c r="A12110" s="2"/>
      <c r="B12110" s="5"/>
      <c r="C12110" s="5"/>
      <c r="D12110" s="5"/>
      <c r="E12110" s="5"/>
      <c r="F12110" s="5"/>
      <c r="G12110" s="5"/>
      <c r="H12110" s="5"/>
      <c r="I12110" s="3"/>
      <c r="J12110" s="5"/>
      <c r="K12110" s="5"/>
      <c r="L12110" s="5"/>
      <c r="M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3"/>
      <c r="AU12110" s="5"/>
      <c r="AV12110" s="3"/>
      <c r="AW12110" s="3"/>
      <c r="AX12110" s="3"/>
      <c r="AY12110" s="3"/>
      <c r="AZ12110" s="3"/>
      <c r="BA12110" s="3"/>
      <c r="BB12110" s="3"/>
      <c r="BC12110" s="3"/>
      <c r="BD12110" s="3"/>
      <c r="BE12110" s="3"/>
      <c r="BF12110" s="3"/>
      <c r="BG12110" s="3"/>
      <c r="CK12110"/>
    </row>
    <row r="12111" spans="1:89" x14ac:dyDescent="0.25">
      <c r="A12111" s="2"/>
      <c r="B12111" s="5"/>
      <c r="C12111" s="5"/>
      <c r="D12111" s="5"/>
      <c r="E12111" s="5"/>
      <c r="F12111" s="5"/>
      <c r="G12111" s="5"/>
      <c r="H12111" s="5"/>
      <c r="I12111" s="3"/>
      <c r="J12111" s="5"/>
      <c r="K12111" s="5"/>
      <c r="L12111" s="5"/>
      <c r="M12111" s="5"/>
      <c r="AJ12111" s="3"/>
      <c r="AK12111" s="3"/>
      <c r="AL12111" s="3"/>
      <c r="AM12111" s="5"/>
      <c r="AN12111" s="5"/>
      <c r="AO12111" s="5"/>
      <c r="AP12111" s="5"/>
      <c r="AQ12111" s="5"/>
      <c r="AR12111" s="5"/>
      <c r="AS12111" s="5"/>
      <c r="AT12111" s="3"/>
      <c r="AU12111" s="5"/>
      <c r="AV12111" s="3"/>
      <c r="AW12111" s="3"/>
      <c r="AX12111" s="3"/>
      <c r="AY12111" s="3"/>
      <c r="AZ12111" s="3"/>
      <c r="BA12111" s="3"/>
      <c r="BB12111" s="3"/>
      <c r="BC12111" s="3"/>
      <c r="BD12111" s="3"/>
      <c r="BE12111" s="3"/>
      <c r="BF12111" s="3"/>
      <c r="BG12111" s="3"/>
      <c r="CK12111"/>
    </row>
    <row r="12112" spans="1:89" x14ac:dyDescent="0.25">
      <c r="A12112" s="2"/>
      <c r="B12112" s="5"/>
      <c r="C12112" s="5"/>
      <c r="D12112" s="5"/>
      <c r="E12112" s="5"/>
      <c r="F12112" s="5"/>
      <c r="G12112" s="5"/>
      <c r="H12112" s="5"/>
      <c r="I12112" s="3"/>
      <c r="J12112" s="5"/>
      <c r="K12112" s="5"/>
      <c r="L12112" s="5"/>
      <c r="M12112" s="5"/>
      <c r="AJ12112" s="3"/>
      <c r="AK12112" s="3"/>
      <c r="AL12112" s="3"/>
      <c r="AM12112" s="3"/>
      <c r="AN12112" s="5"/>
      <c r="AO12112" s="5"/>
      <c r="AP12112" s="5"/>
      <c r="AQ12112" s="5"/>
      <c r="AR12112" s="5"/>
      <c r="AS12112" s="5"/>
      <c r="AT12112" s="3"/>
      <c r="AU12112" s="5"/>
      <c r="AV12112" s="3"/>
      <c r="AW12112" s="3"/>
      <c r="AX12112" s="3"/>
      <c r="AY12112" s="3"/>
      <c r="AZ12112" s="3"/>
      <c r="BA12112" s="3"/>
      <c r="BB12112" s="3"/>
      <c r="BC12112" s="3"/>
      <c r="BD12112" s="3"/>
      <c r="BE12112" s="3"/>
      <c r="BF12112" s="3"/>
      <c r="BG12112" s="3"/>
      <c r="CK12112"/>
    </row>
    <row r="12113" spans="1:89" x14ac:dyDescent="0.25">
      <c r="A12113" s="2"/>
      <c r="B12113" s="5"/>
      <c r="C12113" s="5"/>
      <c r="D12113" s="5"/>
      <c r="E12113" s="5"/>
      <c r="F12113" s="5"/>
      <c r="G12113" s="5"/>
      <c r="H12113" s="5"/>
      <c r="I12113" s="3"/>
      <c r="J12113" s="5"/>
      <c r="K12113" s="5"/>
      <c r="L12113" s="5"/>
      <c r="M12113" s="5"/>
      <c r="AJ12113" s="3"/>
      <c r="AK12113" s="3"/>
      <c r="AL12113" s="3"/>
      <c r="AM12113" s="5"/>
      <c r="AN12113" s="5"/>
      <c r="AO12113" s="5"/>
      <c r="AP12113" s="5"/>
      <c r="AQ12113" s="5"/>
      <c r="AR12113" s="5"/>
      <c r="AS12113" s="5"/>
      <c r="AT12113" s="3"/>
      <c r="AU12113" s="5"/>
      <c r="AV12113" s="3"/>
      <c r="AW12113" s="3"/>
      <c r="AX12113" s="3"/>
      <c r="AY12113" s="3"/>
      <c r="AZ12113" s="3"/>
      <c r="BA12113" s="3"/>
      <c r="BB12113" s="3"/>
      <c r="BC12113" s="3"/>
      <c r="BD12113" s="3"/>
      <c r="BE12113" s="3"/>
      <c r="BF12113" s="3"/>
      <c r="BG12113" s="3"/>
      <c r="CK12113"/>
    </row>
    <row r="12114" spans="1:89" x14ac:dyDescent="0.25">
      <c r="A12114" s="2"/>
      <c r="B12114" s="5"/>
      <c r="C12114" s="5"/>
      <c r="D12114" s="5"/>
      <c r="E12114" s="5"/>
      <c r="F12114" s="5"/>
      <c r="G12114" s="5"/>
      <c r="H12114" s="5"/>
      <c r="I12114" s="3"/>
      <c r="J12114" s="5"/>
      <c r="K12114" s="5"/>
      <c r="L12114" s="5"/>
      <c r="M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3"/>
      <c r="AU12114" s="5"/>
      <c r="AV12114" s="3"/>
      <c r="AW12114" s="3"/>
      <c r="AX12114" s="3"/>
      <c r="AY12114" s="3"/>
      <c r="AZ12114" s="3"/>
      <c r="BA12114" s="3"/>
      <c r="BB12114" s="3"/>
      <c r="BC12114" s="3"/>
      <c r="BD12114" s="3"/>
      <c r="BE12114" s="3"/>
      <c r="BF12114" s="3"/>
      <c r="BG12114" s="3"/>
      <c r="CK12114"/>
    </row>
    <row r="12115" spans="1:89" x14ac:dyDescent="0.25">
      <c r="A12115" s="2"/>
      <c r="B12115" s="5"/>
      <c r="C12115" s="5"/>
      <c r="D12115" s="5"/>
      <c r="E12115" s="5"/>
      <c r="F12115" s="5"/>
      <c r="G12115" s="5"/>
      <c r="H12115" s="5"/>
      <c r="I12115" s="3"/>
      <c r="J12115" s="5"/>
      <c r="K12115" s="5"/>
      <c r="L12115" s="5"/>
      <c r="M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3"/>
      <c r="AT12115" s="3"/>
      <c r="AU12115" s="5"/>
      <c r="AV12115" s="3"/>
      <c r="AW12115" s="3"/>
      <c r="AX12115" s="3"/>
      <c r="AY12115" s="3"/>
      <c r="AZ12115" s="3"/>
      <c r="BA12115" s="3"/>
      <c r="BB12115" s="3"/>
      <c r="BC12115" s="3"/>
      <c r="BD12115" s="3"/>
      <c r="BE12115" s="3"/>
      <c r="BF12115" s="3"/>
      <c r="BG12115" s="3"/>
      <c r="CK12115"/>
    </row>
    <row r="12116" spans="1:89" x14ac:dyDescent="0.25">
      <c r="A12116" s="2"/>
      <c r="B12116" s="5"/>
      <c r="C12116" s="5"/>
      <c r="D12116" s="5"/>
      <c r="E12116" s="5"/>
      <c r="F12116" s="5"/>
      <c r="G12116" s="5"/>
      <c r="H12116" s="5"/>
      <c r="I12116" s="3"/>
      <c r="J12116" s="5"/>
      <c r="K12116" s="5"/>
      <c r="L12116" s="5"/>
      <c r="M12116" s="5"/>
      <c r="AJ12116" s="3"/>
      <c r="AK12116" s="3"/>
      <c r="AL12116" s="5"/>
      <c r="AM12116" s="5"/>
      <c r="AN12116" s="5"/>
      <c r="AO12116" s="5"/>
      <c r="AP12116" s="5"/>
      <c r="AQ12116" s="5"/>
      <c r="AR12116" s="5"/>
      <c r="AS12116" s="5"/>
      <c r="AT12116" s="3"/>
      <c r="AU12116" s="5"/>
      <c r="AV12116" s="3"/>
      <c r="AW12116" s="3"/>
      <c r="AX12116" s="3"/>
      <c r="AY12116" s="3"/>
      <c r="AZ12116" s="3"/>
      <c r="BA12116" s="3"/>
      <c r="BB12116" s="3"/>
      <c r="BC12116" s="3"/>
      <c r="BD12116" s="3"/>
      <c r="BE12116" s="3"/>
      <c r="BF12116" s="3"/>
      <c r="BG12116" s="3"/>
      <c r="CK12116"/>
    </row>
    <row r="12117" spans="1:89" x14ac:dyDescent="0.25">
      <c r="A12117" s="2"/>
      <c r="B12117" s="5"/>
      <c r="C12117" s="5"/>
      <c r="D12117" s="5"/>
      <c r="E12117" s="5"/>
      <c r="F12117" s="5"/>
      <c r="G12117" s="5"/>
      <c r="H12117" s="5"/>
      <c r="I12117" s="3"/>
      <c r="J12117" s="5"/>
      <c r="K12117" s="5"/>
      <c r="L12117" s="5"/>
      <c r="M12117" s="5"/>
      <c r="AJ12117" s="3"/>
      <c r="AK12117" s="3"/>
      <c r="AL12117" s="3"/>
      <c r="AM12117" s="5"/>
      <c r="AN12117" s="5"/>
      <c r="AO12117" s="5"/>
      <c r="AP12117" s="5"/>
      <c r="AQ12117" s="5"/>
      <c r="AR12117" s="5"/>
      <c r="AS12117" s="3"/>
      <c r="AT12117" s="3"/>
      <c r="AU12117" s="5"/>
      <c r="AV12117" s="3"/>
      <c r="AW12117" s="3"/>
      <c r="AX12117" s="3"/>
      <c r="AY12117" s="3"/>
      <c r="AZ12117" s="3"/>
      <c r="BA12117" s="3"/>
      <c r="BB12117" s="3"/>
      <c r="BC12117" s="3"/>
      <c r="BD12117" s="3"/>
      <c r="BE12117" s="3"/>
      <c r="BF12117" s="3"/>
      <c r="BG12117" s="3"/>
      <c r="CK12117"/>
    </row>
    <row r="12118" spans="1:89" x14ac:dyDescent="0.25">
      <c r="A12118" s="2"/>
      <c r="B12118" s="5"/>
      <c r="C12118" s="5"/>
      <c r="D12118" s="5"/>
      <c r="E12118" s="5"/>
      <c r="F12118" s="5"/>
      <c r="G12118" s="5"/>
      <c r="H12118" s="5"/>
      <c r="I12118" s="3"/>
      <c r="J12118" s="5"/>
      <c r="K12118" s="5"/>
      <c r="L12118" s="5"/>
      <c r="M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3"/>
      <c r="AU12118" s="5"/>
      <c r="AV12118" s="3"/>
      <c r="AW12118" s="3"/>
      <c r="AX12118" s="3"/>
      <c r="AY12118" s="3"/>
      <c r="AZ12118" s="3"/>
      <c r="BA12118" s="3"/>
      <c r="BB12118" s="3"/>
      <c r="BC12118" s="3"/>
      <c r="BD12118" s="3"/>
      <c r="BE12118" s="3"/>
      <c r="BF12118" s="3"/>
      <c r="BG12118" s="3"/>
      <c r="CK12118"/>
    </row>
    <row r="12119" spans="1:89" x14ac:dyDescent="0.25">
      <c r="A12119" s="2"/>
      <c r="B12119" s="5"/>
      <c r="C12119" s="5"/>
      <c r="D12119" s="5"/>
      <c r="E12119" s="5"/>
      <c r="F12119" s="5"/>
      <c r="G12119" s="5"/>
      <c r="H12119" s="5"/>
      <c r="I12119" s="3"/>
      <c r="J12119" s="5"/>
      <c r="K12119" s="5"/>
      <c r="L12119" s="5"/>
      <c r="M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3"/>
      <c r="AU12119" s="5"/>
      <c r="AV12119" s="3"/>
      <c r="AW12119" s="3"/>
      <c r="AX12119" s="3"/>
      <c r="AY12119" s="3"/>
      <c r="AZ12119" s="3"/>
      <c r="BA12119" s="3"/>
      <c r="BB12119" s="3"/>
      <c r="BC12119" s="3"/>
      <c r="BD12119" s="3"/>
      <c r="BE12119" s="3"/>
      <c r="BF12119" s="3"/>
      <c r="BG12119" s="3"/>
      <c r="CK12119"/>
    </row>
    <row r="12120" spans="1:89" x14ac:dyDescent="0.25">
      <c r="A12120" s="2"/>
      <c r="B12120" s="5"/>
      <c r="C12120" s="5"/>
      <c r="D12120" s="5"/>
      <c r="E12120" s="5"/>
      <c r="F12120" s="5"/>
      <c r="G12120" s="5"/>
      <c r="H12120" s="5"/>
      <c r="I12120" s="3"/>
      <c r="J12120" s="5"/>
      <c r="K12120" s="5"/>
      <c r="L12120" s="5"/>
      <c r="M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3"/>
      <c r="AU12120" s="5"/>
      <c r="AV12120" s="3"/>
      <c r="AW12120" s="3"/>
      <c r="AX12120" s="3"/>
      <c r="AY12120" s="3"/>
      <c r="AZ12120" s="3"/>
      <c r="BA12120" s="3"/>
      <c r="BB12120" s="3"/>
      <c r="BC12120" s="3"/>
      <c r="BD12120" s="3"/>
      <c r="BE12120" s="3"/>
      <c r="BF12120" s="3"/>
      <c r="BG12120" s="3"/>
      <c r="CK12120"/>
    </row>
    <row r="12121" spans="1:89" x14ac:dyDescent="0.25">
      <c r="A12121" s="2"/>
      <c r="B12121" s="5"/>
      <c r="C12121" s="5"/>
      <c r="D12121" s="5"/>
      <c r="E12121" s="5"/>
      <c r="F12121" s="5"/>
      <c r="G12121" s="5"/>
      <c r="H12121" s="5"/>
      <c r="I12121" s="3"/>
      <c r="J12121" s="5"/>
      <c r="K12121" s="5"/>
      <c r="L12121" s="5"/>
      <c r="M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3"/>
      <c r="AU12121" s="5"/>
      <c r="AV12121" s="3"/>
      <c r="AW12121" s="3"/>
      <c r="AX12121" s="3"/>
      <c r="AY12121" s="3"/>
      <c r="AZ12121" s="3"/>
      <c r="BA12121" s="3"/>
      <c r="BB12121" s="3"/>
      <c r="BC12121" s="3"/>
      <c r="BD12121" s="3"/>
      <c r="BE12121" s="3"/>
      <c r="BF12121" s="3"/>
      <c r="BG12121" s="3"/>
      <c r="CK12121"/>
    </row>
    <row r="12122" spans="1:89" x14ac:dyDescent="0.25">
      <c r="A12122" s="2"/>
      <c r="B12122" s="5"/>
      <c r="C12122" s="5"/>
      <c r="D12122" s="5"/>
      <c r="E12122" s="5"/>
      <c r="F12122" s="5"/>
      <c r="G12122" s="5"/>
      <c r="H12122" s="5"/>
      <c r="I12122" s="3"/>
      <c r="J12122" s="5"/>
      <c r="K12122" s="5"/>
      <c r="L12122" s="5"/>
      <c r="M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3"/>
      <c r="AU12122" s="5"/>
      <c r="AV12122" s="3"/>
      <c r="AW12122" s="3"/>
      <c r="AX12122" s="3"/>
      <c r="AY12122" s="3"/>
      <c r="AZ12122" s="3"/>
      <c r="BA12122" s="3"/>
      <c r="BB12122" s="3"/>
      <c r="BC12122" s="3"/>
      <c r="BD12122" s="3"/>
      <c r="BE12122" s="3"/>
      <c r="BF12122" s="3"/>
      <c r="BG12122" s="3"/>
      <c r="CK12122"/>
    </row>
    <row r="12123" spans="1:89" x14ac:dyDescent="0.25">
      <c r="A12123" s="2"/>
      <c r="B12123" s="5"/>
      <c r="C12123" s="5"/>
      <c r="D12123" s="5"/>
      <c r="E12123" s="5"/>
      <c r="F12123" s="5"/>
      <c r="G12123" s="5"/>
      <c r="H12123" s="5"/>
      <c r="I12123" s="3"/>
      <c r="J12123" s="5"/>
      <c r="K12123" s="5"/>
      <c r="L12123" s="5"/>
      <c r="M12123" s="5"/>
      <c r="AJ12123" s="3"/>
      <c r="AK12123" s="3"/>
      <c r="AL12123" s="3"/>
      <c r="AM12123" s="3"/>
      <c r="AN12123" s="5"/>
      <c r="AO12123" s="5"/>
      <c r="AP12123" s="5"/>
      <c r="AQ12123" s="5"/>
      <c r="AR12123" s="5"/>
      <c r="AS12123" s="5"/>
      <c r="AT12123" s="3"/>
      <c r="AU12123" s="5"/>
      <c r="AV12123" s="3"/>
      <c r="AW12123" s="3"/>
      <c r="AX12123" s="3"/>
      <c r="AY12123" s="3"/>
      <c r="AZ12123" s="3"/>
      <c r="BA12123" s="3"/>
      <c r="BB12123" s="3"/>
      <c r="BC12123" s="3"/>
      <c r="BD12123" s="3"/>
      <c r="BE12123" s="3"/>
      <c r="BF12123" s="3"/>
      <c r="BG12123" s="3"/>
      <c r="CK12123"/>
    </row>
    <row r="12124" spans="1:89" x14ac:dyDescent="0.25">
      <c r="A12124" s="2"/>
      <c r="B12124" s="5"/>
      <c r="C12124" s="5"/>
      <c r="D12124" s="5"/>
      <c r="E12124" s="5"/>
      <c r="F12124" s="5"/>
      <c r="G12124" s="5"/>
      <c r="H12124" s="5"/>
      <c r="I12124" s="5"/>
      <c r="J12124" s="5"/>
      <c r="K12124" s="5"/>
      <c r="L12124" s="5"/>
      <c r="M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3"/>
      <c r="AU12124" s="5"/>
      <c r="AV12124" s="3"/>
      <c r="AW12124" s="3"/>
      <c r="AX12124" s="3"/>
      <c r="AY12124" s="3"/>
      <c r="AZ12124" s="3"/>
      <c r="BA12124" s="3"/>
      <c r="BB12124" s="3"/>
      <c r="BC12124" s="3"/>
      <c r="BD12124" s="3"/>
      <c r="BE12124" s="3"/>
      <c r="BF12124" s="3"/>
      <c r="BG12124" s="3"/>
      <c r="CK12124"/>
    </row>
    <row r="12125" spans="1:89" x14ac:dyDescent="0.25">
      <c r="A12125" s="2"/>
      <c r="B12125" s="5"/>
      <c r="C12125" s="5"/>
      <c r="D12125" s="5"/>
      <c r="E12125" s="5"/>
      <c r="F12125" s="5"/>
      <c r="G12125" s="5"/>
      <c r="H12125" s="5"/>
      <c r="I12125" s="3"/>
      <c r="J12125" s="5"/>
      <c r="K12125" s="5"/>
      <c r="L12125" s="5"/>
      <c r="M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3"/>
      <c r="AU12125" s="5"/>
      <c r="AV12125" s="3"/>
      <c r="AW12125" s="3"/>
      <c r="AX12125" s="3"/>
      <c r="AY12125" s="3"/>
      <c r="AZ12125" s="3"/>
      <c r="BA12125" s="3"/>
      <c r="BB12125" s="3"/>
      <c r="BC12125" s="3"/>
      <c r="BD12125" s="3"/>
      <c r="BE12125" s="3"/>
      <c r="BF12125" s="3"/>
      <c r="BG12125" s="3"/>
      <c r="CK12125"/>
    </row>
    <row r="12126" spans="1:89" x14ac:dyDescent="0.25">
      <c r="A12126" s="2"/>
      <c r="B12126" s="5"/>
      <c r="C12126" s="5"/>
      <c r="D12126" s="5"/>
      <c r="E12126" s="5"/>
      <c r="F12126" s="5"/>
      <c r="G12126" s="5"/>
      <c r="H12126" s="5"/>
      <c r="I12126" s="3"/>
      <c r="J12126" s="5"/>
      <c r="K12126" s="5"/>
      <c r="L12126" s="5"/>
      <c r="M12126" s="5"/>
      <c r="AJ12126" s="3"/>
      <c r="AK12126" s="3"/>
      <c r="AL12126" s="3"/>
      <c r="AM12126" s="3"/>
      <c r="AN12126" s="5"/>
      <c r="AO12126" s="5"/>
      <c r="AP12126" s="5"/>
      <c r="AQ12126" s="5"/>
      <c r="AR12126" s="5"/>
      <c r="AS12126" s="5"/>
      <c r="AT12126" s="3"/>
      <c r="AU12126" s="5"/>
      <c r="AV12126" s="3"/>
      <c r="AW12126" s="3"/>
      <c r="AX12126" s="3"/>
      <c r="AY12126" s="3"/>
      <c r="AZ12126" s="3"/>
      <c r="BA12126" s="3"/>
      <c r="BB12126" s="3"/>
      <c r="BC12126" s="3"/>
      <c r="BD12126" s="3"/>
      <c r="BE12126" s="3"/>
      <c r="BF12126" s="3"/>
      <c r="BG12126" s="3"/>
      <c r="CK12126"/>
    </row>
    <row r="12127" spans="1:89" x14ac:dyDescent="0.25">
      <c r="A12127" s="2"/>
      <c r="B12127" s="5"/>
      <c r="C12127" s="5"/>
      <c r="D12127" s="5"/>
      <c r="E12127" s="5"/>
      <c r="F12127" s="5"/>
      <c r="G12127" s="5"/>
      <c r="H12127" s="5"/>
      <c r="I12127" s="3"/>
      <c r="J12127" s="5"/>
      <c r="K12127" s="5"/>
      <c r="L12127" s="5"/>
      <c r="M12127" s="5"/>
      <c r="AJ12127" s="3"/>
      <c r="AK12127" s="3"/>
      <c r="AL12127" s="3"/>
      <c r="AM12127" s="3"/>
      <c r="AN12127" s="5"/>
      <c r="AO12127" s="5"/>
      <c r="AP12127" s="5"/>
      <c r="AQ12127" s="5"/>
      <c r="AR12127" s="5"/>
      <c r="AS12127" s="5"/>
      <c r="AT12127" s="3"/>
      <c r="AU12127" s="5"/>
      <c r="AV12127" s="3"/>
      <c r="AW12127" s="3"/>
      <c r="AX12127" s="3"/>
      <c r="AY12127" s="3"/>
      <c r="AZ12127" s="3"/>
      <c r="BA12127" s="3"/>
      <c r="BB12127" s="3"/>
      <c r="BC12127" s="3"/>
      <c r="BD12127" s="3"/>
      <c r="BE12127" s="3"/>
      <c r="BF12127" s="3"/>
      <c r="BG12127" s="3"/>
      <c r="CK12127"/>
    </row>
    <row r="12128" spans="1:89" x14ac:dyDescent="0.25">
      <c r="A12128" s="2"/>
      <c r="B12128" s="5"/>
      <c r="C12128" s="5"/>
      <c r="D12128" s="5"/>
      <c r="E12128" s="5"/>
      <c r="F12128" s="5"/>
      <c r="G12128" s="5"/>
      <c r="H12128" s="5"/>
      <c r="I12128" s="3"/>
      <c r="J12128" s="5"/>
      <c r="K12128" s="5"/>
      <c r="L12128" s="5"/>
      <c r="M12128" s="5"/>
      <c r="AJ12128" s="3"/>
      <c r="AK12128" s="3"/>
      <c r="AL12128" s="3"/>
      <c r="AM12128" s="3"/>
      <c r="AN12128" s="5"/>
      <c r="AO12128" s="5"/>
      <c r="AP12128" s="5"/>
      <c r="AQ12128" s="3"/>
      <c r="AR12128" s="5"/>
      <c r="AS12128" s="5"/>
      <c r="AT12128" s="3"/>
      <c r="AU12128" s="5"/>
      <c r="AV12128" s="3"/>
      <c r="AW12128" s="3"/>
      <c r="AX12128" s="3"/>
      <c r="AY12128" s="3"/>
      <c r="AZ12128" s="3"/>
      <c r="BA12128" s="3"/>
      <c r="BB12128" s="3"/>
      <c r="BC12128" s="3"/>
      <c r="BD12128" s="3"/>
      <c r="BE12128" s="3"/>
      <c r="BF12128" s="3"/>
      <c r="BG12128" s="3"/>
      <c r="CK12128"/>
    </row>
    <row r="12129" spans="1:89" x14ac:dyDescent="0.25">
      <c r="A12129" s="2"/>
      <c r="B12129" s="5"/>
      <c r="C12129" s="5"/>
      <c r="D12129" s="5"/>
      <c r="E12129" s="5"/>
      <c r="F12129" s="5"/>
      <c r="G12129" s="5"/>
      <c r="H12129" s="5"/>
      <c r="I12129" s="3"/>
      <c r="J12129" s="5"/>
      <c r="K12129" s="5"/>
      <c r="L12129" s="5"/>
      <c r="M12129" s="5"/>
      <c r="AJ12129" s="3"/>
      <c r="AK12129" s="3"/>
      <c r="AL12129" s="3"/>
      <c r="AM12129" s="3"/>
      <c r="AN12129" s="5"/>
      <c r="AO12129" s="5"/>
      <c r="AP12129" s="5"/>
      <c r="AQ12129" s="3"/>
      <c r="AR12129" s="5"/>
      <c r="AS12129" s="5"/>
      <c r="AT12129" s="3"/>
      <c r="AU12129" s="5"/>
      <c r="AV12129" s="3"/>
      <c r="AW12129" s="3"/>
      <c r="AX12129" s="3"/>
      <c r="AY12129" s="3"/>
      <c r="AZ12129" s="3"/>
      <c r="BA12129" s="3"/>
      <c r="BB12129" s="3"/>
      <c r="BC12129" s="3"/>
      <c r="BD12129" s="3"/>
      <c r="BE12129" s="3"/>
      <c r="BF12129" s="3"/>
      <c r="BG12129" s="3"/>
      <c r="CK12129"/>
    </row>
    <row r="12130" spans="1:89" x14ac:dyDescent="0.25">
      <c r="A12130" s="2"/>
      <c r="B12130" s="5"/>
      <c r="C12130" s="5"/>
      <c r="D12130" s="5"/>
      <c r="E12130" s="5"/>
      <c r="F12130" s="5"/>
      <c r="G12130" s="5"/>
      <c r="H12130" s="5"/>
      <c r="I12130" s="3"/>
      <c r="J12130" s="5"/>
      <c r="K12130" s="5"/>
      <c r="L12130" s="5"/>
      <c r="M12130" s="5"/>
      <c r="AJ12130" s="3"/>
      <c r="AK12130" s="3"/>
      <c r="AL12130" s="3"/>
      <c r="AM12130" s="3"/>
      <c r="AN12130" s="5"/>
      <c r="AO12130" s="5"/>
      <c r="AP12130" s="5"/>
      <c r="AQ12130" s="3"/>
      <c r="AR12130" s="5"/>
      <c r="AS12130" s="5"/>
      <c r="AT12130" s="3"/>
      <c r="AU12130" s="5"/>
      <c r="AV12130" s="3"/>
      <c r="AW12130" s="3"/>
      <c r="AX12130" s="3"/>
      <c r="AY12130" s="3"/>
      <c r="AZ12130" s="3"/>
      <c r="BA12130" s="3"/>
      <c r="BB12130" s="3"/>
      <c r="BC12130" s="3"/>
      <c r="BD12130" s="3"/>
      <c r="BE12130" s="3"/>
      <c r="BF12130" s="3"/>
      <c r="BG12130" s="3"/>
      <c r="CK12130"/>
    </row>
    <row r="12131" spans="1:89" x14ac:dyDescent="0.25">
      <c r="A12131" s="2"/>
      <c r="B12131" s="5"/>
      <c r="C12131" s="5"/>
      <c r="D12131" s="5"/>
      <c r="E12131" s="5"/>
      <c r="F12131" s="5"/>
      <c r="G12131" s="5"/>
      <c r="H12131" s="5"/>
      <c r="I12131" s="5"/>
      <c r="J12131" s="5"/>
      <c r="K12131" s="5"/>
      <c r="L12131" s="5"/>
      <c r="M12131" s="5"/>
      <c r="AJ12131" s="3"/>
      <c r="AK12131" s="3"/>
      <c r="AL12131" s="3"/>
      <c r="AM12131" s="3"/>
      <c r="AN12131" s="5"/>
      <c r="AO12131" s="5"/>
      <c r="AP12131" s="5"/>
      <c r="AQ12131" s="5"/>
      <c r="AR12131" s="5"/>
      <c r="AS12131" s="5"/>
      <c r="AT12131" s="3"/>
      <c r="AU12131" s="5"/>
      <c r="AV12131" s="3"/>
      <c r="AW12131" s="3"/>
      <c r="AX12131" s="3"/>
      <c r="AY12131" s="3"/>
      <c r="AZ12131" s="3"/>
      <c r="BA12131" s="3"/>
      <c r="BB12131" s="3"/>
      <c r="BC12131" s="3"/>
      <c r="BD12131" s="3"/>
      <c r="BE12131" s="3"/>
      <c r="BF12131" s="3"/>
      <c r="BG12131" s="3"/>
      <c r="CK12131"/>
    </row>
    <row r="12132" spans="1:89" x14ac:dyDescent="0.25">
      <c r="A12132" s="2"/>
      <c r="B12132" s="5"/>
      <c r="C12132" s="5"/>
      <c r="D12132" s="5"/>
      <c r="E12132" s="5"/>
      <c r="F12132" s="5"/>
      <c r="G12132" s="5"/>
      <c r="H12132" s="5"/>
      <c r="I12132" s="3"/>
      <c r="J12132" s="5"/>
      <c r="K12132" s="5"/>
      <c r="L12132" s="5"/>
      <c r="M12132" s="5"/>
      <c r="AJ12132" s="3"/>
      <c r="AK12132" s="3"/>
      <c r="AL12132" s="3"/>
      <c r="AM12132" s="3"/>
      <c r="AN12132" s="5"/>
      <c r="AO12132" s="5"/>
      <c r="AP12132" s="5"/>
      <c r="AQ12132" s="5"/>
      <c r="AR12132" s="5"/>
      <c r="AS12132" s="5"/>
      <c r="AT12132" s="3"/>
      <c r="AU12132" s="5"/>
      <c r="AV12132" s="3"/>
      <c r="AW12132" s="3"/>
      <c r="AX12132" s="3"/>
      <c r="AY12132" s="3"/>
      <c r="AZ12132" s="3"/>
      <c r="BA12132" s="3"/>
      <c r="BB12132" s="3"/>
      <c r="BC12132" s="3"/>
      <c r="BD12132" s="3"/>
      <c r="BE12132" s="3"/>
      <c r="BF12132" s="3"/>
      <c r="BG12132" s="3"/>
      <c r="CK12132"/>
    </row>
    <row r="12133" spans="1:89" x14ac:dyDescent="0.25">
      <c r="A12133" s="2"/>
      <c r="B12133" s="5"/>
      <c r="C12133" s="5"/>
      <c r="D12133" s="5"/>
      <c r="E12133" s="5"/>
      <c r="F12133" s="5"/>
      <c r="G12133" s="5"/>
      <c r="H12133" s="5"/>
      <c r="I12133" s="3"/>
      <c r="J12133" s="5"/>
      <c r="K12133" s="5"/>
      <c r="L12133" s="5"/>
      <c r="M12133" s="5"/>
      <c r="AJ12133" s="3"/>
      <c r="AK12133" s="3"/>
      <c r="AL12133" s="3"/>
      <c r="AM12133" s="5"/>
      <c r="AN12133" s="5"/>
      <c r="AO12133" s="5"/>
      <c r="AP12133" s="5"/>
      <c r="AQ12133" s="3"/>
      <c r="AR12133" s="5"/>
      <c r="AS12133" s="3"/>
      <c r="AT12133" s="3"/>
      <c r="AU12133" s="5"/>
      <c r="AV12133" s="3"/>
      <c r="AW12133" s="3"/>
      <c r="AX12133" s="3"/>
      <c r="AY12133" s="3"/>
      <c r="AZ12133" s="3"/>
      <c r="BA12133" s="3"/>
      <c r="BB12133" s="3"/>
      <c r="BC12133" s="3"/>
      <c r="BD12133" s="3"/>
      <c r="BE12133" s="3"/>
      <c r="BF12133" s="3"/>
      <c r="BG12133" s="3"/>
      <c r="CK12133"/>
    </row>
    <row r="12134" spans="1:89" x14ac:dyDescent="0.25">
      <c r="A12134" s="2"/>
      <c r="B12134" s="5"/>
      <c r="C12134" s="5"/>
      <c r="D12134" s="5"/>
      <c r="E12134" s="5"/>
      <c r="F12134" s="5"/>
      <c r="G12134" s="5"/>
      <c r="H12134" s="5"/>
      <c r="I12134" s="3"/>
      <c r="J12134" s="5"/>
      <c r="K12134" s="5"/>
      <c r="L12134" s="5"/>
      <c r="M12134" s="5"/>
      <c r="AJ12134" s="3"/>
      <c r="AK12134" s="3"/>
      <c r="AL12134" s="3"/>
      <c r="AM12134" s="3"/>
      <c r="AN12134" s="5"/>
      <c r="AO12134" s="5"/>
      <c r="AP12134" s="5"/>
      <c r="AQ12134" s="3"/>
      <c r="AR12134" s="5"/>
      <c r="AS12134" s="5"/>
      <c r="AT12134" s="3"/>
      <c r="AU12134" s="5"/>
      <c r="AV12134" s="3"/>
      <c r="AW12134" s="3"/>
      <c r="AX12134" s="3"/>
      <c r="AY12134" s="3"/>
      <c r="AZ12134" s="3"/>
      <c r="BA12134" s="3"/>
      <c r="BB12134" s="3"/>
      <c r="BC12134" s="3"/>
      <c r="BD12134" s="3"/>
      <c r="BE12134" s="3"/>
      <c r="BF12134" s="3"/>
      <c r="BG12134" s="3"/>
      <c r="CK12134"/>
    </row>
    <row r="12135" spans="1:89" x14ac:dyDescent="0.25">
      <c r="A12135" s="2"/>
      <c r="B12135" s="5"/>
      <c r="C12135" s="5"/>
      <c r="D12135" s="5"/>
      <c r="E12135" s="5"/>
      <c r="F12135" s="5"/>
      <c r="G12135" s="5"/>
      <c r="H12135" s="5"/>
      <c r="I12135" s="5"/>
      <c r="J12135" s="5"/>
      <c r="K12135" s="5"/>
      <c r="L12135" s="5"/>
      <c r="M12135" s="5"/>
      <c r="AJ12135" s="3"/>
      <c r="AK12135" s="3"/>
      <c r="AL12135" s="3"/>
      <c r="AM12135" s="3"/>
      <c r="AN12135" s="5"/>
      <c r="AO12135" s="5"/>
      <c r="AP12135" s="5"/>
      <c r="AQ12135" s="3"/>
      <c r="AR12135" s="5"/>
      <c r="AS12135" s="3"/>
      <c r="AT12135" s="3"/>
      <c r="AU12135" s="5"/>
      <c r="AV12135" s="3"/>
      <c r="AW12135" s="3"/>
      <c r="AX12135" s="3"/>
      <c r="AY12135" s="3"/>
      <c r="AZ12135" s="3"/>
      <c r="BA12135" s="3"/>
      <c r="BB12135" s="3"/>
      <c r="BC12135" s="3"/>
      <c r="BD12135" s="3"/>
      <c r="BE12135" s="3"/>
      <c r="BF12135" s="3"/>
      <c r="BG12135" s="3"/>
      <c r="CK12135"/>
    </row>
    <row r="12136" spans="1:89" x14ac:dyDescent="0.25">
      <c r="A12136" s="2"/>
      <c r="B12136" s="5"/>
      <c r="C12136" s="5"/>
      <c r="D12136" s="5"/>
      <c r="E12136" s="5"/>
      <c r="F12136" s="5"/>
      <c r="G12136" s="5"/>
      <c r="H12136" s="5"/>
      <c r="I12136" s="3"/>
      <c r="J12136" s="5"/>
      <c r="K12136" s="5"/>
      <c r="L12136" s="5"/>
      <c r="M12136" s="5"/>
      <c r="AJ12136" s="3"/>
      <c r="AK12136" s="3"/>
      <c r="AL12136" s="3"/>
      <c r="AM12136" s="3"/>
      <c r="AN12136" s="5"/>
      <c r="AO12136" s="5"/>
      <c r="AP12136" s="5"/>
      <c r="AQ12136" s="5"/>
      <c r="AR12136" s="5"/>
      <c r="AS12136" s="5"/>
      <c r="AT12136" s="3"/>
      <c r="AU12136" s="5"/>
      <c r="AV12136" s="3"/>
      <c r="AW12136" s="3"/>
      <c r="AX12136" s="3"/>
      <c r="AY12136" s="3"/>
      <c r="AZ12136" s="3"/>
      <c r="BA12136" s="3"/>
      <c r="BB12136" s="3"/>
      <c r="BC12136" s="3"/>
      <c r="BD12136" s="3"/>
      <c r="BE12136" s="3"/>
      <c r="BF12136" s="3"/>
      <c r="BG12136" s="3"/>
      <c r="CK12136"/>
    </row>
    <row r="12137" spans="1:89" x14ac:dyDescent="0.25">
      <c r="A12137" s="2"/>
      <c r="B12137" s="5"/>
      <c r="C12137" s="5"/>
      <c r="D12137" s="5"/>
      <c r="E12137" s="5"/>
      <c r="F12137" s="5"/>
      <c r="G12137" s="5"/>
      <c r="H12137" s="5"/>
      <c r="I12137" s="3"/>
      <c r="J12137" s="5"/>
      <c r="K12137" s="5"/>
      <c r="L12137" s="5"/>
      <c r="M12137" s="5"/>
      <c r="AJ12137" s="3"/>
      <c r="AK12137" s="3"/>
      <c r="AL12137" s="3"/>
      <c r="AM12137" s="5"/>
      <c r="AN12137" s="5"/>
      <c r="AO12137" s="5"/>
      <c r="AP12137" s="5"/>
      <c r="AQ12137" s="5"/>
      <c r="AR12137" s="5"/>
      <c r="AS12137" s="5"/>
      <c r="AT12137" s="3"/>
      <c r="AU12137" s="5"/>
      <c r="AV12137" s="3"/>
      <c r="AW12137" s="3"/>
      <c r="AX12137" s="3"/>
      <c r="AY12137" s="3"/>
      <c r="AZ12137" s="3"/>
      <c r="BA12137" s="3"/>
      <c r="BB12137" s="3"/>
      <c r="BC12137" s="3"/>
      <c r="BD12137" s="3"/>
      <c r="BE12137" s="3"/>
      <c r="BF12137" s="3"/>
      <c r="BG12137" s="3"/>
      <c r="CK12137"/>
    </row>
    <row r="12138" spans="1:89" x14ac:dyDescent="0.25">
      <c r="A12138" s="2"/>
      <c r="B12138" s="5"/>
      <c r="C12138" s="5"/>
      <c r="D12138" s="5"/>
      <c r="E12138" s="5"/>
      <c r="F12138" s="5"/>
      <c r="G12138" s="5"/>
      <c r="H12138" s="5"/>
      <c r="I12138" s="3"/>
      <c r="J12138" s="5"/>
      <c r="K12138" s="5"/>
      <c r="L12138" s="5"/>
      <c r="M12138" s="5"/>
      <c r="AJ12138" s="5"/>
      <c r="AK12138" s="5"/>
      <c r="AL12138" s="5"/>
      <c r="AM12138" s="5"/>
      <c r="AN12138" s="5"/>
      <c r="AO12138" s="5"/>
      <c r="AP12138" s="5"/>
      <c r="AQ12138" s="3"/>
      <c r="AR12138" s="3"/>
      <c r="AS12138" s="3"/>
      <c r="AT12138" s="3"/>
      <c r="AU12138" s="5"/>
      <c r="AV12138" s="3"/>
      <c r="AW12138" s="3"/>
      <c r="AX12138" s="3"/>
      <c r="AY12138" s="3"/>
      <c r="AZ12138" s="3"/>
      <c r="BA12138" s="3"/>
      <c r="BB12138" s="3"/>
      <c r="BC12138" s="3"/>
      <c r="BD12138" s="3"/>
      <c r="BE12138" s="3"/>
      <c r="BF12138" s="3"/>
      <c r="BG12138" s="3"/>
      <c r="CK12138"/>
    </row>
    <row r="12139" spans="1:89" x14ac:dyDescent="0.25">
      <c r="A12139" s="2"/>
      <c r="B12139" s="5"/>
      <c r="C12139" s="5"/>
      <c r="D12139" s="5"/>
      <c r="E12139" s="5"/>
      <c r="F12139" s="5"/>
      <c r="G12139" s="5"/>
      <c r="H12139" s="5"/>
      <c r="I12139" s="5"/>
      <c r="J12139" s="5"/>
      <c r="K12139" s="5"/>
      <c r="L12139" s="5"/>
      <c r="M12139" s="5"/>
      <c r="AJ12139" s="5"/>
      <c r="AK12139" s="3"/>
      <c r="AL12139" s="3"/>
      <c r="AM12139" s="3"/>
      <c r="AN12139" s="5"/>
      <c r="AO12139" s="5"/>
      <c r="AP12139" s="5"/>
      <c r="AQ12139" s="5"/>
      <c r="AR12139" s="5"/>
      <c r="AS12139" s="5"/>
      <c r="AT12139" s="3"/>
      <c r="AU12139" s="5"/>
      <c r="AV12139" s="3"/>
      <c r="AW12139" s="3"/>
      <c r="AX12139" s="3"/>
      <c r="AY12139" s="3"/>
      <c r="AZ12139" s="3"/>
      <c r="BA12139" s="3"/>
      <c r="BB12139" s="3"/>
      <c r="BC12139" s="3"/>
      <c r="BD12139" s="3"/>
      <c r="BE12139" s="3"/>
      <c r="BF12139" s="3"/>
      <c r="BG12139" s="3"/>
      <c r="CK12139"/>
    </row>
    <row r="12140" spans="1:89" x14ac:dyDescent="0.25">
      <c r="A12140" s="2"/>
      <c r="B12140" s="5"/>
      <c r="C12140" s="5"/>
      <c r="D12140" s="5"/>
      <c r="E12140" s="5"/>
      <c r="F12140" s="5"/>
      <c r="G12140" s="5"/>
      <c r="H12140" s="5"/>
      <c r="I12140" s="3"/>
      <c r="J12140" s="5"/>
      <c r="K12140" s="5"/>
      <c r="L12140" s="5"/>
      <c r="M12140" s="5"/>
      <c r="AJ12140" s="3"/>
      <c r="AK12140" s="3"/>
      <c r="AL12140" s="3"/>
      <c r="AM12140" s="3"/>
      <c r="AN12140" s="5"/>
      <c r="AO12140" s="5"/>
      <c r="AP12140" s="5"/>
      <c r="AQ12140" s="3"/>
      <c r="AR12140" s="3"/>
      <c r="AS12140" s="3"/>
      <c r="AT12140" s="3"/>
      <c r="AU12140" s="5"/>
      <c r="AV12140" s="3"/>
      <c r="AW12140" s="3"/>
      <c r="AX12140" s="3"/>
      <c r="AY12140" s="3"/>
      <c r="AZ12140" s="3"/>
      <c r="BA12140" s="3"/>
      <c r="BB12140" s="3"/>
      <c r="BC12140" s="3"/>
      <c r="BD12140" s="3"/>
      <c r="BE12140" s="3"/>
      <c r="BF12140" s="3"/>
      <c r="BG12140" s="3"/>
      <c r="CK12140"/>
    </row>
    <row r="12141" spans="1:89" x14ac:dyDescent="0.25">
      <c r="A12141" s="2"/>
      <c r="B12141" s="5"/>
      <c r="C12141" s="5"/>
      <c r="D12141" s="5"/>
      <c r="E12141" s="5"/>
      <c r="F12141" s="5"/>
      <c r="G12141" s="5"/>
      <c r="H12141" s="5"/>
      <c r="I12141" s="3"/>
      <c r="J12141" s="5"/>
      <c r="K12141" s="5"/>
      <c r="L12141" s="5"/>
      <c r="M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3"/>
      <c r="AU12141" s="5"/>
      <c r="AV12141" s="3"/>
      <c r="AW12141" s="3"/>
      <c r="AX12141" s="3"/>
      <c r="AY12141" s="3"/>
      <c r="AZ12141" s="3"/>
      <c r="BA12141" s="3"/>
      <c r="BB12141" s="3"/>
      <c r="BC12141" s="3"/>
      <c r="BD12141" s="3"/>
      <c r="BE12141" s="3"/>
      <c r="BF12141" s="3"/>
      <c r="BG12141" s="3"/>
      <c r="CK12141"/>
    </row>
    <row r="12142" spans="1:89" x14ac:dyDescent="0.25">
      <c r="A12142" s="2"/>
      <c r="B12142" s="5"/>
      <c r="C12142" s="5"/>
      <c r="D12142" s="5"/>
      <c r="E12142" s="5"/>
      <c r="F12142" s="5"/>
      <c r="G12142" s="5"/>
      <c r="H12142" s="5"/>
      <c r="I12142" s="3"/>
      <c r="J12142" s="5"/>
      <c r="K12142" s="5"/>
      <c r="L12142" s="5"/>
      <c r="M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3"/>
      <c r="AU12142" s="5"/>
      <c r="AV12142" s="3"/>
      <c r="AW12142" s="3"/>
      <c r="AX12142" s="3"/>
      <c r="AY12142" s="3"/>
      <c r="AZ12142" s="3"/>
      <c r="BA12142" s="3"/>
      <c r="BB12142" s="3"/>
      <c r="BC12142" s="3"/>
      <c r="BD12142" s="3"/>
      <c r="BE12142" s="3"/>
      <c r="BF12142" s="3"/>
      <c r="BG12142" s="3"/>
      <c r="CK12142"/>
    </row>
    <row r="12143" spans="1:89" x14ac:dyDescent="0.25">
      <c r="A12143" s="2"/>
      <c r="B12143" s="5"/>
      <c r="C12143" s="5"/>
      <c r="D12143" s="5"/>
      <c r="E12143" s="5"/>
      <c r="F12143" s="5"/>
      <c r="G12143" s="5"/>
      <c r="H12143" s="5"/>
      <c r="I12143" s="3"/>
      <c r="J12143" s="5"/>
      <c r="K12143" s="5"/>
      <c r="L12143" s="5"/>
      <c r="M12143" s="5"/>
      <c r="AJ12143" s="3"/>
      <c r="AK12143" s="3"/>
      <c r="AL12143" s="3"/>
      <c r="AM12143" s="3"/>
      <c r="AN12143" s="5"/>
      <c r="AO12143" s="5"/>
      <c r="AP12143" s="5"/>
      <c r="AQ12143" s="5"/>
      <c r="AR12143" s="5"/>
      <c r="AS12143" s="5"/>
      <c r="AT12143" s="3"/>
      <c r="AU12143" s="5"/>
      <c r="AV12143" s="3"/>
      <c r="AW12143" s="3"/>
      <c r="AX12143" s="3"/>
      <c r="AY12143" s="3"/>
      <c r="AZ12143" s="3"/>
      <c r="BA12143" s="3"/>
      <c r="BB12143" s="3"/>
      <c r="BC12143" s="3"/>
      <c r="BD12143" s="3"/>
      <c r="BE12143" s="3"/>
      <c r="BF12143" s="3"/>
      <c r="BG12143" s="3"/>
      <c r="CK12143"/>
    </row>
    <row r="12144" spans="1:89" x14ac:dyDescent="0.25">
      <c r="A12144" s="2"/>
      <c r="B12144" s="5"/>
      <c r="C12144" s="5"/>
      <c r="D12144" s="5"/>
      <c r="E12144" s="5"/>
      <c r="F12144" s="5"/>
      <c r="G12144" s="5"/>
      <c r="H12144" s="5"/>
      <c r="I12144" s="3"/>
      <c r="J12144" s="5"/>
      <c r="K12144" s="5"/>
      <c r="L12144" s="5"/>
      <c r="M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3"/>
      <c r="AU12144" s="5"/>
      <c r="AV12144" s="3"/>
      <c r="AW12144" s="3"/>
      <c r="AX12144" s="3"/>
      <c r="AY12144" s="3"/>
      <c r="AZ12144" s="3"/>
      <c r="BA12144" s="3"/>
      <c r="BB12144" s="3"/>
      <c r="BC12144" s="3"/>
      <c r="BD12144" s="3"/>
      <c r="BE12144" s="3"/>
      <c r="BF12144" s="3"/>
      <c r="BG12144" s="3"/>
      <c r="CK12144"/>
    </row>
    <row r="12145" spans="1:89" x14ac:dyDescent="0.25">
      <c r="A12145" s="2"/>
      <c r="B12145" s="5"/>
      <c r="C12145" s="5"/>
      <c r="D12145" s="5"/>
      <c r="E12145" s="5"/>
      <c r="F12145" s="5"/>
      <c r="G12145" s="5"/>
      <c r="H12145" s="5"/>
      <c r="I12145" s="3"/>
      <c r="J12145" s="5"/>
      <c r="K12145" s="5"/>
      <c r="L12145" s="5"/>
      <c r="M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3"/>
      <c r="AU12145" s="5"/>
      <c r="AV12145" s="3"/>
      <c r="AW12145" s="3"/>
      <c r="AX12145" s="3"/>
      <c r="AY12145" s="3"/>
      <c r="AZ12145" s="3"/>
      <c r="BA12145" s="3"/>
      <c r="BB12145" s="3"/>
      <c r="BC12145" s="3"/>
      <c r="BD12145" s="3"/>
      <c r="BE12145" s="3"/>
      <c r="BF12145" s="3"/>
      <c r="BG12145" s="3"/>
      <c r="CK12145"/>
    </row>
    <row r="12146" spans="1:89" x14ac:dyDescent="0.25">
      <c r="A12146" s="2"/>
      <c r="B12146" s="5"/>
      <c r="C12146" s="5"/>
      <c r="D12146" s="5"/>
      <c r="E12146" s="5"/>
      <c r="F12146" s="5"/>
      <c r="G12146" s="5"/>
      <c r="H12146" s="5"/>
      <c r="I12146" s="3"/>
      <c r="J12146" s="5"/>
      <c r="K12146" s="5"/>
      <c r="L12146" s="5"/>
      <c r="M12146" s="5"/>
      <c r="AJ12146" s="3"/>
      <c r="AK12146" s="3"/>
      <c r="AL12146" s="3"/>
      <c r="AM12146" s="3"/>
      <c r="AN12146" s="5"/>
      <c r="AO12146" s="5"/>
      <c r="AP12146" s="5"/>
      <c r="AQ12146" s="3"/>
      <c r="AR12146" s="5"/>
      <c r="AS12146" s="3"/>
      <c r="AT12146" s="3"/>
      <c r="AU12146" s="5"/>
      <c r="AV12146" s="3"/>
      <c r="AW12146" s="3"/>
      <c r="AX12146" s="3"/>
      <c r="AY12146" s="3"/>
      <c r="AZ12146" s="3"/>
      <c r="BA12146" s="3"/>
      <c r="BB12146" s="3"/>
      <c r="BC12146" s="3"/>
      <c r="BD12146" s="3"/>
      <c r="BE12146" s="3"/>
      <c r="BF12146" s="3"/>
      <c r="BG12146" s="3"/>
      <c r="CK12146"/>
    </row>
    <row r="12147" spans="1:89" x14ac:dyDescent="0.25">
      <c r="A12147" s="2"/>
      <c r="B12147" s="5"/>
      <c r="C12147" s="5"/>
      <c r="D12147" s="5"/>
      <c r="E12147" s="5"/>
      <c r="F12147" s="5"/>
      <c r="G12147" s="5"/>
      <c r="H12147" s="5"/>
      <c r="I12147" s="3"/>
      <c r="J12147" s="5"/>
      <c r="K12147" s="5"/>
      <c r="L12147" s="5"/>
      <c r="M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3"/>
      <c r="AU12147" s="5"/>
      <c r="AV12147" s="3"/>
      <c r="AW12147" s="3"/>
      <c r="AX12147" s="3"/>
      <c r="AY12147" s="3"/>
      <c r="AZ12147" s="3"/>
      <c r="BA12147" s="3"/>
      <c r="BB12147" s="3"/>
      <c r="BC12147" s="3"/>
      <c r="BD12147" s="3"/>
      <c r="BE12147" s="3"/>
      <c r="BF12147" s="3"/>
      <c r="BG12147" s="3"/>
      <c r="CK12147"/>
    </row>
    <row r="12148" spans="1:89" x14ac:dyDescent="0.25">
      <c r="A12148" s="2"/>
      <c r="B12148" s="5"/>
      <c r="C12148" s="5"/>
      <c r="D12148" s="5"/>
      <c r="E12148" s="5"/>
      <c r="F12148" s="5"/>
      <c r="G12148" s="5"/>
      <c r="H12148" s="5"/>
      <c r="I12148" s="3"/>
      <c r="J12148" s="5"/>
      <c r="K12148" s="5"/>
      <c r="L12148" s="5"/>
      <c r="M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3"/>
      <c r="AU12148" s="5"/>
      <c r="AV12148" s="3"/>
      <c r="AW12148" s="3"/>
      <c r="AX12148" s="3"/>
      <c r="AY12148" s="3"/>
      <c r="AZ12148" s="3"/>
      <c r="BA12148" s="3"/>
      <c r="BB12148" s="3"/>
      <c r="BC12148" s="3"/>
      <c r="BD12148" s="3"/>
      <c r="BE12148" s="3"/>
      <c r="BF12148" s="3"/>
      <c r="BG12148" s="3"/>
      <c r="CK12148"/>
    </row>
    <row r="12149" spans="1:89" x14ac:dyDescent="0.25">
      <c r="A12149" s="2"/>
      <c r="B12149" s="5"/>
      <c r="C12149" s="5"/>
      <c r="D12149" s="5"/>
      <c r="E12149" s="5"/>
      <c r="F12149" s="5"/>
      <c r="G12149" s="5"/>
      <c r="H12149" s="5"/>
      <c r="I12149" s="3"/>
      <c r="J12149" s="5"/>
      <c r="K12149" s="5"/>
      <c r="L12149" s="5"/>
      <c r="M12149" s="5"/>
      <c r="AJ12149" s="3"/>
      <c r="AK12149" s="3"/>
      <c r="AL12149" s="3"/>
      <c r="AM12149" s="3"/>
      <c r="AN12149" s="5"/>
      <c r="AO12149" s="5"/>
      <c r="AP12149" s="5"/>
      <c r="AQ12149" s="5"/>
      <c r="AR12149" s="5"/>
      <c r="AS12149" s="5"/>
      <c r="AT12149" s="3"/>
      <c r="AU12149" s="5"/>
      <c r="AV12149" s="3"/>
      <c r="AW12149" s="3"/>
      <c r="AX12149" s="3"/>
      <c r="AY12149" s="3"/>
      <c r="AZ12149" s="3"/>
      <c r="BA12149" s="3"/>
      <c r="BB12149" s="3"/>
      <c r="BC12149" s="3"/>
      <c r="BD12149" s="3"/>
      <c r="BE12149" s="3"/>
      <c r="BF12149" s="3"/>
      <c r="BG12149" s="3"/>
      <c r="CK12149"/>
    </row>
    <row r="12150" spans="1:89" x14ac:dyDescent="0.25">
      <c r="A12150" s="2"/>
      <c r="B12150" s="5"/>
      <c r="C12150" s="5"/>
      <c r="D12150" s="5"/>
      <c r="E12150" s="5"/>
      <c r="F12150" s="5"/>
      <c r="G12150" s="5"/>
      <c r="H12150" s="5"/>
      <c r="I12150" s="3"/>
      <c r="J12150" s="5"/>
      <c r="K12150" s="5"/>
      <c r="L12150" s="5"/>
      <c r="M12150" s="5"/>
      <c r="AJ12150" s="3"/>
      <c r="AK12150" s="3"/>
      <c r="AL12150" s="3"/>
      <c r="AM12150" s="3"/>
      <c r="AN12150" s="5"/>
      <c r="AO12150" s="5"/>
      <c r="AP12150" s="5"/>
      <c r="AQ12150" s="5"/>
      <c r="AR12150" s="5"/>
      <c r="AS12150" s="5"/>
      <c r="AT12150" s="3"/>
      <c r="AU12150" s="5"/>
      <c r="AV12150" s="3"/>
      <c r="AW12150" s="3"/>
      <c r="AX12150" s="3"/>
      <c r="AY12150" s="3"/>
      <c r="AZ12150" s="3"/>
      <c r="BA12150" s="3"/>
      <c r="BB12150" s="3"/>
      <c r="BC12150" s="3"/>
      <c r="BD12150" s="3"/>
      <c r="BE12150" s="3"/>
      <c r="BF12150" s="3"/>
      <c r="BG12150" s="3"/>
      <c r="CK12150"/>
    </row>
    <row r="12151" spans="1:89" x14ac:dyDescent="0.25">
      <c r="A12151" s="2"/>
      <c r="B12151" s="5"/>
      <c r="C12151" s="5"/>
      <c r="D12151" s="5"/>
      <c r="E12151" s="5"/>
      <c r="F12151" s="5"/>
      <c r="G12151" s="5"/>
      <c r="H12151" s="5"/>
      <c r="I12151" s="3"/>
      <c r="J12151" s="5"/>
      <c r="K12151" s="5"/>
      <c r="L12151" s="5"/>
      <c r="M12151" s="5"/>
      <c r="AJ12151" s="3"/>
      <c r="AK12151" s="3"/>
      <c r="AL12151" s="3"/>
      <c r="AM12151" s="3"/>
      <c r="AN12151" s="5"/>
      <c r="AO12151" s="5"/>
      <c r="AP12151" s="5"/>
      <c r="AQ12151" s="3"/>
      <c r="AR12151" s="5"/>
      <c r="AS12151" s="5"/>
      <c r="AT12151" s="3"/>
      <c r="AU12151" s="5"/>
      <c r="AV12151" s="3"/>
      <c r="AW12151" s="3"/>
      <c r="AX12151" s="3"/>
      <c r="AY12151" s="3"/>
      <c r="AZ12151" s="3"/>
      <c r="BA12151" s="3"/>
      <c r="BB12151" s="3"/>
      <c r="BC12151" s="3"/>
      <c r="BD12151" s="3"/>
      <c r="BE12151" s="3"/>
      <c r="BF12151" s="3"/>
      <c r="BG12151" s="3"/>
      <c r="CK12151"/>
    </row>
    <row r="12152" spans="1:89" x14ac:dyDescent="0.25">
      <c r="A12152" s="2"/>
      <c r="B12152" s="5"/>
      <c r="C12152" s="5"/>
      <c r="D12152" s="5"/>
      <c r="E12152" s="5"/>
      <c r="F12152" s="5"/>
      <c r="G12152" s="5"/>
      <c r="H12152" s="5"/>
      <c r="I12152" s="3"/>
      <c r="J12152" s="5"/>
      <c r="K12152" s="5"/>
      <c r="L12152" s="5"/>
      <c r="M12152" s="5"/>
      <c r="AJ12152" s="3"/>
      <c r="AK12152" s="3"/>
      <c r="AL12152" s="3"/>
      <c r="AM12152" s="3"/>
      <c r="AN12152" s="5"/>
      <c r="AO12152" s="5"/>
      <c r="AP12152" s="5"/>
      <c r="AQ12152" s="3"/>
      <c r="AR12152" s="5"/>
      <c r="AS12152" s="5"/>
      <c r="AT12152" s="3"/>
      <c r="AU12152" s="5"/>
      <c r="AV12152" s="3"/>
      <c r="AW12152" s="3"/>
      <c r="AX12152" s="3"/>
      <c r="AY12152" s="3"/>
      <c r="AZ12152" s="3"/>
      <c r="BA12152" s="3"/>
      <c r="BB12152" s="3"/>
      <c r="BC12152" s="3"/>
      <c r="BD12152" s="3"/>
      <c r="BE12152" s="3"/>
      <c r="BF12152" s="3"/>
      <c r="BG12152" s="3"/>
      <c r="CK12152"/>
    </row>
    <row r="12153" spans="1:89" x14ac:dyDescent="0.25">
      <c r="A12153" s="2"/>
      <c r="B12153" s="5"/>
      <c r="C12153" s="5"/>
      <c r="D12153" s="5"/>
      <c r="E12153" s="5"/>
      <c r="F12153" s="5"/>
      <c r="G12153" s="5"/>
      <c r="H12153" s="5"/>
      <c r="I12153" s="5"/>
      <c r="J12153" s="5"/>
      <c r="K12153" s="5"/>
      <c r="L12153" s="5"/>
      <c r="M12153" s="5"/>
      <c r="AJ12153" s="3"/>
      <c r="AK12153" s="3"/>
      <c r="AL12153" s="3"/>
      <c r="AM12153" s="3"/>
      <c r="AN12153" s="5"/>
      <c r="AO12153" s="5"/>
      <c r="AP12153" s="5"/>
      <c r="AQ12153" s="3"/>
      <c r="AR12153" s="5"/>
      <c r="AS12153" s="5"/>
      <c r="AT12153" s="3"/>
      <c r="AU12153" s="5"/>
      <c r="AV12153" s="3"/>
      <c r="AW12153" s="3"/>
      <c r="AX12153" s="3"/>
      <c r="AY12153" s="3"/>
      <c r="AZ12153" s="3"/>
      <c r="BA12153" s="3"/>
      <c r="BB12153" s="3"/>
      <c r="BC12153" s="3"/>
      <c r="BD12153" s="3"/>
      <c r="BE12153" s="3"/>
      <c r="BF12153" s="3"/>
      <c r="BG12153" s="3"/>
      <c r="CK12153"/>
    </row>
    <row r="12154" spans="1:89" x14ac:dyDescent="0.25">
      <c r="A12154" s="2"/>
      <c r="B12154" s="5"/>
      <c r="C12154" s="5"/>
      <c r="D12154" s="5"/>
      <c r="E12154" s="5"/>
      <c r="F12154" s="5"/>
      <c r="G12154" s="5"/>
      <c r="H12154" s="5"/>
      <c r="I12154" s="3"/>
      <c r="J12154" s="5"/>
      <c r="K12154" s="5"/>
      <c r="L12154" s="5"/>
      <c r="M12154" s="5"/>
      <c r="AJ12154" s="3"/>
      <c r="AK12154" s="3"/>
      <c r="AL12154" s="3"/>
      <c r="AM12154" s="3"/>
      <c r="AN12154" s="5"/>
      <c r="AO12154" s="5"/>
      <c r="AP12154" s="5"/>
      <c r="AQ12154" s="5"/>
      <c r="AR12154" s="5"/>
      <c r="AS12154" s="5"/>
      <c r="AT12154" s="3"/>
      <c r="AU12154" s="5"/>
      <c r="AV12154" s="3"/>
      <c r="AW12154" s="3"/>
      <c r="AX12154" s="3"/>
      <c r="AY12154" s="3"/>
      <c r="AZ12154" s="3"/>
      <c r="BA12154" s="3"/>
      <c r="BB12154" s="3"/>
      <c r="BC12154" s="3"/>
      <c r="BD12154" s="3"/>
      <c r="BE12154" s="3"/>
      <c r="BF12154" s="3"/>
      <c r="BG12154" s="3"/>
      <c r="CK12154"/>
    </row>
    <row r="12155" spans="1:89" x14ac:dyDescent="0.25">
      <c r="A12155" s="2"/>
      <c r="B12155" s="5"/>
      <c r="C12155" s="5"/>
      <c r="D12155" s="5"/>
      <c r="E12155" s="5"/>
      <c r="F12155" s="5"/>
      <c r="G12155" s="5"/>
      <c r="H12155" s="5"/>
      <c r="I12155" s="3"/>
      <c r="J12155" s="5"/>
      <c r="K12155" s="5"/>
      <c r="L12155" s="5"/>
      <c r="M12155" s="5"/>
      <c r="AJ12155" s="3"/>
      <c r="AK12155" s="3"/>
      <c r="AL12155" s="3"/>
      <c r="AM12155" s="3"/>
      <c r="AN12155" s="5"/>
      <c r="AO12155" s="5"/>
      <c r="AP12155" s="5"/>
      <c r="AQ12155" s="5"/>
      <c r="AR12155" s="5"/>
      <c r="AS12155" s="5"/>
      <c r="AT12155" s="3"/>
      <c r="AU12155" s="5"/>
      <c r="AV12155" s="3"/>
      <c r="AW12155" s="3"/>
      <c r="AX12155" s="3"/>
      <c r="AY12155" s="3"/>
      <c r="AZ12155" s="3"/>
      <c r="BA12155" s="3"/>
      <c r="BB12155" s="3"/>
      <c r="BC12155" s="3"/>
      <c r="BD12155" s="3"/>
      <c r="BE12155" s="3"/>
      <c r="BF12155" s="3"/>
      <c r="BG12155" s="3"/>
      <c r="CK12155"/>
    </row>
    <row r="12156" spans="1:89" x14ac:dyDescent="0.25">
      <c r="A12156" s="2"/>
      <c r="B12156" s="5"/>
      <c r="C12156" s="5"/>
      <c r="D12156" s="5"/>
      <c r="E12156" s="5"/>
      <c r="F12156" s="5"/>
      <c r="G12156" s="5"/>
      <c r="H12156" s="5"/>
      <c r="I12156" s="3"/>
      <c r="J12156" s="5"/>
      <c r="K12156" s="5"/>
      <c r="L12156" s="5"/>
      <c r="M12156" s="5"/>
      <c r="AJ12156" s="3"/>
      <c r="AK12156" s="3"/>
      <c r="AL12156" s="3"/>
      <c r="AM12156" s="5"/>
      <c r="AN12156" s="5"/>
      <c r="AO12156" s="5"/>
      <c r="AP12156" s="5"/>
      <c r="AQ12156" s="3"/>
      <c r="AR12156" s="5"/>
      <c r="AS12156" s="3"/>
      <c r="AT12156" s="3"/>
      <c r="AU12156" s="5"/>
      <c r="AV12156" s="3"/>
      <c r="AW12156" s="3"/>
      <c r="AX12156" s="3"/>
      <c r="AY12156" s="3"/>
      <c r="AZ12156" s="3"/>
      <c r="BA12156" s="3"/>
      <c r="BB12156" s="3"/>
      <c r="BC12156" s="3"/>
      <c r="BD12156" s="3"/>
      <c r="BE12156" s="3"/>
      <c r="BF12156" s="3"/>
      <c r="BG12156" s="3"/>
      <c r="CK12156"/>
    </row>
    <row r="12157" spans="1:89" x14ac:dyDescent="0.25">
      <c r="A12157" s="2"/>
      <c r="B12157" s="5"/>
      <c r="C12157" s="5"/>
      <c r="D12157" s="5"/>
      <c r="E12157" s="5"/>
      <c r="F12157" s="5"/>
      <c r="G12157" s="5"/>
      <c r="H12157" s="5"/>
      <c r="I12157" s="3"/>
      <c r="J12157" s="5"/>
      <c r="K12157" s="5"/>
      <c r="L12157" s="5"/>
      <c r="M12157" s="5"/>
      <c r="AJ12157" s="3"/>
      <c r="AK12157" s="3"/>
      <c r="AL12157" s="3"/>
      <c r="AM12157" s="3"/>
      <c r="AN12157" s="5"/>
      <c r="AO12157" s="5"/>
      <c r="AP12157" s="5"/>
      <c r="AQ12157" s="3"/>
      <c r="AR12157" s="5"/>
      <c r="AS12157" s="5"/>
      <c r="AT12157" s="3"/>
      <c r="AU12157" s="5"/>
      <c r="AV12157" s="3"/>
      <c r="AW12157" s="3"/>
      <c r="AX12157" s="3"/>
      <c r="AY12157" s="3"/>
      <c r="AZ12157" s="3"/>
      <c r="BA12157" s="3"/>
      <c r="BB12157" s="3"/>
      <c r="BC12157" s="3"/>
      <c r="BD12157" s="3"/>
      <c r="BE12157" s="3"/>
      <c r="BF12157" s="3"/>
      <c r="BG12157" s="3"/>
      <c r="CK12157"/>
    </row>
    <row r="12158" spans="1:89" x14ac:dyDescent="0.25">
      <c r="A12158" s="2"/>
      <c r="B12158" s="5"/>
      <c r="C12158" s="5"/>
      <c r="D12158" s="5"/>
      <c r="E12158" s="5"/>
      <c r="F12158" s="5"/>
      <c r="G12158" s="5"/>
      <c r="H12158" s="5"/>
      <c r="I12158" s="3"/>
      <c r="J12158" s="5"/>
      <c r="K12158" s="5"/>
      <c r="L12158" s="5"/>
      <c r="M12158" s="5"/>
      <c r="AJ12158" s="3"/>
      <c r="AK12158" s="3"/>
      <c r="AL12158" s="3"/>
      <c r="AM12158" s="3"/>
      <c r="AN12158" s="5"/>
      <c r="AO12158" s="5"/>
      <c r="AP12158" s="5"/>
      <c r="AQ12158" s="3"/>
      <c r="AR12158" s="5"/>
      <c r="AS12158" s="3"/>
      <c r="AT12158" s="3"/>
      <c r="AU12158" s="5"/>
      <c r="AV12158" s="3"/>
      <c r="AW12158" s="3"/>
      <c r="AX12158" s="3"/>
      <c r="AY12158" s="3"/>
      <c r="AZ12158" s="3"/>
      <c r="BA12158" s="3"/>
      <c r="BB12158" s="3"/>
      <c r="BC12158" s="3"/>
      <c r="BD12158" s="3"/>
      <c r="BE12158" s="3"/>
      <c r="BF12158" s="3"/>
      <c r="BG12158" s="3"/>
      <c r="CK12158"/>
    </row>
    <row r="12159" spans="1:89" x14ac:dyDescent="0.25">
      <c r="A12159" s="2"/>
      <c r="B12159" s="5"/>
      <c r="C12159" s="5"/>
      <c r="D12159" s="5"/>
      <c r="E12159" s="5"/>
      <c r="F12159" s="5"/>
      <c r="G12159" s="5"/>
      <c r="H12159" s="5"/>
      <c r="I12159" s="5"/>
      <c r="J12159" s="5"/>
      <c r="K12159" s="5"/>
      <c r="L12159" s="5"/>
      <c r="M12159" s="5"/>
      <c r="AJ12159" s="3"/>
      <c r="AK12159" s="3"/>
      <c r="AL12159" s="3"/>
      <c r="AM12159" s="3"/>
      <c r="AN12159" s="5"/>
      <c r="AO12159" s="5"/>
      <c r="AP12159" s="5"/>
      <c r="AQ12159" s="5"/>
      <c r="AR12159" s="5"/>
      <c r="AS12159" s="5"/>
      <c r="AT12159" s="3"/>
      <c r="AU12159" s="5"/>
      <c r="AV12159" s="3"/>
      <c r="AW12159" s="3"/>
      <c r="AX12159" s="3"/>
      <c r="AY12159" s="3"/>
      <c r="AZ12159" s="3"/>
      <c r="BA12159" s="3"/>
      <c r="BB12159" s="3"/>
      <c r="BC12159" s="3"/>
      <c r="BD12159" s="3"/>
      <c r="BE12159" s="3"/>
      <c r="BF12159" s="3"/>
      <c r="BG12159" s="3"/>
      <c r="CK12159"/>
    </row>
    <row r="12160" spans="1:89" x14ac:dyDescent="0.25">
      <c r="A12160" s="2"/>
      <c r="B12160" s="5"/>
      <c r="C12160" s="5"/>
      <c r="D12160" s="5"/>
      <c r="E12160" s="5"/>
      <c r="F12160" s="5"/>
      <c r="G12160" s="5"/>
      <c r="H12160" s="5"/>
      <c r="I12160" s="3"/>
      <c r="J12160" s="5"/>
      <c r="K12160" s="5"/>
      <c r="L12160" s="5"/>
      <c r="M12160" s="5"/>
      <c r="AJ12160" s="3"/>
      <c r="AK12160" s="3"/>
      <c r="AL12160" s="3"/>
      <c r="AM12160" s="5"/>
      <c r="AN12160" s="5"/>
      <c r="AO12160" s="5"/>
      <c r="AP12160" s="5"/>
      <c r="AQ12160" s="5"/>
      <c r="AR12160" s="5"/>
      <c r="AS12160" s="5"/>
      <c r="AT12160" s="3"/>
      <c r="AU12160" s="5"/>
      <c r="AV12160" s="3"/>
      <c r="AW12160" s="3"/>
      <c r="AX12160" s="3"/>
      <c r="AY12160" s="3"/>
      <c r="AZ12160" s="3"/>
      <c r="BA12160" s="3"/>
      <c r="BB12160" s="3"/>
      <c r="BC12160" s="3"/>
      <c r="BD12160" s="3"/>
      <c r="BE12160" s="3"/>
      <c r="BF12160" s="3"/>
      <c r="BG12160" s="3"/>
      <c r="CK12160"/>
    </row>
    <row r="12161" spans="1:89" x14ac:dyDescent="0.25">
      <c r="A12161" s="2"/>
      <c r="B12161" s="5"/>
      <c r="C12161" s="5"/>
      <c r="D12161" s="5"/>
      <c r="E12161" s="5"/>
      <c r="F12161" s="5"/>
      <c r="G12161" s="5"/>
      <c r="H12161" s="5"/>
      <c r="I12161" s="3"/>
      <c r="J12161" s="5"/>
      <c r="K12161" s="5"/>
      <c r="L12161" s="5"/>
      <c r="M12161" s="5"/>
      <c r="AJ12161" s="5"/>
      <c r="AK12161" s="5"/>
      <c r="AL12161" s="5"/>
      <c r="AM12161" s="5"/>
      <c r="AN12161" s="5"/>
      <c r="AO12161" s="5"/>
      <c r="AP12161" s="5"/>
      <c r="AQ12161" s="3"/>
      <c r="AR12161" s="3"/>
      <c r="AS12161" s="3"/>
      <c r="AT12161" s="3"/>
      <c r="AU12161" s="5"/>
      <c r="AV12161" s="3"/>
      <c r="AW12161" s="3"/>
      <c r="AX12161" s="3"/>
      <c r="AY12161" s="3"/>
      <c r="AZ12161" s="3"/>
      <c r="BA12161" s="3"/>
      <c r="BB12161" s="3"/>
      <c r="BC12161" s="3"/>
      <c r="BD12161" s="3"/>
      <c r="BE12161" s="3"/>
      <c r="BF12161" s="3"/>
      <c r="BG12161" s="3"/>
      <c r="CK12161"/>
    </row>
    <row r="12162" spans="1:89" x14ac:dyDescent="0.25">
      <c r="A12162" s="2"/>
      <c r="B12162" s="5"/>
      <c r="C12162" s="5"/>
      <c r="D12162" s="5"/>
      <c r="E12162" s="5"/>
      <c r="F12162" s="5"/>
      <c r="G12162" s="5"/>
      <c r="H12162" s="5"/>
      <c r="I12162" s="3"/>
      <c r="J12162" s="5"/>
      <c r="K12162" s="5"/>
      <c r="L12162" s="5"/>
      <c r="M12162" s="5"/>
      <c r="AJ12162" s="5"/>
      <c r="AK12162" s="3"/>
      <c r="AL12162" s="3"/>
      <c r="AM12162" s="3"/>
      <c r="AN12162" s="5"/>
      <c r="AO12162" s="5"/>
      <c r="AP12162" s="5"/>
      <c r="AQ12162" s="5"/>
      <c r="AR12162" s="5"/>
      <c r="AS12162" s="5"/>
      <c r="AT12162" s="3"/>
      <c r="AU12162" s="5"/>
      <c r="AV12162" s="3"/>
      <c r="AW12162" s="3"/>
      <c r="AX12162" s="3"/>
      <c r="AY12162" s="3"/>
      <c r="AZ12162" s="3"/>
      <c r="BA12162" s="3"/>
      <c r="BB12162" s="3"/>
      <c r="BC12162" s="3"/>
      <c r="BD12162" s="3"/>
      <c r="BE12162" s="3"/>
      <c r="BF12162" s="3"/>
      <c r="BG12162" s="3"/>
      <c r="CK12162"/>
    </row>
    <row r="12163" spans="1:89" x14ac:dyDescent="0.25">
      <c r="A12163" s="2"/>
      <c r="B12163" s="5"/>
      <c r="C12163" s="5"/>
      <c r="D12163" s="5"/>
      <c r="E12163" s="5"/>
      <c r="F12163" s="5"/>
      <c r="G12163" s="5"/>
      <c r="H12163" s="5"/>
      <c r="I12163" s="5"/>
      <c r="J12163" s="5"/>
      <c r="K12163" s="5"/>
      <c r="L12163" s="5"/>
      <c r="M12163" s="5"/>
      <c r="AJ12163" s="3"/>
      <c r="AK12163" s="3"/>
      <c r="AL12163" s="3"/>
      <c r="AM12163" s="3"/>
      <c r="AN12163" s="5"/>
      <c r="AO12163" s="5"/>
      <c r="AP12163" s="5"/>
      <c r="AQ12163" s="3"/>
      <c r="AR12163" s="3"/>
      <c r="AS12163" s="3"/>
      <c r="AT12163" s="3"/>
      <c r="AU12163" s="5"/>
      <c r="AV12163" s="3"/>
      <c r="AW12163" s="3"/>
      <c r="AX12163" s="3"/>
      <c r="AY12163" s="3"/>
      <c r="AZ12163" s="3"/>
      <c r="BA12163" s="3"/>
      <c r="BB12163" s="3"/>
      <c r="BC12163" s="3"/>
      <c r="BD12163" s="3"/>
      <c r="BE12163" s="3"/>
      <c r="BF12163" s="3"/>
      <c r="BG12163" s="3"/>
      <c r="CK12163"/>
    </row>
    <row r="12164" spans="1:89" x14ac:dyDescent="0.25">
      <c r="A12164" s="2"/>
      <c r="B12164" s="5"/>
      <c r="C12164" s="5"/>
      <c r="D12164" s="5"/>
      <c r="E12164" s="5"/>
      <c r="F12164" s="5"/>
      <c r="G12164" s="5"/>
      <c r="H12164" s="5"/>
      <c r="I12164" s="3"/>
      <c r="J12164" s="5"/>
      <c r="K12164" s="5"/>
      <c r="L12164" s="5"/>
      <c r="M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3"/>
      <c r="AU12164" s="5"/>
      <c r="AV12164" s="3"/>
      <c r="AW12164" s="3"/>
      <c r="AX12164" s="3"/>
      <c r="AY12164" s="3"/>
      <c r="AZ12164" s="3"/>
      <c r="BA12164" s="3"/>
      <c r="BB12164" s="3"/>
      <c r="BC12164" s="3"/>
      <c r="BD12164" s="3"/>
      <c r="BE12164" s="3"/>
      <c r="BF12164" s="3"/>
      <c r="BG12164" s="3"/>
      <c r="CK12164"/>
    </row>
    <row r="12165" spans="1:89" x14ac:dyDescent="0.25">
      <c r="A12165" s="2"/>
      <c r="B12165" s="5"/>
      <c r="C12165" s="5"/>
      <c r="D12165" s="5"/>
      <c r="E12165" s="5"/>
      <c r="F12165" s="5"/>
      <c r="G12165" s="5"/>
      <c r="H12165" s="5"/>
      <c r="I12165" s="3"/>
      <c r="J12165" s="5"/>
      <c r="K12165" s="5"/>
      <c r="L12165" s="5"/>
      <c r="M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3"/>
      <c r="AU12165" s="5"/>
      <c r="AV12165" s="3"/>
      <c r="AW12165" s="3"/>
      <c r="AX12165" s="3"/>
      <c r="AY12165" s="3"/>
      <c r="AZ12165" s="3"/>
      <c r="BA12165" s="3"/>
      <c r="BB12165" s="3"/>
      <c r="BC12165" s="3"/>
      <c r="BD12165" s="3"/>
      <c r="BE12165" s="3"/>
      <c r="BF12165" s="3"/>
      <c r="BG12165" s="3"/>
      <c r="CK12165"/>
    </row>
    <row r="12166" spans="1:89" x14ac:dyDescent="0.25">
      <c r="A12166" s="2"/>
      <c r="B12166" s="5"/>
      <c r="C12166" s="5"/>
      <c r="D12166" s="5"/>
      <c r="E12166" s="5"/>
      <c r="F12166" s="5"/>
      <c r="G12166" s="5"/>
      <c r="H12166" s="5"/>
      <c r="I12166" s="3"/>
      <c r="J12166" s="5"/>
      <c r="K12166" s="5"/>
      <c r="L12166" s="5"/>
      <c r="M12166" s="5"/>
      <c r="AJ12166" s="3"/>
      <c r="AK12166" s="3"/>
      <c r="AL12166" s="3"/>
      <c r="AM12166" s="3"/>
      <c r="AN12166" s="5"/>
      <c r="AO12166" s="5"/>
      <c r="AP12166" s="5"/>
      <c r="AQ12166" s="5"/>
      <c r="AR12166" s="5"/>
      <c r="AS12166" s="5"/>
      <c r="AT12166" s="3"/>
      <c r="AU12166" s="5"/>
      <c r="AV12166" s="3"/>
      <c r="AW12166" s="3"/>
      <c r="AX12166" s="3"/>
      <c r="AY12166" s="3"/>
      <c r="AZ12166" s="3"/>
      <c r="BA12166" s="3"/>
      <c r="BB12166" s="3"/>
      <c r="BC12166" s="3"/>
      <c r="BD12166" s="3"/>
      <c r="BE12166" s="3"/>
      <c r="BF12166" s="3"/>
      <c r="BG12166" s="3"/>
      <c r="CK12166"/>
    </row>
    <row r="12167" spans="1:89" x14ac:dyDescent="0.25">
      <c r="A12167" s="2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  <c r="L12167" s="5"/>
      <c r="M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3"/>
      <c r="AU12167" s="5"/>
      <c r="AV12167" s="3"/>
      <c r="AW12167" s="3"/>
      <c r="AX12167" s="3"/>
      <c r="AY12167" s="3"/>
      <c r="AZ12167" s="3"/>
      <c r="BA12167" s="3"/>
      <c r="BB12167" s="3"/>
      <c r="BC12167" s="3"/>
      <c r="BD12167" s="3"/>
      <c r="BE12167" s="3"/>
      <c r="BF12167" s="3"/>
      <c r="BG12167" s="3"/>
      <c r="CK12167"/>
    </row>
    <row r="12168" spans="1:89" x14ac:dyDescent="0.25">
      <c r="A12168" s="2"/>
      <c r="B12168" s="5"/>
      <c r="C12168" s="5"/>
      <c r="D12168" s="5"/>
      <c r="E12168" s="5"/>
      <c r="F12168" s="5"/>
      <c r="G12168" s="5"/>
      <c r="H12168" s="5"/>
      <c r="I12168" s="3"/>
      <c r="J12168" s="5"/>
      <c r="K12168" s="5"/>
      <c r="L12168" s="5"/>
      <c r="M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3"/>
      <c r="AU12168" s="5"/>
      <c r="AV12168" s="3"/>
      <c r="AW12168" s="3"/>
      <c r="AX12168" s="3"/>
      <c r="AY12168" s="3"/>
      <c r="AZ12168" s="3"/>
      <c r="BA12168" s="3"/>
      <c r="BB12168" s="3"/>
      <c r="BC12168" s="3"/>
      <c r="BD12168" s="3"/>
      <c r="BE12168" s="3"/>
      <c r="BF12168" s="3"/>
      <c r="BG12168" s="3"/>
      <c r="CK12168"/>
    </row>
    <row r="12169" spans="1:89" x14ac:dyDescent="0.25">
      <c r="A12169" s="2"/>
      <c r="B12169" s="5"/>
      <c r="C12169" s="5"/>
      <c r="D12169" s="5"/>
      <c r="E12169" s="5"/>
      <c r="F12169" s="5"/>
      <c r="G12169" s="5"/>
      <c r="H12169" s="5"/>
      <c r="I12169" s="3"/>
      <c r="J12169" s="5"/>
      <c r="K12169" s="5"/>
      <c r="L12169" s="5"/>
      <c r="M12169" s="5"/>
      <c r="AJ12169" s="3"/>
      <c r="AK12169" s="3"/>
      <c r="AL12169" s="3"/>
      <c r="AM12169" s="3"/>
      <c r="AN12169" s="5"/>
      <c r="AO12169" s="5"/>
      <c r="AP12169" s="5"/>
      <c r="AQ12169" s="3"/>
      <c r="AR12169" s="5"/>
      <c r="AS12169" s="3"/>
      <c r="AT12169" s="3"/>
      <c r="AU12169" s="5"/>
      <c r="AV12169" s="3"/>
      <c r="AW12169" s="3"/>
      <c r="AX12169" s="3"/>
      <c r="AY12169" s="3"/>
      <c r="AZ12169" s="3"/>
      <c r="BA12169" s="3"/>
      <c r="BB12169" s="3"/>
      <c r="BC12169" s="3"/>
      <c r="BD12169" s="3"/>
      <c r="BE12169" s="3"/>
      <c r="BF12169" s="3"/>
      <c r="BG12169" s="3"/>
      <c r="CK12169"/>
    </row>
    <row r="12170" spans="1:89" x14ac:dyDescent="0.25">
      <c r="A12170" s="2"/>
      <c r="B12170" s="5"/>
      <c r="C12170" s="5"/>
      <c r="D12170" s="5"/>
      <c r="E12170" s="5"/>
      <c r="F12170" s="5"/>
      <c r="G12170" s="5"/>
      <c r="H12170" s="5"/>
      <c r="I12170" s="3"/>
      <c r="J12170" s="5"/>
      <c r="K12170" s="5"/>
      <c r="L12170" s="5"/>
      <c r="M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3"/>
      <c r="AU12170" s="5"/>
      <c r="AV12170" s="3"/>
      <c r="AW12170" s="3"/>
      <c r="AX12170" s="3"/>
      <c r="AY12170" s="3"/>
      <c r="AZ12170" s="3"/>
      <c r="BA12170" s="3"/>
      <c r="BB12170" s="3"/>
      <c r="BC12170" s="3"/>
      <c r="BD12170" s="3"/>
      <c r="BE12170" s="3"/>
      <c r="BF12170" s="3"/>
      <c r="BG12170" s="3"/>
      <c r="CK12170"/>
    </row>
    <row r="12171" spans="1:89" x14ac:dyDescent="0.25">
      <c r="A12171" s="2"/>
      <c r="B12171" s="5"/>
      <c r="C12171" s="5"/>
      <c r="D12171" s="5"/>
      <c r="E12171" s="5"/>
      <c r="F12171" s="5"/>
      <c r="G12171" s="5"/>
      <c r="H12171" s="5"/>
      <c r="I12171" s="3"/>
      <c r="J12171" s="5"/>
      <c r="K12171" s="5"/>
      <c r="L12171" s="5"/>
      <c r="M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3"/>
      <c r="AU12171" s="5"/>
      <c r="AV12171" s="3"/>
      <c r="AW12171" s="3"/>
      <c r="AX12171" s="3"/>
      <c r="AY12171" s="3"/>
      <c r="AZ12171" s="3"/>
      <c r="BA12171" s="3"/>
      <c r="BB12171" s="3"/>
      <c r="BC12171" s="3"/>
      <c r="BD12171" s="3"/>
      <c r="BE12171" s="3"/>
      <c r="BF12171" s="3"/>
      <c r="BG12171" s="3"/>
      <c r="CK12171"/>
    </row>
    <row r="12172" spans="1:89" x14ac:dyDescent="0.25">
      <c r="A12172" s="2"/>
      <c r="B12172" s="5"/>
      <c r="C12172" s="5"/>
      <c r="D12172" s="5"/>
      <c r="E12172" s="5"/>
      <c r="F12172" s="5"/>
      <c r="G12172" s="5"/>
      <c r="H12172" s="5"/>
      <c r="I12172" s="3"/>
      <c r="J12172" s="5"/>
      <c r="K12172" s="5"/>
      <c r="L12172" s="5"/>
      <c r="M12172" s="5"/>
      <c r="AJ12172" s="3"/>
      <c r="AK12172" s="3"/>
      <c r="AL12172" s="3"/>
      <c r="AM12172" s="5"/>
      <c r="AN12172" s="5"/>
      <c r="AO12172" s="5"/>
      <c r="AP12172" s="5"/>
      <c r="AQ12172" s="5"/>
      <c r="AR12172" s="5"/>
      <c r="AS12172" s="5"/>
      <c r="AT12172" s="3"/>
      <c r="AU12172" s="5"/>
      <c r="AV12172" s="3"/>
      <c r="AW12172" s="3"/>
      <c r="AX12172" s="3"/>
      <c r="AY12172" s="3"/>
      <c r="AZ12172" s="3"/>
      <c r="BA12172" s="3"/>
      <c r="BB12172" s="3"/>
      <c r="BC12172" s="3"/>
      <c r="BD12172" s="3"/>
      <c r="BE12172" s="3"/>
      <c r="BF12172" s="3"/>
      <c r="BG12172" s="3"/>
      <c r="CK12172"/>
    </row>
    <row r="12173" spans="1:89" x14ac:dyDescent="0.25">
      <c r="A12173" s="2"/>
      <c r="B12173" s="5"/>
      <c r="C12173" s="5"/>
      <c r="D12173" s="5"/>
      <c r="E12173" s="5"/>
      <c r="F12173" s="5"/>
      <c r="G12173" s="5"/>
      <c r="H12173" s="5"/>
      <c r="I12173" s="3"/>
      <c r="J12173" s="5"/>
      <c r="K12173" s="5"/>
      <c r="L12173" s="5"/>
      <c r="M12173" s="5"/>
      <c r="AJ12173" s="3"/>
      <c r="AK12173" s="3"/>
      <c r="AL12173" s="3"/>
      <c r="AM12173" s="3"/>
      <c r="AN12173" s="5"/>
      <c r="AO12173" s="5"/>
      <c r="AP12173" s="5"/>
      <c r="AQ12173" s="5"/>
      <c r="AR12173" s="5"/>
      <c r="AS12173" s="5"/>
      <c r="AT12173" s="3"/>
      <c r="AU12173" s="5"/>
      <c r="AV12173" s="3"/>
      <c r="AW12173" s="3"/>
      <c r="AX12173" s="3"/>
      <c r="AY12173" s="3"/>
      <c r="AZ12173" s="3"/>
      <c r="BA12173" s="3"/>
      <c r="BB12173" s="3"/>
      <c r="BC12173" s="3"/>
      <c r="BD12173" s="3"/>
      <c r="BE12173" s="3"/>
      <c r="BF12173" s="3"/>
      <c r="BG12173" s="3"/>
      <c r="CK12173"/>
    </row>
    <row r="12174" spans="1:89" x14ac:dyDescent="0.25">
      <c r="A12174" s="2"/>
      <c r="B12174" s="5"/>
      <c r="C12174" s="5"/>
      <c r="D12174" s="5"/>
      <c r="E12174" s="5"/>
      <c r="F12174" s="5"/>
      <c r="G12174" s="5"/>
      <c r="H12174" s="5"/>
      <c r="I12174" s="3"/>
      <c r="J12174" s="5"/>
      <c r="K12174" s="5"/>
      <c r="L12174" s="5"/>
      <c r="M12174" s="5"/>
      <c r="AJ12174" s="3"/>
      <c r="AK12174" s="3"/>
      <c r="AL12174" s="3"/>
      <c r="AM12174" s="3"/>
      <c r="AN12174" s="5"/>
      <c r="AO12174" s="5"/>
      <c r="AP12174" s="5"/>
      <c r="AQ12174" s="5"/>
      <c r="AR12174" s="5"/>
      <c r="AS12174" s="5"/>
      <c r="AT12174" s="3"/>
      <c r="AU12174" s="5"/>
      <c r="AV12174" s="3"/>
      <c r="AW12174" s="3"/>
      <c r="AX12174" s="3"/>
      <c r="AY12174" s="3"/>
      <c r="AZ12174" s="3"/>
      <c r="BA12174" s="3"/>
      <c r="BB12174" s="3"/>
      <c r="BC12174" s="3"/>
      <c r="BD12174" s="3"/>
      <c r="BE12174" s="3"/>
      <c r="BF12174" s="3"/>
      <c r="BG12174" s="3"/>
      <c r="CK12174"/>
    </row>
    <row r="12175" spans="1:89" x14ac:dyDescent="0.25">
      <c r="A12175" s="2"/>
      <c r="B12175" s="5"/>
      <c r="C12175" s="5"/>
      <c r="D12175" s="5"/>
      <c r="E12175" s="5"/>
      <c r="F12175" s="5"/>
      <c r="G12175" s="5"/>
      <c r="H12175" s="5"/>
      <c r="I12175" s="3"/>
      <c r="J12175" s="5"/>
      <c r="K12175" s="5"/>
      <c r="L12175" s="5"/>
      <c r="M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3"/>
      <c r="AU12175" s="5"/>
      <c r="AV12175" s="3"/>
      <c r="AW12175" s="3"/>
      <c r="AX12175" s="3"/>
      <c r="AY12175" s="3"/>
      <c r="AZ12175" s="3"/>
      <c r="BA12175" s="3"/>
      <c r="BB12175" s="3"/>
      <c r="BC12175" s="3"/>
      <c r="BD12175" s="3"/>
      <c r="BE12175" s="3"/>
      <c r="BF12175" s="3"/>
      <c r="BG12175" s="3"/>
      <c r="CK12175"/>
    </row>
    <row r="12176" spans="1:89" x14ac:dyDescent="0.25">
      <c r="A12176" s="2"/>
      <c r="B12176" s="5"/>
      <c r="C12176" s="5"/>
      <c r="D12176" s="5"/>
      <c r="E12176" s="5"/>
      <c r="F12176" s="5"/>
      <c r="G12176" s="5"/>
      <c r="H12176" s="5"/>
      <c r="I12176" s="3"/>
      <c r="J12176" s="5"/>
      <c r="K12176" s="5"/>
      <c r="L12176" s="5"/>
      <c r="M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3"/>
      <c r="AU12176" s="5"/>
      <c r="AV12176" s="3"/>
      <c r="AW12176" s="3"/>
      <c r="AX12176" s="3"/>
      <c r="AY12176" s="3"/>
      <c r="AZ12176" s="3"/>
      <c r="BA12176" s="3"/>
      <c r="BB12176" s="3"/>
      <c r="BC12176" s="3"/>
      <c r="BD12176" s="3"/>
      <c r="BE12176" s="3"/>
      <c r="BF12176" s="3"/>
      <c r="BG12176" s="3"/>
      <c r="CK12176"/>
    </row>
    <row r="12177" spans="1:89" x14ac:dyDescent="0.25">
      <c r="A12177" s="2"/>
      <c r="B12177" s="5"/>
      <c r="C12177" s="5"/>
      <c r="D12177" s="5"/>
      <c r="E12177" s="5"/>
      <c r="F12177" s="5"/>
      <c r="G12177" s="5"/>
      <c r="H12177" s="5"/>
      <c r="I12177" s="5"/>
      <c r="J12177" s="5"/>
      <c r="K12177" s="5"/>
      <c r="L12177" s="5"/>
      <c r="M12177" s="5"/>
      <c r="AJ12177" s="3"/>
      <c r="AK12177" s="3"/>
      <c r="AL12177" s="3"/>
      <c r="AM12177" s="5"/>
      <c r="AN12177" s="5"/>
      <c r="AO12177" s="5"/>
      <c r="AP12177" s="5"/>
      <c r="AQ12177" s="5"/>
      <c r="AR12177" s="5"/>
      <c r="AS12177" s="5"/>
      <c r="AT12177" s="3"/>
      <c r="AU12177" s="5"/>
      <c r="AV12177" s="3"/>
      <c r="AW12177" s="3"/>
      <c r="AX12177" s="3"/>
      <c r="AY12177" s="3"/>
      <c r="AZ12177" s="3"/>
      <c r="BA12177" s="3"/>
      <c r="BB12177" s="3"/>
      <c r="BC12177" s="3"/>
      <c r="BD12177" s="3"/>
      <c r="BE12177" s="3"/>
      <c r="BF12177" s="3"/>
      <c r="BG12177" s="3"/>
      <c r="CK12177"/>
    </row>
    <row r="12178" spans="1:89" x14ac:dyDescent="0.25">
      <c r="A12178" s="2"/>
      <c r="B12178" s="5"/>
      <c r="C12178" s="5"/>
      <c r="D12178" s="5"/>
      <c r="E12178" s="5"/>
      <c r="F12178" s="5"/>
      <c r="G12178" s="5"/>
      <c r="H12178" s="5"/>
      <c r="I12178" s="5"/>
      <c r="J12178" s="5"/>
      <c r="K12178" s="5"/>
      <c r="L12178" s="5"/>
      <c r="M12178" s="5"/>
      <c r="AJ12178" s="3"/>
      <c r="AK12178" s="3"/>
      <c r="AL12178" s="3"/>
      <c r="AM12178" s="3"/>
      <c r="AN12178" s="5"/>
      <c r="AO12178" s="5"/>
      <c r="AP12178" s="5"/>
      <c r="AQ12178" s="5"/>
      <c r="AR12178" s="5"/>
      <c r="AS12178" s="5"/>
      <c r="AT12178" s="3"/>
      <c r="AU12178" s="5"/>
      <c r="AV12178" s="3"/>
      <c r="AW12178" s="3"/>
      <c r="AX12178" s="3"/>
      <c r="AY12178" s="3"/>
      <c r="AZ12178" s="3"/>
      <c r="BA12178" s="3"/>
      <c r="BB12178" s="3"/>
      <c r="BC12178" s="3"/>
      <c r="BD12178" s="3"/>
      <c r="BE12178" s="3"/>
      <c r="BF12178" s="3"/>
      <c r="BG12178" s="3"/>
      <c r="CK12178"/>
    </row>
    <row r="12179" spans="1:89" x14ac:dyDescent="0.25">
      <c r="A12179" s="2"/>
      <c r="B12179" s="5"/>
      <c r="C12179" s="5"/>
      <c r="D12179" s="5"/>
      <c r="E12179" s="5"/>
      <c r="F12179" s="5"/>
      <c r="G12179" s="5"/>
      <c r="H12179" s="5"/>
      <c r="I12179" s="3"/>
      <c r="J12179" s="5"/>
      <c r="K12179" s="5"/>
      <c r="L12179" s="5"/>
      <c r="M12179" s="5"/>
      <c r="AJ12179" s="3"/>
      <c r="AK12179" s="3"/>
      <c r="AL12179" s="3"/>
      <c r="AM12179" s="5"/>
      <c r="AN12179" s="5"/>
      <c r="AO12179" s="5"/>
      <c r="AP12179" s="5"/>
      <c r="AQ12179" s="5"/>
      <c r="AR12179" s="5"/>
      <c r="AS12179" s="5"/>
      <c r="AT12179" s="3"/>
      <c r="AU12179" s="5"/>
      <c r="AV12179" s="3"/>
      <c r="AW12179" s="3"/>
      <c r="AX12179" s="3"/>
      <c r="AY12179" s="3"/>
      <c r="AZ12179" s="3"/>
      <c r="BA12179" s="3"/>
      <c r="BB12179" s="3"/>
      <c r="BC12179" s="3"/>
      <c r="BD12179" s="3"/>
      <c r="BE12179" s="3"/>
      <c r="BF12179" s="3"/>
      <c r="BG12179" s="3"/>
      <c r="CK12179"/>
    </row>
    <row r="12180" spans="1:89" x14ac:dyDescent="0.25">
      <c r="A12180" s="2"/>
      <c r="B12180" s="5"/>
      <c r="C12180" s="5"/>
      <c r="D12180" s="5"/>
      <c r="E12180" s="5"/>
      <c r="F12180" s="5"/>
      <c r="G12180" s="5"/>
      <c r="H12180" s="5"/>
      <c r="I12180" s="3"/>
      <c r="J12180" s="5"/>
      <c r="K12180" s="5"/>
      <c r="L12180" s="5"/>
      <c r="M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3"/>
      <c r="AU12180" s="5"/>
      <c r="AV12180" s="3"/>
      <c r="AW12180" s="3"/>
      <c r="AX12180" s="3"/>
      <c r="AY12180" s="3"/>
      <c r="AZ12180" s="3"/>
      <c r="BA12180" s="3"/>
      <c r="BB12180" s="3"/>
      <c r="BC12180" s="3"/>
      <c r="BD12180" s="3"/>
      <c r="BE12180" s="3"/>
      <c r="BF12180" s="3"/>
      <c r="BG12180" s="3"/>
      <c r="CK12180"/>
    </row>
    <row r="12181" spans="1:89" x14ac:dyDescent="0.25">
      <c r="A12181" s="2"/>
      <c r="B12181" s="5"/>
      <c r="C12181" s="5"/>
      <c r="D12181" s="5"/>
      <c r="E12181" s="5"/>
      <c r="F12181" s="5"/>
      <c r="G12181" s="5"/>
      <c r="H12181" s="5"/>
      <c r="I12181" s="3"/>
      <c r="J12181" s="5"/>
      <c r="K12181" s="5"/>
      <c r="L12181" s="5"/>
      <c r="M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3"/>
      <c r="AU12181" s="5"/>
      <c r="AV12181" s="3"/>
      <c r="AW12181" s="3"/>
      <c r="AX12181" s="3"/>
      <c r="AY12181" s="3"/>
      <c r="AZ12181" s="3"/>
      <c r="BA12181" s="3"/>
      <c r="BB12181" s="3"/>
      <c r="BC12181" s="3"/>
      <c r="BD12181" s="3"/>
      <c r="BE12181" s="3"/>
      <c r="BF12181" s="3"/>
      <c r="BG12181" s="3"/>
      <c r="CK12181"/>
    </row>
    <row r="12182" spans="1:89" x14ac:dyDescent="0.25">
      <c r="A12182" s="2"/>
      <c r="B12182" s="5"/>
      <c r="C12182" s="5"/>
      <c r="D12182" s="5"/>
      <c r="E12182" s="5"/>
      <c r="F12182" s="5"/>
      <c r="G12182" s="5"/>
      <c r="H12182" s="5"/>
      <c r="I12182" s="3"/>
      <c r="J12182" s="5"/>
      <c r="K12182" s="5"/>
      <c r="L12182" s="5"/>
      <c r="M12182" s="5"/>
      <c r="AJ12182" s="3"/>
      <c r="AK12182" s="3"/>
      <c r="AL12182" s="5"/>
      <c r="AM12182" s="5"/>
      <c r="AN12182" s="5"/>
      <c r="AO12182" s="5"/>
      <c r="AP12182" s="5"/>
      <c r="AQ12182" s="5"/>
      <c r="AR12182" s="5"/>
      <c r="AS12182" s="5"/>
      <c r="AT12182" s="3"/>
      <c r="AU12182" s="5"/>
      <c r="AV12182" s="3"/>
      <c r="AW12182" s="3"/>
      <c r="AX12182" s="3"/>
      <c r="AY12182" s="3"/>
      <c r="AZ12182" s="3"/>
      <c r="BA12182" s="3"/>
      <c r="BB12182" s="3"/>
      <c r="BC12182" s="3"/>
      <c r="BD12182" s="3"/>
      <c r="BE12182" s="3"/>
      <c r="BF12182" s="3"/>
      <c r="BG12182" s="3"/>
      <c r="CK12182"/>
    </row>
    <row r="12183" spans="1:89" x14ac:dyDescent="0.25">
      <c r="A12183" s="2"/>
      <c r="B12183" s="5"/>
      <c r="C12183" s="5"/>
      <c r="D12183" s="5"/>
      <c r="E12183" s="5"/>
      <c r="F12183" s="5"/>
      <c r="G12183" s="5"/>
      <c r="H12183" s="5"/>
      <c r="I12183" s="3"/>
      <c r="J12183" s="5"/>
      <c r="K12183" s="5"/>
      <c r="L12183" s="5"/>
      <c r="M12183" s="5"/>
      <c r="AJ12183" s="3"/>
      <c r="AK12183" s="3"/>
      <c r="AL12183" s="3"/>
      <c r="AM12183" s="5"/>
      <c r="AN12183" s="5"/>
      <c r="AO12183" s="5"/>
      <c r="AP12183" s="5"/>
      <c r="AQ12183" s="5"/>
      <c r="AR12183" s="5"/>
      <c r="AS12183" s="5"/>
      <c r="AT12183" s="3"/>
      <c r="AU12183" s="5"/>
      <c r="AV12183" s="3"/>
      <c r="AW12183" s="3"/>
      <c r="AX12183" s="3"/>
      <c r="AY12183" s="3"/>
      <c r="AZ12183" s="3"/>
      <c r="BA12183" s="3"/>
      <c r="BB12183" s="3"/>
      <c r="BC12183" s="3"/>
      <c r="BD12183" s="3"/>
      <c r="BE12183" s="3"/>
      <c r="BF12183" s="3"/>
      <c r="BG12183" s="3"/>
      <c r="CK12183"/>
    </row>
    <row r="12184" spans="1:89" x14ac:dyDescent="0.25">
      <c r="A12184" s="2"/>
      <c r="B12184" s="5"/>
      <c r="C12184" s="5"/>
      <c r="D12184" s="5"/>
      <c r="E12184" s="5"/>
      <c r="F12184" s="5"/>
      <c r="G12184" s="5"/>
      <c r="H12184" s="5"/>
      <c r="I12184" s="3"/>
      <c r="J12184" s="5"/>
      <c r="K12184" s="5"/>
      <c r="L12184" s="5"/>
      <c r="M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3"/>
      <c r="AU12184" s="5"/>
      <c r="AV12184" s="3"/>
      <c r="AW12184" s="3"/>
      <c r="AX12184" s="3"/>
      <c r="AY12184" s="3"/>
      <c r="AZ12184" s="3"/>
      <c r="BA12184" s="3"/>
      <c r="BB12184" s="3"/>
      <c r="BC12184" s="3"/>
      <c r="BD12184" s="3"/>
      <c r="BE12184" s="3"/>
      <c r="BF12184" s="3"/>
      <c r="BG12184" s="3"/>
      <c r="CK12184"/>
    </row>
    <row r="12185" spans="1:89" x14ac:dyDescent="0.25">
      <c r="A12185" s="2"/>
      <c r="B12185" s="5"/>
      <c r="C12185" s="5"/>
      <c r="D12185" s="5"/>
      <c r="E12185" s="5"/>
      <c r="F12185" s="5"/>
      <c r="G12185" s="5"/>
      <c r="H12185" s="5"/>
      <c r="I12185" s="3"/>
      <c r="J12185" s="5"/>
      <c r="K12185" s="5"/>
      <c r="L12185" s="5"/>
      <c r="M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3"/>
      <c r="AU12185" s="5"/>
      <c r="AV12185" s="3"/>
      <c r="AW12185" s="3"/>
      <c r="AX12185" s="3"/>
      <c r="AY12185" s="3"/>
      <c r="AZ12185" s="3"/>
      <c r="BA12185" s="3"/>
      <c r="BB12185" s="3"/>
      <c r="BC12185" s="3"/>
      <c r="BD12185" s="3"/>
      <c r="BE12185" s="3"/>
      <c r="BF12185" s="3"/>
      <c r="BG12185" s="3"/>
      <c r="CK12185"/>
    </row>
    <row r="12186" spans="1:89" x14ac:dyDescent="0.25">
      <c r="A12186" s="2"/>
      <c r="B12186" s="5"/>
      <c r="C12186" s="5"/>
      <c r="D12186" s="5"/>
      <c r="E12186" s="5"/>
      <c r="F12186" s="5"/>
      <c r="G12186" s="5"/>
      <c r="H12186" s="5"/>
      <c r="I12186" s="3"/>
      <c r="J12186" s="5"/>
      <c r="K12186" s="5"/>
      <c r="L12186" s="5"/>
      <c r="M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3"/>
      <c r="AU12186" s="5"/>
      <c r="AV12186" s="3"/>
      <c r="AW12186" s="3"/>
      <c r="AX12186" s="3"/>
      <c r="AY12186" s="3"/>
      <c r="AZ12186" s="3"/>
      <c r="BA12186" s="3"/>
      <c r="BB12186" s="3"/>
      <c r="BC12186" s="3"/>
      <c r="BD12186" s="3"/>
      <c r="BE12186" s="3"/>
      <c r="BF12186" s="3"/>
      <c r="BG12186" s="3"/>
      <c r="CK12186"/>
    </row>
    <row r="12187" spans="1:89" x14ac:dyDescent="0.25">
      <c r="A12187" s="2"/>
      <c r="B12187" s="5"/>
      <c r="C12187" s="5"/>
      <c r="D12187" s="5"/>
      <c r="E12187" s="5"/>
      <c r="F12187" s="5"/>
      <c r="G12187" s="5"/>
      <c r="H12187" s="5"/>
      <c r="I12187" s="3"/>
      <c r="J12187" s="5"/>
      <c r="K12187" s="5"/>
      <c r="L12187" s="5"/>
      <c r="M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3"/>
      <c r="AU12187" s="5"/>
      <c r="AV12187" s="3"/>
      <c r="AW12187" s="3"/>
      <c r="AX12187" s="3"/>
      <c r="AY12187" s="3"/>
      <c r="AZ12187" s="3"/>
      <c r="BA12187" s="3"/>
      <c r="BB12187" s="3"/>
      <c r="BC12187" s="3"/>
      <c r="BD12187" s="3"/>
      <c r="BE12187" s="3"/>
      <c r="BF12187" s="3"/>
      <c r="BG12187" s="3"/>
      <c r="CK12187"/>
    </row>
    <row r="12188" spans="1:89" x14ac:dyDescent="0.25">
      <c r="A12188" s="2"/>
      <c r="B12188" s="5"/>
      <c r="C12188" s="5"/>
      <c r="D12188" s="5"/>
      <c r="E12188" s="5"/>
      <c r="F12188" s="5"/>
      <c r="G12188" s="5"/>
      <c r="H12188" s="5"/>
      <c r="I12188" s="3"/>
      <c r="J12188" s="5"/>
      <c r="K12188" s="5"/>
      <c r="L12188" s="5"/>
      <c r="M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3"/>
      <c r="AU12188" s="5"/>
      <c r="AV12188" s="3"/>
      <c r="AW12188" s="3"/>
      <c r="AX12188" s="3"/>
      <c r="AY12188" s="3"/>
      <c r="AZ12188" s="3"/>
      <c r="BA12188" s="3"/>
      <c r="BB12188" s="3"/>
      <c r="BC12188" s="3"/>
      <c r="BD12188" s="3"/>
      <c r="BE12188" s="3"/>
      <c r="BF12188" s="3"/>
      <c r="BG12188" s="3"/>
      <c r="CK12188"/>
    </row>
    <row r="12189" spans="1:89" x14ac:dyDescent="0.25">
      <c r="A12189" s="2"/>
      <c r="B12189" s="5"/>
      <c r="C12189" s="5"/>
      <c r="D12189" s="5"/>
      <c r="E12189" s="5"/>
      <c r="F12189" s="5"/>
      <c r="G12189" s="5"/>
      <c r="H12189" s="5"/>
      <c r="I12189" s="3"/>
      <c r="J12189" s="5"/>
      <c r="K12189" s="5"/>
      <c r="L12189" s="5"/>
      <c r="M12189" s="5"/>
      <c r="AJ12189" s="3"/>
      <c r="AK12189" s="3"/>
      <c r="AL12189" s="3"/>
      <c r="AM12189" s="3"/>
      <c r="AN12189" s="5"/>
      <c r="AO12189" s="5"/>
      <c r="AP12189" s="5"/>
      <c r="AQ12189" s="5"/>
      <c r="AR12189" s="5"/>
      <c r="AS12189" s="5"/>
      <c r="AT12189" s="3"/>
      <c r="AU12189" s="5"/>
      <c r="AV12189" s="3"/>
      <c r="AW12189" s="3"/>
      <c r="AX12189" s="3"/>
      <c r="AY12189" s="3"/>
      <c r="AZ12189" s="3"/>
      <c r="BA12189" s="3"/>
      <c r="BB12189" s="3"/>
      <c r="BC12189" s="3"/>
      <c r="BD12189" s="3"/>
      <c r="BE12189" s="3"/>
      <c r="BF12189" s="3"/>
      <c r="BG12189" s="3"/>
      <c r="CK12189"/>
    </row>
    <row r="12190" spans="1:89" x14ac:dyDescent="0.25">
      <c r="A12190" s="2"/>
      <c r="B12190" s="5"/>
      <c r="C12190" s="5"/>
      <c r="D12190" s="5"/>
      <c r="E12190" s="5"/>
      <c r="F12190" s="5"/>
      <c r="G12190" s="5"/>
      <c r="H12190" s="5"/>
      <c r="I12190" s="3"/>
      <c r="J12190" s="5"/>
      <c r="K12190" s="5"/>
      <c r="L12190" s="5"/>
      <c r="M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3"/>
      <c r="AU12190" s="5"/>
      <c r="AV12190" s="3"/>
      <c r="AW12190" s="3"/>
      <c r="AX12190" s="3"/>
      <c r="AY12190" s="3"/>
      <c r="AZ12190" s="3"/>
      <c r="BA12190" s="3"/>
      <c r="BB12190" s="3"/>
      <c r="BC12190" s="3"/>
      <c r="BD12190" s="3"/>
      <c r="BE12190" s="3"/>
      <c r="BF12190" s="3"/>
      <c r="BG12190" s="3"/>
      <c r="CK12190"/>
    </row>
    <row r="12191" spans="1:89" x14ac:dyDescent="0.25">
      <c r="A12191" s="2"/>
      <c r="B12191" s="5"/>
      <c r="C12191" s="5"/>
      <c r="D12191" s="5"/>
      <c r="E12191" s="5"/>
      <c r="F12191" s="5"/>
      <c r="G12191" s="5"/>
      <c r="H12191" s="5"/>
      <c r="I12191" s="3"/>
      <c r="J12191" s="5"/>
      <c r="K12191" s="5"/>
      <c r="L12191" s="5"/>
      <c r="M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3"/>
      <c r="AU12191" s="5"/>
      <c r="AV12191" s="3"/>
      <c r="AW12191" s="3"/>
      <c r="AX12191" s="3"/>
      <c r="AY12191" s="3"/>
      <c r="AZ12191" s="3"/>
      <c r="BA12191" s="3"/>
      <c r="BB12191" s="3"/>
      <c r="BC12191" s="3"/>
      <c r="BD12191" s="3"/>
      <c r="BE12191" s="3"/>
      <c r="BF12191" s="3"/>
      <c r="BG12191" s="3"/>
      <c r="CK12191"/>
    </row>
    <row r="12192" spans="1:89" x14ac:dyDescent="0.25">
      <c r="A12192" s="2"/>
      <c r="B12192" s="5"/>
      <c r="C12192" s="5"/>
      <c r="D12192" s="5"/>
      <c r="E12192" s="5"/>
      <c r="F12192" s="5"/>
      <c r="G12192" s="5"/>
      <c r="H12192" s="5"/>
      <c r="I12192" s="3"/>
      <c r="J12192" s="5"/>
      <c r="K12192" s="5"/>
      <c r="L12192" s="5"/>
      <c r="M12192" s="5"/>
      <c r="AJ12192" s="3"/>
      <c r="AK12192" s="3"/>
      <c r="AL12192" s="3"/>
      <c r="AM12192" s="3"/>
      <c r="AN12192" s="5"/>
      <c r="AO12192" s="5"/>
      <c r="AP12192" s="5"/>
      <c r="AQ12192" s="5"/>
      <c r="AR12192" s="5"/>
      <c r="AS12192" s="5"/>
      <c r="AT12192" s="3"/>
      <c r="AU12192" s="5"/>
      <c r="AV12192" s="3"/>
      <c r="AW12192" s="3"/>
      <c r="AX12192" s="3"/>
      <c r="AY12192" s="3"/>
      <c r="AZ12192" s="3"/>
      <c r="BA12192" s="3"/>
      <c r="BB12192" s="3"/>
      <c r="BC12192" s="3"/>
      <c r="BD12192" s="3"/>
      <c r="BE12192" s="3"/>
      <c r="BF12192" s="3"/>
      <c r="BG12192" s="3"/>
      <c r="CK12192"/>
    </row>
    <row r="12193" spans="1:89" x14ac:dyDescent="0.25">
      <c r="A12193" s="2"/>
      <c r="B12193" s="5"/>
      <c r="C12193" s="5"/>
      <c r="D12193" s="5"/>
      <c r="E12193" s="5"/>
      <c r="F12193" s="5"/>
      <c r="G12193" s="5"/>
      <c r="H12193" s="5"/>
      <c r="I12193" s="3"/>
      <c r="J12193" s="5"/>
      <c r="K12193" s="5"/>
      <c r="L12193" s="5"/>
      <c r="M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3"/>
      <c r="AU12193" s="5"/>
      <c r="AV12193" s="3"/>
      <c r="AW12193" s="3"/>
      <c r="AX12193" s="3"/>
      <c r="AY12193" s="3"/>
      <c r="AZ12193" s="3"/>
      <c r="BA12193" s="3"/>
      <c r="BB12193" s="3"/>
      <c r="BC12193" s="3"/>
      <c r="BD12193" s="3"/>
      <c r="BE12193" s="3"/>
      <c r="BF12193" s="3"/>
      <c r="BG12193" s="3"/>
      <c r="CK12193"/>
    </row>
    <row r="12194" spans="1:89" x14ac:dyDescent="0.25">
      <c r="A12194" s="2"/>
      <c r="B12194" s="5"/>
      <c r="C12194" s="5"/>
      <c r="D12194" s="5"/>
      <c r="E12194" s="5"/>
      <c r="F12194" s="5"/>
      <c r="G12194" s="5"/>
      <c r="H12194" s="5"/>
      <c r="I12194" s="5"/>
      <c r="J12194" s="5"/>
      <c r="K12194" s="5"/>
      <c r="L12194" s="5"/>
      <c r="M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3"/>
      <c r="AU12194" s="5"/>
      <c r="AV12194" s="3"/>
      <c r="AW12194" s="3"/>
      <c r="AX12194" s="3"/>
      <c r="AY12194" s="3"/>
      <c r="AZ12194" s="3"/>
      <c r="BA12194" s="3"/>
      <c r="BB12194" s="3"/>
      <c r="BC12194" s="3"/>
      <c r="BD12194" s="3"/>
      <c r="BE12194" s="3"/>
      <c r="BF12194" s="3"/>
      <c r="BG12194" s="3"/>
      <c r="CK12194"/>
    </row>
    <row r="12195" spans="1:89" x14ac:dyDescent="0.25">
      <c r="A12195" s="2"/>
      <c r="B12195" s="5"/>
      <c r="C12195" s="5"/>
      <c r="D12195" s="5"/>
      <c r="E12195" s="5"/>
      <c r="F12195" s="5"/>
      <c r="G12195" s="5"/>
      <c r="H12195" s="5"/>
      <c r="I12195" s="3"/>
      <c r="J12195" s="5"/>
      <c r="K12195" s="5"/>
      <c r="L12195" s="5"/>
      <c r="M12195" s="5"/>
      <c r="AJ12195" s="3"/>
      <c r="AK12195" s="3"/>
      <c r="AL12195" s="3"/>
      <c r="AM12195" s="3"/>
      <c r="AN12195" s="5"/>
      <c r="AO12195" s="5"/>
      <c r="AP12195" s="5"/>
      <c r="AQ12195" s="5"/>
      <c r="AR12195" s="5"/>
      <c r="AS12195" s="5"/>
      <c r="AT12195" s="3"/>
      <c r="AU12195" s="5"/>
      <c r="AV12195" s="3"/>
      <c r="AW12195" s="3"/>
      <c r="AX12195" s="3"/>
      <c r="AY12195" s="3"/>
      <c r="AZ12195" s="3"/>
      <c r="BA12195" s="3"/>
      <c r="BB12195" s="3"/>
      <c r="BC12195" s="3"/>
      <c r="BD12195" s="3"/>
      <c r="BE12195" s="3"/>
      <c r="BF12195" s="3"/>
      <c r="BG12195" s="3"/>
      <c r="CK12195"/>
    </row>
    <row r="12196" spans="1:89" x14ac:dyDescent="0.25">
      <c r="A12196" s="2"/>
      <c r="B12196" s="5"/>
      <c r="C12196" s="5"/>
      <c r="D12196" s="5"/>
      <c r="E12196" s="5"/>
      <c r="F12196" s="5"/>
      <c r="G12196" s="5"/>
      <c r="H12196" s="5"/>
      <c r="I12196" s="3"/>
      <c r="J12196" s="5"/>
      <c r="K12196" s="5"/>
      <c r="L12196" s="5"/>
      <c r="M12196" s="5"/>
      <c r="AJ12196" s="3"/>
      <c r="AK12196" s="3"/>
      <c r="AL12196" s="3"/>
      <c r="AM12196" s="3"/>
      <c r="AN12196" s="5"/>
      <c r="AO12196" s="5"/>
      <c r="AP12196" s="5"/>
      <c r="AQ12196" s="5"/>
      <c r="AR12196" s="5"/>
      <c r="AS12196" s="5"/>
      <c r="AT12196" s="3"/>
      <c r="AU12196" s="5"/>
      <c r="AV12196" s="3"/>
      <c r="AW12196" s="3"/>
      <c r="AX12196" s="3"/>
      <c r="AY12196" s="3"/>
      <c r="AZ12196" s="3"/>
      <c r="BA12196" s="3"/>
      <c r="BB12196" s="3"/>
      <c r="BC12196" s="3"/>
      <c r="BD12196" s="3"/>
      <c r="BE12196" s="3"/>
      <c r="BF12196" s="3"/>
      <c r="BG12196" s="3"/>
      <c r="CK12196"/>
    </row>
    <row r="12197" spans="1:89" x14ac:dyDescent="0.25">
      <c r="A12197" s="2"/>
      <c r="B12197" s="5"/>
      <c r="C12197" s="5"/>
      <c r="D12197" s="5"/>
      <c r="E12197" s="5"/>
      <c r="F12197" s="5"/>
      <c r="G12197" s="5"/>
      <c r="H12197" s="5"/>
      <c r="I12197" s="3"/>
      <c r="J12197" s="5"/>
      <c r="K12197" s="5"/>
      <c r="L12197" s="5"/>
      <c r="M12197" s="5"/>
      <c r="AJ12197" s="3"/>
      <c r="AK12197" s="3"/>
      <c r="AL12197" s="3"/>
      <c r="AM12197" s="3"/>
      <c r="AN12197" s="5"/>
      <c r="AO12197" s="5"/>
      <c r="AP12197" s="5"/>
      <c r="AQ12197" s="5"/>
      <c r="AR12197" s="5"/>
      <c r="AS12197" s="5"/>
      <c r="AT12197" s="3"/>
      <c r="AU12197" s="5"/>
      <c r="AV12197" s="3"/>
      <c r="AW12197" s="3"/>
      <c r="AX12197" s="3"/>
      <c r="AY12197" s="3"/>
      <c r="AZ12197" s="3"/>
      <c r="BA12197" s="3"/>
      <c r="BB12197" s="3"/>
      <c r="BC12197" s="3"/>
      <c r="BD12197" s="3"/>
      <c r="BE12197" s="3"/>
      <c r="BF12197" s="3"/>
      <c r="BG12197" s="3"/>
      <c r="CK12197"/>
    </row>
    <row r="12198" spans="1:89" x14ac:dyDescent="0.25">
      <c r="A12198" s="2"/>
      <c r="B12198" s="5"/>
      <c r="C12198" s="5"/>
      <c r="D12198" s="5"/>
      <c r="E12198" s="5"/>
      <c r="F12198" s="5"/>
      <c r="G12198" s="5"/>
      <c r="H12198" s="5"/>
      <c r="I12198" s="3"/>
      <c r="J12198" s="5"/>
      <c r="K12198" s="5"/>
      <c r="L12198" s="5"/>
      <c r="M12198" s="5"/>
      <c r="AJ12198" s="3"/>
      <c r="AK12198" s="3"/>
      <c r="AL12198" s="3"/>
      <c r="AM12198" s="5"/>
      <c r="AN12198" s="5"/>
      <c r="AO12198" s="5"/>
      <c r="AP12198" s="5"/>
      <c r="AQ12198" s="5"/>
      <c r="AR12198" s="5"/>
      <c r="AS12198" s="5"/>
      <c r="AT12198" s="3"/>
      <c r="AU12198" s="5"/>
      <c r="AV12198" s="3"/>
      <c r="AW12198" s="3"/>
      <c r="AX12198" s="3"/>
      <c r="AY12198" s="3"/>
      <c r="AZ12198" s="3"/>
      <c r="BA12198" s="3"/>
      <c r="BB12198" s="3"/>
      <c r="BC12198" s="3"/>
      <c r="BD12198" s="3"/>
      <c r="BE12198" s="3"/>
      <c r="BF12198" s="3"/>
      <c r="BG12198" s="3"/>
      <c r="CK12198"/>
    </row>
    <row r="12199" spans="1:89" x14ac:dyDescent="0.25">
      <c r="A12199" s="2"/>
      <c r="B12199" s="5"/>
      <c r="C12199" s="5"/>
      <c r="D12199" s="5"/>
      <c r="E12199" s="5"/>
      <c r="F12199" s="5"/>
      <c r="G12199" s="5"/>
      <c r="H12199" s="5"/>
      <c r="I12199" s="3"/>
      <c r="J12199" s="5"/>
      <c r="K12199" s="5"/>
      <c r="L12199" s="5"/>
      <c r="M12199" s="5"/>
      <c r="AJ12199" s="3"/>
      <c r="AK12199" s="3"/>
      <c r="AL12199" s="3"/>
      <c r="AM12199" s="3"/>
      <c r="AN12199" s="5"/>
      <c r="AO12199" s="5"/>
      <c r="AP12199" s="5"/>
      <c r="AQ12199" s="5"/>
      <c r="AR12199" s="5"/>
      <c r="AS12199" s="5"/>
      <c r="AT12199" s="3"/>
      <c r="AU12199" s="5"/>
      <c r="AV12199" s="3"/>
      <c r="AW12199" s="3"/>
      <c r="AX12199" s="3"/>
      <c r="AY12199" s="3"/>
      <c r="AZ12199" s="3"/>
      <c r="BA12199" s="3"/>
      <c r="BB12199" s="3"/>
      <c r="BC12199" s="3"/>
      <c r="BD12199" s="3"/>
      <c r="BE12199" s="3"/>
      <c r="BF12199" s="3"/>
      <c r="BG12199" s="3"/>
      <c r="CK12199"/>
    </row>
    <row r="12200" spans="1:89" x14ac:dyDescent="0.25">
      <c r="A12200" s="2"/>
      <c r="B12200" s="5"/>
      <c r="C12200" s="5"/>
      <c r="D12200" s="5"/>
      <c r="E12200" s="5"/>
      <c r="F12200" s="5"/>
      <c r="G12200" s="5"/>
      <c r="H12200" s="5"/>
      <c r="I12200" s="3"/>
      <c r="J12200" s="5"/>
      <c r="K12200" s="5"/>
      <c r="L12200" s="5"/>
      <c r="M12200" s="5"/>
      <c r="AJ12200" s="3"/>
      <c r="AK12200" s="3"/>
      <c r="AL12200" s="3"/>
      <c r="AM12200" s="3"/>
      <c r="AN12200" s="5"/>
      <c r="AO12200" s="5"/>
      <c r="AP12200" s="5"/>
      <c r="AQ12200" s="5"/>
      <c r="AR12200" s="5"/>
      <c r="AS12200" s="5"/>
      <c r="AT12200" s="3"/>
      <c r="AU12200" s="5"/>
      <c r="AV12200" s="3"/>
      <c r="AW12200" s="3"/>
      <c r="AX12200" s="3"/>
      <c r="AY12200" s="3"/>
      <c r="AZ12200" s="3"/>
      <c r="BA12200" s="3"/>
      <c r="BB12200" s="3"/>
      <c r="BC12200" s="3"/>
      <c r="BD12200" s="3"/>
      <c r="BE12200" s="3"/>
      <c r="BF12200" s="3"/>
      <c r="BG12200" s="3"/>
      <c r="CK12200"/>
    </row>
    <row r="12201" spans="1:89" x14ac:dyDescent="0.25">
      <c r="A12201" s="2"/>
      <c r="B12201" s="5"/>
      <c r="C12201" s="5"/>
      <c r="D12201" s="5"/>
      <c r="E12201" s="5"/>
      <c r="F12201" s="5"/>
      <c r="G12201" s="5"/>
      <c r="H12201" s="5"/>
      <c r="I12201" s="3"/>
      <c r="J12201" s="5"/>
      <c r="K12201" s="5"/>
      <c r="L12201" s="5"/>
      <c r="M12201" s="5"/>
      <c r="AJ12201" s="3"/>
      <c r="AK12201" s="3"/>
      <c r="AL12201" s="3"/>
      <c r="AM12201" s="3"/>
      <c r="AN12201" s="5"/>
      <c r="AO12201" s="5"/>
      <c r="AP12201" s="5"/>
      <c r="AQ12201" s="5"/>
      <c r="AR12201" s="5"/>
      <c r="AS12201" s="5"/>
      <c r="AT12201" s="3"/>
      <c r="AU12201" s="5"/>
      <c r="AV12201" s="3"/>
      <c r="AW12201" s="3"/>
      <c r="AX12201" s="3"/>
      <c r="AY12201" s="3"/>
      <c r="AZ12201" s="3"/>
      <c r="BA12201" s="3"/>
      <c r="BB12201" s="3"/>
      <c r="BC12201" s="3"/>
      <c r="BD12201" s="3"/>
      <c r="BE12201" s="3"/>
      <c r="BF12201" s="3"/>
      <c r="BG12201" s="3"/>
      <c r="CK12201"/>
    </row>
    <row r="12202" spans="1:89" x14ac:dyDescent="0.25">
      <c r="A12202" s="2"/>
      <c r="B12202" s="5"/>
      <c r="C12202" s="5"/>
      <c r="D12202" s="5"/>
      <c r="E12202" s="5"/>
      <c r="F12202" s="5"/>
      <c r="G12202" s="5"/>
      <c r="H12202" s="5"/>
      <c r="I12202" s="3"/>
      <c r="J12202" s="5"/>
      <c r="K12202" s="5"/>
      <c r="L12202" s="5"/>
      <c r="M12202" s="5"/>
      <c r="AJ12202" s="3"/>
      <c r="AK12202" s="3"/>
      <c r="AL12202" s="3"/>
      <c r="AM12202" s="5"/>
      <c r="AN12202" s="5"/>
      <c r="AO12202" s="5"/>
      <c r="AP12202" s="5"/>
      <c r="AQ12202" s="5"/>
      <c r="AR12202" s="5"/>
      <c r="AS12202" s="5"/>
      <c r="AT12202" s="3"/>
      <c r="AU12202" s="5"/>
      <c r="AV12202" s="3"/>
      <c r="AW12202" s="3"/>
      <c r="AX12202" s="3"/>
      <c r="AY12202" s="3"/>
      <c r="AZ12202" s="3"/>
      <c r="BA12202" s="3"/>
      <c r="BB12202" s="3"/>
      <c r="BC12202" s="3"/>
      <c r="BD12202" s="3"/>
      <c r="BE12202" s="3"/>
      <c r="BF12202" s="3"/>
      <c r="BG12202" s="3"/>
      <c r="CK12202"/>
    </row>
    <row r="12203" spans="1:89" x14ac:dyDescent="0.25">
      <c r="A12203" s="2"/>
      <c r="B12203" s="5"/>
      <c r="C12203" s="5"/>
      <c r="D12203" s="5"/>
      <c r="E12203" s="5"/>
      <c r="F12203" s="5"/>
      <c r="G12203" s="5"/>
      <c r="H12203" s="5"/>
      <c r="I12203" s="3"/>
      <c r="J12203" s="5"/>
      <c r="K12203" s="5"/>
      <c r="L12203" s="5"/>
      <c r="M12203" s="5"/>
      <c r="AJ12203" s="3"/>
      <c r="AK12203" s="3"/>
      <c r="AL12203" s="3"/>
      <c r="AM12203" s="5"/>
      <c r="AN12203" s="5"/>
      <c r="AO12203" s="5"/>
      <c r="AP12203" s="5"/>
      <c r="AQ12203" s="5"/>
      <c r="AR12203" s="5"/>
      <c r="AS12203" s="5"/>
      <c r="AT12203" s="3"/>
      <c r="AU12203" s="5"/>
      <c r="AV12203" s="3"/>
      <c r="AW12203" s="3"/>
      <c r="AX12203" s="3"/>
      <c r="AY12203" s="3"/>
      <c r="AZ12203" s="3"/>
      <c r="BA12203" s="3"/>
      <c r="BB12203" s="3"/>
      <c r="BC12203" s="3"/>
      <c r="BD12203" s="3"/>
      <c r="BE12203" s="3"/>
      <c r="BF12203" s="3"/>
      <c r="BG12203" s="3"/>
      <c r="CK12203"/>
    </row>
    <row r="12204" spans="1:89" x14ac:dyDescent="0.25">
      <c r="A12204" s="2"/>
      <c r="B12204" s="5"/>
      <c r="C12204" s="5"/>
      <c r="D12204" s="5"/>
      <c r="E12204" s="5"/>
      <c r="F12204" s="5"/>
      <c r="G12204" s="5"/>
      <c r="H12204" s="5"/>
      <c r="I12204" s="3"/>
      <c r="J12204" s="5"/>
      <c r="K12204" s="5"/>
      <c r="L12204" s="5"/>
      <c r="M12204" s="5"/>
      <c r="AJ12204" s="3"/>
      <c r="AK12204" s="3"/>
      <c r="AL12204" s="3"/>
      <c r="AM12204" s="3"/>
      <c r="AN12204" s="5"/>
      <c r="AO12204" s="5"/>
      <c r="AP12204" s="5"/>
      <c r="AQ12204" s="5"/>
      <c r="AR12204" s="5"/>
      <c r="AS12204" s="3"/>
      <c r="AT12204" s="3"/>
      <c r="AU12204" s="5"/>
      <c r="AV12204" s="3"/>
      <c r="AW12204" s="3"/>
      <c r="AX12204" s="3"/>
      <c r="AY12204" s="3"/>
      <c r="AZ12204" s="3"/>
      <c r="BA12204" s="3"/>
      <c r="BB12204" s="3"/>
      <c r="BC12204" s="3"/>
      <c r="BD12204" s="3"/>
      <c r="BE12204" s="3"/>
      <c r="BF12204" s="3"/>
      <c r="BG12204" s="3"/>
      <c r="CK12204"/>
    </row>
    <row r="12205" spans="1:89" x14ac:dyDescent="0.25">
      <c r="A12205" s="2"/>
      <c r="B12205" s="5"/>
      <c r="C12205" s="5"/>
      <c r="D12205" s="5"/>
      <c r="E12205" s="5"/>
      <c r="F12205" s="5"/>
      <c r="G12205" s="5"/>
      <c r="H12205" s="5"/>
      <c r="I12205" s="3"/>
      <c r="J12205" s="5"/>
      <c r="K12205" s="5"/>
      <c r="L12205" s="5"/>
      <c r="M12205" s="5"/>
      <c r="AJ12205" s="3"/>
      <c r="AK12205" s="3"/>
      <c r="AL12205" s="3"/>
      <c r="AM12205" s="5"/>
      <c r="AN12205" s="5"/>
      <c r="AO12205" s="5"/>
      <c r="AP12205" s="5"/>
      <c r="AQ12205" s="5"/>
      <c r="AR12205" s="5"/>
      <c r="AS12205" s="5"/>
      <c r="AT12205" s="3"/>
      <c r="AU12205" s="5"/>
      <c r="AV12205" s="3"/>
      <c r="AW12205" s="3"/>
      <c r="AX12205" s="3"/>
      <c r="AY12205" s="3"/>
      <c r="AZ12205" s="3"/>
      <c r="BA12205" s="3"/>
      <c r="BB12205" s="3"/>
      <c r="BC12205" s="3"/>
      <c r="BD12205" s="3"/>
      <c r="BE12205" s="3"/>
      <c r="BF12205" s="3"/>
      <c r="BG12205" s="3"/>
      <c r="CK12205"/>
    </row>
    <row r="12206" spans="1:89" x14ac:dyDescent="0.25">
      <c r="A12206" s="2"/>
      <c r="B12206" s="5"/>
      <c r="C12206" s="5"/>
      <c r="D12206" s="5"/>
      <c r="E12206" s="5"/>
      <c r="F12206" s="5"/>
      <c r="G12206" s="5"/>
      <c r="H12206" s="5"/>
      <c r="I12206" s="3"/>
      <c r="J12206" s="5"/>
      <c r="K12206" s="5"/>
      <c r="L12206" s="5"/>
      <c r="M12206" s="5"/>
      <c r="AJ12206" s="3"/>
      <c r="AK12206" s="3"/>
      <c r="AL12206" s="3"/>
      <c r="AM12206" s="5"/>
      <c r="AN12206" s="5"/>
      <c r="AO12206" s="5"/>
      <c r="AP12206" s="5"/>
      <c r="AQ12206" s="5"/>
      <c r="AR12206" s="5"/>
      <c r="AS12206" s="3"/>
      <c r="AT12206" s="3"/>
      <c r="AU12206" s="5"/>
      <c r="AV12206" s="3"/>
      <c r="AW12206" s="3"/>
      <c r="AX12206" s="3"/>
      <c r="AY12206" s="3"/>
      <c r="AZ12206" s="3"/>
      <c r="BA12206" s="3"/>
      <c r="BB12206" s="3"/>
      <c r="BC12206" s="3"/>
      <c r="BD12206" s="3"/>
      <c r="BE12206" s="3"/>
      <c r="BF12206" s="3"/>
      <c r="BG12206" s="3"/>
      <c r="CK12206"/>
    </row>
    <row r="12207" spans="1:89" x14ac:dyDescent="0.25">
      <c r="A12207" s="2"/>
      <c r="B12207" s="5"/>
      <c r="C12207" s="5"/>
      <c r="D12207" s="5"/>
      <c r="E12207" s="5"/>
      <c r="F12207" s="5"/>
      <c r="G12207" s="5"/>
      <c r="H12207" s="5"/>
      <c r="I12207" s="3"/>
      <c r="J12207" s="5"/>
      <c r="K12207" s="5"/>
      <c r="L12207" s="5"/>
      <c r="M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3"/>
      <c r="AU12207" s="5"/>
      <c r="AV12207" s="3"/>
      <c r="AW12207" s="3"/>
      <c r="AX12207" s="3"/>
      <c r="AY12207" s="3"/>
      <c r="AZ12207" s="3"/>
      <c r="BA12207" s="3"/>
      <c r="BB12207" s="3"/>
      <c r="BC12207" s="3"/>
      <c r="BD12207" s="3"/>
      <c r="BE12207" s="3"/>
      <c r="BF12207" s="3"/>
      <c r="BG12207" s="3"/>
      <c r="CK12207"/>
    </row>
    <row r="12208" spans="1:89" x14ac:dyDescent="0.25">
      <c r="A12208" s="2"/>
      <c r="B12208" s="5"/>
      <c r="C12208" s="5"/>
      <c r="D12208" s="5"/>
      <c r="E12208" s="5"/>
      <c r="F12208" s="5"/>
      <c r="G12208" s="5"/>
      <c r="H12208" s="5"/>
      <c r="I12208" s="3"/>
      <c r="J12208" s="5"/>
      <c r="K12208" s="5"/>
      <c r="L12208" s="5"/>
      <c r="M12208" s="5"/>
      <c r="AJ12208" s="5"/>
      <c r="AK12208" s="3"/>
      <c r="AL12208" s="5"/>
      <c r="AM12208" s="5"/>
      <c r="AN12208" s="5"/>
      <c r="AO12208" s="5"/>
      <c r="AP12208" s="5"/>
      <c r="AQ12208" s="5"/>
      <c r="AR12208" s="5"/>
      <c r="AS12208" s="5"/>
      <c r="AT12208" s="3"/>
      <c r="AU12208" s="5"/>
      <c r="AV12208" s="3"/>
      <c r="AW12208" s="3"/>
      <c r="AX12208" s="3"/>
      <c r="AY12208" s="3"/>
      <c r="AZ12208" s="3"/>
      <c r="BA12208" s="3"/>
      <c r="BB12208" s="3"/>
      <c r="BC12208" s="3"/>
      <c r="BD12208" s="3"/>
      <c r="BE12208" s="3"/>
      <c r="BF12208" s="3"/>
      <c r="BG12208" s="3"/>
      <c r="CK12208"/>
    </row>
    <row r="12209" spans="1:89" x14ac:dyDescent="0.25">
      <c r="A12209" s="2"/>
      <c r="B12209" s="5"/>
      <c r="C12209" s="5"/>
      <c r="D12209" s="5"/>
      <c r="E12209" s="5"/>
      <c r="F12209" s="5"/>
      <c r="G12209" s="5"/>
      <c r="H12209" s="5"/>
      <c r="I12209" s="3"/>
      <c r="J12209" s="5"/>
      <c r="K12209" s="5"/>
      <c r="L12209" s="5"/>
      <c r="M12209" s="5"/>
      <c r="AJ12209" s="3"/>
      <c r="AK12209" s="3"/>
      <c r="AL12209" s="3"/>
      <c r="AM12209" s="5"/>
      <c r="AN12209" s="5"/>
      <c r="AO12209" s="5"/>
      <c r="AP12209" s="5"/>
      <c r="AQ12209" s="5"/>
      <c r="AR12209" s="5"/>
      <c r="AS12209" s="5"/>
      <c r="AT12209" s="3"/>
      <c r="AU12209" s="5"/>
      <c r="AV12209" s="3"/>
      <c r="AW12209" s="3"/>
      <c r="AX12209" s="3"/>
      <c r="AY12209" s="3"/>
      <c r="AZ12209" s="3"/>
      <c r="BA12209" s="3"/>
      <c r="BB12209" s="3"/>
      <c r="BC12209" s="3"/>
      <c r="BD12209" s="3"/>
      <c r="BE12209" s="3"/>
      <c r="BF12209" s="3"/>
      <c r="BG12209" s="3"/>
      <c r="CK12209"/>
    </row>
    <row r="12210" spans="1:89" x14ac:dyDescent="0.25">
      <c r="A12210" s="2"/>
      <c r="B12210" s="5"/>
      <c r="C12210" s="5"/>
      <c r="D12210" s="5"/>
      <c r="E12210" s="5"/>
      <c r="F12210" s="5"/>
      <c r="G12210" s="5"/>
      <c r="H12210" s="5"/>
      <c r="I12210" s="3"/>
      <c r="J12210" s="5"/>
      <c r="K12210" s="5"/>
      <c r="L12210" s="5"/>
      <c r="M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3"/>
      <c r="AU12210" s="5"/>
      <c r="AV12210" s="3"/>
      <c r="AW12210" s="3"/>
      <c r="AX12210" s="3"/>
      <c r="AY12210" s="3"/>
      <c r="AZ12210" s="3"/>
      <c r="BA12210" s="3"/>
      <c r="BB12210" s="3"/>
      <c r="BC12210" s="3"/>
      <c r="BD12210" s="3"/>
      <c r="BE12210" s="3"/>
      <c r="BF12210" s="3"/>
      <c r="BG12210" s="3"/>
      <c r="CK12210"/>
    </row>
    <row r="12211" spans="1:89" x14ac:dyDescent="0.25">
      <c r="A12211" s="2"/>
      <c r="B12211" s="5"/>
      <c r="C12211" s="5"/>
      <c r="D12211" s="5"/>
      <c r="E12211" s="5"/>
      <c r="F12211" s="5"/>
      <c r="G12211" s="5"/>
      <c r="H12211" s="5"/>
      <c r="I12211" s="3"/>
      <c r="J12211" s="5"/>
      <c r="K12211" s="5"/>
      <c r="L12211" s="5"/>
      <c r="M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3"/>
      <c r="AU12211" s="5"/>
      <c r="AV12211" s="3"/>
      <c r="AW12211" s="3"/>
      <c r="AX12211" s="3"/>
      <c r="AY12211" s="3"/>
      <c r="AZ12211" s="3"/>
      <c r="BA12211" s="3"/>
      <c r="BB12211" s="3"/>
      <c r="BC12211" s="3"/>
      <c r="BD12211" s="3"/>
      <c r="BE12211" s="3"/>
      <c r="BF12211" s="3"/>
      <c r="BG12211" s="3"/>
      <c r="CK12211"/>
    </row>
    <row r="12212" spans="1:89" x14ac:dyDescent="0.25">
      <c r="A12212" s="2"/>
      <c r="B12212" s="5"/>
      <c r="C12212" s="5"/>
      <c r="D12212" s="5"/>
      <c r="E12212" s="5"/>
      <c r="F12212" s="5"/>
      <c r="G12212" s="5"/>
      <c r="H12212" s="5"/>
      <c r="I12212" s="3"/>
      <c r="J12212" s="5"/>
      <c r="K12212" s="5"/>
      <c r="L12212" s="5"/>
      <c r="M12212" s="5"/>
      <c r="AJ12212" s="3"/>
      <c r="AK12212" s="3"/>
      <c r="AL12212" s="3"/>
      <c r="AM12212" s="3"/>
      <c r="AN12212" s="5"/>
      <c r="AO12212" s="5"/>
      <c r="AP12212" s="5"/>
      <c r="AQ12212" s="5"/>
      <c r="AR12212" s="5"/>
      <c r="AS12212" s="5"/>
      <c r="AT12212" s="3"/>
      <c r="AU12212" s="5"/>
      <c r="AV12212" s="3"/>
      <c r="AW12212" s="3"/>
      <c r="AX12212" s="3"/>
      <c r="AY12212" s="3"/>
      <c r="AZ12212" s="3"/>
      <c r="BA12212" s="3"/>
      <c r="BB12212" s="3"/>
      <c r="BC12212" s="3"/>
      <c r="BD12212" s="3"/>
      <c r="BE12212" s="3"/>
      <c r="BF12212" s="3"/>
      <c r="BG12212" s="3"/>
      <c r="CK12212"/>
    </row>
    <row r="12213" spans="1:89" x14ac:dyDescent="0.25">
      <c r="A12213" s="2"/>
      <c r="B12213" s="5"/>
      <c r="C12213" s="5"/>
      <c r="D12213" s="5"/>
      <c r="E12213" s="5"/>
      <c r="F12213" s="5"/>
      <c r="G12213" s="5"/>
      <c r="H12213" s="5"/>
      <c r="I12213" s="3"/>
      <c r="J12213" s="5"/>
      <c r="K12213" s="5"/>
      <c r="L12213" s="5"/>
      <c r="M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3"/>
      <c r="AU12213" s="5"/>
      <c r="AV12213" s="3"/>
      <c r="AW12213" s="3"/>
      <c r="AX12213" s="3"/>
      <c r="AY12213" s="3"/>
      <c r="AZ12213" s="3"/>
      <c r="BA12213" s="3"/>
      <c r="BB12213" s="3"/>
      <c r="BC12213" s="3"/>
      <c r="BD12213" s="3"/>
      <c r="BE12213" s="3"/>
      <c r="BF12213" s="3"/>
      <c r="BG12213" s="3"/>
      <c r="CK12213"/>
    </row>
    <row r="12214" spans="1:89" x14ac:dyDescent="0.25">
      <c r="A12214" s="2"/>
      <c r="B12214" s="5"/>
      <c r="C12214" s="5"/>
      <c r="D12214" s="5"/>
      <c r="E12214" s="5"/>
      <c r="F12214" s="5"/>
      <c r="G12214" s="5"/>
      <c r="H12214" s="5"/>
      <c r="I12214" s="3"/>
      <c r="J12214" s="5"/>
      <c r="K12214" s="5"/>
      <c r="L12214" s="5"/>
      <c r="M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3"/>
      <c r="AU12214" s="5"/>
      <c r="AV12214" s="3"/>
      <c r="AW12214" s="3"/>
      <c r="AX12214" s="3"/>
      <c r="AY12214" s="3"/>
      <c r="AZ12214" s="3"/>
      <c r="BA12214" s="3"/>
      <c r="BB12214" s="3"/>
      <c r="BC12214" s="3"/>
      <c r="BD12214" s="3"/>
      <c r="BE12214" s="3"/>
      <c r="BF12214" s="3"/>
      <c r="BG12214" s="3"/>
      <c r="CK12214"/>
    </row>
    <row r="12215" spans="1:89" x14ac:dyDescent="0.25">
      <c r="A12215" s="2"/>
      <c r="B12215" s="5"/>
      <c r="C12215" s="5"/>
      <c r="D12215" s="5"/>
      <c r="E12215" s="5"/>
      <c r="F12215" s="5"/>
      <c r="G12215" s="5"/>
      <c r="H12215" s="5"/>
      <c r="I12215" s="3"/>
      <c r="J12215" s="5"/>
      <c r="K12215" s="5"/>
      <c r="L12215" s="5"/>
      <c r="M12215" s="5"/>
      <c r="AJ12215" s="3"/>
      <c r="AK12215" s="3"/>
      <c r="AL12215" s="3"/>
      <c r="AM12215" s="3"/>
      <c r="AN12215" s="5"/>
      <c r="AO12215" s="5"/>
      <c r="AP12215" s="5"/>
      <c r="AQ12215" s="5"/>
      <c r="AR12215" s="5"/>
      <c r="AS12215" s="5"/>
      <c r="AT12215" s="3"/>
      <c r="AU12215" s="5"/>
      <c r="AV12215" s="3"/>
      <c r="AW12215" s="3"/>
      <c r="AX12215" s="3"/>
      <c r="AY12215" s="3"/>
      <c r="AZ12215" s="3"/>
      <c r="BA12215" s="3"/>
      <c r="BB12215" s="3"/>
      <c r="BC12215" s="3"/>
      <c r="BD12215" s="3"/>
      <c r="BE12215" s="3"/>
      <c r="BF12215" s="3"/>
      <c r="BG12215" s="3"/>
      <c r="CK12215"/>
    </row>
    <row r="12216" spans="1:89" x14ac:dyDescent="0.25">
      <c r="A12216" s="2"/>
      <c r="B12216" s="5"/>
      <c r="C12216" s="5"/>
      <c r="D12216" s="5"/>
      <c r="E12216" s="5"/>
      <c r="F12216" s="5"/>
      <c r="G12216" s="5"/>
      <c r="H12216" s="5"/>
      <c r="I12216" s="3"/>
      <c r="J12216" s="5"/>
      <c r="K12216" s="5"/>
      <c r="L12216" s="5"/>
      <c r="M12216" s="5"/>
      <c r="AJ12216" s="3"/>
      <c r="AK12216" s="3"/>
      <c r="AL12216" s="3"/>
      <c r="AM12216" s="5"/>
      <c r="AN12216" s="5"/>
      <c r="AO12216" s="5"/>
      <c r="AP12216" s="5"/>
      <c r="AQ12216" s="5"/>
      <c r="AR12216" s="5"/>
      <c r="AS12216" s="5"/>
      <c r="AT12216" s="3"/>
      <c r="AU12216" s="5"/>
      <c r="AV12216" s="3"/>
      <c r="AW12216" s="3"/>
      <c r="AX12216" s="3"/>
      <c r="AY12216" s="3"/>
      <c r="AZ12216" s="3"/>
      <c r="BA12216" s="3"/>
      <c r="BB12216" s="3"/>
      <c r="BC12216" s="3"/>
      <c r="BD12216" s="3"/>
      <c r="BE12216" s="3"/>
      <c r="BF12216" s="3"/>
      <c r="BG12216" s="3"/>
      <c r="CK12216"/>
    </row>
    <row r="12217" spans="1:89" x14ac:dyDescent="0.25">
      <c r="A12217" s="2"/>
      <c r="B12217" s="5"/>
      <c r="C12217" s="5"/>
      <c r="D12217" s="5"/>
      <c r="E12217" s="5"/>
      <c r="F12217" s="5"/>
      <c r="G12217" s="5"/>
      <c r="H12217" s="5"/>
      <c r="I12217" s="5"/>
      <c r="J12217" s="5"/>
      <c r="K12217" s="5"/>
      <c r="L12217" s="5"/>
      <c r="M12217" s="5"/>
      <c r="AJ12217" s="5"/>
      <c r="AK12217" s="5"/>
      <c r="AL12217" s="5"/>
      <c r="AM12217" s="5"/>
      <c r="AN12217" s="5"/>
      <c r="AO12217" s="5"/>
      <c r="AP12217" s="5"/>
      <c r="AQ12217" s="3"/>
      <c r="AR12217" s="5"/>
      <c r="AS12217" s="5"/>
      <c r="AT12217" s="3"/>
      <c r="AU12217" s="5"/>
      <c r="AV12217" s="3"/>
      <c r="AW12217" s="3"/>
      <c r="AX12217" s="3"/>
      <c r="AY12217" s="3"/>
      <c r="AZ12217" s="3"/>
      <c r="BA12217" s="3"/>
      <c r="BB12217" s="3"/>
      <c r="BC12217" s="3"/>
      <c r="BD12217" s="3"/>
      <c r="BE12217" s="3"/>
      <c r="BF12217" s="3"/>
      <c r="BG12217" s="3"/>
      <c r="CK12217"/>
    </row>
    <row r="12218" spans="1:89" x14ac:dyDescent="0.25">
      <c r="A12218" s="2"/>
      <c r="B12218" s="5"/>
      <c r="C12218" s="5"/>
      <c r="D12218" s="5"/>
      <c r="E12218" s="5"/>
      <c r="F12218" s="5"/>
      <c r="G12218" s="5"/>
      <c r="H12218" s="5"/>
      <c r="I12218" s="3"/>
      <c r="J12218" s="5"/>
      <c r="K12218" s="5"/>
      <c r="L12218" s="5"/>
      <c r="M12218" s="5"/>
      <c r="AJ12218" s="3"/>
      <c r="AK12218" s="3"/>
      <c r="AL12218" s="3"/>
      <c r="AM12218" s="3"/>
      <c r="AN12218" s="5"/>
      <c r="AO12218" s="5"/>
      <c r="AP12218" s="5"/>
      <c r="AQ12218" s="3"/>
      <c r="AR12218" s="5"/>
      <c r="AS12218" s="5"/>
      <c r="AT12218" s="3"/>
      <c r="AU12218" s="5"/>
      <c r="AV12218" s="3"/>
      <c r="AW12218" s="3"/>
      <c r="AX12218" s="3"/>
      <c r="AY12218" s="3"/>
      <c r="AZ12218" s="3"/>
      <c r="BA12218" s="3"/>
      <c r="BB12218" s="3"/>
      <c r="BC12218" s="3"/>
      <c r="BD12218" s="3"/>
      <c r="BE12218" s="3"/>
      <c r="BF12218" s="3"/>
      <c r="BG12218" s="3"/>
      <c r="CK12218"/>
    </row>
    <row r="12219" spans="1:89" x14ac:dyDescent="0.25">
      <c r="A12219" s="2"/>
      <c r="B12219" s="5"/>
      <c r="C12219" s="5"/>
      <c r="D12219" s="5"/>
      <c r="E12219" s="5"/>
      <c r="F12219" s="5"/>
      <c r="G12219" s="5"/>
      <c r="H12219" s="5"/>
      <c r="I12219" s="3"/>
      <c r="J12219" s="5"/>
      <c r="K12219" s="5"/>
      <c r="L12219" s="5"/>
      <c r="M12219" s="5"/>
      <c r="AJ12219" s="3"/>
      <c r="AK12219" s="3"/>
      <c r="AL12219" s="3"/>
      <c r="AM12219" s="3"/>
      <c r="AN12219" s="5"/>
      <c r="AO12219" s="5"/>
      <c r="AP12219" s="5"/>
      <c r="AQ12219" s="3"/>
      <c r="AR12219" s="5"/>
      <c r="AS12219" s="5"/>
      <c r="AT12219" s="3"/>
      <c r="AU12219" s="5"/>
      <c r="AV12219" s="3"/>
      <c r="AW12219" s="3"/>
      <c r="AX12219" s="3"/>
      <c r="AY12219" s="3"/>
      <c r="AZ12219" s="3"/>
      <c r="BA12219" s="3"/>
      <c r="BB12219" s="3"/>
      <c r="BC12219" s="3"/>
      <c r="BD12219" s="3"/>
      <c r="BE12219" s="3"/>
      <c r="BF12219" s="3"/>
      <c r="BG12219" s="3"/>
      <c r="CK12219"/>
    </row>
    <row r="12220" spans="1:89" x14ac:dyDescent="0.25">
      <c r="A12220" s="2"/>
      <c r="B12220" s="5"/>
      <c r="C12220" s="5"/>
      <c r="D12220" s="5"/>
      <c r="E12220" s="5"/>
      <c r="F12220" s="5"/>
      <c r="G12220" s="5"/>
      <c r="H12220" s="5"/>
      <c r="I12220" s="3"/>
      <c r="J12220" s="5"/>
      <c r="K12220" s="5"/>
      <c r="L12220" s="5"/>
      <c r="M12220" s="5"/>
      <c r="AJ12220" s="3"/>
      <c r="AK12220" s="3"/>
      <c r="AL12220" s="3"/>
      <c r="AM12220" s="3"/>
      <c r="AN12220" s="5"/>
      <c r="AO12220" s="5"/>
      <c r="AP12220" s="5"/>
      <c r="AQ12220" s="5"/>
      <c r="AR12220" s="5"/>
      <c r="AS12220" s="5"/>
      <c r="AT12220" s="3"/>
      <c r="AU12220" s="5"/>
      <c r="AV12220" s="3"/>
      <c r="AW12220" s="3"/>
      <c r="AX12220" s="3"/>
      <c r="AY12220" s="3"/>
      <c r="AZ12220" s="3"/>
      <c r="BA12220" s="3"/>
      <c r="BB12220" s="3"/>
      <c r="BC12220" s="3"/>
      <c r="BD12220" s="3"/>
      <c r="BE12220" s="3"/>
      <c r="BF12220" s="3"/>
      <c r="BG12220" s="3"/>
      <c r="CK12220"/>
    </row>
    <row r="12221" spans="1:89" x14ac:dyDescent="0.25">
      <c r="A12221" s="2"/>
      <c r="B12221" s="5"/>
      <c r="C12221" s="5"/>
      <c r="D12221" s="5"/>
      <c r="E12221" s="5"/>
      <c r="F12221" s="5"/>
      <c r="G12221" s="5"/>
      <c r="H12221" s="5"/>
      <c r="I12221" s="3"/>
      <c r="J12221" s="5"/>
      <c r="K12221" s="5"/>
      <c r="L12221" s="5"/>
      <c r="M12221" s="5"/>
      <c r="AJ12221" s="3"/>
      <c r="AK12221" s="3"/>
      <c r="AL12221" s="3"/>
      <c r="AM12221" s="5"/>
      <c r="AN12221" s="5"/>
      <c r="AO12221" s="5"/>
      <c r="AP12221" s="5"/>
      <c r="AQ12221" s="5"/>
      <c r="AR12221" s="5"/>
      <c r="AS12221" s="5"/>
      <c r="AT12221" s="3"/>
      <c r="AU12221" s="5"/>
      <c r="AV12221" s="3"/>
      <c r="AW12221" s="3"/>
      <c r="AX12221" s="3"/>
      <c r="AY12221" s="3"/>
      <c r="AZ12221" s="3"/>
      <c r="BA12221" s="3"/>
      <c r="BB12221" s="3"/>
      <c r="BC12221" s="3"/>
      <c r="BD12221" s="3"/>
      <c r="BE12221" s="3"/>
      <c r="BF12221" s="3"/>
      <c r="BG12221" s="3"/>
      <c r="CK12221"/>
    </row>
    <row r="12222" spans="1:89" x14ac:dyDescent="0.25">
      <c r="A12222" s="2"/>
      <c r="B12222" s="5"/>
      <c r="C12222" s="5"/>
      <c r="D12222" s="5"/>
      <c r="E12222" s="5"/>
      <c r="F12222" s="5"/>
      <c r="G12222" s="5"/>
      <c r="H12222" s="5"/>
      <c r="I12222" s="3"/>
      <c r="J12222" s="5"/>
      <c r="K12222" s="5"/>
      <c r="L12222" s="5"/>
      <c r="M12222" s="5"/>
      <c r="AJ12222" s="3"/>
      <c r="AK12222" s="3"/>
      <c r="AL12222" s="3"/>
      <c r="AM12222" s="3"/>
      <c r="AN12222" s="5"/>
      <c r="AO12222" s="5"/>
      <c r="AP12222" s="5"/>
      <c r="AQ12222" s="3"/>
      <c r="AR12222" s="5"/>
      <c r="AS12222" s="5"/>
      <c r="AT12222" s="3"/>
      <c r="AU12222" s="5"/>
      <c r="AV12222" s="3"/>
      <c r="AW12222" s="3"/>
      <c r="AX12222" s="3"/>
      <c r="AY12222" s="3"/>
      <c r="AZ12222" s="3"/>
      <c r="BA12222" s="3"/>
      <c r="BB12222" s="3"/>
      <c r="BC12222" s="3"/>
      <c r="BD12222" s="3"/>
      <c r="BE12222" s="3"/>
      <c r="BF12222" s="3"/>
      <c r="BG12222" s="3"/>
      <c r="CK12222"/>
    </row>
    <row r="12223" spans="1:89" x14ac:dyDescent="0.25">
      <c r="A12223" s="2"/>
      <c r="B12223" s="5"/>
      <c r="C12223" s="5"/>
      <c r="D12223" s="5"/>
      <c r="E12223" s="5"/>
      <c r="F12223" s="5"/>
      <c r="G12223" s="5"/>
      <c r="H12223" s="5"/>
      <c r="I12223" s="3"/>
      <c r="J12223" s="5"/>
      <c r="K12223" s="5"/>
      <c r="L12223" s="5"/>
      <c r="M12223" s="5"/>
      <c r="AJ12223" s="3"/>
      <c r="AK12223" s="3"/>
      <c r="AL12223" s="3"/>
      <c r="AM12223" s="3"/>
      <c r="AN12223" s="5"/>
      <c r="AO12223" s="5"/>
      <c r="AP12223" s="5"/>
      <c r="AQ12223" s="3"/>
      <c r="AR12223" s="5"/>
      <c r="AS12223" s="5"/>
      <c r="AT12223" s="3"/>
      <c r="AU12223" s="5"/>
      <c r="AV12223" s="3"/>
      <c r="AW12223" s="3"/>
      <c r="AX12223" s="3"/>
      <c r="AY12223" s="3"/>
      <c r="AZ12223" s="3"/>
      <c r="BA12223" s="3"/>
      <c r="BB12223" s="3"/>
      <c r="BC12223" s="3"/>
      <c r="BD12223" s="3"/>
      <c r="BE12223" s="3"/>
      <c r="BF12223" s="3"/>
      <c r="BG12223" s="3"/>
      <c r="CK12223"/>
    </row>
    <row r="12224" spans="1:89" x14ac:dyDescent="0.25">
      <c r="A12224" s="2"/>
      <c r="B12224" s="5"/>
      <c r="C12224" s="5"/>
      <c r="D12224" s="5"/>
      <c r="E12224" s="5"/>
      <c r="F12224" s="5"/>
      <c r="G12224" s="5"/>
      <c r="H12224" s="5"/>
      <c r="I12224" s="3"/>
      <c r="J12224" s="5"/>
      <c r="K12224" s="5"/>
      <c r="L12224" s="5"/>
      <c r="M12224" s="5"/>
      <c r="AJ12224" s="3"/>
      <c r="AK12224" s="3"/>
      <c r="AL12224" s="3"/>
      <c r="AM12224" s="3"/>
      <c r="AN12224" s="5"/>
      <c r="AO12224" s="5"/>
      <c r="AP12224" s="5"/>
      <c r="AQ12224" s="3"/>
      <c r="AR12224" s="5"/>
      <c r="AS12224" s="5"/>
      <c r="AT12224" s="3"/>
      <c r="AU12224" s="5"/>
      <c r="AV12224" s="3"/>
      <c r="AW12224" s="3"/>
      <c r="AX12224" s="3"/>
      <c r="AY12224" s="3"/>
      <c r="AZ12224" s="3"/>
      <c r="BA12224" s="3"/>
      <c r="BB12224" s="3"/>
      <c r="BC12224" s="3"/>
      <c r="BD12224" s="3"/>
      <c r="BE12224" s="3"/>
      <c r="BF12224" s="3"/>
      <c r="BG12224" s="3"/>
      <c r="CK12224"/>
    </row>
    <row r="12225" spans="1:89" x14ac:dyDescent="0.25">
      <c r="A12225" s="2"/>
      <c r="B12225" s="5"/>
      <c r="C12225" s="5"/>
      <c r="D12225" s="5"/>
      <c r="E12225" s="5"/>
      <c r="F12225" s="5"/>
      <c r="G12225" s="5"/>
      <c r="H12225" s="5"/>
      <c r="I12225" s="3"/>
      <c r="J12225" s="5"/>
      <c r="K12225" s="5"/>
      <c r="L12225" s="5"/>
      <c r="M12225" s="5"/>
      <c r="AJ12225" s="3"/>
      <c r="AK12225" s="3"/>
      <c r="AL12225" s="3"/>
      <c r="AM12225" s="3"/>
      <c r="AN12225" s="5"/>
      <c r="AO12225" s="5"/>
      <c r="AP12225" s="5"/>
      <c r="AQ12225" s="5"/>
      <c r="AR12225" s="5"/>
      <c r="AS12225" s="5"/>
      <c r="AT12225" s="3"/>
      <c r="AU12225" s="5"/>
      <c r="AV12225" s="3"/>
      <c r="AW12225" s="3"/>
      <c r="AX12225" s="3"/>
      <c r="AY12225" s="3"/>
      <c r="AZ12225" s="3"/>
      <c r="BA12225" s="3"/>
      <c r="BB12225" s="3"/>
      <c r="BC12225" s="3"/>
      <c r="BD12225" s="3"/>
      <c r="BE12225" s="3"/>
      <c r="BF12225" s="3"/>
      <c r="BG12225" s="3"/>
      <c r="CK12225"/>
    </row>
    <row r="12226" spans="1:89" x14ac:dyDescent="0.25">
      <c r="A12226" s="2"/>
      <c r="B12226" s="5"/>
      <c r="C12226" s="5"/>
      <c r="D12226" s="5"/>
      <c r="E12226" s="5"/>
      <c r="F12226" s="5"/>
      <c r="G12226" s="5"/>
      <c r="H12226" s="5"/>
      <c r="I12226" s="3"/>
      <c r="J12226" s="5"/>
      <c r="K12226" s="5"/>
      <c r="L12226" s="5"/>
      <c r="M12226" s="5"/>
      <c r="AJ12226" s="3"/>
      <c r="AK12226" s="3"/>
      <c r="AL12226" s="3"/>
      <c r="AM12226" s="5"/>
      <c r="AN12226" s="5"/>
      <c r="AO12226" s="5"/>
      <c r="AP12226" s="5"/>
      <c r="AQ12226" s="5"/>
      <c r="AR12226" s="5"/>
      <c r="AS12226" s="5"/>
      <c r="AT12226" s="3"/>
      <c r="AU12226" s="5"/>
      <c r="AV12226" s="3"/>
      <c r="AW12226" s="3"/>
      <c r="AX12226" s="3"/>
      <c r="AY12226" s="3"/>
      <c r="AZ12226" s="3"/>
      <c r="BA12226" s="3"/>
      <c r="BB12226" s="3"/>
      <c r="BC12226" s="3"/>
      <c r="BD12226" s="3"/>
      <c r="BE12226" s="3"/>
      <c r="BF12226" s="3"/>
      <c r="BG12226" s="3"/>
      <c r="CK12226"/>
    </row>
    <row r="12227" spans="1:89" x14ac:dyDescent="0.25">
      <c r="A12227" s="2"/>
      <c r="B12227" s="5"/>
      <c r="C12227" s="5"/>
      <c r="D12227" s="5"/>
      <c r="E12227" s="5"/>
      <c r="F12227" s="5"/>
      <c r="G12227" s="5"/>
      <c r="H12227" s="5"/>
      <c r="I12227" s="3"/>
      <c r="J12227" s="5"/>
      <c r="K12227" s="5"/>
      <c r="L12227" s="5"/>
      <c r="M12227" s="5"/>
      <c r="AJ12227" s="3"/>
      <c r="AK12227" s="3"/>
      <c r="AL12227" s="3"/>
      <c r="AM12227" s="3"/>
      <c r="AN12227" s="5"/>
      <c r="AO12227" s="5"/>
      <c r="AP12227" s="5"/>
      <c r="AQ12227" s="3"/>
      <c r="AR12227" s="3"/>
      <c r="AS12227" s="3"/>
      <c r="AT12227" s="3"/>
      <c r="AU12227" s="5"/>
      <c r="AV12227" s="3"/>
      <c r="AW12227" s="3"/>
      <c r="AX12227" s="3"/>
      <c r="AY12227" s="3"/>
      <c r="AZ12227" s="3"/>
      <c r="BA12227" s="3"/>
      <c r="BB12227" s="3"/>
      <c r="BC12227" s="3"/>
      <c r="BD12227" s="3"/>
      <c r="BE12227" s="3"/>
      <c r="BF12227" s="3"/>
      <c r="BG12227" s="3"/>
      <c r="CK12227"/>
    </row>
    <row r="12228" spans="1:89" x14ac:dyDescent="0.25">
      <c r="A12228" s="2"/>
      <c r="B12228" s="5"/>
      <c r="C12228" s="5"/>
      <c r="D12228" s="5"/>
      <c r="E12228" s="5"/>
      <c r="F12228" s="5"/>
      <c r="G12228" s="5"/>
      <c r="H12228" s="5"/>
      <c r="I12228" s="3"/>
      <c r="J12228" s="5"/>
      <c r="K12228" s="5"/>
      <c r="L12228" s="5"/>
      <c r="M12228" s="5"/>
      <c r="AJ12228" s="3"/>
      <c r="AK12228" s="3"/>
      <c r="AL12228" s="3"/>
      <c r="AM12228" s="5"/>
      <c r="AN12228" s="5"/>
      <c r="AO12228" s="5"/>
      <c r="AP12228" s="5"/>
      <c r="AQ12228" s="5"/>
      <c r="AR12228" s="5"/>
      <c r="AS12228" s="5"/>
      <c r="AT12228" s="3"/>
      <c r="AU12228" s="5"/>
      <c r="AV12228" s="3"/>
      <c r="AW12228" s="3"/>
      <c r="AX12228" s="3"/>
      <c r="AY12228" s="3"/>
      <c r="AZ12228" s="3"/>
      <c r="BA12228" s="3"/>
      <c r="BB12228" s="3"/>
      <c r="BC12228" s="3"/>
      <c r="BD12228" s="3"/>
      <c r="BE12228" s="3"/>
      <c r="BF12228" s="3"/>
      <c r="BG12228" s="3"/>
      <c r="CK12228"/>
    </row>
    <row r="12229" spans="1:89" x14ac:dyDescent="0.25">
      <c r="A12229" s="2"/>
      <c r="B12229" s="5"/>
      <c r="C12229" s="5"/>
      <c r="D12229" s="5"/>
      <c r="E12229" s="5"/>
      <c r="F12229" s="5"/>
      <c r="G12229" s="5"/>
      <c r="H12229" s="5"/>
      <c r="I12229" s="3"/>
      <c r="J12229" s="5"/>
      <c r="K12229" s="5"/>
      <c r="L12229" s="5"/>
      <c r="M12229" s="5"/>
      <c r="AJ12229" s="3"/>
      <c r="AK12229" s="3"/>
      <c r="AL12229" s="3"/>
      <c r="AM12229" s="3"/>
      <c r="AN12229" s="5"/>
      <c r="AO12229" s="5"/>
      <c r="AP12229" s="5"/>
      <c r="AQ12229" s="3"/>
      <c r="AR12229" s="3"/>
      <c r="AS12229" s="3"/>
      <c r="AT12229" s="3"/>
      <c r="AU12229" s="5"/>
      <c r="AV12229" s="3"/>
      <c r="AW12229" s="3"/>
      <c r="AX12229" s="3"/>
      <c r="AY12229" s="3"/>
      <c r="AZ12229" s="3"/>
      <c r="BA12229" s="3"/>
      <c r="BB12229" s="3"/>
      <c r="BC12229" s="3"/>
      <c r="BD12229" s="3"/>
      <c r="BE12229" s="3"/>
      <c r="BF12229" s="3"/>
      <c r="BG12229" s="3"/>
      <c r="CK12229"/>
    </row>
    <row r="12230" spans="1:89" x14ac:dyDescent="0.25">
      <c r="A12230" s="2"/>
      <c r="B12230" s="5"/>
      <c r="C12230" s="5"/>
      <c r="D12230" s="5"/>
      <c r="E12230" s="5"/>
      <c r="F12230" s="5"/>
      <c r="G12230" s="5"/>
      <c r="H12230" s="5"/>
      <c r="I12230" s="3"/>
      <c r="J12230" s="5"/>
      <c r="K12230" s="5"/>
      <c r="L12230" s="5"/>
      <c r="M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3"/>
      <c r="AU12230" s="5"/>
      <c r="AV12230" s="3"/>
      <c r="AW12230" s="3"/>
      <c r="AX12230" s="3"/>
      <c r="AY12230" s="3"/>
      <c r="AZ12230" s="3"/>
      <c r="BA12230" s="3"/>
      <c r="BB12230" s="3"/>
      <c r="BC12230" s="3"/>
      <c r="BD12230" s="3"/>
      <c r="BE12230" s="3"/>
      <c r="BF12230" s="3"/>
      <c r="BG12230" s="3"/>
      <c r="CK12230"/>
    </row>
    <row r="12231" spans="1:89" x14ac:dyDescent="0.25">
      <c r="A12231" s="2"/>
      <c r="B12231" s="5"/>
      <c r="C12231" s="5"/>
      <c r="D12231" s="5"/>
      <c r="E12231" s="5"/>
      <c r="F12231" s="5"/>
      <c r="G12231" s="5"/>
      <c r="H12231" s="5"/>
      <c r="I12231" s="5"/>
      <c r="J12231" s="5"/>
      <c r="K12231" s="5"/>
      <c r="L12231" s="5"/>
      <c r="M12231" s="5"/>
      <c r="AJ12231" s="5"/>
      <c r="AK12231" s="3"/>
      <c r="AL12231" s="5"/>
      <c r="AM12231" s="5"/>
      <c r="AN12231" s="5"/>
      <c r="AO12231" s="5"/>
      <c r="AP12231" s="5"/>
      <c r="AQ12231" s="5"/>
      <c r="AR12231" s="5"/>
      <c r="AS12231" s="5"/>
      <c r="AT12231" s="3"/>
      <c r="AU12231" s="5"/>
      <c r="AV12231" s="3"/>
      <c r="AW12231" s="3"/>
      <c r="AX12231" s="3"/>
      <c r="AY12231" s="3"/>
      <c r="AZ12231" s="3"/>
      <c r="BA12231" s="3"/>
      <c r="BB12231" s="3"/>
      <c r="BC12231" s="3"/>
      <c r="BD12231" s="3"/>
      <c r="BE12231" s="3"/>
      <c r="BF12231" s="3"/>
      <c r="BG12231" s="3"/>
      <c r="CK12231"/>
    </row>
    <row r="12232" spans="1:89" x14ac:dyDescent="0.25">
      <c r="A12232" s="2"/>
      <c r="B12232" s="5"/>
      <c r="C12232" s="5"/>
      <c r="D12232" s="5"/>
      <c r="E12232" s="5"/>
      <c r="F12232" s="5"/>
      <c r="G12232" s="5"/>
      <c r="H12232" s="5"/>
      <c r="I12232" s="3"/>
      <c r="J12232" s="5"/>
      <c r="K12232" s="5"/>
      <c r="L12232" s="5"/>
      <c r="M12232" s="5"/>
      <c r="AJ12232" s="3"/>
      <c r="AK12232" s="3"/>
      <c r="AL12232" s="3"/>
      <c r="AM12232" s="5"/>
      <c r="AN12232" s="5"/>
      <c r="AO12232" s="5"/>
      <c r="AP12232" s="5"/>
      <c r="AQ12232" s="5"/>
      <c r="AR12232" s="5"/>
      <c r="AS12232" s="5"/>
      <c r="AT12232" s="3"/>
      <c r="AU12232" s="5"/>
      <c r="AV12232" s="3"/>
      <c r="AW12232" s="3"/>
      <c r="AX12232" s="3"/>
      <c r="AY12232" s="3"/>
      <c r="AZ12232" s="3"/>
      <c r="BA12232" s="3"/>
      <c r="BB12232" s="3"/>
      <c r="BC12232" s="3"/>
      <c r="BD12232" s="3"/>
      <c r="BE12232" s="3"/>
      <c r="BF12232" s="3"/>
      <c r="BG12232" s="3"/>
      <c r="CK12232"/>
    </row>
    <row r="12233" spans="1:89" x14ac:dyDescent="0.25">
      <c r="A12233" s="2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  <c r="L12233" s="5"/>
      <c r="M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3"/>
      <c r="AU12233" s="5"/>
      <c r="AV12233" s="3"/>
      <c r="AW12233" s="3"/>
      <c r="AX12233" s="3"/>
      <c r="AY12233" s="3"/>
      <c r="AZ12233" s="3"/>
      <c r="BA12233" s="3"/>
      <c r="BB12233" s="3"/>
      <c r="BC12233" s="3"/>
      <c r="BD12233" s="3"/>
      <c r="BE12233" s="3"/>
      <c r="BF12233" s="3"/>
      <c r="BG12233" s="3"/>
      <c r="CK12233"/>
    </row>
    <row r="12234" spans="1:89" x14ac:dyDescent="0.25">
      <c r="A12234" s="2"/>
      <c r="B12234" s="5"/>
      <c r="C12234" s="5"/>
      <c r="D12234" s="5"/>
      <c r="E12234" s="5"/>
      <c r="F12234" s="5"/>
      <c r="G12234" s="5"/>
      <c r="H12234" s="5"/>
      <c r="I12234" s="3"/>
      <c r="J12234" s="5"/>
      <c r="K12234" s="5"/>
      <c r="L12234" s="5"/>
      <c r="M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3"/>
      <c r="AU12234" s="5"/>
      <c r="AV12234" s="3"/>
      <c r="AW12234" s="3"/>
      <c r="AX12234" s="3"/>
      <c r="AY12234" s="3"/>
      <c r="AZ12234" s="3"/>
      <c r="BA12234" s="3"/>
      <c r="BB12234" s="3"/>
      <c r="BC12234" s="3"/>
      <c r="BD12234" s="3"/>
      <c r="BE12234" s="3"/>
      <c r="BF12234" s="3"/>
      <c r="BG12234" s="3"/>
      <c r="CK12234"/>
    </row>
    <row r="12235" spans="1:89" x14ac:dyDescent="0.25">
      <c r="A12235" s="2"/>
      <c r="B12235" s="5"/>
      <c r="C12235" s="5"/>
      <c r="D12235" s="5"/>
      <c r="E12235" s="5"/>
      <c r="F12235" s="5"/>
      <c r="G12235" s="5"/>
      <c r="H12235" s="5"/>
      <c r="I12235" s="3"/>
      <c r="J12235" s="5"/>
      <c r="K12235" s="5"/>
      <c r="L12235" s="5"/>
      <c r="M12235" s="5"/>
      <c r="AJ12235" s="3"/>
      <c r="AK12235" s="3"/>
      <c r="AL12235" s="3"/>
      <c r="AM12235" s="3"/>
      <c r="AN12235" s="5"/>
      <c r="AO12235" s="5"/>
      <c r="AP12235" s="5"/>
      <c r="AQ12235" s="3"/>
      <c r="AR12235" s="5"/>
      <c r="AS12235" s="3"/>
      <c r="AT12235" s="3"/>
      <c r="AU12235" s="5"/>
      <c r="AV12235" s="3"/>
      <c r="AW12235" s="3"/>
      <c r="AX12235" s="3"/>
      <c r="AY12235" s="3"/>
      <c r="AZ12235" s="3"/>
      <c r="BA12235" s="3"/>
      <c r="BB12235" s="3"/>
      <c r="BC12235" s="3"/>
      <c r="BD12235" s="3"/>
      <c r="BE12235" s="3"/>
      <c r="BF12235" s="3"/>
      <c r="BG12235" s="3"/>
      <c r="CK12235"/>
    </row>
    <row r="12236" spans="1:89" x14ac:dyDescent="0.25">
      <c r="A12236" s="2"/>
      <c r="B12236" s="5"/>
      <c r="C12236" s="5"/>
      <c r="D12236" s="5"/>
      <c r="E12236" s="5"/>
      <c r="F12236" s="5"/>
      <c r="G12236" s="5"/>
      <c r="H12236" s="5"/>
      <c r="I12236" s="3"/>
      <c r="J12236" s="5"/>
      <c r="K12236" s="5"/>
      <c r="L12236" s="5"/>
      <c r="M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3"/>
      <c r="AU12236" s="5"/>
      <c r="AV12236" s="3"/>
      <c r="AW12236" s="3"/>
      <c r="AX12236" s="3"/>
      <c r="AY12236" s="3"/>
      <c r="AZ12236" s="3"/>
      <c r="BA12236" s="3"/>
      <c r="BB12236" s="3"/>
      <c r="BC12236" s="3"/>
      <c r="BD12236" s="3"/>
      <c r="BE12236" s="3"/>
      <c r="BF12236" s="3"/>
      <c r="BG12236" s="3"/>
      <c r="CK12236"/>
    </row>
    <row r="12237" spans="1:89" x14ac:dyDescent="0.25">
      <c r="A12237" s="2"/>
      <c r="B12237" s="5"/>
      <c r="C12237" s="5"/>
      <c r="D12237" s="5"/>
      <c r="E12237" s="5"/>
      <c r="F12237" s="5"/>
      <c r="G12237" s="5"/>
      <c r="H12237" s="5"/>
      <c r="I12237" s="3"/>
      <c r="J12237" s="5"/>
      <c r="K12237" s="5"/>
      <c r="L12237" s="5"/>
      <c r="M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3"/>
      <c r="AU12237" s="5"/>
      <c r="AV12237" s="3"/>
      <c r="AW12237" s="3"/>
      <c r="AX12237" s="3"/>
      <c r="AY12237" s="3"/>
      <c r="AZ12237" s="3"/>
      <c r="BA12237" s="3"/>
      <c r="BB12237" s="3"/>
      <c r="BC12237" s="3"/>
      <c r="BD12237" s="3"/>
      <c r="BE12237" s="3"/>
      <c r="BF12237" s="3"/>
      <c r="BG12237" s="3"/>
      <c r="CK12237"/>
    </row>
    <row r="12238" spans="1:89" x14ac:dyDescent="0.25">
      <c r="A12238" s="2"/>
      <c r="B12238" s="5"/>
      <c r="C12238" s="5"/>
      <c r="D12238" s="5"/>
      <c r="E12238" s="5"/>
      <c r="F12238" s="5"/>
      <c r="G12238" s="5"/>
      <c r="H12238" s="5"/>
      <c r="I12238" s="3"/>
      <c r="J12238" s="5"/>
      <c r="K12238" s="5"/>
      <c r="L12238" s="5"/>
      <c r="M12238" s="5"/>
      <c r="AJ12238" s="3"/>
      <c r="AK12238" s="3"/>
      <c r="AL12238" s="3"/>
      <c r="AM12238" s="3"/>
      <c r="AN12238" s="5"/>
      <c r="AO12238" s="5"/>
      <c r="AP12238" s="5"/>
      <c r="AQ12238" s="5"/>
      <c r="AR12238" s="5"/>
      <c r="AS12238" s="5"/>
      <c r="AT12238" s="3"/>
      <c r="AU12238" s="5"/>
      <c r="AV12238" s="3"/>
      <c r="AW12238" s="3"/>
      <c r="AX12238" s="3"/>
      <c r="AY12238" s="3"/>
      <c r="AZ12238" s="3"/>
      <c r="BA12238" s="3"/>
      <c r="BB12238" s="3"/>
      <c r="BC12238" s="3"/>
      <c r="BD12238" s="3"/>
      <c r="BE12238" s="3"/>
      <c r="BF12238" s="3"/>
      <c r="BG12238" s="3"/>
      <c r="CK12238"/>
    </row>
    <row r="12239" spans="1:89" x14ac:dyDescent="0.25">
      <c r="A12239" s="2"/>
      <c r="B12239" s="5"/>
      <c r="C12239" s="5"/>
      <c r="D12239" s="5"/>
      <c r="E12239" s="5"/>
      <c r="F12239" s="5"/>
      <c r="G12239" s="5"/>
      <c r="H12239" s="5"/>
      <c r="I12239" s="3"/>
      <c r="J12239" s="5"/>
      <c r="K12239" s="5"/>
      <c r="L12239" s="5"/>
      <c r="M12239" s="5"/>
      <c r="AJ12239" s="3"/>
      <c r="AK12239" s="3"/>
      <c r="AL12239" s="3"/>
      <c r="AM12239" s="5"/>
      <c r="AN12239" s="5"/>
      <c r="AO12239" s="5"/>
      <c r="AP12239" s="5"/>
      <c r="AQ12239" s="5"/>
      <c r="AR12239" s="5"/>
      <c r="AS12239" s="5"/>
      <c r="AT12239" s="3"/>
      <c r="AU12239" s="5"/>
      <c r="AV12239" s="3"/>
      <c r="AW12239" s="3"/>
      <c r="AX12239" s="3"/>
      <c r="AY12239" s="3"/>
      <c r="AZ12239" s="3"/>
      <c r="BA12239" s="3"/>
      <c r="BB12239" s="3"/>
      <c r="BC12239" s="3"/>
      <c r="BD12239" s="3"/>
      <c r="BE12239" s="3"/>
      <c r="BF12239" s="3"/>
      <c r="BG12239" s="3"/>
      <c r="CK12239"/>
    </row>
    <row r="12240" spans="1:89" x14ac:dyDescent="0.25">
      <c r="A12240" s="2"/>
      <c r="B12240" s="5"/>
      <c r="C12240" s="5"/>
      <c r="D12240" s="5"/>
      <c r="E12240" s="5"/>
      <c r="F12240" s="5"/>
      <c r="G12240" s="5"/>
      <c r="H12240" s="5"/>
      <c r="I12240" s="3"/>
      <c r="J12240" s="5"/>
      <c r="K12240" s="5"/>
      <c r="L12240" s="5"/>
      <c r="M12240" s="5"/>
      <c r="AJ12240" s="5"/>
      <c r="AK12240" s="5"/>
      <c r="AL12240" s="5"/>
      <c r="AM12240" s="5"/>
      <c r="AN12240" s="5"/>
      <c r="AO12240" s="5"/>
      <c r="AP12240" s="5"/>
      <c r="AQ12240" s="3"/>
      <c r="AR12240" s="5"/>
      <c r="AS12240" s="5"/>
      <c r="AT12240" s="3"/>
      <c r="AU12240" s="5"/>
      <c r="AV12240" s="3"/>
      <c r="AW12240" s="3"/>
      <c r="AX12240" s="3"/>
      <c r="AY12240" s="3"/>
      <c r="AZ12240" s="3"/>
      <c r="BA12240" s="3"/>
      <c r="BB12240" s="3"/>
      <c r="BC12240" s="3"/>
      <c r="BD12240" s="3"/>
      <c r="BE12240" s="3"/>
      <c r="BF12240" s="3"/>
      <c r="BG12240" s="3"/>
      <c r="CK12240"/>
    </row>
    <row r="12241" spans="1:89" x14ac:dyDescent="0.25">
      <c r="A12241" s="2"/>
      <c r="B12241" s="5"/>
      <c r="C12241" s="5"/>
      <c r="D12241" s="5"/>
      <c r="E12241" s="5"/>
      <c r="F12241" s="5"/>
      <c r="G12241" s="5"/>
      <c r="H12241" s="5"/>
      <c r="I12241" s="5"/>
      <c r="J12241" s="5"/>
      <c r="K12241" s="5"/>
      <c r="L12241" s="5"/>
      <c r="M12241" s="5"/>
      <c r="AJ12241" s="3"/>
      <c r="AK12241" s="3"/>
      <c r="AL12241" s="3"/>
      <c r="AM12241" s="3"/>
      <c r="AN12241" s="5"/>
      <c r="AO12241" s="5"/>
      <c r="AP12241" s="5"/>
      <c r="AQ12241" s="3"/>
      <c r="AR12241" s="5"/>
      <c r="AS12241" s="5"/>
      <c r="AT12241" s="3"/>
      <c r="AU12241" s="5"/>
      <c r="AV12241" s="3"/>
      <c r="AW12241" s="3"/>
      <c r="AX12241" s="3"/>
      <c r="AY12241" s="3"/>
      <c r="AZ12241" s="3"/>
      <c r="BA12241" s="3"/>
      <c r="BB12241" s="3"/>
      <c r="BC12241" s="3"/>
      <c r="BD12241" s="3"/>
      <c r="BE12241" s="3"/>
      <c r="BF12241" s="3"/>
      <c r="BG12241" s="3"/>
      <c r="CK12241"/>
    </row>
    <row r="12242" spans="1:89" x14ac:dyDescent="0.25">
      <c r="A12242" s="2"/>
      <c r="B12242" s="5"/>
      <c r="C12242" s="5"/>
      <c r="D12242" s="5"/>
      <c r="E12242" s="5"/>
      <c r="F12242" s="5"/>
      <c r="G12242" s="5"/>
      <c r="H12242" s="5"/>
      <c r="I12242" s="3"/>
      <c r="J12242" s="5"/>
      <c r="K12242" s="5"/>
      <c r="L12242" s="5"/>
      <c r="M12242" s="5"/>
      <c r="AJ12242" s="3"/>
      <c r="AK12242" s="3"/>
      <c r="AL12242" s="3"/>
      <c r="AM12242" s="3"/>
      <c r="AN12242" s="5"/>
      <c r="AO12242" s="5"/>
      <c r="AP12242" s="5"/>
      <c r="AQ12242" s="3"/>
      <c r="AR12242" s="5"/>
      <c r="AS12242" s="5"/>
      <c r="AT12242" s="3"/>
      <c r="AU12242" s="5"/>
      <c r="AV12242" s="3"/>
      <c r="AW12242" s="3"/>
      <c r="AX12242" s="3"/>
      <c r="AY12242" s="3"/>
      <c r="AZ12242" s="3"/>
      <c r="BA12242" s="3"/>
      <c r="BB12242" s="3"/>
      <c r="BC12242" s="3"/>
      <c r="BD12242" s="3"/>
      <c r="BE12242" s="3"/>
      <c r="BF12242" s="3"/>
      <c r="BG12242" s="3"/>
      <c r="CK12242"/>
    </row>
    <row r="12243" spans="1:89" x14ac:dyDescent="0.25">
      <c r="A12243" s="2"/>
      <c r="B12243" s="5"/>
      <c r="C12243" s="5"/>
      <c r="D12243" s="5"/>
      <c r="E12243" s="5"/>
      <c r="F12243" s="5"/>
      <c r="G12243" s="5"/>
      <c r="H12243" s="5"/>
      <c r="I12243" s="3"/>
      <c r="J12243" s="5"/>
      <c r="K12243" s="5"/>
      <c r="L12243" s="5"/>
      <c r="M12243" s="5"/>
      <c r="AJ12243" s="3"/>
      <c r="AK12243" s="3"/>
      <c r="AL12243" s="3"/>
      <c r="AM12243" s="3"/>
      <c r="AN12243" s="5"/>
      <c r="AO12243" s="5"/>
      <c r="AP12243" s="5"/>
      <c r="AQ12243" s="5"/>
      <c r="AR12243" s="5"/>
      <c r="AS12243" s="5"/>
      <c r="AT12243" s="3"/>
      <c r="AU12243" s="5"/>
      <c r="AV12243" s="3"/>
      <c r="AW12243" s="3"/>
      <c r="AX12243" s="3"/>
      <c r="AY12243" s="3"/>
      <c r="AZ12243" s="3"/>
      <c r="BA12243" s="3"/>
      <c r="BB12243" s="3"/>
      <c r="BC12243" s="3"/>
      <c r="BD12243" s="3"/>
      <c r="BE12243" s="3"/>
      <c r="BF12243" s="3"/>
      <c r="BG12243" s="3"/>
      <c r="CK12243"/>
    </row>
    <row r="12244" spans="1:89" x14ac:dyDescent="0.25">
      <c r="A12244" s="2"/>
      <c r="B12244" s="5"/>
      <c r="C12244" s="5"/>
      <c r="D12244" s="5"/>
      <c r="E12244" s="5"/>
      <c r="F12244" s="5"/>
      <c r="G12244" s="5"/>
      <c r="H12244" s="5"/>
      <c r="I12244" s="3"/>
      <c r="J12244" s="5"/>
      <c r="K12244" s="5"/>
      <c r="L12244" s="5"/>
      <c r="M12244" s="5"/>
      <c r="AJ12244" s="3"/>
      <c r="AK12244" s="3"/>
      <c r="AL12244" s="3"/>
      <c r="AM12244" s="5"/>
      <c r="AN12244" s="5"/>
      <c r="AO12244" s="5"/>
      <c r="AP12244" s="5"/>
      <c r="AQ12244" s="5"/>
      <c r="AR12244" s="5"/>
      <c r="AS12244" s="5"/>
      <c r="AT12244" s="3"/>
      <c r="AU12244" s="5"/>
      <c r="AV12244" s="3"/>
      <c r="AW12244" s="3"/>
      <c r="AX12244" s="3"/>
      <c r="AY12244" s="3"/>
      <c r="AZ12244" s="3"/>
      <c r="BA12244" s="3"/>
      <c r="BB12244" s="3"/>
      <c r="BC12244" s="3"/>
      <c r="BD12244" s="3"/>
      <c r="BE12244" s="3"/>
      <c r="BF12244" s="3"/>
      <c r="BG12244" s="3"/>
      <c r="CK12244"/>
    </row>
    <row r="12245" spans="1:89" x14ac:dyDescent="0.25">
      <c r="A12245" s="2"/>
      <c r="B12245" s="5"/>
      <c r="C12245" s="5"/>
      <c r="D12245" s="5"/>
      <c r="E12245" s="5"/>
      <c r="F12245" s="5"/>
      <c r="G12245" s="5"/>
      <c r="H12245" s="5"/>
      <c r="I12245" s="3"/>
      <c r="J12245" s="5"/>
      <c r="K12245" s="5"/>
      <c r="L12245" s="5"/>
      <c r="M12245" s="5"/>
      <c r="AJ12245" s="5"/>
      <c r="AK12245" s="5"/>
      <c r="AL12245" s="5"/>
      <c r="AM12245" s="5"/>
      <c r="AN12245" s="5"/>
      <c r="AO12245" s="5"/>
      <c r="AP12245" s="5"/>
      <c r="AQ12245" s="3"/>
      <c r="AR12245" s="5"/>
      <c r="AS12245" s="5"/>
      <c r="AT12245" s="3"/>
      <c r="AU12245" s="5"/>
      <c r="AV12245" s="3"/>
      <c r="AW12245" s="3"/>
      <c r="AX12245" s="3"/>
      <c r="AY12245" s="3"/>
      <c r="AZ12245" s="3"/>
      <c r="BA12245" s="3"/>
      <c r="BB12245" s="3"/>
      <c r="BC12245" s="3"/>
      <c r="BD12245" s="3"/>
      <c r="BE12245" s="3"/>
      <c r="BF12245" s="3"/>
      <c r="BG12245" s="3"/>
      <c r="CK12245"/>
    </row>
    <row r="12246" spans="1:89" x14ac:dyDescent="0.25">
      <c r="A12246" s="2"/>
      <c r="B12246" s="5"/>
      <c r="C12246" s="5"/>
      <c r="D12246" s="5"/>
      <c r="E12246" s="5"/>
      <c r="F12246" s="5"/>
      <c r="G12246" s="5"/>
      <c r="H12246" s="5"/>
      <c r="I12246" s="3"/>
      <c r="J12246" s="5"/>
      <c r="K12246" s="5"/>
      <c r="L12246" s="5"/>
      <c r="M12246" s="5"/>
      <c r="AJ12246" s="3"/>
      <c r="AK12246" s="3"/>
      <c r="AL12246" s="3"/>
      <c r="AM12246" s="3"/>
      <c r="AN12246" s="5"/>
      <c r="AO12246" s="5"/>
      <c r="AP12246" s="5"/>
      <c r="AQ12246" s="3"/>
      <c r="AR12246" s="5"/>
      <c r="AS12246" s="5"/>
      <c r="AT12246" s="3"/>
      <c r="AU12246" s="5"/>
      <c r="AV12246" s="3"/>
      <c r="AW12246" s="3"/>
      <c r="AX12246" s="3"/>
      <c r="AY12246" s="3"/>
      <c r="AZ12246" s="3"/>
      <c r="BA12246" s="3"/>
      <c r="BB12246" s="3"/>
      <c r="BC12246" s="3"/>
      <c r="BD12246" s="3"/>
      <c r="BE12246" s="3"/>
      <c r="BF12246" s="3"/>
      <c r="BG12246" s="3"/>
      <c r="CK12246"/>
    </row>
    <row r="12247" spans="1:89" x14ac:dyDescent="0.25">
      <c r="A12247" s="2"/>
      <c r="B12247" s="5"/>
      <c r="C12247" s="5"/>
      <c r="D12247" s="5"/>
      <c r="E12247" s="5"/>
      <c r="F12247" s="5"/>
      <c r="G12247" s="5"/>
      <c r="H12247" s="5"/>
      <c r="I12247" s="3"/>
      <c r="J12247" s="5"/>
      <c r="K12247" s="5"/>
      <c r="L12247" s="5"/>
      <c r="M12247" s="5"/>
      <c r="AJ12247" s="3"/>
      <c r="AK12247" s="3"/>
      <c r="AL12247" s="3"/>
      <c r="AM12247" s="3"/>
      <c r="AN12247" s="5"/>
      <c r="AO12247" s="5"/>
      <c r="AP12247" s="5"/>
      <c r="AQ12247" s="3"/>
      <c r="AR12247" s="5"/>
      <c r="AS12247" s="5"/>
      <c r="AT12247" s="3"/>
      <c r="AU12247" s="5"/>
      <c r="AV12247" s="3"/>
      <c r="AW12247" s="3"/>
      <c r="AX12247" s="3"/>
      <c r="AY12247" s="3"/>
      <c r="AZ12247" s="3"/>
      <c r="BA12247" s="3"/>
      <c r="BB12247" s="3"/>
      <c r="BC12247" s="3"/>
      <c r="BD12247" s="3"/>
      <c r="BE12247" s="3"/>
      <c r="BF12247" s="3"/>
      <c r="BG12247" s="3"/>
      <c r="CK12247"/>
    </row>
    <row r="12248" spans="1:89" x14ac:dyDescent="0.25">
      <c r="A12248" s="2"/>
      <c r="B12248" s="5"/>
      <c r="C12248" s="5"/>
      <c r="D12248" s="5"/>
      <c r="E12248" s="5"/>
      <c r="F12248" s="5"/>
      <c r="G12248" s="5"/>
      <c r="H12248" s="5"/>
      <c r="I12248" s="3"/>
      <c r="J12248" s="5"/>
      <c r="K12248" s="5"/>
      <c r="L12248" s="5"/>
      <c r="M12248" s="5"/>
      <c r="AJ12248" s="3"/>
      <c r="AK12248" s="3"/>
      <c r="AL12248" s="3"/>
      <c r="AM12248" s="3"/>
      <c r="AN12248" s="5"/>
      <c r="AO12248" s="5"/>
      <c r="AP12248" s="5"/>
      <c r="AQ12248" s="5"/>
      <c r="AR12248" s="5"/>
      <c r="AS12248" s="5"/>
      <c r="AT12248" s="3"/>
      <c r="AU12248" s="5"/>
      <c r="AV12248" s="3"/>
      <c r="AW12248" s="3"/>
      <c r="AX12248" s="3"/>
      <c r="AY12248" s="3"/>
      <c r="AZ12248" s="3"/>
      <c r="BA12248" s="3"/>
      <c r="BB12248" s="3"/>
      <c r="BC12248" s="3"/>
      <c r="BD12248" s="3"/>
      <c r="BE12248" s="3"/>
      <c r="BF12248" s="3"/>
      <c r="BG12248" s="3"/>
      <c r="CK12248"/>
    </row>
    <row r="12249" spans="1:89" x14ac:dyDescent="0.25">
      <c r="A12249" s="2"/>
      <c r="B12249" s="5"/>
      <c r="C12249" s="5"/>
      <c r="D12249" s="5"/>
      <c r="E12249" s="5"/>
      <c r="F12249" s="5"/>
      <c r="G12249" s="5"/>
      <c r="H12249" s="5"/>
      <c r="I12249" s="3"/>
      <c r="J12249" s="5"/>
      <c r="K12249" s="5"/>
      <c r="L12249" s="5"/>
      <c r="M12249" s="5"/>
      <c r="AJ12249" s="3"/>
      <c r="AK12249" s="3"/>
      <c r="AL12249" s="3"/>
      <c r="AM12249" s="5"/>
      <c r="AN12249" s="5"/>
      <c r="AO12249" s="5"/>
      <c r="AP12249" s="5"/>
      <c r="AQ12249" s="5"/>
      <c r="AR12249" s="5"/>
      <c r="AS12249" s="5"/>
      <c r="AT12249" s="3"/>
      <c r="AU12249" s="5"/>
      <c r="AV12249" s="3"/>
      <c r="AW12249" s="3"/>
      <c r="AX12249" s="3"/>
      <c r="AY12249" s="3"/>
      <c r="AZ12249" s="3"/>
      <c r="BA12249" s="3"/>
      <c r="BB12249" s="3"/>
      <c r="BC12249" s="3"/>
      <c r="BD12249" s="3"/>
      <c r="BE12249" s="3"/>
      <c r="BF12249" s="3"/>
      <c r="BG12249" s="3"/>
      <c r="CK12249"/>
    </row>
    <row r="12250" spans="1:89" x14ac:dyDescent="0.25">
      <c r="A12250" s="2"/>
      <c r="B12250" s="5"/>
      <c r="C12250" s="5"/>
      <c r="D12250" s="5"/>
      <c r="E12250" s="5"/>
      <c r="F12250" s="5"/>
      <c r="G12250" s="5"/>
      <c r="H12250" s="5"/>
      <c r="I12250" s="3"/>
      <c r="J12250" s="5"/>
      <c r="K12250" s="5"/>
      <c r="L12250" s="5"/>
      <c r="M12250" s="5"/>
      <c r="AJ12250" s="5"/>
      <c r="AK12250" s="5"/>
      <c r="AL12250" s="5"/>
      <c r="AM12250" s="5"/>
      <c r="AN12250" s="5"/>
      <c r="AO12250" s="5"/>
      <c r="AP12250" s="5"/>
      <c r="AQ12250" s="3"/>
      <c r="AR12250" s="3"/>
      <c r="AS12250" s="3"/>
      <c r="AT12250" s="3"/>
      <c r="AU12250" s="5"/>
      <c r="AV12250" s="3"/>
      <c r="AW12250" s="3"/>
      <c r="AX12250" s="3"/>
      <c r="AY12250" s="3"/>
      <c r="AZ12250" s="3"/>
      <c r="BA12250" s="3"/>
      <c r="BB12250" s="3"/>
      <c r="BC12250" s="3"/>
      <c r="BD12250" s="3"/>
      <c r="BE12250" s="3"/>
      <c r="BF12250" s="3"/>
      <c r="BG12250" s="3"/>
      <c r="CK12250"/>
    </row>
    <row r="12251" spans="1:89" x14ac:dyDescent="0.25">
      <c r="A12251" s="2"/>
      <c r="B12251" s="5"/>
      <c r="C12251" s="5"/>
      <c r="D12251" s="5"/>
      <c r="E12251" s="5"/>
      <c r="F12251" s="5"/>
      <c r="G12251" s="5"/>
      <c r="H12251" s="5"/>
      <c r="I12251" s="3"/>
      <c r="J12251" s="5"/>
      <c r="K12251" s="5"/>
      <c r="L12251" s="5"/>
      <c r="M12251" s="5"/>
      <c r="AJ12251" s="5"/>
      <c r="AK12251" s="3"/>
      <c r="AL12251" s="3"/>
      <c r="AM12251" s="5"/>
      <c r="AN12251" s="5"/>
      <c r="AO12251" s="5"/>
      <c r="AP12251" s="5"/>
      <c r="AQ12251" s="5"/>
      <c r="AR12251" s="5"/>
      <c r="AS12251" s="5"/>
      <c r="AT12251" s="3"/>
      <c r="AU12251" s="5"/>
      <c r="AV12251" s="3"/>
      <c r="AW12251" s="3"/>
      <c r="AX12251" s="3"/>
      <c r="AY12251" s="3"/>
      <c r="AZ12251" s="3"/>
      <c r="BA12251" s="3"/>
      <c r="BB12251" s="3"/>
      <c r="BC12251" s="3"/>
      <c r="BD12251" s="3"/>
      <c r="BE12251" s="3"/>
      <c r="BF12251" s="3"/>
      <c r="BG12251" s="3"/>
      <c r="CK12251"/>
    </row>
    <row r="12252" spans="1:89" x14ac:dyDescent="0.25">
      <c r="A12252" s="2"/>
      <c r="B12252" s="5"/>
      <c r="C12252" s="5"/>
      <c r="D12252" s="5"/>
      <c r="E12252" s="5"/>
      <c r="F12252" s="5"/>
      <c r="G12252" s="5"/>
      <c r="H12252" s="5"/>
      <c r="I12252" s="3"/>
      <c r="J12252" s="5"/>
      <c r="K12252" s="5"/>
      <c r="L12252" s="5"/>
      <c r="M12252" s="5"/>
      <c r="AJ12252" s="3"/>
      <c r="AK12252" s="3"/>
      <c r="AL12252" s="3"/>
      <c r="AM12252" s="3"/>
      <c r="AN12252" s="5"/>
      <c r="AO12252" s="5"/>
      <c r="AP12252" s="5"/>
      <c r="AQ12252" s="3"/>
      <c r="AR12252" s="3"/>
      <c r="AS12252" s="3"/>
      <c r="AT12252" s="3"/>
      <c r="AU12252" s="5"/>
      <c r="AV12252" s="3"/>
      <c r="AW12252" s="3"/>
      <c r="AX12252" s="3"/>
      <c r="AY12252" s="3"/>
      <c r="AZ12252" s="3"/>
      <c r="BA12252" s="3"/>
      <c r="BB12252" s="3"/>
      <c r="BC12252" s="3"/>
      <c r="BD12252" s="3"/>
      <c r="BE12252" s="3"/>
      <c r="BF12252" s="3"/>
      <c r="BG12252" s="3"/>
      <c r="CK12252"/>
    </row>
    <row r="12253" spans="1:89" x14ac:dyDescent="0.25">
      <c r="A12253" s="2"/>
      <c r="B12253" s="5"/>
      <c r="C12253" s="5"/>
      <c r="D12253" s="5"/>
      <c r="E12253" s="5"/>
      <c r="F12253" s="5"/>
      <c r="G12253" s="5"/>
      <c r="H12253" s="5"/>
      <c r="I12253" s="3"/>
      <c r="J12253" s="5"/>
      <c r="K12253" s="5"/>
      <c r="L12253" s="5"/>
      <c r="M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3"/>
      <c r="AU12253" s="5"/>
      <c r="AV12253" s="3"/>
      <c r="AW12253" s="3"/>
      <c r="AX12253" s="3"/>
      <c r="AY12253" s="3"/>
      <c r="AZ12253" s="3"/>
      <c r="BA12253" s="3"/>
      <c r="BB12253" s="3"/>
      <c r="BC12253" s="3"/>
      <c r="BD12253" s="3"/>
      <c r="BE12253" s="3"/>
      <c r="BF12253" s="3"/>
      <c r="BG12253" s="3"/>
      <c r="CK12253"/>
    </row>
    <row r="12254" spans="1:89" x14ac:dyDescent="0.25">
      <c r="A12254" s="2"/>
      <c r="B12254" s="5"/>
      <c r="C12254" s="5"/>
      <c r="D12254" s="5"/>
      <c r="E12254" s="5"/>
      <c r="F12254" s="5"/>
      <c r="G12254" s="5"/>
      <c r="H12254" s="5"/>
      <c r="I12254" s="3"/>
      <c r="J12254" s="5"/>
      <c r="K12254" s="5"/>
      <c r="L12254" s="5"/>
      <c r="M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3"/>
      <c r="AU12254" s="5"/>
      <c r="AV12254" s="3"/>
      <c r="AW12254" s="3"/>
      <c r="AX12254" s="3"/>
      <c r="AY12254" s="3"/>
      <c r="AZ12254" s="3"/>
      <c r="BA12254" s="3"/>
      <c r="BB12254" s="3"/>
      <c r="BC12254" s="3"/>
      <c r="BD12254" s="3"/>
      <c r="BE12254" s="3"/>
      <c r="BF12254" s="3"/>
      <c r="BG12254" s="3"/>
      <c r="CK12254"/>
    </row>
    <row r="12255" spans="1:89" x14ac:dyDescent="0.25">
      <c r="A12255" s="2"/>
      <c r="B12255" s="5"/>
      <c r="C12255" s="5"/>
      <c r="D12255" s="5"/>
      <c r="E12255" s="5"/>
      <c r="F12255" s="5"/>
      <c r="G12255" s="5"/>
      <c r="H12255" s="5"/>
      <c r="I12255" s="3"/>
      <c r="J12255" s="5"/>
      <c r="K12255" s="5"/>
      <c r="L12255" s="5"/>
      <c r="M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3"/>
      <c r="AU12255" s="5"/>
      <c r="AV12255" s="3"/>
      <c r="AW12255" s="3"/>
      <c r="AX12255" s="3"/>
      <c r="AY12255" s="3"/>
      <c r="AZ12255" s="3"/>
      <c r="BA12255" s="3"/>
      <c r="BB12255" s="3"/>
      <c r="BC12255" s="3"/>
      <c r="BD12255" s="3"/>
      <c r="BE12255" s="3"/>
      <c r="BF12255" s="3"/>
      <c r="BG12255" s="3"/>
      <c r="CK12255"/>
    </row>
    <row r="12256" spans="1:89" x14ac:dyDescent="0.25">
      <c r="A12256" s="2"/>
      <c r="B12256" s="5"/>
      <c r="C12256" s="5"/>
      <c r="D12256" s="5"/>
      <c r="E12256" s="5"/>
      <c r="F12256" s="5"/>
      <c r="G12256" s="5"/>
      <c r="H12256" s="5"/>
      <c r="I12256" s="5"/>
      <c r="J12256" s="5"/>
      <c r="K12256" s="5"/>
      <c r="L12256" s="5"/>
      <c r="M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3"/>
      <c r="AU12256" s="5"/>
      <c r="AV12256" s="3"/>
      <c r="AW12256" s="3"/>
      <c r="AX12256" s="3"/>
      <c r="AY12256" s="3"/>
      <c r="AZ12256" s="3"/>
      <c r="BA12256" s="3"/>
      <c r="BB12256" s="3"/>
      <c r="BC12256" s="3"/>
      <c r="BD12256" s="3"/>
      <c r="BE12256" s="3"/>
      <c r="BF12256" s="3"/>
      <c r="BG12256" s="3"/>
      <c r="CK12256"/>
    </row>
    <row r="12257" spans="1:89" x14ac:dyDescent="0.25">
      <c r="A12257" s="2"/>
      <c r="B12257" s="5"/>
      <c r="C12257" s="5"/>
      <c r="D12257" s="5"/>
      <c r="E12257" s="5"/>
      <c r="F12257" s="5"/>
      <c r="G12257" s="5"/>
      <c r="H12257" s="5"/>
      <c r="I12257" s="3"/>
      <c r="J12257" s="5"/>
      <c r="K12257" s="5"/>
      <c r="L12257" s="5"/>
      <c r="M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3"/>
      <c r="AU12257" s="5"/>
      <c r="AV12257" s="3"/>
      <c r="AW12257" s="3"/>
      <c r="AX12257" s="3"/>
      <c r="AY12257" s="3"/>
      <c r="AZ12257" s="3"/>
      <c r="BA12257" s="3"/>
      <c r="BB12257" s="3"/>
      <c r="BC12257" s="3"/>
      <c r="BD12257" s="3"/>
      <c r="BE12257" s="3"/>
      <c r="BF12257" s="3"/>
      <c r="BG12257" s="3"/>
      <c r="CK12257"/>
    </row>
    <row r="12258" spans="1:89" x14ac:dyDescent="0.25">
      <c r="A12258" s="2"/>
      <c r="B12258" s="5"/>
      <c r="C12258" s="5"/>
      <c r="D12258" s="5"/>
      <c r="E12258" s="5"/>
      <c r="F12258" s="5"/>
      <c r="G12258" s="5"/>
      <c r="H12258" s="5"/>
      <c r="I12258" s="3"/>
      <c r="J12258" s="5"/>
      <c r="K12258" s="5"/>
      <c r="L12258" s="5"/>
      <c r="M12258" s="5"/>
      <c r="AJ12258" s="3"/>
      <c r="AK12258" s="3"/>
      <c r="AL12258" s="3"/>
      <c r="AM12258" s="3"/>
      <c r="AN12258" s="5"/>
      <c r="AO12258" s="5"/>
      <c r="AP12258" s="5"/>
      <c r="AQ12258" s="3"/>
      <c r="AR12258" s="5"/>
      <c r="AS12258" s="3"/>
      <c r="AT12258" s="3"/>
      <c r="AU12258" s="5"/>
      <c r="AV12258" s="3"/>
      <c r="AW12258" s="3"/>
      <c r="AX12258" s="3"/>
      <c r="AY12258" s="3"/>
      <c r="AZ12258" s="3"/>
      <c r="BA12258" s="3"/>
      <c r="BB12258" s="3"/>
      <c r="BC12258" s="3"/>
      <c r="BD12258" s="3"/>
      <c r="BE12258" s="3"/>
      <c r="BF12258" s="3"/>
      <c r="BG12258" s="3"/>
      <c r="CK12258"/>
    </row>
    <row r="12259" spans="1:89" x14ac:dyDescent="0.25">
      <c r="A12259" s="2"/>
      <c r="B12259" s="5"/>
      <c r="C12259" s="5"/>
      <c r="D12259" s="5"/>
      <c r="E12259" s="5"/>
      <c r="F12259" s="5"/>
      <c r="G12259" s="5"/>
      <c r="H12259" s="5"/>
      <c r="I12259" s="5"/>
      <c r="J12259" s="5"/>
      <c r="K12259" s="5"/>
      <c r="L12259" s="5"/>
      <c r="M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3"/>
      <c r="AU12259" s="5"/>
      <c r="AV12259" s="3"/>
      <c r="AW12259" s="3"/>
      <c r="AX12259" s="3"/>
      <c r="AY12259" s="3"/>
      <c r="AZ12259" s="3"/>
      <c r="BA12259" s="3"/>
      <c r="BB12259" s="3"/>
      <c r="BC12259" s="3"/>
      <c r="BD12259" s="3"/>
      <c r="BE12259" s="3"/>
      <c r="BF12259" s="3"/>
      <c r="BG12259" s="3"/>
      <c r="CK12259"/>
    </row>
    <row r="12260" spans="1:89" x14ac:dyDescent="0.25">
      <c r="A12260" s="2"/>
      <c r="B12260" s="5"/>
      <c r="C12260" s="5"/>
      <c r="D12260" s="5"/>
      <c r="E12260" s="5"/>
      <c r="F12260" s="5"/>
      <c r="G12260" s="5"/>
      <c r="H12260" s="5"/>
      <c r="I12260" s="3"/>
      <c r="J12260" s="5"/>
      <c r="K12260" s="5"/>
      <c r="L12260" s="5"/>
      <c r="M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3"/>
      <c r="AU12260" s="5"/>
      <c r="AV12260" s="3"/>
      <c r="AW12260" s="3"/>
      <c r="AX12260" s="3"/>
      <c r="AY12260" s="3"/>
      <c r="AZ12260" s="3"/>
      <c r="BA12260" s="3"/>
      <c r="BB12260" s="3"/>
      <c r="BC12260" s="3"/>
      <c r="BD12260" s="3"/>
      <c r="BE12260" s="3"/>
      <c r="BF12260" s="3"/>
      <c r="BG12260" s="3"/>
      <c r="CK12260"/>
    </row>
    <row r="12261" spans="1:89" x14ac:dyDescent="0.25">
      <c r="A12261" s="2"/>
      <c r="B12261" s="5"/>
      <c r="C12261" s="5"/>
      <c r="D12261" s="5"/>
      <c r="E12261" s="5"/>
      <c r="F12261" s="5"/>
      <c r="G12261" s="5"/>
      <c r="H12261" s="5"/>
      <c r="I12261" s="5"/>
      <c r="J12261" s="5"/>
      <c r="K12261" s="5"/>
      <c r="L12261" s="5"/>
      <c r="M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3"/>
      <c r="AU12261" s="5"/>
      <c r="AV12261" s="3"/>
      <c r="AW12261" s="3"/>
      <c r="AX12261" s="3"/>
      <c r="AY12261" s="3"/>
      <c r="AZ12261" s="3"/>
      <c r="BA12261" s="3"/>
      <c r="BB12261" s="3"/>
      <c r="BC12261" s="3"/>
      <c r="BD12261" s="3"/>
      <c r="BE12261" s="3"/>
      <c r="BF12261" s="3"/>
      <c r="BG12261" s="3"/>
      <c r="CK12261"/>
    </row>
    <row r="12262" spans="1:89" x14ac:dyDescent="0.25">
      <c r="A12262" s="2"/>
      <c r="B12262" s="5"/>
      <c r="C12262" s="5"/>
      <c r="D12262" s="5"/>
      <c r="E12262" s="5"/>
      <c r="F12262" s="5"/>
      <c r="G12262" s="5"/>
      <c r="H12262" s="5"/>
      <c r="I12262" s="3"/>
      <c r="J12262" s="5"/>
      <c r="K12262" s="5"/>
      <c r="L12262" s="5"/>
      <c r="M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3"/>
      <c r="AU12262" s="5"/>
      <c r="AV12262" s="3"/>
      <c r="AW12262" s="3"/>
      <c r="AX12262" s="3"/>
      <c r="AY12262" s="3"/>
      <c r="AZ12262" s="3"/>
      <c r="BA12262" s="3"/>
      <c r="BB12262" s="3"/>
      <c r="BC12262" s="3"/>
      <c r="BD12262" s="3"/>
      <c r="BE12262" s="3"/>
      <c r="BF12262" s="3"/>
      <c r="BG12262" s="3"/>
      <c r="CK12262"/>
    </row>
    <row r="12263" spans="1:89" x14ac:dyDescent="0.25">
      <c r="A12263" s="2"/>
      <c r="B12263" s="5"/>
      <c r="C12263" s="5"/>
      <c r="D12263" s="5"/>
      <c r="E12263" s="5"/>
      <c r="F12263" s="5"/>
      <c r="G12263" s="5"/>
      <c r="H12263" s="5"/>
      <c r="I12263" s="3"/>
      <c r="J12263" s="5"/>
      <c r="K12263" s="5"/>
      <c r="L12263" s="5"/>
      <c r="M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3"/>
      <c r="AU12263" s="5"/>
      <c r="AV12263" s="3"/>
      <c r="AW12263" s="3"/>
      <c r="AX12263" s="3"/>
      <c r="AY12263" s="3"/>
      <c r="AZ12263" s="3"/>
      <c r="BA12263" s="3"/>
      <c r="BB12263" s="3"/>
      <c r="BC12263" s="3"/>
      <c r="BD12263" s="3"/>
      <c r="BE12263" s="3"/>
      <c r="BF12263" s="3"/>
      <c r="BG12263" s="3"/>
      <c r="CK12263"/>
    </row>
    <row r="12264" spans="1:89" x14ac:dyDescent="0.25">
      <c r="A12264" s="2"/>
      <c r="B12264" s="5"/>
      <c r="C12264" s="5"/>
      <c r="D12264" s="5"/>
      <c r="E12264" s="5"/>
      <c r="F12264" s="5"/>
      <c r="G12264" s="5"/>
      <c r="H12264" s="5"/>
      <c r="I12264" s="3"/>
      <c r="J12264" s="5"/>
      <c r="K12264" s="5"/>
      <c r="L12264" s="5"/>
      <c r="M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3"/>
      <c r="AU12264" s="5"/>
      <c r="AV12264" s="3"/>
      <c r="AW12264" s="3"/>
      <c r="AX12264" s="3"/>
      <c r="AY12264" s="3"/>
      <c r="AZ12264" s="3"/>
      <c r="BA12264" s="3"/>
      <c r="BB12264" s="3"/>
      <c r="BC12264" s="3"/>
      <c r="BD12264" s="3"/>
      <c r="BE12264" s="3"/>
      <c r="BF12264" s="3"/>
      <c r="BG12264" s="3"/>
      <c r="CK12264"/>
    </row>
    <row r="12265" spans="1:89" x14ac:dyDescent="0.25">
      <c r="A12265" s="2"/>
      <c r="B12265" s="5"/>
      <c r="C12265" s="5"/>
      <c r="D12265" s="5"/>
      <c r="E12265" s="5"/>
      <c r="F12265" s="5"/>
      <c r="G12265" s="5"/>
      <c r="H12265" s="5"/>
      <c r="I12265" s="3"/>
      <c r="J12265" s="5"/>
      <c r="K12265" s="5"/>
      <c r="L12265" s="5"/>
      <c r="M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3"/>
      <c r="AU12265" s="5"/>
      <c r="AV12265" s="3"/>
      <c r="AW12265" s="3"/>
      <c r="AX12265" s="3"/>
      <c r="AY12265" s="3"/>
      <c r="AZ12265" s="3"/>
      <c r="BA12265" s="3"/>
      <c r="BB12265" s="3"/>
      <c r="BC12265" s="3"/>
      <c r="BD12265" s="3"/>
      <c r="BE12265" s="3"/>
      <c r="BF12265" s="3"/>
      <c r="BG12265" s="3"/>
      <c r="CK12265"/>
    </row>
    <row r="12266" spans="1:89" x14ac:dyDescent="0.25">
      <c r="A12266" s="2"/>
      <c r="B12266" s="5"/>
      <c r="C12266" s="5"/>
      <c r="D12266" s="5"/>
      <c r="E12266" s="5"/>
      <c r="F12266" s="5"/>
      <c r="G12266" s="5"/>
      <c r="H12266" s="5"/>
      <c r="I12266" s="3"/>
      <c r="J12266" s="5"/>
      <c r="K12266" s="5"/>
      <c r="L12266" s="5"/>
      <c r="M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3"/>
      <c r="AU12266" s="5"/>
      <c r="AV12266" s="3"/>
      <c r="AW12266" s="3"/>
      <c r="AX12266" s="3"/>
      <c r="AY12266" s="3"/>
      <c r="AZ12266" s="3"/>
      <c r="BA12266" s="3"/>
      <c r="BB12266" s="3"/>
      <c r="BC12266" s="3"/>
      <c r="BD12266" s="3"/>
      <c r="BE12266" s="3"/>
      <c r="BF12266" s="3"/>
      <c r="BG12266" s="3"/>
      <c r="CK12266"/>
    </row>
    <row r="12267" spans="1:89" x14ac:dyDescent="0.25">
      <c r="A12267" s="2"/>
      <c r="B12267" s="5"/>
      <c r="C12267" s="5"/>
      <c r="D12267" s="5"/>
      <c r="E12267" s="5"/>
      <c r="F12267" s="5"/>
      <c r="G12267" s="5"/>
      <c r="H12267" s="5"/>
      <c r="I12267" s="3"/>
      <c r="J12267" s="5"/>
      <c r="K12267" s="5"/>
      <c r="L12267" s="5"/>
      <c r="M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3"/>
      <c r="AU12267" s="5"/>
      <c r="AV12267" s="3"/>
      <c r="AW12267" s="3"/>
      <c r="AX12267" s="3"/>
      <c r="AY12267" s="3"/>
      <c r="AZ12267" s="3"/>
      <c r="BA12267" s="3"/>
      <c r="BB12267" s="3"/>
      <c r="BC12267" s="3"/>
      <c r="BD12267" s="3"/>
      <c r="BE12267" s="3"/>
      <c r="BF12267" s="3"/>
      <c r="BG12267" s="3"/>
      <c r="CK12267"/>
    </row>
    <row r="12268" spans="1:89" x14ac:dyDescent="0.25">
      <c r="A12268" s="2"/>
      <c r="B12268" s="5"/>
      <c r="C12268" s="5"/>
      <c r="D12268" s="5"/>
      <c r="E12268" s="5"/>
      <c r="F12268" s="5"/>
      <c r="G12268" s="5"/>
      <c r="H12268" s="5"/>
      <c r="I12268" s="3"/>
      <c r="J12268" s="5"/>
      <c r="K12268" s="5"/>
      <c r="L12268" s="5"/>
      <c r="M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3"/>
      <c r="AU12268" s="5"/>
      <c r="AV12268" s="3"/>
      <c r="AW12268" s="3"/>
      <c r="AX12268" s="3"/>
      <c r="AY12268" s="3"/>
      <c r="AZ12268" s="3"/>
      <c r="BA12268" s="3"/>
      <c r="BB12268" s="3"/>
      <c r="BC12268" s="3"/>
      <c r="BD12268" s="3"/>
      <c r="BE12268" s="3"/>
      <c r="BF12268" s="3"/>
      <c r="BG12268" s="3"/>
      <c r="CK12268"/>
    </row>
    <row r="12269" spans="1:89" x14ac:dyDescent="0.25">
      <c r="A12269" s="2"/>
      <c r="B12269" s="5"/>
      <c r="C12269" s="5"/>
      <c r="D12269" s="5"/>
      <c r="E12269" s="5"/>
      <c r="F12269" s="5"/>
      <c r="G12269" s="5"/>
      <c r="H12269" s="5"/>
      <c r="I12269" s="3"/>
      <c r="J12269" s="5"/>
      <c r="K12269" s="5"/>
      <c r="L12269" s="5"/>
      <c r="M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3"/>
      <c r="AU12269" s="5"/>
      <c r="AV12269" s="3"/>
      <c r="AW12269" s="3"/>
      <c r="AX12269" s="3"/>
      <c r="AY12269" s="3"/>
      <c r="AZ12269" s="3"/>
      <c r="BA12269" s="3"/>
      <c r="BB12269" s="3"/>
      <c r="BC12269" s="3"/>
      <c r="BD12269" s="3"/>
      <c r="BE12269" s="3"/>
      <c r="BF12269" s="3"/>
      <c r="BG12269" s="3"/>
      <c r="CK12269"/>
    </row>
    <row r="12270" spans="1:89" x14ac:dyDescent="0.25">
      <c r="A12270" s="2"/>
      <c r="B12270" s="5"/>
      <c r="C12270" s="5"/>
      <c r="D12270" s="5"/>
      <c r="E12270" s="5"/>
      <c r="F12270" s="5"/>
      <c r="G12270" s="5"/>
      <c r="H12270" s="5"/>
      <c r="I12270" s="3"/>
      <c r="J12270" s="5"/>
      <c r="K12270" s="5"/>
      <c r="L12270" s="5"/>
      <c r="M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3"/>
      <c r="AU12270" s="5"/>
      <c r="AV12270" s="3"/>
      <c r="AW12270" s="3"/>
      <c r="AX12270" s="3"/>
      <c r="AY12270" s="3"/>
      <c r="AZ12270" s="3"/>
      <c r="BA12270" s="3"/>
      <c r="BB12270" s="3"/>
      <c r="BC12270" s="3"/>
      <c r="BD12270" s="3"/>
      <c r="BE12270" s="3"/>
      <c r="BF12270" s="3"/>
      <c r="BG12270" s="3"/>
      <c r="CK12270"/>
    </row>
    <row r="12271" spans="1:89" x14ac:dyDescent="0.25">
      <c r="A12271" s="2"/>
      <c r="B12271" s="5"/>
      <c r="C12271" s="5"/>
      <c r="D12271" s="5"/>
      <c r="E12271" s="5"/>
      <c r="F12271" s="5"/>
      <c r="G12271" s="5"/>
      <c r="H12271" s="5"/>
      <c r="I12271" s="3"/>
      <c r="J12271" s="5"/>
      <c r="K12271" s="5"/>
      <c r="L12271" s="5"/>
      <c r="M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3"/>
      <c r="AU12271" s="5"/>
      <c r="AV12271" s="3"/>
      <c r="AW12271" s="3"/>
      <c r="AX12271" s="3"/>
      <c r="AY12271" s="3"/>
      <c r="AZ12271" s="3"/>
      <c r="BA12271" s="3"/>
      <c r="BB12271" s="3"/>
      <c r="BC12271" s="3"/>
      <c r="BD12271" s="3"/>
      <c r="BE12271" s="3"/>
      <c r="BF12271" s="3"/>
      <c r="BG12271" s="3"/>
      <c r="CK12271"/>
    </row>
    <row r="12272" spans="1:89" x14ac:dyDescent="0.25">
      <c r="A12272" s="2"/>
      <c r="B12272" s="5"/>
      <c r="C12272" s="5"/>
      <c r="D12272" s="5"/>
      <c r="E12272" s="5"/>
      <c r="F12272" s="5"/>
      <c r="G12272" s="5"/>
      <c r="H12272" s="5"/>
      <c r="I12272" s="3"/>
      <c r="J12272" s="5"/>
      <c r="K12272" s="5"/>
      <c r="L12272" s="5"/>
      <c r="M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3"/>
      <c r="AU12272" s="5"/>
      <c r="AV12272" s="3"/>
      <c r="AW12272" s="3"/>
      <c r="AX12272" s="3"/>
      <c r="AY12272" s="3"/>
      <c r="AZ12272" s="3"/>
      <c r="BA12272" s="3"/>
      <c r="BB12272" s="3"/>
      <c r="BC12272" s="3"/>
      <c r="BD12272" s="3"/>
      <c r="BE12272" s="3"/>
      <c r="BF12272" s="3"/>
      <c r="BG12272" s="3"/>
      <c r="CK12272"/>
    </row>
    <row r="12273" spans="1:89" x14ac:dyDescent="0.25">
      <c r="A12273" s="2"/>
      <c r="B12273" s="5"/>
      <c r="C12273" s="5"/>
      <c r="D12273" s="5"/>
      <c r="E12273" s="5"/>
      <c r="F12273" s="5"/>
      <c r="G12273" s="5"/>
      <c r="H12273" s="5"/>
      <c r="I12273" s="3"/>
      <c r="J12273" s="5"/>
      <c r="K12273" s="5"/>
      <c r="L12273" s="5"/>
      <c r="M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3"/>
      <c r="AU12273" s="5"/>
      <c r="AV12273" s="3"/>
      <c r="AW12273" s="3"/>
      <c r="AX12273" s="3"/>
      <c r="AY12273" s="3"/>
      <c r="AZ12273" s="3"/>
      <c r="BA12273" s="3"/>
      <c r="BB12273" s="3"/>
      <c r="BC12273" s="3"/>
      <c r="BD12273" s="3"/>
      <c r="BE12273" s="3"/>
      <c r="BF12273" s="3"/>
      <c r="BG12273" s="3"/>
      <c r="CK12273"/>
    </row>
    <row r="12274" spans="1:89" x14ac:dyDescent="0.25">
      <c r="A12274" s="2"/>
      <c r="B12274" s="5"/>
      <c r="C12274" s="5"/>
      <c r="D12274" s="5"/>
      <c r="E12274" s="5"/>
      <c r="F12274" s="5"/>
      <c r="G12274" s="5"/>
      <c r="H12274" s="5"/>
      <c r="I12274" s="3"/>
      <c r="J12274" s="5"/>
      <c r="K12274" s="5"/>
      <c r="L12274" s="5"/>
      <c r="M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3"/>
      <c r="AU12274" s="5"/>
      <c r="AV12274" s="3"/>
      <c r="AW12274" s="3"/>
      <c r="AX12274" s="3"/>
      <c r="AY12274" s="3"/>
      <c r="AZ12274" s="3"/>
      <c r="BA12274" s="3"/>
      <c r="BB12274" s="3"/>
      <c r="BC12274" s="3"/>
      <c r="BD12274" s="3"/>
      <c r="BE12274" s="3"/>
      <c r="BF12274" s="3"/>
      <c r="BG12274" s="3"/>
      <c r="CK12274"/>
    </row>
    <row r="12275" spans="1:89" x14ac:dyDescent="0.25">
      <c r="A12275" s="2"/>
      <c r="B12275" s="5"/>
      <c r="C12275" s="5"/>
      <c r="D12275" s="5"/>
      <c r="E12275" s="5"/>
      <c r="F12275" s="5"/>
      <c r="G12275" s="5"/>
      <c r="H12275" s="5"/>
      <c r="I12275" s="3"/>
      <c r="J12275" s="5"/>
      <c r="K12275" s="5"/>
      <c r="L12275" s="5"/>
      <c r="M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3"/>
      <c r="AU12275" s="5"/>
      <c r="AV12275" s="3"/>
      <c r="AW12275" s="3"/>
      <c r="AX12275" s="3"/>
      <c r="AY12275" s="3"/>
      <c r="AZ12275" s="3"/>
      <c r="BA12275" s="3"/>
      <c r="BB12275" s="3"/>
      <c r="BC12275" s="3"/>
      <c r="BD12275" s="3"/>
      <c r="BE12275" s="3"/>
      <c r="BF12275" s="3"/>
      <c r="BG12275" s="3"/>
      <c r="CK12275"/>
    </row>
    <row r="12276" spans="1:89" x14ac:dyDescent="0.25">
      <c r="A12276" s="2"/>
      <c r="B12276" s="5"/>
      <c r="C12276" s="5"/>
      <c r="D12276" s="5"/>
      <c r="E12276" s="5"/>
      <c r="F12276" s="5"/>
      <c r="G12276" s="5"/>
      <c r="H12276" s="5"/>
      <c r="I12276" s="3"/>
      <c r="J12276" s="5"/>
      <c r="K12276" s="5"/>
      <c r="L12276" s="5"/>
      <c r="M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3"/>
      <c r="AU12276" s="5"/>
      <c r="AV12276" s="3"/>
      <c r="AW12276" s="3"/>
      <c r="AX12276" s="3"/>
      <c r="AY12276" s="3"/>
      <c r="AZ12276" s="3"/>
      <c r="BA12276" s="3"/>
      <c r="BB12276" s="3"/>
      <c r="BC12276" s="3"/>
      <c r="BD12276" s="3"/>
      <c r="BE12276" s="3"/>
      <c r="BF12276" s="3"/>
      <c r="BG12276" s="3"/>
      <c r="CK12276"/>
    </row>
    <row r="12277" spans="1:89" x14ac:dyDescent="0.25">
      <c r="A12277" s="2"/>
      <c r="B12277" s="5"/>
      <c r="C12277" s="5"/>
      <c r="D12277" s="5"/>
      <c r="E12277" s="5"/>
      <c r="F12277" s="5"/>
      <c r="G12277" s="5"/>
      <c r="H12277" s="5"/>
      <c r="I12277" s="3"/>
      <c r="J12277" s="5"/>
      <c r="K12277" s="5"/>
      <c r="L12277" s="5"/>
      <c r="M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3"/>
      <c r="AU12277" s="5"/>
      <c r="AV12277" s="3"/>
      <c r="AW12277" s="3"/>
      <c r="AX12277" s="3"/>
      <c r="AY12277" s="3"/>
      <c r="AZ12277" s="3"/>
      <c r="BA12277" s="3"/>
      <c r="BB12277" s="3"/>
      <c r="BC12277" s="3"/>
      <c r="BD12277" s="3"/>
      <c r="BE12277" s="3"/>
      <c r="BF12277" s="3"/>
      <c r="BG12277" s="3"/>
      <c r="CK12277"/>
    </row>
    <row r="12278" spans="1:89" x14ac:dyDescent="0.25">
      <c r="A12278" s="2"/>
      <c r="B12278" s="5"/>
      <c r="C12278" s="5"/>
      <c r="D12278" s="5"/>
      <c r="E12278" s="5"/>
      <c r="F12278" s="5"/>
      <c r="G12278" s="5"/>
      <c r="H12278" s="5"/>
      <c r="I12278" s="3"/>
      <c r="J12278" s="5"/>
      <c r="K12278" s="5"/>
      <c r="L12278" s="5"/>
      <c r="M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3"/>
      <c r="AU12278" s="5"/>
      <c r="AV12278" s="3"/>
      <c r="AW12278" s="3"/>
      <c r="AX12278" s="3"/>
      <c r="AY12278" s="3"/>
      <c r="AZ12278" s="3"/>
      <c r="BA12278" s="3"/>
      <c r="BB12278" s="3"/>
      <c r="BC12278" s="3"/>
      <c r="BD12278" s="3"/>
      <c r="BE12278" s="3"/>
      <c r="BF12278" s="3"/>
      <c r="BG12278" s="3"/>
      <c r="CK12278"/>
    </row>
    <row r="12279" spans="1:89" x14ac:dyDescent="0.25">
      <c r="A12279" s="2"/>
      <c r="B12279" s="5"/>
      <c r="C12279" s="5"/>
      <c r="D12279" s="5"/>
      <c r="E12279" s="5"/>
      <c r="F12279" s="5"/>
      <c r="G12279" s="5"/>
      <c r="H12279" s="5"/>
      <c r="I12279" s="3"/>
      <c r="J12279" s="5"/>
      <c r="K12279" s="5"/>
      <c r="L12279" s="5"/>
      <c r="M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3"/>
      <c r="AU12279" s="5"/>
      <c r="AV12279" s="3"/>
      <c r="AW12279" s="3"/>
      <c r="AX12279" s="3"/>
      <c r="AY12279" s="3"/>
      <c r="AZ12279" s="3"/>
      <c r="BA12279" s="3"/>
      <c r="BB12279" s="3"/>
      <c r="BC12279" s="3"/>
      <c r="BD12279" s="3"/>
      <c r="BE12279" s="3"/>
      <c r="BF12279" s="3"/>
      <c r="BG12279" s="3"/>
      <c r="CK12279"/>
    </row>
    <row r="12280" spans="1:89" x14ac:dyDescent="0.25">
      <c r="A12280" s="2"/>
      <c r="B12280" s="5"/>
      <c r="C12280" s="5"/>
      <c r="D12280" s="5"/>
      <c r="E12280" s="5"/>
      <c r="F12280" s="5"/>
      <c r="G12280" s="5"/>
      <c r="H12280" s="5"/>
      <c r="I12280" s="3"/>
      <c r="J12280" s="5"/>
      <c r="K12280" s="5"/>
      <c r="L12280" s="5"/>
      <c r="M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3"/>
      <c r="AU12280" s="5"/>
      <c r="AV12280" s="3"/>
      <c r="AW12280" s="3"/>
      <c r="AX12280" s="3"/>
      <c r="AY12280" s="3"/>
      <c r="AZ12280" s="3"/>
      <c r="BA12280" s="3"/>
      <c r="BB12280" s="3"/>
      <c r="BC12280" s="3"/>
      <c r="BD12280" s="3"/>
      <c r="BE12280" s="3"/>
      <c r="BF12280" s="3"/>
      <c r="BG12280" s="3"/>
      <c r="CK12280"/>
    </row>
    <row r="12281" spans="1:89" x14ac:dyDescent="0.25">
      <c r="A12281" s="2"/>
      <c r="B12281" s="5"/>
      <c r="C12281" s="5"/>
      <c r="D12281" s="5"/>
      <c r="E12281" s="5"/>
      <c r="F12281" s="5"/>
      <c r="G12281" s="5"/>
      <c r="H12281" s="5"/>
      <c r="I12281" s="3"/>
      <c r="J12281" s="5"/>
      <c r="K12281" s="5"/>
      <c r="L12281" s="5"/>
      <c r="M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3"/>
      <c r="AU12281" s="5"/>
      <c r="AV12281" s="3"/>
      <c r="AW12281" s="3"/>
      <c r="AX12281" s="3"/>
      <c r="AY12281" s="3"/>
      <c r="AZ12281" s="3"/>
      <c r="BA12281" s="3"/>
      <c r="BB12281" s="3"/>
      <c r="BC12281" s="3"/>
      <c r="BD12281" s="3"/>
      <c r="BE12281" s="3"/>
      <c r="BF12281" s="3"/>
      <c r="BG12281" s="3"/>
      <c r="CK12281"/>
    </row>
    <row r="12282" spans="1:89" x14ac:dyDescent="0.25">
      <c r="A12282" s="2"/>
      <c r="B12282" s="5"/>
      <c r="C12282" s="5"/>
      <c r="D12282" s="5"/>
      <c r="E12282" s="5"/>
      <c r="F12282" s="5"/>
      <c r="G12282" s="5"/>
      <c r="H12282" s="5"/>
      <c r="I12282" s="3"/>
      <c r="J12282" s="5"/>
      <c r="K12282" s="5"/>
      <c r="L12282" s="5"/>
      <c r="M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3"/>
      <c r="AU12282" s="5"/>
      <c r="AV12282" s="3"/>
      <c r="AW12282" s="3"/>
      <c r="AX12282" s="3"/>
      <c r="AY12282" s="3"/>
      <c r="AZ12282" s="3"/>
      <c r="BA12282" s="3"/>
      <c r="BB12282" s="3"/>
      <c r="BC12282" s="3"/>
      <c r="BD12282" s="3"/>
      <c r="BE12282" s="3"/>
      <c r="BF12282" s="3"/>
      <c r="BG12282" s="3"/>
      <c r="CK12282"/>
    </row>
    <row r="12283" spans="1:89" x14ac:dyDescent="0.25">
      <c r="A12283" s="2"/>
      <c r="B12283" s="5"/>
      <c r="C12283" s="5"/>
      <c r="D12283" s="5"/>
      <c r="E12283" s="5"/>
      <c r="F12283" s="5"/>
      <c r="G12283" s="5"/>
      <c r="H12283" s="5"/>
      <c r="I12283" s="3"/>
      <c r="J12283" s="5"/>
      <c r="K12283" s="5"/>
      <c r="L12283" s="5"/>
      <c r="M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3"/>
      <c r="AU12283" s="5"/>
      <c r="AV12283" s="3"/>
      <c r="AW12283" s="3"/>
      <c r="AX12283" s="3"/>
      <c r="AY12283" s="3"/>
      <c r="AZ12283" s="3"/>
      <c r="BA12283" s="3"/>
      <c r="BB12283" s="3"/>
      <c r="BC12283" s="3"/>
      <c r="BD12283" s="3"/>
      <c r="BE12283" s="3"/>
      <c r="BF12283" s="3"/>
      <c r="BG12283" s="3"/>
      <c r="CK12283"/>
    </row>
    <row r="12284" spans="1:89" x14ac:dyDescent="0.25">
      <c r="A12284" s="2"/>
      <c r="B12284" s="5"/>
      <c r="C12284" s="5"/>
      <c r="D12284" s="5"/>
      <c r="E12284" s="5"/>
      <c r="F12284" s="5"/>
      <c r="G12284" s="5"/>
      <c r="H12284" s="5"/>
      <c r="I12284" s="5"/>
      <c r="J12284" s="5"/>
      <c r="K12284" s="5"/>
      <c r="L12284" s="5"/>
      <c r="M12284" s="5"/>
      <c r="AJ12284" s="3"/>
      <c r="AK12284" s="3"/>
      <c r="AL12284" s="3"/>
      <c r="AM12284" s="5"/>
      <c r="AN12284" s="5"/>
      <c r="AO12284" s="5"/>
      <c r="AP12284" s="5"/>
      <c r="AQ12284" s="5"/>
      <c r="AR12284" s="5"/>
      <c r="AS12284" s="5"/>
      <c r="AT12284" s="3"/>
      <c r="AU12284" s="5"/>
      <c r="AV12284" s="3"/>
      <c r="AW12284" s="3"/>
      <c r="AX12284" s="3"/>
      <c r="AY12284" s="3"/>
      <c r="AZ12284" s="3"/>
      <c r="BA12284" s="3"/>
      <c r="BB12284" s="3"/>
      <c r="BC12284" s="3"/>
      <c r="BD12284" s="3"/>
      <c r="BE12284" s="3"/>
      <c r="BF12284" s="3"/>
      <c r="BG12284" s="3"/>
      <c r="CK12284"/>
    </row>
    <row r="12285" spans="1:89" x14ac:dyDescent="0.25">
      <c r="A12285" s="2"/>
      <c r="B12285" s="5"/>
      <c r="C12285" s="5"/>
      <c r="D12285" s="5"/>
      <c r="E12285" s="5"/>
      <c r="F12285" s="5"/>
      <c r="G12285" s="5"/>
      <c r="H12285" s="5"/>
      <c r="I12285" s="3"/>
      <c r="J12285" s="5"/>
      <c r="K12285" s="5"/>
      <c r="L12285" s="5"/>
      <c r="M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3"/>
      <c r="AU12285" s="5"/>
      <c r="AV12285" s="3"/>
      <c r="AW12285" s="3"/>
      <c r="AX12285" s="3"/>
      <c r="AY12285" s="3"/>
      <c r="AZ12285" s="3"/>
      <c r="BA12285" s="3"/>
      <c r="BB12285" s="3"/>
      <c r="BC12285" s="3"/>
      <c r="BD12285" s="3"/>
      <c r="BE12285" s="3"/>
      <c r="BF12285" s="3"/>
      <c r="BG12285" s="3"/>
      <c r="CK12285"/>
    </row>
    <row r="12286" spans="1:89" x14ac:dyDescent="0.25">
      <c r="A12286" s="2"/>
      <c r="B12286" s="5"/>
      <c r="C12286" s="5"/>
      <c r="D12286" s="5"/>
      <c r="E12286" s="5"/>
      <c r="F12286" s="5"/>
      <c r="G12286" s="5"/>
      <c r="H12286" s="5"/>
      <c r="I12286" s="3"/>
      <c r="J12286" s="5"/>
      <c r="K12286" s="5"/>
      <c r="L12286" s="5"/>
      <c r="M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3"/>
      <c r="AU12286" s="5"/>
      <c r="AV12286" s="3"/>
      <c r="AW12286" s="3"/>
      <c r="AX12286" s="3"/>
      <c r="AY12286" s="3"/>
      <c r="AZ12286" s="3"/>
      <c r="BA12286" s="3"/>
      <c r="BB12286" s="3"/>
      <c r="BC12286" s="3"/>
      <c r="BD12286" s="3"/>
      <c r="BE12286" s="3"/>
      <c r="BF12286" s="3"/>
      <c r="BG12286" s="3"/>
      <c r="CK12286"/>
    </row>
    <row r="12287" spans="1:89" x14ac:dyDescent="0.25">
      <c r="A12287" s="2"/>
      <c r="B12287" s="5"/>
      <c r="C12287" s="5"/>
      <c r="D12287" s="5"/>
      <c r="E12287" s="5"/>
      <c r="F12287" s="5"/>
      <c r="G12287" s="5"/>
      <c r="H12287" s="5"/>
      <c r="I12287" s="3"/>
      <c r="J12287" s="5"/>
      <c r="K12287" s="5"/>
      <c r="L12287" s="5"/>
      <c r="M12287" s="5"/>
      <c r="AJ12287" s="3"/>
      <c r="AK12287" s="3"/>
      <c r="AL12287" s="3"/>
      <c r="AM12287" s="5"/>
      <c r="AN12287" s="5"/>
      <c r="AO12287" s="5"/>
      <c r="AP12287" s="5"/>
      <c r="AQ12287" s="5"/>
      <c r="AR12287" s="5"/>
      <c r="AS12287" s="5"/>
      <c r="AT12287" s="3"/>
      <c r="AU12287" s="5"/>
      <c r="AV12287" s="3"/>
      <c r="AW12287" s="3"/>
      <c r="AX12287" s="3"/>
      <c r="AY12287" s="3"/>
      <c r="AZ12287" s="3"/>
      <c r="BA12287" s="3"/>
      <c r="BB12287" s="3"/>
      <c r="BC12287" s="3"/>
      <c r="BD12287" s="3"/>
      <c r="BE12287" s="3"/>
      <c r="BF12287" s="3"/>
      <c r="BG12287" s="3"/>
      <c r="CK12287"/>
    </row>
    <row r="12288" spans="1:89" x14ac:dyDescent="0.25">
      <c r="A12288" s="2"/>
      <c r="B12288" s="5"/>
      <c r="C12288" s="5"/>
      <c r="D12288" s="5"/>
      <c r="E12288" s="5"/>
      <c r="F12288" s="5"/>
      <c r="G12288" s="5"/>
      <c r="H12288" s="5"/>
      <c r="I12288" s="5"/>
      <c r="J12288" s="5"/>
      <c r="K12288" s="5"/>
      <c r="L12288" s="5"/>
      <c r="M12288" s="5"/>
      <c r="AJ12288" s="3"/>
      <c r="AK12288" s="3"/>
      <c r="AL12288" s="3"/>
      <c r="AM12288" s="5"/>
      <c r="AN12288" s="5"/>
      <c r="AO12288" s="5"/>
      <c r="AP12288" s="5"/>
      <c r="AQ12288" s="5"/>
      <c r="AR12288" s="5"/>
      <c r="AS12288" s="5"/>
      <c r="AT12288" s="3"/>
      <c r="AU12288" s="5"/>
      <c r="AV12288" s="3"/>
      <c r="AW12288" s="3"/>
      <c r="AX12288" s="3"/>
      <c r="AY12288" s="3"/>
      <c r="AZ12288" s="3"/>
      <c r="BA12288" s="3"/>
      <c r="BB12288" s="3"/>
      <c r="BC12288" s="3"/>
      <c r="BD12288" s="3"/>
      <c r="BE12288" s="3"/>
      <c r="BF12288" s="3"/>
      <c r="BG12288" s="3"/>
      <c r="CK12288"/>
    </row>
    <row r="12289" spans="1:89" x14ac:dyDescent="0.25">
      <c r="A12289" s="2"/>
      <c r="B12289" s="5"/>
      <c r="C12289" s="5"/>
      <c r="D12289" s="5"/>
      <c r="E12289" s="5"/>
      <c r="F12289" s="5"/>
      <c r="G12289" s="5"/>
      <c r="H12289" s="5"/>
      <c r="I12289" s="3"/>
      <c r="J12289" s="5"/>
      <c r="K12289" s="5"/>
      <c r="L12289" s="5"/>
      <c r="M12289" s="5"/>
      <c r="AJ12289" s="3"/>
      <c r="AK12289" s="3"/>
      <c r="AL12289" s="3"/>
      <c r="AM12289" s="3"/>
      <c r="AN12289" s="5"/>
      <c r="AO12289" s="5"/>
      <c r="AP12289" s="5"/>
      <c r="AQ12289" s="5"/>
      <c r="AR12289" s="5"/>
      <c r="AS12289" s="5"/>
      <c r="AT12289" s="3"/>
      <c r="AU12289" s="5"/>
      <c r="AV12289" s="3"/>
      <c r="AW12289" s="3"/>
      <c r="AX12289" s="3"/>
      <c r="AY12289" s="3"/>
      <c r="AZ12289" s="3"/>
      <c r="BA12289" s="3"/>
      <c r="BB12289" s="3"/>
      <c r="BC12289" s="3"/>
      <c r="BD12289" s="3"/>
      <c r="BE12289" s="3"/>
      <c r="BF12289" s="3"/>
      <c r="BG12289" s="3"/>
      <c r="CK12289"/>
    </row>
    <row r="12290" spans="1:89" x14ac:dyDescent="0.25">
      <c r="A12290" s="2"/>
      <c r="B12290" s="5"/>
      <c r="C12290" s="5"/>
      <c r="D12290" s="5"/>
      <c r="E12290" s="5"/>
      <c r="F12290" s="5"/>
      <c r="G12290" s="5"/>
      <c r="H12290" s="5"/>
      <c r="I12290" s="3"/>
      <c r="J12290" s="5"/>
      <c r="K12290" s="5"/>
      <c r="L12290" s="5"/>
      <c r="M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3"/>
      <c r="AU12290" s="5"/>
      <c r="AV12290" s="3"/>
      <c r="AW12290" s="3"/>
      <c r="AX12290" s="3"/>
      <c r="AY12290" s="3"/>
      <c r="AZ12290" s="3"/>
      <c r="BA12290" s="3"/>
      <c r="BB12290" s="3"/>
      <c r="BC12290" s="3"/>
      <c r="BD12290" s="3"/>
      <c r="BE12290" s="3"/>
      <c r="BF12290" s="3"/>
      <c r="BG12290" s="3"/>
      <c r="CK12290"/>
    </row>
    <row r="12291" spans="1:89" x14ac:dyDescent="0.25">
      <c r="A12291" s="2"/>
      <c r="B12291" s="5"/>
      <c r="C12291" s="5"/>
      <c r="D12291" s="5"/>
      <c r="E12291" s="5"/>
      <c r="F12291" s="5"/>
      <c r="G12291" s="5"/>
      <c r="H12291" s="5"/>
      <c r="I12291" s="3"/>
      <c r="J12291" s="5"/>
      <c r="K12291" s="5"/>
      <c r="L12291" s="5"/>
      <c r="M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3"/>
      <c r="AU12291" s="5"/>
      <c r="AV12291" s="3"/>
      <c r="AW12291" s="3"/>
      <c r="AX12291" s="3"/>
      <c r="AY12291" s="3"/>
      <c r="AZ12291" s="3"/>
      <c r="BA12291" s="3"/>
      <c r="BB12291" s="3"/>
      <c r="BC12291" s="3"/>
      <c r="BD12291" s="3"/>
      <c r="BE12291" s="3"/>
      <c r="BF12291" s="3"/>
      <c r="BG12291" s="3"/>
      <c r="CK12291"/>
    </row>
    <row r="12292" spans="1:89" x14ac:dyDescent="0.25">
      <c r="A12292" s="2"/>
      <c r="B12292" s="5"/>
      <c r="C12292" s="5"/>
      <c r="D12292" s="5"/>
      <c r="E12292" s="5"/>
      <c r="F12292" s="5"/>
      <c r="G12292" s="5"/>
      <c r="H12292" s="5"/>
      <c r="I12292" s="3"/>
      <c r="J12292" s="5"/>
      <c r="K12292" s="5"/>
      <c r="L12292" s="5"/>
      <c r="M12292" s="5"/>
      <c r="AJ12292" s="3"/>
      <c r="AK12292" s="3"/>
      <c r="AL12292" s="3"/>
      <c r="AM12292" s="5"/>
      <c r="AN12292" s="5"/>
      <c r="AO12292" s="5"/>
      <c r="AP12292" s="5"/>
      <c r="AQ12292" s="5"/>
      <c r="AR12292" s="5"/>
      <c r="AS12292" s="5"/>
      <c r="AT12292" s="3"/>
      <c r="AU12292" s="5"/>
      <c r="AV12292" s="3"/>
      <c r="AW12292" s="3"/>
      <c r="AX12292" s="3"/>
      <c r="AY12292" s="3"/>
      <c r="AZ12292" s="3"/>
      <c r="BA12292" s="3"/>
      <c r="BB12292" s="3"/>
      <c r="BC12292" s="3"/>
      <c r="BD12292" s="3"/>
      <c r="BE12292" s="3"/>
      <c r="BF12292" s="3"/>
      <c r="BG12292" s="3"/>
      <c r="CK12292"/>
    </row>
    <row r="12293" spans="1:89" x14ac:dyDescent="0.25">
      <c r="A12293" s="2"/>
      <c r="B12293" s="5"/>
      <c r="C12293" s="5"/>
      <c r="D12293" s="5"/>
      <c r="E12293" s="5"/>
      <c r="F12293" s="5"/>
      <c r="G12293" s="5"/>
      <c r="H12293" s="5"/>
      <c r="I12293" s="3"/>
      <c r="J12293" s="5"/>
      <c r="K12293" s="5"/>
      <c r="L12293" s="5"/>
      <c r="M12293" s="5"/>
      <c r="AJ12293" s="3"/>
      <c r="AK12293" s="3"/>
      <c r="AL12293" s="3"/>
      <c r="AM12293" s="3"/>
      <c r="AN12293" s="5"/>
      <c r="AO12293" s="5"/>
      <c r="AP12293" s="5"/>
      <c r="AQ12293" s="5"/>
      <c r="AR12293" s="5"/>
      <c r="AS12293" s="5"/>
      <c r="AT12293" s="3"/>
      <c r="AU12293" s="5"/>
      <c r="AV12293" s="3"/>
      <c r="AW12293" s="3"/>
      <c r="AX12293" s="3"/>
      <c r="AY12293" s="3"/>
      <c r="AZ12293" s="3"/>
      <c r="BA12293" s="3"/>
      <c r="BB12293" s="3"/>
      <c r="BC12293" s="3"/>
      <c r="BD12293" s="3"/>
      <c r="BE12293" s="3"/>
      <c r="BF12293" s="3"/>
      <c r="BG12293" s="3"/>
      <c r="CK12293"/>
    </row>
    <row r="12294" spans="1:89" x14ac:dyDescent="0.25">
      <c r="A12294" s="2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  <c r="L12294" s="5"/>
      <c r="M12294" s="5"/>
      <c r="AJ12294" s="3"/>
      <c r="AK12294" s="3"/>
      <c r="AL12294" s="3"/>
      <c r="AM12294" s="5"/>
      <c r="AN12294" s="5"/>
      <c r="AO12294" s="5"/>
      <c r="AP12294" s="5"/>
      <c r="AQ12294" s="5"/>
      <c r="AR12294" s="5"/>
      <c r="AS12294" s="5"/>
      <c r="AT12294" s="3"/>
      <c r="AU12294" s="5"/>
      <c r="AV12294" s="3"/>
      <c r="AW12294" s="3"/>
      <c r="AX12294" s="3"/>
      <c r="AY12294" s="3"/>
      <c r="AZ12294" s="3"/>
      <c r="BA12294" s="3"/>
      <c r="BB12294" s="3"/>
      <c r="BC12294" s="3"/>
      <c r="BD12294" s="3"/>
      <c r="BE12294" s="3"/>
      <c r="BF12294" s="3"/>
      <c r="BG12294" s="3"/>
      <c r="CK12294"/>
    </row>
    <row r="12295" spans="1:89" x14ac:dyDescent="0.25">
      <c r="A12295" s="2"/>
      <c r="B12295" s="5"/>
      <c r="C12295" s="5"/>
      <c r="D12295" s="5"/>
      <c r="E12295" s="5"/>
      <c r="F12295" s="5"/>
      <c r="G12295" s="5"/>
      <c r="H12295" s="5"/>
      <c r="I12295" s="3"/>
      <c r="J12295" s="5"/>
      <c r="K12295" s="5"/>
      <c r="L12295" s="5"/>
      <c r="M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3"/>
      <c r="AU12295" s="5"/>
      <c r="AV12295" s="3"/>
      <c r="AW12295" s="3"/>
      <c r="AX12295" s="3"/>
      <c r="AY12295" s="3"/>
      <c r="AZ12295" s="3"/>
      <c r="BA12295" s="3"/>
      <c r="BB12295" s="3"/>
      <c r="BC12295" s="3"/>
      <c r="BD12295" s="3"/>
      <c r="BE12295" s="3"/>
      <c r="BF12295" s="3"/>
      <c r="BG12295" s="3"/>
      <c r="CK12295"/>
    </row>
    <row r="12296" spans="1:89" x14ac:dyDescent="0.25">
      <c r="A12296" s="2"/>
      <c r="B12296" s="5"/>
      <c r="C12296" s="5"/>
      <c r="D12296" s="5"/>
      <c r="E12296" s="5"/>
      <c r="F12296" s="5"/>
      <c r="G12296" s="5"/>
      <c r="H12296" s="5"/>
      <c r="I12296" s="3"/>
      <c r="J12296" s="5"/>
      <c r="K12296" s="5"/>
      <c r="L12296" s="5"/>
      <c r="M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3"/>
      <c r="AU12296" s="5"/>
      <c r="AV12296" s="3"/>
      <c r="AW12296" s="3"/>
      <c r="AX12296" s="3"/>
      <c r="AY12296" s="3"/>
      <c r="AZ12296" s="3"/>
      <c r="BA12296" s="3"/>
      <c r="BB12296" s="3"/>
      <c r="BC12296" s="3"/>
      <c r="BD12296" s="3"/>
      <c r="BE12296" s="3"/>
      <c r="BF12296" s="3"/>
      <c r="BG12296" s="3"/>
      <c r="CK12296"/>
    </row>
    <row r="12297" spans="1:89" x14ac:dyDescent="0.25">
      <c r="A12297" s="2"/>
      <c r="B12297" s="5"/>
      <c r="C12297" s="5"/>
      <c r="D12297" s="5"/>
      <c r="E12297" s="5"/>
      <c r="F12297" s="5"/>
      <c r="G12297" s="5"/>
      <c r="H12297" s="5"/>
      <c r="I12297" s="3"/>
      <c r="J12297" s="5"/>
      <c r="K12297" s="5"/>
      <c r="L12297" s="5"/>
      <c r="M12297" s="5"/>
      <c r="AJ12297" s="5"/>
      <c r="AK12297" s="3"/>
      <c r="AL12297" s="3"/>
      <c r="AM12297" s="5"/>
      <c r="AN12297" s="5"/>
      <c r="AO12297" s="5"/>
      <c r="AP12297" s="5"/>
      <c r="AQ12297" s="5"/>
      <c r="AR12297" s="5"/>
      <c r="AS12297" s="5"/>
      <c r="AT12297" s="3"/>
      <c r="AU12297" s="5"/>
      <c r="AV12297" s="3"/>
      <c r="AW12297" s="3"/>
      <c r="AX12297" s="3"/>
      <c r="AY12297" s="3"/>
      <c r="AZ12297" s="3"/>
      <c r="BA12297" s="3"/>
      <c r="BB12297" s="3"/>
      <c r="BC12297" s="3"/>
      <c r="BD12297" s="3"/>
      <c r="BE12297" s="3"/>
      <c r="BF12297" s="3"/>
      <c r="BG12297" s="3"/>
      <c r="CK12297"/>
    </row>
    <row r="12298" spans="1:89" x14ac:dyDescent="0.25">
      <c r="A12298" s="2"/>
      <c r="B12298" s="5"/>
      <c r="C12298" s="5"/>
      <c r="D12298" s="5"/>
      <c r="E12298" s="5"/>
      <c r="F12298" s="5"/>
      <c r="G12298" s="5"/>
      <c r="H12298" s="5"/>
      <c r="I12298" s="5"/>
      <c r="J12298" s="5"/>
      <c r="K12298" s="5"/>
      <c r="L12298" s="5"/>
      <c r="M12298" s="5"/>
      <c r="AJ12298" s="3"/>
      <c r="AK12298" s="3"/>
      <c r="AL12298" s="3"/>
      <c r="AM12298" s="5"/>
      <c r="AN12298" s="5"/>
      <c r="AO12298" s="5"/>
      <c r="AP12298" s="5"/>
      <c r="AQ12298" s="5"/>
      <c r="AR12298" s="5"/>
      <c r="AS12298" s="5"/>
      <c r="AT12298" s="3"/>
      <c r="AU12298" s="5"/>
      <c r="AV12298" s="3"/>
      <c r="AW12298" s="3"/>
      <c r="AX12298" s="3"/>
      <c r="AY12298" s="3"/>
      <c r="AZ12298" s="3"/>
      <c r="BA12298" s="3"/>
      <c r="BB12298" s="3"/>
      <c r="BC12298" s="3"/>
      <c r="BD12298" s="3"/>
      <c r="BE12298" s="3"/>
      <c r="BF12298" s="3"/>
      <c r="BG12298" s="3"/>
      <c r="CK12298"/>
    </row>
    <row r="12299" spans="1:89" x14ac:dyDescent="0.25">
      <c r="A12299" s="2"/>
      <c r="B12299" s="5"/>
      <c r="C12299" s="5"/>
      <c r="D12299" s="5"/>
      <c r="E12299" s="5"/>
      <c r="F12299" s="5"/>
      <c r="G12299" s="5"/>
      <c r="H12299" s="5"/>
      <c r="I12299" s="3"/>
      <c r="J12299" s="5"/>
      <c r="K12299" s="5"/>
      <c r="L12299" s="5"/>
      <c r="M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3"/>
      <c r="AU12299" s="5"/>
      <c r="AV12299" s="3"/>
      <c r="AW12299" s="3"/>
      <c r="AX12299" s="3"/>
      <c r="AY12299" s="3"/>
      <c r="AZ12299" s="3"/>
      <c r="BA12299" s="3"/>
      <c r="BB12299" s="3"/>
      <c r="BC12299" s="3"/>
      <c r="BD12299" s="3"/>
      <c r="BE12299" s="3"/>
      <c r="BF12299" s="3"/>
      <c r="BG12299" s="3"/>
      <c r="CK12299"/>
    </row>
    <row r="12300" spans="1:89" x14ac:dyDescent="0.25">
      <c r="A12300" s="2"/>
      <c r="B12300" s="5"/>
      <c r="C12300" s="5"/>
      <c r="D12300" s="5"/>
      <c r="E12300" s="5"/>
      <c r="F12300" s="5"/>
      <c r="G12300" s="5"/>
      <c r="H12300" s="5"/>
      <c r="I12300" s="3"/>
      <c r="J12300" s="5"/>
      <c r="K12300" s="5"/>
      <c r="L12300" s="5"/>
      <c r="M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3"/>
      <c r="AU12300" s="5"/>
      <c r="AV12300" s="3"/>
      <c r="AW12300" s="3"/>
      <c r="AX12300" s="3"/>
      <c r="AY12300" s="3"/>
      <c r="AZ12300" s="3"/>
      <c r="BA12300" s="3"/>
      <c r="BB12300" s="3"/>
      <c r="BC12300" s="3"/>
      <c r="BD12300" s="3"/>
      <c r="BE12300" s="3"/>
      <c r="BF12300" s="3"/>
      <c r="BG12300" s="3"/>
      <c r="CK12300"/>
    </row>
    <row r="12301" spans="1:89" x14ac:dyDescent="0.25">
      <c r="A12301" s="2"/>
      <c r="B12301" s="5"/>
      <c r="C12301" s="5"/>
      <c r="D12301" s="5"/>
      <c r="E12301" s="5"/>
      <c r="F12301" s="5"/>
      <c r="G12301" s="5"/>
      <c r="H12301" s="5"/>
      <c r="I12301" s="3"/>
      <c r="J12301" s="5"/>
      <c r="K12301" s="5"/>
      <c r="L12301" s="5"/>
      <c r="M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3"/>
      <c r="AU12301" s="5"/>
      <c r="AV12301" s="3"/>
      <c r="AW12301" s="3"/>
      <c r="AX12301" s="3"/>
      <c r="AY12301" s="3"/>
      <c r="AZ12301" s="3"/>
      <c r="BA12301" s="3"/>
      <c r="BB12301" s="3"/>
      <c r="BC12301" s="3"/>
      <c r="BD12301" s="3"/>
      <c r="BE12301" s="3"/>
      <c r="BF12301" s="3"/>
      <c r="BG12301" s="3"/>
      <c r="CK12301"/>
    </row>
    <row r="12302" spans="1:89" x14ac:dyDescent="0.25">
      <c r="A12302" s="2"/>
      <c r="B12302" s="5"/>
      <c r="C12302" s="5"/>
      <c r="D12302" s="5"/>
      <c r="E12302" s="5"/>
      <c r="F12302" s="5"/>
      <c r="G12302" s="5"/>
      <c r="H12302" s="5"/>
      <c r="I12302" s="3"/>
      <c r="J12302" s="5"/>
      <c r="K12302" s="5"/>
      <c r="L12302" s="5"/>
      <c r="M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3"/>
      <c r="AU12302" s="5"/>
      <c r="AV12302" s="3"/>
      <c r="AW12302" s="3"/>
      <c r="AX12302" s="3"/>
      <c r="AY12302" s="3"/>
      <c r="AZ12302" s="3"/>
      <c r="BA12302" s="3"/>
      <c r="BB12302" s="3"/>
      <c r="BC12302" s="3"/>
      <c r="BD12302" s="3"/>
      <c r="BE12302" s="3"/>
      <c r="BF12302" s="3"/>
      <c r="BG12302" s="3"/>
      <c r="CK12302"/>
    </row>
    <row r="12303" spans="1:89" x14ac:dyDescent="0.25">
      <c r="A12303" s="2"/>
      <c r="B12303" s="5"/>
      <c r="C12303" s="5"/>
      <c r="D12303" s="5"/>
      <c r="E12303" s="5"/>
      <c r="F12303" s="5"/>
      <c r="G12303" s="5"/>
      <c r="H12303" s="5"/>
      <c r="I12303" s="3"/>
      <c r="J12303" s="5"/>
      <c r="K12303" s="5"/>
      <c r="L12303" s="5"/>
      <c r="M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3"/>
      <c r="AU12303" s="5"/>
      <c r="AV12303" s="3"/>
      <c r="AW12303" s="3"/>
      <c r="AX12303" s="3"/>
      <c r="AY12303" s="3"/>
      <c r="AZ12303" s="3"/>
      <c r="BA12303" s="3"/>
      <c r="BB12303" s="3"/>
      <c r="BC12303" s="3"/>
      <c r="BD12303" s="3"/>
      <c r="BE12303" s="3"/>
      <c r="BF12303" s="3"/>
      <c r="BG12303" s="3"/>
      <c r="CK12303"/>
    </row>
    <row r="12304" spans="1:89" x14ac:dyDescent="0.25">
      <c r="A12304" s="2"/>
      <c r="B12304" s="5"/>
      <c r="C12304" s="5"/>
      <c r="D12304" s="5"/>
      <c r="E12304" s="5"/>
      <c r="F12304" s="5"/>
      <c r="G12304" s="5"/>
      <c r="H12304" s="5"/>
      <c r="I12304" s="3"/>
      <c r="J12304" s="5"/>
      <c r="K12304" s="5"/>
      <c r="L12304" s="5"/>
      <c r="M12304" s="5"/>
      <c r="AJ12304" s="3"/>
      <c r="AK12304" s="3"/>
      <c r="AL12304" s="3"/>
      <c r="AM12304" s="5"/>
      <c r="AN12304" s="5"/>
      <c r="AO12304" s="5"/>
      <c r="AP12304" s="5"/>
      <c r="AQ12304" s="5"/>
      <c r="AR12304" s="5"/>
      <c r="AS12304" s="5"/>
      <c r="AT12304" s="3"/>
      <c r="AU12304" s="5"/>
      <c r="AV12304" s="3"/>
      <c r="AW12304" s="3"/>
      <c r="AX12304" s="3"/>
      <c r="AY12304" s="3"/>
      <c r="AZ12304" s="3"/>
      <c r="BA12304" s="3"/>
      <c r="BB12304" s="3"/>
      <c r="BC12304" s="3"/>
      <c r="BD12304" s="3"/>
      <c r="BE12304" s="3"/>
      <c r="BF12304" s="3"/>
      <c r="BG12304" s="3"/>
      <c r="CK12304"/>
    </row>
    <row r="12305" spans="1:89" x14ac:dyDescent="0.25">
      <c r="A12305" s="2"/>
      <c r="B12305" s="5"/>
      <c r="C12305" s="5"/>
      <c r="D12305" s="5"/>
      <c r="E12305" s="5"/>
      <c r="F12305" s="5"/>
      <c r="G12305" s="5"/>
      <c r="H12305" s="5"/>
      <c r="I12305" s="3"/>
      <c r="J12305" s="5"/>
      <c r="K12305" s="5"/>
      <c r="L12305" s="5"/>
      <c r="M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3"/>
      <c r="AU12305" s="5"/>
      <c r="AV12305" s="3"/>
      <c r="AW12305" s="3"/>
      <c r="AX12305" s="3"/>
      <c r="AY12305" s="3"/>
      <c r="AZ12305" s="3"/>
      <c r="BA12305" s="3"/>
      <c r="BB12305" s="3"/>
      <c r="BC12305" s="3"/>
      <c r="BD12305" s="3"/>
      <c r="BE12305" s="3"/>
      <c r="BF12305" s="3"/>
      <c r="BG12305" s="3"/>
      <c r="CK12305"/>
    </row>
    <row r="12306" spans="1:89" x14ac:dyDescent="0.25">
      <c r="A12306" s="2"/>
      <c r="B12306" s="5"/>
      <c r="C12306" s="5"/>
      <c r="D12306" s="5"/>
      <c r="E12306" s="5"/>
      <c r="F12306" s="5"/>
      <c r="G12306" s="5"/>
      <c r="H12306" s="5"/>
      <c r="I12306" s="3"/>
      <c r="J12306" s="5"/>
      <c r="K12306" s="5"/>
      <c r="L12306" s="5"/>
      <c r="M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3"/>
      <c r="AU12306" s="5"/>
      <c r="AV12306" s="3"/>
      <c r="AW12306" s="3"/>
      <c r="AX12306" s="3"/>
      <c r="AY12306" s="3"/>
      <c r="AZ12306" s="3"/>
      <c r="BA12306" s="3"/>
      <c r="BB12306" s="3"/>
      <c r="BC12306" s="3"/>
      <c r="BD12306" s="3"/>
      <c r="BE12306" s="3"/>
      <c r="BF12306" s="3"/>
      <c r="BG12306" s="3"/>
      <c r="CK12306"/>
    </row>
    <row r="12307" spans="1:89" x14ac:dyDescent="0.25">
      <c r="A12307" s="2"/>
      <c r="B12307" s="5"/>
      <c r="C12307" s="5"/>
      <c r="D12307" s="5"/>
      <c r="E12307" s="5"/>
      <c r="F12307" s="5"/>
      <c r="G12307" s="5"/>
      <c r="H12307" s="5"/>
      <c r="I12307" s="3"/>
      <c r="J12307" s="5"/>
      <c r="K12307" s="5"/>
      <c r="L12307" s="5"/>
      <c r="M12307" s="5"/>
      <c r="AJ12307" s="3"/>
      <c r="AK12307" s="3"/>
      <c r="AL12307" s="3"/>
      <c r="AM12307" s="5"/>
      <c r="AN12307" s="5"/>
      <c r="AO12307" s="5"/>
      <c r="AP12307" s="5"/>
      <c r="AQ12307" s="5"/>
      <c r="AR12307" s="5"/>
      <c r="AS12307" s="5"/>
      <c r="AT12307" s="3"/>
      <c r="AU12307" s="5"/>
      <c r="AV12307" s="3"/>
      <c r="AW12307" s="3"/>
      <c r="AX12307" s="3"/>
      <c r="AY12307" s="3"/>
      <c r="AZ12307" s="3"/>
      <c r="BA12307" s="3"/>
      <c r="BB12307" s="3"/>
      <c r="BC12307" s="3"/>
      <c r="BD12307" s="3"/>
      <c r="BE12307" s="3"/>
      <c r="BF12307" s="3"/>
      <c r="BG12307" s="3"/>
      <c r="CK12307"/>
    </row>
    <row r="12308" spans="1:89" x14ac:dyDescent="0.25">
      <c r="A12308" s="2"/>
      <c r="B12308" s="5"/>
      <c r="C12308" s="5"/>
      <c r="D12308" s="5"/>
      <c r="E12308" s="5"/>
      <c r="F12308" s="5"/>
      <c r="G12308" s="5"/>
      <c r="H12308" s="5"/>
      <c r="I12308" s="3"/>
      <c r="J12308" s="5"/>
      <c r="K12308" s="5"/>
      <c r="L12308" s="5"/>
      <c r="M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3"/>
      <c r="AU12308" s="5"/>
      <c r="AV12308" s="3"/>
      <c r="AW12308" s="3"/>
      <c r="AX12308" s="3"/>
      <c r="AY12308" s="3"/>
      <c r="AZ12308" s="3"/>
      <c r="BA12308" s="3"/>
      <c r="BB12308" s="3"/>
      <c r="BC12308" s="3"/>
      <c r="BD12308" s="3"/>
      <c r="BE12308" s="3"/>
      <c r="BF12308" s="3"/>
      <c r="BG12308" s="3"/>
      <c r="CK12308"/>
    </row>
    <row r="12309" spans="1:89" x14ac:dyDescent="0.25">
      <c r="A12309" s="2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  <c r="L12309" s="5"/>
      <c r="M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3"/>
      <c r="AU12309" s="5"/>
      <c r="AV12309" s="3"/>
      <c r="AW12309" s="3"/>
      <c r="AX12309" s="3"/>
      <c r="AY12309" s="3"/>
      <c r="AZ12309" s="3"/>
      <c r="BA12309" s="3"/>
      <c r="BB12309" s="3"/>
      <c r="BC12309" s="3"/>
      <c r="BD12309" s="3"/>
      <c r="BE12309" s="3"/>
      <c r="BF12309" s="3"/>
      <c r="BG12309" s="3"/>
      <c r="CK12309"/>
    </row>
    <row r="12310" spans="1:89" x14ac:dyDescent="0.25">
      <c r="A12310" s="2"/>
      <c r="B12310" s="5"/>
      <c r="C12310" s="5"/>
      <c r="D12310" s="5"/>
      <c r="E12310" s="5"/>
      <c r="F12310" s="5"/>
      <c r="G12310" s="5"/>
      <c r="H12310" s="5"/>
      <c r="I12310" s="3"/>
      <c r="J12310" s="5"/>
      <c r="K12310" s="5"/>
      <c r="L12310" s="5"/>
      <c r="M12310" s="5"/>
      <c r="AJ12310" s="3"/>
      <c r="AK12310" s="3"/>
      <c r="AL12310" s="3"/>
      <c r="AM12310" s="5"/>
      <c r="AN12310" s="5"/>
      <c r="AO12310" s="5"/>
      <c r="AP12310" s="5"/>
      <c r="AQ12310" s="5"/>
      <c r="AR12310" s="5"/>
      <c r="AS12310" s="5"/>
      <c r="AT12310" s="3"/>
      <c r="AU12310" s="5"/>
      <c r="AV12310" s="3"/>
      <c r="AW12310" s="3"/>
      <c r="AX12310" s="3"/>
      <c r="AY12310" s="3"/>
      <c r="AZ12310" s="3"/>
      <c r="BA12310" s="3"/>
      <c r="BB12310" s="3"/>
      <c r="BC12310" s="3"/>
      <c r="BD12310" s="3"/>
      <c r="BE12310" s="3"/>
      <c r="BF12310" s="3"/>
      <c r="BG12310" s="3"/>
      <c r="CK12310"/>
    </row>
    <row r="12311" spans="1:89" x14ac:dyDescent="0.25">
      <c r="A12311" s="2"/>
      <c r="B12311" s="5"/>
      <c r="C12311" s="5"/>
      <c r="D12311" s="5"/>
      <c r="E12311" s="5"/>
      <c r="F12311" s="5"/>
      <c r="G12311" s="5"/>
      <c r="H12311" s="5"/>
      <c r="I12311" s="3"/>
      <c r="J12311" s="5"/>
      <c r="K12311" s="5"/>
      <c r="L12311" s="5"/>
      <c r="M12311" s="5"/>
      <c r="AJ12311" s="3"/>
      <c r="AK12311" s="3"/>
      <c r="AL12311" s="3"/>
      <c r="AM12311" s="5"/>
      <c r="AN12311" s="5"/>
      <c r="AO12311" s="5"/>
      <c r="AP12311" s="5"/>
      <c r="AQ12311" s="5"/>
      <c r="AR12311" s="5"/>
      <c r="AS12311" s="5"/>
      <c r="AT12311" s="3"/>
      <c r="AU12311" s="5"/>
      <c r="AV12311" s="3"/>
      <c r="AW12311" s="3"/>
      <c r="AX12311" s="3"/>
      <c r="AY12311" s="3"/>
      <c r="AZ12311" s="3"/>
      <c r="BA12311" s="3"/>
      <c r="BB12311" s="3"/>
      <c r="BC12311" s="3"/>
      <c r="BD12311" s="3"/>
      <c r="BE12311" s="3"/>
      <c r="BF12311" s="3"/>
      <c r="BG12311" s="3"/>
      <c r="CK12311"/>
    </row>
    <row r="12312" spans="1:89" x14ac:dyDescent="0.25">
      <c r="A12312" s="2"/>
      <c r="B12312" s="5"/>
      <c r="C12312" s="5"/>
      <c r="D12312" s="5"/>
      <c r="E12312" s="5"/>
      <c r="F12312" s="5"/>
      <c r="G12312" s="5"/>
      <c r="H12312" s="5"/>
      <c r="I12312" s="3"/>
      <c r="J12312" s="5"/>
      <c r="K12312" s="5"/>
      <c r="L12312" s="5"/>
      <c r="M12312" s="5"/>
      <c r="AJ12312" s="3"/>
      <c r="AK12312" s="3"/>
      <c r="AL12312" s="3"/>
      <c r="AM12312" s="3"/>
      <c r="AN12312" s="5"/>
      <c r="AO12312" s="5"/>
      <c r="AP12312" s="5"/>
      <c r="AQ12312" s="5"/>
      <c r="AR12312" s="5"/>
      <c r="AS12312" s="5"/>
      <c r="AT12312" s="3"/>
      <c r="AU12312" s="5"/>
      <c r="AV12312" s="3"/>
      <c r="AW12312" s="3"/>
      <c r="AX12312" s="3"/>
      <c r="AY12312" s="3"/>
      <c r="AZ12312" s="3"/>
      <c r="BA12312" s="3"/>
      <c r="BB12312" s="3"/>
      <c r="BC12312" s="3"/>
      <c r="BD12312" s="3"/>
      <c r="BE12312" s="3"/>
      <c r="BF12312" s="3"/>
      <c r="BG12312" s="3"/>
      <c r="CK12312"/>
    </row>
    <row r="12313" spans="1:89" x14ac:dyDescent="0.25">
      <c r="A12313" s="2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  <c r="L12313" s="5"/>
      <c r="M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3"/>
      <c r="AU12313" s="5"/>
      <c r="AV12313" s="3"/>
      <c r="AW12313" s="3"/>
      <c r="AX12313" s="3"/>
      <c r="AY12313" s="3"/>
      <c r="AZ12313" s="3"/>
      <c r="BA12313" s="3"/>
      <c r="BB12313" s="3"/>
      <c r="BC12313" s="3"/>
      <c r="BD12313" s="3"/>
      <c r="BE12313" s="3"/>
      <c r="BF12313" s="3"/>
      <c r="BG12313" s="3"/>
      <c r="CK12313"/>
    </row>
    <row r="12314" spans="1:89" x14ac:dyDescent="0.25">
      <c r="A12314" s="2"/>
      <c r="B12314" s="5"/>
      <c r="C12314" s="5"/>
      <c r="D12314" s="5"/>
      <c r="E12314" s="5"/>
      <c r="F12314" s="5"/>
      <c r="G12314" s="5"/>
      <c r="H12314" s="5"/>
      <c r="I12314" s="3"/>
      <c r="J12314" s="5"/>
      <c r="K12314" s="5"/>
      <c r="L12314" s="5"/>
      <c r="M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3"/>
      <c r="AU12314" s="5"/>
      <c r="AV12314" s="3"/>
      <c r="AW12314" s="3"/>
      <c r="AX12314" s="3"/>
      <c r="AY12314" s="3"/>
      <c r="AZ12314" s="3"/>
      <c r="BA12314" s="3"/>
      <c r="BB12314" s="3"/>
      <c r="BC12314" s="3"/>
      <c r="BD12314" s="3"/>
      <c r="BE12314" s="3"/>
      <c r="BF12314" s="3"/>
      <c r="BG12314" s="3"/>
      <c r="CK12314"/>
    </row>
    <row r="12315" spans="1:89" x14ac:dyDescent="0.25">
      <c r="A12315" s="2"/>
      <c r="B12315" s="5"/>
      <c r="C12315" s="5"/>
      <c r="D12315" s="5"/>
      <c r="E12315" s="5"/>
      <c r="F12315" s="5"/>
      <c r="G12315" s="5"/>
      <c r="H12315" s="5"/>
      <c r="I12315" s="3"/>
      <c r="J12315" s="5"/>
      <c r="K12315" s="5"/>
      <c r="L12315" s="5"/>
      <c r="M12315" s="5"/>
      <c r="AJ12315" s="3"/>
      <c r="AK12315" s="3"/>
      <c r="AL12315" s="3"/>
      <c r="AM12315" s="5"/>
      <c r="AN12315" s="5"/>
      <c r="AO12315" s="5"/>
      <c r="AP12315" s="5"/>
      <c r="AQ12315" s="5"/>
      <c r="AR12315" s="5"/>
      <c r="AS12315" s="5"/>
      <c r="AT12315" s="3"/>
      <c r="AU12315" s="5"/>
      <c r="AV12315" s="3"/>
      <c r="AW12315" s="3"/>
      <c r="AX12315" s="3"/>
      <c r="AY12315" s="3"/>
      <c r="AZ12315" s="3"/>
      <c r="BA12315" s="3"/>
      <c r="BB12315" s="3"/>
      <c r="BC12315" s="3"/>
      <c r="BD12315" s="3"/>
      <c r="BE12315" s="3"/>
      <c r="BF12315" s="3"/>
      <c r="BG12315" s="3"/>
      <c r="CK12315"/>
    </row>
    <row r="12316" spans="1:89" x14ac:dyDescent="0.25">
      <c r="A12316" s="2"/>
      <c r="B12316" s="5"/>
      <c r="C12316" s="5"/>
      <c r="D12316" s="5"/>
      <c r="E12316" s="5"/>
      <c r="F12316" s="5"/>
      <c r="G12316" s="5"/>
      <c r="H12316" s="5"/>
      <c r="I12316" s="3"/>
      <c r="J12316" s="5"/>
      <c r="K12316" s="5"/>
      <c r="L12316" s="5"/>
      <c r="M12316" s="5"/>
      <c r="AJ12316" s="3"/>
      <c r="AK12316" s="3"/>
      <c r="AL12316" s="3"/>
      <c r="AM12316" s="3"/>
      <c r="AN12316" s="5"/>
      <c r="AO12316" s="5"/>
      <c r="AP12316" s="5"/>
      <c r="AQ12316" s="5"/>
      <c r="AR12316" s="5"/>
      <c r="AS12316" s="5"/>
      <c r="AT12316" s="3"/>
      <c r="AU12316" s="5"/>
      <c r="AV12316" s="3"/>
      <c r="AW12316" s="3"/>
      <c r="AX12316" s="3"/>
      <c r="AY12316" s="3"/>
      <c r="AZ12316" s="3"/>
      <c r="BA12316" s="3"/>
      <c r="BB12316" s="3"/>
      <c r="BC12316" s="3"/>
      <c r="BD12316" s="3"/>
      <c r="BE12316" s="3"/>
      <c r="BF12316" s="3"/>
      <c r="BG12316" s="3"/>
      <c r="CK12316"/>
    </row>
    <row r="12317" spans="1:89" x14ac:dyDescent="0.25">
      <c r="A12317" s="2"/>
      <c r="B12317" s="5"/>
      <c r="C12317" s="5"/>
      <c r="D12317" s="5"/>
      <c r="E12317" s="5"/>
      <c r="F12317" s="5"/>
      <c r="G12317" s="5"/>
      <c r="H12317" s="5"/>
      <c r="I12317" s="3"/>
      <c r="J12317" s="5"/>
      <c r="K12317" s="5"/>
      <c r="L12317" s="5"/>
      <c r="M12317" s="5"/>
      <c r="AJ12317" s="3"/>
      <c r="AK12317" s="3"/>
      <c r="AL12317" s="3"/>
      <c r="AM12317" s="5"/>
      <c r="AN12317" s="5"/>
      <c r="AO12317" s="5"/>
      <c r="AP12317" s="5"/>
      <c r="AQ12317" s="5"/>
      <c r="AR12317" s="5"/>
      <c r="AS12317" s="5"/>
      <c r="AT12317" s="3"/>
      <c r="AU12317" s="5"/>
      <c r="AV12317" s="3"/>
      <c r="AW12317" s="3"/>
      <c r="AX12317" s="3"/>
      <c r="AY12317" s="3"/>
      <c r="AZ12317" s="3"/>
      <c r="BA12317" s="3"/>
      <c r="BB12317" s="3"/>
      <c r="BC12317" s="3"/>
      <c r="BD12317" s="3"/>
      <c r="BE12317" s="3"/>
      <c r="BF12317" s="3"/>
      <c r="BG12317" s="3"/>
      <c r="CK12317"/>
    </row>
    <row r="12318" spans="1:89" x14ac:dyDescent="0.25">
      <c r="A12318" s="2"/>
      <c r="B12318" s="5"/>
      <c r="C12318" s="5"/>
      <c r="D12318" s="5"/>
      <c r="E12318" s="5"/>
      <c r="F12318" s="5"/>
      <c r="G12318" s="5"/>
      <c r="H12318" s="5"/>
      <c r="I12318" s="3"/>
      <c r="J12318" s="5"/>
      <c r="K12318" s="5"/>
      <c r="L12318" s="5"/>
      <c r="M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3"/>
      <c r="AU12318" s="5"/>
      <c r="AV12318" s="3"/>
      <c r="AW12318" s="3"/>
      <c r="AX12318" s="3"/>
      <c r="AY12318" s="3"/>
      <c r="AZ12318" s="3"/>
      <c r="BA12318" s="3"/>
      <c r="BB12318" s="3"/>
      <c r="BC12318" s="3"/>
      <c r="BD12318" s="3"/>
      <c r="BE12318" s="3"/>
      <c r="BF12318" s="3"/>
      <c r="BG12318" s="3"/>
      <c r="CK12318"/>
    </row>
    <row r="12319" spans="1:89" x14ac:dyDescent="0.25">
      <c r="A12319" s="2"/>
      <c r="B12319" s="5"/>
      <c r="C12319" s="5"/>
      <c r="D12319" s="5"/>
      <c r="E12319" s="5"/>
      <c r="F12319" s="5"/>
      <c r="G12319" s="5"/>
      <c r="H12319" s="5"/>
      <c r="I12319" s="3"/>
      <c r="J12319" s="5"/>
      <c r="K12319" s="5"/>
      <c r="L12319" s="5"/>
      <c r="M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3"/>
      <c r="AU12319" s="5"/>
      <c r="AV12319" s="3"/>
      <c r="AW12319" s="3"/>
      <c r="AX12319" s="3"/>
      <c r="AY12319" s="3"/>
      <c r="AZ12319" s="3"/>
      <c r="BA12319" s="3"/>
      <c r="BB12319" s="3"/>
      <c r="BC12319" s="3"/>
      <c r="BD12319" s="3"/>
      <c r="BE12319" s="3"/>
      <c r="BF12319" s="3"/>
      <c r="BG12319" s="3"/>
      <c r="CK12319"/>
    </row>
    <row r="12320" spans="1:89" x14ac:dyDescent="0.25">
      <c r="A12320" s="2"/>
      <c r="B12320" s="5"/>
      <c r="C12320" s="5"/>
      <c r="D12320" s="5"/>
      <c r="E12320" s="5"/>
      <c r="F12320" s="5"/>
      <c r="G12320" s="5"/>
      <c r="H12320" s="5"/>
      <c r="I12320" s="3"/>
      <c r="J12320" s="5"/>
      <c r="K12320" s="5"/>
      <c r="L12320" s="5"/>
      <c r="M12320" s="5"/>
      <c r="AJ12320" s="5"/>
      <c r="AK12320" s="3"/>
      <c r="AL12320" s="3"/>
      <c r="AM12320" s="5"/>
      <c r="AN12320" s="5"/>
      <c r="AO12320" s="5"/>
      <c r="AP12320" s="5"/>
      <c r="AQ12320" s="5"/>
      <c r="AR12320" s="5"/>
      <c r="AS12320" s="5"/>
      <c r="AT12320" s="3"/>
      <c r="AU12320" s="5"/>
      <c r="AV12320" s="3"/>
      <c r="AW12320" s="3"/>
      <c r="AX12320" s="3"/>
      <c r="AY12320" s="3"/>
      <c r="AZ12320" s="3"/>
      <c r="BA12320" s="3"/>
      <c r="BB12320" s="3"/>
      <c r="BC12320" s="3"/>
      <c r="BD12320" s="3"/>
      <c r="BE12320" s="3"/>
      <c r="BF12320" s="3"/>
      <c r="BG12320" s="3"/>
      <c r="CK12320"/>
    </row>
    <row r="12321" spans="1:89" x14ac:dyDescent="0.25">
      <c r="A12321" s="2"/>
      <c r="B12321" s="5"/>
      <c r="C12321" s="5"/>
      <c r="D12321" s="5"/>
      <c r="E12321" s="5"/>
      <c r="F12321" s="5"/>
      <c r="G12321" s="5"/>
      <c r="H12321" s="5"/>
      <c r="I12321" s="3"/>
      <c r="J12321" s="5"/>
      <c r="K12321" s="5"/>
      <c r="L12321" s="5"/>
      <c r="M12321" s="5"/>
      <c r="AJ12321" s="3"/>
      <c r="AK12321" s="3"/>
      <c r="AL12321" s="3"/>
      <c r="AM12321" s="5"/>
      <c r="AN12321" s="5"/>
      <c r="AO12321" s="5"/>
      <c r="AP12321" s="5"/>
      <c r="AQ12321" s="5"/>
      <c r="AR12321" s="5"/>
      <c r="AS12321" s="5"/>
      <c r="AT12321" s="3"/>
      <c r="AU12321" s="5"/>
      <c r="AV12321" s="3"/>
      <c r="AW12321" s="3"/>
      <c r="AX12321" s="3"/>
      <c r="AY12321" s="3"/>
      <c r="AZ12321" s="3"/>
      <c r="BA12321" s="3"/>
      <c r="BB12321" s="3"/>
      <c r="BC12321" s="3"/>
      <c r="BD12321" s="3"/>
      <c r="BE12321" s="3"/>
      <c r="BF12321" s="3"/>
      <c r="BG12321" s="3"/>
      <c r="CK12321"/>
    </row>
    <row r="12322" spans="1:89" x14ac:dyDescent="0.25">
      <c r="A12322" s="2"/>
      <c r="B12322" s="5"/>
      <c r="C12322" s="5"/>
      <c r="D12322" s="5"/>
      <c r="E12322" s="5"/>
      <c r="F12322" s="5"/>
      <c r="G12322" s="5"/>
      <c r="H12322" s="5"/>
      <c r="I12322" s="3"/>
      <c r="J12322" s="5"/>
      <c r="K12322" s="5"/>
      <c r="L12322" s="5"/>
      <c r="M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3"/>
      <c r="AU12322" s="5"/>
      <c r="AV12322" s="3"/>
      <c r="AW12322" s="3"/>
      <c r="AX12322" s="3"/>
      <c r="AY12322" s="3"/>
      <c r="AZ12322" s="3"/>
      <c r="BA12322" s="3"/>
      <c r="BB12322" s="3"/>
      <c r="BC12322" s="3"/>
      <c r="BD12322" s="3"/>
      <c r="BE12322" s="3"/>
      <c r="BF12322" s="3"/>
      <c r="BG12322" s="3"/>
      <c r="CK12322"/>
    </row>
    <row r="12323" spans="1:89" x14ac:dyDescent="0.25">
      <c r="A12323" s="2"/>
      <c r="B12323" s="5"/>
      <c r="C12323" s="5"/>
      <c r="D12323" s="5"/>
      <c r="E12323" s="5"/>
      <c r="F12323" s="5"/>
      <c r="G12323" s="5"/>
      <c r="H12323" s="5"/>
      <c r="I12323" s="3"/>
      <c r="J12323" s="5"/>
      <c r="K12323" s="5"/>
      <c r="L12323" s="5"/>
      <c r="M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3"/>
      <c r="AU12323" s="5"/>
      <c r="AV12323" s="3"/>
      <c r="AW12323" s="3"/>
      <c r="AX12323" s="3"/>
      <c r="AY12323" s="3"/>
      <c r="AZ12323" s="3"/>
      <c r="BA12323" s="3"/>
      <c r="BB12323" s="3"/>
      <c r="BC12323" s="3"/>
      <c r="BD12323" s="3"/>
      <c r="BE12323" s="3"/>
      <c r="BF12323" s="3"/>
      <c r="BG12323" s="3"/>
      <c r="CK12323"/>
    </row>
    <row r="12324" spans="1:89" x14ac:dyDescent="0.25">
      <c r="A12324" s="2"/>
      <c r="B12324" s="5"/>
      <c r="C12324" s="5"/>
      <c r="D12324" s="5"/>
      <c r="E12324" s="5"/>
      <c r="F12324" s="5"/>
      <c r="G12324" s="5"/>
      <c r="H12324" s="5"/>
      <c r="I12324" s="3"/>
      <c r="J12324" s="5"/>
      <c r="K12324" s="5"/>
      <c r="L12324" s="5"/>
      <c r="M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3"/>
      <c r="AU12324" s="5"/>
      <c r="AV12324" s="3"/>
      <c r="AW12324" s="3"/>
      <c r="AX12324" s="3"/>
      <c r="AY12324" s="3"/>
      <c r="AZ12324" s="3"/>
      <c r="BA12324" s="3"/>
      <c r="BB12324" s="3"/>
      <c r="BC12324" s="3"/>
      <c r="BD12324" s="3"/>
      <c r="BE12324" s="3"/>
      <c r="BF12324" s="3"/>
      <c r="BG12324" s="3"/>
      <c r="CK12324"/>
    </row>
    <row r="12325" spans="1:89" x14ac:dyDescent="0.25">
      <c r="A12325" s="2"/>
      <c r="B12325" s="5"/>
      <c r="C12325" s="5"/>
      <c r="D12325" s="5"/>
      <c r="E12325" s="5"/>
      <c r="F12325" s="5"/>
      <c r="G12325" s="5"/>
      <c r="H12325" s="5"/>
      <c r="I12325" s="3"/>
      <c r="J12325" s="5"/>
      <c r="K12325" s="5"/>
      <c r="L12325" s="5"/>
      <c r="M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3"/>
      <c r="AU12325" s="5"/>
      <c r="AV12325" s="3"/>
      <c r="AW12325" s="3"/>
      <c r="AX12325" s="3"/>
      <c r="AY12325" s="3"/>
      <c r="AZ12325" s="3"/>
      <c r="BA12325" s="3"/>
      <c r="BB12325" s="3"/>
      <c r="BC12325" s="3"/>
      <c r="BD12325" s="3"/>
      <c r="BE12325" s="3"/>
      <c r="BF12325" s="3"/>
      <c r="BG12325" s="3"/>
      <c r="CK12325"/>
    </row>
    <row r="12326" spans="1:89" x14ac:dyDescent="0.25">
      <c r="A12326" s="2"/>
      <c r="B12326" s="5"/>
      <c r="C12326" s="5"/>
      <c r="D12326" s="5"/>
      <c r="E12326" s="5"/>
      <c r="F12326" s="5"/>
      <c r="G12326" s="5"/>
      <c r="H12326" s="5"/>
      <c r="I12326" s="3"/>
      <c r="J12326" s="5"/>
      <c r="K12326" s="5"/>
      <c r="L12326" s="5"/>
      <c r="M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3"/>
      <c r="AU12326" s="5"/>
      <c r="AV12326" s="3"/>
      <c r="AW12326" s="3"/>
      <c r="AX12326" s="3"/>
      <c r="AY12326" s="3"/>
      <c r="AZ12326" s="3"/>
      <c r="BA12326" s="3"/>
      <c r="BB12326" s="3"/>
      <c r="BC12326" s="3"/>
      <c r="BD12326" s="3"/>
      <c r="BE12326" s="3"/>
      <c r="BF12326" s="3"/>
      <c r="BG12326" s="3"/>
      <c r="CK12326"/>
    </row>
    <row r="12327" spans="1:89" x14ac:dyDescent="0.25">
      <c r="A12327" s="2"/>
      <c r="B12327" s="5"/>
      <c r="C12327" s="5"/>
      <c r="D12327" s="5"/>
      <c r="E12327" s="5"/>
      <c r="F12327" s="5"/>
      <c r="G12327" s="5"/>
      <c r="H12327" s="5"/>
      <c r="I12327" s="3"/>
      <c r="J12327" s="5"/>
      <c r="K12327" s="5"/>
      <c r="L12327" s="5"/>
      <c r="M12327" s="5"/>
      <c r="AJ12327" s="3"/>
      <c r="AK12327" s="3"/>
      <c r="AL12327" s="3"/>
      <c r="AM12327" s="5"/>
      <c r="AN12327" s="5"/>
      <c r="AO12327" s="5"/>
      <c r="AP12327" s="5"/>
      <c r="AQ12327" s="5"/>
      <c r="AR12327" s="5"/>
      <c r="AS12327" s="5"/>
      <c r="AT12327" s="3"/>
      <c r="AU12327" s="5"/>
      <c r="AV12327" s="3"/>
      <c r="AW12327" s="3"/>
      <c r="AX12327" s="3"/>
      <c r="AY12327" s="3"/>
      <c r="AZ12327" s="3"/>
      <c r="BA12327" s="3"/>
      <c r="BB12327" s="3"/>
      <c r="BC12327" s="3"/>
      <c r="BD12327" s="3"/>
      <c r="BE12327" s="3"/>
      <c r="BF12327" s="3"/>
      <c r="BG12327" s="3"/>
      <c r="CK12327"/>
    </row>
    <row r="12328" spans="1:89" x14ac:dyDescent="0.25">
      <c r="A12328" s="2"/>
      <c r="B12328" s="5"/>
      <c r="C12328" s="5"/>
      <c r="D12328" s="5"/>
      <c r="E12328" s="5"/>
      <c r="F12328" s="5"/>
      <c r="G12328" s="5"/>
      <c r="H12328" s="5"/>
      <c r="I12328" s="3"/>
      <c r="J12328" s="5"/>
      <c r="K12328" s="5"/>
      <c r="L12328" s="5"/>
      <c r="M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3"/>
      <c r="AU12328" s="5"/>
      <c r="AV12328" s="3"/>
      <c r="AW12328" s="3"/>
      <c r="AX12328" s="3"/>
      <c r="AY12328" s="3"/>
      <c r="AZ12328" s="3"/>
      <c r="BA12328" s="3"/>
      <c r="BB12328" s="3"/>
      <c r="BC12328" s="3"/>
      <c r="BD12328" s="3"/>
      <c r="BE12328" s="3"/>
      <c r="BF12328" s="3"/>
      <c r="BG12328" s="3"/>
      <c r="CK12328"/>
    </row>
    <row r="12329" spans="1:89" x14ac:dyDescent="0.25">
      <c r="A12329" s="2"/>
      <c r="B12329" s="5"/>
      <c r="C12329" s="5"/>
      <c r="D12329" s="5"/>
      <c r="E12329" s="5"/>
      <c r="F12329" s="5"/>
      <c r="G12329" s="5"/>
      <c r="H12329" s="5"/>
      <c r="I12329" s="3"/>
      <c r="J12329" s="5"/>
      <c r="K12329" s="5"/>
      <c r="L12329" s="5"/>
      <c r="M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3"/>
      <c r="AU12329" s="5"/>
      <c r="AV12329" s="3"/>
      <c r="AW12329" s="3"/>
      <c r="AX12329" s="3"/>
      <c r="AY12329" s="3"/>
      <c r="AZ12329" s="3"/>
      <c r="BA12329" s="3"/>
      <c r="BB12329" s="3"/>
      <c r="BC12329" s="3"/>
      <c r="BD12329" s="3"/>
      <c r="BE12329" s="3"/>
      <c r="BF12329" s="3"/>
      <c r="BG12329" s="3"/>
      <c r="CK12329"/>
    </row>
    <row r="12330" spans="1:89" x14ac:dyDescent="0.25">
      <c r="A12330" s="2"/>
      <c r="B12330" s="5"/>
      <c r="C12330" s="5"/>
      <c r="D12330" s="5"/>
      <c r="E12330" s="5"/>
      <c r="F12330" s="5"/>
      <c r="G12330" s="5"/>
      <c r="H12330" s="5"/>
      <c r="I12330" s="3"/>
      <c r="J12330" s="5"/>
      <c r="K12330" s="5"/>
      <c r="L12330" s="5"/>
      <c r="M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3"/>
      <c r="AT12330" s="3"/>
      <c r="AU12330" s="5"/>
      <c r="AV12330" s="3"/>
      <c r="AW12330" s="3"/>
      <c r="AX12330" s="3"/>
      <c r="AY12330" s="3"/>
      <c r="AZ12330" s="3"/>
      <c r="BA12330" s="3"/>
      <c r="BB12330" s="3"/>
      <c r="BC12330" s="3"/>
      <c r="BD12330" s="3"/>
      <c r="BE12330" s="3"/>
      <c r="BF12330" s="3"/>
      <c r="BG12330" s="3"/>
      <c r="CK12330"/>
    </row>
    <row r="12331" spans="1:89" x14ac:dyDescent="0.25">
      <c r="A12331" s="2"/>
      <c r="B12331" s="5"/>
      <c r="C12331" s="5"/>
      <c r="D12331" s="5"/>
      <c r="E12331" s="5"/>
      <c r="F12331" s="5"/>
      <c r="G12331" s="5"/>
      <c r="H12331" s="5"/>
      <c r="I12331" s="3"/>
      <c r="J12331" s="5"/>
      <c r="K12331" s="5"/>
      <c r="L12331" s="5"/>
      <c r="M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3"/>
      <c r="AU12331" s="5"/>
      <c r="AV12331" s="3"/>
      <c r="AW12331" s="3"/>
      <c r="AX12331" s="3"/>
      <c r="AY12331" s="3"/>
      <c r="AZ12331" s="3"/>
      <c r="BA12331" s="3"/>
      <c r="BB12331" s="3"/>
      <c r="BC12331" s="3"/>
      <c r="BD12331" s="3"/>
      <c r="BE12331" s="3"/>
      <c r="BF12331" s="3"/>
      <c r="BG12331" s="3"/>
      <c r="CK12331"/>
    </row>
    <row r="12332" spans="1:89" x14ac:dyDescent="0.25">
      <c r="A12332" s="2"/>
      <c r="B12332" s="5"/>
      <c r="C12332" s="5"/>
      <c r="D12332" s="5"/>
      <c r="E12332" s="5"/>
      <c r="F12332" s="5"/>
      <c r="G12332" s="5"/>
      <c r="H12332" s="5"/>
      <c r="I12332" s="3"/>
      <c r="J12332" s="5"/>
      <c r="K12332" s="5"/>
      <c r="L12332" s="5"/>
      <c r="M12332" s="5"/>
      <c r="AJ12332" s="5"/>
      <c r="AK12332" s="3"/>
      <c r="AL12332" s="5"/>
      <c r="AM12332" s="5"/>
      <c r="AN12332" s="5"/>
      <c r="AO12332" s="5"/>
      <c r="AP12332" s="5"/>
      <c r="AQ12332" s="5"/>
      <c r="AR12332" s="5"/>
      <c r="AS12332" s="3"/>
      <c r="AT12332" s="3"/>
      <c r="AU12332" s="3"/>
      <c r="AV12332" s="3"/>
      <c r="AW12332" s="3"/>
      <c r="AX12332" s="3"/>
      <c r="AY12332" s="3"/>
      <c r="AZ12332" s="3"/>
      <c r="BA12332" s="3"/>
      <c r="BB12332" s="3"/>
      <c r="BC12332" s="3"/>
      <c r="BD12332" s="3"/>
      <c r="BE12332" s="3"/>
      <c r="BF12332" s="3"/>
      <c r="BG12332" s="3"/>
      <c r="CK12332"/>
    </row>
    <row r="12333" spans="1:89" x14ac:dyDescent="0.25">
      <c r="A12333" s="2"/>
      <c r="B12333" s="5"/>
      <c r="C12333" s="5"/>
      <c r="D12333" s="5"/>
      <c r="E12333" s="5"/>
      <c r="F12333" s="5"/>
      <c r="G12333" s="5"/>
      <c r="H12333" s="5"/>
      <c r="I12333" s="3"/>
      <c r="J12333" s="5"/>
      <c r="K12333" s="5"/>
      <c r="L12333" s="5"/>
      <c r="M12333" s="5"/>
      <c r="AJ12333" s="5"/>
      <c r="AK12333" s="3"/>
      <c r="AL12333" s="5"/>
      <c r="AM12333" s="5"/>
      <c r="AN12333" s="5"/>
      <c r="AO12333" s="5"/>
      <c r="AP12333" s="5"/>
      <c r="AQ12333" s="5"/>
      <c r="AR12333" s="5"/>
      <c r="AS12333" s="3"/>
      <c r="AT12333" s="3"/>
      <c r="AU12333" s="3"/>
      <c r="AV12333" s="3"/>
      <c r="AW12333" s="3"/>
      <c r="AX12333" s="3"/>
      <c r="AY12333" s="3"/>
      <c r="AZ12333" s="3"/>
      <c r="BA12333" s="3"/>
      <c r="BB12333" s="3"/>
      <c r="BC12333" s="3"/>
      <c r="BD12333" s="3"/>
      <c r="BE12333" s="3"/>
      <c r="BF12333" s="3"/>
      <c r="BG12333" s="3"/>
      <c r="CK12333"/>
    </row>
    <row r="12334" spans="1:89" x14ac:dyDescent="0.25">
      <c r="A12334" s="2"/>
      <c r="B12334" s="5"/>
      <c r="C12334" s="5"/>
      <c r="D12334" s="5"/>
      <c r="E12334" s="5"/>
      <c r="F12334" s="5"/>
      <c r="G12334" s="5"/>
      <c r="H12334" s="5"/>
      <c r="I12334" s="3"/>
      <c r="J12334" s="5"/>
      <c r="K12334" s="5"/>
      <c r="L12334" s="5"/>
      <c r="M12334" s="5"/>
      <c r="AJ12334" s="5"/>
      <c r="AK12334" s="3"/>
      <c r="AL12334" s="5"/>
      <c r="AM12334" s="5"/>
      <c r="AN12334" s="5"/>
      <c r="AO12334" s="5"/>
      <c r="AP12334" s="5"/>
      <c r="AQ12334" s="5"/>
      <c r="AR12334" s="5"/>
      <c r="AS12334" s="3"/>
      <c r="AT12334" s="3"/>
      <c r="AU12334" s="3"/>
      <c r="AV12334" s="3"/>
      <c r="AW12334" s="3"/>
      <c r="AX12334" s="3"/>
      <c r="AY12334" s="3"/>
      <c r="AZ12334" s="3"/>
      <c r="BA12334" s="3"/>
      <c r="BB12334" s="3"/>
      <c r="BC12334" s="3"/>
      <c r="BD12334" s="3"/>
      <c r="BE12334" s="3"/>
      <c r="BF12334" s="3"/>
      <c r="BG12334" s="3"/>
      <c r="CK12334"/>
    </row>
    <row r="12335" spans="1:89" x14ac:dyDescent="0.25">
      <c r="A12335" s="2"/>
      <c r="B12335" s="5"/>
      <c r="C12335" s="5"/>
      <c r="D12335" s="5"/>
      <c r="E12335" s="5"/>
      <c r="F12335" s="5"/>
      <c r="G12335" s="5"/>
      <c r="H12335" s="5"/>
      <c r="I12335" s="3"/>
      <c r="J12335" s="5"/>
      <c r="K12335" s="5"/>
      <c r="L12335" s="5"/>
      <c r="M12335" s="5"/>
      <c r="AJ12335" s="3"/>
      <c r="AK12335" s="5"/>
      <c r="AL12335" s="5"/>
      <c r="AM12335" s="5"/>
      <c r="AN12335" s="5"/>
      <c r="AO12335" s="5"/>
      <c r="AP12335" s="5"/>
      <c r="AQ12335" s="5"/>
      <c r="AR12335" s="5"/>
      <c r="AS12335" s="3"/>
      <c r="AT12335" s="3"/>
      <c r="AU12335" s="5"/>
      <c r="AV12335" s="3"/>
      <c r="AW12335" s="3"/>
      <c r="AX12335" s="3"/>
      <c r="AY12335" s="3"/>
      <c r="AZ12335" s="3"/>
      <c r="BA12335" s="3"/>
      <c r="BB12335" s="3"/>
      <c r="BC12335" s="3"/>
      <c r="BD12335" s="3"/>
      <c r="BE12335" s="3"/>
      <c r="BF12335" s="3"/>
      <c r="BG12335" s="3"/>
      <c r="CK12335"/>
    </row>
    <row r="12336" spans="1:89" x14ac:dyDescent="0.25">
      <c r="A12336" s="2"/>
      <c r="B12336" s="5"/>
      <c r="C12336" s="5"/>
      <c r="D12336" s="5"/>
      <c r="E12336" s="5"/>
      <c r="F12336" s="5"/>
      <c r="G12336" s="5"/>
      <c r="H12336" s="5"/>
      <c r="I12336" s="3"/>
      <c r="J12336" s="5"/>
      <c r="K12336" s="5"/>
      <c r="L12336" s="5"/>
      <c r="M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3"/>
      <c r="AU12336" s="5"/>
      <c r="AV12336" s="3"/>
      <c r="AW12336" s="3"/>
      <c r="AX12336" s="3"/>
      <c r="AY12336" s="3"/>
      <c r="AZ12336" s="3"/>
      <c r="BA12336" s="3"/>
      <c r="BB12336" s="3"/>
      <c r="BC12336" s="3"/>
      <c r="BD12336" s="3"/>
      <c r="BE12336" s="3"/>
      <c r="BF12336" s="3"/>
      <c r="BG12336" s="3"/>
      <c r="CK12336"/>
    </row>
    <row r="12337" spans="1:89" x14ac:dyDescent="0.25">
      <c r="A12337" s="2"/>
      <c r="B12337" s="5"/>
      <c r="C12337" s="5"/>
      <c r="D12337" s="5"/>
      <c r="E12337" s="5"/>
      <c r="F12337" s="5"/>
      <c r="G12337" s="5"/>
      <c r="H12337" s="5"/>
      <c r="I12337" s="3"/>
      <c r="J12337" s="5"/>
      <c r="K12337" s="5"/>
      <c r="L12337" s="5"/>
      <c r="M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3"/>
      <c r="AU12337" s="5"/>
      <c r="AV12337" s="3"/>
      <c r="AW12337" s="3"/>
      <c r="AX12337" s="3"/>
      <c r="AY12337" s="3"/>
      <c r="AZ12337" s="3"/>
      <c r="BA12337" s="3"/>
      <c r="BB12337" s="3"/>
      <c r="BC12337" s="3"/>
      <c r="BD12337" s="3"/>
      <c r="BE12337" s="3"/>
      <c r="BF12337" s="3"/>
      <c r="BG12337" s="3"/>
      <c r="CK12337"/>
    </row>
    <row r="12338" spans="1:89" x14ac:dyDescent="0.25">
      <c r="A12338" s="2"/>
      <c r="B12338" s="5"/>
      <c r="C12338" s="5"/>
      <c r="D12338" s="5"/>
      <c r="E12338" s="5"/>
      <c r="F12338" s="5"/>
      <c r="G12338" s="5"/>
      <c r="H12338" s="5"/>
      <c r="I12338" s="3"/>
      <c r="J12338" s="5"/>
      <c r="K12338" s="5"/>
      <c r="L12338" s="5"/>
      <c r="M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3"/>
      <c r="AU12338" s="5"/>
      <c r="AV12338" s="3"/>
      <c r="AW12338" s="3"/>
      <c r="AX12338" s="3"/>
      <c r="AY12338" s="3"/>
      <c r="AZ12338" s="3"/>
      <c r="BA12338" s="3"/>
      <c r="BB12338" s="3"/>
      <c r="BC12338" s="3"/>
      <c r="BD12338" s="3"/>
      <c r="BE12338" s="3"/>
      <c r="BF12338" s="3"/>
      <c r="BG12338" s="3"/>
      <c r="CK12338"/>
    </row>
    <row r="12339" spans="1:89" x14ac:dyDescent="0.25">
      <c r="A12339" s="2"/>
      <c r="B12339" s="5"/>
      <c r="C12339" s="5"/>
      <c r="D12339" s="5"/>
      <c r="E12339" s="5"/>
      <c r="F12339" s="5"/>
      <c r="G12339" s="5"/>
      <c r="H12339" s="5"/>
      <c r="I12339" s="3"/>
      <c r="J12339" s="5"/>
      <c r="K12339" s="5"/>
      <c r="L12339" s="5"/>
      <c r="M12339" s="5"/>
      <c r="AJ12339" s="3"/>
      <c r="AK12339" s="5"/>
      <c r="AL12339" s="5"/>
      <c r="AM12339" s="5"/>
      <c r="AN12339" s="5"/>
      <c r="AO12339" s="5"/>
      <c r="AP12339" s="5"/>
      <c r="AQ12339" s="5"/>
      <c r="AR12339" s="5"/>
      <c r="AS12339" s="3"/>
      <c r="AT12339" s="3"/>
      <c r="AU12339" s="5"/>
      <c r="AV12339" s="3"/>
      <c r="AW12339" s="3"/>
      <c r="AX12339" s="3"/>
      <c r="AY12339" s="3"/>
      <c r="AZ12339" s="3"/>
      <c r="BA12339" s="3"/>
      <c r="BB12339" s="3"/>
      <c r="BC12339" s="3"/>
      <c r="BD12339" s="3"/>
      <c r="BE12339" s="3"/>
      <c r="BF12339" s="3"/>
      <c r="BG12339" s="3"/>
      <c r="CK12339"/>
    </row>
    <row r="12340" spans="1:89" x14ac:dyDescent="0.25">
      <c r="A12340" s="2"/>
      <c r="B12340" s="5"/>
      <c r="C12340" s="5"/>
      <c r="D12340" s="5"/>
      <c r="E12340" s="5"/>
      <c r="F12340" s="5"/>
      <c r="G12340" s="5"/>
      <c r="H12340" s="5"/>
      <c r="I12340" s="3"/>
      <c r="J12340" s="5"/>
      <c r="K12340" s="5"/>
      <c r="L12340" s="5"/>
      <c r="M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3"/>
      <c r="AU12340" s="5"/>
      <c r="AV12340" s="3"/>
      <c r="AW12340" s="3"/>
      <c r="AX12340" s="3"/>
      <c r="AY12340" s="3"/>
      <c r="AZ12340" s="3"/>
      <c r="BA12340" s="3"/>
      <c r="BB12340" s="3"/>
      <c r="BC12340" s="3"/>
      <c r="BD12340" s="3"/>
      <c r="BE12340" s="3"/>
      <c r="BF12340" s="3"/>
      <c r="BG12340" s="3"/>
      <c r="CK12340"/>
    </row>
    <row r="12341" spans="1:89" x14ac:dyDescent="0.25">
      <c r="A12341" s="2"/>
      <c r="B12341" s="5"/>
      <c r="C12341" s="5"/>
      <c r="D12341" s="5"/>
      <c r="E12341" s="5"/>
      <c r="F12341" s="5"/>
      <c r="G12341" s="5"/>
      <c r="H12341" s="5"/>
      <c r="I12341" s="3"/>
      <c r="J12341" s="5"/>
      <c r="K12341" s="5"/>
      <c r="L12341" s="5"/>
      <c r="M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3"/>
      <c r="AU12341" s="5"/>
      <c r="AV12341" s="3"/>
      <c r="AW12341" s="3"/>
      <c r="AX12341" s="3"/>
      <c r="AY12341" s="3"/>
      <c r="AZ12341" s="3"/>
      <c r="BA12341" s="3"/>
      <c r="BB12341" s="3"/>
      <c r="BC12341" s="3"/>
      <c r="BD12341" s="3"/>
      <c r="BE12341" s="3"/>
      <c r="BF12341" s="3"/>
      <c r="BG12341" s="3"/>
      <c r="CK12341"/>
    </row>
    <row r="12342" spans="1:89" x14ac:dyDescent="0.25">
      <c r="A12342" s="2"/>
      <c r="B12342" s="5"/>
      <c r="C12342" s="5"/>
      <c r="D12342" s="5"/>
      <c r="E12342" s="5"/>
      <c r="F12342" s="5"/>
      <c r="G12342" s="5"/>
      <c r="H12342" s="5"/>
      <c r="I12342" s="3"/>
      <c r="J12342" s="5"/>
      <c r="K12342" s="5"/>
      <c r="L12342" s="5"/>
      <c r="M12342" s="5"/>
      <c r="AJ12342" s="5"/>
      <c r="AK12342" s="3"/>
      <c r="AL12342" s="5"/>
      <c r="AM12342" s="5"/>
      <c r="AN12342" s="5"/>
      <c r="AO12342" s="5"/>
      <c r="AP12342" s="5"/>
      <c r="AQ12342" s="5"/>
      <c r="AR12342" s="5"/>
      <c r="AS12342" s="3"/>
      <c r="AT12342" s="3"/>
      <c r="AU12342" s="3"/>
      <c r="AV12342" s="3"/>
      <c r="AW12342" s="3"/>
      <c r="AX12342" s="3"/>
      <c r="AY12342" s="3"/>
      <c r="AZ12342" s="3"/>
      <c r="BA12342" s="3"/>
      <c r="BB12342" s="3"/>
      <c r="BC12342" s="3"/>
      <c r="BD12342" s="3"/>
      <c r="BE12342" s="3"/>
      <c r="BF12342" s="3"/>
      <c r="BG12342" s="3"/>
      <c r="CK12342"/>
    </row>
    <row r="12343" spans="1:89" x14ac:dyDescent="0.25">
      <c r="A12343" s="2"/>
      <c r="B12343" s="5"/>
      <c r="C12343" s="5"/>
      <c r="D12343" s="5"/>
      <c r="E12343" s="5"/>
      <c r="F12343" s="5"/>
      <c r="G12343" s="5"/>
      <c r="H12343" s="5"/>
      <c r="I12343" s="3"/>
      <c r="J12343" s="5"/>
      <c r="K12343" s="5"/>
      <c r="L12343" s="5"/>
      <c r="M12343" s="5"/>
      <c r="AJ12343" s="5"/>
      <c r="AK12343" s="3"/>
      <c r="AL12343" s="5"/>
      <c r="AM12343" s="5"/>
      <c r="AN12343" s="5"/>
      <c r="AO12343" s="5"/>
      <c r="AP12343" s="5"/>
      <c r="AQ12343" s="5"/>
      <c r="AR12343" s="5"/>
      <c r="AS12343" s="3"/>
      <c r="AT12343" s="3"/>
      <c r="AU12343" s="3"/>
      <c r="AV12343" s="3"/>
      <c r="AW12343" s="3"/>
      <c r="AX12343" s="3"/>
      <c r="AY12343" s="3"/>
      <c r="AZ12343" s="3"/>
      <c r="BA12343" s="3"/>
      <c r="BB12343" s="3"/>
      <c r="BC12343" s="3"/>
      <c r="BD12343" s="3"/>
      <c r="BE12343" s="3"/>
      <c r="BF12343" s="3"/>
      <c r="BG12343" s="3"/>
      <c r="CK12343"/>
    </row>
    <row r="12344" spans="1:89" x14ac:dyDescent="0.25">
      <c r="A12344" s="2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AJ12344" s="5"/>
      <c r="AK12344" s="3"/>
      <c r="AL12344" s="5"/>
      <c r="AM12344" s="5"/>
      <c r="AN12344" s="5"/>
      <c r="AO12344" s="5"/>
      <c r="AP12344" s="5"/>
      <c r="AQ12344" s="5"/>
      <c r="AR12344" s="5"/>
      <c r="AS12344" s="3"/>
      <c r="AT12344" s="3"/>
      <c r="AU12344" s="3"/>
      <c r="AV12344" s="3"/>
      <c r="AW12344" s="3"/>
      <c r="AX12344" s="3"/>
      <c r="AY12344" s="3"/>
      <c r="AZ12344" s="3"/>
      <c r="BA12344" s="3"/>
      <c r="BB12344" s="3"/>
      <c r="BC12344" s="3"/>
      <c r="BD12344" s="3"/>
      <c r="BE12344" s="3"/>
      <c r="BF12344" s="3"/>
      <c r="BG12344" s="3"/>
      <c r="CK12344"/>
    </row>
    <row r="12345" spans="1:89" x14ac:dyDescent="0.25">
      <c r="A12345" s="2"/>
      <c r="B12345" s="5"/>
      <c r="C12345" s="5"/>
      <c r="D12345" s="5"/>
      <c r="E12345" s="5"/>
      <c r="F12345" s="5"/>
      <c r="G12345" s="5"/>
      <c r="H12345" s="5"/>
      <c r="I12345" s="3"/>
      <c r="J12345" s="5"/>
      <c r="K12345" s="5"/>
      <c r="L12345" s="5"/>
      <c r="M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3"/>
      <c r="AU12345" s="5"/>
      <c r="AV12345" s="3"/>
      <c r="AW12345" s="3"/>
      <c r="AX12345" s="3"/>
      <c r="AY12345" s="3"/>
      <c r="AZ12345" s="3"/>
      <c r="BA12345" s="3"/>
      <c r="BB12345" s="3"/>
      <c r="BC12345" s="3"/>
      <c r="BD12345" s="3"/>
      <c r="BE12345" s="3"/>
      <c r="BF12345" s="3"/>
      <c r="BG12345" s="3"/>
      <c r="CK12345"/>
    </row>
    <row r="12346" spans="1:89" x14ac:dyDescent="0.25">
      <c r="A12346" s="2"/>
      <c r="B12346" s="5"/>
      <c r="C12346" s="5"/>
      <c r="D12346" s="5"/>
      <c r="E12346" s="5"/>
      <c r="F12346" s="5"/>
      <c r="G12346" s="5"/>
      <c r="H12346" s="5"/>
      <c r="I12346" s="3"/>
      <c r="J12346" s="5"/>
      <c r="K12346" s="5"/>
      <c r="L12346" s="5"/>
      <c r="M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3"/>
      <c r="AU12346" s="5"/>
      <c r="AV12346" s="3"/>
      <c r="AW12346" s="3"/>
      <c r="AX12346" s="3"/>
      <c r="AY12346" s="3"/>
      <c r="AZ12346" s="3"/>
      <c r="BA12346" s="3"/>
      <c r="BB12346" s="3"/>
      <c r="BC12346" s="3"/>
      <c r="BD12346" s="3"/>
      <c r="BE12346" s="3"/>
      <c r="BF12346" s="3"/>
      <c r="BG12346" s="3"/>
      <c r="CK12346"/>
    </row>
    <row r="12347" spans="1:89" x14ac:dyDescent="0.25">
      <c r="A12347" s="2"/>
      <c r="B12347" s="5"/>
      <c r="C12347" s="5"/>
      <c r="D12347" s="5"/>
      <c r="E12347" s="5"/>
      <c r="F12347" s="5"/>
      <c r="G12347" s="5"/>
      <c r="H12347" s="5"/>
      <c r="I12347" s="3"/>
      <c r="J12347" s="5"/>
      <c r="K12347" s="5"/>
      <c r="L12347" s="5"/>
      <c r="M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3"/>
      <c r="AU12347" s="5"/>
      <c r="AV12347" s="3"/>
      <c r="AW12347" s="3"/>
      <c r="AX12347" s="3"/>
      <c r="AY12347" s="3"/>
      <c r="AZ12347" s="3"/>
      <c r="BA12347" s="3"/>
      <c r="BB12347" s="3"/>
      <c r="BC12347" s="3"/>
      <c r="BD12347" s="3"/>
      <c r="BE12347" s="3"/>
      <c r="BF12347" s="3"/>
      <c r="BG12347" s="3"/>
      <c r="CK12347"/>
    </row>
    <row r="12348" spans="1:89" x14ac:dyDescent="0.25">
      <c r="A12348" s="2"/>
      <c r="B12348" s="5"/>
      <c r="C12348" s="5"/>
      <c r="D12348" s="5"/>
      <c r="E12348" s="5"/>
      <c r="F12348" s="5"/>
      <c r="G12348" s="5"/>
      <c r="H12348" s="5"/>
      <c r="I12348" s="5"/>
      <c r="J12348" s="5"/>
      <c r="K12348" s="5"/>
      <c r="L12348" s="5"/>
      <c r="M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3"/>
      <c r="AU12348" s="5"/>
      <c r="AV12348" s="3"/>
      <c r="AW12348" s="3"/>
      <c r="AX12348" s="3"/>
      <c r="AY12348" s="3"/>
      <c r="AZ12348" s="3"/>
      <c r="BA12348" s="3"/>
      <c r="BB12348" s="3"/>
      <c r="BC12348" s="3"/>
      <c r="BD12348" s="3"/>
      <c r="BE12348" s="3"/>
      <c r="BF12348" s="3"/>
      <c r="BG12348" s="3"/>
      <c r="CK12348"/>
    </row>
    <row r="12349" spans="1:89" x14ac:dyDescent="0.25">
      <c r="A12349" s="2"/>
      <c r="B12349" s="5"/>
      <c r="C12349" s="5"/>
      <c r="D12349" s="5"/>
      <c r="E12349" s="5"/>
      <c r="F12349" s="5"/>
      <c r="G12349" s="5"/>
      <c r="H12349" s="5"/>
      <c r="I12349" s="3"/>
      <c r="J12349" s="5"/>
      <c r="K12349" s="5"/>
      <c r="L12349" s="5"/>
      <c r="M12349" s="5"/>
      <c r="AJ12349" s="3"/>
      <c r="AK12349" s="5"/>
      <c r="AL12349" s="5"/>
      <c r="AM12349" s="5"/>
      <c r="AN12349" s="5"/>
      <c r="AO12349" s="5"/>
      <c r="AP12349" s="5"/>
      <c r="AQ12349" s="5"/>
      <c r="AR12349" s="5"/>
      <c r="AS12349" s="3"/>
      <c r="AT12349" s="3"/>
      <c r="AU12349" s="5"/>
      <c r="AV12349" s="3"/>
      <c r="AW12349" s="3"/>
      <c r="AX12349" s="3"/>
      <c r="AY12349" s="3"/>
      <c r="AZ12349" s="3"/>
      <c r="BA12349" s="3"/>
      <c r="BB12349" s="3"/>
      <c r="BC12349" s="3"/>
      <c r="BD12349" s="3"/>
      <c r="BE12349" s="3"/>
      <c r="BF12349" s="3"/>
      <c r="BG12349" s="3"/>
      <c r="CK12349"/>
    </row>
    <row r="12350" spans="1:89" x14ac:dyDescent="0.25">
      <c r="A12350" s="2"/>
      <c r="B12350" s="5"/>
      <c r="C12350" s="5"/>
      <c r="D12350" s="5"/>
      <c r="E12350" s="5"/>
      <c r="F12350" s="5"/>
      <c r="G12350" s="5"/>
      <c r="H12350" s="5"/>
      <c r="I12350" s="3"/>
      <c r="J12350" s="5"/>
      <c r="K12350" s="5"/>
      <c r="L12350" s="5"/>
      <c r="M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3"/>
      <c r="AT12350" s="3"/>
      <c r="AU12350" s="5"/>
      <c r="AV12350" s="3"/>
      <c r="AW12350" s="3"/>
      <c r="AX12350" s="3"/>
      <c r="AY12350" s="3"/>
      <c r="AZ12350" s="3"/>
      <c r="BA12350" s="3"/>
      <c r="BB12350" s="3"/>
      <c r="BC12350" s="3"/>
      <c r="BD12350" s="3"/>
      <c r="BE12350" s="3"/>
      <c r="BF12350" s="3"/>
      <c r="BG12350" s="3"/>
      <c r="CK12350"/>
    </row>
    <row r="12351" spans="1:89" x14ac:dyDescent="0.25">
      <c r="A12351" s="2"/>
      <c r="B12351" s="5"/>
      <c r="C12351" s="5"/>
      <c r="D12351" s="5"/>
      <c r="E12351" s="5"/>
      <c r="F12351" s="5"/>
      <c r="G12351" s="5"/>
      <c r="H12351" s="5"/>
      <c r="I12351" s="5"/>
      <c r="J12351" s="5"/>
      <c r="K12351" s="5"/>
      <c r="L12351" s="5"/>
      <c r="M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3"/>
      <c r="AU12351" s="5"/>
      <c r="AV12351" s="3"/>
      <c r="AW12351" s="3"/>
      <c r="AX12351" s="3"/>
      <c r="AY12351" s="3"/>
      <c r="AZ12351" s="3"/>
      <c r="BA12351" s="3"/>
      <c r="BB12351" s="3"/>
      <c r="BC12351" s="3"/>
      <c r="BD12351" s="3"/>
      <c r="BE12351" s="3"/>
      <c r="BF12351" s="3"/>
      <c r="BG12351" s="3"/>
      <c r="CK12351"/>
    </row>
    <row r="12352" spans="1:89" x14ac:dyDescent="0.25">
      <c r="A12352" s="2"/>
      <c r="B12352" s="5"/>
      <c r="C12352" s="5"/>
      <c r="D12352" s="5"/>
      <c r="E12352" s="5"/>
      <c r="F12352" s="5"/>
      <c r="G12352" s="5"/>
      <c r="H12352" s="5"/>
      <c r="I12352" s="3"/>
      <c r="J12352" s="5"/>
      <c r="K12352" s="5"/>
      <c r="L12352" s="5"/>
      <c r="M12352" s="5"/>
      <c r="AJ12352" s="5"/>
      <c r="AK12352" s="3"/>
      <c r="AL12352" s="5"/>
      <c r="AM12352" s="5"/>
      <c r="AN12352" s="5"/>
      <c r="AO12352" s="5"/>
      <c r="AP12352" s="5"/>
      <c r="AQ12352" s="5"/>
      <c r="AR12352" s="5"/>
      <c r="AS12352" s="3"/>
      <c r="AT12352" s="3"/>
      <c r="AU12352" s="3"/>
      <c r="AV12352" s="3"/>
      <c r="AW12352" s="3"/>
      <c r="AX12352" s="3"/>
      <c r="AY12352" s="3"/>
      <c r="AZ12352" s="3"/>
      <c r="BA12352" s="3"/>
      <c r="BB12352" s="3"/>
      <c r="BC12352" s="3"/>
      <c r="BD12352" s="3"/>
      <c r="BE12352" s="3"/>
      <c r="BF12352" s="3"/>
      <c r="BG12352" s="3"/>
      <c r="CK12352"/>
    </row>
    <row r="12353" spans="1:89" x14ac:dyDescent="0.25">
      <c r="A12353" s="2"/>
      <c r="B12353" s="5"/>
      <c r="C12353" s="5"/>
      <c r="D12353" s="5"/>
      <c r="E12353" s="5"/>
      <c r="F12353" s="5"/>
      <c r="G12353" s="5"/>
      <c r="H12353" s="5"/>
      <c r="I12353" s="3"/>
      <c r="J12353" s="5"/>
      <c r="K12353" s="5"/>
      <c r="L12353" s="5"/>
      <c r="M12353" s="5"/>
      <c r="AJ12353" s="5"/>
      <c r="AK12353" s="3"/>
      <c r="AL12353" s="5"/>
      <c r="AM12353" s="5"/>
      <c r="AN12353" s="5"/>
      <c r="AO12353" s="5"/>
      <c r="AP12353" s="5"/>
      <c r="AQ12353" s="5"/>
      <c r="AR12353" s="5"/>
      <c r="AS12353" s="3"/>
      <c r="AT12353" s="3"/>
      <c r="AU12353" s="3"/>
      <c r="AV12353" s="3"/>
      <c r="AW12353" s="3"/>
      <c r="AX12353" s="3"/>
      <c r="AY12353" s="3"/>
      <c r="AZ12353" s="3"/>
      <c r="BA12353" s="3"/>
      <c r="BB12353" s="3"/>
      <c r="BC12353" s="3"/>
      <c r="BD12353" s="3"/>
      <c r="BE12353" s="3"/>
      <c r="BF12353" s="3"/>
      <c r="BG12353" s="3"/>
      <c r="CK12353"/>
    </row>
    <row r="12354" spans="1:89" x14ac:dyDescent="0.25">
      <c r="A12354" s="2"/>
      <c r="B12354" s="5"/>
      <c r="C12354" s="5"/>
      <c r="D12354" s="5"/>
      <c r="E12354" s="5"/>
      <c r="F12354" s="5"/>
      <c r="G12354" s="5"/>
      <c r="H12354" s="5"/>
      <c r="I12354" s="3"/>
      <c r="J12354" s="5"/>
      <c r="K12354" s="5"/>
      <c r="L12354" s="5"/>
      <c r="M12354" s="5"/>
      <c r="AJ12354" s="5"/>
      <c r="AK12354" s="3"/>
      <c r="AL12354" s="5"/>
      <c r="AM12354" s="5"/>
      <c r="AN12354" s="5"/>
      <c r="AO12354" s="5"/>
      <c r="AP12354" s="5"/>
      <c r="AQ12354" s="5"/>
      <c r="AR12354" s="5"/>
      <c r="AS12354" s="3"/>
      <c r="AT12354" s="3"/>
      <c r="AU12354" s="3"/>
      <c r="AV12354" s="3"/>
      <c r="AW12354" s="3"/>
      <c r="AX12354" s="3"/>
      <c r="AY12354" s="3"/>
      <c r="AZ12354" s="3"/>
      <c r="BA12354" s="3"/>
      <c r="BB12354" s="3"/>
      <c r="BC12354" s="3"/>
      <c r="BD12354" s="3"/>
      <c r="BE12354" s="3"/>
      <c r="BF12354" s="3"/>
      <c r="BG12354" s="3"/>
      <c r="CK12354"/>
    </row>
    <row r="12355" spans="1:89" x14ac:dyDescent="0.25">
      <c r="A12355" s="2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AJ12355" s="3"/>
      <c r="AK12355" s="5"/>
      <c r="AL12355" s="5"/>
      <c r="AM12355" s="5"/>
      <c r="AN12355" s="5"/>
      <c r="AO12355" s="5"/>
      <c r="AP12355" s="5"/>
      <c r="AQ12355" s="5"/>
      <c r="AR12355" s="5"/>
      <c r="AS12355" s="3"/>
      <c r="AT12355" s="3"/>
      <c r="AU12355" s="5"/>
      <c r="AV12355" s="3"/>
      <c r="AW12355" s="3"/>
      <c r="AX12355" s="3"/>
      <c r="AY12355" s="3"/>
      <c r="AZ12355" s="3"/>
      <c r="BA12355" s="3"/>
      <c r="BB12355" s="3"/>
      <c r="BC12355" s="3"/>
      <c r="BD12355" s="3"/>
      <c r="BE12355" s="3"/>
      <c r="BF12355" s="3"/>
      <c r="BG12355" s="3"/>
      <c r="CK12355"/>
    </row>
    <row r="12356" spans="1:89" x14ac:dyDescent="0.25">
      <c r="A12356" s="2"/>
      <c r="B12356" s="5"/>
      <c r="C12356" s="5"/>
      <c r="D12356" s="5"/>
      <c r="E12356" s="5"/>
      <c r="F12356" s="5"/>
      <c r="G12356" s="5"/>
      <c r="H12356" s="5"/>
      <c r="I12356" s="3"/>
      <c r="J12356" s="5"/>
      <c r="K12356" s="5"/>
      <c r="L12356" s="5"/>
      <c r="M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3"/>
      <c r="AU12356" s="5"/>
      <c r="AV12356" s="3"/>
      <c r="AW12356" s="3"/>
      <c r="AX12356" s="3"/>
      <c r="AY12356" s="3"/>
      <c r="AZ12356" s="3"/>
      <c r="BA12356" s="3"/>
      <c r="BB12356" s="3"/>
      <c r="BC12356" s="3"/>
      <c r="BD12356" s="3"/>
      <c r="BE12356" s="3"/>
      <c r="BF12356" s="3"/>
      <c r="BG12356" s="3"/>
      <c r="CK12356"/>
    </row>
    <row r="12357" spans="1:89" x14ac:dyDescent="0.25">
      <c r="A12357" s="2"/>
      <c r="B12357" s="5"/>
      <c r="C12357" s="5"/>
      <c r="D12357" s="5"/>
      <c r="E12357" s="5"/>
      <c r="F12357" s="5"/>
      <c r="G12357" s="5"/>
      <c r="H12357" s="5"/>
      <c r="I12357" s="3"/>
      <c r="J12357" s="5"/>
      <c r="K12357" s="5"/>
      <c r="L12357" s="5"/>
      <c r="M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3"/>
      <c r="AU12357" s="5"/>
      <c r="AV12357" s="3"/>
      <c r="AW12357" s="3"/>
      <c r="AX12357" s="3"/>
      <c r="AY12357" s="3"/>
      <c r="AZ12357" s="3"/>
      <c r="BA12357" s="3"/>
      <c r="BB12357" s="3"/>
      <c r="BC12357" s="3"/>
      <c r="BD12357" s="3"/>
      <c r="BE12357" s="3"/>
      <c r="BF12357" s="3"/>
      <c r="BG12357" s="3"/>
      <c r="CK12357"/>
    </row>
    <row r="12358" spans="1:89" x14ac:dyDescent="0.25">
      <c r="A12358" s="2"/>
      <c r="B12358" s="5"/>
      <c r="C12358" s="5"/>
      <c r="D12358" s="5"/>
      <c r="E12358" s="5"/>
      <c r="F12358" s="5"/>
      <c r="G12358" s="5"/>
      <c r="H12358" s="5"/>
      <c r="I12358" s="3"/>
      <c r="J12358" s="5"/>
      <c r="K12358" s="5"/>
      <c r="L12358" s="5"/>
      <c r="M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3"/>
      <c r="AU12358" s="5"/>
      <c r="AV12358" s="3"/>
      <c r="AW12358" s="3"/>
      <c r="AX12358" s="3"/>
      <c r="AY12358" s="3"/>
      <c r="AZ12358" s="3"/>
      <c r="BA12358" s="3"/>
      <c r="BB12358" s="3"/>
      <c r="BC12358" s="3"/>
      <c r="BD12358" s="3"/>
      <c r="BE12358" s="3"/>
      <c r="BF12358" s="3"/>
      <c r="BG12358" s="3"/>
      <c r="CK12358"/>
    </row>
    <row r="12359" spans="1:89" x14ac:dyDescent="0.25">
      <c r="A12359" s="2"/>
      <c r="B12359" s="5"/>
      <c r="C12359" s="5"/>
      <c r="D12359" s="5"/>
      <c r="E12359" s="5"/>
      <c r="F12359" s="5"/>
      <c r="G12359" s="5"/>
      <c r="H12359" s="5"/>
      <c r="I12359" s="3"/>
      <c r="J12359" s="5"/>
      <c r="K12359" s="5"/>
      <c r="L12359" s="5"/>
      <c r="M12359" s="5"/>
      <c r="AJ12359" s="3"/>
      <c r="AK12359" s="5"/>
      <c r="AL12359" s="5"/>
      <c r="AM12359" s="5"/>
      <c r="AN12359" s="5"/>
      <c r="AO12359" s="5"/>
      <c r="AP12359" s="5"/>
      <c r="AQ12359" s="5"/>
      <c r="AR12359" s="5"/>
      <c r="AS12359" s="3"/>
      <c r="AT12359" s="3"/>
      <c r="AU12359" s="5"/>
      <c r="AV12359" s="3"/>
      <c r="AW12359" s="3"/>
      <c r="AX12359" s="3"/>
      <c r="AY12359" s="3"/>
      <c r="AZ12359" s="3"/>
      <c r="BA12359" s="3"/>
      <c r="BB12359" s="3"/>
      <c r="BC12359" s="3"/>
      <c r="BD12359" s="3"/>
      <c r="BE12359" s="3"/>
      <c r="BF12359" s="3"/>
      <c r="BG12359" s="3"/>
      <c r="CK12359"/>
    </row>
    <row r="12360" spans="1:89" x14ac:dyDescent="0.25">
      <c r="A12360" s="2"/>
      <c r="B12360" s="5"/>
      <c r="C12360" s="5"/>
      <c r="D12360" s="5"/>
      <c r="E12360" s="5"/>
      <c r="F12360" s="5"/>
      <c r="G12360" s="5"/>
      <c r="H12360" s="5"/>
      <c r="I12360" s="3"/>
      <c r="J12360" s="5"/>
      <c r="K12360" s="5"/>
      <c r="L12360" s="5"/>
      <c r="M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3"/>
      <c r="AU12360" s="5"/>
      <c r="AV12360" s="3"/>
      <c r="AW12360" s="3"/>
      <c r="AX12360" s="3"/>
      <c r="AY12360" s="3"/>
      <c r="AZ12360" s="3"/>
      <c r="BA12360" s="3"/>
      <c r="BB12360" s="3"/>
      <c r="BC12360" s="3"/>
      <c r="BD12360" s="3"/>
      <c r="BE12360" s="3"/>
      <c r="BF12360" s="3"/>
      <c r="BG12360" s="3"/>
      <c r="CK12360"/>
    </row>
    <row r="12361" spans="1:89" x14ac:dyDescent="0.25">
      <c r="A12361" s="2"/>
      <c r="B12361" s="5"/>
      <c r="C12361" s="5"/>
      <c r="D12361" s="5"/>
      <c r="E12361" s="5"/>
      <c r="F12361" s="5"/>
      <c r="G12361" s="5"/>
      <c r="H12361" s="5"/>
      <c r="I12361" s="3"/>
      <c r="J12361" s="5"/>
      <c r="K12361" s="5"/>
      <c r="L12361" s="5"/>
      <c r="M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3"/>
      <c r="AU12361" s="5"/>
      <c r="AV12361" s="3"/>
      <c r="AW12361" s="3"/>
      <c r="AX12361" s="3"/>
      <c r="AY12361" s="3"/>
      <c r="AZ12361" s="3"/>
      <c r="BA12361" s="3"/>
      <c r="BB12361" s="3"/>
      <c r="BC12361" s="3"/>
      <c r="BD12361" s="3"/>
      <c r="BE12361" s="3"/>
      <c r="BF12361" s="3"/>
      <c r="BG12361" s="3"/>
      <c r="CK12361"/>
    </row>
    <row r="12362" spans="1:89" x14ac:dyDescent="0.25">
      <c r="A12362" s="2"/>
      <c r="B12362" s="5"/>
      <c r="C12362" s="5"/>
      <c r="D12362" s="5"/>
      <c r="E12362" s="5"/>
      <c r="F12362" s="5"/>
      <c r="G12362" s="5"/>
      <c r="H12362" s="5"/>
      <c r="I12362" s="3"/>
      <c r="J12362" s="5"/>
      <c r="K12362" s="5"/>
      <c r="L12362" s="5"/>
      <c r="M12362" s="5"/>
      <c r="AJ12362" s="5"/>
      <c r="AK12362" s="3"/>
      <c r="AL12362" s="5"/>
      <c r="AM12362" s="5"/>
      <c r="AN12362" s="5"/>
      <c r="AO12362" s="5"/>
      <c r="AP12362" s="5"/>
      <c r="AQ12362" s="5"/>
      <c r="AR12362" s="5"/>
      <c r="AS12362" s="3"/>
      <c r="AT12362" s="3"/>
      <c r="AU12362" s="3"/>
      <c r="AV12362" s="3"/>
      <c r="AW12362" s="3"/>
      <c r="AX12362" s="3"/>
      <c r="AY12362" s="3"/>
      <c r="AZ12362" s="3"/>
      <c r="BA12362" s="3"/>
      <c r="BB12362" s="3"/>
      <c r="BC12362" s="3"/>
      <c r="BD12362" s="3"/>
      <c r="BE12362" s="3"/>
      <c r="BF12362" s="3"/>
      <c r="BG12362" s="3"/>
      <c r="CK12362"/>
    </row>
    <row r="12363" spans="1:89" x14ac:dyDescent="0.25">
      <c r="A12363" s="2"/>
      <c r="B12363" s="5"/>
      <c r="C12363" s="5"/>
      <c r="D12363" s="5"/>
      <c r="E12363" s="5"/>
      <c r="F12363" s="5"/>
      <c r="G12363" s="5"/>
      <c r="H12363" s="5"/>
      <c r="I12363" s="3"/>
      <c r="J12363" s="5"/>
      <c r="K12363" s="5"/>
      <c r="L12363" s="5"/>
      <c r="M12363" s="5"/>
      <c r="AJ12363" s="5"/>
      <c r="AK12363" s="3"/>
      <c r="AL12363" s="5"/>
      <c r="AM12363" s="5"/>
      <c r="AN12363" s="5"/>
      <c r="AO12363" s="5"/>
      <c r="AP12363" s="5"/>
      <c r="AQ12363" s="5"/>
      <c r="AR12363" s="5"/>
      <c r="AS12363" s="3"/>
      <c r="AT12363" s="3"/>
      <c r="AU12363" s="3"/>
      <c r="AV12363" s="3"/>
      <c r="AW12363" s="3"/>
      <c r="AX12363" s="3"/>
      <c r="AY12363" s="3"/>
      <c r="AZ12363" s="3"/>
      <c r="BA12363" s="3"/>
      <c r="BB12363" s="3"/>
      <c r="BC12363" s="3"/>
      <c r="BD12363" s="3"/>
      <c r="BE12363" s="3"/>
      <c r="BF12363" s="3"/>
      <c r="BG12363" s="3"/>
      <c r="CK12363"/>
    </row>
    <row r="12364" spans="1:89" x14ac:dyDescent="0.25">
      <c r="A12364" s="2"/>
      <c r="B12364" s="5"/>
      <c r="C12364" s="5"/>
      <c r="D12364" s="5"/>
      <c r="E12364" s="5"/>
      <c r="F12364" s="5"/>
      <c r="G12364" s="5"/>
      <c r="H12364" s="5"/>
      <c r="I12364" s="3"/>
      <c r="J12364" s="5"/>
      <c r="K12364" s="5"/>
      <c r="L12364" s="5"/>
      <c r="M12364" s="5"/>
      <c r="AJ12364" s="5"/>
      <c r="AK12364" s="3"/>
      <c r="AL12364" s="5"/>
      <c r="AM12364" s="5"/>
      <c r="AN12364" s="5"/>
      <c r="AO12364" s="5"/>
      <c r="AP12364" s="5"/>
      <c r="AQ12364" s="5"/>
      <c r="AR12364" s="5"/>
      <c r="AS12364" s="3"/>
      <c r="AT12364" s="3"/>
      <c r="AU12364" s="3"/>
      <c r="AV12364" s="3"/>
      <c r="AW12364" s="3"/>
      <c r="AX12364" s="3"/>
      <c r="AY12364" s="3"/>
      <c r="AZ12364" s="3"/>
      <c r="BA12364" s="3"/>
      <c r="BB12364" s="3"/>
      <c r="BC12364" s="3"/>
      <c r="BD12364" s="3"/>
      <c r="BE12364" s="3"/>
      <c r="BF12364" s="3"/>
      <c r="BG12364" s="3"/>
      <c r="CK12364"/>
    </row>
    <row r="12365" spans="1:89" x14ac:dyDescent="0.25">
      <c r="A12365" s="2"/>
      <c r="B12365" s="5"/>
      <c r="C12365" s="5"/>
      <c r="D12365" s="5"/>
      <c r="E12365" s="5"/>
      <c r="F12365" s="5"/>
      <c r="G12365" s="5"/>
      <c r="H12365" s="5"/>
      <c r="I12365" s="3"/>
      <c r="J12365" s="5"/>
      <c r="K12365" s="5"/>
      <c r="L12365" s="5"/>
      <c r="M12365" s="5"/>
      <c r="AJ12365" s="3"/>
      <c r="AK12365" s="5"/>
      <c r="AL12365" s="5"/>
      <c r="AM12365" s="5"/>
      <c r="AN12365" s="5"/>
      <c r="AO12365" s="5"/>
      <c r="AP12365" s="5"/>
      <c r="AQ12365" s="5"/>
      <c r="AR12365" s="5"/>
      <c r="AS12365" s="3"/>
      <c r="AT12365" s="3"/>
      <c r="AU12365" s="5"/>
      <c r="AV12365" s="3"/>
      <c r="AW12365" s="3"/>
      <c r="AX12365" s="3"/>
      <c r="AY12365" s="3"/>
      <c r="AZ12365" s="3"/>
      <c r="BA12365" s="3"/>
      <c r="BB12365" s="3"/>
      <c r="BC12365" s="3"/>
      <c r="BD12365" s="3"/>
      <c r="BE12365" s="3"/>
      <c r="BF12365" s="3"/>
      <c r="BG12365" s="3"/>
      <c r="CK12365"/>
    </row>
    <row r="12366" spans="1:89" x14ac:dyDescent="0.25">
      <c r="A12366" s="2"/>
      <c r="B12366" s="5"/>
      <c r="C12366" s="5"/>
      <c r="D12366" s="5"/>
      <c r="E12366" s="5"/>
      <c r="F12366" s="5"/>
      <c r="G12366" s="5"/>
      <c r="H12366" s="5"/>
      <c r="I12366" s="3"/>
      <c r="J12366" s="5"/>
      <c r="K12366" s="5"/>
      <c r="L12366" s="5"/>
      <c r="M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3"/>
      <c r="AU12366" s="5"/>
      <c r="AV12366" s="3"/>
      <c r="AW12366" s="3"/>
      <c r="AX12366" s="3"/>
      <c r="AY12366" s="3"/>
      <c r="AZ12366" s="3"/>
      <c r="BA12366" s="3"/>
      <c r="BB12366" s="3"/>
      <c r="BC12366" s="3"/>
      <c r="BD12366" s="3"/>
      <c r="BE12366" s="3"/>
      <c r="BF12366" s="3"/>
      <c r="BG12366" s="3"/>
      <c r="CK12366"/>
    </row>
    <row r="12367" spans="1:89" x14ac:dyDescent="0.25">
      <c r="A12367" s="2"/>
      <c r="B12367" s="5"/>
      <c r="C12367" s="5"/>
      <c r="D12367" s="5"/>
      <c r="E12367" s="5"/>
      <c r="F12367" s="5"/>
      <c r="G12367" s="5"/>
      <c r="H12367" s="5"/>
      <c r="I12367" s="3"/>
      <c r="J12367" s="5"/>
      <c r="K12367" s="5"/>
      <c r="L12367" s="5"/>
      <c r="M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3"/>
      <c r="AU12367" s="5"/>
      <c r="AV12367" s="3"/>
      <c r="AW12367" s="3"/>
      <c r="AX12367" s="3"/>
      <c r="AY12367" s="3"/>
      <c r="AZ12367" s="3"/>
      <c r="BA12367" s="3"/>
      <c r="BB12367" s="3"/>
      <c r="BC12367" s="3"/>
      <c r="BD12367" s="3"/>
      <c r="BE12367" s="3"/>
      <c r="BF12367" s="3"/>
      <c r="BG12367" s="3"/>
      <c r="CK12367"/>
    </row>
    <row r="12368" spans="1:89" x14ac:dyDescent="0.25">
      <c r="A12368" s="2"/>
      <c r="B12368" s="5"/>
      <c r="C12368" s="5"/>
      <c r="D12368" s="5"/>
      <c r="E12368" s="5"/>
      <c r="F12368" s="5"/>
      <c r="G12368" s="5"/>
      <c r="H12368" s="5"/>
      <c r="I12368" s="3"/>
      <c r="J12368" s="5"/>
      <c r="K12368" s="5"/>
      <c r="L12368" s="5"/>
      <c r="M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3"/>
      <c r="AU12368" s="5"/>
      <c r="AV12368" s="3"/>
      <c r="AW12368" s="3"/>
      <c r="AX12368" s="3"/>
      <c r="AY12368" s="3"/>
      <c r="AZ12368" s="3"/>
      <c r="BA12368" s="3"/>
      <c r="BB12368" s="3"/>
      <c r="BC12368" s="3"/>
      <c r="BD12368" s="3"/>
      <c r="BE12368" s="3"/>
      <c r="BF12368" s="3"/>
      <c r="BG12368" s="3"/>
      <c r="CK12368"/>
    </row>
    <row r="12369" spans="1:89" x14ac:dyDescent="0.25">
      <c r="A12369" s="2"/>
      <c r="B12369" s="5"/>
      <c r="C12369" s="5"/>
      <c r="D12369" s="5"/>
      <c r="E12369" s="5"/>
      <c r="F12369" s="5"/>
      <c r="G12369" s="5"/>
      <c r="H12369" s="5"/>
      <c r="I12369" s="3"/>
      <c r="J12369" s="5"/>
      <c r="K12369" s="5"/>
      <c r="L12369" s="5"/>
      <c r="M12369" s="5"/>
      <c r="AJ12369" s="3"/>
      <c r="AK12369" s="5"/>
      <c r="AL12369" s="5"/>
      <c r="AM12369" s="5"/>
      <c r="AN12369" s="5"/>
      <c r="AO12369" s="5"/>
      <c r="AP12369" s="5"/>
      <c r="AQ12369" s="5"/>
      <c r="AR12369" s="5"/>
      <c r="AS12369" s="3"/>
      <c r="AT12369" s="3"/>
      <c r="AU12369" s="5"/>
      <c r="AV12369" s="3"/>
      <c r="AW12369" s="3"/>
      <c r="AX12369" s="3"/>
      <c r="AY12369" s="3"/>
      <c r="AZ12369" s="3"/>
      <c r="BA12369" s="3"/>
      <c r="BB12369" s="3"/>
      <c r="BC12369" s="3"/>
      <c r="BD12369" s="3"/>
      <c r="BE12369" s="3"/>
      <c r="BF12369" s="3"/>
      <c r="BG12369" s="3"/>
      <c r="CK12369"/>
    </row>
    <row r="12370" spans="1:89" x14ac:dyDescent="0.25">
      <c r="A12370" s="2"/>
      <c r="B12370" s="5"/>
      <c r="C12370" s="5"/>
      <c r="D12370" s="5"/>
      <c r="E12370" s="5"/>
      <c r="F12370" s="5"/>
      <c r="G12370" s="5"/>
      <c r="H12370" s="5"/>
      <c r="I12370" s="3"/>
      <c r="J12370" s="5"/>
      <c r="K12370" s="5"/>
      <c r="L12370" s="5"/>
      <c r="M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3"/>
      <c r="AU12370" s="5"/>
      <c r="AV12370" s="3"/>
      <c r="AW12370" s="3"/>
      <c r="AX12370" s="3"/>
      <c r="AY12370" s="3"/>
      <c r="AZ12370" s="3"/>
      <c r="BA12370" s="3"/>
      <c r="BB12370" s="3"/>
      <c r="BC12370" s="3"/>
      <c r="BD12370" s="3"/>
      <c r="BE12370" s="3"/>
      <c r="BF12370" s="3"/>
      <c r="BG12370" s="3"/>
      <c r="CK12370"/>
    </row>
    <row r="12371" spans="1:89" x14ac:dyDescent="0.25">
      <c r="A12371" s="2"/>
      <c r="B12371" s="5"/>
      <c r="C12371" s="5"/>
      <c r="D12371" s="5"/>
      <c r="E12371" s="5"/>
      <c r="F12371" s="5"/>
      <c r="G12371" s="5"/>
      <c r="H12371" s="5"/>
      <c r="I12371" s="3"/>
      <c r="J12371" s="5"/>
      <c r="K12371" s="5"/>
      <c r="L12371" s="5"/>
      <c r="M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3"/>
      <c r="AU12371" s="5"/>
      <c r="AV12371" s="3"/>
      <c r="AW12371" s="3"/>
      <c r="AX12371" s="3"/>
      <c r="AY12371" s="3"/>
      <c r="AZ12371" s="3"/>
      <c r="BA12371" s="3"/>
      <c r="BB12371" s="3"/>
      <c r="BC12371" s="3"/>
      <c r="BD12371" s="3"/>
      <c r="BE12371" s="3"/>
      <c r="BF12371" s="3"/>
      <c r="BG12371" s="3"/>
      <c r="CK12371"/>
    </row>
    <row r="12372" spans="1:89" x14ac:dyDescent="0.25">
      <c r="A12372" s="2"/>
      <c r="B12372" s="5"/>
      <c r="C12372" s="5"/>
      <c r="D12372" s="5"/>
      <c r="E12372" s="5"/>
      <c r="F12372" s="5"/>
      <c r="G12372" s="5"/>
      <c r="H12372" s="5"/>
      <c r="I12372" s="3"/>
      <c r="J12372" s="5"/>
      <c r="K12372" s="5"/>
      <c r="L12372" s="5"/>
      <c r="M12372" s="5"/>
      <c r="AJ12372" s="3"/>
      <c r="AK12372" s="3"/>
      <c r="AL12372" s="3"/>
      <c r="AM12372" s="3"/>
      <c r="AN12372" s="3"/>
      <c r="AO12372" s="5"/>
      <c r="AP12372" s="5"/>
      <c r="AQ12372" s="5"/>
      <c r="AR12372" s="5"/>
      <c r="AS12372" s="5"/>
      <c r="AT12372" s="3"/>
      <c r="AU12372" s="5"/>
      <c r="AV12372" s="3"/>
      <c r="AW12372" s="3"/>
      <c r="AX12372" s="3"/>
      <c r="AY12372" s="3"/>
      <c r="AZ12372" s="3"/>
      <c r="BA12372" s="3"/>
      <c r="BB12372" s="3"/>
      <c r="BC12372" s="3"/>
      <c r="BD12372" s="3"/>
      <c r="BE12372" s="3"/>
      <c r="BF12372" s="3"/>
      <c r="BG12372" s="3"/>
      <c r="CK12372"/>
    </row>
    <row r="12373" spans="1:89" x14ac:dyDescent="0.25">
      <c r="A12373" s="2"/>
      <c r="B12373" s="5"/>
      <c r="C12373" s="5"/>
      <c r="D12373" s="5"/>
      <c r="E12373" s="5"/>
      <c r="F12373" s="5"/>
      <c r="G12373" s="5"/>
      <c r="H12373" s="5"/>
      <c r="I12373" s="3"/>
      <c r="J12373" s="5"/>
      <c r="K12373" s="5"/>
      <c r="L12373" s="5"/>
      <c r="M12373" s="5"/>
      <c r="AJ12373" s="3"/>
      <c r="AK12373" s="3"/>
      <c r="AL12373" s="3"/>
      <c r="AM12373" s="3"/>
      <c r="AN12373" s="5"/>
      <c r="AO12373" s="5"/>
      <c r="AP12373" s="5"/>
      <c r="AQ12373" s="5"/>
      <c r="AR12373" s="5"/>
      <c r="AS12373" s="5"/>
      <c r="AT12373" s="3"/>
      <c r="AU12373" s="5"/>
      <c r="AV12373" s="3"/>
      <c r="AW12373" s="3"/>
      <c r="AX12373" s="3"/>
      <c r="AY12373" s="3"/>
      <c r="AZ12373" s="3"/>
      <c r="BA12373" s="3"/>
      <c r="BB12373" s="3"/>
      <c r="BC12373" s="3"/>
      <c r="BD12373" s="3"/>
      <c r="BE12373" s="3"/>
      <c r="BF12373" s="3"/>
      <c r="BG12373" s="3"/>
      <c r="CK12373"/>
    </row>
    <row r="12374" spans="1:89" x14ac:dyDescent="0.25">
      <c r="A12374" s="2"/>
      <c r="B12374" s="5"/>
      <c r="C12374" s="5"/>
      <c r="D12374" s="5"/>
      <c r="E12374" s="5"/>
      <c r="F12374" s="5"/>
      <c r="G12374" s="5"/>
      <c r="H12374" s="5"/>
      <c r="I12374" s="3"/>
      <c r="J12374" s="5"/>
      <c r="K12374" s="5"/>
      <c r="L12374" s="5"/>
      <c r="M12374" s="5"/>
      <c r="AJ12374" s="3"/>
      <c r="AK12374" s="3"/>
      <c r="AL12374" s="3"/>
      <c r="AM12374" s="3"/>
      <c r="AN12374" s="3"/>
      <c r="AO12374" s="5"/>
      <c r="AP12374" s="5"/>
      <c r="AQ12374" s="5"/>
      <c r="AR12374" s="5"/>
      <c r="AS12374" s="5"/>
      <c r="AT12374" s="3"/>
      <c r="AU12374" s="5"/>
      <c r="AV12374" s="3"/>
      <c r="AW12374" s="3"/>
      <c r="AX12374" s="3"/>
      <c r="AY12374" s="3"/>
      <c r="AZ12374" s="3"/>
      <c r="BA12374" s="3"/>
      <c r="BB12374" s="3"/>
      <c r="BC12374" s="3"/>
      <c r="BD12374" s="3"/>
      <c r="BE12374" s="3"/>
      <c r="BF12374" s="3"/>
      <c r="BG12374" s="3"/>
      <c r="CK12374"/>
    </row>
    <row r="12375" spans="1:89" x14ac:dyDescent="0.25">
      <c r="A12375" s="2"/>
      <c r="B12375" s="5"/>
      <c r="C12375" s="5"/>
      <c r="D12375" s="5"/>
      <c r="E12375" s="5"/>
      <c r="F12375" s="5"/>
      <c r="G12375" s="5"/>
      <c r="H12375" s="5"/>
      <c r="I12375" s="3"/>
      <c r="J12375" s="5"/>
      <c r="K12375" s="5"/>
      <c r="L12375" s="5"/>
      <c r="M12375" s="5"/>
      <c r="AJ12375" s="3"/>
      <c r="AK12375" s="3"/>
      <c r="AL12375" s="3"/>
      <c r="AM12375" s="3"/>
      <c r="AN12375" s="5"/>
      <c r="AO12375" s="5"/>
      <c r="AP12375" s="5"/>
      <c r="AQ12375" s="5"/>
      <c r="AR12375" s="5"/>
      <c r="AS12375" s="5"/>
      <c r="AT12375" s="3"/>
      <c r="AU12375" s="3"/>
      <c r="AV12375" s="3"/>
      <c r="AW12375" s="3"/>
      <c r="AX12375" s="3"/>
      <c r="AY12375" s="3"/>
      <c r="AZ12375" s="3"/>
      <c r="BA12375" s="3"/>
      <c r="BB12375" s="3"/>
      <c r="BC12375" s="3"/>
      <c r="BD12375" s="3"/>
      <c r="BE12375" s="3"/>
      <c r="BF12375" s="3"/>
      <c r="BG12375" s="3"/>
      <c r="CK12375"/>
    </row>
    <row r="12376" spans="1:89" x14ac:dyDescent="0.25">
      <c r="A12376" s="2"/>
      <c r="B12376" s="5"/>
      <c r="C12376" s="5"/>
      <c r="D12376" s="5"/>
      <c r="E12376" s="5"/>
      <c r="F12376" s="5"/>
      <c r="G12376" s="5"/>
      <c r="H12376" s="5"/>
      <c r="I12376" s="5"/>
      <c r="J12376" s="5"/>
      <c r="K12376" s="5"/>
      <c r="L12376" s="5"/>
      <c r="M12376" s="5"/>
      <c r="AJ12376" s="5"/>
      <c r="AK12376" s="3"/>
      <c r="AL12376" s="3"/>
      <c r="AM12376" s="3"/>
      <c r="AN12376" s="5"/>
      <c r="AO12376" s="5"/>
      <c r="AP12376" s="5"/>
      <c r="AQ12376" s="5"/>
      <c r="AR12376" s="5"/>
      <c r="AS12376" s="5"/>
      <c r="AT12376" s="3"/>
      <c r="AU12376" s="5"/>
      <c r="AV12376" s="3"/>
      <c r="AW12376" s="3"/>
      <c r="AX12376" s="3"/>
      <c r="AY12376" s="3"/>
      <c r="AZ12376" s="3"/>
      <c r="BA12376" s="3"/>
      <c r="BB12376" s="3"/>
      <c r="BC12376" s="3"/>
      <c r="BD12376" s="3"/>
      <c r="BE12376" s="3"/>
      <c r="BF12376" s="3"/>
      <c r="BG12376" s="3"/>
      <c r="CK12376"/>
    </row>
    <row r="12377" spans="1:89" x14ac:dyDescent="0.25">
      <c r="A12377" s="2"/>
      <c r="B12377" s="5"/>
      <c r="C12377" s="5"/>
      <c r="D12377" s="5"/>
      <c r="E12377" s="5"/>
      <c r="F12377" s="5"/>
      <c r="G12377" s="5"/>
      <c r="H12377" s="5"/>
      <c r="I12377" s="3"/>
      <c r="J12377" s="5"/>
      <c r="K12377" s="5"/>
      <c r="L12377" s="5"/>
      <c r="M12377" s="5"/>
      <c r="AJ12377" s="3"/>
      <c r="AK12377" s="3"/>
      <c r="AL12377" s="3"/>
      <c r="AM12377" s="3"/>
      <c r="AN12377" s="5"/>
      <c r="AO12377" s="5"/>
      <c r="AP12377" s="5"/>
      <c r="AQ12377" s="5"/>
      <c r="AR12377" s="5"/>
      <c r="AS12377" s="5"/>
      <c r="AT12377" s="3"/>
      <c r="AU12377" s="3"/>
      <c r="AV12377" s="3"/>
      <c r="AW12377" s="3"/>
      <c r="AX12377" s="3"/>
      <c r="AY12377" s="3"/>
      <c r="AZ12377" s="3"/>
      <c r="BA12377" s="3"/>
      <c r="BB12377" s="3"/>
      <c r="BC12377" s="3"/>
      <c r="BD12377" s="3"/>
      <c r="BE12377" s="3"/>
      <c r="BF12377" s="3"/>
      <c r="BG12377" s="3"/>
      <c r="CK12377"/>
    </row>
    <row r="12378" spans="1:89" x14ac:dyDescent="0.25">
      <c r="A12378" s="2"/>
      <c r="B12378" s="5"/>
      <c r="C12378" s="5"/>
      <c r="D12378" s="5"/>
      <c r="E12378" s="5"/>
      <c r="F12378" s="5"/>
      <c r="G12378" s="5"/>
      <c r="H12378" s="5"/>
      <c r="I12378" s="3"/>
      <c r="J12378" s="5"/>
      <c r="K12378" s="5"/>
      <c r="L12378" s="5"/>
      <c r="M12378" s="5"/>
      <c r="AJ12378" s="3"/>
      <c r="AK12378" s="3"/>
      <c r="AL12378" s="3"/>
      <c r="AM12378" s="3"/>
      <c r="AN12378" s="3"/>
      <c r="AO12378" s="5"/>
      <c r="AP12378" s="5"/>
      <c r="AQ12378" s="5"/>
      <c r="AR12378" s="5"/>
      <c r="AS12378" s="5"/>
      <c r="AT12378" s="3"/>
      <c r="AU12378" s="3"/>
      <c r="AV12378" s="3"/>
      <c r="AW12378" s="3"/>
      <c r="AX12378" s="3"/>
      <c r="AY12378" s="3"/>
      <c r="AZ12378" s="3"/>
      <c r="BA12378" s="3"/>
      <c r="BB12378" s="3"/>
      <c r="BC12378" s="3"/>
      <c r="BD12378" s="3"/>
      <c r="BE12378" s="3"/>
      <c r="BF12378" s="3"/>
      <c r="BG12378" s="3"/>
      <c r="CK12378"/>
    </row>
    <row r="12379" spans="1:89" x14ac:dyDescent="0.25">
      <c r="A12379" s="2"/>
      <c r="B12379" s="5"/>
      <c r="C12379" s="5"/>
      <c r="D12379" s="5"/>
      <c r="E12379" s="5"/>
      <c r="F12379" s="5"/>
      <c r="G12379" s="5"/>
      <c r="H12379" s="5"/>
      <c r="I12379" s="3"/>
      <c r="J12379" s="5"/>
      <c r="K12379" s="5"/>
      <c r="L12379" s="5"/>
      <c r="M12379" s="5"/>
      <c r="AJ12379" s="3"/>
      <c r="AK12379" s="3"/>
      <c r="AL12379" s="3"/>
      <c r="AM12379" s="3"/>
      <c r="AN12379" s="3"/>
      <c r="AO12379" s="5"/>
      <c r="AP12379" s="5"/>
      <c r="AQ12379" s="5"/>
      <c r="AR12379" s="5"/>
      <c r="AS12379" s="5"/>
      <c r="AT12379" s="3"/>
      <c r="AU12379" s="3"/>
      <c r="AV12379" s="3"/>
      <c r="AW12379" s="3"/>
      <c r="AX12379" s="3"/>
      <c r="AY12379" s="3"/>
      <c r="AZ12379" s="3"/>
      <c r="BA12379" s="3"/>
      <c r="BB12379" s="3"/>
      <c r="BC12379" s="3"/>
      <c r="BD12379" s="3"/>
      <c r="BE12379" s="3"/>
      <c r="BF12379" s="3"/>
      <c r="BG12379" s="3"/>
      <c r="CK12379"/>
    </row>
    <row r="12380" spans="1:89" x14ac:dyDescent="0.25">
      <c r="A12380" s="2"/>
      <c r="B12380" s="5"/>
      <c r="C12380" s="5"/>
      <c r="D12380" s="5"/>
      <c r="E12380" s="5"/>
      <c r="F12380" s="5"/>
      <c r="G12380" s="5"/>
      <c r="H12380" s="5"/>
      <c r="I12380" s="3"/>
      <c r="J12380" s="5"/>
      <c r="K12380" s="5"/>
      <c r="L12380" s="5"/>
      <c r="M12380" s="5"/>
      <c r="AJ12380" s="3"/>
      <c r="AK12380" s="3"/>
      <c r="AL12380" s="3"/>
      <c r="AM12380" s="3"/>
      <c r="AN12380" s="5"/>
      <c r="AO12380" s="5"/>
      <c r="AP12380" s="5"/>
      <c r="AQ12380" s="5"/>
      <c r="AR12380" s="5"/>
      <c r="AS12380" s="5"/>
      <c r="AT12380" s="3"/>
      <c r="AU12380" s="3"/>
      <c r="AV12380" s="3"/>
      <c r="AW12380" s="3"/>
      <c r="AX12380" s="3"/>
      <c r="AY12380" s="3"/>
      <c r="AZ12380" s="3"/>
      <c r="BA12380" s="3"/>
      <c r="BB12380" s="3"/>
      <c r="BC12380" s="3"/>
      <c r="BD12380" s="3"/>
      <c r="BE12380" s="3"/>
      <c r="BF12380" s="3"/>
      <c r="BG12380" s="3"/>
      <c r="CK12380"/>
    </row>
    <row r="12381" spans="1:89" x14ac:dyDescent="0.25">
      <c r="A12381" s="2"/>
      <c r="B12381" s="5"/>
      <c r="C12381" s="5"/>
      <c r="D12381" s="5"/>
      <c r="E12381" s="5"/>
      <c r="F12381" s="5"/>
      <c r="G12381" s="5"/>
      <c r="H12381" s="5"/>
      <c r="I12381" s="3"/>
      <c r="J12381" s="5"/>
      <c r="K12381" s="5"/>
      <c r="L12381" s="5"/>
      <c r="M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3"/>
      <c r="AU12381" s="5"/>
      <c r="AV12381" s="3"/>
      <c r="AW12381" s="3"/>
      <c r="AX12381" s="3"/>
      <c r="AY12381" s="3"/>
      <c r="AZ12381" s="3"/>
      <c r="BA12381" s="3"/>
      <c r="BB12381" s="3"/>
      <c r="BC12381" s="3"/>
      <c r="BD12381" s="3"/>
      <c r="BE12381" s="3"/>
      <c r="BF12381" s="3"/>
      <c r="BG12381" s="3"/>
      <c r="CK12381"/>
    </row>
    <row r="12382" spans="1:89" x14ac:dyDescent="0.25">
      <c r="A12382" s="2"/>
      <c r="B12382" s="5"/>
      <c r="C12382" s="5"/>
      <c r="D12382" s="5"/>
      <c r="E12382" s="5"/>
      <c r="F12382" s="5"/>
      <c r="G12382" s="5"/>
      <c r="H12382" s="5"/>
      <c r="I12382" s="3"/>
      <c r="J12382" s="5"/>
      <c r="K12382" s="5"/>
      <c r="L12382" s="5"/>
      <c r="M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3"/>
      <c r="AU12382" s="5"/>
      <c r="AV12382" s="3"/>
      <c r="AW12382" s="3"/>
      <c r="AX12382" s="3"/>
      <c r="AY12382" s="3"/>
      <c r="AZ12382" s="3"/>
      <c r="BA12382" s="3"/>
      <c r="BB12382" s="3"/>
      <c r="BC12382" s="3"/>
      <c r="BD12382" s="3"/>
      <c r="BE12382" s="3"/>
      <c r="BF12382" s="3"/>
      <c r="BG12382" s="3"/>
      <c r="CK12382"/>
    </row>
    <row r="12383" spans="1:89" x14ac:dyDescent="0.25">
      <c r="A12383" s="2"/>
      <c r="B12383" s="5"/>
      <c r="C12383" s="5"/>
      <c r="D12383" s="5"/>
      <c r="E12383" s="5"/>
      <c r="F12383" s="5"/>
      <c r="G12383" s="5"/>
      <c r="H12383" s="5"/>
      <c r="I12383" s="3"/>
      <c r="J12383" s="5"/>
      <c r="K12383" s="5"/>
      <c r="L12383" s="5"/>
      <c r="M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3"/>
      <c r="AU12383" s="5"/>
      <c r="AV12383" s="3"/>
      <c r="AW12383" s="3"/>
      <c r="AX12383" s="3"/>
      <c r="AY12383" s="3"/>
      <c r="AZ12383" s="3"/>
      <c r="BA12383" s="3"/>
      <c r="BB12383" s="3"/>
      <c r="BC12383" s="3"/>
      <c r="BD12383" s="3"/>
      <c r="BE12383" s="3"/>
      <c r="BF12383" s="3"/>
      <c r="BG12383" s="3"/>
      <c r="CK12383"/>
    </row>
    <row r="12384" spans="1:89" x14ac:dyDescent="0.25">
      <c r="A12384" s="2"/>
      <c r="B12384" s="5"/>
      <c r="C12384" s="5"/>
      <c r="D12384" s="5"/>
      <c r="E12384" s="5"/>
      <c r="F12384" s="5"/>
      <c r="G12384" s="5"/>
      <c r="H12384" s="5"/>
      <c r="I12384" s="3"/>
      <c r="J12384" s="5"/>
      <c r="K12384" s="5"/>
      <c r="L12384" s="5"/>
      <c r="M12384" s="5"/>
      <c r="AJ12384" s="3"/>
      <c r="AK12384" s="3"/>
      <c r="AL12384" s="3"/>
      <c r="AM12384" s="3"/>
      <c r="AN12384" s="3"/>
      <c r="AO12384" s="5"/>
      <c r="AP12384" s="5"/>
      <c r="AQ12384" s="5"/>
      <c r="AR12384" s="5"/>
      <c r="AS12384" s="5"/>
      <c r="AT12384" s="3"/>
      <c r="AU12384" s="3"/>
      <c r="AV12384" s="3"/>
      <c r="AW12384" s="3"/>
      <c r="AX12384" s="3"/>
      <c r="AY12384" s="3"/>
      <c r="AZ12384" s="3"/>
      <c r="BA12384" s="3"/>
      <c r="BB12384" s="3"/>
      <c r="BC12384" s="3"/>
      <c r="BD12384" s="3"/>
      <c r="BE12384" s="3"/>
      <c r="BF12384" s="3"/>
      <c r="BG12384" s="3"/>
      <c r="CK12384"/>
    </row>
    <row r="12385" spans="1:89" x14ac:dyDescent="0.25">
      <c r="A12385" s="2"/>
      <c r="B12385" s="5"/>
      <c r="C12385" s="5"/>
      <c r="D12385" s="5"/>
      <c r="E12385" s="5"/>
      <c r="F12385" s="5"/>
      <c r="G12385" s="5"/>
      <c r="H12385" s="5"/>
      <c r="I12385" s="3"/>
      <c r="J12385" s="5"/>
      <c r="K12385" s="5"/>
      <c r="L12385" s="5"/>
      <c r="M12385" s="5"/>
      <c r="AJ12385" s="3"/>
      <c r="AK12385" s="3"/>
      <c r="AL12385" s="3"/>
      <c r="AM12385" s="3"/>
      <c r="AN12385" s="5"/>
      <c r="AO12385" s="5"/>
      <c r="AP12385" s="5"/>
      <c r="AQ12385" s="5"/>
      <c r="AR12385" s="5"/>
      <c r="AS12385" s="5"/>
      <c r="AT12385" s="3"/>
      <c r="AU12385" s="5"/>
      <c r="AV12385" s="3"/>
      <c r="AW12385" s="3"/>
      <c r="AX12385" s="3"/>
      <c r="AY12385" s="3"/>
      <c r="AZ12385" s="3"/>
      <c r="BA12385" s="3"/>
      <c r="BB12385" s="3"/>
      <c r="BC12385" s="3"/>
      <c r="BD12385" s="3"/>
      <c r="BE12385" s="3"/>
      <c r="BF12385" s="3"/>
      <c r="BG12385" s="3"/>
      <c r="CK12385"/>
    </row>
    <row r="12386" spans="1:89" x14ac:dyDescent="0.25">
      <c r="A12386" s="2"/>
      <c r="B12386" s="5"/>
      <c r="C12386" s="5"/>
      <c r="D12386" s="5"/>
      <c r="E12386" s="5"/>
      <c r="F12386" s="5"/>
      <c r="G12386" s="5"/>
      <c r="H12386" s="5"/>
      <c r="I12386" s="3"/>
      <c r="J12386" s="5"/>
      <c r="K12386" s="5"/>
      <c r="L12386" s="5"/>
      <c r="M12386" s="5"/>
      <c r="AJ12386" s="3"/>
      <c r="AK12386" s="3"/>
      <c r="AL12386" s="3"/>
      <c r="AM12386" s="3"/>
      <c r="AN12386" s="3"/>
      <c r="AO12386" s="5"/>
      <c r="AP12386" s="5"/>
      <c r="AQ12386" s="5"/>
      <c r="AR12386" s="5"/>
      <c r="AS12386" s="5"/>
      <c r="AT12386" s="3"/>
      <c r="AU12386" s="3"/>
      <c r="AV12386" s="3"/>
      <c r="AW12386" s="3"/>
      <c r="AX12386" s="3"/>
      <c r="AY12386" s="3"/>
      <c r="AZ12386" s="3"/>
      <c r="BA12386" s="3"/>
      <c r="BB12386" s="3"/>
      <c r="BC12386" s="3"/>
      <c r="BD12386" s="3"/>
      <c r="BE12386" s="3"/>
      <c r="BF12386" s="3"/>
      <c r="BG12386" s="3"/>
      <c r="CK12386"/>
    </row>
    <row r="12387" spans="1:89" x14ac:dyDescent="0.25">
      <c r="A12387" s="2"/>
      <c r="B12387" s="5"/>
      <c r="C12387" s="5"/>
      <c r="D12387" s="5"/>
      <c r="E12387" s="5"/>
      <c r="F12387" s="5"/>
      <c r="G12387" s="5"/>
      <c r="H12387" s="5"/>
      <c r="I12387" s="3"/>
      <c r="J12387" s="5"/>
      <c r="K12387" s="5"/>
      <c r="L12387" s="5"/>
      <c r="M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3"/>
      <c r="AU12387" s="5"/>
      <c r="AV12387" s="3"/>
      <c r="AW12387" s="3"/>
      <c r="AX12387" s="3"/>
      <c r="AY12387" s="3"/>
      <c r="AZ12387" s="3"/>
      <c r="BA12387" s="3"/>
      <c r="BB12387" s="3"/>
      <c r="BC12387" s="3"/>
      <c r="BD12387" s="3"/>
      <c r="BE12387" s="3"/>
      <c r="BF12387" s="3"/>
      <c r="BG12387" s="3"/>
      <c r="CK12387"/>
    </row>
    <row r="12388" spans="1:89" x14ac:dyDescent="0.25">
      <c r="A12388" s="2"/>
      <c r="B12388" s="5"/>
      <c r="C12388" s="5"/>
      <c r="D12388" s="5"/>
      <c r="E12388" s="5"/>
      <c r="F12388" s="5"/>
      <c r="G12388" s="5"/>
      <c r="H12388" s="5"/>
      <c r="I12388" s="3"/>
      <c r="J12388" s="5"/>
      <c r="K12388" s="5"/>
      <c r="L12388" s="5"/>
      <c r="M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3"/>
      <c r="AU12388" s="5"/>
      <c r="AV12388" s="3"/>
      <c r="AW12388" s="3"/>
      <c r="AX12388" s="3"/>
      <c r="AY12388" s="3"/>
      <c r="AZ12388" s="3"/>
      <c r="BA12388" s="3"/>
      <c r="BB12388" s="3"/>
      <c r="BC12388" s="3"/>
      <c r="BD12388" s="3"/>
      <c r="BE12388" s="3"/>
      <c r="BF12388" s="3"/>
      <c r="BG12388" s="3"/>
      <c r="CK12388"/>
    </row>
    <row r="12389" spans="1:89" x14ac:dyDescent="0.25">
      <c r="A12389" s="2"/>
      <c r="B12389" s="5"/>
      <c r="C12389" s="5"/>
      <c r="D12389" s="5"/>
      <c r="E12389" s="5"/>
      <c r="F12389" s="5"/>
      <c r="G12389" s="5"/>
      <c r="H12389" s="5"/>
      <c r="I12389" s="3"/>
      <c r="J12389" s="5"/>
      <c r="K12389" s="5"/>
      <c r="L12389" s="5"/>
      <c r="M12389" s="5"/>
      <c r="AJ12389" s="3"/>
      <c r="AK12389" s="3"/>
      <c r="AL12389" s="3"/>
      <c r="AM12389" s="3"/>
      <c r="AN12389" s="3"/>
      <c r="AO12389" s="5"/>
      <c r="AP12389" s="5"/>
      <c r="AQ12389" s="5"/>
      <c r="AR12389" s="5"/>
      <c r="AS12389" s="5"/>
      <c r="AT12389" s="3"/>
      <c r="AU12389" s="5"/>
      <c r="AV12389" s="3"/>
      <c r="AW12389" s="3"/>
      <c r="AX12389" s="3"/>
      <c r="AY12389" s="3"/>
      <c r="AZ12389" s="3"/>
      <c r="BA12389" s="3"/>
      <c r="BB12389" s="3"/>
      <c r="BC12389" s="3"/>
      <c r="BD12389" s="3"/>
      <c r="BE12389" s="3"/>
      <c r="BF12389" s="3"/>
      <c r="BG12389" s="3"/>
      <c r="CK12389"/>
    </row>
    <row r="12390" spans="1:89" x14ac:dyDescent="0.25">
      <c r="A12390" s="2"/>
      <c r="B12390" s="5"/>
      <c r="C12390" s="5"/>
      <c r="D12390" s="5"/>
      <c r="E12390" s="5"/>
      <c r="F12390" s="5"/>
      <c r="G12390" s="5"/>
      <c r="H12390" s="5"/>
      <c r="I12390" s="5"/>
      <c r="J12390" s="5"/>
      <c r="K12390" s="5"/>
      <c r="L12390" s="5"/>
      <c r="M12390" s="5"/>
      <c r="AJ12390" s="5"/>
      <c r="AK12390" s="5"/>
      <c r="AL12390" s="3"/>
      <c r="AM12390" s="5"/>
      <c r="AN12390" s="5"/>
      <c r="AO12390" s="5"/>
      <c r="AP12390" s="5"/>
      <c r="AQ12390" s="5"/>
      <c r="AR12390" s="5"/>
      <c r="AS12390" s="5"/>
      <c r="AT12390" s="3"/>
      <c r="AU12390" s="5"/>
      <c r="AV12390" s="3"/>
      <c r="AW12390" s="3"/>
      <c r="AX12390" s="3"/>
      <c r="AY12390" s="3"/>
      <c r="AZ12390" s="3"/>
      <c r="BA12390" s="3"/>
      <c r="BB12390" s="3"/>
      <c r="BC12390" s="3"/>
      <c r="BD12390" s="3"/>
      <c r="BE12390" s="3"/>
      <c r="BF12390" s="3"/>
      <c r="BG12390" s="3"/>
      <c r="CK12390"/>
    </row>
    <row r="12391" spans="1:89" x14ac:dyDescent="0.25">
      <c r="A12391" s="2"/>
      <c r="B12391" s="5"/>
      <c r="C12391" s="5"/>
      <c r="D12391" s="5"/>
      <c r="E12391" s="5"/>
      <c r="F12391" s="5"/>
      <c r="G12391" s="5"/>
      <c r="H12391" s="5"/>
      <c r="I12391" s="5"/>
      <c r="J12391" s="5"/>
      <c r="K12391" s="5"/>
      <c r="L12391" s="5"/>
      <c r="M12391" s="5"/>
      <c r="AJ12391" s="3"/>
      <c r="AK12391" s="3"/>
      <c r="AL12391" s="3"/>
      <c r="AM12391" s="3"/>
      <c r="AN12391" s="3"/>
      <c r="AO12391" s="5"/>
      <c r="AP12391" s="5"/>
      <c r="AQ12391" s="5"/>
      <c r="AR12391" s="5"/>
      <c r="AS12391" s="5"/>
      <c r="AT12391" s="3"/>
      <c r="AU12391" s="5"/>
      <c r="AV12391" s="3"/>
      <c r="AW12391" s="3"/>
      <c r="AX12391" s="3"/>
      <c r="AY12391" s="3"/>
      <c r="AZ12391" s="3"/>
      <c r="BA12391" s="3"/>
      <c r="BB12391" s="3"/>
      <c r="BC12391" s="3"/>
      <c r="BD12391" s="3"/>
      <c r="BE12391" s="3"/>
      <c r="BF12391" s="3"/>
      <c r="BG12391" s="3"/>
      <c r="CK12391"/>
    </row>
    <row r="12392" spans="1:89" x14ac:dyDescent="0.25">
      <c r="A12392" s="2"/>
      <c r="B12392" s="5"/>
      <c r="C12392" s="5"/>
      <c r="D12392" s="5"/>
      <c r="E12392" s="5"/>
      <c r="F12392" s="5"/>
      <c r="G12392" s="5"/>
      <c r="H12392" s="5"/>
      <c r="I12392" s="3"/>
      <c r="J12392" s="5"/>
      <c r="K12392" s="5"/>
      <c r="L12392" s="5"/>
      <c r="M12392" s="5"/>
      <c r="AJ12392" s="3"/>
      <c r="AK12392" s="3"/>
      <c r="AL12392" s="3"/>
      <c r="AM12392" s="3"/>
      <c r="AN12392" s="5"/>
      <c r="AO12392" s="5"/>
      <c r="AP12392" s="5"/>
      <c r="AQ12392" s="5"/>
      <c r="AR12392" s="5"/>
      <c r="AS12392" s="5"/>
      <c r="AT12392" s="3"/>
      <c r="AU12392" s="5"/>
      <c r="AV12392" s="3"/>
      <c r="AW12392" s="3"/>
      <c r="AX12392" s="3"/>
      <c r="AY12392" s="3"/>
      <c r="AZ12392" s="3"/>
      <c r="BA12392" s="3"/>
      <c r="BB12392" s="3"/>
      <c r="BC12392" s="3"/>
      <c r="BD12392" s="3"/>
      <c r="BE12392" s="3"/>
      <c r="BF12392" s="3"/>
      <c r="BG12392" s="3"/>
      <c r="CK12392"/>
    </row>
    <row r="12393" spans="1:89" x14ac:dyDescent="0.25">
      <c r="A12393" s="2"/>
      <c r="B12393" s="5"/>
      <c r="C12393" s="5"/>
      <c r="D12393" s="5"/>
      <c r="E12393" s="5"/>
      <c r="F12393" s="5"/>
      <c r="G12393" s="5"/>
      <c r="H12393" s="5"/>
      <c r="I12393" s="5"/>
      <c r="J12393" s="5"/>
      <c r="K12393" s="5"/>
      <c r="L12393" s="5"/>
      <c r="M12393" s="5"/>
      <c r="AJ12393" s="3"/>
      <c r="AK12393" s="3"/>
      <c r="AL12393" s="3"/>
      <c r="AM12393" s="3"/>
      <c r="AN12393" s="5"/>
      <c r="AO12393" s="5"/>
      <c r="AP12393" s="5"/>
      <c r="AQ12393" s="5"/>
      <c r="AR12393" s="5"/>
      <c r="AS12393" s="5"/>
      <c r="AT12393" s="3"/>
      <c r="AU12393" s="5"/>
      <c r="AV12393" s="3"/>
      <c r="AW12393" s="3"/>
      <c r="AX12393" s="3"/>
      <c r="AY12393" s="3"/>
      <c r="AZ12393" s="3"/>
      <c r="BA12393" s="3"/>
      <c r="BB12393" s="3"/>
      <c r="BC12393" s="3"/>
      <c r="BD12393" s="3"/>
      <c r="BE12393" s="3"/>
      <c r="BF12393" s="3"/>
      <c r="BG12393" s="3"/>
      <c r="CK12393"/>
    </row>
    <row r="12394" spans="1:89" x14ac:dyDescent="0.25">
      <c r="A12394" s="2"/>
      <c r="B12394" s="5"/>
      <c r="C12394" s="5"/>
      <c r="D12394" s="5"/>
      <c r="E12394" s="5"/>
      <c r="F12394" s="5"/>
      <c r="G12394" s="5"/>
      <c r="H12394" s="5"/>
      <c r="I12394" s="3"/>
      <c r="J12394" s="5"/>
      <c r="K12394" s="5"/>
      <c r="L12394" s="5"/>
      <c r="M12394" s="5"/>
      <c r="AJ12394" s="3"/>
      <c r="AK12394" s="3"/>
      <c r="AL12394" s="3"/>
      <c r="AM12394" s="3"/>
      <c r="AN12394" s="5"/>
      <c r="AO12394" s="5"/>
      <c r="AP12394" s="5"/>
      <c r="AQ12394" s="5"/>
      <c r="AR12394" s="5"/>
      <c r="AS12394" s="5"/>
      <c r="AT12394" s="3"/>
      <c r="AU12394" s="5"/>
      <c r="AV12394" s="3"/>
      <c r="AW12394" s="3"/>
      <c r="AX12394" s="3"/>
      <c r="AY12394" s="3"/>
      <c r="AZ12394" s="3"/>
      <c r="BA12394" s="3"/>
      <c r="BB12394" s="3"/>
      <c r="BC12394" s="3"/>
      <c r="BD12394" s="3"/>
      <c r="BE12394" s="3"/>
      <c r="BF12394" s="3"/>
      <c r="BG12394" s="3"/>
      <c r="CK12394"/>
    </row>
    <row r="12395" spans="1:89" x14ac:dyDescent="0.25">
      <c r="A12395" s="2"/>
      <c r="B12395" s="5"/>
      <c r="C12395" s="5"/>
      <c r="D12395" s="5"/>
      <c r="E12395" s="5"/>
      <c r="F12395" s="5"/>
      <c r="G12395" s="5"/>
      <c r="H12395" s="5"/>
      <c r="I12395" s="3"/>
      <c r="J12395" s="5"/>
      <c r="K12395" s="5"/>
      <c r="L12395" s="5"/>
      <c r="M12395" s="5"/>
      <c r="AJ12395" s="3"/>
      <c r="AK12395" s="3"/>
      <c r="AL12395" s="3"/>
      <c r="AM12395" s="3"/>
      <c r="AN12395" s="3"/>
      <c r="AO12395" s="5"/>
      <c r="AP12395" s="5"/>
      <c r="AQ12395" s="5"/>
      <c r="AR12395" s="5"/>
      <c r="AS12395" s="5"/>
      <c r="AT12395" s="3"/>
      <c r="AU12395" s="5"/>
      <c r="AV12395" s="3"/>
      <c r="AW12395" s="3"/>
      <c r="AX12395" s="3"/>
      <c r="AY12395" s="3"/>
      <c r="AZ12395" s="3"/>
      <c r="BA12395" s="3"/>
      <c r="BB12395" s="3"/>
      <c r="BC12395" s="3"/>
      <c r="BD12395" s="3"/>
      <c r="BE12395" s="3"/>
      <c r="BF12395" s="3"/>
      <c r="BG12395" s="3"/>
      <c r="CK12395"/>
    </row>
    <row r="12396" spans="1:89" x14ac:dyDescent="0.25">
      <c r="A12396" s="2"/>
      <c r="B12396" s="5"/>
      <c r="C12396" s="5"/>
      <c r="D12396" s="5"/>
      <c r="E12396" s="5"/>
      <c r="F12396" s="5"/>
      <c r="G12396" s="5"/>
      <c r="H12396" s="5"/>
      <c r="I12396" s="3"/>
      <c r="J12396" s="5"/>
      <c r="K12396" s="5"/>
      <c r="L12396" s="5"/>
      <c r="M12396" s="5"/>
      <c r="AJ12396" s="3"/>
      <c r="AK12396" s="3"/>
      <c r="AL12396" s="3"/>
      <c r="AM12396" s="3"/>
      <c r="AN12396" s="3"/>
      <c r="AO12396" s="5"/>
      <c r="AP12396" s="5"/>
      <c r="AQ12396" s="5"/>
      <c r="AR12396" s="5"/>
      <c r="AS12396" s="5"/>
      <c r="AT12396" s="3"/>
      <c r="AU12396" s="5"/>
      <c r="AV12396" s="3"/>
      <c r="AW12396" s="3"/>
      <c r="AX12396" s="3"/>
      <c r="AY12396" s="3"/>
      <c r="AZ12396" s="3"/>
      <c r="BA12396" s="3"/>
      <c r="BB12396" s="3"/>
      <c r="BC12396" s="3"/>
      <c r="BD12396" s="3"/>
      <c r="BE12396" s="3"/>
      <c r="BF12396" s="3"/>
      <c r="BG12396" s="3"/>
      <c r="CK12396"/>
    </row>
    <row r="12397" spans="1:89" x14ac:dyDescent="0.25">
      <c r="A12397" s="2"/>
      <c r="B12397" s="5"/>
      <c r="C12397" s="5"/>
      <c r="D12397" s="5"/>
      <c r="E12397" s="5"/>
      <c r="F12397" s="5"/>
      <c r="G12397" s="5"/>
      <c r="H12397" s="5"/>
      <c r="I12397" s="3"/>
      <c r="J12397" s="5"/>
      <c r="K12397" s="5"/>
      <c r="L12397" s="5"/>
      <c r="M12397" s="5"/>
      <c r="AJ12397" s="3"/>
      <c r="AK12397" s="3"/>
      <c r="AL12397" s="3"/>
      <c r="AM12397" s="3"/>
      <c r="AN12397" s="5"/>
      <c r="AO12397" s="5"/>
      <c r="AP12397" s="5"/>
      <c r="AQ12397" s="5"/>
      <c r="AR12397" s="5"/>
      <c r="AS12397" s="5"/>
      <c r="AT12397" s="3"/>
      <c r="AU12397" s="5"/>
      <c r="AV12397" s="3"/>
      <c r="AW12397" s="3"/>
      <c r="AX12397" s="3"/>
      <c r="AY12397" s="3"/>
      <c r="AZ12397" s="3"/>
      <c r="BA12397" s="3"/>
      <c r="BB12397" s="3"/>
      <c r="BC12397" s="3"/>
      <c r="BD12397" s="3"/>
      <c r="BE12397" s="3"/>
      <c r="BF12397" s="3"/>
      <c r="BG12397" s="3"/>
      <c r="CK12397"/>
    </row>
    <row r="12398" spans="1:89" x14ac:dyDescent="0.25">
      <c r="A12398" s="2"/>
      <c r="B12398" s="5"/>
      <c r="C12398" s="5"/>
      <c r="D12398" s="5"/>
      <c r="E12398" s="5"/>
      <c r="F12398" s="5"/>
      <c r="G12398" s="5"/>
      <c r="H12398" s="5"/>
      <c r="I12398" s="3"/>
      <c r="J12398" s="5"/>
      <c r="K12398" s="5"/>
      <c r="L12398" s="5"/>
      <c r="M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3"/>
      <c r="AU12398" s="5"/>
      <c r="AV12398" s="3"/>
      <c r="AW12398" s="3"/>
      <c r="AX12398" s="3"/>
      <c r="AY12398" s="3"/>
      <c r="AZ12398" s="3"/>
      <c r="BA12398" s="3"/>
      <c r="BB12398" s="3"/>
      <c r="BC12398" s="3"/>
      <c r="BD12398" s="3"/>
      <c r="BE12398" s="3"/>
      <c r="BF12398" s="3"/>
      <c r="BG12398" s="3"/>
      <c r="CK12398"/>
    </row>
    <row r="12399" spans="1:89" x14ac:dyDescent="0.25">
      <c r="A12399" s="2"/>
      <c r="B12399" s="5"/>
      <c r="C12399" s="5"/>
      <c r="D12399" s="5"/>
      <c r="E12399" s="5"/>
      <c r="F12399" s="5"/>
      <c r="G12399" s="5"/>
      <c r="H12399" s="5"/>
      <c r="I12399" s="3"/>
      <c r="J12399" s="5"/>
      <c r="K12399" s="5"/>
      <c r="L12399" s="5"/>
      <c r="M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3"/>
      <c r="AU12399" s="5"/>
      <c r="AV12399" s="3"/>
      <c r="AW12399" s="3"/>
      <c r="AX12399" s="3"/>
      <c r="AY12399" s="3"/>
      <c r="AZ12399" s="3"/>
      <c r="BA12399" s="3"/>
      <c r="BB12399" s="3"/>
      <c r="BC12399" s="3"/>
      <c r="BD12399" s="3"/>
      <c r="BE12399" s="3"/>
      <c r="BF12399" s="3"/>
      <c r="BG12399" s="3"/>
      <c r="CK12399"/>
    </row>
    <row r="12400" spans="1:89" x14ac:dyDescent="0.25">
      <c r="A12400" s="2"/>
      <c r="B12400" s="5"/>
      <c r="C12400" s="5"/>
      <c r="D12400" s="5"/>
      <c r="E12400" s="5"/>
      <c r="F12400" s="5"/>
      <c r="G12400" s="5"/>
      <c r="H12400" s="5"/>
      <c r="I12400" s="3"/>
      <c r="J12400" s="5"/>
      <c r="K12400" s="5"/>
      <c r="L12400" s="5"/>
      <c r="M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3"/>
      <c r="AU12400" s="5"/>
      <c r="AV12400" s="3"/>
      <c r="AW12400" s="3"/>
      <c r="AX12400" s="3"/>
      <c r="AY12400" s="3"/>
      <c r="AZ12400" s="3"/>
      <c r="BA12400" s="3"/>
      <c r="BB12400" s="3"/>
      <c r="BC12400" s="3"/>
      <c r="BD12400" s="3"/>
      <c r="BE12400" s="3"/>
      <c r="BF12400" s="3"/>
      <c r="BG12400" s="3"/>
      <c r="CK12400"/>
    </row>
    <row r="12401" spans="1:89" x14ac:dyDescent="0.25">
      <c r="A12401" s="2"/>
      <c r="B12401" s="5"/>
      <c r="C12401" s="5"/>
      <c r="D12401" s="5"/>
      <c r="E12401" s="5"/>
      <c r="F12401" s="5"/>
      <c r="G12401" s="5"/>
      <c r="H12401" s="5"/>
      <c r="I12401" s="3"/>
      <c r="J12401" s="5"/>
      <c r="K12401" s="5"/>
      <c r="L12401" s="5"/>
      <c r="M12401" s="5"/>
      <c r="AJ12401" s="3"/>
      <c r="AK12401" s="3"/>
      <c r="AL12401" s="3"/>
      <c r="AM12401" s="3"/>
      <c r="AN12401" s="3"/>
      <c r="AO12401" s="5"/>
      <c r="AP12401" s="5"/>
      <c r="AQ12401" s="5"/>
      <c r="AR12401" s="5"/>
      <c r="AS12401" s="5"/>
      <c r="AT12401" s="3"/>
      <c r="AU12401" s="5"/>
      <c r="AV12401" s="3"/>
      <c r="AW12401" s="3"/>
      <c r="AX12401" s="3"/>
      <c r="AY12401" s="3"/>
      <c r="AZ12401" s="3"/>
      <c r="BA12401" s="3"/>
      <c r="BB12401" s="3"/>
      <c r="BC12401" s="3"/>
      <c r="BD12401" s="3"/>
      <c r="BE12401" s="3"/>
      <c r="BF12401" s="3"/>
      <c r="BG12401" s="3"/>
      <c r="CK12401"/>
    </row>
    <row r="12402" spans="1:89" x14ac:dyDescent="0.25">
      <c r="A12402" s="2"/>
      <c r="B12402" s="5"/>
      <c r="C12402" s="5"/>
      <c r="D12402" s="5"/>
      <c r="E12402" s="5"/>
      <c r="F12402" s="5"/>
      <c r="G12402" s="5"/>
      <c r="H12402" s="5"/>
      <c r="I12402" s="3"/>
      <c r="J12402" s="5"/>
      <c r="K12402" s="5"/>
      <c r="L12402" s="5"/>
      <c r="M12402" s="5"/>
      <c r="AJ12402" s="3"/>
      <c r="AK12402" s="3"/>
      <c r="AL12402" s="3"/>
      <c r="AM12402" s="3"/>
      <c r="AN12402" s="5"/>
      <c r="AO12402" s="5"/>
      <c r="AP12402" s="5"/>
      <c r="AQ12402" s="5"/>
      <c r="AR12402" s="5"/>
      <c r="AS12402" s="5"/>
      <c r="AT12402" s="3"/>
      <c r="AU12402" s="5"/>
      <c r="AV12402" s="3"/>
      <c r="AW12402" s="3"/>
      <c r="AX12402" s="3"/>
      <c r="AY12402" s="3"/>
      <c r="AZ12402" s="3"/>
      <c r="BA12402" s="3"/>
      <c r="BB12402" s="3"/>
      <c r="BC12402" s="3"/>
      <c r="BD12402" s="3"/>
      <c r="BE12402" s="3"/>
      <c r="BF12402" s="3"/>
      <c r="BG12402" s="3"/>
      <c r="CK12402"/>
    </row>
    <row r="12403" spans="1:89" x14ac:dyDescent="0.25">
      <c r="A12403" s="2"/>
      <c r="B12403" s="5"/>
      <c r="C12403" s="5"/>
      <c r="D12403" s="5"/>
      <c r="E12403" s="5"/>
      <c r="F12403" s="5"/>
      <c r="G12403" s="5"/>
      <c r="H12403" s="5"/>
      <c r="I12403" s="3"/>
      <c r="J12403" s="5"/>
      <c r="K12403" s="5"/>
      <c r="L12403" s="5"/>
      <c r="M12403" s="5"/>
      <c r="AJ12403" s="3"/>
      <c r="AK12403" s="3"/>
      <c r="AL12403" s="3"/>
      <c r="AM12403" s="3"/>
      <c r="AN12403" s="3"/>
      <c r="AO12403" s="5"/>
      <c r="AP12403" s="5"/>
      <c r="AQ12403" s="5"/>
      <c r="AR12403" s="5"/>
      <c r="AS12403" s="5"/>
      <c r="AT12403" s="3"/>
      <c r="AU12403" s="5"/>
      <c r="AV12403" s="3"/>
      <c r="AW12403" s="3"/>
      <c r="AX12403" s="3"/>
      <c r="AY12403" s="3"/>
      <c r="AZ12403" s="3"/>
      <c r="BA12403" s="3"/>
      <c r="BB12403" s="3"/>
      <c r="BC12403" s="3"/>
      <c r="BD12403" s="3"/>
      <c r="BE12403" s="3"/>
      <c r="BF12403" s="3"/>
      <c r="BG12403" s="3"/>
      <c r="CK12403"/>
    </row>
    <row r="12404" spans="1:89" x14ac:dyDescent="0.25">
      <c r="A12404" s="2"/>
      <c r="B12404" s="5"/>
      <c r="C12404" s="5"/>
      <c r="D12404" s="5"/>
      <c r="E12404" s="5"/>
      <c r="F12404" s="5"/>
      <c r="G12404" s="5"/>
      <c r="H12404" s="5"/>
      <c r="I12404" s="3"/>
      <c r="J12404" s="5"/>
      <c r="K12404" s="5"/>
      <c r="L12404" s="5"/>
      <c r="M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3"/>
      <c r="AU12404" s="5"/>
      <c r="AV12404" s="3"/>
      <c r="AW12404" s="3"/>
      <c r="AX12404" s="3"/>
      <c r="AY12404" s="3"/>
      <c r="AZ12404" s="3"/>
      <c r="BA12404" s="3"/>
      <c r="BB12404" s="3"/>
      <c r="BC12404" s="3"/>
      <c r="BD12404" s="3"/>
      <c r="BE12404" s="3"/>
      <c r="BF12404" s="3"/>
      <c r="BG12404" s="3"/>
      <c r="CK12404"/>
    </row>
    <row r="12405" spans="1:89" x14ac:dyDescent="0.25">
      <c r="A12405" s="2"/>
      <c r="B12405" s="5"/>
      <c r="C12405" s="5"/>
      <c r="D12405" s="5"/>
      <c r="E12405" s="5"/>
      <c r="F12405" s="5"/>
      <c r="G12405" s="5"/>
      <c r="H12405" s="5"/>
      <c r="I12405" s="3"/>
      <c r="J12405" s="5"/>
      <c r="K12405" s="5"/>
      <c r="L12405" s="5"/>
      <c r="M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3"/>
      <c r="AU12405" s="5"/>
      <c r="AV12405" s="3"/>
      <c r="AW12405" s="3"/>
      <c r="AX12405" s="3"/>
      <c r="AY12405" s="3"/>
      <c r="AZ12405" s="3"/>
      <c r="BA12405" s="3"/>
      <c r="BB12405" s="3"/>
      <c r="BC12405" s="3"/>
      <c r="BD12405" s="3"/>
      <c r="BE12405" s="3"/>
      <c r="BF12405" s="3"/>
      <c r="BG12405" s="3"/>
      <c r="CK12405"/>
    </row>
    <row r="12406" spans="1:89" x14ac:dyDescent="0.25">
      <c r="A12406" s="2"/>
      <c r="B12406" s="5"/>
      <c r="C12406" s="5"/>
      <c r="D12406" s="5"/>
      <c r="E12406" s="5"/>
      <c r="F12406" s="5"/>
      <c r="G12406" s="5"/>
      <c r="H12406" s="5"/>
      <c r="I12406" s="5"/>
      <c r="J12406" s="5"/>
      <c r="K12406" s="5"/>
      <c r="L12406" s="5"/>
      <c r="M12406" s="5"/>
      <c r="AJ12406" s="3"/>
      <c r="AK12406" s="3"/>
      <c r="AL12406" s="3"/>
      <c r="AM12406" s="3"/>
      <c r="AN12406" s="3"/>
      <c r="AO12406" s="5"/>
      <c r="AP12406" s="5"/>
      <c r="AQ12406" s="5"/>
      <c r="AR12406" s="3"/>
      <c r="AS12406" s="5"/>
      <c r="AT12406" s="3"/>
      <c r="AU12406" s="5"/>
      <c r="AV12406" s="3"/>
      <c r="AW12406" s="3"/>
      <c r="AX12406" s="3"/>
      <c r="AY12406" s="3"/>
      <c r="AZ12406" s="3"/>
      <c r="BA12406" s="3"/>
      <c r="BB12406" s="3"/>
      <c r="BC12406" s="3"/>
      <c r="BD12406" s="3"/>
      <c r="BE12406" s="3"/>
      <c r="BF12406" s="3"/>
      <c r="BG12406" s="3"/>
      <c r="CK12406"/>
    </row>
    <row r="12407" spans="1:89" x14ac:dyDescent="0.25">
      <c r="A12407" s="2"/>
      <c r="B12407" s="5"/>
      <c r="C12407" s="5"/>
      <c r="D12407" s="5"/>
      <c r="E12407" s="5"/>
      <c r="F12407" s="5"/>
      <c r="G12407" s="5"/>
      <c r="H12407" s="5"/>
      <c r="I12407" s="3"/>
      <c r="J12407" s="5"/>
      <c r="K12407" s="5"/>
      <c r="L12407" s="5"/>
      <c r="M12407" s="5"/>
      <c r="AJ12407" s="3"/>
      <c r="AK12407" s="3"/>
      <c r="AL12407" s="3"/>
      <c r="AM12407" s="3"/>
      <c r="AN12407" s="3"/>
      <c r="AO12407" s="5"/>
      <c r="AP12407" s="5"/>
      <c r="AQ12407" s="5"/>
      <c r="AR12407" s="3"/>
      <c r="AS12407" s="5"/>
      <c r="AT12407" s="3"/>
      <c r="AU12407" s="5"/>
      <c r="AV12407" s="3"/>
      <c r="AW12407" s="3"/>
      <c r="AX12407" s="3"/>
      <c r="AY12407" s="3"/>
      <c r="AZ12407" s="3"/>
      <c r="BA12407" s="3"/>
      <c r="BB12407" s="3"/>
      <c r="BC12407" s="3"/>
      <c r="BD12407" s="3"/>
      <c r="BE12407" s="3"/>
      <c r="BF12407" s="3"/>
      <c r="BG12407" s="3"/>
      <c r="CK12407"/>
    </row>
    <row r="12408" spans="1:89" x14ac:dyDescent="0.25">
      <c r="A12408" s="2"/>
      <c r="B12408" s="5"/>
      <c r="C12408" s="5"/>
      <c r="D12408" s="5"/>
      <c r="E12408" s="5"/>
      <c r="F12408" s="5"/>
      <c r="G12408" s="5"/>
      <c r="H12408" s="5"/>
      <c r="I12408" s="3"/>
      <c r="J12408" s="5"/>
      <c r="K12408" s="5"/>
      <c r="L12408" s="5"/>
      <c r="M12408" s="5"/>
      <c r="AJ12408" s="3"/>
      <c r="AK12408" s="3"/>
      <c r="AL12408" s="3"/>
      <c r="AM12408" s="3"/>
      <c r="AN12408" s="3"/>
      <c r="AO12408" s="5"/>
      <c r="AP12408" s="5"/>
      <c r="AQ12408" s="5"/>
      <c r="AR12408" s="3"/>
      <c r="AS12408" s="5"/>
      <c r="AT12408" s="3"/>
      <c r="AU12408" s="5"/>
      <c r="AV12408" s="3"/>
      <c r="AW12408" s="3"/>
      <c r="AX12408" s="3"/>
      <c r="AY12408" s="3"/>
      <c r="AZ12408" s="3"/>
      <c r="BA12408" s="3"/>
      <c r="BB12408" s="3"/>
      <c r="BC12408" s="3"/>
      <c r="BD12408" s="3"/>
      <c r="BE12408" s="3"/>
      <c r="BF12408" s="3"/>
      <c r="BG12408" s="3"/>
      <c r="CK12408"/>
    </row>
    <row r="12409" spans="1:89" x14ac:dyDescent="0.25">
      <c r="A12409" s="2"/>
      <c r="B12409" s="5"/>
      <c r="C12409" s="5"/>
      <c r="D12409" s="5"/>
      <c r="E12409" s="5"/>
      <c r="F12409" s="5"/>
      <c r="G12409" s="5"/>
      <c r="H12409" s="5"/>
      <c r="I12409" s="3"/>
      <c r="J12409" s="5"/>
      <c r="K12409" s="5"/>
      <c r="L12409" s="5"/>
      <c r="M12409" s="5"/>
      <c r="AJ12409" s="3"/>
      <c r="AK12409" s="3"/>
      <c r="AL12409" s="3"/>
      <c r="AM12409" s="3"/>
      <c r="AN12409" s="3"/>
      <c r="AO12409" s="5"/>
      <c r="AP12409" s="5"/>
      <c r="AQ12409" s="5"/>
      <c r="AR12409" s="3"/>
      <c r="AS12409" s="3"/>
      <c r="AT12409" s="3"/>
      <c r="AU12409" s="5"/>
      <c r="AV12409" s="3"/>
      <c r="AW12409" s="3"/>
      <c r="AX12409" s="3"/>
      <c r="AY12409" s="3"/>
      <c r="AZ12409" s="3"/>
      <c r="BA12409" s="3"/>
      <c r="BB12409" s="3"/>
      <c r="BC12409" s="3"/>
      <c r="BD12409" s="3"/>
      <c r="BE12409" s="3"/>
      <c r="BF12409" s="3"/>
      <c r="BG12409" s="3"/>
      <c r="CK12409"/>
    </row>
    <row r="12410" spans="1:89" x14ac:dyDescent="0.25">
      <c r="A12410" s="2"/>
      <c r="B12410" s="5"/>
      <c r="C12410" s="5"/>
      <c r="D12410" s="5"/>
      <c r="E12410" s="5"/>
      <c r="F12410" s="5"/>
      <c r="G12410" s="5"/>
      <c r="H12410" s="5"/>
      <c r="I12410" s="5"/>
      <c r="J12410" s="5"/>
      <c r="K12410" s="5"/>
      <c r="L12410" s="5"/>
      <c r="M12410" s="5"/>
      <c r="AJ12410" s="5"/>
      <c r="AK12410" s="5"/>
      <c r="AL12410" s="3"/>
      <c r="AM12410" s="3"/>
      <c r="AN12410" s="5"/>
      <c r="AO12410" s="5"/>
      <c r="AP12410" s="5"/>
      <c r="AQ12410" s="5"/>
      <c r="AR12410" s="5"/>
      <c r="AS12410" s="5"/>
      <c r="AT12410" s="3"/>
      <c r="AU12410" s="5"/>
      <c r="AV12410" s="3"/>
      <c r="AW12410" s="3"/>
      <c r="AX12410" s="3"/>
      <c r="AY12410" s="3"/>
      <c r="AZ12410" s="3"/>
      <c r="BA12410" s="3"/>
      <c r="BB12410" s="3"/>
      <c r="BC12410" s="3"/>
      <c r="BD12410" s="3"/>
      <c r="BE12410" s="3"/>
      <c r="BF12410" s="3"/>
      <c r="BG12410" s="3"/>
      <c r="CK12410"/>
    </row>
    <row r="12411" spans="1:89" x14ac:dyDescent="0.25">
      <c r="A12411" s="2"/>
      <c r="B12411" s="5"/>
      <c r="C12411" s="5"/>
      <c r="D12411" s="5"/>
      <c r="E12411" s="5"/>
      <c r="F12411" s="5"/>
      <c r="G12411" s="5"/>
      <c r="H12411" s="5"/>
      <c r="I12411" s="3"/>
      <c r="J12411" s="5"/>
      <c r="K12411" s="5"/>
      <c r="L12411" s="5"/>
      <c r="M12411" s="5"/>
      <c r="AJ12411" s="3"/>
      <c r="AK12411" s="3"/>
      <c r="AL12411" s="3"/>
      <c r="AM12411" s="3"/>
      <c r="AN12411" s="3"/>
      <c r="AO12411" s="5"/>
      <c r="AP12411" s="5"/>
      <c r="AQ12411" s="5"/>
      <c r="AR12411" s="3"/>
      <c r="AS12411" s="3"/>
      <c r="AT12411" s="3"/>
      <c r="AU12411" s="5"/>
      <c r="AV12411" s="3"/>
      <c r="AW12411" s="3"/>
      <c r="AX12411" s="3"/>
      <c r="AY12411" s="3"/>
      <c r="AZ12411" s="3"/>
      <c r="BA12411" s="3"/>
      <c r="BB12411" s="3"/>
      <c r="BC12411" s="3"/>
      <c r="BD12411" s="3"/>
      <c r="BE12411" s="3"/>
      <c r="BF12411" s="3"/>
      <c r="BG12411" s="3"/>
      <c r="CK12411"/>
    </row>
    <row r="12412" spans="1:89" x14ac:dyDescent="0.25">
      <c r="A12412" s="2"/>
      <c r="B12412" s="5"/>
      <c r="C12412" s="5"/>
      <c r="D12412" s="5"/>
      <c r="E12412" s="5"/>
      <c r="F12412" s="5"/>
      <c r="G12412" s="5"/>
      <c r="H12412" s="5"/>
      <c r="I12412" s="3"/>
      <c r="J12412" s="5"/>
      <c r="K12412" s="5"/>
      <c r="L12412" s="5"/>
      <c r="M12412" s="5"/>
      <c r="AJ12412" s="3"/>
      <c r="AK12412" s="3"/>
      <c r="AL12412" s="3"/>
      <c r="AM12412" s="3"/>
      <c r="AN12412" s="3"/>
      <c r="AO12412" s="5"/>
      <c r="AP12412" s="5"/>
      <c r="AQ12412" s="5"/>
      <c r="AR12412" s="3"/>
      <c r="AS12412" s="3"/>
      <c r="AT12412" s="3"/>
      <c r="AU12412" s="5"/>
      <c r="AV12412" s="3"/>
      <c r="AW12412" s="3"/>
      <c r="AX12412" s="3"/>
      <c r="AY12412" s="3"/>
      <c r="AZ12412" s="3"/>
      <c r="BA12412" s="3"/>
      <c r="BB12412" s="3"/>
      <c r="BC12412" s="3"/>
      <c r="BD12412" s="3"/>
      <c r="BE12412" s="3"/>
      <c r="BF12412" s="3"/>
      <c r="BG12412" s="3"/>
      <c r="CK12412"/>
    </row>
    <row r="12413" spans="1:89" x14ac:dyDescent="0.25">
      <c r="A12413" s="2"/>
      <c r="B12413" s="5"/>
      <c r="C12413" s="5"/>
      <c r="D12413" s="5"/>
      <c r="E12413" s="5"/>
      <c r="F12413" s="5"/>
      <c r="G12413" s="5"/>
      <c r="H12413" s="5"/>
      <c r="I12413" s="5"/>
      <c r="J12413" s="5"/>
      <c r="K12413" s="5"/>
      <c r="L12413" s="5"/>
      <c r="M12413" s="5"/>
      <c r="AJ12413" s="3"/>
      <c r="AK12413" s="3"/>
      <c r="AL12413" s="3"/>
      <c r="AM12413" s="3"/>
      <c r="AN12413" s="3"/>
      <c r="AO12413" s="5"/>
      <c r="AP12413" s="5"/>
      <c r="AQ12413" s="5"/>
      <c r="AR12413" s="3"/>
      <c r="AS12413" s="3"/>
      <c r="AT12413" s="3"/>
      <c r="AU12413" s="5"/>
      <c r="AV12413" s="3"/>
      <c r="AW12413" s="3"/>
      <c r="AX12413" s="3"/>
      <c r="AY12413" s="3"/>
      <c r="AZ12413" s="3"/>
      <c r="BA12413" s="3"/>
      <c r="BB12413" s="3"/>
      <c r="BC12413" s="3"/>
      <c r="BD12413" s="3"/>
      <c r="BE12413" s="3"/>
      <c r="BF12413" s="3"/>
      <c r="BG12413" s="3"/>
      <c r="CK12413"/>
    </row>
    <row r="12414" spans="1:89" x14ac:dyDescent="0.25">
      <c r="A12414" s="2"/>
      <c r="B12414" s="5"/>
      <c r="C12414" s="5"/>
      <c r="D12414" s="5"/>
      <c r="E12414" s="5"/>
      <c r="F12414" s="5"/>
      <c r="G12414" s="5"/>
      <c r="H12414" s="5"/>
      <c r="I12414" s="3"/>
      <c r="J12414" s="5"/>
      <c r="K12414" s="5"/>
      <c r="L12414" s="5"/>
      <c r="M12414" s="5"/>
      <c r="AJ12414" s="3"/>
      <c r="AK12414" s="3"/>
      <c r="AL12414" s="3"/>
      <c r="AM12414" s="3"/>
      <c r="AN12414" s="3"/>
      <c r="AO12414" s="5"/>
      <c r="AP12414" s="5"/>
      <c r="AQ12414" s="5"/>
      <c r="AR12414" s="3"/>
      <c r="AS12414" s="3"/>
      <c r="AT12414" s="3"/>
      <c r="AU12414" s="5"/>
      <c r="AV12414" s="3"/>
      <c r="AW12414" s="3"/>
      <c r="AX12414" s="3"/>
      <c r="AY12414" s="3"/>
      <c r="AZ12414" s="3"/>
      <c r="BA12414" s="3"/>
      <c r="BB12414" s="3"/>
      <c r="BC12414" s="3"/>
      <c r="BD12414" s="3"/>
      <c r="BE12414" s="3"/>
      <c r="BF12414" s="3"/>
      <c r="BG12414" s="3"/>
      <c r="CK12414"/>
    </row>
    <row r="12415" spans="1:89" x14ac:dyDescent="0.25">
      <c r="A12415" s="2"/>
      <c r="B12415" s="5"/>
      <c r="C12415" s="5"/>
      <c r="D12415" s="5"/>
      <c r="E12415" s="5"/>
      <c r="F12415" s="5"/>
      <c r="G12415" s="5"/>
      <c r="H12415" s="5"/>
      <c r="I12415" s="3"/>
      <c r="J12415" s="5"/>
      <c r="K12415" s="5"/>
      <c r="L12415" s="5"/>
      <c r="M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3"/>
      <c r="AU12415" s="5"/>
      <c r="AV12415" s="3"/>
      <c r="AW12415" s="3"/>
      <c r="AX12415" s="3"/>
      <c r="AY12415" s="3"/>
      <c r="AZ12415" s="3"/>
      <c r="BA12415" s="3"/>
      <c r="BB12415" s="3"/>
      <c r="BC12415" s="3"/>
      <c r="BD12415" s="3"/>
      <c r="BE12415" s="3"/>
      <c r="BF12415" s="3"/>
      <c r="BG12415" s="3"/>
      <c r="CK12415"/>
    </row>
    <row r="12416" spans="1:89" x14ac:dyDescent="0.25">
      <c r="A12416" s="2"/>
      <c r="B12416" s="5"/>
      <c r="C12416" s="5"/>
      <c r="D12416" s="5"/>
      <c r="E12416" s="5"/>
      <c r="F12416" s="5"/>
      <c r="G12416" s="5"/>
      <c r="H12416" s="5"/>
      <c r="I12416" s="3"/>
      <c r="J12416" s="5"/>
      <c r="K12416" s="5"/>
      <c r="L12416" s="5"/>
      <c r="M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3"/>
      <c r="AU12416" s="5"/>
      <c r="AV12416" s="3"/>
      <c r="AW12416" s="3"/>
      <c r="AX12416" s="3"/>
      <c r="AY12416" s="3"/>
      <c r="AZ12416" s="3"/>
      <c r="BA12416" s="3"/>
      <c r="BB12416" s="3"/>
      <c r="BC12416" s="3"/>
      <c r="BD12416" s="3"/>
      <c r="BE12416" s="3"/>
      <c r="BF12416" s="3"/>
      <c r="BG12416" s="3"/>
      <c r="CK12416"/>
    </row>
    <row r="12417" spans="1:89" x14ac:dyDescent="0.25">
      <c r="A12417" s="2"/>
      <c r="B12417" s="5"/>
      <c r="C12417" s="5"/>
      <c r="D12417" s="5"/>
      <c r="E12417" s="5"/>
      <c r="F12417" s="5"/>
      <c r="G12417" s="5"/>
      <c r="H12417" s="5"/>
      <c r="I12417" s="3"/>
      <c r="J12417" s="5"/>
      <c r="K12417" s="5"/>
      <c r="L12417" s="5"/>
      <c r="M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3"/>
      <c r="AU12417" s="5"/>
      <c r="AV12417" s="3"/>
      <c r="AW12417" s="3"/>
      <c r="AX12417" s="3"/>
      <c r="AY12417" s="3"/>
      <c r="AZ12417" s="3"/>
      <c r="BA12417" s="3"/>
      <c r="BB12417" s="3"/>
      <c r="BC12417" s="3"/>
      <c r="BD12417" s="3"/>
      <c r="BE12417" s="3"/>
      <c r="BF12417" s="3"/>
      <c r="BG12417" s="3"/>
      <c r="CK12417"/>
    </row>
    <row r="12418" spans="1:89" x14ac:dyDescent="0.25">
      <c r="A12418" s="2"/>
      <c r="B12418" s="5"/>
      <c r="C12418" s="5"/>
      <c r="D12418" s="5"/>
      <c r="E12418" s="5"/>
      <c r="F12418" s="5"/>
      <c r="G12418" s="5"/>
      <c r="H12418" s="5"/>
      <c r="I12418" s="5"/>
      <c r="J12418" s="5"/>
      <c r="K12418" s="5"/>
      <c r="L12418" s="5"/>
      <c r="M12418" s="5"/>
      <c r="AJ12418" s="3"/>
      <c r="AK12418" s="3"/>
      <c r="AL12418" s="3"/>
      <c r="AM12418" s="3"/>
      <c r="AN12418" s="3"/>
      <c r="AO12418" s="5"/>
      <c r="AP12418" s="5"/>
      <c r="AQ12418" s="5"/>
      <c r="AR12418" s="3"/>
      <c r="AS12418" s="3"/>
      <c r="AT12418" s="3"/>
      <c r="AU12418" s="5"/>
      <c r="AV12418" s="3"/>
      <c r="AW12418" s="3"/>
      <c r="AX12418" s="3"/>
      <c r="AY12418" s="3"/>
      <c r="AZ12418" s="3"/>
      <c r="BA12418" s="3"/>
      <c r="BB12418" s="3"/>
      <c r="BC12418" s="3"/>
      <c r="BD12418" s="3"/>
      <c r="BE12418" s="3"/>
      <c r="BF12418" s="3"/>
      <c r="BG12418" s="3"/>
      <c r="CK12418"/>
    </row>
    <row r="12419" spans="1:89" x14ac:dyDescent="0.25">
      <c r="A12419" s="2"/>
      <c r="B12419" s="5"/>
      <c r="C12419" s="5"/>
      <c r="D12419" s="5"/>
      <c r="E12419" s="5"/>
      <c r="F12419" s="5"/>
      <c r="G12419" s="5"/>
      <c r="H12419" s="5"/>
      <c r="I12419" s="5"/>
      <c r="J12419" s="5"/>
      <c r="K12419" s="5"/>
      <c r="L12419" s="5"/>
      <c r="M12419" s="5"/>
      <c r="AJ12419" s="3"/>
      <c r="AK12419" s="3"/>
      <c r="AL12419" s="3"/>
      <c r="AM12419" s="3"/>
      <c r="AN12419" s="3"/>
      <c r="AO12419" s="5"/>
      <c r="AP12419" s="5"/>
      <c r="AQ12419" s="5"/>
      <c r="AR12419" s="3"/>
      <c r="AS12419" s="5"/>
      <c r="AT12419" s="3"/>
      <c r="AU12419" s="5"/>
      <c r="AV12419" s="3"/>
      <c r="AW12419" s="3"/>
      <c r="AX12419" s="3"/>
      <c r="AY12419" s="3"/>
      <c r="AZ12419" s="3"/>
      <c r="BA12419" s="3"/>
      <c r="BB12419" s="3"/>
      <c r="BC12419" s="3"/>
      <c r="BD12419" s="3"/>
      <c r="BE12419" s="3"/>
      <c r="BF12419" s="3"/>
      <c r="BG12419" s="3"/>
      <c r="CK12419"/>
    </row>
    <row r="12420" spans="1:89" x14ac:dyDescent="0.25">
      <c r="A12420" s="2"/>
      <c r="B12420" s="5"/>
      <c r="C12420" s="5"/>
      <c r="D12420" s="5"/>
      <c r="E12420" s="5"/>
      <c r="F12420" s="5"/>
      <c r="G12420" s="5"/>
      <c r="H12420" s="5"/>
      <c r="I12420" s="3"/>
      <c r="J12420" s="5"/>
      <c r="K12420" s="5"/>
      <c r="L12420" s="5"/>
      <c r="M12420" s="5"/>
      <c r="AJ12420" s="3"/>
      <c r="AK12420" s="3"/>
      <c r="AL12420" s="3"/>
      <c r="AM12420" s="3"/>
      <c r="AN12420" s="3"/>
      <c r="AO12420" s="5"/>
      <c r="AP12420" s="5"/>
      <c r="AQ12420" s="5"/>
      <c r="AR12420" s="3"/>
      <c r="AS12420" s="3"/>
      <c r="AT12420" s="3"/>
      <c r="AU12420" s="5"/>
      <c r="AV12420" s="3"/>
      <c r="AW12420" s="3"/>
      <c r="AX12420" s="3"/>
      <c r="AY12420" s="3"/>
      <c r="AZ12420" s="3"/>
      <c r="BA12420" s="3"/>
      <c r="BB12420" s="3"/>
      <c r="BC12420" s="3"/>
      <c r="BD12420" s="3"/>
      <c r="BE12420" s="3"/>
      <c r="BF12420" s="3"/>
      <c r="BG12420" s="3"/>
      <c r="CK12420"/>
    </row>
    <row r="12421" spans="1:89" x14ac:dyDescent="0.25">
      <c r="A12421" s="2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3"/>
      <c r="AU12421" s="5"/>
      <c r="AV12421" s="3"/>
      <c r="AW12421" s="3"/>
      <c r="AX12421" s="3"/>
      <c r="AY12421" s="3"/>
      <c r="AZ12421" s="3"/>
      <c r="BA12421" s="3"/>
      <c r="BB12421" s="3"/>
      <c r="BC12421" s="3"/>
      <c r="BD12421" s="3"/>
      <c r="BE12421" s="3"/>
      <c r="BF12421" s="3"/>
      <c r="BG12421" s="3"/>
      <c r="CK12421"/>
    </row>
    <row r="12422" spans="1:89" x14ac:dyDescent="0.25">
      <c r="A12422" s="2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  <c r="L12422" s="5"/>
      <c r="M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3"/>
      <c r="AU12422" s="5"/>
      <c r="AV12422" s="3"/>
      <c r="AW12422" s="3"/>
      <c r="AX12422" s="3"/>
      <c r="AY12422" s="3"/>
      <c r="AZ12422" s="3"/>
      <c r="BA12422" s="3"/>
      <c r="BB12422" s="3"/>
      <c r="BC12422" s="3"/>
      <c r="BD12422" s="3"/>
      <c r="BE12422" s="3"/>
      <c r="BF12422" s="3"/>
      <c r="BG12422" s="3"/>
      <c r="CK12422"/>
    </row>
    <row r="12423" spans="1:89" x14ac:dyDescent="0.25">
      <c r="A12423" s="2"/>
      <c r="B12423" s="5"/>
      <c r="C12423" s="5"/>
      <c r="D12423" s="5"/>
      <c r="E12423" s="5"/>
      <c r="F12423" s="5"/>
      <c r="G12423" s="5"/>
      <c r="H12423" s="5"/>
      <c r="I12423" s="5"/>
      <c r="J12423" s="5"/>
      <c r="K12423" s="5"/>
      <c r="L12423" s="5"/>
      <c r="M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3"/>
      <c r="AU12423" s="5"/>
      <c r="AV12423" s="3"/>
      <c r="AW12423" s="3"/>
      <c r="AX12423" s="3"/>
      <c r="AY12423" s="3"/>
      <c r="AZ12423" s="3"/>
      <c r="BA12423" s="3"/>
      <c r="BB12423" s="3"/>
      <c r="BC12423" s="3"/>
      <c r="BD12423" s="3"/>
      <c r="BE12423" s="3"/>
      <c r="BF12423" s="3"/>
      <c r="BG12423" s="3"/>
      <c r="CK12423"/>
    </row>
    <row r="12424" spans="1:89" x14ac:dyDescent="0.25">
      <c r="A12424" s="2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  <c r="L12424" s="5"/>
      <c r="M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3"/>
      <c r="AU12424" s="5"/>
      <c r="AV12424" s="3"/>
      <c r="AW12424" s="3"/>
      <c r="AX12424" s="3"/>
      <c r="AY12424" s="3"/>
      <c r="AZ12424" s="3"/>
      <c r="BA12424" s="3"/>
      <c r="BB12424" s="3"/>
      <c r="BC12424" s="3"/>
      <c r="BD12424" s="3"/>
      <c r="BE12424" s="3"/>
      <c r="BF12424" s="3"/>
      <c r="BG12424" s="3"/>
      <c r="CK12424"/>
    </row>
    <row r="12425" spans="1:89" x14ac:dyDescent="0.25">
      <c r="A12425" s="2"/>
      <c r="B12425" s="5"/>
      <c r="C12425" s="5"/>
      <c r="D12425" s="5"/>
      <c r="E12425" s="5"/>
      <c r="F12425" s="5"/>
      <c r="G12425" s="5"/>
      <c r="H12425" s="5"/>
      <c r="I12425" s="3"/>
      <c r="J12425" s="5"/>
      <c r="K12425" s="5"/>
      <c r="L12425" s="5"/>
      <c r="M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3"/>
      <c r="AU12425" s="5"/>
      <c r="AV12425" s="3"/>
      <c r="AW12425" s="3"/>
      <c r="AX12425" s="3"/>
      <c r="AY12425" s="3"/>
      <c r="AZ12425" s="3"/>
      <c r="BA12425" s="3"/>
      <c r="BB12425" s="3"/>
      <c r="BC12425" s="3"/>
      <c r="BD12425" s="3"/>
      <c r="BE12425" s="3"/>
      <c r="BF12425" s="3"/>
      <c r="BG12425" s="3"/>
      <c r="CK12425"/>
    </row>
    <row r="12426" spans="1:89" x14ac:dyDescent="0.25">
      <c r="A12426" s="2"/>
      <c r="B12426" s="5"/>
      <c r="C12426" s="5"/>
      <c r="D12426" s="5"/>
      <c r="E12426" s="5"/>
      <c r="F12426" s="5"/>
      <c r="G12426" s="5"/>
      <c r="H12426" s="5"/>
      <c r="I12426" s="5"/>
      <c r="J12426" s="5"/>
      <c r="K12426" s="5"/>
      <c r="L12426" s="5"/>
      <c r="M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3"/>
      <c r="AU12426" s="5"/>
      <c r="AV12426" s="3"/>
      <c r="AW12426" s="3"/>
      <c r="AX12426" s="3"/>
      <c r="AY12426" s="3"/>
      <c r="AZ12426" s="3"/>
      <c r="BA12426" s="3"/>
      <c r="BB12426" s="3"/>
      <c r="BC12426" s="3"/>
      <c r="BD12426" s="3"/>
      <c r="BE12426" s="3"/>
      <c r="BF12426" s="3"/>
      <c r="BG12426" s="3"/>
      <c r="CK12426"/>
    </row>
    <row r="12427" spans="1:89" x14ac:dyDescent="0.25">
      <c r="A12427" s="2"/>
      <c r="B12427" s="5"/>
      <c r="C12427" s="5"/>
      <c r="D12427" s="5"/>
      <c r="E12427" s="5"/>
      <c r="F12427" s="5"/>
      <c r="G12427" s="5"/>
      <c r="H12427" s="5"/>
      <c r="I12427" s="3"/>
      <c r="J12427" s="5"/>
      <c r="K12427" s="5"/>
      <c r="L12427" s="5"/>
      <c r="M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3"/>
      <c r="AU12427" s="5"/>
      <c r="AV12427" s="3"/>
      <c r="AW12427" s="3"/>
      <c r="AX12427" s="3"/>
      <c r="AY12427" s="3"/>
      <c r="AZ12427" s="3"/>
      <c r="BA12427" s="3"/>
      <c r="BB12427" s="3"/>
      <c r="BC12427" s="3"/>
      <c r="BD12427" s="3"/>
      <c r="BE12427" s="3"/>
      <c r="BF12427" s="3"/>
      <c r="BG12427" s="3"/>
      <c r="CK12427"/>
    </row>
    <row r="12428" spans="1:89" x14ac:dyDescent="0.25">
      <c r="A12428" s="2"/>
      <c r="B12428" s="5"/>
      <c r="C12428" s="5"/>
      <c r="D12428" s="5"/>
      <c r="E12428" s="5"/>
      <c r="F12428" s="5"/>
      <c r="G12428" s="5"/>
      <c r="H12428" s="5"/>
      <c r="I12428" s="5"/>
      <c r="J12428" s="5"/>
      <c r="K12428" s="5"/>
      <c r="L12428" s="5"/>
      <c r="M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3"/>
      <c r="AU12428" s="5"/>
      <c r="AV12428" s="3"/>
      <c r="AW12428" s="3"/>
      <c r="AX12428" s="3"/>
      <c r="AY12428" s="3"/>
      <c r="AZ12428" s="3"/>
      <c r="BA12428" s="3"/>
      <c r="BB12428" s="3"/>
      <c r="BC12428" s="3"/>
      <c r="BD12428" s="3"/>
      <c r="BE12428" s="3"/>
      <c r="BF12428" s="3"/>
      <c r="BG12428" s="3"/>
      <c r="CK12428"/>
    </row>
    <row r="12429" spans="1:89" x14ac:dyDescent="0.25">
      <c r="A12429" s="2"/>
      <c r="B12429" s="5"/>
      <c r="C12429" s="5"/>
      <c r="D12429" s="5"/>
      <c r="E12429" s="5"/>
      <c r="F12429" s="5"/>
      <c r="G12429" s="5"/>
      <c r="H12429" s="5"/>
      <c r="I12429" s="3"/>
      <c r="J12429" s="5"/>
      <c r="K12429" s="5"/>
      <c r="L12429" s="5"/>
      <c r="M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3"/>
      <c r="AU12429" s="5"/>
      <c r="AV12429" s="3"/>
      <c r="AW12429" s="3"/>
      <c r="AX12429" s="3"/>
      <c r="AY12429" s="3"/>
      <c r="AZ12429" s="3"/>
      <c r="BA12429" s="3"/>
      <c r="BB12429" s="3"/>
      <c r="BC12429" s="3"/>
      <c r="BD12429" s="3"/>
      <c r="BE12429" s="3"/>
      <c r="BF12429" s="3"/>
      <c r="BG12429" s="3"/>
      <c r="CK12429"/>
    </row>
    <row r="12430" spans="1:89" x14ac:dyDescent="0.25">
      <c r="A12430" s="2"/>
      <c r="B12430" s="5"/>
      <c r="C12430" s="5"/>
      <c r="D12430" s="5"/>
      <c r="E12430" s="5"/>
      <c r="F12430" s="5"/>
      <c r="G12430" s="5"/>
      <c r="H12430" s="5"/>
      <c r="I12430" s="3"/>
      <c r="J12430" s="5"/>
      <c r="K12430" s="5"/>
      <c r="L12430" s="5"/>
      <c r="M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3"/>
      <c r="AU12430" s="5"/>
      <c r="AV12430" s="3"/>
      <c r="AW12430" s="3"/>
      <c r="AX12430" s="3"/>
      <c r="AY12430" s="3"/>
      <c r="AZ12430" s="3"/>
      <c r="BA12430" s="3"/>
      <c r="BB12430" s="3"/>
      <c r="BC12430" s="3"/>
      <c r="BD12430" s="3"/>
      <c r="BE12430" s="3"/>
      <c r="BF12430" s="3"/>
      <c r="BG12430" s="3"/>
      <c r="CK12430"/>
    </row>
    <row r="12431" spans="1:89" x14ac:dyDescent="0.25">
      <c r="A12431" s="2"/>
      <c r="B12431" s="5"/>
      <c r="C12431" s="5"/>
      <c r="D12431" s="5"/>
      <c r="E12431" s="5"/>
      <c r="F12431" s="5"/>
      <c r="G12431" s="5"/>
      <c r="H12431" s="5"/>
      <c r="I12431" s="5"/>
      <c r="J12431" s="5"/>
      <c r="K12431" s="5"/>
      <c r="L12431" s="5"/>
      <c r="M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3"/>
      <c r="AU12431" s="5"/>
      <c r="AV12431" s="3"/>
      <c r="AW12431" s="3"/>
      <c r="AX12431" s="3"/>
      <c r="AY12431" s="3"/>
      <c r="AZ12431" s="3"/>
      <c r="BA12431" s="3"/>
      <c r="BB12431" s="3"/>
      <c r="BC12431" s="3"/>
      <c r="BD12431" s="3"/>
      <c r="BE12431" s="3"/>
      <c r="BF12431" s="3"/>
      <c r="BG12431" s="3"/>
      <c r="CK12431"/>
    </row>
    <row r="12432" spans="1:89" x14ac:dyDescent="0.25">
      <c r="A12432" s="2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  <c r="L12432" s="5"/>
      <c r="M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3"/>
      <c r="AU12432" s="5"/>
      <c r="AV12432" s="3"/>
      <c r="AW12432" s="3"/>
      <c r="AX12432" s="3"/>
      <c r="AY12432" s="3"/>
      <c r="AZ12432" s="3"/>
      <c r="BA12432" s="3"/>
      <c r="BB12432" s="3"/>
      <c r="BC12432" s="3"/>
      <c r="BD12432" s="3"/>
      <c r="BE12432" s="3"/>
      <c r="BF12432" s="3"/>
      <c r="BG12432" s="3"/>
      <c r="CK12432"/>
    </row>
    <row r="12433" spans="1:89" x14ac:dyDescent="0.25">
      <c r="A12433" s="2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3"/>
      <c r="AU12433" s="5"/>
      <c r="AV12433" s="3"/>
      <c r="AW12433" s="3"/>
      <c r="AX12433" s="3"/>
      <c r="AY12433" s="3"/>
      <c r="AZ12433" s="3"/>
      <c r="BA12433" s="3"/>
      <c r="BB12433" s="3"/>
      <c r="BC12433" s="3"/>
      <c r="BD12433" s="3"/>
      <c r="BE12433" s="3"/>
      <c r="BF12433" s="3"/>
      <c r="BG12433" s="3"/>
      <c r="CK12433"/>
    </row>
    <row r="12434" spans="1:89" x14ac:dyDescent="0.25">
      <c r="A12434" s="2"/>
      <c r="B12434" s="5"/>
      <c r="C12434" s="5"/>
      <c r="D12434" s="5"/>
      <c r="E12434" s="5"/>
      <c r="F12434" s="5"/>
      <c r="G12434" s="5"/>
      <c r="H12434" s="5"/>
      <c r="I12434" s="3"/>
      <c r="J12434" s="5"/>
      <c r="K12434" s="5"/>
      <c r="L12434" s="5"/>
      <c r="M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3"/>
      <c r="AU12434" s="5"/>
      <c r="AV12434" s="3"/>
      <c r="AW12434" s="3"/>
      <c r="AX12434" s="3"/>
      <c r="AY12434" s="3"/>
      <c r="AZ12434" s="3"/>
      <c r="BA12434" s="3"/>
      <c r="BB12434" s="3"/>
      <c r="BC12434" s="3"/>
      <c r="BD12434" s="3"/>
      <c r="BE12434" s="3"/>
      <c r="BF12434" s="3"/>
      <c r="BG12434" s="3"/>
      <c r="CK12434"/>
    </row>
    <row r="12435" spans="1:89" x14ac:dyDescent="0.25">
      <c r="A12435" s="2"/>
      <c r="B12435" s="5"/>
      <c r="C12435" s="5"/>
      <c r="D12435" s="5"/>
      <c r="E12435" s="5"/>
      <c r="F12435" s="5"/>
      <c r="G12435" s="5"/>
      <c r="H12435" s="5"/>
      <c r="I12435" s="3"/>
      <c r="J12435" s="5"/>
      <c r="K12435" s="5"/>
      <c r="L12435" s="5"/>
      <c r="M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3"/>
      <c r="AU12435" s="5"/>
      <c r="AV12435" s="3"/>
      <c r="AW12435" s="3"/>
      <c r="AX12435" s="3"/>
      <c r="AY12435" s="3"/>
      <c r="AZ12435" s="3"/>
      <c r="BA12435" s="3"/>
      <c r="BB12435" s="3"/>
      <c r="BC12435" s="3"/>
      <c r="BD12435" s="3"/>
      <c r="BE12435" s="3"/>
      <c r="BF12435" s="3"/>
      <c r="BG12435" s="3"/>
      <c r="CK12435"/>
    </row>
    <row r="12436" spans="1:89" x14ac:dyDescent="0.25">
      <c r="A12436" s="2"/>
      <c r="B12436" s="5"/>
      <c r="C12436" s="5"/>
      <c r="D12436" s="5"/>
      <c r="E12436" s="5"/>
      <c r="F12436" s="5"/>
      <c r="G12436" s="5"/>
      <c r="H12436" s="5"/>
      <c r="I12436" s="3"/>
      <c r="J12436" s="5"/>
      <c r="K12436" s="5"/>
      <c r="L12436" s="5"/>
      <c r="M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3"/>
      <c r="AT12436" s="3"/>
      <c r="AU12436" s="5"/>
      <c r="AV12436" s="3"/>
      <c r="AW12436" s="3"/>
      <c r="AX12436" s="3"/>
      <c r="AY12436" s="3"/>
      <c r="AZ12436" s="3"/>
      <c r="BA12436" s="3"/>
      <c r="BB12436" s="3"/>
      <c r="BC12436" s="3"/>
      <c r="BD12436" s="3"/>
      <c r="BE12436" s="3"/>
      <c r="BF12436" s="3"/>
      <c r="BG12436" s="3"/>
      <c r="CK12436"/>
    </row>
    <row r="12437" spans="1:89" x14ac:dyDescent="0.25">
      <c r="A12437" s="2"/>
      <c r="B12437" s="5"/>
      <c r="C12437" s="5"/>
      <c r="D12437" s="5"/>
      <c r="E12437" s="5"/>
      <c r="F12437" s="5"/>
      <c r="G12437" s="5"/>
      <c r="H12437" s="5"/>
      <c r="I12437" s="3"/>
      <c r="J12437" s="5"/>
      <c r="K12437" s="5"/>
      <c r="L12437" s="5"/>
      <c r="M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3"/>
      <c r="AU12437" s="5"/>
      <c r="AV12437" s="3"/>
      <c r="AW12437" s="3"/>
      <c r="AX12437" s="3"/>
      <c r="AY12437" s="3"/>
      <c r="AZ12437" s="3"/>
      <c r="BA12437" s="3"/>
      <c r="BB12437" s="3"/>
      <c r="BC12437" s="3"/>
      <c r="BD12437" s="3"/>
      <c r="BE12437" s="3"/>
      <c r="BF12437" s="3"/>
      <c r="BG12437" s="3"/>
      <c r="CK12437"/>
    </row>
    <row r="12438" spans="1:89" x14ac:dyDescent="0.25">
      <c r="A12438" s="2"/>
      <c r="B12438" s="5"/>
      <c r="C12438" s="5"/>
      <c r="D12438" s="5"/>
      <c r="E12438" s="5"/>
      <c r="F12438" s="5"/>
      <c r="G12438" s="5"/>
      <c r="H12438" s="5"/>
      <c r="I12438" s="3"/>
      <c r="J12438" s="5"/>
      <c r="K12438" s="5"/>
      <c r="L12438" s="5"/>
      <c r="M12438" s="5"/>
      <c r="AJ12438" s="5"/>
      <c r="AK12438" s="3"/>
      <c r="AL12438" s="5"/>
      <c r="AM12438" s="5"/>
      <c r="AN12438" s="5"/>
      <c r="AO12438" s="5"/>
      <c r="AP12438" s="5"/>
      <c r="AQ12438" s="5"/>
      <c r="AR12438" s="5"/>
      <c r="AS12438" s="3"/>
      <c r="AT12438" s="3"/>
      <c r="AU12438" s="3"/>
      <c r="AV12438" s="3"/>
      <c r="AW12438" s="3"/>
      <c r="AX12438" s="3"/>
      <c r="AY12438" s="3"/>
      <c r="AZ12438" s="3"/>
      <c r="BA12438" s="3"/>
      <c r="BB12438" s="3"/>
      <c r="BC12438" s="3"/>
      <c r="BD12438" s="3"/>
      <c r="BE12438" s="3"/>
      <c r="BF12438" s="3"/>
      <c r="BG12438" s="3"/>
      <c r="CK12438"/>
    </row>
    <row r="12439" spans="1:89" x14ac:dyDescent="0.25">
      <c r="A12439" s="2"/>
      <c r="B12439" s="5"/>
      <c r="C12439" s="5"/>
      <c r="D12439" s="5"/>
      <c r="E12439" s="5"/>
      <c r="F12439" s="5"/>
      <c r="G12439" s="5"/>
      <c r="H12439" s="5"/>
      <c r="I12439" s="3"/>
      <c r="J12439" s="5"/>
      <c r="K12439" s="5"/>
      <c r="L12439" s="5"/>
      <c r="M12439" s="5"/>
      <c r="AJ12439" s="5"/>
      <c r="AK12439" s="3"/>
      <c r="AL12439" s="5"/>
      <c r="AM12439" s="5"/>
      <c r="AN12439" s="5"/>
      <c r="AO12439" s="5"/>
      <c r="AP12439" s="5"/>
      <c r="AQ12439" s="5"/>
      <c r="AR12439" s="5"/>
      <c r="AS12439" s="3"/>
      <c r="AT12439" s="3"/>
      <c r="AU12439" s="3"/>
      <c r="AV12439" s="3"/>
      <c r="AW12439" s="3"/>
      <c r="AX12439" s="3"/>
      <c r="AY12439" s="3"/>
      <c r="AZ12439" s="3"/>
      <c r="BA12439" s="3"/>
      <c r="BB12439" s="3"/>
      <c r="BC12439" s="3"/>
      <c r="BD12439" s="3"/>
      <c r="BE12439" s="3"/>
      <c r="BF12439" s="3"/>
      <c r="BG12439" s="3"/>
      <c r="CK12439"/>
    </row>
    <row r="12440" spans="1:89" x14ac:dyDescent="0.25">
      <c r="A12440" s="2"/>
      <c r="B12440" s="5"/>
      <c r="C12440" s="5"/>
      <c r="D12440" s="5"/>
      <c r="E12440" s="5"/>
      <c r="F12440" s="5"/>
      <c r="G12440" s="5"/>
      <c r="H12440" s="5"/>
      <c r="I12440" s="3"/>
      <c r="J12440" s="5"/>
      <c r="K12440" s="5"/>
      <c r="L12440" s="5"/>
      <c r="M12440" s="5"/>
      <c r="AJ12440" s="3"/>
      <c r="AK12440" s="3"/>
      <c r="AL12440" s="3"/>
      <c r="AM12440" s="3"/>
      <c r="AN12440" s="3"/>
      <c r="AO12440" s="5"/>
      <c r="AP12440" s="5"/>
      <c r="AQ12440" s="5"/>
      <c r="AR12440" s="5"/>
      <c r="AS12440" s="3"/>
      <c r="AT12440" s="3"/>
      <c r="AU12440" s="3"/>
      <c r="AV12440" s="3"/>
      <c r="AW12440" s="3"/>
      <c r="AX12440" s="3"/>
      <c r="AY12440" s="3"/>
      <c r="AZ12440" s="3"/>
      <c r="BA12440" s="3"/>
      <c r="BB12440" s="3"/>
      <c r="BC12440" s="3"/>
      <c r="BD12440" s="3"/>
      <c r="BE12440" s="3"/>
      <c r="BF12440" s="3"/>
      <c r="BG12440" s="3"/>
      <c r="CK12440"/>
    </row>
    <row r="12441" spans="1:89" x14ac:dyDescent="0.25">
      <c r="A12441" s="2"/>
      <c r="B12441" s="5"/>
      <c r="C12441" s="5"/>
      <c r="D12441" s="5"/>
      <c r="E12441" s="5"/>
      <c r="F12441" s="5"/>
      <c r="G12441" s="5"/>
      <c r="H12441" s="5"/>
      <c r="I12441" s="3"/>
      <c r="J12441" s="5"/>
      <c r="K12441" s="5"/>
      <c r="L12441" s="5"/>
      <c r="M12441" s="5"/>
      <c r="AJ12441" s="3"/>
      <c r="AK12441" s="5"/>
      <c r="AL12441" s="5"/>
      <c r="AM12441" s="5"/>
      <c r="AN12441" s="5"/>
      <c r="AO12441" s="5"/>
      <c r="AP12441" s="5"/>
      <c r="AQ12441" s="5"/>
      <c r="AR12441" s="5"/>
      <c r="AS12441" s="3"/>
      <c r="AT12441" s="3"/>
      <c r="AU12441" s="5"/>
      <c r="AV12441" s="3"/>
      <c r="AW12441" s="3"/>
      <c r="AX12441" s="3"/>
      <c r="AY12441" s="3"/>
      <c r="AZ12441" s="3"/>
      <c r="BA12441" s="3"/>
      <c r="BB12441" s="3"/>
      <c r="BC12441" s="3"/>
      <c r="BD12441" s="3"/>
      <c r="BE12441" s="3"/>
      <c r="BF12441" s="3"/>
      <c r="BG12441" s="3"/>
      <c r="CK12441"/>
    </row>
    <row r="12442" spans="1:89" x14ac:dyDescent="0.25">
      <c r="A12442" s="2"/>
      <c r="B12442" s="5"/>
      <c r="C12442" s="5"/>
      <c r="D12442" s="5"/>
      <c r="E12442" s="5"/>
      <c r="F12442" s="5"/>
      <c r="G12442" s="5"/>
      <c r="H12442" s="5"/>
      <c r="I12442" s="3"/>
      <c r="J12442" s="5"/>
      <c r="K12442" s="5"/>
      <c r="L12442" s="5"/>
      <c r="M12442" s="5"/>
      <c r="AJ12442" s="3"/>
      <c r="AK12442" s="3"/>
      <c r="AL12442" s="3"/>
      <c r="AM12442" s="3"/>
      <c r="AN12442" s="3"/>
      <c r="AO12442" s="5"/>
      <c r="AP12442" s="5"/>
      <c r="AQ12442" s="5"/>
      <c r="AR12442" s="5"/>
      <c r="AS12442" s="5"/>
      <c r="AT12442" s="3"/>
      <c r="AU12442" s="5"/>
      <c r="AV12442" s="3"/>
      <c r="AW12442" s="3"/>
      <c r="AX12442" s="3"/>
      <c r="AY12442" s="3"/>
      <c r="AZ12442" s="3"/>
      <c r="BA12442" s="3"/>
      <c r="BB12442" s="3"/>
      <c r="BC12442" s="3"/>
      <c r="BD12442" s="3"/>
      <c r="BE12442" s="3"/>
      <c r="BF12442" s="3"/>
      <c r="BG12442" s="3"/>
      <c r="CK12442"/>
    </row>
    <row r="12443" spans="1:89" x14ac:dyDescent="0.25">
      <c r="A12443" s="2"/>
      <c r="B12443" s="5"/>
      <c r="C12443" s="5"/>
      <c r="D12443" s="5"/>
      <c r="E12443" s="5"/>
      <c r="F12443" s="5"/>
      <c r="G12443" s="5"/>
      <c r="H12443" s="5"/>
      <c r="I12443" s="3"/>
      <c r="J12443" s="5"/>
      <c r="K12443" s="5"/>
      <c r="L12443" s="5"/>
      <c r="M12443" s="5"/>
      <c r="AJ12443" s="3"/>
      <c r="AK12443" s="3"/>
      <c r="AL12443" s="3"/>
      <c r="AM12443" s="3"/>
      <c r="AN12443" s="3"/>
      <c r="AO12443" s="5"/>
      <c r="AP12443" s="5"/>
      <c r="AQ12443" s="5"/>
      <c r="AR12443" s="5"/>
      <c r="AS12443" s="5"/>
      <c r="AT12443" s="3"/>
      <c r="AU12443" s="5"/>
      <c r="AV12443" s="3"/>
      <c r="AW12443" s="3"/>
      <c r="AX12443" s="3"/>
      <c r="AY12443" s="3"/>
      <c r="AZ12443" s="3"/>
      <c r="BA12443" s="3"/>
      <c r="BB12443" s="3"/>
      <c r="BC12443" s="3"/>
      <c r="BD12443" s="3"/>
      <c r="BE12443" s="3"/>
      <c r="BF12443" s="3"/>
      <c r="BG12443" s="3"/>
      <c r="CK12443"/>
    </row>
    <row r="12444" spans="1:89" x14ac:dyDescent="0.25">
      <c r="A12444" s="2"/>
      <c r="B12444" s="5"/>
      <c r="C12444" s="5"/>
      <c r="D12444" s="5"/>
      <c r="E12444" s="5"/>
      <c r="F12444" s="5"/>
      <c r="G12444" s="5"/>
      <c r="H12444" s="5"/>
      <c r="I12444" s="3"/>
      <c r="J12444" s="5"/>
      <c r="K12444" s="5"/>
      <c r="L12444" s="5"/>
      <c r="M12444" s="5"/>
      <c r="AJ12444" s="3"/>
      <c r="AK12444" s="5"/>
      <c r="AL12444" s="3"/>
      <c r="AM12444" s="3"/>
      <c r="AN12444" s="5"/>
      <c r="AO12444" s="5"/>
      <c r="AP12444" s="5"/>
      <c r="AQ12444" s="5"/>
      <c r="AR12444" s="5"/>
      <c r="AS12444" s="5"/>
      <c r="AT12444" s="3"/>
      <c r="AU12444" s="5"/>
      <c r="AV12444" s="3"/>
      <c r="AW12444" s="3"/>
      <c r="AX12444" s="3"/>
      <c r="AY12444" s="3"/>
      <c r="AZ12444" s="3"/>
      <c r="BA12444" s="3"/>
      <c r="BB12444" s="3"/>
      <c r="BC12444" s="3"/>
      <c r="BD12444" s="3"/>
      <c r="BE12444" s="3"/>
      <c r="BF12444" s="3"/>
      <c r="BG12444" s="3"/>
      <c r="CK12444"/>
    </row>
    <row r="12445" spans="1:89" x14ac:dyDescent="0.25">
      <c r="A12445" s="2"/>
      <c r="B12445" s="5"/>
      <c r="C12445" s="5"/>
      <c r="D12445" s="5"/>
      <c r="E12445" s="5"/>
      <c r="F12445" s="5"/>
      <c r="G12445" s="5"/>
      <c r="H12445" s="5"/>
      <c r="I12445" s="3"/>
      <c r="J12445" s="5"/>
      <c r="K12445" s="5"/>
      <c r="L12445" s="5"/>
      <c r="M12445" s="5"/>
      <c r="AJ12445" s="3"/>
      <c r="AK12445" s="3"/>
      <c r="AL12445" s="3"/>
      <c r="AM12445" s="3"/>
      <c r="AN12445" s="3"/>
      <c r="AO12445" s="5"/>
      <c r="AP12445" s="5"/>
      <c r="AQ12445" s="5"/>
      <c r="AR12445" s="5"/>
      <c r="AS12445" s="3"/>
      <c r="AT12445" s="3"/>
      <c r="AU12445" s="5"/>
      <c r="AV12445" s="3"/>
      <c r="AW12445" s="3"/>
      <c r="AX12445" s="3"/>
      <c r="AY12445" s="3"/>
      <c r="AZ12445" s="3"/>
      <c r="BA12445" s="3"/>
      <c r="BB12445" s="3"/>
      <c r="BC12445" s="3"/>
      <c r="BD12445" s="3"/>
      <c r="BE12445" s="3"/>
      <c r="BF12445" s="3"/>
      <c r="BG12445" s="3"/>
      <c r="CK12445"/>
    </row>
    <row r="12446" spans="1:89" x14ac:dyDescent="0.25">
      <c r="A12446" s="2"/>
      <c r="B12446" s="5"/>
      <c r="C12446" s="5"/>
      <c r="D12446" s="5"/>
      <c r="E12446" s="5"/>
      <c r="F12446" s="5"/>
      <c r="G12446" s="5"/>
      <c r="H12446" s="5"/>
      <c r="I12446" s="3"/>
      <c r="J12446" s="5"/>
      <c r="K12446" s="5"/>
      <c r="L12446" s="5"/>
      <c r="M12446" s="5"/>
      <c r="AJ12446" s="3"/>
      <c r="AK12446" s="3"/>
      <c r="AL12446" s="3"/>
      <c r="AM12446" s="3"/>
      <c r="AN12446" s="3"/>
      <c r="AO12446" s="5"/>
      <c r="AP12446" s="5"/>
      <c r="AQ12446" s="5"/>
      <c r="AR12446" s="5"/>
      <c r="AS12446" s="5"/>
      <c r="AT12446" s="3"/>
      <c r="AU12446" s="5"/>
      <c r="AV12446" s="3"/>
      <c r="AW12446" s="3"/>
      <c r="AX12446" s="3"/>
      <c r="AY12446" s="3"/>
      <c r="AZ12446" s="3"/>
      <c r="BA12446" s="3"/>
      <c r="BB12446" s="3"/>
      <c r="BC12446" s="3"/>
      <c r="BD12446" s="3"/>
      <c r="BE12446" s="3"/>
      <c r="BF12446" s="3"/>
      <c r="BG12446" s="3"/>
      <c r="CK12446"/>
    </row>
    <row r="12447" spans="1:89" x14ac:dyDescent="0.25">
      <c r="A12447" s="2"/>
      <c r="B12447" s="5"/>
      <c r="C12447" s="5"/>
      <c r="D12447" s="5"/>
      <c r="E12447" s="5"/>
      <c r="F12447" s="5"/>
      <c r="G12447" s="5"/>
      <c r="H12447" s="5"/>
      <c r="I12447" s="3"/>
      <c r="J12447" s="5"/>
      <c r="K12447" s="5"/>
      <c r="L12447" s="5"/>
      <c r="M12447" s="5"/>
      <c r="AJ12447" s="3"/>
      <c r="AK12447" s="3"/>
      <c r="AL12447" s="3"/>
      <c r="AM12447" s="3"/>
      <c r="AN12447" s="3"/>
      <c r="AO12447" s="5"/>
      <c r="AP12447" s="5"/>
      <c r="AQ12447" s="5"/>
      <c r="AR12447" s="5"/>
      <c r="AS12447" s="5"/>
      <c r="AT12447" s="3"/>
      <c r="AU12447" s="5"/>
      <c r="AV12447" s="3"/>
      <c r="AW12447" s="3"/>
      <c r="AX12447" s="3"/>
      <c r="AY12447" s="3"/>
      <c r="AZ12447" s="3"/>
      <c r="BA12447" s="3"/>
      <c r="BB12447" s="3"/>
      <c r="BC12447" s="3"/>
      <c r="BD12447" s="3"/>
      <c r="BE12447" s="3"/>
      <c r="BF12447" s="3"/>
      <c r="BG12447" s="3"/>
      <c r="CK12447"/>
    </row>
    <row r="12448" spans="1:89" x14ac:dyDescent="0.25">
      <c r="A12448" s="2"/>
      <c r="B12448" s="5"/>
      <c r="C12448" s="5"/>
      <c r="D12448" s="5"/>
      <c r="E12448" s="5"/>
      <c r="F12448" s="5"/>
      <c r="G12448" s="5"/>
      <c r="H12448" s="5"/>
      <c r="I12448" s="3"/>
      <c r="J12448" s="5"/>
      <c r="K12448" s="5"/>
      <c r="L12448" s="5"/>
      <c r="M12448" s="5"/>
      <c r="AJ12448" s="3"/>
      <c r="AK12448" s="3"/>
      <c r="AL12448" s="3"/>
      <c r="AM12448" s="3"/>
      <c r="AN12448" s="3"/>
      <c r="AO12448" s="5"/>
      <c r="AP12448" s="5"/>
      <c r="AQ12448" s="5"/>
      <c r="AR12448" s="5"/>
      <c r="AS12448" s="3"/>
      <c r="AT12448" s="3"/>
      <c r="AU12448" s="3"/>
      <c r="AV12448" s="3"/>
      <c r="AW12448" s="3"/>
      <c r="AX12448" s="3"/>
      <c r="AY12448" s="3"/>
      <c r="AZ12448" s="3"/>
      <c r="BA12448" s="3"/>
      <c r="BB12448" s="3"/>
      <c r="BC12448" s="3"/>
      <c r="BD12448" s="3"/>
      <c r="BE12448" s="3"/>
      <c r="BF12448" s="3"/>
      <c r="BG12448" s="3"/>
      <c r="CK12448"/>
    </row>
    <row r="12449" spans="1:89" x14ac:dyDescent="0.25">
      <c r="A12449" s="2"/>
      <c r="B12449" s="5"/>
      <c r="C12449" s="5"/>
      <c r="D12449" s="5"/>
      <c r="E12449" s="5"/>
      <c r="F12449" s="5"/>
      <c r="G12449" s="5"/>
      <c r="H12449" s="5"/>
      <c r="I12449" s="3"/>
      <c r="J12449" s="5"/>
      <c r="K12449" s="5"/>
      <c r="L12449" s="5"/>
      <c r="M12449" s="5"/>
      <c r="AJ12449" s="5"/>
      <c r="AK12449" s="3"/>
      <c r="AL12449" s="5"/>
      <c r="AM12449" s="5"/>
      <c r="AN12449" s="5"/>
      <c r="AO12449" s="5"/>
      <c r="AP12449" s="5"/>
      <c r="AQ12449" s="5"/>
      <c r="AR12449" s="5"/>
      <c r="AS12449" s="3"/>
      <c r="AT12449" s="3"/>
      <c r="AU12449" s="3"/>
      <c r="AV12449" s="3"/>
      <c r="AW12449" s="3"/>
      <c r="AX12449" s="3"/>
      <c r="AY12449" s="3"/>
      <c r="AZ12449" s="3"/>
      <c r="BA12449" s="3"/>
      <c r="BB12449" s="3"/>
      <c r="BC12449" s="3"/>
      <c r="BD12449" s="3"/>
      <c r="BE12449" s="3"/>
      <c r="BF12449" s="3"/>
      <c r="BG12449" s="3"/>
      <c r="CK12449"/>
    </row>
    <row r="12450" spans="1:89" x14ac:dyDescent="0.25">
      <c r="A12450" s="2"/>
      <c r="B12450" s="5"/>
      <c r="C12450" s="5"/>
      <c r="D12450" s="5"/>
      <c r="E12450" s="5"/>
      <c r="F12450" s="5"/>
      <c r="G12450" s="5"/>
      <c r="H12450" s="5"/>
      <c r="I12450" s="3"/>
      <c r="J12450" s="5"/>
      <c r="K12450" s="5"/>
      <c r="L12450" s="5"/>
      <c r="M12450" s="5"/>
      <c r="AJ12450" s="5"/>
      <c r="AK12450" s="3"/>
      <c r="AL12450" s="5"/>
      <c r="AM12450" s="5"/>
      <c r="AN12450" s="5"/>
      <c r="AO12450" s="5"/>
      <c r="AP12450" s="5"/>
      <c r="AQ12450" s="5"/>
      <c r="AR12450" s="5"/>
      <c r="AS12450" s="3"/>
      <c r="AT12450" s="3"/>
      <c r="AU12450" s="3"/>
      <c r="AV12450" s="3"/>
      <c r="AW12450" s="3"/>
      <c r="AX12450" s="3"/>
      <c r="AY12450" s="3"/>
      <c r="AZ12450" s="3"/>
      <c r="BA12450" s="3"/>
      <c r="BB12450" s="3"/>
      <c r="BC12450" s="3"/>
      <c r="BD12450" s="3"/>
      <c r="BE12450" s="3"/>
      <c r="BF12450" s="3"/>
      <c r="BG12450" s="3"/>
      <c r="CK12450"/>
    </row>
    <row r="12451" spans="1:89" x14ac:dyDescent="0.25">
      <c r="A12451" s="2"/>
      <c r="B12451" s="5"/>
      <c r="C12451" s="5"/>
      <c r="D12451" s="5"/>
      <c r="E12451" s="5"/>
      <c r="F12451" s="5"/>
      <c r="G12451" s="5"/>
      <c r="H12451" s="5"/>
      <c r="I12451" s="3"/>
      <c r="J12451" s="5"/>
      <c r="K12451" s="5"/>
      <c r="L12451" s="5"/>
      <c r="M12451" s="5"/>
      <c r="AJ12451" s="3"/>
      <c r="AK12451" s="5"/>
      <c r="AL12451" s="5"/>
      <c r="AM12451" s="5"/>
      <c r="AN12451" s="5"/>
      <c r="AO12451" s="5"/>
      <c r="AP12451" s="5"/>
      <c r="AQ12451" s="5"/>
      <c r="AR12451" s="5"/>
      <c r="AS12451" s="3"/>
      <c r="AT12451" s="3"/>
      <c r="AU12451" s="5"/>
      <c r="AV12451" s="3"/>
      <c r="AW12451" s="3"/>
      <c r="AX12451" s="3"/>
      <c r="AY12451" s="3"/>
      <c r="AZ12451" s="3"/>
      <c r="BA12451" s="3"/>
      <c r="BB12451" s="3"/>
      <c r="BC12451" s="3"/>
      <c r="BD12451" s="3"/>
      <c r="BE12451" s="3"/>
      <c r="BF12451" s="3"/>
      <c r="BG12451" s="3"/>
      <c r="CK12451"/>
    </row>
    <row r="12452" spans="1:89" x14ac:dyDescent="0.25">
      <c r="A12452" s="2"/>
      <c r="B12452" s="5"/>
      <c r="C12452" s="5"/>
      <c r="D12452" s="5"/>
      <c r="E12452" s="5"/>
      <c r="F12452" s="5"/>
      <c r="G12452" s="5"/>
      <c r="H12452" s="5"/>
      <c r="I12452" s="3"/>
      <c r="J12452" s="5"/>
      <c r="K12452" s="5"/>
      <c r="L12452" s="5"/>
      <c r="M12452" s="5"/>
      <c r="AJ12452" s="3"/>
      <c r="AK12452" s="3"/>
      <c r="AL12452" s="3"/>
      <c r="AM12452" s="3"/>
      <c r="AN12452" s="3"/>
      <c r="AO12452" s="5"/>
      <c r="AP12452" s="5"/>
      <c r="AQ12452" s="5"/>
      <c r="AR12452" s="5"/>
      <c r="AS12452" s="5"/>
      <c r="AT12452" s="3"/>
      <c r="AU12452" s="5"/>
      <c r="AV12452" s="3"/>
      <c r="AW12452" s="3"/>
      <c r="AX12452" s="3"/>
      <c r="AY12452" s="3"/>
      <c r="AZ12452" s="3"/>
      <c r="BA12452" s="3"/>
      <c r="BB12452" s="3"/>
      <c r="BC12452" s="3"/>
      <c r="BD12452" s="3"/>
      <c r="BE12452" s="3"/>
      <c r="BF12452" s="3"/>
      <c r="BG12452" s="3"/>
      <c r="CK12452"/>
    </row>
    <row r="12453" spans="1:89" x14ac:dyDescent="0.25">
      <c r="A12453" s="2"/>
      <c r="B12453" s="5"/>
      <c r="C12453" s="5"/>
      <c r="D12453" s="5"/>
      <c r="E12453" s="5"/>
      <c r="F12453" s="5"/>
      <c r="G12453" s="5"/>
      <c r="H12453" s="5"/>
      <c r="I12453" s="3"/>
      <c r="J12453" s="5"/>
      <c r="K12453" s="5"/>
      <c r="L12453" s="5"/>
      <c r="M12453" s="5"/>
      <c r="AJ12453" s="3"/>
      <c r="AK12453" s="5"/>
      <c r="AL12453" s="3"/>
      <c r="AM12453" s="3"/>
      <c r="AN12453" s="5"/>
      <c r="AO12453" s="5"/>
      <c r="AP12453" s="5"/>
      <c r="AQ12453" s="5"/>
      <c r="AR12453" s="5"/>
      <c r="AS12453" s="5"/>
      <c r="AT12453" s="3"/>
      <c r="AU12453" s="5"/>
      <c r="AV12453" s="3"/>
      <c r="AW12453" s="3"/>
      <c r="AX12453" s="3"/>
      <c r="AY12453" s="3"/>
      <c r="AZ12453" s="3"/>
      <c r="BA12453" s="3"/>
      <c r="BB12453" s="3"/>
      <c r="BC12453" s="3"/>
      <c r="BD12453" s="3"/>
      <c r="BE12453" s="3"/>
      <c r="BF12453" s="3"/>
      <c r="BG12453" s="3"/>
      <c r="CK12453"/>
    </row>
    <row r="12454" spans="1:89" x14ac:dyDescent="0.25">
      <c r="A12454" s="2"/>
      <c r="B12454" s="5"/>
      <c r="C12454" s="5"/>
      <c r="D12454" s="5"/>
      <c r="E12454" s="5"/>
      <c r="F12454" s="5"/>
      <c r="G12454" s="5"/>
      <c r="H12454" s="5"/>
      <c r="I12454" s="3"/>
      <c r="J12454" s="5"/>
      <c r="K12454" s="5"/>
      <c r="L12454" s="5"/>
      <c r="M12454" s="5"/>
      <c r="AJ12454" s="3"/>
      <c r="AK12454" s="3"/>
      <c r="AL12454" s="3"/>
      <c r="AM12454" s="3"/>
      <c r="AN12454" s="3"/>
      <c r="AO12454" s="5"/>
      <c r="AP12454" s="5"/>
      <c r="AQ12454" s="5"/>
      <c r="AR12454" s="5"/>
      <c r="AS12454" s="5"/>
      <c r="AT12454" s="3"/>
      <c r="AU12454" s="5"/>
      <c r="AV12454" s="3"/>
      <c r="AW12454" s="3"/>
      <c r="AX12454" s="3"/>
      <c r="AY12454" s="3"/>
      <c r="AZ12454" s="3"/>
      <c r="BA12454" s="3"/>
      <c r="BB12454" s="3"/>
      <c r="BC12454" s="3"/>
      <c r="BD12454" s="3"/>
      <c r="BE12454" s="3"/>
      <c r="BF12454" s="3"/>
      <c r="BG12454" s="3"/>
      <c r="CK12454"/>
    </row>
    <row r="12455" spans="1:89" x14ac:dyDescent="0.25">
      <c r="A12455" s="2"/>
      <c r="B12455" s="5"/>
      <c r="C12455" s="5"/>
      <c r="D12455" s="5"/>
      <c r="E12455" s="5"/>
      <c r="F12455" s="5"/>
      <c r="G12455" s="5"/>
      <c r="H12455" s="5"/>
      <c r="I12455" s="3"/>
      <c r="J12455" s="5"/>
      <c r="K12455" s="5"/>
      <c r="L12455" s="5"/>
      <c r="M12455" s="5"/>
      <c r="AJ12455" s="3"/>
      <c r="AK12455" s="5"/>
      <c r="AL12455" s="5"/>
      <c r="AM12455" s="5"/>
      <c r="AN12455" s="5"/>
      <c r="AO12455" s="5"/>
      <c r="AP12455" s="5"/>
      <c r="AQ12455" s="5"/>
      <c r="AR12455" s="5"/>
      <c r="AS12455" s="3"/>
      <c r="AT12455" s="3"/>
      <c r="AU12455" s="5"/>
      <c r="AV12455" s="3"/>
      <c r="AW12455" s="3"/>
      <c r="AX12455" s="3"/>
      <c r="AY12455" s="3"/>
      <c r="AZ12455" s="3"/>
      <c r="BA12455" s="3"/>
      <c r="BB12455" s="3"/>
      <c r="BC12455" s="3"/>
      <c r="BD12455" s="3"/>
      <c r="BE12455" s="3"/>
      <c r="BF12455" s="3"/>
      <c r="BG12455" s="3"/>
      <c r="CK12455"/>
    </row>
    <row r="12456" spans="1:89" x14ac:dyDescent="0.25">
      <c r="A12456" s="2"/>
      <c r="B12456" s="5"/>
      <c r="C12456" s="5"/>
      <c r="D12456" s="5"/>
      <c r="E12456" s="5"/>
      <c r="F12456" s="5"/>
      <c r="G12456" s="5"/>
      <c r="H12456" s="5"/>
      <c r="I12456" s="3"/>
      <c r="J12456" s="5"/>
      <c r="K12456" s="5"/>
      <c r="L12456" s="5"/>
      <c r="M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3"/>
      <c r="AT12456" s="3"/>
      <c r="AU12456" s="5"/>
      <c r="AV12456" s="3"/>
      <c r="AW12456" s="3"/>
      <c r="AX12456" s="3"/>
      <c r="AY12456" s="3"/>
      <c r="AZ12456" s="3"/>
      <c r="BA12456" s="3"/>
      <c r="BB12456" s="3"/>
      <c r="BC12456" s="3"/>
      <c r="BD12456" s="3"/>
      <c r="BE12456" s="3"/>
      <c r="BF12456" s="3"/>
      <c r="BG12456" s="3"/>
      <c r="CK12456"/>
    </row>
    <row r="12457" spans="1:89" x14ac:dyDescent="0.25">
      <c r="A12457" s="2"/>
      <c r="B12457" s="5"/>
      <c r="C12457" s="5"/>
      <c r="D12457" s="5"/>
      <c r="E12457" s="5"/>
      <c r="F12457" s="5"/>
      <c r="G12457" s="5"/>
      <c r="H12457" s="5"/>
      <c r="I12457" s="5"/>
      <c r="J12457" s="5"/>
      <c r="K12457" s="5"/>
      <c r="L12457" s="5"/>
      <c r="M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3"/>
      <c r="AU12457" s="5"/>
      <c r="AV12457" s="3"/>
      <c r="AW12457" s="3"/>
      <c r="AX12457" s="3"/>
      <c r="AY12457" s="3"/>
      <c r="AZ12457" s="3"/>
      <c r="BA12457" s="3"/>
      <c r="BB12457" s="3"/>
      <c r="BC12457" s="3"/>
      <c r="BD12457" s="3"/>
      <c r="BE12457" s="3"/>
      <c r="BF12457" s="3"/>
      <c r="BG12457" s="3"/>
      <c r="CK12457"/>
    </row>
    <row r="12458" spans="1:89" x14ac:dyDescent="0.25">
      <c r="A12458" s="2"/>
      <c r="B12458" s="5"/>
      <c r="C12458" s="5"/>
      <c r="D12458" s="5"/>
      <c r="E12458" s="5"/>
      <c r="F12458" s="5"/>
      <c r="G12458" s="5"/>
      <c r="H12458" s="5"/>
      <c r="I12458" s="3"/>
      <c r="J12458" s="5"/>
      <c r="K12458" s="5"/>
      <c r="L12458" s="5"/>
      <c r="M12458" s="5"/>
      <c r="AJ12458" s="5"/>
      <c r="AK12458" s="3"/>
      <c r="AL12458" s="5"/>
      <c r="AM12458" s="5"/>
      <c r="AN12458" s="5"/>
      <c r="AO12458" s="5"/>
      <c r="AP12458" s="5"/>
      <c r="AQ12458" s="5"/>
      <c r="AR12458" s="5"/>
      <c r="AS12458" s="3"/>
      <c r="AT12458" s="3"/>
      <c r="AU12458" s="3"/>
      <c r="AV12458" s="3"/>
      <c r="AW12458" s="3"/>
      <c r="AX12458" s="3"/>
      <c r="AY12458" s="3"/>
      <c r="AZ12458" s="3"/>
      <c r="BA12458" s="3"/>
      <c r="BB12458" s="3"/>
      <c r="BC12458" s="3"/>
      <c r="BD12458" s="3"/>
      <c r="BE12458" s="3"/>
      <c r="BF12458" s="3"/>
      <c r="BG12458" s="3"/>
      <c r="CK12458"/>
    </row>
    <row r="12459" spans="1:89" x14ac:dyDescent="0.25">
      <c r="A12459" s="2"/>
      <c r="B12459" s="5"/>
      <c r="C12459" s="5"/>
      <c r="D12459" s="5"/>
      <c r="E12459" s="5"/>
      <c r="F12459" s="5"/>
      <c r="G12459" s="5"/>
      <c r="H12459" s="5"/>
      <c r="I12459" s="3"/>
      <c r="J12459" s="5"/>
      <c r="K12459" s="5"/>
      <c r="L12459" s="5"/>
      <c r="M12459" s="5"/>
      <c r="AJ12459" s="5"/>
      <c r="AK12459" s="3"/>
      <c r="AL12459" s="5"/>
      <c r="AM12459" s="5"/>
      <c r="AN12459" s="5"/>
      <c r="AO12459" s="5"/>
      <c r="AP12459" s="5"/>
      <c r="AQ12459" s="5"/>
      <c r="AR12459" s="5"/>
      <c r="AS12459" s="3"/>
      <c r="AT12459" s="3"/>
      <c r="AU12459" s="3"/>
      <c r="AV12459" s="3"/>
      <c r="AW12459" s="3"/>
      <c r="AX12459" s="3"/>
      <c r="AY12459" s="3"/>
      <c r="AZ12459" s="3"/>
      <c r="BA12459" s="3"/>
      <c r="BB12459" s="3"/>
      <c r="BC12459" s="3"/>
      <c r="BD12459" s="3"/>
      <c r="BE12459" s="3"/>
      <c r="BF12459" s="3"/>
      <c r="BG12459" s="3"/>
      <c r="CK12459"/>
    </row>
    <row r="12460" spans="1:89" x14ac:dyDescent="0.25">
      <c r="A12460" s="2"/>
      <c r="B12460" s="5"/>
      <c r="C12460" s="5"/>
      <c r="D12460" s="5"/>
      <c r="E12460" s="5"/>
      <c r="F12460" s="5"/>
      <c r="G12460" s="5"/>
      <c r="H12460" s="5"/>
      <c r="I12460" s="3"/>
      <c r="J12460" s="5"/>
      <c r="K12460" s="5"/>
      <c r="L12460" s="5"/>
      <c r="M12460" s="5"/>
      <c r="AJ12460" s="5"/>
      <c r="AK12460" s="3"/>
      <c r="AL12460" s="5"/>
      <c r="AM12460" s="5"/>
      <c r="AN12460" s="5"/>
      <c r="AO12460" s="5"/>
      <c r="AP12460" s="5"/>
      <c r="AQ12460" s="5"/>
      <c r="AR12460" s="5"/>
      <c r="AS12460" s="3"/>
      <c r="AT12460" s="3"/>
      <c r="AU12460" s="3"/>
      <c r="AV12460" s="3"/>
      <c r="AW12460" s="3"/>
      <c r="AX12460" s="3"/>
      <c r="AY12460" s="3"/>
      <c r="AZ12460" s="3"/>
      <c r="BA12460" s="3"/>
      <c r="BB12460" s="3"/>
      <c r="BC12460" s="3"/>
      <c r="BD12460" s="3"/>
      <c r="BE12460" s="3"/>
      <c r="BF12460" s="3"/>
      <c r="BG12460" s="3"/>
      <c r="CK12460"/>
    </row>
    <row r="12461" spans="1:89" x14ac:dyDescent="0.25">
      <c r="A12461" s="2"/>
      <c r="B12461" s="5"/>
      <c r="C12461" s="5"/>
      <c r="D12461" s="5"/>
      <c r="E12461" s="5"/>
      <c r="F12461" s="5"/>
      <c r="G12461" s="5"/>
      <c r="H12461" s="5"/>
      <c r="I12461" s="3"/>
      <c r="J12461" s="5"/>
      <c r="K12461" s="5"/>
      <c r="L12461" s="5"/>
      <c r="M12461" s="5"/>
      <c r="AJ12461" s="3"/>
      <c r="AK12461" s="5"/>
      <c r="AL12461" s="5"/>
      <c r="AM12461" s="5"/>
      <c r="AN12461" s="5"/>
      <c r="AO12461" s="5"/>
      <c r="AP12461" s="5"/>
      <c r="AQ12461" s="5"/>
      <c r="AR12461" s="5"/>
      <c r="AS12461" s="3"/>
      <c r="AT12461" s="3"/>
      <c r="AU12461" s="5"/>
      <c r="AV12461" s="3"/>
      <c r="AW12461" s="3"/>
      <c r="AX12461" s="3"/>
      <c r="AY12461" s="3"/>
      <c r="AZ12461" s="3"/>
      <c r="BA12461" s="3"/>
      <c r="BB12461" s="3"/>
      <c r="BC12461" s="3"/>
      <c r="BD12461" s="3"/>
      <c r="BE12461" s="3"/>
      <c r="BF12461" s="3"/>
      <c r="BG12461" s="3"/>
      <c r="CK12461"/>
    </row>
    <row r="12462" spans="1:89" x14ac:dyDescent="0.25">
      <c r="A12462" s="2"/>
      <c r="B12462" s="5"/>
      <c r="C12462" s="5"/>
      <c r="D12462" s="5"/>
      <c r="E12462" s="5"/>
      <c r="F12462" s="5"/>
      <c r="G12462" s="5"/>
      <c r="H12462" s="5"/>
      <c r="I12462" s="3"/>
      <c r="J12462" s="5"/>
      <c r="K12462" s="5"/>
      <c r="L12462" s="5"/>
      <c r="M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3"/>
      <c r="AU12462" s="5"/>
      <c r="AV12462" s="3"/>
      <c r="AW12462" s="3"/>
      <c r="AX12462" s="3"/>
      <c r="AY12462" s="3"/>
      <c r="AZ12462" s="3"/>
      <c r="BA12462" s="3"/>
      <c r="BB12462" s="3"/>
      <c r="BC12462" s="3"/>
      <c r="BD12462" s="3"/>
      <c r="BE12462" s="3"/>
      <c r="BF12462" s="3"/>
      <c r="BG12462" s="3"/>
      <c r="CK12462"/>
    </row>
    <row r="12463" spans="1:89" x14ac:dyDescent="0.25">
      <c r="A12463" s="2"/>
      <c r="B12463" s="5"/>
      <c r="C12463" s="5"/>
      <c r="D12463" s="5"/>
      <c r="E12463" s="5"/>
      <c r="F12463" s="5"/>
      <c r="G12463" s="5"/>
      <c r="H12463" s="5"/>
      <c r="I12463" s="3"/>
      <c r="J12463" s="5"/>
      <c r="K12463" s="5"/>
      <c r="L12463" s="5"/>
      <c r="M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3"/>
      <c r="AU12463" s="5"/>
      <c r="AV12463" s="3"/>
      <c r="AW12463" s="3"/>
      <c r="AX12463" s="3"/>
      <c r="AY12463" s="3"/>
      <c r="AZ12463" s="3"/>
      <c r="BA12463" s="3"/>
      <c r="BB12463" s="3"/>
      <c r="BC12463" s="3"/>
      <c r="BD12463" s="3"/>
      <c r="BE12463" s="3"/>
      <c r="BF12463" s="3"/>
      <c r="BG12463" s="3"/>
      <c r="CK12463"/>
    </row>
    <row r="12464" spans="1:89" x14ac:dyDescent="0.25">
      <c r="A12464" s="2"/>
      <c r="B12464" s="5"/>
      <c r="C12464" s="5"/>
      <c r="D12464" s="5"/>
      <c r="E12464" s="5"/>
      <c r="F12464" s="5"/>
      <c r="G12464" s="5"/>
      <c r="H12464" s="5"/>
      <c r="I12464" s="3"/>
      <c r="J12464" s="5"/>
      <c r="K12464" s="5"/>
      <c r="L12464" s="5"/>
      <c r="M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3"/>
      <c r="AU12464" s="5"/>
      <c r="AV12464" s="3"/>
      <c r="AW12464" s="3"/>
      <c r="AX12464" s="3"/>
      <c r="AY12464" s="3"/>
      <c r="AZ12464" s="3"/>
      <c r="BA12464" s="3"/>
      <c r="BB12464" s="3"/>
      <c r="BC12464" s="3"/>
      <c r="BD12464" s="3"/>
      <c r="BE12464" s="3"/>
      <c r="BF12464" s="3"/>
      <c r="BG12464" s="3"/>
      <c r="CK12464"/>
    </row>
    <row r="12465" spans="1:89" x14ac:dyDescent="0.25">
      <c r="A12465" s="2"/>
      <c r="B12465" s="5"/>
      <c r="C12465" s="5"/>
      <c r="D12465" s="5"/>
      <c r="E12465" s="5"/>
      <c r="F12465" s="5"/>
      <c r="G12465" s="5"/>
      <c r="H12465" s="5"/>
      <c r="I12465" s="3"/>
      <c r="J12465" s="5"/>
      <c r="K12465" s="5"/>
      <c r="L12465" s="5"/>
      <c r="M12465" s="5"/>
      <c r="AJ12465" s="3"/>
      <c r="AK12465" s="5"/>
      <c r="AL12465" s="5"/>
      <c r="AM12465" s="5"/>
      <c r="AN12465" s="5"/>
      <c r="AO12465" s="5"/>
      <c r="AP12465" s="5"/>
      <c r="AQ12465" s="5"/>
      <c r="AR12465" s="5"/>
      <c r="AS12465" s="3"/>
      <c r="AT12465" s="3"/>
      <c r="AU12465" s="5"/>
      <c r="AV12465" s="3"/>
      <c r="AW12465" s="3"/>
      <c r="AX12465" s="3"/>
      <c r="AY12465" s="3"/>
      <c r="AZ12465" s="3"/>
      <c r="BA12465" s="3"/>
      <c r="BB12465" s="3"/>
      <c r="BC12465" s="3"/>
      <c r="BD12465" s="3"/>
      <c r="BE12465" s="3"/>
      <c r="BF12465" s="3"/>
      <c r="BG12465" s="3"/>
      <c r="CK12465"/>
    </row>
    <row r="12466" spans="1:89" x14ac:dyDescent="0.25">
      <c r="A12466" s="2"/>
      <c r="B12466" s="5"/>
      <c r="C12466" s="5"/>
      <c r="D12466" s="5"/>
      <c r="E12466" s="5"/>
      <c r="F12466" s="5"/>
      <c r="G12466" s="5"/>
      <c r="H12466" s="5"/>
      <c r="I12466" s="3"/>
      <c r="J12466" s="5"/>
      <c r="K12466" s="5"/>
      <c r="L12466" s="5"/>
      <c r="M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3"/>
      <c r="AU12466" s="5"/>
      <c r="AV12466" s="3"/>
      <c r="AW12466" s="3"/>
      <c r="AX12466" s="3"/>
      <c r="AY12466" s="3"/>
      <c r="AZ12466" s="3"/>
      <c r="BA12466" s="3"/>
      <c r="BB12466" s="3"/>
      <c r="BC12466" s="3"/>
      <c r="BD12466" s="3"/>
      <c r="BE12466" s="3"/>
      <c r="BF12466" s="3"/>
      <c r="BG12466" s="3"/>
      <c r="CK12466"/>
    </row>
    <row r="12467" spans="1:89" x14ac:dyDescent="0.25">
      <c r="A12467" s="2"/>
      <c r="B12467" s="5"/>
      <c r="C12467" s="5"/>
      <c r="D12467" s="5"/>
      <c r="E12467" s="5"/>
      <c r="F12467" s="5"/>
      <c r="G12467" s="5"/>
      <c r="H12467" s="5"/>
      <c r="I12467" s="3"/>
      <c r="J12467" s="5"/>
      <c r="K12467" s="5"/>
      <c r="L12467" s="5"/>
      <c r="M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3"/>
      <c r="AU12467" s="5"/>
      <c r="AV12467" s="3"/>
      <c r="AW12467" s="3"/>
      <c r="AX12467" s="3"/>
      <c r="AY12467" s="3"/>
      <c r="AZ12467" s="3"/>
      <c r="BA12467" s="3"/>
      <c r="BB12467" s="3"/>
      <c r="BC12467" s="3"/>
      <c r="BD12467" s="3"/>
      <c r="BE12467" s="3"/>
      <c r="BF12467" s="3"/>
      <c r="BG12467" s="3"/>
      <c r="CK12467"/>
    </row>
    <row r="12468" spans="1:89" x14ac:dyDescent="0.25">
      <c r="A12468" s="2"/>
      <c r="B12468" s="5"/>
      <c r="C12468" s="5"/>
      <c r="D12468" s="5"/>
      <c r="E12468" s="5"/>
      <c r="F12468" s="5"/>
      <c r="G12468" s="5"/>
      <c r="H12468" s="5"/>
      <c r="I12468" s="3"/>
      <c r="J12468" s="5"/>
      <c r="K12468" s="5"/>
      <c r="L12468" s="5"/>
      <c r="M12468" s="5"/>
      <c r="AJ12468" s="5"/>
      <c r="AK12468" s="3"/>
      <c r="AL12468" s="5"/>
      <c r="AM12468" s="5"/>
      <c r="AN12468" s="5"/>
      <c r="AO12468" s="5"/>
      <c r="AP12468" s="5"/>
      <c r="AQ12468" s="5"/>
      <c r="AR12468" s="5"/>
      <c r="AS12468" s="3"/>
      <c r="AT12468" s="3"/>
      <c r="AU12468" s="3"/>
      <c r="AV12468" s="3"/>
      <c r="AW12468" s="3"/>
      <c r="AX12468" s="3"/>
      <c r="AY12468" s="3"/>
      <c r="AZ12468" s="3"/>
      <c r="BA12468" s="3"/>
      <c r="BB12468" s="3"/>
      <c r="BC12468" s="3"/>
      <c r="BD12468" s="3"/>
      <c r="BE12468" s="3"/>
      <c r="BF12468" s="3"/>
      <c r="BG12468" s="3"/>
      <c r="CK12468"/>
    </row>
    <row r="12469" spans="1:89" x14ac:dyDescent="0.25">
      <c r="A12469" s="2"/>
      <c r="B12469" s="5"/>
      <c r="C12469" s="5"/>
      <c r="D12469" s="5"/>
      <c r="E12469" s="5"/>
      <c r="F12469" s="5"/>
      <c r="G12469" s="5"/>
      <c r="H12469" s="5"/>
      <c r="I12469" s="3"/>
      <c r="J12469" s="5"/>
      <c r="K12469" s="5"/>
      <c r="L12469" s="5"/>
      <c r="M12469" s="5"/>
      <c r="AJ12469" s="5"/>
      <c r="AK12469" s="3"/>
      <c r="AL12469" s="5"/>
      <c r="AM12469" s="5"/>
      <c r="AN12469" s="5"/>
      <c r="AO12469" s="5"/>
      <c r="AP12469" s="5"/>
      <c r="AQ12469" s="5"/>
      <c r="AR12469" s="5"/>
      <c r="AS12469" s="3"/>
      <c r="AT12469" s="3"/>
      <c r="AU12469" s="3"/>
      <c r="AV12469" s="3"/>
      <c r="AW12469" s="3"/>
      <c r="AX12469" s="3"/>
      <c r="AY12469" s="3"/>
      <c r="AZ12469" s="3"/>
      <c r="BA12469" s="3"/>
      <c r="BB12469" s="3"/>
      <c r="BC12469" s="3"/>
      <c r="BD12469" s="3"/>
      <c r="BE12469" s="3"/>
      <c r="BF12469" s="3"/>
      <c r="BG12469" s="3"/>
      <c r="CK12469"/>
    </row>
    <row r="12470" spans="1:89" x14ac:dyDescent="0.25">
      <c r="A12470" s="2"/>
      <c r="B12470" s="5"/>
      <c r="C12470" s="5"/>
      <c r="D12470" s="5"/>
      <c r="E12470" s="5"/>
      <c r="F12470" s="5"/>
      <c r="G12470" s="5"/>
      <c r="H12470" s="5"/>
      <c r="I12470" s="3"/>
      <c r="J12470" s="5"/>
      <c r="K12470" s="5"/>
      <c r="L12470" s="5"/>
      <c r="M12470" s="5"/>
      <c r="AJ12470" s="5"/>
      <c r="AK12470" s="3"/>
      <c r="AL12470" s="5"/>
      <c r="AM12470" s="5"/>
      <c r="AN12470" s="5"/>
      <c r="AO12470" s="5"/>
      <c r="AP12470" s="5"/>
      <c r="AQ12470" s="5"/>
      <c r="AR12470" s="5"/>
      <c r="AS12470" s="3"/>
      <c r="AT12470" s="3"/>
      <c r="AU12470" s="3"/>
      <c r="AV12470" s="3"/>
      <c r="AW12470" s="3"/>
      <c r="AX12470" s="3"/>
      <c r="AY12470" s="3"/>
      <c r="AZ12470" s="3"/>
      <c r="BA12470" s="3"/>
      <c r="BB12470" s="3"/>
      <c r="BC12470" s="3"/>
      <c r="BD12470" s="3"/>
      <c r="BE12470" s="3"/>
      <c r="BF12470" s="3"/>
      <c r="BG12470" s="3"/>
      <c r="CK12470"/>
    </row>
    <row r="12471" spans="1:89" x14ac:dyDescent="0.25">
      <c r="A12471" s="2"/>
      <c r="B12471" s="5"/>
      <c r="C12471" s="5"/>
      <c r="D12471" s="5"/>
      <c r="E12471" s="5"/>
      <c r="F12471" s="5"/>
      <c r="G12471" s="5"/>
      <c r="H12471" s="5"/>
      <c r="I12471" s="3"/>
      <c r="J12471" s="5"/>
      <c r="K12471" s="5"/>
      <c r="L12471" s="5"/>
      <c r="M12471" s="5"/>
      <c r="AJ12471" s="3"/>
      <c r="AK12471" s="5"/>
      <c r="AL12471" s="5"/>
      <c r="AM12471" s="5"/>
      <c r="AN12471" s="5"/>
      <c r="AO12471" s="5"/>
      <c r="AP12471" s="5"/>
      <c r="AQ12471" s="5"/>
      <c r="AR12471" s="5"/>
      <c r="AS12471" s="3"/>
      <c r="AT12471" s="3"/>
      <c r="AU12471" s="5"/>
      <c r="AV12471" s="3"/>
      <c r="AW12471" s="3"/>
      <c r="AX12471" s="3"/>
      <c r="AY12471" s="3"/>
      <c r="AZ12471" s="3"/>
      <c r="BA12471" s="3"/>
      <c r="BB12471" s="3"/>
      <c r="BC12471" s="3"/>
      <c r="BD12471" s="3"/>
      <c r="BE12471" s="3"/>
      <c r="BF12471" s="3"/>
      <c r="BG12471" s="3"/>
      <c r="CK12471"/>
    </row>
    <row r="12472" spans="1:89" x14ac:dyDescent="0.25">
      <c r="A12472" s="2"/>
      <c r="B12472" s="5"/>
      <c r="C12472" s="5"/>
      <c r="D12472" s="5"/>
      <c r="E12472" s="5"/>
      <c r="F12472" s="5"/>
      <c r="G12472" s="5"/>
      <c r="H12472" s="5"/>
      <c r="I12472" s="3"/>
      <c r="J12472" s="5"/>
      <c r="K12472" s="5"/>
      <c r="L12472" s="5"/>
      <c r="M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3"/>
      <c r="AU12472" s="5"/>
      <c r="AV12472" s="3"/>
      <c r="AW12472" s="3"/>
      <c r="AX12472" s="3"/>
      <c r="AY12472" s="3"/>
      <c r="AZ12472" s="3"/>
      <c r="BA12472" s="3"/>
      <c r="BB12472" s="3"/>
      <c r="BC12472" s="3"/>
      <c r="BD12472" s="3"/>
      <c r="BE12472" s="3"/>
      <c r="BF12472" s="3"/>
      <c r="BG12472" s="3"/>
      <c r="CK12472"/>
    </row>
    <row r="12473" spans="1:89" x14ac:dyDescent="0.25">
      <c r="A12473" s="2"/>
      <c r="B12473" s="5"/>
      <c r="C12473" s="5"/>
      <c r="D12473" s="5"/>
      <c r="E12473" s="5"/>
      <c r="F12473" s="5"/>
      <c r="G12473" s="5"/>
      <c r="H12473" s="5"/>
      <c r="I12473" s="5"/>
      <c r="J12473" s="5"/>
      <c r="K12473" s="5"/>
      <c r="L12473" s="5"/>
      <c r="M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3"/>
      <c r="AU12473" s="5"/>
      <c r="AV12473" s="3"/>
      <c r="AW12473" s="3"/>
      <c r="AX12473" s="3"/>
      <c r="AY12473" s="3"/>
      <c r="AZ12473" s="3"/>
      <c r="BA12473" s="3"/>
      <c r="BB12473" s="3"/>
      <c r="BC12473" s="3"/>
      <c r="BD12473" s="3"/>
      <c r="BE12473" s="3"/>
      <c r="BF12473" s="3"/>
      <c r="BG12473" s="3"/>
      <c r="CK12473"/>
    </row>
    <row r="12474" spans="1:89" x14ac:dyDescent="0.25">
      <c r="A12474" s="2"/>
      <c r="B12474" s="5"/>
      <c r="C12474" s="5"/>
      <c r="D12474" s="5"/>
      <c r="E12474" s="5"/>
      <c r="F12474" s="5"/>
      <c r="G12474" s="5"/>
      <c r="H12474" s="5"/>
      <c r="I12474" s="3"/>
      <c r="J12474" s="5"/>
      <c r="K12474" s="5"/>
      <c r="L12474" s="5"/>
      <c r="M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3"/>
      <c r="AU12474" s="5"/>
      <c r="AV12474" s="3"/>
      <c r="AW12474" s="3"/>
      <c r="AX12474" s="3"/>
      <c r="AY12474" s="3"/>
      <c r="AZ12474" s="3"/>
      <c r="BA12474" s="3"/>
      <c r="BB12474" s="3"/>
      <c r="BC12474" s="3"/>
      <c r="BD12474" s="3"/>
      <c r="BE12474" s="3"/>
      <c r="BF12474" s="3"/>
      <c r="BG12474" s="3"/>
      <c r="CK12474"/>
    </row>
    <row r="12475" spans="1:89" x14ac:dyDescent="0.25">
      <c r="A12475" s="2"/>
      <c r="B12475" s="5"/>
      <c r="C12475" s="5"/>
      <c r="D12475" s="5"/>
      <c r="E12475" s="5"/>
      <c r="F12475" s="5"/>
      <c r="G12475" s="5"/>
      <c r="H12475" s="5"/>
      <c r="I12475" s="3"/>
      <c r="J12475" s="5"/>
      <c r="K12475" s="5"/>
      <c r="L12475" s="5"/>
      <c r="M12475" s="5"/>
      <c r="AJ12475" s="3"/>
      <c r="AK12475" s="5"/>
      <c r="AL12475" s="5"/>
      <c r="AM12475" s="5"/>
      <c r="AN12475" s="5"/>
      <c r="AO12475" s="5"/>
      <c r="AP12475" s="5"/>
      <c r="AQ12475" s="5"/>
      <c r="AR12475" s="5"/>
      <c r="AS12475" s="3"/>
      <c r="AT12475" s="3"/>
      <c r="AU12475" s="5"/>
      <c r="AV12475" s="3"/>
      <c r="AW12475" s="3"/>
      <c r="AX12475" s="3"/>
      <c r="AY12475" s="3"/>
      <c r="AZ12475" s="3"/>
      <c r="BA12475" s="3"/>
      <c r="BB12475" s="3"/>
      <c r="BC12475" s="3"/>
      <c r="BD12475" s="3"/>
      <c r="BE12475" s="3"/>
      <c r="BF12475" s="3"/>
      <c r="BG12475" s="3"/>
      <c r="CK12475"/>
    </row>
    <row r="12476" spans="1:89" x14ac:dyDescent="0.25">
      <c r="A12476" s="2"/>
      <c r="B12476" s="5"/>
      <c r="C12476" s="5"/>
      <c r="D12476" s="5"/>
      <c r="E12476" s="5"/>
      <c r="F12476" s="5"/>
      <c r="G12476" s="5"/>
      <c r="H12476" s="5"/>
      <c r="I12476" s="3"/>
      <c r="J12476" s="5"/>
      <c r="K12476" s="5"/>
      <c r="L12476" s="5"/>
      <c r="M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3"/>
      <c r="AU12476" s="5"/>
      <c r="AV12476" s="3"/>
      <c r="AW12476" s="3"/>
      <c r="AX12476" s="3"/>
      <c r="AY12476" s="3"/>
      <c r="AZ12476" s="3"/>
      <c r="BA12476" s="3"/>
      <c r="BB12476" s="3"/>
      <c r="BC12476" s="3"/>
      <c r="BD12476" s="3"/>
      <c r="BE12476" s="3"/>
      <c r="BF12476" s="3"/>
      <c r="BG12476" s="3"/>
      <c r="CK12476"/>
    </row>
    <row r="12477" spans="1:89" x14ac:dyDescent="0.25">
      <c r="A12477" s="2"/>
      <c r="B12477" s="5"/>
      <c r="C12477" s="5"/>
      <c r="D12477" s="5"/>
      <c r="E12477" s="5"/>
      <c r="F12477" s="5"/>
      <c r="G12477" s="5"/>
      <c r="H12477" s="5"/>
      <c r="I12477" s="3"/>
      <c r="J12477" s="5"/>
      <c r="K12477" s="5"/>
      <c r="L12477" s="5"/>
      <c r="M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3"/>
      <c r="AU12477" s="5"/>
      <c r="AV12477" s="3"/>
      <c r="AW12477" s="3"/>
      <c r="AX12477" s="3"/>
      <c r="AY12477" s="3"/>
      <c r="AZ12477" s="3"/>
      <c r="BA12477" s="3"/>
      <c r="BB12477" s="3"/>
      <c r="BC12477" s="3"/>
      <c r="BD12477" s="3"/>
      <c r="BE12477" s="3"/>
      <c r="BF12477" s="3"/>
      <c r="BG12477" s="3"/>
      <c r="CK12477"/>
    </row>
    <row r="12478" spans="1:89" x14ac:dyDescent="0.25">
      <c r="A12478" s="2"/>
      <c r="B12478" s="5"/>
      <c r="C12478" s="5"/>
      <c r="D12478" s="5"/>
      <c r="E12478" s="5"/>
      <c r="F12478" s="5"/>
      <c r="G12478" s="5"/>
      <c r="H12478" s="5"/>
      <c r="I12478" s="3"/>
      <c r="J12478" s="5"/>
      <c r="K12478" s="5"/>
      <c r="L12478" s="5"/>
      <c r="M12478" s="5"/>
      <c r="AJ12478" s="3"/>
      <c r="AK12478" s="3"/>
      <c r="AL12478" s="3"/>
      <c r="AM12478" s="3"/>
      <c r="AN12478" s="3"/>
      <c r="AO12478" s="5"/>
      <c r="AP12478" s="5"/>
      <c r="AQ12478" s="5"/>
      <c r="AR12478" s="5"/>
      <c r="AS12478" s="5"/>
      <c r="AT12478" s="3"/>
      <c r="AU12478" s="5"/>
      <c r="AV12478" s="3"/>
      <c r="AW12478" s="3"/>
      <c r="AX12478" s="3"/>
      <c r="AY12478" s="3"/>
      <c r="AZ12478" s="3"/>
      <c r="BA12478" s="3"/>
      <c r="BB12478" s="3"/>
      <c r="BC12478" s="3"/>
      <c r="BD12478" s="3"/>
      <c r="BE12478" s="3"/>
      <c r="BF12478" s="3"/>
      <c r="BG12478" s="3"/>
      <c r="CK12478"/>
    </row>
    <row r="12479" spans="1:89" x14ac:dyDescent="0.25">
      <c r="A12479" s="2"/>
      <c r="B12479" s="5"/>
      <c r="C12479" s="5"/>
      <c r="D12479" s="5"/>
      <c r="E12479" s="5"/>
      <c r="F12479" s="5"/>
      <c r="G12479" s="5"/>
      <c r="H12479" s="5"/>
      <c r="I12479" s="3"/>
      <c r="J12479" s="5"/>
      <c r="K12479" s="5"/>
      <c r="L12479" s="5"/>
      <c r="M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3"/>
      <c r="AU12479" s="5"/>
      <c r="AV12479" s="3"/>
      <c r="AW12479" s="3"/>
      <c r="AX12479" s="3"/>
      <c r="AY12479" s="3"/>
      <c r="AZ12479" s="3"/>
      <c r="BA12479" s="3"/>
      <c r="BB12479" s="3"/>
      <c r="BC12479" s="3"/>
      <c r="BD12479" s="3"/>
      <c r="BE12479" s="3"/>
      <c r="BF12479" s="3"/>
      <c r="BG12479" s="3"/>
      <c r="CK12479"/>
    </row>
    <row r="12480" spans="1:89" x14ac:dyDescent="0.25">
      <c r="A12480" s="2"/>
      <c r="B12480" s="5"/>
      <c r="C12480" s="5"/>
      <c r="D12480" s="5"/>
      <c r="E12480" s="5"/>
      <c r="F12480" s="5"/>
      <c r="G12480" s="5"/>
      <c r="H12480" s="5"/>
      <c r="I12480" s="3"/>
      <c r="J12480" s="5"/>
      <c r="K12480" s="5"/>
      <c r="L12480" s="5"/>
      <c r="M12480" s="5"/>
      <c r="AJ12480" s="3"/>
      <c r="AK12480" s="3"/>
      <c r="AL12480" s="3"/>
      <c r="AM12480" s="3"/>
      <c r="AN12480" s="3"/>
      <c r="AO12480" s="5"/>
      <c r="AP12480" s="5"/>
      <c r="AQ12480" s="5"/>
      <c r="AR12480" s="5"/>
      <c r="AS12480" s="5"/>
      <c r="AT12480" s="3"/>
      <c r="AU12480" s="5"/>
      <c r="AV12480" s="3"/>
      <c r="AW12480" s="3"/>
      <c r="AX12480" s="3"/>
      <c r="AY12480" s="3"/>
      <c r="AZ12480" s="3"/>
      <c r="BA12480" s="3"/>
      <c r="BB12480" s="3"/>
      <c r="BC12480" s="3"/>
      <c r="BD12480" s="3"/>
      <c r="BE12480" s="3"/>
      <c r="BF12480" s="3"/>
      <c r="BG12480" s="3"/>
      <c r="CK12480"/>
    </row>
    <row r="12481" spans="1:89" x14ac:dyDescent="0.25">
      <c r="A12481" s="2"/>
      <c r="B12481" s="5"/>
      <c r="C12481" s="5"/>
      <c r="D12481" s="5"/>
      <c r="E12481" s="5"/>
      <c r="F12481" s="5"/>
      <c r="G12481" s="5"/>
      <c r="H12481" s="5"/>
      <c r="I12481" s="3"/>
      <c r="J12481" s="5"/>
      <c r="K12481" s="5"/>
      <c r="L12481" s="5"/>
      <c r="M12481" s="5"/>
      <c r="AJ12481" s="3"/>
      <c r="AK12481" s="3"/>
      <c r="AL12481" s="3"/>
      <c r="AM12481" s="3"/>
      <c r="AN12481" s="3"/>
      <c r="AO12481" s="5"/>
      <c r="AP12481" s="5"/>
      <c r="AQ12481" s="5"/>
      <c r="AR12481" s="5"/>
      <c r="AS12481" s="5"/>
      <c r="AT12481" s="3"/>
      <c r="AU12481" s="5"/>
      <c r="AV12481" s="3"/>
      <c r="AW12481" s="3"/>
      <c r="AX12481" s="3"/>
      <c r="AY12481" s="3"/>
      <c r="AZ12481" s="3"/>
      <c r="BA12481" s="3"/>
      <c r="BB12481" s="3"/>
      <c r="BC12481" s="3"/>
      <c r="BD12481" s="3"/>
      <c r="BE12481" s="3"/>
      <c r="BF12481" s="3"/>
      <c r="BG12481" s="3"/>
      <c r="CK12481"/>
    </row>
    <row r="12482" spans="1:89" x14ac:dyDescent="0.25">
      <c r="A12482" s="2"/>
      <c r="B12482" s="5"/>
      <c r="C12482" s="5"/>
      <c r="D12482" s="5"/>
      <c r="E12482" s="5"/>
      <c r="F12482" s="5"/>
      <c r="G12482" s="5"/>
      <c r="H12482" s="5"/>
      <c r="I12482" s="3"/>
      <c r="J12482" s="5"/>
      <c r="K12482" s="5"/>
      <c r="L12482" s="5"/>
      <c r="M12482" s="5"/>
      <c r="AJ12482" s="5"/>
      <c r="AK12482" s="5"/>
      <c r="AL12482" s="3"/>
      <c r="AM12482" s="3"/>
      <c r="AN12482" s="5"/>
      <c r="AO12482" s="5"/>
      <c r="AP12482" s="5"/>
      <c r="AQ12482" s="5"/>
      <c r="AR12482" s="5"/>
      <c r="AS12482" s="5"/>
      <c r="AT12482" s="3"/>
      <c r="AU12482" s="5"/>
      <c r="AV12482" s="3"/>
      <c r="AW12482" s="3"/>
      <c r="AX12482" s="3"/>
      <c r="AY12482" s="3"/>
      <c r="AZ12482" s="3"/>
      <c r="BA12482" s="3"/>
      <c r="BB12482" s="3"/>
      <c r="BC12482" s="3"/>
      <c r="BD12482" s="3"/>
      <c r="BE12482" s="3"/>
      <c r="BF12482" s="3"/>
      <c r="BG12482" s="3"/>
      <c r="CK12482"/>
    </row>
    <row r="12483" spans="1:89" x14ac:dyDescent="0.25">
      <c r="A12483" s="2"/>
      <c r="B12483" s="5"/>
      <c r="C12483" s="5"/>
      <c r="D12483" s="5"/>
      <c r="E12483" s="5"/>
      <c r="F12483" s="5"/>
      <c r="G12483" s="5"/>
      <c r="H12483" s="5"/>
      <c r="I12483" s="3"/>
      <c r="J12483" s="5"/>
      <c r="K12483" s="5"/>
      <c r="L12483" s="5"/>
      <c r="M12483" s="5"/>
      <c r="AJ12483" s="3"/>
      <c r="AK12483" s="3"/>
      <c r="AL12483" s="3"/>
      <c r="AM12483" s="3"/>
      <c r="AN12483" s="3"/>
      <c r="AO12483" s="5"/>
      <c r="AP12483" s="5"/>
      <c r="AQ12483" s="5"/>
      <c r="AR12483" s="5"/>
      <c r="AS12483" s="5"/>
      <c r="AT12483" s="3"/>
      <c r="AU12483" s="5"/>
      <c r="AV12483" s="3"/>
      <c r="AW12483" s="3"/>
      <c r="AX12483" s="3"/>
      <c r="AY12483" s="3"/>
      <c r="AZ12483" s="3"/>
      <c r="BA12483" s="3"/>
      <c r="BB12483" s="3"/>
      <c r="BC12483" s="3"/>
      <c r="BD12483" s="3"/>
      <c r="BE12483" s="3"/>
      <c r="BF12483" s="3"/>
      <c r="BG12483" s="3"/>
      <c r="CK12483"/>
    </row>
    <row r="12484" spans="1:89" x14ac:dyDescent="0.25">
      <c r="A12484" s="2"/>
      <c r="B12484" s="5"/>
      <c r="C12484" s="5"/>
      <c r="D12484" s="5"/>
      <c r="E12484" s="5"/>
      <c r="F12484" s="5"/>
      <c r="G12484" s="5"/>
      <c r="H12484" s="5"/>
      <c r="I12484" s="3"/>
      <c r="J12484" s="5"/>
      <c r="K12484" s="5"/>
      <c r="L12484" s="5"/>
      <c r="M12484" s="5"/>
      <c r="AJ12484" s="3"/>
      <c r="AK12484" s="3"/>
      <c r="AL12484" s="3"/>
      <c r="AM12484" s="3"/>
      <c r="AN12484" s="3"/>
      <c r="AO12484" s="5"/>
      <c r="AP12484" s="5"/>
      <c r="AQ12484" s="5"/>
      <c r="AR12484" s="5"/>
      <c r="AS12484" s="5"/>
      <c r="AT12484" s="3"/>
      <c r="AU12484" s="5"/>
      <c r="AV12484" s="3"/>
      <c r="AW12484" s="3"/>
      <c r="AX12484" s="3"/>
      <c r="AY12484" s="3"/>
      <c r="AZ12484" s="3"/>
      <c r="BA12484" s="3"/>
      <c r="BB12484" s="3"/>
      <c r="BC12484" s="3"/>
      <c r="BD12484" s="3"/>
      <c r="BE12484" s="3"/>
      <c r="BF12484" s="3"/>
      <c r="BG12484" s="3"/>
      <c r="CK12484"/>
    </row>
    <row r="12485" spans="1:89" x14ac:dyDescent="0.25">
      <c r="A12485" s="2"/>
      <c r="B12485" s="5"/>
      <c r="C12485" s="5"/>
      <c r="D12485" s="5"/>
      <c r="E12485" s="5"/>
      <c r="F12485" s="5"/>
      <c r="G12485" s="5"/>
      <c r="H12485" s="5"/>
      <c r="I12485" s="3"/>
      <c r="J12485" s="5"/>
      <c r="K12485" s="5"/>
      <c r="L12485" s="5"/>
      <c r="M12485" s="5"/>
      <c r="AJ12485" s="3"/>
      <c r="AK12485" s="3"/>
      <c r="AL12485" s="3"/>
      <c r="AM12485" s="3"/>
      <c r="AN12485" s="3"/>
      <c r="AO12485" s="5"/>
      <c r="AP12485" s="5"/>
      <c r="AQ12485" s="5"/>
      <c r="AR12485" s="5"/>
      <c r="AS12485" s="5"/>
      <c r="AT12485" s="3"/>
      <c r="AU12485" s="5"/>
      <c r="AV12485" s="3"/>
      <c r="AW12485" s="3"/>
      <c r="AX12485" s="3"/>
      <c r="AY12485" s="3"/>
      <c r="AZ12485" s="3"/>
      <c r="BA12485" s="3"/>
      <c r="BB12485" s="3"/>
      <c r="BC12485" s="3"/>
      <c r="BD12485" s="3"/>
      <c r="BE12485" s="3"/>
      <c r="BF12485" s="3"/>
      <c r="BG12485" s="3"/>
      <c r="CK12485"/>
    </row>
    <row r="12486" spans="1:89" x14ac:dyDescent="0.25">
      <c r="A12486" s="2"/>
      <c r="B12486" s="5"/>
      <c r="C12486" s="5"/>
      <c r="D12486" s="5"/>
      <c r="E12486" s="5"/>
      <c r="F12486" s="5"/>
      <c r="G12486" s="5"/>
      <c r="H12486" s="5"/>
      <c r="I12486" s="5"/>
      <c r="J12486" s="5"/>
      <c r="K12486" s="5"/>
      <c r="L12486" s="5"/>
      <c r="M12486" s="5"/>
      <c r="AJ12486" s="3"/>
      <c r="AK12486" s="3"/>
      <c r="AL12486" s="3"/>
      <c r="AM12486" s="3"/>
      <c r="AN12486" s="3"/>
      <c r="AO12486" s="5"/>
      <c r="AP12486" s="5"/>
      <c r="AQ12486" s="5"/>
      <c r="AR12486" s="5"/>
      <c r="AS12486" s="5"/>
      <c r="AT12486" s="3"/>
      <c r="AU12486" s="5"/>
      <c r="AV12486" s="3"/>
      <c r="AW12486" s="3"/>
      <c r="AX12486" s="3"/>
      <c r="AY12486" s="3"/>
      <c r="AZ12486" s="3"/>
      <c r="BA12486" s="3"/>
      <c r="BB12486" s="3"/>
      <c r="BC12486" s="3"/>
      <c r="BD12486" s="3"/>
      <c r="BE12486" s="3"/>
      <c r="BF12486" s="3"/>
      <c r="BG12486" s="3"/>
      <c r="CK12486"/>
    </row>
    <row r="12487" spans="1:89" x14ac:dyDescent="0.25">
      <c r="A12487" s="2"/>
      <c r="B12487" s="5"/>
      <c r="C12487" s="5"/>
      <c r="D12487" s="5"/>
      <c r="E12487" s="5"/>
      <c r="F12487" s="5"/>
      <c r="G12487" s="5"/>
      <c r="H12487" s="5"/>
      <c r="I12487" s="3"/>
      <c r="J12487" s="5"/>
      <c r="K12487" s="5"/>
      <c r="L12487" s="5"/>
      <c r="M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3"/>
      <c r="AU12487" s="5"/>
      <c r="AV12487" s="3"/>
      <c r="AW12487" s="3"/>
      <c r="AX12487" s="3"/>
      <c r="AY12487" s="3"/>
      <c r="AZ12487" s="3"/>
      <c r="BA12487" s="3"/>
      <c r="BB12487" s="3"/>
      <c r="BC12487" s="3"/>
      <c r="BD12487" s="3"/>
      <c r="BE12487" s="3"/>
      <c r="BF12487" s="3"/>
      <c r="BG12487" s="3"/>
      <c r="CK12487"/>
    </row>
    <row r="12488" spans="1:89" x14ac:dyDescent="0.25">
      <c r="A12488" s="2"/>
      <c r="B12488" s="5"/>
      <c r="C12488" s="5"/>
      <c r="D12488" s="5"/>
      <c r="E12488" s="5"/>
      <c r="F12488" s="5"/>
      <c r="G12488" s="5"/>
      <c r="H12488" s="5"/>
      <c r="I12488" s="3"/>
      <c r="J12488" s="5"/>
      <c r="K12488" s="5"/>
      <c r="L12488" s="5"/>
      <c r="M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3"/>
      <c r="AU12488" s="5"/>
      <c r="AV12488" s="3"/>
      <c r="AW12488" s="3"/>
      <c r="AX12488" s="3"/>
      <c r="AY12488" s="3"/>
      <c r="AZ12488" s="3"/>
      <c r="BA12488" s="3"/>
      <c r="BB12488" s="3"/>
      <c r="BC12488" s="3"/>
      <c r="BD12488" s="3"/>
      <c r="BE12488" s="3"/>
      <c r="BF12488" s="3"/>
      <c r="BG12488" s="3"/>
      <c r="CK12488"/>
    </row>
    <row r="12489" spans="1:89" x14ac:dyDescent="0.25">
      <c r="A12489" s="2"/>
      <c r="B12489" s="5"/>
      <c r="C12489" s="5"/>
      <c r="D12489" s="5"/>
      <c r="E12489" s="5"/>
      <c r="F12489" s="5"/>
      <c r="G12489" s="5"/>
      <c r="H12489" s="5"/>
      <c r="I12489" s="5"/>
      <c r="J12489" s="5"/>
      <c r="K12489" s="5"/>
      <c r="L12489" s="5"/>
      <c r="M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3"/>
      <c r="AU12489" s="5"/>
      <c r="AV12489" s="3"/>
      <c r="AW12489" s="3"/>
      <c r="AX12489" s="3"/>
      <c r="AY12489" s="3"/>
      <c r="AZ12489" s="3"/>
      <c r="BA12489" s="3"/>
      <c r="BB12489" s="3"/>
      <c r="BC12489" s="3"/>
      <c r="BD12489" s="3"/>
      <c r="BE12489" s="3"/>
      <c r="BF12489" s="3"/>
      <c r="BG12489" s="3"/>
      <c r="CK12489"/>
    </row>
    <row r="12490" spans="1:89" x14ac:dyDescent="0.25">
      <c r="A12490" s="2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  <c r="L12490" s="5"/>
      <c r="M12490" s="5"/>
      <c r="AJ12490" s="3"/>
      <c r="AK12490" s="3"/>
      <c r="AL12490" s="3"/>
      <c r="AM12490" s="3"/>
      <c r="AN12490" s="3"/>
      <c r="AO12490" s="5"/>
      <c r="AP12490" s="5"/>
      <c r="AQ12490" s="5"/>
      <c r="AR12490" s="5"/>
      <c r="AS12490" s="5"/>
      <c r="AT12490" s="3"/>
      <c r="AU12490" s="5"/>
      <c r="AV12490" s="3"/>
      <c r="AW12490" s="3"/>
      <c r="AX12490" s="3"/>
      <c r="AY12490" s="3"/>
      <c r="AZ12490" s="3"/>
      <c r="BA12490" s="3"/>
      <c r="BB12490" s="3"/>
      <c r="BC12490" s="3"/>
      <c r="BD12490" s="3"/>
      <c r="BE12490" s="3"/>
      <c r="BF12490" s="3"/>
      <c r="BG12490" s="3"/>
      <c r="CK12490"/>
    </row>
    <row r="12491" spans="1:89" x14ac:dyDescent="0.25">
      <c r="A12491" s="2"/>
      <c r="B12491" s="5"/>
      <c r="C12491" s="5"/>
      <c r="D12491" s="5"/>
      <c r="E12491" s="5"/>
      <c r="F12491" s="5"/>
      <c r="G12491" s="5"/>
      <c r="H12491" s="5"/>
      <c r="I12491" s="3"/>
      <c r="J12491" s="5"/>
      <c r="K12491" s="5"/>
      <c r="L12491" s="5"/>
      <c r="M12491" s="5"/>
      <c r="AJ12491" s="5"/>
      <c r="AK12491" s="5"/>
      <c r="AL12491" s="3"/>
      <c r="AM12491" s="3"/>
      <c r="AN12491" s="5"/>
      <c r="AO12491" s="5"/>
      <c r="AP12491" s="5"/>
      <c r="AQ12491" s="5"/>
      <c r="AR12491" s="5"/>
      <c r="AS12491" s="5"/>
      <c r="AT12491" s="3"/>
      <c r="AU12491" s="5"/>
      <c r="AV12491" s="3"/>
      <c r="AW12491" s="3"/>
      <c r="AX12491" s="3"/>
      <c r="AY12491" s="3"/>
      <c r="AZ12491" s="3"/>
      <c r="BA12491" s="3"/>
      <c r="BB12491" s="3"/>
      <c r="BC12491" s="3"/>
      <c r="BD12491" s="3"/>
      <c r="BE12491" s="3"/>
      <c r="BF12491" s="3"/>
      <c r="BG12491" s="3"/>
      <c r="CK12491"/>
    </row>
    <row r="12492" spans="1:89" x14ac:dyDescent="0.25">
      <c r="A12492" s="2"/>
      <c r="B12492" s="5"/>
      <c r="C12492" s="5"/>
      <c r="D12492" s="5"/>
      <c r="E12492" s="5"/>
      <c r="F12492" s="5"/>
      <c r="G12492" s="5"/>
      <c r="H12492" s="5"/>
      <c r="I12492" s="3"/>
      <c r="J12492" s="5"/>
      <c r="K12492" s="5"/>
      <c r="L12492" s="5"/>
      <c r="M12492" s="5"/>
      <c r="AJ12492" s="3"/>
      <c r="AK12492" s="3"/>
      <c r="AL12492" s="3"/>
      <c r="AM12492" s="3"/>
      <c r="AN12492" s="3"/>
      <c r="AO12492" s="5"/>
      <c r="AP12492" s="5"/>
      <c r="AQ12492" s="5"/>
      <c r="AR12492" s="5"/>
      <c r="AS12492" s="5"/>
      <c r="AT12492" s="3"/>
      <c r="AU12492" s="5"/>
      <c r="AV12492" s="3"/>
      <c r="AW12492" s="3"/>
      <c r="AX12492" s="3"/>
      <c r="AY12492" s="3"/>
      <c r="AZ12492" s="3"/>
      <c r="BA12492" s="3"/>
      <c r="BB12492" s="3"/>
      <c r="BC12492" s="3"/>
      <c r="BD12492" s="3"/>
      <c r="BE12492" s="3"/>
      <c r="BF12492" s="3"/>
      <c r="BG12492" s="3"/>
      <c r="CK12492"/>
    </row>
    <row r="12493" spans="1:89" x14ac:dyDescent="0.25">
      <c r="A12493" s="2"/>
      <c r="B12493" s="5"/>
      <c r="C12493" s="5"/>
      <c r="D12493" s="5"/>
      <c r="E12493" s="5"/>
      <c r="F12493" s="5"/>
      <c r="G12493" s="5"/>
      <c r="H12493" s="5"/>
      <c r="I12493" s="3"/>
      <c r="J12493" s="5"/>
      <c r="K12493" s="5"/>
      <c r="L12493" s="5"/>
      <c r="M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3"/>
      <c r="AU12493" s="5"/>
      <c r="AV12493" s="3"/>
      <c r="AW12493" s="3"/>
      <c r="AX12493" s="3"/>
      <c r="AY12493" s="3"/>
      <c r="AZ12493" s="3"/>
      <c r="BA12493" s="3"/>
      <c r="BB12493" s="3"/>
      <c r="BC12493" s="3"/>
      <c r="BD12493" s="3"/>
      <c r="BE12493" s="3"/>
      <c r="BF12493" s="3"/>
      <c r="BG12493" s="3"/>
      <c r="CK12493"/>
    </row>
    <row r="12494" spans="1:89" x14ac:dyDescent="0.25">
      <c r="A12494" s="2"/>
      <c r="B12494" s="5"/>
      <c r="C12494" s="5"/>
      <c r="D12494" s="5"/>
      <c r="E12494" s="5"/>
      <c r="F12494" s="5"/>
      <c r="G12494" s="5"/>
      <c r="H12494" s="5"/>
      <c r="I12494" s="3"/>
      <c r="J12494" s="5"/>
      <c r="K12494" s="5"/>
      <c r="L12494" s="5"/>
      <c r="M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3"/>
      <c r="AU12494" s="5"/>
      <c r="AV12494" s="3"/>
      <c r="AW12494" s="3"/>
      <c r="AX12494" s="3"/>
      <c r="AY12494" s="3"/>
      <c r="AZ12494" s="3"/>
      <c r="BA12494" s="3"/>
      <c r="BB12494" s="3"/>
      <c r="BC12494" s="3"/>
      <c r="BD12494" s="3"/>
      <c r="BE12494" s="3"/>
      <c r="BF12494" s="3"/>
      <c r="BG12494" s="3"/>
      <c r="CK12494"/>
    </row>
    <row r="12495" spans="1:89" x14ac:dyDescent="0.25">
      <c r="A12495" s="2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  <c r="L12495" s="5"/>
      <c r="M12495" s="5"/>
      <c r="AJ12495" s="3"/>
      <c r="AK12495" s="3"/>
      <c r="AL12495" s="3"/>
      <c r="AM12495" s="3"/>
      <c r="AN12495" s="3"/>
      <c r="AO12495" s="5"/>
      <c r="AP12495" s="5"/>
      <c r="AQ12495" s="5"/>
      <c r="AR12495" s="5"/>
      <c r="AS12495" s="5"/>
      <c r="AT12495" s="3"/>
      <c r="AU12495" s="5"/>
      <c r="AV12495" s="3"/>
      <c r="AW12495" s="3"/>
      <c r="AX12495" s="3"/>
      <c r="AY12495" s="3"/>
      <c r="AZ12495" s="3"/>
      <c r="BA12495" s="3"/>
      <c r="BB12495" s="3"/>
      <c r="BC12495" s="3"/>
      <c r="BD12495" s="3"/>
      <c r="BE12495" s="3"/>
      <c r="BF12495" s="3"/>
      <c r="BG12495" s="3"/>
      <c r="CK12495"/>
    </row>
    <row r="12496" spans="1:89" x14ac:dyDescent="0.25">
      <c r="A12496" s="2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  <c r="L12496" s="5"/>
      <c r="M12496" s="5"/>
      <c r="AJ12496" s="5"/>
      <c r="AK12496" s="3"/>
      <c r="AL12496" s="3"/>
      <c r="AM12496" s="3"/>
      <c r="AN12496" s="5"/>
      <c r="AO12496" s="5"/>
      <c r="AP12496" s="5"/>
      <c r="AQ12496" s="5"/>
      <c r="AR12496" s="5"/>
      <c r="AS12496" s="5"/>
      <c r="AT12496" s="3"/>
      <c r="AU12496" s="5"/>
      <c r="AV12496" s="3"/>
      <c r="AW12496" s="3"/>
      <c r="AX12496" s="3"/>
      <c r="AY12496" s="3"/>
      <c r="AZ12496" s="3"/>
      <c r="BA12496" s="3"/>
      <c r="BB12496" s="3"/>
      <c r="BC12496" s="3"/>
      <c r="BD12496" s="3"/>
      <c r="BE12496" s="3"/>
      <c r="BF12496" s="3"/>
      <c r="BG12496" s="3"/>
      <c r="CK12496"/>
    </row>
    <row r="12497" spans="1:89" x14ac:dyDescent="0.25">
      <c r="A12497" s="2"/>
      <c r="B12497" s="5"/>
      <c r="C12497" s="5"/>
      <c r="D12497" s="5"/>
      <c r="E12497" s="5"/>
      <c r="F12497" s="5"/>
      <c r="G12497" s="5"/>
      <c r="H12497" s="5"/>
      <c r="I12497" s="3"/>
      <c r="J12497" s="5"/>
      <c r="K12497" s="5"/>
      <c r="L12497" s="5"/>
      <c r="M12497" s="5"/>
      <c r="AJ12497" s="3"/>
      <c r="AK12497" s="3"/>
      <c r="AL12497" s="3"/>
      <c r="AM12497" s="3"/>
      <c r="AN12497" s="3"/>
      <c r="AO12497" s="5"/>
      <c r="AP12497" s="5"/>
      <c r="AQ12497" s="5"/>
      <c r="AR12497" s="5"/>
      <c r="AS12497" s="5"/>
      <c r="AT12497" s="3"/>
      <c r="AU12497" s="5"/>
      <c r="AV12497" s="3"/>
      <c r="AW12497" s="3"/>
      <c r="AX12497" s="3"/>
      <c r="AY12497" s="3"/>
      <c r="AZ12497" s="3"/>
      <c r="BA12497" s="3"/>
      <c r="BB12497" s="3"/>
      <c r="BC12497" s="3"/>
      <c r="BD12497" s="3"/>
      <c r="BE12497" s="3"/>
      <c r="BF12497" s="3"/>
      <c r="BG12497" s="3"/>
      <c r="CK12497"/>
    </row>
    <row r="12498" spans="1:89" x14ac:dyDescent="0.25">
      <c r="A12498" s="2"/>
      <c r="B12498" s="5"/>
      <c r="C12498" s="5"/>
      <c r="D12498" s="5"/>
      <c r="E12498" s="5"/>
      <c r="F12498" s="5"/>
      <c r="G12498" s="5"/>
      <c r="H12498" s="5"/>
      <c r="I12498" s="3"/>
      <c r="J12498" s="5"/>
      <c r="K12498" s="5"/>
      <c r="L12498" s="5"/>
      <c r="M12498" s="5"/>
      <c r="AJ12498" s="3"/>
      <c r="AK12498" s="3"/>
      <c r="AL12498" s="3"/>
      <c r="AM12498" s="3"/>
      <c r="AN12498" s="5"/>
      <c r="AO12498" s="5"/>
      <c r="AP12498" s="5"/>
      <c r="AQ12498" s="5"/>
      <c r="AR12498" s="5"/>
      <c r="AS12498" s="5"/>
      <c r="AT12498" s="3"/>
      <c r="AU12498" s="3"/>
      <c r="AV12498" s="3"/>
      <c r="AW12498" s="3"/>
      <c r="AX12498" s="3"/>
      <c r="AY12498" s="3"/>
      <c r="AZ12498" s="3"/>
      <c r="BA12498" s="3"/>
      <c r="BB12498" s="3"/>
      <c r="BC12498" s="3"/>
      <c r="BD12498" s="3"/>
      <c r="BE12498" s="3"/>
      <c r="BF12498" s="3"/>
      <c r="BG12498" s="3"/>
      <c r="CK12498"/>
    </row>
    <row r="12499" spans="1:89" x14ac:dyDescent="0.25">
      <c r="A12499" s="2"/>
      <c r="B12499" s="5"/>
      <c r="C12499" s="5"/>
      <c r="D12499" s="5"/>
      <c r="E12499" s="5"/>
      <c r="F12499" s="5"/>
      <c r="G12499" s="5"/>
      <c r="H12499" s="5"/>
      <c r="I12499" s="3"/>
      <c r="J12499" s="5"/>
      <c r="K12499" s="5"/>
      <c r="L12499" s="5"/>
      <c r="M12499" s="5"/>
      <c r="AJ12499" s="5"/>
      <c r="AK12499" s="3"/>
      <c r="AL12499" s="3"/>
      <c r="AM12499" s="3"/>
      <c r="AN12499" s="5"/>
      <c r="AO12499" s="5"/>
      <c r="AP12499" s="5"/>
      <c r="AQ12499" s="5"/>
      <c r="AR12499" s="5"/>
      <c r="AS12499" s="5"/>
      <c r="AT12499" s="3"/>
      <c r="AU12499" s="5"/>
      <c r="AV12499" s="3"/>
      <c r="AW12499" s="3"/>
      <c r="AX12499" s="3"/>
      <c r="AY12499" s="3"/>
      <c r="AZ12499" s="3"/>
      <c r="BA12499" s="3"/>
      <c r="BB12499" s="3"/>
      <c r="BC12499" s="3"/>
      <c r="BD12499" s="3"/>
      <c r="BE12499" s="3"/>
      <c r="BF12499" s="3"/>
      <c r="BG12499" s="3"/>
      <c r="CK12499"/>
    </row>
    <row r="12500" spans="1:89" x14ac:dyDescent="0.25">
      <c r="A12500" s="2"/>
      <c r="B12500" s="5"/>
      <c r="C12500" s="5"/>
      <c r="D12500" s="5"/>
      <c r="E12500" s="5"/>
      <c r="F12500" s="5"/>
      <c r="G12500" s="5"/>
      <c r="H12500" s="5"/>
      <c r="I12500" s="3"/>
      <c r="J12500" s="5"/>
      <c r="K12500" s="5"/>
      <c r="L12500" s="5"/>
      <c r="M12500" s="5"/>
      <c r="AJ12500" s="3"/>
      <c r="AK12500" s="3"/>
      <c r="AL12500" s="3"/>
      <c r="AM12500" s="3"/>
      <c r="AN12500" s="5"/>
      <c r="AO12500" s="5"/>
      <c r="AP12500" s="5"/>
      <c r="AQ12500" s="5"/>
      <c r="AR12500" s="5"/>
      <c r="AS12500" s="5"/>
      <c r="AT12500" s="3"/>
      <c r="AU12500" s="3"/>
      <c r="AV12500" s="3"/>
      <c r="AW12500" s="3"/>
      <c r="AX12500" s="3"/>
      <c r="AY12500" s="3"/>
      <c r="AZ12500" s="3"/>
      <c r="BA12500" s="3"/>
      <c r="BB12500" s="3"/>
      <c r="BC12500" s="3"/>
      <c r="BD12500" s="3"/>
      <c r="BE12500" s="3"/>
      <c r="BF12500" s="3"/>
      <c r="BG12500" s="3"/>
      <c r="CK12500"/>
    </row>
    <row r="12501" spans="1:89" x14ac:dyDescent="0.25">
      <c r="A12501" s="2"/>
      <c r="B12501" s="5"/>
      <c r="C12501" s="5"/>
      <c r="D12501" s="5"/>
      <c r="E12501" s="5"/>
      <c r="F12501" s="5"/>
      <c r="G12501" s="5"/>
      <c r="H12501" s="5"/>
      <c r="I12501" s="3"/>
      <c r="J12501" s="5"/>
      <c r="K12501" s="5"/>
      <c r="L12501" s="5"/>
      <c r="M12501" s="5"/>
      <c r="AJ12501" s="3"/>
      <c r="AK12501" s="3"/>
      <c r="AL12501" s="3"/>
      <c r="AM12501" s="3"/>
      <c r="AN12501" s="3"/>
      <c r="AO12501" s="5"/>
      <c r="AP12501" s="5"/>
      <c r="AQ12501" s="5"/>
      <c r="AR12501" s="5"/>
      <c r="AS12501" s="5"/>
      <c r="AT12501" s="3"/>
      <c r="AU12501" s="3"/>
      <c r="AV12501" s="3"/>
      <c r="AW12501" s="3"/>
      <c r="AX12501" s="3"/>
      <c r="AY12501" s="3"/>
      <c r="AZ12501" s="3"/>
      <c r="BA12501" s="3"/>
      <c r="BB12501" s="3"/>
      <c r="BC12501" s="3"/>
      <c r="BD12501" s="3"/>
      <c r="BE12501" s="3"/>
      <c r="BF12501" s="3"/>
      <c r="BG12501" s="3"/>
      <c r="CK12501"/>
    </row>
    <row r="12502" spans="1:89" x14ac:dyDescent="0.25">
      <c r="A12502" s="2"/>
      <c r="B12502" s="5"/>
      <c r="C12502" s="5"/>
      <c r="D12502" s="5"/>
      <c r="E12502" s="5"/>
      <c r="F12502" s="5"/>
      <c r="G12502" s="5"/>
      <c r="H12502" s="5"/>
      <c r="I12502" s="3"/>
      <c r="J12502" s="5"/>
      <c r="K12502" s="5"/>
      <c r="L12502" s="5"/>
      <c r="M12502" s="5"/>
      <c r="AJ12502" s="3"/>
      <c r="AK12502" s="3"/>
      <c r="AL12502" s="3"/>
      <c r="AM12502" s="3"/>
      <c r="AN12502" s="3"/>
      <c r="AO12502" s="5"/>
      <c r="AP12502" s="5"/>
      <c r="AQ12502" s="5"/>
      <c r="AR12502" s="5"/>
      <c r="AS12502" s="5"/>
      <c r="AT12502" s="3"/>
      <c r="AU12502" s="3"/>
      <c r="AV12502" s="3"/>
      <c r="AW12502" s="3"/>
      <c r="AX12502" s="3"/>
      <c r="AY12502" s="3"/>
      <c r="AZ12502" s="3"/>
      <c r="BA12502" s="3"/>
      <c r="BB12502" s="3"/>
      <c r="BC12502" s="3"/>
      <c r="BD12502" s="3"/>
      <c r="BE12502" s="3"/>
      <c r="BF12502" s="3"/>
      <c r="BG12502" s="3"/>
      <c r="CK12502"/>
    </row>
    <row r="12503" spans="1:89" x14ac:dyDescent="0.25">
      <c r="A12503" s="2"/>
      <c r="B12503" s="5"/>
      <c r="C12503" s="5"/>
      <c r="D12503" s="5"/>
      <c r="E12503" s="5"/>
      <c r="F12503" s="5"/>
      <c r="G12503" s="5"/>
      <c r="H12503" s="5"/>
      <c r="I12503" s="3"/>
      <c r="J12503" s="5"/>
      <c r="K12503" s="5"/>
      <c r="L12503" s="5"/>
      <c r="M12503" s="5"/>
      <c r="AJ12503" s="3"/>
      <c r="AK12503" s="3"/>
      <c r="AL12503" s="3"/>
      <c r="AM12503" s="3"/>
      <c r="AN12503" s="5"/>
      <c r="AO12503" s="5"/>
      <c r="AP12503" s="5"/>
      <c r="AQ12503" s="5"/>
      <c r="AR12503" s="5"/>
      <c r="AS12503" s="5"/>
      <c r="AT12503" s="3"/>
      <c r="AU12503" s="3"/>
      <c r="AV12503" s="3"/>
      <c r="AW12503" s="3"/>
      <c r="AX12503" s="3"/>
      <c r="AY12503" s="3"/>
      <c r="AZ12503" s="3"/>
      <c r="BA12503" s="3"/>
      <c r="BB12503" s="3"/>
      <c r="BC12503" s="3"/>
      <c r="BD12503" s="3"/>
      <c r="BE12503" s="3"/>
      <c r="BF12503" s="3"/>
      <c r="BG12503" s="3"/>
      <c r="CK12503"/>
    </row>
    <row r="12504" spans="1:89" x14ac:dyDescent="0.25">
      <c r="A12504" s="2"/>
      <c r="B12504" s="5"/>
      <c r="C12504" s="5"/>
      <c r="D12504" s="5"/>
      <c r="E12504" s="5"/>
      <c r="F12504" s="5"/>
      <c r="G12504" s="5"/>
      <c r="H12504" s="5"/>
      <c r="I12504" s="3"/>
      <c r="J12504" s="5"/>
      <c r="K12504" s="5"/>
      <c r="L12504" s="5"/>
      <c r="M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3"/>
      <c r="AU12504" s="5"/>
      <c r="AV12504" s="3"/>
      <c r="AW12504" s="3"/>
      <c r="AX12504" s="3"/>
      <c r="AY12504" s="3"/>
      <c r="AZ12504" s="3"/>
      <c r="BA12504" s="3"/>
      <c r="BB12504" s="3"/>
      <c r="BC12504" s="3"/>
      <c r="BD12504" s="3"/>
      <c r="BE12504" s="3"/>
      <c r="BF12504" s="3"/>
      <c r="BG12504" s="3"/>
      <c r="CK12504"/>
    </row>
    <row r="12505" spans="1:89" x14ac:dyDescent="0.25">
      <c r="A12505" s="2"/>
      <c r="B12505" s="5"/>
      <c r="C12505" s="5"/>
      <c r="D12505" s="5"/>
      <c r="E12505" s="5"/>
      <c r="F12505" s="5"/>
      <c r="G12505" s="5"/>
      <c r="H12505" s="5"/>
      <c r="I12505" s="3"/>
      <c r="J12505" s="5"/>
      <c r="K12505" s="5"/>
      <c r="L12505" s="5"/>
      <c r="M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3"/>
      <c r="AU12505" s="5"/>
      <c r="AV12505" s="3"/>
      <c r="AW12505" s="3"/>
      <c r="AX12505" s="3"/>
      <c r="AY12505" s="3"/>
      <c r="AZ12505" s="3"/>
      <c r="BA12505" s="3"/>
      <c r="BB12505" s="3"/>
      <c r="BC12505" s="3"/>
      <c r="BD12505" s="3"/>
      <c r="BE12505" s="3"/>
      <c r="BF12505" s="3"/>
      <c r="BG12505" s="3"/>
      <c r="CK12505"/>
    </row>
    <row r="12506" spans="1:89" x14ac:dyDescent="0.25">
      <c r="A12506" s="2"/>
      <c r="B12506" s="5"/>
      <c r="C12506" s="5"/>
      <c r="D12506" s="5"/>
      <c r="E12506" s="5"/>
      <c r="F12506" s="5"/>
      <c r="G12506" s="5"/>
      <c r="H12506" s="5"/>
      <c r="I12506" s="5"/>
      <c r="J12506" s="5"/>
      <c r="K12506" s="5"/>
      <c r="L12506" s="5"/>
      <c r="M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3"/>
      <c r="AU12506" s="5"/>
      <c r="AV12506" s="3"/>
      <c r="AW12506" s="3"/>
      <c r="AX12506" s="3"/>
      <c r="AY12506" s="3"/>
      <c r="AZ12506" s="3"/>
      <c r="BA12506" s="3"/>
      <c r="BB12506" s="3"/>
      <c r="BC12506" s="3"/>
      <c r="BD12506" s="3"/>
      <c r="BE12506" s="3"/>
      <c r="BF12506" s="3"/>
      <c r="BG12506" s="3"/>
      <c r="CK12506"/>
    </row>
    <row r="12507" spans="1:89" x14ac:dyDescent="0.25">
      <c r="A12507" s="2"/>
      <c r="B12507" s="5"/>
      <c r="C12507" s="5"/>
      <c r="D12507" s="5"/>
      <c r="E12507" s="5"/>
      <c r="F12507" s="5"/>
      <c r="G12507" s="5"/>
      <c r="H12507" s="5"/>
      <c r="I12507" s="3"/>
      <c r="J12507" s="5"/>
      <c r="K12507" s="5"/>
      <c r="L12507" s="5"/>
      <c r="M12507" s="5"/>
      <c r="AJ12507" s="3"/>
      <c r="AK12507" s="3"/>
      <c r="AL12507" s="3"/>
      <c r="AM12507" s="3"/>
      <c r="AN12507" s="3"/>
      <c r="AO12507" s="5"/>
      <c r="AP12507" s="5"/>
      <c r="AQ12507" s="5"/>
      <c r="AR12507" s="5"/>
      <c r="AS12507" s="5"/>
      <c r="AT12507" s="3"/>
      <c r="AU12507" s="3"/>
      <c r="AV12507" s="3"/>
      <c r="AW12507" s="3"/>
      <c r="AX12507" s="3"/>
      <c r="AY12507" s="3"/>
      <c r="AZ12507" s="3"/>
      <c r="BA12507" s="3"/>
      <c r="BB12507" s="3"/>
      <c r="BC12507" s="3"/>
      <c r="BD12507" s="3"/>
      <c r="BE12507" s="3"/>
      <c r="BF12507" s="3"/>
      <c r="BG12507" s="3"/>
      <c r="CK12507"/>
    </row>
    <row r="12508" spans="1:89" x14ac:dyDescent="0.25">
      <c r="A12508" s="2"/>
      <c r="B12508" s="5"/>
      <c r="C12508" s="5"/>
      <c r="D12508" s="5"/>
      <c r="E12508" s="5"/>
      <c r="F12508" s="5"/>
      <c r="G12508" s="5"/>
      <c r="H12508" s="5"/>
      <c r="I12508" s="5"/>
      <c r="J12508" s="5"/>
      <c r="K12508" s="5"/>
      <c r="L12508" s="5"/>
      <c r="M12508" s="5"/>
      <c r="AJ12508" s="5"/>
      <c r="AK12508" s="3"/>
      <c r="AL12508" s="3"/>
      <c r="AM12508" s="3"/>
      <c r="AN12508" s="5"/>
      <c r="AO12508" s="5"/>
      <c r="AP12508" s="5"/>
      <c r="AQ12508" s="5"/>
      <c r="AR12508" s="5"/>
      <c r="AS12508" s="5"/>
      <c r="AT12508" s="3"/>
      <c r="AU12508" s="5"/>
      <c r="AV12508" s="3"/>
      <c r="AW12508" s="3"/>
      <c r="AX12508" s="3"/>
      <c r="AY12508" s="3"/>
      <c r="AZ12508" s="3"/>
      <c r="BA12508" s="3"/>
      <c r="BB12508" s="3"/>
      <c r="BC12508" s="3"/>
      <c r="BD12508" s="3"/>
      <c r="BE12508" s="3"/>
      <c r="BF12508" s="3"/>
      <c r="BG12508" s="3"/>
      <c r="CK12508"/>
    </row>
    <row r="12509" spans="1:89" x14ac:dyDescent="0.25">
      <c r="A12509" s="2"/>
      <c r="B12509" s="5"/>
      <c r="C12509" s="5"/>
      <c r="D12509" s="5"/>
      <c r="E12509" s="5"/>
      <c r="F12509" s="5"/>
      <c r="G12509" s="5"/>
      <c r="H12509" s="5"/>
      <c r="I12509" s="3"/>
      <c r="J12509" s="5"/>
      <c r="K12509" s="5"/>
      <c r="L12509" s="5"/>
      <c r="M12509" s="5"/>
      <c r="AJ12509" s="3"/>
      <c r="AK12509" s="3"/>
      <c r="AL12509" s="3"/>
      <c r="AM12509" s="3"/>
      <c r="AN12509" s="3"/>
      <c r="AO12509" s="5"/>
      <c r="AP12509" s="5"/>
      <c r="AQ12509" s="5"/>
      <c r="AR12509" s="5"/>
      <c r="AS12509" s="5"/>
      <c r="AT12509" s="3"/>
      <c r="AU12509" s="3"/>
      <c r="AV12509" s="3"/>
      <c r="AW12509" s="3"/>
      <c r="AX12509" s="3"/>
      <c r="AY12509" s="3"/>
      <c r="AZ12509" s="3"/>
      <c r="BA12509" s="3"/>
      <c r="BB12509" s="3"/>
      <c r="BC12509" s="3"/>
      <c r="BD12509" s="3"/>
      <c r="BE12509" s="3"/>
      <c r="BF12509" s="3"/>
      <c r="BG12509" s="3"/>
      <c r="CK12509"/>
    </row>
    <row r="12510" spans="1:89" x14ac:dyDescent="0.25">
      <c r="A12510" s="2"/>
      <c r="B12510" s="5"/>
      <c r="C12510" s="5"/>
      <c r="D12510" s="5"/>
      <c r="E12510" s="5"/>
      <c r="F12510" s="5"/>
      <c r="G12510" s="5"/>
      <c r="H12510" s="5"/>
      <c r="I12510" s="3"/>
      <c r="J12510" s="5"/>
      <c r="K12510" s="5"/>
      <c r="L12510" s="5"/>
      <c r="M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3"/>
      <c r="AU12510" s="5"/>
      <c r="AV12510" s="3"/>
      <c r="AW12510" s="3"/>
      <c r="AX12510" s="3"/>
      <c r="AY12510" s="3"/>
      <c r="AZ12510" s="3"/>
      <c r="BA12510" s="3"/>
      <c r="BB12510" s="3"/>
      <c r="BC12510" s="3"/>
      <c r="BD12510" s="3"/>
      <c r="BE12510" s="3"/>
      <c r="BF12510" s="3"/>
      <c r="BG12510" s="3"/>
      <c r="CK12510"/>
    </row>
    <row r="12511" spans="1:89" x14ac:dyDescent="0.25">
      <c r="A12511" s="2"/>
      <c r="B12511" s="5"/>
      <c r="C12511" s="5"/>
      <c r="D12511" s="5"/>
      <c r="E12511" s="5"/>
      <c r="F12511" s="5"/>
      <c r="G12511" s="5"/>
      <c r="H12511" s="5"/>
      <c r="I12511" s="5"/>
      <c r="J12511" s="5"/>
      <c r="K12511" s="5"/>
      <c r="L12511" s="5"/>
      <c r="M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3"/>
      <c r="AU12511" s="5"/>
      <c r="AV12511" s="3"/>
      <c r="AW12511" s="3"/>
      <c r="AX12511" s="3"/>
      <c r="AY12511" s="3"/>
      <c r="AZ12511" s="3"/>
      <c r="BA12511" s="3"/>
      <c r="BB12511" s="3"/>
      <c r="BC12511" s="3"/>
      <c r="BD12511" s="3"/>
      <c r="BE12511" s="3"/>
      <c r="BF12511" s="3"/>
      <c r="BG12511" s="3"/>
      <c r="CK12511"/>
    </row>
    <row r="12512" spans="1:89" x14ac:dyDescent="0.25">
      <c r="A12512" s="2"/>
      <c r="B12512" s="5"/>
      <c r="C12512" s="5"/>
      <c r="D12512" s="5"/>
      <c r="E12512" s="5"/>
      <c r="F12512" s="5"/>
      <c r="G12512" s="5"/>
      <c r="H12512" s="5"/>
      <c r="I12512" s="3"/>
      <c r="J12512" s="5"/>
      <c r="K12512" s="5"/>
      <c r="L12512" s="5"/>
      <c r="M12512" s="5"/>
      <c r="AJ12512" s="3"/>
      <c r="AK12512" s="3"/>
      <c r="AL12512" s="3"/>
      <c r="AM12512" s="3"/>
      <c r="AN12512" s="3"/>
      <c r="AO12512" s="5"/>
      <c r="AP12512" s="5"/>
      <c r="AQ12512" s="5"/>
      <c r="AR12512" s="5"/>
      <c r="AS12512" s="5"/>
      <c r="AT12512" s="3"/>
      <c r="AU12512" s="5"/>
      <c r="AV12512" s="3"/>
      <c r="AW12512" s="3"/>
      <c r="AX12512" s="3"/>
      <c r="AY12512" s="3"/>
      <c r="AZ12512" s="3"/>
      <c r="BA12512" s="3"/>
      <c r="BB12512" s="3"/>
      <c r="BC12512" s="3"/>
      <c r="BD12512" s="3"/>
      <c r="BE12512" s="3"/>
      <c r="BF12512" s="3"/>
      <c r="BG12512" s="3"/>
      <c r="CK12512"/>
    </row>
    <row r="12513" spans="1:89" x14ac:dyDescent="0.25">
      <c r="A12513" s="2"/>
      <c r="B12513" s="5"/>
      <c r="C12513" s="5"/>
      <c r="D12513" s="5"/>
      <c r="E12513" s="5"/>
      <c r="F12513" s="5"/>
      <c r="G12513" s="5"/>
      <c r="H12513" s="5"/>
      <c r="I12513" s="3"/>
      <c r="J12513" s="5"/>
      <c r="K12513" s="5"/>
      <c r="L12513" s="5"/>
      <c r="M12513" s="5"/>
      <c r="AJ12513" s="5"/>
      <c r="AK12513" s="3"/>
      <c r="AL12513" s="3"/>
      <c r="AM12513" s="5"/>
      <c r="AN12513" s="5"/>
      <c r="AO12513" s="5"/>
      <c r="AP12513" s="5"/>
      <c r="AQ12513" s="5"/>
      <c r="AR12513" s="5"/>
      <c r="AS12513" s="5"/>
      <c r="AT12513" s="3"/>
      <c r="AU12513" s="5"/>
      <c r="AV12513" s="3"/>
      <c r="AW12513" s="3"/>
      <c r="AX12513" s="3"/>
      <c r="AY12513" s="3"/>
      <c r="AZ12513" s="3"/>
      <c r="BA12513" s="3"/>
      <c r="BB12513" s="3"/>
      <c r="BC12513" s="3"/>
      <c r="BD12513" s="3"/>
      <c r="BE12513" s="3"/>
      <c r="BF12513" s="3"/>
      <c r="BG12513" s="3"/>
      <c r="CK12513"/>
    </row>
    <row r="12514" spans="1:89" x14ac:dyDescent="0.25">
      <c r="A12514" s="2"/>
      <c r="B12514" s="5"/>
      <c r="C12514" s="5"/>
      <c r="D12514" s="5"/>
      <c r="E12514" s="5"/>
      <c r="F12514" s="5"/>
      <c r="G12514" s="5"/>
      <c r="H12514" s="5"/>
      <c r="I12514" s="3"/>
      <c r="J12514" s="5"/>
      <c r="K12514" s="5"/>
      <c r="L12514" s="5"/>
      <c r="M12514" s="5"/>
      <c r="AJ12514" s="3"/>
      <c r="AK12514" s="3"/>
      <c r="AL12514" s="3"/>
      <c r="AM12514" s="3"/>
      <c r="AN12514" s="3"/>
      <c r="AO12514" s="5"/>
      <c r="AP12514" s="5"/>
      <c r="AQ12514" s="5"/>
      <c r="AR12514" s="5"/>
      <c r="AS12514" s="5"/>
      <c r="AT12514" s="3"/>
      <c r="AU12514" s="5"/>
      <c r="AV12514" s="3"/>
      <c r="AW12514" s="3"/>
      <c r="AX12514" s="3"/>
      <c r="AY12514" s="3"/>
      <c r="AZ12514" s="3"/>
      <c r="BA12514" s="3"/>
      <c r="BB12514" s="3"/>
      <c r="BC12514" s="3"/>
      <c r="BD12514" s="3"/>
      <c r="BE12514" s="3"/>
      <c r="BF12514" s="3"/>
      <c r="BG12514" s="3"/>
      <c r="CK12514"/>
    </row>
    <row r="12515" spans="1:89" x14ac:dyDescent="0.25">
      <c r="A12515" s="2"/>
      <c r="B12515" s="5"/>
      <c r="C12515" s="5"/>
      <c r="D12515" s="5"/>
      <c r="E12515" s="5"/>
      <c r="F12515" s="5"/>
      <c r="G12515" s="5"/>
      <c r="H12515" s="5"/>
      <c r="I12515" s="3"/>
      <c r="J12515" s="5"/>
      <c r="K12515" s="5"/>
      <c r="L12515" s="5"/>
      <c r="M12515" s="5"/>
      <c r="AJ12515" s="3"/>
      <c r="AK12515" s="3"/>
      <c r="AL12515" s="3"/>
      <c r="AM12515" s="3"/>
      <c r="AN12515" s="5"/>
      <c r="AO12515" s="5"/>
      <c r="AP12515" s="5"/>
      <c r="AQ12515" s="5"/>
      <c r="AR12515" s="5"/>
      <c r="AS12515" s="5"/>
      <c r="AT12515" s="3"/>
      <c r="AU12515" s="5"/>
      <c r="AV12515" s="3"/>
      <c r="AW12515" s="3"/>
      <c r="AX12515" s="3"/>
      <c r="AY12515" s="3"/>
      <c r="AZ12515" s="3"/>
      <c r="BA12515" s="3"/>
      <c r="BB12515" s="3"/>
      <c r="BC12515" s="3"/>
      <c r="BD12515" s="3"/>
      <c r="BE12515" s="3"/>
      <c r="BF12515" s="3"/>
      <c r="BG12515" s="3"/>
      <c r="CK12515"/>
    </row>
    <row r="12516" spans="1:89" x14ac:dyDescent="0.25">
      <c r="A12516" s="2"/>
      <c r="B12516" s="5"/>
      <c r="C12516" s="5"/>
      <c r="D12516" s="5"/>
      <c r="E12516" s="5"/>
      <c r="F12516" s="5"/>
      <c r="G12516" s="5"/>
      <c r="H12516" s="5"/>
      <c r="I12516" s="3"/>
      <c r="J12516" s="5"/>
      <c r="K12516" s="5"/>
      <c r="L12516" s="5"/>
      <c r="M12516" s="5"/>
      <c r="AJ12516" s="5"/>
      <c r="AK12516" s="3"/>
      <c r="AL12516" s="3"/>
      <c r="AM12516" s="5"/>
      <c r="AN12516" s="5"/>
      <c r="AO12516" s="5"/>
      <c r="AP12516" s="5"/>
      <c r="AQ12516" s="5"/>
      <c r="AR12516" s="5"/>
      <c r="AS12516" s="5"/>
      <c r="AT12516" s="3"/>
      <c r="AU12516" s="5"/>
      <c r="AV12516" s="3"/>
      <c r="AW12516" s="3"/>
      <c r="AX12516" s="3"/>
      <c r="AY12516" s="3"/>
      <c r="AZ12516" s="3"/>
      <c r="BA12516" s="3"/>
      <c r="BB12516" s="3"/>
      <c r="BC12516" s="3"/>
      <c r="BD12516" s="3"/>
      <c r="BE12516" s="3"/>
      <c r="BF12516" s="3"/>
      <c r="BG12516" s="3"/>
      <c r="CK12516"/>
    </row>
    <row r="12517" spans="1:89" x14ac:dyDescent="0.25">
      <c r="A12517" s="2"/>
      <c r="B12517" s="5"/>
      <c r="C12517" s="5"/>
      <c r="D12517" s="5"/>
      <c r="E12517" s="5"/>
      <c r="F12517" s="5"/>
      <c r="G12517" s="5"/>
      <c r="H12517" s="5"/>
      <c r="I12517" s="3"/>
      <c r="J12517" s="5"/>
      <c r="K12517" s="5"/>
      <c r="L12517" s="5"/>
      <c r="M12517" s="5"/>
      <c r="AJ12517" s="3"/>
      <c r="AK12517" s="3"/>
      <c r="AL12517" s="3"/>
      <c r="AM12517" s="3"/>
      <c r="AN12517" s="5"/>
      <c r="AO12517" s="5"/>
      <c r="AP12517" s="5"/>
      <c r="AQ12517" s="5"/>
      <c r="AR12517" s="5"/>
      <c r="AS12517" s="5"/>
      <c r="AT12517" s="3"/>
      <c r="AU12517" s="5"/>
      <c r="AV12517" s="3"/>
      <c r="AW12517" s="3"/>
      <c r="AX12517" s="3"/>
      <c r="AY12517" s="3"/>
      <c r="AZ12517" s="3"/>
      <c r="BA12517" s="3"/>
      <c r="BB12517" s="3"/>
      <c r="BC12517" s="3"/>
      <c r="BD12517" s="3"/>
      <c r="BE12517" s="3"/>
      <c r="BF12517" s="3"/>
      <c r="BG12517" s="3"/>
      <c r="CK12517"/>
    </row>
    <row r="12518" spans="1:89" x14ac:dyDescent="0.25">
      <c r="A12518" s="2"/>
      <c r="B12518" s="5"/>
      <c r="C12518" s="5"/>
      <c r="D12518" s="5"/>
      <c r="E12518" s="5"/>
      <c r="F12518" s="5"/>
      <c r="G12518" s="5"/>
      <c r="H12518" s="5"/>
      <c r="I12518" s="3"/>
      <c r="J12518" s="5"/>
      <c r="K12518" s="5"/>
      <c r="L12518" s="5"/>
      <c r="M12518" s="5"/>
      <c r="AJ12518" s="3"/>
      <c r="AK12518" s="3"/>
      <c r="AL12518" s="3"/>
      <c r="AM12518" s="3"/>
      <c r="AN12518" s="3"/>
      <c r="AO12518" s="5"/>
      <c r="AP12518" s="5"/>
      <c r="AQ12518" s="5"/>
      <c r="AR12518" s="5"/>
      <c r="AS12518" s="5"/>
      <c r="AT12518" s="3"/>
      <c r="AU12518" s="5"/>
      <c r="AV12518" s="3"/>
      <c r="AW12518" s="3"/>
      <c r="AX12518" s="3"/>
      <c r="AY12518" s="3"/>
      <c r="AZ12518" s="3"/>
      <c r="BA12518" s="3"/>
      <c r="BB12518" s="3"/>
      <c r="BC12518" s="3"/>
      <c r="BD12518" s="3"/>
      <c r="BE12518" s="3"/>
      <c r="BF12518" s="3"/>
      <c r="BG12518" s="3"/>
      <c r="CK12518"/>
    </row>
    <row r="12519" spans="1:89" x14ac:dyDescent="0.25">
      <c r="A12519" s="2"/>
      <c r="B12519" s="5"/>
      <c r="C12519" s="5"/>
      <c r="D12519" s="5"/>
      <c r="E12519" s="5"/>
      <c r="F12519" s="5"/>
      <c r="G12519" s="5"/>
      <c r="H12519" s="5"/>
      <c r="I12519" s="5"/>
      <c r="J12519" s="5"/>
      <c r="K12519" s="5"/>
      <c r="L12519" s="5"/>
      <c r="M12519" s="5"/>
      <c r="AJ12519" s="3"/>
      <c r="AK12519" s="3"/>
      <c r="AL12519" s="3"/>
      <c r="AM12519" s="3"/>
      <c r="AN12519" s="3"/>
      <c r="AO12519" s="5"/>
      <c r="AP12519" s="5"/>
      <c r="AQ12519" s="5"/>
      <c r="AR12519" s="5"/>
      <c r="AS12519" s="5"/>
      <c r="AT12519" s="3"/>
      <c r="AU12519" s="5"/>
      <c r="AV12519" s="3"/>
      <c r="AW12519" s="3"/>
      <c r="AX12519" s="3"/>
      <c r="AY12519" s="3"/>
      <c r="AZ12519" s="3"/>
      <c r="BA12519" s="3"/>
      <c r="BB12519" s="3"/>
      <c r="BC12519" s="3"/>
      <c r="BD12519" s="3"/>
      <c r="BE12519" s="3"/>
      <c r="BF12519" s="3"/>
      <c r="BG12519" s="3"/>
      <c r="CK12519"/>
    </row>
    <row r="12520" spans="1:89" x14ac:dyDescent="0.25">
      <c r="A12520" s="2"/>
      <c r="B12520" s="5"/>
      <c r="C12520" s="5"/>
      <c r="D12520" s="5"/>
      <c r="E12520" s="5"/>
      <c r="F12520" s="5"/>
      <c r="G12520" s="5"/>
      <c r="H12520" s="5"/>
      <c r="I12520" s="3"/>
      <c r="J12520" s="5"/>
      <c r="K12520" s="5"/>
      <c r="L12520" s="5"/>
      <c r="M12520" s="5"/>
      <c r="AJ12520" s="3"/>
      <c r="AK12520" s="3"/>
      <c r="AL12520" s="3"/>
      <c r="AM12520" s="3"/>
      <c r="AN12520" s="3"/>
      <c r="AO12520" s="5"/>
      <c r="AP12520" s="5"/>
      <c r="AQ12520" s="5"/>
      <c r="AR12520" s="5"/>
      <c r="AS12520" s="5"/>
      <c r="AT12520" s="3"/>
      <c r="AU12520" s="5"/>
      <c r="AV12520" s="3"/>
      <c r="AW12520" s="3"/>
      <c r="AX12520" s="3"/>
      <c r="AY12520" s="3"/>
      <c r="AZ12520" s="3"/>
      <c r="BA12520" s="3"/>
      <c r="BB12520" s="3"/>
      <c r="BC12520" s="3"/>
      <c r="BD12520" s="3"/>
      <c r="BE12520" s="3"/>
      <c r="BF12520" s="3"/>
      <c r="BG12520" s="3"/>
      <c r="CK12520"/>
    </row>
    <row r="12521" spans="1:89" x14ac:dyDescent="0.25">
      <c r="A12521" s="2"/>
      <c r="B12521" s="5"/>
      <c r="C12521" s="5"/>
      <c r="D12521" s="5"/>
      <c r="E12521" s="5"/>
      <c r="F12521" s="5"/>
      <c r="G12521" s="5"/>
      <c r="H12521" s="5"/>
      <c r="I12521" s="3"/>
      <c r="J12521" s="5"/>
      <c r="K12521" s="5"/>
      <c r="L12521" s="5"/>
      <c r="M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3"/>
      <c r="AU12521" s="5"/>
      <c r="AV12521" s="3"/>
      <c r="AW12521" s="3"/>
      <c r="AX12521" s="3"/>
      <c r="AY12521" s="3"/>
      <c r="AZ12521" s="3"/>
      <c r="BA12521" s="3"/>
      <c r="BB12521" s="3"/>
      <c r="BC12521" s="3"/>
      <c r="BD12521" s="3"/>
      <c r="BE12521" s="3"/>
      <c r="BF12521" s="3"/>
      <c r="BG12521" s="3"/>
      <c r="CK12521"/>
    </row>
    <row r="12522" spans="1:89" x14ac:dyDescent="0.25">
      <c r="A12522" s="2"/>
      <c r="B12522" s="5"/>
      <c r="C12522" s="5"/>
      <c r="D12522" s="5"/>
      <c r="E12522" s="5"/>
      <c r="F12522" s="5"/>
      <c r="G12522" s="5"/>
      <c r="H12522" s="5"/>
      <c r="I12522" s="3"/>
      <c r="J12522" s="5"/>
      <c r="K12522" s="5"/>
      <c r="L12522" s="5"/>
      <c r="M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3"/>
      <c r="AU12522" s="5"/>
      <c r="AV12522" s="3"/>
      <c r="AW12522" s="3"/>
      <c r="AX12522" s="3"/>
      <c r="AY12522" s="3"/>
      <c r="AZ12522" s="3"/>
      <c r="BA12522" s="3"/>
      <c r="BB12522" s="3"/>
      <c r="BC12522" s="3"/>
      <c r="BD12522" s="3"/>
      <c r="BE12522" s="3"/>
      <c r="BF12522" s="3"/>
      <c r="BG12522" s="3"/>
      <c r="CK12522"/>
    </row>
    <row r="12523" spans="1:89" x14ac:dyDescent="0.25">
      <c r="A12523" s="2"/>
      <c r="B12523" s="5"/>
      <c r="C12523" s="5"/>
      <c r="D12523" s="5"/>
      <c r="E12523" s="5"/>
      <c r="F12523" s="5"/>
      <c r="G12523" s="5"/>
      <c r="H12523" s="5"/>
      <c r="I12523" s="3"/>
      <c r="J12523" s="5"/>
      <c r="K12523" s="5"/>
      <c r="L12523" s="5"/>
      <c r="M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3"/>
      <c r="AU12523" s="5"/>
      <c r="AV12523" s="3"/>
      <c r="AW12523" s="3"/>
      <c r="AX12523" s="3"/>
      <c r="AY12523" s="3"/>
      <c r="AZ12523" s="3"/>
      <c r="BA12523" s="3"/>
      <c r="BB12523" s="3"/>
      <c r="BC12523" s="3"/>
      <c r="BD12523" s="3"/>
      <c r="BE12523" s="3"/>
      <c r="BF12523" s="3"/>
      <c r="BG12523" s="3"/>
      <c r="CK12523"/>
    </row>
    <row r="12524" spans="1:89" x14ac:dyDescent="0.25">
      <c r="A12524" s="2"/>
      <c r="B12524" s="5"/>
      <c r="C12524" s="5"/>
      <c r="D12524" s="5"/>
      <c r="E12524" s="5"/>
      <c r="F12524" s="5"/>
      <c r="G12524" s="5"/>
      <c r="H12524" s="5"/>
      <c r="I12524" s="5"/>
      <c r="J12524" s="5"/>
      <c r="K12524" s="5"/>
      <c r="L12524" s="5"/>
      <c r="M12524" s="5"/>
      <c r="AJ12524" s="3"/>
      <c r="AK12524" s="3"/>
      <c r="AL12524" s="3"/>
      <c r="AM12524" s="3"/>
      <c r="AN12524" s="3"/>
      <c r="AO12524" s="5"/>
      <c r="AP12524" s="5"/>
      <c r="AQ12524" s="5"/>
      <c r="AR12524" s="5"/>
      <c r="AS12524" s="5"/>
      <c r="AT12524" s="3"/>
      <c r="AU12524" s="5"/>
      <c r="AV12524" s="3"/>
      <c r="AW12524" s="3"/>
      <c r="AX12524" s="3"/>
      <c r="AY12524" s="3"/>
      <c r="AZ12524" s="3"/>
      <c r="BA12524" s="3"/>
      <c r="BB12524" s="3"/>
      <c r="BC12524" s="3"/>
      <c r="BD12524" s="3"/>
      <c r="BE12524" s="3"/>
      <c r="BF12524" s="3"/>
      <c r="BG12524" s="3"/>
      <c r="CK12524"/>
    </row>
    <row r="12525" spans="1:89" x14ac:dyDescent="0.25">
      <c r="A12525" s="2"/>
      <c r="B12525" s="5"/>
      <c r="C12525" s="5"/>
      <c r="D12525" s="5"/>
      <c r="E12525" s="5"/>
      <c r="F12525" s="5"/>
      <c r="G12525" s="5"/>
      <c r="H12525" s="5"/>
      <c r="I12525" s="5"/>
      <c r="J12525" s="5"/>
      <c r="K12525" s="5"/>
      <c r="L12525" s="5"/>
      <c r="M12525" s="5"/>
      <c r="AJ12525" s="5"/>
      <c r="AK12525" s="3"/>
      <c r="AL12525" s="3"/>
      <c r="AM12525" s="5"/>
      <c r="AN12525" s="5"/>
      <c r="AO12525" s="5"/>
      <c r="AP12525" s="5"/>
      <c r="AQ12525" s="5"/>
      <c r="AR12525" s="5"/>
      <c r="AS12525" s="5"/>
      <c r="AT12525" s="3"/>
      <c r="AU12525" s="5"/>
      <c r="AV12525" s="3"/>
      <c r="AW12525" s="3"/>
      <c r="AX12525" s="3"/>
      <c r="AY12525" s="3"/>
      <c r="AZ12525" s="3"/>
      <c r="BA12525" s="3"/>
      <c r="BB12525" s="3"/>
      <c r="BC12525" s="3"/>
      <c r="BD12525" s="3"/>
      <c r="BE12525" s="3"/>
      <c r="BF12525" s="3"/>
      <c r="BG12525" s="3"/>
      <c r="CK12525"/>
    </row>
    <row r="12526" spans="1:89" x14ac:dyDescent="0.25">
      <c r="A12526" s="2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  <c r="L12526" s="5"/>
      <c r="M12526" s="5"/>
      <c r="AJ12526" s="3"/>
      <c r="AK12526" s="3"/>
      <c r="AL12526" s="3"/>
      <c r="AM12526" s="3"/>
      <c r="AN12526" s="3"/>
      <c r="AO12526" s="5"/>
      <c r="AP12526" s="5"/>
      <c r="AQ12526" s="5"/>
      <c r="AR12526" s="5"/>
      <c r="AS12526" s="5"/>
      <c r="AT12526" s="3"/>
      <c r="AU12526" s="5"/>
      <c r="AV12526" s="3"/>
      <c r="AW12526" s="3"/>
      <c r="AX12526" s="3"/>
      <c r="AY12526" s="3"/>
      <c r="AZ12526" s="3"/>
      <c r="BA12526" s="3"/>
      <c r="BB12526" s="3"/>
      <c r="BC12526" s="3"/>
      <c r="BD12526" s="3"/>
      <c r="BE12526" s="3"/>
      <c r="BF12526" s="3"/>
      <c r="BG12526" s="3"/>
      <c r="CK12526"/>
    </row>
    <row r="12527" spans="1:89" x14ac:dyDescent="0.25">
      <c r="A12527" s="2"/>
      <c r="B12527" s="5"/>
      <c r="C12527" s="5"/>
      <c r="D12527" s="5"/>
      <c r="E12527" s="5"/>
      <c r="F12527" s="5"/>
      <c r="G12527" s="5"/>
      <c r="H12527" s="5"/>
      <c r="I12527" s="3"/>
      <c r="J12527" s="5"/>
      <c r="K12527" s="5"/>
      <c r="L12527" s="5"/>
      <c r="M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3"/>
      <c r="AU12527" s="5"/>
      <c r="AV12527" s="3"/>
      <c r="AW12527" s="3"/>
      <c r="AX12527" s="3"/>
      <c r="AY12527" s="3"/>
      <c r="AZ12527" s="3"/>
      <c r="BA12527" s="3"/>
      <c r="BB12527" s="3"/>
      <c r="BC12527" s="3"/>
      <c r="BD12527" s="3"/>
      <c r="BE12527" s="3"/>
      <c r="BF12527" s="3"/>
      <c r="BG12527" s="3"/>
      <c r="CK12527"/>
    </row>
    <row r="12528" spans="1:89" x14ac:dyDescent="0.25">
      <c r="A12528" s="2"/>
      <c r="B12528" s="5"/>
      <c r="C12528" s="5"/>
      <c r="D12528" s="5"/>
      <c r="E12528" s="5"/>
      <c r="F12528" s="5"/>
      <c r="G12528" s="5"/>
      <c r="H12528" s="5"/>
      <c r="I12528" s="5"/>
      <c r="J12528" s="5"/>
      <c r="K12528" s="5"/>
      <c r="L12528" s="5"/>
      <c r="M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3"/>
      <c r="AU12528" s="5"/>
      <c r="AV12528" s="3"/>
      <c r="AW12528" s="3"/>
      <c r="AX12528" s="3"/>
      <c r="AY12528" s="3"/>
      <c r="AZ12528" s="3"/>
      <c r="BA12528" s="3"/>
      <c r="BB12528" s="3"/>
      <c r="BC12528" s="3"/>
      <c r="BD12528" s="3"/>
      <c r="BE12528" s="3"/>
      <c r="BF12528" s="3"/>
      <c r="BG12528" s="3"/>
      <c r="CK12528"/>
    </row>
    <row r="12529" spans="1:89" x14ac:dyDescent="0.25">
      <c r="A12529" s="2"/>
      <c r="B12529" s="5"/>
      <c r="C12529" s="5"/>
      <c r="D12529" s="5"/>
      <c r="E12529" s="5"/>
      <c r="F12529" s="5"/>
      <c r="G12529" s="5"/>
      <c r="H12529" s="5"/>
      <c r="I12529" s="3"/>
      <c r="J12529" s="5"/>
      <c r="K12529" s="5"/>
      <c r="L12529" s="5"/>
      <c r="M12529" s="5"/>
      <c r="AJ12529" s="3"/>
      <c r="AK12529" s="3"/>
      <c r="AL12529" s="3"/>
      <c r="AM12529" s="3"/>
      <c r="AN12529" s="3"/>
      <c r="AO12529" s="5"/>
      <c r="AP12529" s="5"/>
      <c r="AQ12529" s="5"/>
      <c r="AR12529" s="3"/>
      <c r="AS12529" s="5"/>
      <c r="AT12529" s="3"/>
      <c r="AU12529" s="5"/>
      <c r="AV12529" s="3"/>
      <c r="AW12529" s="3"/>
      <c r="AX12529" s="3"/>
      <c r="AY12529" s="3"/>
      <c r="AZ12529" s="3"/>
      <c r="BA12529" s="3"/>
      <c r="BB12529" s="3"/>
      <c r="BC12529" s="3"/>
      <c r="BD12529" s="3"/>
      <c r="BE12529" s="3"/>
      <c r="BF12529" s="3"/>
      <c r="BG12529" s="3"/>
      <c r="CK12529"/>
    </row>
    <row r="12530" spans="1:89" x14ac:dyDescent="0.25">
      <c r="A12530" s="2"/>
      <c r="B12530" s="5"/>
      <c r="C12530" s="5"/>
      <c r="D12530" s="5"/>
      <c r="E12530" s="5"/>
      <c r="F12530" s="5"/>
      <c r="G12530" s="5"/>
      <c r="H12530" s="5"/>
      <c r="I12530" s="3"/>
      <c r="J12530" s="5"/>
      <c r="K12530" s="5"/>
      <c r="L12530" s="5"/>
      <c r="M12530" s="5"/>
      <c r="AJ12530" s="5"/>
      <c r="AK12530" s="3"/>
      <c r="AL12530" s="3"/>
      <c r="AM12530" s="3"/>
      <c r="AN12530" s="3"/>
      <c r="AO12530" s="5"/>
      <c r="AP12530" s="5"/>
      <c r="AQ12530" s="5"/>
      <c r="AR12530" s="5"/>
      <c r="AS12530" s="5"/>
      <c r="AT12530" s="3"/>
      <c r="AU12530" s="5"/>
      <c r="AV12530" s="3"/>
      <c r="AW12530" s="3"/>
      <c r="AX12530" s="3"/>
      <c r="AY12530" s="3"/>
      <c r="AZ12530" s="3"/>
      <c r="BA12530" s="3"/>
      <c r="BB12530" s="3"/>
      <c r="BC12530" s="3"/>
      <c r="BD12530" s="3"/>
      <c r="BE12530" s="3"/>
      <c r="BF12530" s="3"/>
      <c r="BG12530" s="3"/>
      <c r="CK12530"/>
    </row>
    <row r="12531" spans="1:89" x14ac:dyDescent="0.25">
      <c r="A12531" s="2"/>
      <c r="B12531" s="5"/>
      <c r="C12531" s="5"/>
      <c r="D12531" s="5"/>
      <c r="E12531" s="5"/>
      <c r="F12531" s="5"/>
      <c r="G12531" s="5"/>
      <c r="H12531" s="5"/>
      <c r="I12531" s="3"/>
      <c r="J12531" s="5"/>
      <c r="K12531" s="5"/>
      <c r="L12531" s="5"/>
      <c r="M12531" s="5"/>
      <c r="AJ12531" s="3"/>
      <c r="AK12531" s="3"/>
      <c r="AL12531" s="3"/>
      <c r="AM12531" s="3"/>
      <c r="AN12531" s="3"/>
      <c r="AO12531" s="5"/>
      <c r="AP12531" s="5"/>
      <c r="AQ12531" s="5"/>
      <c r="AR12531" s="3"/>
      <c r="AS12531" s="5"/>
      <c r="AT12531" s="3"/>
      <c r="AU12531" s="5"/>
      <c r="AV12531" s="3"/>
      <c r="AW12531" s="3"/>
      <c r="AX12531" s="3"/>
      <c r="AY12531" s="3"/>
      <c r="AZ12531" s="3"/>
      <c r="BA12531" s="3"/>
      <c r="BB12531" s="3"/>
      <c r="BC12531" s="3"/>
      <c r="BD12531" s="3"/>
      <c r="BE12531" s="3"/>
      <c r="BF12531" s="3"/>
      <c r="BG12531" s="3"/>
      <c r="CK12531"/>
    </row>
    <row r="12532" spans="1:89" x14ac:dyDescent="0.25">
      <c r="A12532" s="2"/>
      <c r="B12532" s="5"/>
      <c r="C12532" s="5"/>
      <c r="D12532" s="5"/>
      <c r="E12532" s="5"/>
      <c r="F12532" s="5"/>
      <c r="G12532" s="5"/>
      <c r="H12532" s="5"/>
      <c r="I12532" s="3"/>
      <c r="J12532" s="5"/>
      <c r="K12532" s="5"/>
      <c r="L12532" s="5"/>
      <c r="M12532" s="5"/>
      <c r="AJ12532" s="3"/>
      <c r="AK12532" s="3"/>
      <c r="AL12532" s="3"/>
      <c r="AM12532" s="3"/>
      <c r="AN12532" s="3"/>
      <c r="AO12532" s="5"/>
      <c r="AP12532" s="5"/>
      <c r="AQ12532" s="5"/>
      <c r="AR12532" s="3"/>
      <c r="AS12532" s="3"/>
      <c r="AT12532" s="3"/>
      <c r="AU12532" s="5"/>
      <c r="AV12532" s="3"/>
      <c r="AW12532" s="3"/>
      <c r="AX12532" s="3"/>
      <c r="AY12532" s="3"/>
      <c r="AZ12532" s="3"/>
      <c r="BA12532" s="3"/>
      <c r="BB12532" s="3"/>
      <c r="BC12532" s="3"/>
      <c r="BD12532" s="3"/>
      <c r="BE12532" s="3"/>
      <c r="BF12532" s="3"/>
      <c r="BG12532" s="3"/>
      <c r="CK12532"/>
    </row>
    <row r="12533" spans="1:89" x14ac:dyDescent="0.25">
      <c r="A12533" s="2"/>
      <c r="B12533" s="5"/>
      <c r="C12533" s="5"/>
      <c r="D12533" s="5"/>
      <c r="E12533" s="5"/>
      <c r="F12533" s="5"/>
      <c r="G12533" s="5"/>
      <c r="H12533" s="5"/>
      <c r="I12533" s="3"/>
      <c r="J12533" s="5"/>
      <c r="K12533" s="5"/>
      <c r="L12533" s="5"/>
      <c r="M12533" s="5"/>
      <c r="AJ12533" s="5"/>
      <c r="AK12533" s="5"/>
      <c r="AL12533" s="3"/>
      <c r="AM12533" s="3"/>
      <c r="AN12533" s="5"/>
      <c r="AO12533" s="5"/>
      <c r="AP12533" s="5"/>
      <c r="AQ12533" s="5"/>
      <c r="AR12533" s="5"/>
      <c r="AS12533" s="5"/>
      <c r="AT12533" s="3"/>
      <c r="AU12533" s="5"/>
      <c r="AV12533" s="3"/>
      <c r="AW12533" s="3"/>
      <c r="AX12533" s="3"/>
      <c r="AY12533" s="3"/>
      <c r="AZ12533" s="3"/>
      <c r="BA12533" s="3"/>
      <c r="BB12533" s="3"/>
      <c r="BC12533" s="3"/>
      <c r="BD12533" s="3"/>
      <c r="BE12533" s="3"/>
      <c r="BF12533" s="3"/>
      <c r="BG12533" s="3"/>
      <c r="CK12533"/>
    </row>
    <row r="12534" spans="1:89" x14ac:dyDescent="0.25">
      <c r="A12534" s="2"/>
      <c r="B12534" s="5"/>
      <c r="C12534" s="5"/>
      <c r="D12534" s="5"/>
      <c r="E12534" s="5"/>
      <c r="F12534" s="5"/>
      <c r="G12534" s="5"/>
      <c r="H12534" s="5"/>
      <c r="I12534" s="3"/>
      <c r="J12534" s="5"/>
      <c r="K12534" s="5"/>
      <c r="L12534" s="5"/>
      <c r="M12534" s="5"/>
      <c r="AJ12534" s="3"/>
      <c r="AK12534" s="3"/>
      <c r="AL12534" s="3"/>
      <c r="AM12534" s="3"/>
      <c r="AN12534" s="3"/>
      <c r="AO12534" s="5"/>
      <c r="AP12534" s="5"/>
      <c r="AQ12534" s="5"/>
      <c r="AR12534" s="3"/>
      <c r="AS12534" s="3"/>
      <c r="AT12534" s="3"/>
      <c r="AU12534" s="5"/>
      <c r="AV12534" s="3"/>
      <c r="AW12534" s="3"/>
      <c r="AX12534" s="3"/>
      <c r="AY12534" s="3"/>
      <c r="AZ12534" s="3"/>
      <c r="BA12534" s="3"/>
      <c r="BB12534" s="3"/>
      <c r="BC12534" s="3"/>
      <c r="BD12534" s="3"/>
      <c r="BE12534" s="3"/>
      <c r="BF12534" s="3"/>
      <c r="BG12534" s="3"/>
      <c r="CK12534"/>
    </row>
    <row r="12535" spans="1:89" x14ac:dyDescent="0.25">
      <c r="A12535" s="2"/>
      <c r="B12535" s="5"/>
      <c r="C12535" s="5"/>
      <c r="D12535" s="5"/>
      <c r="E12535" s="5"/>
      <c r="F12535" s="5"/>
      <c r="G12535" s="5"/>
      <c r="H12535" s="5"/>
      <c r="I12535" s="3"/>
      <c r="J12535" s="5"/>
      <c r="K12535" s="5"/>
      <c r="L12535" s="5"/>
      <c r="M12535" s="5"/>
      <c r="AJ12535" s="3"/>
      <c r="AK12535" s="3"/>
      <c r="AL12535" s="3"/>
      <c r="AM12535" s="3"/>
      <c r="AN12535" s="3"/>
      <c r="AO12535" s="5"/>
      <c r="AP12535" s="5"/>
      <c r="AQ12535" s="5"/>
      <c r="AR12535" s="3"/>
      <c r="AS12535" s="3"/>
      <c r="AT12535" s="3"/>
      <c r="AU12535" s="5"/>
      <c r="AV12535" s="3"/>
      <c r="AW12535" s="3"/>
      <c r="AX12535" s="3"/>
      <c r="AY12535" s="3"/>
      <c r="AZ12535" s="3"/>
      <c r="BA12535" s="3"/>
      <c r="BB12535" s="3"/>
      <c r="BC12535" s="3"/>
      <c r="BD12535" s="3"/>
      <c r="BE12535" s="3"/>
      <c r="BF12535" s="3"/>
      <c r="BG12535" s="3"/>
      <c r="CK12535"/>
    </row>
    <row r="12536" spans="1:89" x14ac:dyDescent="0.25">
      <c r="A12536" s="2"/>
      <c r="B12536" s="5"/>
      <c r="C12536" s="5"/>
      <c r="D12536" s="5"/>
      <c r="E12536" s="5"/>
      <c r="F12536" s="5"/>
      <c r="G12536" s="5"/>
      <c r="H12536" s="5"/>
      <c r="I12536" s="5"/>
      <c r="J12536" s="5"/>
      <c r="K12536" s="5"/>
      <c r="L12536" s="5"/>
      <c r="M12536" s="5"/>
      <c r="AJ12536" s="3"/>
      <c r="AK12536" s="3"/>
      <c r="AL12536" s="3"/>
      <c r="AM12536" s="3"/>
      <c r="AN12536" s="3"/>
      <c r="AO12536" s="5"/>
      <c r="AP12536" s="5"/>
      <c r="AQ12536" s="5"/>
      <c r="AR12536" s="3"/>
      <c r="AS12536" s="3"/>
      <c r="AT12536" s="3"/>
      <c r="AU12536" s="5"/>
      <c r="AV12536" s="3"/>
      <c r="AW12536" s="3"/>
      <c r="AX12536" s="3"/>
      <c r="AY12536" s="3"/>
      <c r="AZ12536" s="3"/>
      <c r="BA12536" s="3"/>
      <c r="BB12536" s="3"/>
      <c r="BC12536" s="3"/>
      <c r="BD12536" s="3"/>
      <c r="BE12536" s="3"/>
      <c r="BF12536" s="3"/>
      <c r="BG12536" s="3"/>
      <c r="CK12536"/>
    </row>
    <row r="12537" spans="1:89" x14ac:dyDescent="0.25">
      <c r="A12537" s="2"/>
      <c r="B12537" s="5"/>
      <c r="C12537" s="5"/>
      <c r="D12537" s="5"/>
      <c r="E12537" s="5"/>
      <c r="F12537" s="5"/>
      <c r="G12537" s="5"/>
      <c r="H12537" s="5"/>
      <c r="I12537" s="5"/>
      <c r="J12537" s="5"/>
      <c r="K12537" s="5"/>
      <c r="L12537" s="5"/>
      <c r="M12537" s="5"/>
      <c r="AJ12537" s="3"/>
      <c r="AK12537" s="3"/>
      <c r="AL12537" s="3"/>
      <c r="AM12537" s="3"/>
      <c r="AN12537" s="3"/>
      <c r="AO12537" s="5"/>
      <c r="AP12537" s="5"/>
      <c r="AQ12537" s="5"/>
      <c r="AR12537" s="3"/>
      <c r="AS12537" s="3"/>
      <c r="AT12537" s="3"/>
      <c r="AU12537" s="5"/>
      <c r="AV12537" s="3"/>
      <c r="AW12537" s="3"/>
      <c r="AX12537" s="3"/>
      <c r="AY12537" s="3"/>
      <c r="AZ12537" s="3"/>
      <c r="BA12537" s="3"/>
      <c r="BB12537" s="3"/>
      <c r="BC12537" s="3"/>
      <c r="BD12537" s="3"/>
      <c r="BE12537" s="3"/>
      <c r="BF12537" s="3"/>
      <c r="BG12537" s="3"/>
      <c r="CK12537"/>
    </row>
    <row r="12538" spans="1:89" x14ac:dyDescent="0.25">
      <c r="A12538" s="2"/>
      <c r="B12538" s="5"/>
      <c r="C12538" s="5"/>
      <c r="D12538" s="5"/>
      <c r="E12538" s="5"/>
      <c r="F12538" s="5"/>
      <c r="G12538" s="5"/>
      <c r="H12538" s="5"/>
      <c r="I12538" s="3"/>
      <c r="J12538" s="5"/>
      <c r="K12538" s="5"/>
      <c r="L12538" s="5"/>
      <c r="M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3"/>
      <c r="AU12538" s="5"/>
      <c r="AV12538" s="3"/>
      <c r="AW12538" s="3"/>
      <c r="AX12538" s="3"/>
      <c r="AY12538" s="3"/>
      <c r="AZ12538" s="3"/>
      <c r="BA12538" s="3"/>
      <c r="BB12538" s="3"/>
      <c r="BC12538" s="3"/>
      <c r="BD12538" s="3"/>
      <c r="BE12538" s="3"/>
      <c r="BF12538" s="3"/>
      <c r="BG12538" s="3"/>
      <c r="CK12538"/>
    </row>
    <row r="12539" spans="1:89" x14ac:dyDescent="0.25">
      <c r="A12539" s="2"/>
      <c r="B12539" s="5"/>
      <c r="C12539" s="5"/>
      <c r="D12539" s="5"/>
      <c r="E12539" s="5"/>
      <c r="F12539" s="5"/>
      <c r="G12539" s="5"/>
      <c r="H12539" s="5"/>
      <c r="I12539" s="5"/>
      <c r="J12539" s="5"/>
      <c r="K12539" s="5"/>
      <c r="L12539" s="5"/>
      <c r="M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3"/>
      <c r="AU12539" s="5"/>
      <c r="AV12539" s="3"/>
      <c r="AW12539" s="3"/>
      <c r="AX12539" s="3"/>
      <c r="AY12539" s="3"/>
      <c r="AZ12539" s="3"/>
      <c r="BA12539" s="3"/>
      <c r="BB12539" s="3"/>
      <c r="BC12539" s="3"/>
      <c r="BD12539" s="3"/>
      <c r="BE12539" s="3"/>
      <c r="BF12539" s="3"/>
      <c r="BG12539" s="3"/>
      <c r="CK12539"/>
    </row>
    <row r="12540" spans="1:89" x14ac:dyDescent="0.25">
      <c r="A12540" s="2"/>
      <c r="B12540" s="5"/>
      <c r="C12540" s="5"/>
      <c r="D12540" s="5"/>
      <c r="E12540" s="5"/>
      <c r="F12540" s="5"/>
      <c r="G12540" s="5"/>
      <c r="H12540" s="5"/>
      <c r="I12540" s="3"/>
      <c r="J12540" s="5"/>
      <c r="K12540" s="5"/>
      <c r="L12540" s="5"/>
      <c r="M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3"/>
      <c r="AU12540" s="5"/>
      <c r="AV12540" s="3"/>
      <c r="AW12540" s="3"/>
      <c r="AX12540" s="3"/>
      <c r="AY12540" s="3"/>
      <c r="AZ12540" s="3"/>
      <c r="BA12540" s="3"/>
      <c r="BB12540" s="3"/>
      <c r="BC12540" s="3"/>
      <c r="BD12540" s="3"/>
      <c r="BE12540" s="3"/>
      <c r="BF12540" s="3"/>
      <c r="BG12540" s="3"/>
      <c r="CK12540"/>
    </row>
    <row r="12541" spans="1:89" x14ac:dyDescent="0.25">
      <c r="A12541" s="2"/>
      <c r="B12541" s="5"/>
      <c r="C12541" s="5"/>
      <c r="D12541" s="5"/>
      <c r="E12541" s="5"/>
      <c r="F12541" s="5"/>
      <c r="G12541" s="5"/>
      <c r="H12541" s="5"/>
      <c r="I12541" s="5"/>
      <c r="J12541" s="5"/>
      <c r="K12541" s="5"/>
      <c r="L12541" s="5"/>
      <c r="M12541" s="5"/>
      <c r="AJ12541" s="3"/>
      <c r="AK12541" s="3"/>
      <c r="AL12541" s="3"/>
      <c r="AM12541" s="3"/>
      <c r="AN12541" s="3"/>
      <c r="AO12541" s="5"/>
      <c r="AP12541" s="5"/>
      <c r="AQ12541" s="5"/>
      <c r="AR12541" s="3"/>
      <c r="AS12541" s="3"/>
      <c r="AT12541" s="3"/>
      <c r="AU12541" s="5"/>
      <c r="AV12541" s="3"/>
      <c r="AW12541" s="3"/>
      <c r="AX12541" s="3"/>
      <c r="AY12541" s="3"/>
      <c r="AZ12541" s="3"/>
      <c r="BA12541" s="3"/>
      <c r="BB12541" s="3"/>
      <c r="BC12541" s="3"/>
      <c r="BD12541" s="3"/>
      <c r="BE12541" s="3"/>
      <c r="BF12541" s="3"/>
      <c r="BG12541" s="3"/>
      <c r="CK12541"/>
    </row>
    <row r="12542" spans="1:89" x14ac:dyDescent="0.25">
      <c r="A12542" s="2"/>
      <c r="B12542" s="5"/>
      <c r="C12542" s="5"/>
      <c r="D12542" s="5"/>
      <c r="E12542" s="5"/>
      <c r="F12542" s="5"/>
      <c r="G12542" s="5"/>
      <c r="H12542" s="5"/>
      <c r="I12542" s="3"/>
      <c r="J12542" s="5"/>
      <c r="K12542" s="5"/>
      <c r="L12542" s="5"/>
      <c r="M12542" s="5"/>
      <c r="AJ12542" s="5"/>
      <c r="AK12542" s="3"/>
      <c r="AL12542" s="3"/>
      <c r="AM12542" s="3"/>
      <c r="AN12542" s="3"/>
      <c r="AO12542" s="5"/>
      <c r="AP12542" s="5"/>
      <c r="AQ12542" s="5"/>
      <c r="AR12542" s="5"/>
      <c r="AS12542" s="5"/>
      <c r="AT12542" s="3"/>
      <c r="AU12542" s="5"/>
      <c r="AV12542" s="3"/>
      <c r="AW12542" s="3"/>
      <c r="AX12542" s="3"/>
      <c r="AY12542" s="3"/>
      <c r="AZ12542" s="3"/>
      <c r="BA12542" s="3"/>
      <c r="BB12542" s="3"/>
      <c r="BC12542" s="3"/>
      <c r="BD12542" s="3"/>
      <c r="BE12542" s="3"/>
      <c r="BF12542" s="3"/>
      <c r="BG12542" s="3"/>
      <c r="CK12542"/>
    </row>
    <row r="12543" spans="1:89" x14ac:dyDescent="0.25">
      <c r="A12543" s="2"/>
      <c r="B12543" s="5"/>
      <c r="C12543" s="5"/>
      <c r="D12543" s="5"/>
      <c r="E12543" s="5"/>
      <c r="F12543" s="5"/>
      <c r="G12543" s="5"/>
      <c r="H12543" s="5"/>
      <c r="I12543" s="3"/>
      <c r="J12543" s="5"/>
      <c r="K12543" s="5"/>
      <c r="L12543" s="5"/>
      <c r="M12543" s="5"/>
      <c r="AJ12543" s="3"/>
      <c r="AK12543" s="3"/>
      <c r="AL12543" s="3"/>
      <c r="AM12543" s="3"/>
      <c r="AN12543" s="3"/>
      <c r="AO12543" s="5"/>
      <c r="AP12543" s="5"/>
      <c r="AQ12543" s="5"/>
      <c r="AR12543" s="3"/>
      <c r="AS12543" s="3"/>
      <c r="AT12543" s="3"/>
      <c r="AU12543" s="5"/>
      <c r="AV12543" s="3"/>
      <c r="AW12543" s="3"/>
      <c r="AX12543" s="3"/>
      <c r="AY12543" s="3"/>
      <c r="AZ12543" s="3"/>
      <c r="BA12543" s="3"/>
      <c r="BB12543" s="3"/>
      <c r="BC12543" s="3"/>
      <c r="BD12543" s="3"/>
      <c r="BE12543" s="3"/>
      <c r="BF12543" s="3"/>
      <c r="BG12543" s="3"/>
      <c r="CK12543"/>
    </row>
    <row r="12544" spans="1:89" x14ac:dyDescent="0.25">
      <c r="A12544" s="2"/>
      <c r="B12544" s="5"/>
      <c r="C12544" s="5"/>
      <c r="D12544" s="5"/>
      <c r="E12544" s="5"/>
      <c r="F12544" s="5"/>
      <c r="G12544" s="5"/>
      <c r="H12544" s="5"/>
      <c r="I12544" s="5"/>
      <c r="J12544" s="5"/>
      <c r="K12544" s="5"/>
      <c r="L12544" s="5"/>
      <c r="M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3"/>
      <c r="AU12544" s="5"/>
      <c r="AV12544" s="3"/>
      <c r="AW12544" s="3"/>
      <c r="AX12544" s="3"/>
      <c r="AY12544" s="3"/>
      <c r="AZ12544" s="3"/>
      <c r="BA12544" s="3"/>
      <c r="BB12544" s="3"/>
      <c r="BC12544" s="3"/>
      <c r="BD12544" s="3"/>
      <c r="BE12544" s="3"/>
      <c r="BF12544" s="3"/>
      <c r="BG12544" s="3"/>
      <c r="CK12544"/>
    </row>
    <row r="12545" spans="1:89" x14ac:dyDescent="0.25">
      <c r="A12545" s="2"/>
      <c r="B12545" s="5"/>
      <c r="C12545" s="5"/>
      <c r="D12545" s="5"/>
      <c r="E12545" s="5"/>
      <c r="F12545" s="5"/>
      <c r="G12545" s="5"/>
      <c r="H12545" s="5"/>
      <c r="I12545" s="5"/>
      <c r="J12545" s="5"/>
      <c r="K12545" s="5"/>
      <c r="L12545" s="5"/>
      <c r="M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3"/>
      <c r="AU12545" s="5"/>
      <c r="AV12545" s="3"/>
      <c r="AW12545" s="3"/>
      <c r="AX12545" s="3"/>
      <c r="AY12545" s="3"/>
      <c r="AZ12545" s="3"/>
      <c r="BA12545" s="3"/>
      <c r="BB12545" s="3"/>
      <c r="BC12545" s="3"/>
      <c r="BD12545" s="3"/>
      <c r="BE12545" s="3"/>
      <c r="BF12545" s="3"/>
      <c r="BG12545" s="3"/>
      <c r="CK12545"/>
    </row>
    <row r="12546" spans="1:89" x14ac:dyDescent="0.25">
      <c r="A12546" s="2"/>
      <c r="B12546" s="5"/>
      <c r="C12546" s="5"/>
      <c r="D12546" s="5"/>
      <c r="E12546" s="5"/>
      <c r="F12546" s="5"/>
      <c r="G12546" s="5"/>
      <c r="H12546" s="5"/>
      <c r="I12546" s="3"/>
      <c r="J12546" s="5"/>
      <c r="K12546" s="5"/>
      <c r="L12546" s="5"/>
      <c r="M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3"/>
      <c r="AU12546" s="5"/>
      <c r="AV12546" s="3"/>
      <c r="AW12546" s="3"/>
      <c r="AX12546" s="3"/>
      <c r="AY12546" s="3"/>
      <c r="AZ12546" s="3"/>
      <c r="BA12546" s="3"/>
      <c r="BB12546" s="3"/>
      <c r="BC12546" s="3"/>
      <c r="BD12546" s="3"/>
      <c r="BE12546" s="3"/>
      <c r="BF12546" s="3"/>
      <c r="BG12546" s="3"/>
      <c r="CK12546"/>
    </row>
    <row r="12547" spans="1:89" x14ac:dyDescent="0.25">
      <c r="A12547" s="2"/>
      <c r="B12547" s="5"/>
      <c r="C12547" s="5"/>
      <c r="D12547" s="5"/>
      <c r="E12547" s="5"/>
      <c r="F12547" s="5"/>
      <c r="G12547" s="5"/>
      <c r="H12547" s="5"/>
      <c r="I12547" s="3"/>
      <c r="J12547" s="5"/>
      <c r="K12547" s="5"/>
      <c r="L12547" s="5"/>
      <c r="M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3"/>
      <c r="AU12547" s="5"/>
      <c r="AV12547" s="3"/>
      <c r="AW12547" s="3"/>
      <c r="AX12547" s="3"/>
      <c r="AY12547" s="3"/>
      <c r="AZ12547" s="3"/>
      <c r="BA12547" s="3"/>
      <c r="BB12547" s="3"/>
      <c r="BC12547" s="3"/>
      <c r="BD12547" s="3"/>
      <c r="BE12547" s="3"/>
      <c r="BF12547" s="3"/>
      <c r="BG12547" s="3"/>
      <c r="CK12547"/>
    </row>
    <row r="12548" spans="1:89" x14ac:dyDescent="0.25">
      <c r="A12548" s="2"/>
      <c r="B12548" s="5"/>
      <c r="C12548" s="5"/>
      <c r="D12548" s="5"/>
      <c r="E12548" s="5"/>
      <c r="F12548" s="5"/>
      <c r="G12548" s="5"/>
      <c r="H12548" s="5"/>
      <c r="I12548" s="3"/>
      <c r="J12548" s="5"/>
      <c r="K12548" s="5"/>
      <c r="L12548" s="5"/>
      <c r="M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3"/>
      <c r="AU12548" s="5"/>
      <c r="AV12548" s="3"/>
      <c r="AW12548" s="3"/>
      <c r="AX12548" s="3"/>
      <c r="AY12548" s="3"/>
      <c r="AZ12548" s="3"/>
      <c r="BA12548" s="3"/>
      <c r="BB12548" s="3"/>
      <c r="BC12548" s="3"/>
      <c r="BD12548" s="3"/>
      <c r="BE12548" s="3"/>
      <c r="BF12548" s="3"/>
      <c r="BG12548" s="3"/>
      <c r="CK12548"/>
    </row>
    <row r="12549" spans="1:89" x14ac:dyDescent="0.25">
      <c r="A12549" s="2"/>
      <c r="B12549" s="5"/>
      <c r="C12549" s="5"/>
      <c r="D12549" s="5"/>
      <c r="E12549" s="5"/>
      <c r="F12549" s="5"/>
      <c r="G12549" s="5"/>
      <c r="H12549" s="5"/>
      <c r="I12549" s="3"/>
      <c r="J12549" s="5"/>
      <c r="K12549" s="5"/>
      <c r="L12549" s="5"/>
      <c r="M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3"/>
      <c r="AU12549" s="5"/>
      <c r="AV12549" s="3"/>
      <c r="AW12549" s="3"/>
      <c r="AX12549" s="3"/>
      <c r="AY12549" s="3"/>
      <c r="AZ12549" s="3"/>
      <c r="BA12549" s="3"/>
      <c r="BB12549" s="3"/>
      <c r="BC12549" s="3"/>
      <c r="BD12549" s="3"/>
      <c r="BE12549" s="3"/>
      <c r="BF12549" s="3"/>
      <c r="BG12549" s="3"/>
      <c r="CK12549"/>
    </row>
    <row r="12550" spans="1:89" x14ac:dyDescent="0.25">
      <c r="A12550" s="2"/>
      <c r="B12550" s="5"/>
      <c r="C12550" s="5"/>
      <c r="D12550" s="5"/>
      <c r="E12550" s="5"/>
      <c r="F12550" s="5"/>
      <c r="G12550" s="5"/>
      <c r="H12550" s="5"/>
      <c r="I12550" s="3"/>
      <c r="J12550" s="5"/>
      <c r="K12550" s="5"/>
      <c r="L12550" s="5"/>
      <c r="M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3"/>
      <c r="AU12550" s="5"/>
      <c r="AV12550" s="3"/>
      <c r="AW12550" s="3"/>
      <c r="AX12550" s="3"/>
      <c r="AY12550" s="3"/>
      <c r="AZ12550" s="3"/>
      <c r="BA12550" s="3"/>
      <c r="BB12550" s="3"/>
      <c r="BC12550" s="3"/>
      <c r="BD12550" s="3"/>
      <c r="BE12550" s="3"/>
      <c r="BF12550" s="3"/>
      <c r="BG12550" s="3"/>
      <c r="CK12550"/>
    </row>
    <row r="12551" spans="1:89" x14ac:dyDescent="0.25">
      <c r="A12551" s="2"/>
      <c r="B12551" s="5"/>
      <c r="C12551" s="5"/>
      <c r="D12551" s="5"/>
      <c r="E12551" s="5"/>
      <c r="F12551" s="5"/>
      <c r="G12551" s="5"/>
      <c r="H12551" s="5"/>
      <c r="I12551" s="3"/>
      <c r="J12551" s="5"/>
      <c r="K12551" s="5"/>
      <c r="L12551" s="5"/>
      <c r="M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3"/>
      <c r="AU12551" s="5"/>
      <c r="AV12551" s="3"/>
      <c r="AW12551" s="3"/>
      <c r="AX12551" s="3"/>
      <c r="AY12551" s="3"/>
      <c r="AZ12551" s="3"/>
      <c r="BA12551" s="3"/>
      <c r="BB12551" s="3"/>
      <c r="BC12551" s="3"/>
      <c r="BD12551" s="3"/>
      <c r="BE12551" s="3"/>
      <c r="BF12551" s="3"/>
      <c r="BG12551" s="3"/>
      <c r="CK12551"/>
    </row>
    <row r="12552" spans="1:89" x14ac:dyDescent="0.25">
      <c r="A12552" s="2"/>
      <c r="B12552" s="5"/>
      <c r="C12552" s="5"/>
      <c r="D12552" s="5"/>
      <c r="E12552" s="5"/>
      <c r="F12552" s="5"/>
      <c r="G12552" s="5"/>
      <c r="H12552" s="5"/>
      <c r="I12552" s="3"/>
      <c r="J12552" s="5"/>
      <c r="K12552" s="5"/>
      <c r="L12552" s="5"/>
      <c r="M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3"/>
      <c r="AU12552" s="5"/>
      <c r="AV12552" s="3"/>
      <c r="AW12552" s="3"/>
      <c r="AX12552" s="3"/>
      <c r="AY12552" s="3"/>
      <c r="AZ12552" s="3"/>
      <c r="BA12552" s="3"/>
      <c r="BB12552" s="3"/>
      <c r="BC12552" s="3"/>
      <c r="BD12552" s="3"/>
      <c r="BE12552" s="3"/>
      <c r="BF12552" s="3"/>
      <c r="BG12552" s="3"/>
      <c r="CK12552"/>
    </row>
    <row r="12553" spans="1:89" x14ac:dyDescent="0.25">
      <c r="A12553" s="2"/>
      <c r="B12553" s="5"/>
      <c r="C12553" s="5"/>
      <c r="D12553" s="5"/>
      <c r="E12553" s="5"/>
      <c r="F12553" s="5"/>
      <c r="G12553" s="5"/>
      <c r="H12553" s="5"/>
      <c r="I12553" s="5"/>
      <c r="J12553" s="5"/>
      <c r="K12553" s="5"/>
      <c r="L12553" s="5"/>
      <c r="M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3"/>
      <c r="AU12553" s="5"/>
      <c r="AV12553" s="3"/>
      <c r="AW12553" s="3"/>
      <c r="AX12553" s="3"/>
      <c r="AY12553" s="3"/>
      <c r="AZ12553" s="3"/>
      <c r="BA12553" s="3"/>
      <c r="BB12553" s="3"/>
      <c r="BC12553" s="3"/>
      <c r="BD12553" s="3"/>
      <c r="BE12553" s="3"/>
      <c r="BF12553" s="3"/>
      <c r="BG12553" s="3"/>
      <c r="CK12553"/>
    </row>
    <row r="12554" spans="1:89" x14ac:dyDescent="0.25">
      <c r="A12554" s="2"/>
      <c r="B12554" s="5"/>
      <c r="C12554" s="5"/>
      <c r="D12554" s="5"/>
      <c r="E12554" s="5"/>
      <c r="F12554" s="5"/>
      <c r="G12554" s="5"/>
      <c r="H12554" s="5"/>
      <c r="I12554" s="3"/>
      <c r="J12554" s="5"/>
      <c r="K12554" s="5"/>
      <c r="L12554" s="5"/>
      <c r="M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3"/>
      <c r="AU12554" s="5"/>
      <c r="AV12554" s="3"/>
      <c r="AW12554" s="3"/>
      <c r="AX12554" s="3"/>
      <c r="AY12554" s="3"/>
      <c r="AZ12554" s="3"/>
      <c r="BA12554" s="3"/>
      <c r="BB12554" s="3"/>
      <c r="BC12554" s="3"/>
      <c r="BD12554" s="3"/>
      <c r="BE12554" s="3"/>
      <c r="BF12554" s="3"/>
      <c r="BG12554" s="3"/>
      <c r="CK12554"/>
    </row>
    <row r="12555" spans="1:89" x14ac:dyDescent="0.25">
      <c r="A12555" s="2"/>
      <c r="B12555" s="5"/>
      <c r="C12555" s="5"/>
      <c r="D12555" s="5"/>
      <c r="E12555" s="5"/>
      <c r="F12555" s="5"/>
      <c r="G12555" s="5"/>
      <c r="H12555" s="5"/>
      <c r="I12555" s="3"/>
      <c r="J12555" s="5"/>
      <c r="K12555" s="5"/>
      <c r="L12555" s="5"/>
      <c r="M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3"/>
      <c r="AU12555" s="5"/>
      <c r="AV12555" s="3"/>
      <c r="AW12555" s="3"/>
      <c r="AX12555" s="3"/>
      <c r="AY12555" s="3"/>
      <c r="AZ12555" s="3"/>
      <c r="BA12555" s="3"/>
      <c r="BB12555" s="3"/>
      <c r="BC12555" s="3"/>
      <c r="BD12555" s="3"/>
      <c r="BE12555" s="3"/>
      <c r="BF12555" s="3"/>
      <c r="BG12555" s="3"/>
      <c r="CK12555"/>
    </row>
    <row r="12556" spans="1:89" x14ac:dyDescent="0.25">
      <c r="A12556" s="2"/>
      <c r="B12556" s="5"/>
      <c r="C12556" s="5"/>
      <c r="D12556" s="5"/>
      <c r="E12556" s="5"/>
      <c r="F12556" s="5"/>
      <c r="G12556" s="5"/>
      <c r="H12556" s="5"/>
      <c r="I12556" s="3"/>
      <c r="J12556" s="5"/>
      <c r="K12556" s="5"/>
      <c r="L12556" s="5"/>
      <c r="M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3"/>
      <c r="AU12556" s="5"/>
      <c r="AV12556" s="3"/>
      <c r="AW12556" s="3"/>
      <c r="AX12556" s="3"/>
      <c r="AY12556" s="3"/>
      <c r="AZ12556" s="3"/>
      <c r="BA12556" s="3"/>
      <c r="BB12556" s="3"/>
      <c r="BC12556" s="3"/>
      <c r="BD12556" s="3"/>
      <c r="BE12556" s="3"/>
      <c r="BF12556" s="3"/>
      <c r="BG12556" s="3"/>
      <c r="CK12556"/>
    </row>
    <row r="12557" spans="1:89" x14ac:dyDescent="0.25">
      <c r="A12557" s="2"/>
      <c r="B12557" s="5"/>
      <c r="C12557" s="5"/>
      <c r="D12557" s="5"/>
      <c r="E12557" s="5"/>
      <c r="F12557" s="5"/>
      <c r="G12557" s="5"/>
      <c r="H12557" s="5"/>
      <c r="I12557" s="3"/>
      <c r="J12557" s="5"/>
      <c r="K12557" s="5"/>
      <c r="L12557" s="5"/>
      <c r="M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3"/>
      <c r="AU12557" s="5"/>
      <c r="AV12557" s="3"/>
      <c r="AW12557" s="3"/>
      <c r="AX12557" s="3"/>
      <c r="AY12557" s="3"/>
      <c r="AZ12557" s="3"/>
      <c r="BA12557" s="3"/>
      <c r="BB12557" s="3"/>
      <c r="BC12557" s="3"/>
      <c r="BD12557" s="3"/>
      <c r="BE12557" s="3"/>
      <c r="BF12557" s="3"/>
      <c r="BG12557" s="3"/>
      <c r="CK12557"/>
    </row>
    <row r="12558" spans="1:89" x14ac:dyDescent="0.25">
      <c r="A12558" s="2"/>
      <c r="B12558" s="5"/>
      <c r="C12558" s="5"/>
      <c r="D12558" s="5"/>
      <c r="E12558" s="5"/>
      <c r="F12558" s="5"/>
      <c r="G12558" s="5"/>
      <c r="H12558" s="5"/>
      <c r="I12558" s="3"/>
      <c r="J12558" s="5"/>
      <c r="K12558" s="5"/>
      <c r="L12558" s="5"/>
      <c r="M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3"/>
      <c r="AU12558" s="5"/>
      <c r="AV12558" s="3"/>
      <c r="AW12558" s="3"/>
      <c r="AX12558" s="3"/>
      <c r="AY12558" s="3"/>
      <c r="AZ12558" s="3"/>
      <c r="BA12558" s="3"/>
      <c r="BB12558" s="3"/>
      <c r="BC12558" s="3"/>
      <c r="BD12558" s="3"/>
      <c r="BE12558" s="3"/>
      <c r="BF12558" s="3"/>
      <c r="BG12558" s="3"/>
      <c r="CK12558"/>
    </row>
    <row r="12559" spans="1:89" x14ac:dyDescent="0.25">
      <c r="A12559" s="2"/>
      <c r="B12559" s="5"/>
      <c r="C12559" s="5"/>
      <c r="D12559" s="5"/>
      <c r="E12559" s="5"/>
      <c r="F12559" s="5"/>
      <c r="G12559" s="5"/>
      <c r="H12559" s="5"/>
      <c r="I12559" s="3"/>
      <c r="J12559" s="5"/>
      <c r="K12559" s="5"/>
      <c r="L12559" s="5"/>
      <c r="M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3"/>
      <c r="AU12559" s="5"/>
      <c r="AV12559" s="3"/>
      <c r="AW12559" s="3"/>
      <c r="AX12559" s="3"/>
      <c r="AY12559" s="3"/>
      <c r="AZ12559" s="3"/>
      <c r="BA12559" s="3"/>
      <c r="BB12559" s="3"/>
      <c r="BC12559" s="3"/>
      <c r="BD12559" s="3"/>
      <c r="BE12559" s="3"/>
      <c r="BF12559" s="3"/>
      <c r="BG12559" s="3"/>
      <c r="CK12559"/>
    </row>
    <row r="12560" spans="1:89" x14ac:dyDescent="0.25">
      <c r="A12560" s="2"/>
      <c r="B12560" s="5"/>
      <c r="C12560" s="5"/>
      <c r="D12560" s="5"/>
      <c r="E12560" s="5"/>
      <c r="F12560" s="5"/>
      <c r="G12560" s="5"/>
      <c r="H12560" s="5"/>
      <c r="I12560" s="3"/>
      <c r="J12560" s="5"/>
      <c r="K12560" s="5"/>
      <c r="L12560" s="5"/>
      <c r="M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3"/>
      <c r="AU12560" s="5"/>
      <c r="AV12560" s="3"/>
      <c r="AW12560" s="3"/>
      <c r="AX12560" s="3"/>
      <c r="AY12560" s="3"/>
      <c r="AZ12560" s="3"/>
      <c r="BA12560" s="3"/>
      <c r="BB12560" s="3"/>
      <c r="BC12560" s="3"/>
      <c r="BD12560" s="3"/>
      <c r="BE12560" s="3"/>
      <c r="BF12560" s="3"/>
      <c r="BG12560" s="3"/>
      <c r="CK12560"/>
    </row>
    <row r="12561" spans="1:89" x14ac:dyDescent="0.25">
      <c r="A12561" s="2"/>
      <c r="B12561" s="5"/>
      <c r="C12561" s="5"/>
      <c r="D12561" s="5"/>
      <c r="E12561" s="5"/>
      <c r="F12561" s="5"/>
      <c r="G12561" s="5"/>
      <c r="H12561" s="5"/>
      <c r="I12561" s="5"/>
      <c r="J12561" s="5"/>
      <c r="K12561" s="5"/>
      <c r="L12561" s="5"/>
      <c r="M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3"/>
      <c r="AU12561" s="5"/>
      <c r="AV12561" s="3"/>
      <c r="AW12561" s="3"/>
      <c r="AX12561" s="3"/>
      <c r="AY12561" s="3"/>
      <c r="AZ12561" s="3"/>
      <c r="BA12561" s="3"/>
      <c r="BB12561" s="3"/>
      <c r="BC12561" s="3"/>
      <c r="BD12561" s="3"/>
      <c r="BE12561" s="3"/>
      <c r="BF12561" s="3"/>
      <c r="BG12561" s="3"/>
      <c r="CK12561"/>
    </row>
    <row r="12562" spans="1:89" x14ac:dyDescent="0.25">
      <c r="A12562" s="2"/>
      <c r="B12562" s="5"/>
      <c r="C12562" s="5"/>
      <c r="D12562" s="5"/>
      <c r="E12562" s="5"/>
      <c r="F12562" s="5"/>
      <c r="G12562" s="5"/>
      <c r="H12562" s="5"/>
      <c r="I12562" s="3"/>
      <c r="J12562" s="5"/>
      <c r="K12562" s="5"/>
      <c r="L12562" s="5"/>
      <c r="M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3"/>
      <c r="AU12562" s="5"/>
      <c r="AV12562" s="3"/>
      <c r="AW12562" s="3"/>
      <c r="AX12562" s="3"/>
      <c r="AY12562" s="3"/>
      <c r="AZ12562" s="3"/>
      <c r="BA12562" s="3"/>
      <c r="BB12562" s="3"/>
      <c r="BC12562" s="3"/>
      <c r="BD12562" s="3"/>
      <c r="BE12562" s="3"/>
      <c r="BF12562" s="3"/>
      <c r="BG12562" s="3"/>
      <c r="CK12562"/>
    </row>
    <row r="12563" spans="1:89" x14ac:dyDescent="0.25">
      <c r="A12563" s="2"/>
      <c r="B12563" s="5"/>
      <c r="C12563" s="5"/>
      <c r="D12563" s="5"/>
      <c r="E12563" s="5"/>
      <c r="F12563" s="5"/>
      <c r="G12563" s="5"/>
      <c r="H12563" s="5"/>
      <c r="I12563" s="3"/>
      <c r="J12563" s="5"/>
      <c r="K12563" s="5"/>
      <c r="L12563" s="5"/>
      <c r="M12563" s="5"/>
      <c r="AJ12563" s="3"/>
      <c r="AK12563" s="3"/>
      <c r="AL12563" s="3"/>
      <c r="AM12563" s="3"/>
      <c r="AN12563" s="3"/>
      <c r="AO12563" s="5"/>
      <c r="AP12563" s="5"/>
      <c r="AQ12563" s="5"/>
      <c r="AR12563" s="5"/>
      <c r="AS12563" s="5"/>
      <c r="AT12563" s="3"/>
      <c r="AU12563" s="5"/>
      <c r="AV12563" s="3"/>
      <c r="AW12563" s="3"/>
      <c r="AX12563" s="3"/>
      <c r="AY12563" s="3"/>
      <c r="AZ12563" s="3"/>
      <c r="BA12563" s="3"/>
      <c r="BB12563" s="3"/>
      <c r="BC12563" s="3"/>
      <c r="BD12563" s="3"/>
      <c r="BE12563" s="3"/>
      <c r="BF12563" s="3"/>
      <c r="BG12563" s="3"/>
      <c r="CK12563"/>
    </row>
    <row r="12564" spans="1:89" x14ac:dyDescent="0.25">
      <c r="A12564" s="2"/>
      <c r="B12564" s="5"/>
      <c r="C12564" s="5"/>
      <c r="D12564" s="5"/>
      <c r="E12564" s="5"/>
      <c r="F12564" s="5"/>
      <c r="G12564" s="5"/>
      <c r="H12564" s="5"/>
      <c r="I12564" s="3"/>
      <c r="J12564" s="5"/>
      <c r="K12564" s="5"/>
      <c r="L12564" s="5"/>
      <c r="M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3"/>
      <c r="AU12564" s="5"/>
      <c r="AV12564" s="3"/>
      <c r="AW12564" s="3"/>
      <c r="AX12564" s="3"/>
      <c r="AY12564" s="3"/>
      <c r="AZ12564" s="3"/>
      <c r="BA12564" s="3"/>
      <c r="BB12564" s="3"/>
      <c r="BC12564" s="3"/>
      <c r="BD12564" s="3"/>
      <c r="BE12564" s="3"/>
      <c r="BF12564" s="3"/>
      <c r="BG12564" s="3"/>
      <c r="CK12564"/>
    </row>
    <row r="12565" spans="1:89" x14ac:dyDescent="0.25">
      <c r="A12565" s="2"/>
      <c r="B12565" s="5"/>
      <c r="C12565" s="5"/>
      <c r="D12565" s="5"/>
      <c r="E12565" s="5"/>
      <c r="F12565" s="5"/>
      <c r="G12565" s="5"/>
      <c r="H12565" s="5"/>
      <c r="I12565" s="3"/>
      <c r="J12565" s="5"/>
      <c r="K12565" s="5"/>
      <c r="L12565" s="5"/>
      <c r="M12565" s="5"/>
      <c r="AJ12565" s="3"/>
      <c r="AK12565" s="3"/>
      <c r="AL12565" s="3"/>
      <c r="AM12565" s="3"/>
      <c r="AN12565" s="3"/>
      <c r="AO12565" s="5"/>
      <c r="AP12565" s="5"/>
      <c r="AQ12565" s="5"/>
      <c r="AR12565" s="5"/>
      <c r="AS12565" s="5"/>
      <c r="AT12565" s="3"/>
      <c r="AU12565" s="5"/>
      <c r="AV12565" s="3"/>
      <c r="AW12565" s="3"/>
      <c r="AX12565" s="3"/>
      <c r="AY12565" s="3"/>
      <c r="AZ12565" s="3"/>
      <c r="BA12565" s="3"/>
      <c r="BB12565" s="3"/>
      <c r="BC12565" s="3"/>
      <c r="BD12565" s="3"/>
      <c r="BE12565" s="3"/>
      <c r="BF12565" s="3"/>
      <c r="BG12565" s="3"/>
      <c r="CK12565"/>
    </row>
    <row r="12566" spans="1:89" x14ac:dyDescent="0.25">
      <c r="A12566" s="2"/>
      <c r="B12566" s="5"/>
      <c r="C12566" s="5"/>
      <c r="D12566" s="5"/>
      <c r="E12566" s="5"/>
      <c r="F12566" s="5"/>
      <c r="G12566" s="5"/>
      <c r="H12566" s="5"/>
      <c r="I12566" s="5"/>
      <c r="J12566" s="5"/>
      <c r="K12566" s="5"/>
      <c r="L12566" s="5"/>
      <c r="M12566" s="5"/>
      <c r="AJ12566" s="3"/>
      <c r="AK12566" s="3"/>
      <c r="AL12566" s="3"/>
      <c r="AM12566" s="3"/>
      <c r="AN12566" s="3"/>
      <c r="AO12566" s="5"/>
      <c r="AP12566" s="5"/>
      <c r="AQ12566" s="5"/>
      <c r="AR12566" s="5"/>
      <c r="AS12566" s="5"/>
      <c r="AT12566" s="3"/>
      <c r="AU12566" s="5"/>
      <c r="AV12566" s="3"/>
      <c r="AW12566" s="3"/>
      <c r="AX12566" s="3"/>
      <c r="AY12566" s="3"/>
      <c r="AZ12566" s="3"/>
      <c r="BA12566" s="3"/>
      <c r="BB12566" s="3"/>
      <c r="BC12566" s="3"/>
      <c r="BD12566" s="3"/>
      <c r="BE12566" s="3"/>
      <c r="BF12566" s="3"/>
      <c r="BG12566" s="3"/>
      <c r="CK12566"/>
    </row>
    <row r="12567" spans="1:89" x14ac:dyDescent="0.25">
      <c r="A12567" s="2"/>
      <c r="B12567" s="5"/>
      <c r="C12567" s="5"/>
      <c r="D12567" s="5"/>
      <c r="E12567" s="5"/>
      <c r="F12567" s="5"/>
      <c r="G12567" s="5"/>
      <c r="H12567" s="5"/>
      <c r="I12567" s="3"/>
      <c r="J12567" s="5"/>
      <c r="K12567" s="5"/>
      <c r="L12567" s="5"/>
      <c r="M12567" s="5"/>
      <c r="AJ12567" s="5"/>
      <c r="AK12567" s="5"/>
      <c r="AL12567" s="3"/>
      <c r="AM12567" s="3"/>
      <c r="AN12567" s="5"/>
      <c r="AO12567" s="5"/>
      <c r="AP12567" s="5"/>
      <c r="AQ12567" s="5"/>
      <c r="AR12567" s="5"/>
      <c r="AS12567" s="5"/>
      <c r="AT12567" s="3"/>
      <c r="AU12567" s="5"/>
      <c r="AV12567" s="3"/>
      <c r="AW12567" s="3"/>
      <c r="AX12567" s="3"/>
      <c r="AY12567" s="3"/>
      <c r="AZ12567" s="3"/>
      <c r="BA12567" s="3"/>
      <c r="BB12567" s="3"/>
      <c r="BC12567" s="3"/>
      <c r="BD12567" s="3"/>
      <c r="BE12567" s="3"/>
      <c r="BF12567" s="3"/>
      <c r="BG12567" s="3"/>
      <c r="CK12567"/>
    </row>
    <row r="12568" spans="1:89" x14ac:dyDescent="0.25">
      <c r="A12568" s="2"/>
      <c r="B12568" s="5"/>
      <c r="C12568" s="5"/>
      <c r="D12568" s="5"/>
      <c r="E12568" s="5"/>
      <c r="F12568" s="5"/>
      <c r="G12568" s="5"/>
      <c r="H12568" s="5"/>
      <c r="I12568" s="3"/>
      <c r="J12568" s="5"/>
      <c r="K12568" s="5"/>
      <c r="L12568" s="5"/>
      <c r="M12568" s="5"/>
      <c r="AJ12568" s="3"/>
      <c r="AK12568" s="3"/>
      <c r="AL12568" s="3"/>
      <c r="AM12568" s="3"/>
      <c r="AN12568" s="3"/>
      <c r="AO12568" s="5"/>
      <c r="AP12568" s="5"/>
      <c r="AQ12568" s="5"/>
      <c r="AR12568" s="5"/>
      <c r="AS12568" s="5"/>
      <c r="AT12568" s="3"/>
      <c r="AU12568" s="5"/>
      <c r="AV12568" s="3"/>
      <c r="AW12568" s="3"/>
      <c r="AX12568" s="3"/>
      <c r="AY12568" s="3"/>
      <c r="AZ12568" s="3"/>
      <c r="BA12568" s="3"/>
      <c r="BB12568" s="3"/>
      <c r="BC12568" s="3"/>
      <c r="BD12568" s="3"/>
      <c r="BE12568" s="3"/>
      <c r="BF12568" s="3"/>
      <c r="BG12568" s="3"/>
      <c r="CK12568"/>
    </row>
    <row r="12569" spans="1:89" x14ac:dyDescent="0.25">
      <c r="A12569" s="2"/>
      <c r="B12569" s="5"/>
      <c r="C12569" s="5"/>
      <c r="D12569" s="5"/>
      <c r="E12569" s="5"/>
      <c r="F12569" s="5"/>
      <c r="G12569" s="5"/>
      <c r="H12569" s="5"/>
      <c r="I12569" s="3"/>
      <c r="J12569" s="5"/>
      <c r="K12569" s="5"/>
      <c r="L12569" s="5"/>
      <c r="M12569" s="5"/>
      <c r="AJ12569" s="3"/>
      <c r="AK12569" s="3"/>
      <c r="AL12569" s="3"/>
      <c r="AM12569" s="3"/>
      <c r="AN12569" s="3"/>
      <c r="AO12569" s="5"/>
      <c r="AP12569" s="5"/>
      <c r="AQ12569" s="5"/>
      <c r="AR12569" s="5"/>
      <c r="AS12569" s="5"/>
      <c r="AT12569" s="3"/>
      <c r="AU12569" s="5"/>
      <c r="AV12569" s="3"/>
      <c r="AW12569" s="3"/>
      <c r="AX12569" s="3"/>
      <c r="AY12569" s="3"/>
      <c r="AZ12569" s="3"/>
      <c r="BA12569" s="3"/>
      <c r="BB12569" s="3"/>
      <c r="BC12569" s="3"/>
      <c r="BD12569" s="3"/>
      <c r="BE12569" s="3"/>
      <c r="BF12569" s="3"/>
      <c r="BG12569" s="3"/>
      <c r="CK12569"/>
    </row>
    <row r="12570" spans="1:89" x14ac:dyDescent="0.25">
      <c r="A12570" s="2"/>
      <c r="B12570" s="5"/>
      <c r="C12570" s="5"/>
      <c r="D12570" s="5"/>
      <c r="E12570" s="5"/>
      <c r="F12570" s="5"/>
      <c r="G12570" s="5"/>
      <c r="H12570" s="5"/>
      <c r="I12570" s="5"/>
      <c r="J12570" s="5"/>
      <c r="K12570" s="5"/>
      <c r="L12570" s="5"/>
      <c r="M12570" s="5"/>
      <c r="AJ12570" s="3"/>
      <c r="AK12570" s="3"/>
      <c r="AL12570" s="3"/>
      <c r="AM12570" s="3"/>
      <c r="AN12570" s="3"/>
      <c r="AO12570" s="5"/>
      <c r="AP12570" s="5"/>
      <c r="AQ12570" s="5"/>
      <c r="AR12570" s="5"/>
      <c r="AS12570" s="5"/>
      <c r="AT12570" s="3"/>
      <c r="AU12570" s="5"/>
      <c r="AV12570" s="3"/>
      <c r="AW12570" s="3"/>
      <c r="AX12570" s="3"/>
      <c r="AY12570" s="3"/>
      <c r="AZ12570" s="3"/>
      <c r="BA12570" s="3"/>
      <c r="BB12570" s="3"/>
      <c r="BC12570" s="3"/>
      <c r="BD12570" s="3"/>
      <c r="BE12570" s="3"/>
      <c r="BF12570" s="3"/>
      <c r="BG12570" s="3"/>
      <c r="CK12570"/>
    </row>
    <row r="12571" spans="1:89" x14ac:dyDescent="0.25">
      <c r="A12571" s="2"/>
      <c r="B12571" s="5"/>
      <c r="C12571" s="5"/>
      <c r="D12571" s="5"/>
      <c r="E12571" s="5"/>
      <c r="F12571" s="5"/>
      <c r="G12571" s="5"/>
      <c r="H12571" s="5"/>
      <c r="I12571" s="5"/>
      <c r="J12571" s="5"/>
      <c r="K12571" s="5"/>
      <c r="L12571" s="5"/>
      <c r="M12571" s="5"/>
      <c r="AJ12571" s="3"/>
      <c r="AK12571" s="3"/>
      <c r="AL12571" s="3"/>
      <c r="AM12571" s="3"/>
      <c r="AN12571" s="3"/>
      <c r="AO12571" s="5"/>
      <c r="AP12571" s="5"/>
      <c r="AQ12571" s="5"/>
      <c r="AR12571" s="5"/>
      <c r="AS12571" s="5"/>
      <c r="AT12571" s="3"/>
      <c r="AU12571" s="5"/>
      <c r="AV12571" s="3"/>
      <c r="AW12571" s="3"/>
      <c r="AX12571" s="3"/>
      <c r="AY12571" s="3"/>
      <c r="AZ12571" s="3"/>
      <c r="BA12571" s="3"/>
      <c r="BB12571" s="3"/>
      <c r="BC12571" s="3"/>
      <c r="BD12571" s="3"/>
      <c r="BE12571" s="3"/>
      <c r="BF12571" s="3"/>
      <c r="BG12571" s="3"/>
      <c r="CK12571"/>
    </row>
    <row r="12572" spans="1:89" x14ac:dyDescent="0.25">
      <c r="A12572" s="2"/>
      <c r="B12572" s="5"/>
      <c r="C12572" s="5"/>
      <c r="D12572" s="5"/>
      <c r="E12572" s="5"/>
      <c r="F12572" s="5"/>
      <c r="G12572" s="5"/>
      <c r="H12572" s="5"/>
      <c r="I12572" s="3"/>
      <c r="J12572" s="5"/>
      <c r="K12572" s="5"/>
      <c r="L12572" s="5"/>
      <c r="M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3"/>
      <c r="AU12572" s="5"/>
      <c r="AV12572" s="3"/>
      <c r="AW12572" s="3"/>
      <c r="AX12572" s="3"/>
      <c r="AY12572" s="3"/>
      <c r="AZ12572" s="3"/>
      <c r="BA12572" s="3"/>
      <c r="BB12572" s="3"/>
      <c r="BC12572" s="3"/>
      <c r="BD12572" s="3"/>
      <c r="BE12572" s="3"/>
      <c r="BF12572" s="3"/>
      <c r="BG12572" s="3"/>
      <c r="CK12572"/>
    </row>
    <row r="12573" spans="1:89" x14ac:dyDescent="0.25">
      <c r="A12573" s="2"/>
      <c r="B12573" s="5"/>
      <c r="C12573" s="5"/>
      <c r="D12573" s="5"/>
      <c r="E12573" s="5"/>
      <c r="F12573" s="5"/>
      <c r="G12573" s="5"/>
      <c r="H12573" s="5"/>
      <c r="I12573" s="3"/>
      <c r="J12573" s="5"/>
      <c r="K12573" s="5"/>
      <c r="L12573" s="5"/>
      <c r="M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3"/>
      <c r="AU12573" s="5"/>
      <c r="AV12573" s="3"/>
      <c r="AW12573" s="3"/>
      <c r="AX12573" s="3"/>
      <c r="AY12573" s="3"/>
      <c r="AZ12573" s="3"/>
      <c r="BA12573" s="3"/>
      <c r="BB12573" s="3"/>
      <c r="BC12573" s="3"/>
      <c r="BD12573" s="3"/>
      <c r="BE12573" s="3"/>
      <c r="BF12573" s="3"/>
      <c r="BG12573" s="3"/>
      <c r="CK12573"/>
    </row>
    <row r="12574" spans="1:89" x14ac:dyDescent="0.25">
      <c r="A12574" s="2"/>
      <c r="B12574" s="5"/>
      <c r="C12574" s="5"/>
      <c r="D12574" s="5"/>
      <c r="E12574" s="5"/>
      <c r="F12574" s="5"/>
      <c r="G12574" s="5"/>
      <c r="H12574" s="5"/>
      <c r="I12574" s="3"/>
      <c r="J12574" s="5"/>
      <c r="K12574" s="5"/>
      <c r="L12574" s="5"/>
      <c r="M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3"/>
      <c r="AU12574" s="5"/>
      <c r="AV12574" s="3"/>
      <c r="AW12574" s="3"/>
      <c r="AX12574" s="3"/>
      <c r="AY12574" s="3"/>
      <c r="AZ12574" s="3"/>
      <c r="BA12574" s="3"/>
      <c r="BB12574" s="3"/>
      <c r="BC12574" s="3"/>
      <c r="BD12574" s="3"/>
      <c r="BE12574" s="3"/>
      <c r="BF12574" s="3"/>
      <c r="BG12574" s="3"/>
      <c r="CK12574"/>
    </row>
    <row r="12575" spans="1:89" x14ac:dyDescent="0.25">
      <c r="A12575" s="2"/>
      <c r="B12575" s="5"/>
      <c r="C12575" s="5"/>
      <c r="D12575" s="5"/>
      <c r="E12575" s="5"/>
      <c r="F12575" s="5"/>
      <c r="G12575" s="5"/>
      <c r="H12575" s="5"/>
      <c r="I12575" s="3"/>
      <c r="J12575" s="5"/>
      <c r="K12575" s="5"/>
      <c r="L12575" s="5"/>
      <c r="M12575" s="5"/>
      <c r="AJ12575" s="3"/>
      <c r="AK12575" s="3"/>
      <c r="AL12575" s="3"/>
      <c r="AM12575" s="3"/>
      <c r="AN12575" s="3"/>
      <c r="AO12575" s="5"/>
      <c r="AP12575" s="5"/>
      <c r="AQ12575" s="5"/>
      <c r="AR12575" s="5"/>
      <c r="AS12575" s="5"/>
      <c r="AT12575" s="3"/>
      <c r="AU12575" s="5"/>
      <c r="AV12575" s="3"/>
      <c r="AW12575" s="3"/>
      <c r="AX12575" s="3"/>
      <c r="AY12575" s="3"/>
      <c r="AZ12575" s="3"/>
      <c r="BA12575" s="3"/>
      <c r="BB12575" s="3"/>
      <c r="BC12575" s="3"/>
      <c r="BD12575" s="3"/>
      <c r="BE12575" s="3"/>
      <c r="BF12575" s="3"/>
      <c r="BG12575" s="3"/>
      <c r="CK12575"/>
    </row>
    <row r="12576" spans="1:89" x14ac:dyDescent="0.25">
      <c r="A12576" s="2"/>
      <c r="B12576" s="5"/>
      <c r="C12576" s="5"/>
      <c r="D12576" s="5"/>
      <c r="E12576" s="5"/>
      <c r="F12576" s="5"/>
      <c r="G12576" s="5"/>
      <c r="H12576" s="5"/>
      <c r="I12576" s="3"/>
      <c r="J12576" s="5"/>
      <c r="K12576" s="5"/>
      <c r="L12576" s="5"/>
      <c r="M12576" s="5"/>
      <c r="AJ12576" s="5"/>
      <c r="AK12576" s="5"/>
      <c r="AL12576" s="3"/>
      <c r="AM12576" s="3"/>
      <c r="AN12576" s="5"/>
      <c r="AO12576" s="5"/>
      <c r="AP12576" s="5"/>
      <c r="AQ12576" s="5"/>
      <c r="AR12576" s="5"/>
      <c r="AS12576" s="5"/>
      <c r="AT12576" s="3"/>
      <c r="AU12576" s="5"/>
      <c r="AV12576" s="3"/>
      <c r="AW12576" s="3"/>
      <c r="AX12576" s="3"/>
      <c r="AY12576" s="3"/>
      <c r="AZ12576" s="3"/>
      <c r="BA12576" s="3"/>
      <c r="BB12576" s="3"/>
      <c r="BC12576" s="3"/>
      <c r="BD12576" s="3"/>
      <c r="BE12576" s="3"/>
      <c r="BF12576" s="3"/>
      <c r="BG12576" s="3"/>
      <c r="CK12576"/>
    </row>
    <row r="12577" spans="1:89" x14ac:dyDescent="0.25">
      <c r="A12577" s="2"/>
      <c r="B12577" s="5"/>
      <c r="C12577" s="5"/>
      <c r="D12577" s="5"/>
      <c r="E12577" s="5"/>
      <c r="F12577" s="5"/>
      <c r="G12577" s="5"/>
      <c r="H12577" s="5"/>
      <c r="I12577" s="3"/>
      <c r="J12577" s="5"/>
      <c r="K12577" s="5"/>
      <c r="L12577" s="5"/>
      <c r="M12577" s="5"/>
      <c r="AJ12577" s="3"/>
      <c r="AK12577" s="3"/>
      <c r="AL12577" s="3"/>
      <c r="AM12577" s="3"/>
      <c r="AN12577" s="3"/>
      <c r="AO12577" s="5"/>
      <c r="AP12577" s="5"/>
      <c r="AQ12577" s="5"/>
      <c r="AR12577" s="5"/>
      <c r="AS12577" s="5"/>
      <c r="AT12577" s="3"/>
      <c r="AU12577" s="5"/>
      <c r="AV12577" s="3"/>
      <c r="AW12577" s="3"/>
      <c r="AX12577" s="3"/>
      <c r="AY12577" s="3"/>
      <c r="AZ12577" s="3"/>
      <c r="BA12577" s="3"/>
      <c r="BB12577" s="3"/>
      <c r="BC12577" s="3"/>
      <c r="BD12577" s="3"/>
      <c r="BE12577" s="3"/>
      <c r="BF12577" s="3"/>
      <c r="BG12577" s="3"/>
      <c r="CK12577"/>
    </row>
    <row r="12578" spans="1:89" x14ac:dyDescent="0.25">
      <c r="A12578" s="2"/>
      <c r="B12578" s="5"/>
      <c r="C12578" s="5"/>
      <c r="D12578" s="5"/>
      <c r="E12578" s="5"/>
      <c r="F12578" s="5"/>
      <c r="G12578" s="5"/>
      <c r="H12578" s="5"/>
      <c r="I12578" s="3"/>
      <c r="J12578" s="5"/>
      <c r="K12578" s="5"/>
      <c r="L12578" s="5"/>
      <c r="M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3"/>
      <c r="AU12578" s="5"/>
      <c r="AV12578" s="3"/>
      <c r="AW12578" s="3"/>
      <c r="AX12578" s="3"/>
      <c r="AY12578" s="3"/>
      <c r="AZ12578" s="3"/>
      <c r="BA12578" s="3"/>
      <c r="BB12578" s="3"/>
      <c r="BC12578" s="3"/>
      <c r="BD12578" s="3"/>
      <c r="BE12578" s="3"/>
      <c r="BF12578" s="3"/>
      <c r="BG12578" s="3"/>
      <c r="CK12578"/>
    </row>
    <row r="12579" spans="1:89" x14ac:dyDescent="0.25">
      <c r="A12579" s="2"/>
      <c r="B12579" s="5"/>
      <c r="C12579" s="5"/>
      <c r="D12579" s="5"/>
      <c r="E12579" s="5"/>
      <c r="F12579" s="5"/>
      <c r="G12579" s="5"/>
      <c r="H12579" s="5"/>
      <c r="I12579" s="3"/>
      <c r="J12579" s="5"/>
      <c r="K12579" s="5"/>
      <c r="L12579" s="5"/>
      <c r="M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3"/>
      <c r="AU12579" s="5"/>
      <c r="AV12579" s="3"/>
      <c r="AW12579" s="3"/>
      <c r="AX12579" s="3"/>
      <c r="AY12579" s="3"/>
      <c r="AZ12579" s="3"/>
      <c r="BA12579" s="3"/>
      <c r="BB12579" s="3"/>
      <c r="BC12579" s="3"/>
      <c r="BD12579" s="3"/>
      <c r="BE12579" s="3"/>
      <c r="BF12579" s="3"/>
      <c r="BG12579" s="3"/>
      <c r="CK12579"/>
    </row>
    <row r="12580" spans="1:89" x14ac:dyDescent="0.25">
      <c r="A12580" s="2"/>
      <c r="B12580" s="5"/>
      <c r="C12580" s="5"/>
      <c r="D12580" s="5"/>
      <c r="E12580" s="5"/>
      <c r="F12580" s="5"/>
      <c r="G12580" s="5"/>
      <c r="H12580" s="5"/>
      <c r="I12580" s="3"/>
      <c r="J12580" s="5"/>
      <c r="K12580" s="5"/>
      <c r="L12580" s="5"/>
      <c r="M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3"/>
      <c r="AU12580" s="5"/>
      <c r="AV12580" s="3"/>
      <c r="AW12580" s="3"/>
      <c r="AX12580" s="3"/>
      <c r="AY12580" s="3"/>
      <c r="AZ12580" s="3"/>
      <c r="BA12580" s="3"/>
      <c r="BB12580" s="3"/>
      <c r="BC12580" s="3"/>
      <c r="BD12580" s="3"/>
      <c r="BE12580" s="3"/>
      <c r="BF12580" s="3"/>
      <c r="BG12580" s="3"/>
      <c r="CK12580"/>
    </row>
    <row r="12581" spans="1:89" x14ac:dyDescent="0.25">
      <c r="A12581" s="2"/>
      <c r="B12581" s="5"/>
      <c r="C12581" s="5"/>
      <c r="D12581" s="5"/>
      <c r="E12581" s="5"/>
      <c r="F12581" s="5"/>
      <c r="G12581" s="5"/>
      <c r="H12581" s="5"/>
      <c r="I12581" s="3"/>
      <c r="J12581" s="5"/>
      <c r="K12581" s="5"/>
      <c r="L12581" s="5"/>
      <c r="M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3"/>
      <c r="AU12581" s="5"/>
      <c r="AV12581" s="3"/>
      <c r="AW12581" s="3"/>
      <c r="AX12581" s="3"/>
      <c r="AY12581" s="3"/>
      <c r="AZ12581" s="3"/>
      <c r="BA12581" s="3"/>
      <c r="BB12581" s="3"/>
      <c r="BC12581" s="3"/>
      <c r="BD12581" s="3"/>
      <c r="BE12581" s="3"/>
      <c r="BF12581" s="3"/>
      <c r="BG12581" s="3"/>
      <c r="CK12581"/>
    </row>
    <row r="12582" spans="1:89" x14ac:dyDescent="0.25">
      <c r="A12582" s="2"/>
      <c r="B12582" s="5"/>
      <c r="C12582" s="5"/>
      <c r="D12582" s="5"/>
      <c r="E12582" s="5"/>
      <c r="F12582" s="5"/>
      <c r="G12582" s="5"/>
      <c r="H12582" s="5"/>
      <c r="I12582" s="3"/>
      <c r="J12582" s="5"/>
      <c r="K12582" s="5"/>
      <c r="L12582" s="5"/>
      <c r="M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3"/>
      <c r="AU12582" s="5"/>
      <c r="AV12582" s="3"/>
      <c r="AW12582" s="3"/>
      <c r="AX12582" s="3"/>
      <c r="AY12582" s="3"/>
      <c r="AZ12582" s="3"/>
      <c r="BA12582" s="3"/>
      <c r="BB12582" s="3"/>
      <c r="BC12582" s="3"/>
      <c r="BD12582" s="3"/>
      <c r="BE12582" s="3"/>
      <c r="BF12582" s="3"/>
      <c r="BG12582" s="3"/>
      <c r="CK12582"/>
    </row>
    <row r="12583" spans="1:89" x14ac:dyDescent="0.25">
      <c r="A12583" s="2"/>
      <c r="B12583" s="5"/>
      <c r="C12583" s="5"/>
      <c r="D12583" s="5"/>
      <c r="E12583" s="5"/>
      <c r="F12583" s="5"/>
      <c r="G12583" s="5"/>
      <c r="H12583" s="5"/>
      <c r="I12583" s="3"/>
      <c r="J12583" s="5"/>
      <c r="K12583" s="5"/>
      <c r="L12583" s="5"/>
      <c r="M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3"/>
      <c r="AU12583" s="5"/>
      <c r="AV12583" s="3"/>
      <c r="AW12583" s="3"/>
      <c r="AX12583" s="3"/>
      <c r="AY12583" s="3"/>
      <c r="AZ12583" s="3"/>
      <c r="BA12583" s="3"/>
      <c r="BB12583" s="3"/>
      <c r="BC12583" s="3"/>
      <c r="BD12583" s="3"/>
      <c r="BE12583" s="3"/>
      <c r="BF12583" s="3"/>
      <c r="BG12583" s="3"/>
      <c r="CK12583"/>
    </row>
    <row r="12584" spans="1:89" x14ac:dyDescent="0.25">
      <c r="A12584" s="2"/>
      <c r="B12584" s="5"/>
      <c r="C12584" s="5"/>
      <c r="D12584" s="5"/>
      <c r="E12584" s="5"/>
      <c r="F12584" s="5"/>
      <c r="G12584" s="5"/>
      <c r="H12584" s="5"/>
      <c r="I12584" s="5"/>
      <c r="J12584" s="5"/>
      <c r="K12584" s="5"/>
      <c r="L12584" s="5"/>
      <c r="M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3"/>
      <c r="AU12584" s="5"/>
      <c r="AV12584" s="3"/>
      <c r="AW12584" s="3"/>
      <c r="AX12584" s="3"/>
      <c r="AY12584" s="3"/>
      <c r="AZ12584" s="3"/>
      <c r="BA12584" s="3"/>
      <c r="BB12584" s="3"/>
      <c r="BC12584" s="3"/>
      <c r="BD12584" s="3"/>
      <c r="BE12584" s="3"/>
      <c r="BF12584" s="3"/>
      <c r="BG12584" s="3"/>
      <c r="CK12584"/>
    </row>
    <row r="12585" spans="1:89" x14ac:dyDescent="0.25">
      <c r="A12585" s="2"/>
      <c r="B12585" s="5"/>
      <c r="C12585" s="5"/>
      <c r="D12585" s="5"/>
      <c r="E12585" s="5"/>
      <c r="F12585" s="5"/>
      <c r="G12585" s="5"/>
      <c r="H12585" s="5"/>
      <c r="I12585" s="3"/>
      <c r="J12585" s="5"/>
      <c r="K12585" s="5"/>
      <c r="L12585" s="5"/>
      <c r="M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3"/>
      <c r="AU12585" s="5"/>
      <c r="AV12585" s="3"/>
      <c r="AW12585" s="3"/>
      <c r="AX12585" s="3"/>
      <c r="AY12585" s="3"/>
      <c r="AZ12585" s="3"/>
      <c r="BA12585" s="3"/>
      <c r="BB12585" s="3"/>
      <c r="BC12585" s="3"/>
      <c r="BD12585" s="3"/>
      <c r="BE12585" s="3"/>
      <c r="BF12585" s="3"/>
      <c r="BG12585" s="3"/>
      <c r="CK12585"/>
    </row>
    <row r="12586" spans="1:89" x14ac:dyDescent="0.25">
      <c r="A12586" s="2"/>
      <c r="B12586" s="5"/>
      <c r="C12586" s="5"/>
      <c r="D12586" s="5"/>
      <c r="E12586" s="5"/>
      <c r="F12586" s="5"/>
      <c r="G12586" s="5"/>
      <c r="H12586" s="5"/>
      <c r="I12586" s="5"/>
      <c r="J12586" s="5"/>
      <c r="K12586" s="5"/>
      <c r="L12586" s="5"/>
      <c r="M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3"/>
      <c r="AU12586" s="5"/>
      <c r="AV12586" s="3"/>
      <c r="AW12586" s="3"/>
      <c r="AX12586" s="3"/>
      <c r="AY12586" s="3"/>
      <c r="AZ12586" s="3"/>
      <c r="BA12586" s="3"/>
      <c r="BB12586" s="3"/>
      <c r="BC12586" s="3"/>
      <c r="BD12586" s="3"/>
      <c r="BE12586" s="3"/>
      <c r="BF12586" s="3"/>
      <c r="BG12586" s="3"/>
      <c r="CK12586"/>
    </row>
    <row r="12587" spans="1:89" x14ac:dyDescent="0.25">
      <c r="A12587" s="2"/>
      <c r="B12587" s="5"/>
      <c r="C12587" s="5"/>
      <c r="D12587" s="5"/>
      <c r="E12587" s="5"/>
      <c r="F12587" s="5"/>
      <c r="G12587" s="5"/>
      <c r="H12587" s="5"/>
      <c r="I12587" s="3"/>
      <c r="J12587" s="5"/>
      <c r="K12587" s="5"/>
      <c r="L12587" s="5"/>
      <c r="M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3"/>
      <c r="AU12587" s="5"/>
      <c r="AV12587" s="3"/>
      <c r="AW12587" s="3"/>
      <c r="AX12587" s="3"/>
      <c r="AY12587" s="3"/>
      <c r="AZ12587" s="3"/>
      <c r="BA12587" s="3"/>
      <c r="BB12587" s="3"/>
      <c r="BC12587" s="3"/>
      <c r="BD12587" s="3"/>
      <c r="BE12587" s="3"/>
      <c r="BF12587" s="3"/>
      <c r="BG12587" s="3"/>
      <c r="CK12587"/>
    </row>
    <row r="12588" spans="1:89" x14ac:dyDescent="0.25">
      <c r="A12588" s="2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3"/>
      <c r="AU12588" s="5"/>
      <c r="AV12588" s="3"/>
      <c r="AW12588" s="3"/>
      <c r="AX12588" s="3"/>
      <c r="AY12588" s="3"/>
      <c r="AZ12588" s="3"/>
      <c r="BA12588" s="3"/>
      <c r="BB12588" s="3"/>
      <c r="BC12588" s="3"/>
      <c r="BD12588" s="3"/>
      <c r="BE12588" s="3"/>
      <c r="BF12588" s="3"/>
      <c r="BG12588" s="3"/>
      <c r="CK12588"/>
    </row>
    <row r="12589" spans="1:89" x14ac:dyDescent="0.25">
      <c r="A12589" s="2"/>
      <c r="B12589" s="5"/>
      <c r="C12589" s="5"/>
      <c r="D12589" s="5"/>
      <c r="E12589" s="5"/>
      <c r="F12589" s="5"/>
      <c r="G12589" s="5"/>
      <c r="H12589" s="5"/>
      <c r="I12589" s="3"/>
      <c r="J12589" s="5"/>
      <c r="K12589" s="5"/>
      <c r="L12589" s="5"/>
      <c r="M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3"/>
      <c r="AU12589" s="5"/>
      <c r="AV12589" s="3"/>
      <c r="AW12589" s="3"/>
      <c r="AX12589" s="3"/>
      <c r="AY12589" s="3"/>
      <c r="AZ12589" s="3"/>
      <c r="BA12589" s="3"/>
      <c r="BB12589" s="3"/>
      <c r="BC12589" s="3"/>
      <c r="BD12589" s="3"/>
      <c r="BE12589" s="3"/>
      <c r="BF12589" s="3"/>
      <c r="BG12589" s="3"/>
      <c r="CK12589"/>
    </row>
    <row r="12590" spans="1:89" x14ac:dyDescent="0.25">
      <c r="A12590" s="2"/>
      <c r="B12590" s="5"/>
      <c r="C12590" s="5"/>
      <c r="D12590" s="5"/>
      <c r="E12590" s="5"/>
      <c r="F12590" s="5"/>
      <c r="G12590" s="5"/>
      <c r="H12590" s="5"/>
      <c r="I12590" s="3"/>
      <c r="J12590" s="5"/>
      <c r="K12590" s="5"/>
      <c r="L12590" s="5"/>
      <c r="M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3"/>
      <c r="AU12590" s="5"/>
      <c r="AV12590" s="3"/>
      <c r="AW12590" s="3"/>
      <c r="AX12590" s="3"/>
      <c r="AY12590" s="3"/>
      <c r="AZ12590" s="3"/>
      <c r="BA12590" s="3"/>
      <c r="BB12590" s="3"/>
      <c r="BC12590" s="3"/>
      <c r="BD12590" s="3"/>
      <c r="BE12590" s="3"/>
      <c r="BF12590" s="3"/>
      <c r="BG12590" s="3"/>
      <c r="CK12590"/>
    </row>
    <row r="12591" spans="1:89" x14ac:dyDescent="0.25">
      <c r="A12591" s="2"/>
      <c r="B12591" s="5"/>
      <c r="C12591" s="5"/>
      <c r="D12591" s="5"/>
      <c r="E12591" s="5"/>
      <c r="F12591" s="5"/>
      <c r="G12591" s="5"/>
      <c r="H12591" s="5"/>
      <c r="I12591" s="3"/>
      <c r="J12591" s="5"/>
      <c r="K12591" s="5"/>
      <c r="L12591" s="5"/>
      <c r="M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3"/>
      <c r="AU12591" s="5"/>
      <c r="AV12591" s="3"/>
      <c r="AW12591" s="3"/>
      <c r="AX12591" s="3"/>
      <c r="AY12591" s="3"/>
      <c r="AZ12591" s="3"/>
      <c r="BA12591" s="3"/>
      <c r="BB12591" s="3"/>
      <c r="BC12591" s="3"/>
      <c r="BD12591" s="3"/>
      <c r="BE12591" s="3"/>
      <c r="BF12591" s="3"/>
      <c r="BG12591" s="3"/>
      <c r="CK12591"/>
    </row>
    <row r="12592" spans="1:89" x14ac:dyDescent="0.25">
      <c r="A12592" s="2"/>
      <c r="B12592" s="5"/>
      <c r="C12592" s="5"/>
      <c r="D12592" s="5"/>
      <c r="E12592" s="5"/>
      <c r="F12592" s="5"/>
      <c r="G12592" s="5"/>
      <c r="H12592" s="5"/>
      <c r="I12592" s="3"/>
      <c r="J12592" s="5"/>
      <c r="K12592" s="5"/>
      <c r="L12592" s="5"/>
      <c r="M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3"/>
      <c r="AU12592" s="5"/>
      <c r="AV12592" s="3"/>
      <c r="AW12592" s="3"/>
      <c r="AX12592" s="3"/>
      <c r="AY12592" s="3"/>
      <c r="AZ12592" s="3"/>
      <c r="BA12592" s="3"/>
      <c r="BB12592" s="3"/>
      <c r="BC12592" s="3"/>
      <c r="BD12592" s="3"/>
      <c r="BE12592" s="3"/>
      <c r="BF12592" s="3"/>
      <c r="BG12592" s="3"/>
      <c r="CK12592"/>
    </row>
    <row r="12593" spans="1:89" x14ac:dyDescent="0.25">
      <c r="A12593" s="2"/>
      <c r="B12593" s="5"/>
      <c r="C12593" s="5"/>
      <c r="D12593" s="5"/>
      <c r="E12593" s="5"/>
      <c r="F12593" s="5"/>
      <c r="G12593" s="5"/>
      <c r="H12593" s="5"/>
      <c r="I12593" s="3"/>
      <c r="J12593" s="5"/>
      <c r="K12593" s="5"/>
      <c r="L12593" s="5"/>
      <c r="M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3"/>
      <c r="AU12593" s="5"/>
      <c r="AV12593" s="3"/>
      <c r="AW12593" s="3"/>
      <c r="AX12593" s="3"/>
      <c r="AY12593" s="3"/>
      <c r="AZ12593" s="3"/>
      <c r="BA12593" s="3"/>
      <c r="BB12593" s="3"/>
      <c r="BC12593" s="3"/>
      <c r="BD12593" s="3"/>
      <c r="BE12593" s="3"/>
      <c r="BF12593" s="3"/>
      <c r="BG12593" s="3"/>
      <c r="CK12593"/>
    </row>
    <row r="12594" spans="1:89" x14ac:dyDescent="0.25">
      <c r="A12594" s="2"/>
      <c r="B12594" s="5"/>
      <c r="C12594" s="5"/>
      <c r="D12594" s="5"/>
      <c r="E12594" s="5"/>
      <c r="F12594" s="5"/>
      <c r="G12594" s="5"/>
      <c r="H12594" s="5"/>
      <c r="I12594" s="3"/>
      <c r="J12594" s="5"/>
      <c r="K12594" s="5"/>
      <c r="L12594" s="5"/>
      <c r="M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3"/>
      <c r="AU12594" s="5"/>
      <c r="AV12594" s="3"/>
      <c r="AW12594" s="3"/>
      <c r="AX12594" s="3"/>
      <c r="AY12594" s="3"/>
      <c r="AZ12594" s="3"/>
      <c r="BA12594" s="3"/>
      <c r="BB12594" s="3"/>
      <c r="BC12594" s="3"/>
      <c r="BD12594" s="3"/>
      <c r="BE12594" s="3"/>
      <c r="BF12594" s="3"/>
      <c r="BG12594" s="3"/>
      <c r="CK12594"/>
    </row>
    <row r="12595" spans="1:89" x14ac:dyDescent="0.25">
      <c r="A12595" s="2"/>
      <c r="B12595" s="5"/>
      <c r="C12595" s="5"/>
      <c r="D12595" s="5"/>
      <c r="E12595" s="5"/>
      <c r="F12595" s="5"/>
      <c r="G12595" s="5"/>
      <c r="H12595" s="5"/>
      <c r="I12595" s="5"/>
      <c r="J12595" s="5"/>
      <c r="K12595" s="5"/>
      <c r="L12595" s="5"/>
      <c r="M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3"/>
      <c r="AU12595" s="5"/>
      <c r="AV12595" s="3"/>
      <c r="AW12595" s="3"/>
      <c r="AX12595" s="3"/>
      <c r="AY12595" s="3"/>
      <c r="AZ12595" s="3"/>
      <c r="BA12595" s="3"/>
      <c r="BB12595" s="3"/>
      <c r="BC12595" s="3"/>
      <c r="BD12595" s="3"/>
      <c r="BE12595" s="3"/>
      <c r="BF12595" s="3"/>
      <c r="BG12595" s="3"/>
      <c r="CK12595"/>
    </row>
    <row r="12596" spans="1:89" x14ac:dyDescent="0.25">
      <c r="A12596" s="2"/>
      <c r="B12596" s="5"/>
      <c r="C12596" s="5"/>
      <c r="D12596" s="5"/>
      <c r="E12596" s="5"/>
      <c r="F12596" s="5"/>
      <c r="G12596" s="5"/>
      <c r="H12596" s="5"/>
      <c r="I12596" s="3"/>
      <c r="J12596" s="5"/>
      <c r="K12596" s="5"/>
      <c r="L12596" s="5"/>
      <c r="M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3"/>
      <c r="AU12596" s="5"/>
      <c r="AV12596" s="3"/>
      <c r="AW12596" s="3"/>
      <c r="AX12596" s="3"/>
      <c r="AY12596" s="3"/>
      <c r="AZ12596" s="3"/>
      <c r="BA12596" s="3"/>
      <c r="BB12596" s="3"/>
      <c r="BC12596" s="3"/>
      <c r="BD12596" s="3"/>
      <c r="BE12596" s="3"/>
      <c r="BF12596" s="3"/>
      <c r="BG12596" s="3"/>
      <c r="CK12596"/>
    </row>
    <row r="12597" spans="1:89" x14ac:dyDescent="0.25">
      <c r="A12597" s="2"/>
      <c r="B12597" s="5"/>
      <c r="C12597" s="5"/>
      <c r="D12597" s="5"/>
      <c r="E12597" s="5"/>
      <c r="F12597" s="5"/>
      <c r="G12597" s="5"/>
      <c r="H12597" s="5"/>
      <c r="I12597" s="3"/>
      <c r="J12597" s="5"/>
      <c r="K12597" s="5"/>
      <c r="L12597" s="5"/>
      <c r="M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3"/>
      <c r="AU12597" s="5"/>
      <c r="AV12597" s="3"/>
      <c r="AW12597" s="3"/>
      <c r="AX12597" s="3"/>
      <c r="AY12597" s="3"/>
      <c r="AZ12597" s="3"/>
      <c r="BA12597" s="3"/>
      <c r="BB12597" s="3"/>
      <c r="BC12597" s="3"/>
      <c r="BD12597" s="3"/>
      <c r="BE12597" s="3"/>
      <c r="BF12597" s="3"/>
      <c r="BG12597" s="3"/>
      <c r="CK12597"/>
    </row>
    <row r="12598" spans="1:89" x14ac:dyDescent="0.25">
      <c r="A12598" s="2"/>
      <c r="B12598" s="5"/>
      <c r="C12598" s="5"/>
      <c r="D12598" s="5"/>
      <c r="E12598" s="5"/>
      <c r="F12598" s="5"/>
      <c r="G12598" s="5"/>
      <c r="H12598" s="5"/>
      <c r="I12598" s="3"/>
      <c r="J12598" s="5"/>
      <c r="K12598" s="5"/>
      <c r="L12598" s="5"/>
      <c r="M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3"/>
      <c r="AU12598" s="5"/>
      <c r="AV12598" s="3"/>
      <c r="AW12598" s="3"/>
      <c r="AX12598" s="3"/>
      <c r="AY12598" s="3"/>
      <c r="AZ12598" s="3"/>
      <c r="BA12598" s="3"/>
      <c r="BB12598" s="3"/>
      <c r="BC12598" s="3"/>
      <c r="BD12598" s="3"/>
      <c r="BE12598" s="3"/>
      <c r="BF12598" s="3"/>
      <c r="BG12598" s="3"/>
      <c r="CK12598"/>
    </row>
    <row r="12599" spans="1:89" x14ac:dyDescent="0.25">
      <c r="A12599" s="2"/>
      <c r="B12599" s="5"/>
      <c r="C12599" s="5"/>
      <c r="D12599" s="5"/>
      <c r="E12599" s="5"/>
      <c r="F12599" s="5"/>
      <c r="G12599" s="5"/>
      <c r="H12599" s="5"/>
      <c r="I12599" s="3"/>
      <c r="J12599" s="5"/>
      <c r="K12599" s="5"/>
      <c r="L12599" s="5"/>
      <c r="M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3"/>
      <c r="AU12599" s="5"/>
      <c r="AV12599" s="3"/>
      <c r="AW12599" s="3"/>
      <c r="AX12599" s="3"/>
      <c r="AY12599" s="3"/>
      <c r="AZ12599" s="3"/>
      <c r="BA12599" s="3"/>
      <c r="BB12599" s="3"/>
      <c r="BC12599" s="3"/>
      <c r="BD12599" s="3"/>
      <c r="BE12599" s="3"/>
      <c r="BF12599" s="3"/>
      <c r="BG12599" s="3"/>
      <c r="CK12599"/>
    </row>
    <row r="12600" spans="1:89" x14ac:dyDescent="0.25">
      <c r="A12600" s="2"/>
      <c r="B12600" s="5"/>
      <c r="C12600" s="5"/>
      <c r="D12600" s="5"/>
      <c r="E12600" s="5"/>
      <c r="F12600" s="5"/>
      <c r="G12600" s="5"/>
      <c r="H12600" s="5"/>
      <c r="I12600" s="3"/>
      <c r="J12600" s="5"/>
      <c r="K12600" s="5"/>
      <c r="L12600" s="5"/>
      <c r="M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3"/>
      <c r="AU12600" s="5"/>
      <c r="AV12600" s="3"/>
      <c r="AW12600" s="3"/>
      <c r="AX12600" s="3"/>
      <c r="AY12600" s="3"/>
      <c r="AZ12600" s="3"/>
      <c r="BA12600" s="3"/>
      <c r="BB12600" s="3"/>
      <c r="BC12600" s="3"/>
      <c r="BD12600" s="3"/>
      <c r="BE12600" s="3"/>
      <c r="BF12600" s="3"/>
      <c r="BG12600" s="3"/>
      <c r="CK12600"/>
    </row>
    <row r="12601" spans="1:89" x14ac:dyDescent="0.25">
      <c r="A12601" s="2"/>
      <c r="B12601" s="5"/>
      <c r="C12601" s="5"/>
      <c r="D12601" s="5"/>
      <c r="E12601" s="5"/>
      <c r="F12601" s="5"/>
      <c r="G12601" s="5"/>
      <c r="H12601" s="5"/>
      <c r="I12601" s="3"/>
      <c r="J12601" s="5"/>
      <c r="K12601" s="5"/>
      <c r="L12601" s="5"/>
      <c r="M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3"/>
      <c r="AU12601" s="5"/>
      <c r="AV12601" s="3"/>
      <c r="AW12601" s="3"/>
      <c r="AX12601" s="3"/>
      <c r="AY12601" s="3"/>
      <c r="AZ12601" s="3"/>
      <c r="BA12601" s="3"/>
      <c r="BB12601" s="3"/>
      <c r="BC12601" s="3"/>
      <c r="BD12601" s="3"/>
      <c r="BE12601" s="3"/>
      <c r="BF12601" s="3"/>
      <c r="BG12601" s="3"/>
      <c r="CK12601"/>
    </row>
    <row r="12602" spans="1:89" x14ac:dyDescent="0.25">
      <c r="A12602" s="2"/>
      <c r="B12602" s="5"/>
      <c r="C12602" s="5"/>
      <c r="D12602" s="5"/>
      <c r="E12602" s="5"/>
      <c r="F12602" s="5"/>
      <c r="G12602" s="5"/>
      <c r="H12602" s="5"/>
      <c r="I12602" s="3"/>
      <c r="J12602" s="5"/>
      <c r="K12602" s="5"/>
      <c r="L12602" s="5"/>
      <c r="M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3"/>
      <c r="AU12602" s="5"/>
      <c r="AV12602" s="3"/>
      <c r="AW12602" s="3"/>
      <c r="AX12602" s="3"/>
      <c r="AY12602" s="3"/>
      <c r="AZ12602" s="3"/>
      <c r="BA12602" s="3"/>
      <c r="BB12602" s="3"/>
      <c r="BC12602" s="3"/>
      <c r="BD12602" s="3"/>
      <c r="BE12602" s="3"/>
      <c r="BF12602" s="3"/>
      <c r="BG12602" s="3"/>
      <c r="CK12602"/>
    </row>
    <row r="12603" spans="1:89" x14ac:dyDescent="0.25">
      <c r="A12603" s="2"/>
      <c r="B12603" s="5"/>
      <c r="C12603" s="5"/>
      <c r="D12603" s="5"/>
      <c r="E12603" s="5"/>
      <c r="F12603" s="5"/>
      <c r="G12603" s="5"/>
      <c r="H12603" s="5"/>
      <c r="I12603" s="3"/>
      <c r="J12603" s="5"/>
      <c r="K12603" s="5"/>
      <c r="L12603" s="5"/>
      <c r="M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3"/>
      <c r="AU12603" s="5"/>
      <c r="AV12603" s="3"/>
      <c r="AW12603" s="3"/>
      <c r="AX12603" s="3"/>
      <c r="AY12603" s="3"/>
      <c r="AZ12603" s="3"/>
      <c r="BA12603" s="3"/>
      <c r="BB12603" s="3"/>
      <c r="BC12603" s="3"/>
      <c r="BD12603" s="3"/>
      <c r="BE12603" s="3"/>
      <c r="BF12603" s="3"/>
      <c r="BG12603" s="3"/>
      <c r="CK12603"/>
    </row>
    <row r="12604" spans="1:89" x14ac:dyDescent="0.25">
      <c r="A12604" s="2"/>
      <c r="B12604" s="5"/>
      <c r="C12604" s="5"/>
      <c r="D12604" s="5"/>
      <c r="E12604" s="5"/>
      <c r="F12604" s="5"/>
      <c r="G12604" s="5"/>
      <c r="H12604" s="5"/>
      <c r="I12604" s="3"/>
      <c r="J12604" s="5"/>
      <c r="K12604" s="5"/>
      <c r="L12604" s="5"/>
      <c r="M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3"/>
      <c r="AU12604" s="5"/>
      <c r="AV12604" s="3"/>
      <c r="AW12604" s="3"/>
      <c r="AX12604" s="3"/>
      <c r="AY12604" s="3"/>
      <c r="AZ12604" s="3"/>
      <c r="BA12604" s="3"/>
      <c r="BB12604" s="3"/>
      <c r="BC12604" s="3"/>
      <c r="BD12604" s="3"/>
      <c r="BE12604" s="3"/>
      <c r="BF12604" s="3"/>
      <c r="BG12604" s="3"/>
      <c r="CK12604"/>
    </row>
    <row r="12605" spans="1:89" x14ac:dyDescent="0.25">
      <c r="A12605" s="2"/>
      <c r="B12605" s="5"/>
      <c r="C12605" s="5"/>
      <c r="D12605" s="5"/>
      <c r="E12605" s="5"/>
      <c r="F12605" s="5"/>
      <c r="G12605" s="5"/>
      <c r="H12605" s="5"/>
      <c r="I12605" s="3"/>
      <c r="J12605" s="5"/>
      <c r="K12605" s="5"/>
      <c r="L12605" s="5"/>
      <c r="M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3"/>
      <c r="AU12605" s="5"/>
      <c r="AV12605" s="3"/>
      <c r="AW12605" s="3"/>
      <c r="AX12605" s="3"/>
      <c r="AY12605" s="3"/>
      <c r="AZ12605" s="3"/>
      <c r="BA12605" s="3"/>
      <c r="BB12605" s="3"/>
      <c r="BC12605" s="3"/>
      <c r="BD12605" s="3"/>
      <c r="BE12605" s="3"/>
      <c r="BF12605" s="3"/>
      <c r="BG12605" s="3"/>
      <c r="CK12605"/>
    </row>
    <row r="12606" spans="1:89" x14ac:dyDescent="0.25">
      <c r="A12606" s="2"/>
      <c r="B12606" s="5"/>
      <c r="C12606" s="5"/>
      <c r="D12606" s="5"/>
      <c r="E12606" s="5"/>
      <c r="F12606" s="5"/>
      <c r="G12606" s="5"/>
      <c r="H12606" s="5"/>
      <c r="I12606" s="3"/>
      <c r="J12606" s="5"/>
      <c r="K12606" s="5"/>
      <c r="L12606" s="5"/>
      <c r="M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3"/>
      <c r="AU12606" s="5"/>
      <c r="AV12606" s="3"/>
      <c r="AW12606" s="3"/>
      <c r="AX12606" s="3"/>
      <c r="AY12606" s="3"/>
      <c r="AZ12606" s="3"/>
      <c r="BA12606" s="3"/>
      <c r="BB12606" s="3"/>
      <c r="BC12606" s="3"/>
      <c r="BD12606" s="3"/>
      <c r="BE12606" s="3"/>
      <c r="BF12606" s="3"/>
      <c r="BG12606" s="3"/>
      <c r="CK12606"/>
    </row>
    <row r="12607" spans="1:89" x14ac:dyDescent="0.25">
      <c r="A12607" s="2"/>
      <c r="B12607" s="5"/>
      <c r="C12607" s="5"/>
      <c r="D12607" s="5"/>
      <c r="E12607" s="5"/>
      <c r="F12607" s="5"/>
      <c r="G12607" s="5"/>
      <c r="H12607" s="5"/>
      <c r="I12607" s="3"/>
      <c r="J12607" s="5"/>
      <c r="K12607" s="5"/>
      <c r="L12607" s="5"/>
      <c r="M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3"/>
      <c r="AU12607" s="5"/>
      <c r="AV12607" s="3"/>
      <c r="AW12607" s="3"/>
      <c r="AX12607" s="3"/>
      <c r="AY12607" s="3"/>
      <c r="AZ12607" s="3"/>
      <c r="BA12607" s="3"/>
      <c r="BB12607" s="3"/>
      <c r="BC12607" s="3"/>
      <c r="BD12607" s="3"/>
      <c r="BE12607" s="3"/>
      <c r="BF12607" s="3"/>
      <c r="BG12607" s="3"/>
      <c r="CK12607"/>
    </row>
    <row r="12608" spans="1:89" x14ac:dyDescent="0.25">
      <c r="A12608" s="2"/>
      <c r="B12608" s="5"/>
      <c r="C12608" s="5"/>
      <c r="D12608" s="5"/>
      <c r="E12608" s="5"/>
      <c r="F12608" s="5"/>
      <c r="G12608" s="5"/>
      <c r="H12608" s="5"/>
      <c r="I12608" s="3"/>
      <c r="J12608" s="5"/>
      <c r="K12608" s="5"/>
      <c r="L12608" s="5"/>
      <c r="M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3"/>
      <c r="AU12608" s="5"/>
      <c r="AV12608" s="3"/>
      <c r="AW12608" s="3"/>
      <c r="AX12608" s="3"/>
      <c r="AY12608" s="3"/>
      <c r="AZ12608" s="3"/>
      <c r="BA12608" s="3"/>
      <c r="BB12608" s="3"/>
      <c r="BC12608" s="3"/>
      <c r="BD12608" s="3"/>
      <c r="BE12608" s="3"/>
      <c r="BF12608" s="3"/>
      <c r="BG12608" s="3"/>
      <c r="CK12608"/>
    </row>
    <row r="12609" spans="1:89" x14ac:dyDescent="0.25">
      <c r="A12609" s="2"/>
      <c r="B12609" s="5"/>
      <c r="C12609" s="5"/>
      <c r="D12609" s="5"/>
      <c r="E12609" s="5"/>
      <c r="F12609" s="5"/>
      <c r="G12609" s="5"/>
      <c r="H12609" s="5"/>
      <c r="I12609" s="3"/>
      <c r="J12609" s="5"/>
      <c r="K12609" s="5"/>
      <c r="L12609" s="5"/>
      <c r="M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3"/>
      <c r="AU12609" s="5"/>
      <c r="AV12609" s="3"/>
      <c r="AW12609" s="3"/>
      <c r="AX12609" s="3"/>
      <c r="AY12609" s="3"/>
      <c r="AZ12609" s="3"/>
      <c r="BA12609" s="3"/>
      <c r="BB12609" s="3"/>
      <c r="BC12609" s="3"/>
      <c r="BD12609" s="3"/>
      <c r="BE12609" s="3"/>
      <c r="BF12609" s="3"/>
      <c r="BG12609" s="3"/>
      <c r="CK12609"/>
    </row>
    <row r="12610" spans="1:89" x14ac:dyDescent="0.25">
      <c r="A12610" s="2"/>
      <c r="B12610" s="5"/>
      <c r="C12610" s="5"/>
      <c r="D12610" s="5"/>
      <c r="E12610" s="5"/>
      <c r="F12610" s="5"/>
      <c r="G12610" s="5"/>
      <c r="H12610" s="5"/>
      <c r="I12610" s="3"/>
      <c r="J12610" s="5"/>
      <c r="K12610" s="5"/>
      <c r="L12610" s="5"/>
      <c r="M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3"/>
      <c r="AU12610" s="5"/>
      <c r="AV12610" s="3"/>
      <c r="AW12610" s="3"/>
      <c r="AX12610" s="3"/>
      <c r="AY12610" s="3"/>
      <c r="AZ12610" s="3"/>
      <c r="BA12610" s="3"/>
      <c r="BB12610" s="3"/>
      <c r="BC12610" s="3"/>
      <c r="BD12610" s="3"/>
      <c r="BE12610" s="3"/>
      <c r="BF12610" s="3"/>
      <c r="BG12610" s="3"/>
      <c r="CK12610"/>
    </row>
    <row r="12611" spans="1:89" x14ac:dyDescent="0.25">
      <c r="A12611" s="2"/>
      <c r="B12611" s="5"/>
      <c r="C12611" s="5"/>
      <c r="D12611" s="5"/>
      <c r="E12611" s="5"/>
      <c r="F12611" s="5"/>
      <c r="G12611" s="5"/>
      <c r="H12611" s="5"/>
      <c r="I12611" s="3"/>
      <c r="J12611" s="5"/>
      <c r="K12611" s="5"/>
      <c r="L12611" s="5"/>
      <c r="M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3"/>
      <c r="AU12611" s="5"/>
      <c r="AV12611" s="3"/>
      <c r="AW12611" s="3"/>
      <c r="AX12611" s="3"/>
      <c r="AY12611" s="3"/>
      <c r="AZ12611" s="3"/>
      <c r="BA12611" s="3"/>
      <c r="BB12611" s="3"/>
      <c r="BC12611" s="3"/>
      <c r="BD12611" s="3"/>
      <c r="BE12611" s="3"/>
      <c r="BF12611" s="3"/>
      <c r="BG12611" s="3"/>
      <c r="CK12611"/>
    </row>
    <row r="12612" spans="1:89" x14ac:dyDescent="0.25">
      <c r="A12612" s="2"/>
      <c r="B12612" s="5"/>
      <c r="C12612" s="5"/>
      <c r="D12612" s="5"/>
      <c r="E12612" s="5"/>
      <c r="F12612" s="5"/>
      <c r="G12612" s="5"/>
      <c r="H12612" s="5"/>
      <c r="I12612" s="3"/>
      <c r="J12612" s="5"/>
      <c r="K12612" s="5"/>
      <c r="L12612" s="5"/>
      <c r="M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3"/>
      <c r="AU12612" s="5"/>
      <c r="AV12612" s="3"/>
      <c r="AW12612" s="3"/>
      <c r="AX12612" s="3"/>
      <c r="AY12612" s="3"/>
      <c r="AZ12612" s="3"/>
      <c r="BA12612" s="3"/>
      <c r="BB12612" s="3"/>
      <c r="BC12612" s="3"/>
      <c r="BD12612" s="3"/>
      <c r="BE12612" s="3"/>
      <c r="BF12612" s="3"/>
      <c r="BG12612" s="3"/>
      <c r="CK12612"/>
    </row>
    <row r="12613" spans="1:89" x14ac:dyDescent="0.25">
      <c r="A12613" s="2"/>
      <c r="B12613" s="5"/>
      <c r="C12613" s="5"/>
      <c r="D12613" s="5"/>
      <c r="E12613" s="5"/>
      <c r="F12613" s="5"/>
      <c r="G12613" s="5"/>
      <c r="H12613" s="5"/>
      <c r="I12613" s="3"/>
      <c r="J12613" s="5"/>
      <c r="K12613" s="5"/>
      <c r="L12613" s="5"/>
      <c r="M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3"/>
      <c r="AU12613" s="5"/>
      <c r="AV12613" s="3"/>
      <c r="AW12613" s="3"/>
      <c r="AX12613" s="3"/>
      <c r="AY12613" s="3"/>
      <c r="AZ12613" s="3"/>
      <c r="BA12613" s="3"/>
      <c r="BB12613" s="3"/>
      <c r="BC12613" s="3"/>
      <c r="BD12613" s="3"/>
      <c r="BE12613" s="3"/>
      <c r="BF12613" s="3"/>
      <c r="BG12613" s="3"/>
      <c r="CK12613"/>
    </row>
    <row r="12614" spans="1:89" x14ac:dyDescent="0.25">
      <c r="A12614" s="2"/>
      <c r="B12614" s="5"/>
      <c r="C12614" s="5"/>
      <c r="D12614" s="5"/>
      <c r="E12614" s="5"/>
      <c r="F12614" s="5"/>
      <c r="G12614" s="5"/>
      <c r="H12614" s="5"/>
      <c r="I12614" s="3"/>
      <c r="J12614" s="5"/>
      <c r="K12614" s="5"/>
      <c r="L12614" s="5"/>
      <c r="M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3"/>
      <c r="AU12614" s="5"/>
      <c r="AV12614" s="3"/>
      <c r="AW12614" s="3"/>
      <c r="AX12614" s="3"/>
      <c r="AY12614" s="3"/>
      <c r="AZ12614" s="3"/>
      <c r="BA12614" s="3"/>
      <c r="BB12614" s="3"/>
      <c r="BC12614" s="3"/>
      <c r="BD12614" s="3"/>
      <c r="BE12614" s="3"/>
      <c r="BF12614" s="3"/>
      <c r="BG12614" s="3"/>
      <c r="CK12614"/>
    </row>
    <row r="12615" spans="1:89" x14ac:dyDescent="0.25">
      <c r="A12615" s="2"/>
      <c r="B12615" s="5"/>
      <c r="C12615" s="5"/>
      <c r="D12615" s="5"/>
      <c r="E12615" s="5"/>
      <c r="F12615" s="5"/>
      <c r="G12615" s="5"/>
      <c r="H12615" s="5"/>
      <c r="I12615" s="3"/>
      <c r="J12615" s="5"/>
      <c r="K12615" s="5"/>
      <c r="L12615" s="5"/>
      <c r="M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3"/>
      <c r="AU12615" s="5"/>
      <c r="AV12615" s="3"/>
      <c r="AW12615" s="3"/>
      <c r="AX12615" s="3"/>
      <c r="AY12615" s="3"/>
      <c r="AZ12615" s="3"/>
      <c r="BA12615" s="3"/>
      <c r="BB12615" s="3"/>
      <c r="BC12615" s="3"/>
      <c r="BD12615" s="3"/>
      <c r="BE12615" s="3"/>
      <c r="BF12615" s="3"/>
      <c r="BG12615" s="3"/>
      <c r="CK12615"/>
    </row>
    <row r="12616" spans="1:89" x14ac:dyDescent="0.25">
      <c r="A12616" s="2"/>
      <c r="B12616" s="5"/>
      <c r="C12616" s="5"/>
      <c r="D12616" s="5"/>
      <c r="E12616" s="5"/>
      <c r="F12616" s="5"/>
      <c r="G12616" s="5"/>
      <c r="H12616" s="5"/>
      <c r="I12616" s="3"/>
      <c r="J12616" s="5"/>
      <c r="K12616" s="5"/>
      <c r="L12616" s="5"/>
      <c r="M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3"/>
      <c r="AU12616" s="5"/>
      <c r="AV12616" s="3"/>
      <c r="AW12616" s="3"/>
      <c r="AX12616" s="3"/>
      <c r="AY12616" s="3"/>
      <c r="AZ12616" s="3"/>
      <c r="BA12616" s="3"/>
      <c r="BB12616" s="3"/>
      <c r="BC12616" s="3"/>
      <c r="BD12616" s="3"/>
      <c r="BE12616" s="3"/>
      <c r="BF12616" s="3"/>
      <c r="BG12616" s="3"/>
      <c r="CK12616"/>
    </row>
    <row r="12617" spans="1:89" x14ac:dyDescent="0.25">
      <c r="A12617" s="2"/>
      <c r="B12617" s="5"/>
      <c r="C12617" s="5"/>
      <c r="D12617" s="5"/>
      <c r="E12617" s="5"/>
      <c r="F12617" s="5"/>
      <c r="G12617" s="5"/>
      <c r="H12617" s="5"/>
      <c r="I12617" s="5"/>
      <c r="J12617" s="5"/>
      <c r="K12617" s="5"/>
      <c r="L12617" s="5"/>
      <c r="M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3"/>
      <c r="AU12617" s="5"/>
      <c r="AV12617" s="3"/>
      <c r="AW12617" s="3"/>
      <c r="AX12617" s="3"/>
      <c r="AY12617" s="3"/>
      <c r="AZ12617" s="3"/>
      <c r="BA12617" s="3"/>
      <c r="BB12617" s="3"/>
      <c r="BC12617" s="3"/>
      <c r="BD12617" s="3"/>
      <c r="BE12617" s="3"/>
      <c r="BF12617" s="3"/>
      <c r="BG12617" s="3"/>
      <c r="CK12617"/>
    </row>
    <row r="12618" spans="1:89" x14ac:dyDescent="0.25">
      <c r="A12618" s="2"/>
      <c r="B12618" s="5"/>
      <c r="C12618" s="5"/>
      <c r="D12618" s="5"/>
      <c r="E12618" s="5"/>
      <c r="F12618" s="5"/>
      <c r="G12618" s="5"/>
      <c r="H12618" s="5"/>
      <c r="I12618" s="3"/>
      <c r="J12618" s="5"/>
      <c r="K12618" s="5"/>
      <c r="L12618" s="5"/>
      <c r="M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3"/>
      <c r="AU12618" s="5"/>
      <c r="AV12618" s="3"/>
      <c r="AW12618" s="3"/>
      <c r="AX12618" s="3"/>
      <c r="AY12618" s="3"/>
      <c r="AZ12618" s="3"/>
      <c r="BA12618" s="3"/>
      <c r="BB12618" s="3"/>
      <c r="BC12618" s="3"/>
      <c r="BD12618" s="3"/>
      <c r="BE12618" s="3"/>
      <c r="BF12618" s="3"/>
      <c r="BG12618" s="3"/>
      <c r="CK12618"/>
    </row>
    <row r="12619" spans="1:89" x14ac:dyDescent="0.25">
      <c r="A12619" s="2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  <c r="L12619" s="5"/>
      <c r="M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3"/>
      <c r="AU12619" s="5"/>
      <c r="AV12619" s="3"/>
      <c r="AW12619" s="3"/>
      <c r="AX12619" s="3"/>
      <c r="AY12619" s="3"/>
      <c r="AZ12619" s="3"/>
      <c r="BA12619" s="3"/>
      <c r="BB12619" s="3"/>
      <c r="BC12619" s="3"/>
      <c r="BD12619" s="3"/>
      <c r="BE12619" s="3"/>
      <c r="BF12619" s="3"/>
      <c r="BG12619" s="3"/>
      <c r="CK12619"/>
    </row>
    <row r="12620" spans="1:89" x14ac:dyDescent="0.25">
      <c r="A12620" s="2"/>
      <c r="B12620" s="5"/>
      <c r="C12620" s="5"/>
      <c r="D12620" s="5"/>
      <c r="E12620" s="5"/>
      <c r="F12620" s="5"/>
      <c r="G12620" s="5"/>
      <c r="H12620" s="5"/>
      <c r="I12620" s="3"/>
      <c r="J12620" s="5"/>
      <c r="K12620" s="5"/>
      <c r="L12620" s="5"/>
      <c r="M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3"/>
      <c r="AU12620" s="5"/>
      <c r="AV12620" s="3"/>
      <c r="AW12620" s="3"/>
      <c r="AX12620" s="3"/>
      <c r="AY12620" s="3"/>
      <c r="AZ12620" s="3"/>
      <c r="BA12620" s="3"/>
      <c r="BB12620" s="3"/>
      <c r="BC12620" s="3"/>
      <c r="BD12620" s="3"/>
      <c r="BE12620" s="3"/>
      <c r="BF12620" s="3"/>
      <c r="BG12620" s="3"/>
      <c r="CK12620"/>
    </row>
    <row r="12621" spans="1:89" x14ac:dyDescent="0.25">
      <c r="A12621" s="2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3"/>
      <c r="AU12621" s="5"/>
      <c r="AV12621" s="3"/>
      <c r="AW12621" s="3"/>
      <c r="AX12621" s="3"/>
      <c r="AY12621" s="3"/>
      <c r="AZ12621" s="3"/>
      <c r="BA12621" s="3"/>
      <c r="BB12621" s="3"/>
      <c r="BC12621" s="3"/>
      <c r="BD12621" s="3"/>
      <c r="BE12621" s="3"/>
      <c r="BF12621" s="3"/>
      <c r="BG12621" s="3"/>
      <c r="CK12621"/>
    </row>
    <row r="12622" spans="1:89" x14ac:dyDescent="0.25">
      <c r="A12622" s="2"/>
      <c r="B12622" s="5"/>
      <c r="C12622" s="5"/>
      <c r="D12622" s="5"/>
      <c r="E12622" s="5"/>
      <c r="F12622" s="5"/>
      <c r="G12622" s="5"/>
      <c r="H12622" s="5"/>
      <c r="I12622" s="3"/>
      <c r="J12622" s="5"/>
      <c r="K12622" s="5"/>
      <c r="L12622" s="5"/>
      <c r="M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3"/>
      <c r="AU12622" s="5"/>
      <c r="AV12622" s="3"/>
      <c r="AW12622" s="3"/>
      <c r="AX12622" s="3"/>
      <c r="AY12622" s="3"/>
      <c r="AZ12622" s="3"/>
      <c r="BA12622" s="3"/>
      <c r="BB12622" s="3"/>
      <c r="BC12622" s="3"/>
      <c r="BD12622" s="3"/>
      <c r="BE12622" s="3"/>
      <c r="BF12622" s="3"/>
      <c r="BG12622" s="3"/>
      <c r="CK12622"/>
    </row>
    <row r="12623" spans="1:89" x14ac:dyDescent="0.25">
      <c r="A12623" s="2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3"/>
      <c r="AU12623" s="5"/>
      <c r="AV12623" s="3"/>
      <c r="AW12623" s="3"/>
      <c r="AX12623" s="3"/>
      <c r="AY12623" s="3"/>
      <c r="AZ12623" s="3"/>
      <c r="BA12623" s="3"/>
      <c r="BB12623" s="3"/>
      <c r="BC12623" s="3"/>
      <c r="BD12623" s="3"/>
      <c r="BE12623" s="3"/>
      <c r="BF12623" s="3"/>
      <c r="BG12623" s="3"/>
      <c r="CK12623"/>
    </row>
    <row r="12624" spans="1:89" x14ac:dyDescent="0.25">
      <c r="A12624" s="2"/>
      <c r="B12624" s="5"/>
      <c r="C12624" s="5"/>
      <c r="D12624" s="5"/>
      <c r="E12624" s="5"/>
      <c r="F12624" s="5"/>
      <c r="G12624" s="5"/>
      <c r="H12624" s="5"/>
      <c r="I12624" s="5"/>
      <c r="J12624" s="5"/>
      <c r="K12624" s="5"/>
      <c r="L12624" s="5"/>
      <c r="M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3"/>
      <c r="AU12624" s="5"/>
      <c r="AV12624" s="3"/>
      <c r="AW12624" s="3"/>
      <c r="AX12624" s="3"/>
      <c r="AY12624" s="3"/>
      <c r="AZ12624" s="3"/>
      <c r="BA12624" s="3"/>
      <c r="BB12624" s="3"/>
      <c r="BC12624" s="3"/>
      <c r="BD12624" s="3"/>
      <c r="BE12624" s="3"/>
      <c r="BF12624" s="3"/>
      <c r="BG12624" s="3"/>
      <c r="CK12624"/>
    </row>
    <row r="12625" spans="1:89" x14ac:dyDescent="0.25">
      <c r="A12625" s="2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  <c r="L12625" s="5"/>
      <c r="M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3"/>
      <c r="AU12625" s="5"/>
      <c r="AV12625" s="3"/>
      <c r="AW12625" s="3"/>
      <c r="AX12625" s="3"/>
      <c r="AY12625" s="3"/>
      <c r="AZ12625" s="3"/>
      <c r="BA12625" s="3"/>
      <c r="BB12625" s="3"/>
      <c r="BC12625" s="3"/>
      <c r="BD12625" s="3"/>
      <c r="BE12625" s="3"/>
      <c r="BF12625" s="3"/>
      <c r="BG12625" s="3"/>
      <c r="CK12625"/>
    </row>
    <row r="12626" spans="1:89" x14ac:dyDescent="0.25">
      <c r="A12626" s="2"/>
      <c r="B12626" s="5"/>
      <c r="C12626" s="5"/>
      <c r="D12626" s="5"/>
      <c r="E12626" s="5"/>
      <c r="F12626" s="5"/>
      <c r="G12626" s="5"/>
      <c r="H12626" s="5"/>
      <c r="I12626" s="3"/>
      <c r="J12626" s="5"/>
      <c r="K12626" s="5"/>
      <c r="L12626" s="5"/>
      <c r="M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3"/>
      <c r="AU12626" s="5"/>
      <c r="AV12626" s="3"/>
      <c r="AW12626" s="3"/>
      <c r="AX12626" s="3"/>
      <c r="AY12626" s="3"/>
      <c r="AZ12626" s="3"/>
      <c r="BA12626" s="3"/>
      <c r="BB12626" s="3"/>
      <c r="BC12626" s="3"/>
      <c r="BD12626" s="3"/>
      <c r="BE12626" s="3"/>
      <c r="BF12626" s="3"/>
      <c r="BG12626" s="3"/>
      <c r="CK12626"/>
    </row>
    <row r="12627" spans="1:89" x14ac:dyDescent="0.25">
      <c r="A12627" s="2"/>
      <c r="B12627" s="5"/>
      <c r="C12627" s="5"/>
      <c r="D12627" s="5"/>
      <c r="E12627" s="5"/>
      <c r="F12627" s="5"/>
      <c r="G12627" s="5"/>
      <c r="H12627" s="5"/>
      <c r="I12627" s="3"/>
      <c r="J12627" s="5"/>
      <c r="K12627" s="5"/>
      <c r="L12627" s="5"/>
      <c r="M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3"/>
      <c r="AU12627" s="5"/>
      <c r="AV12627" s="3"/>
      <c r="AW12627" s="3"/>
      <c r="AX12627" s="3"/>
      <c r="AY12627" s="3"/>
      <c r="AZ12627" s="3"/>
      <c r="BA12627" s="3"/>
      <c r="BB12627" s="3"/>
      <c r="BC12627" s="3"/>
      <c r="BD12627" s="3"/>
      <c r="BE12627" s="3"/>
      <c r="BF12627" s="3"/>
      <c r="BG12627" s="3"/>
      <c r="CK12627"/>
    </row>
    <row r="12628" spans="1:89" x14ac:dyDescent="0.25">
      <c r="A12628" s="2"/>
      <c r="B12628" s="5"/>
      <c r="C12628" s="5"/>
      <c r="D12628" s="5"/>
      <c r="E12628" s="5"/>
      <c r="F12628" s="5"/>
      <c r="G12628" s="5"/>
      <c r="H12628" s="5"/>
      <c r="I12628" s="3"/>
      <c r="J12628" s="5"/>
      <c r="K12628" s="5"/>
      <c r="L12628" s="5"/>
      <c r="M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3"/>
      <c r="AU12628" s="5"/>
      <c r="AV12628" s="3"/>
      <c r="AW12628" s="3"/>
      <c r="AX12628" s="3"/>
      <c r="AY12628" s="3"/>
      <c r="AZ12628" s="3"/>
      <c r="BA12628" s="3"/>
      <c r="BB12628" s="3"/>
      <c r="BC12628" s="3"/>
      <c r="BD12628" s="3"/>
      <c r="BE12628" s="3"/>
      <c r="BF12628" s="3"/>
      <c r="BG12628" s="3"/>
      <c r="CK12628"/>
    </row>
    <row r="12629" spans="1:89" x14ac:dyDescent="0.25">
      <c r="A12629" s="2"/>
      <c r="B12629" s="5"/>
      <c r="C12629" s="5"/>
      <c r="D12629" s="5"/>
      <c r="E12629" s="5"/>
      <c r="F12629" s="5"/>
      <c r="G12629" s="5"/>
      <c r="H12629" s="5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G12629" s="3"/>
      <c r="AH12629" s="3"/>
      <c r="AI12629" s="3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3"/>
      <c r="AU12629" s="5"/>
      <c r="AV12629" s="3"/>
      <c r="AW12629" s="3"/>
      <c r="AX12629" s="3"/>
      <c r="AY12629" s="3"/>
      <c r="AZ12629" s="3"/>
      <c r="BA12629" s="3"/>
      <c r="BB12629" s="3"/>
      <c r="BC12629" s="3"/>
      <c r="BD12629" s="3"/>
      <c r="BE12629" s="3"/>
      <c r="BF12629" s="3"/>
      <c r="BG12629" s="3"/>
      <c r="CK12629"/>
    </row>
    <row r="12630" spans="1:89" x14ac:dyDescent="0.25">
      <c r="A12630" s="2"/>
      <c r="B12630" s="5"/>
      <c r="C12630" s="5"/>
      <c r="D12630" s="5"/>
      <c r="E12630" s="5"/>
      <c r="F12630" s="5"/>
      <c r="G12630" s="5"/>
      <c r="H12630" s="5"/>
      <c r="I12630" s="5"/>
      <c r="J12630" s="5"/>
      <c r="K12630" s="5"/>
      <c r="L12630" s="5"/>
      <c r="M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3"/>
      <c r="AU12630" s="5"/>
      <c r="AV12630" s="3"/>
      <c r="AW12630" s="3"/>
      <c r="AX12630" s="3"/>
      <c r="AY12630" s="3"/>
      <c r="AZ12630" s="3"/>
      <c r="BA12630" s="3"/>
      <c r="BB12630" s="3"/>
      <c r="BC12630" s="3"/>
      <c r="BD12630" s="3"/>
      <c r="BE12630" s="3"/>
      <c r="BF12630" s="3"/>
      <c r="BG12630" s="3"/>
      <c r="CK12630"/>
    </row>
    <row r="12631" spans="1:89" x14ac:dyDescent="0.25">
      <c r="A12631" s="2"/>
      <c r="B12631" s="5"/>
      <c r="C12631" s="5"/>
      <c r="D12631" s="5"/>
      <c r="E12631" s="5"/>
      <c r="F12631" s="5"/>
      <c r="G12631" s="5"/>
      <c r="H12631" s="5"/>
      <c r="I12631" s="5"/>
      <c r="J12631" s="5"/>
      <c r="K12631" s="5"/>
      <c r="L12631" s="5"/>
      <c r="M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3"/>
      <c r="AU12631" s="5"/>
      <c r="AV12631" s="3"/>
      <c r="AW12631" s="3"/>
      <c r="AX12631" s="3"/>
      <c r="AY12631" s="3"/>
      <c r="AZ12631" s="3"/>
      <c r="BA12631" s="3"/>
      <c r="BB12631" s="3"/>
      <c r="BC12631" s="3"/>
      <c r="BD12631" s="3"/>
      <c r="BE12631" s="3"/>
      <c r="BF12631" s="3"/>
      <c r="BG12631" s="3"/>
      <c r="CK12631"/>
    </row>
    <row r="12632" spans="1:89" x14ac:dyDescent="0.25">
      <c r="A12632" s="2"/>
      <c r="B12632" s="5"/>
      <c r="C12632" s="5"/>
      <c r="D12632" s="5"/>
      <c r="E12632" s="5"/>
      <c r="F12632" s="5"/>
      <c r="G12632" s="5"/>
      <c r="H12632" s="5"/>
      <c r="I12632" s="5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G12632" s="3"/>
      <c r="AH12632" s="3"/>
      <c r="AI12632" s="3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3"/>
      <c r="AU12632" s="5"/>
      <c r="AV12632" s="3"/>
      <c r="AW12632" s="3"/>
      <c r="AX12632" s="3"/>
      <c r="AY12632" s="3"/>
      <c r="AZ12632" s="3"/>
      <c r="BA12632" s="3"/>
      <c r="BB12632" s="3"/>
      <c r="BC12632" s="3"/>
      <c r="BD12632" s="3"/>
      <c r="BE12632" s="3"/>
      <c r="BF12632" s="3"/>
      <c r="BG12632" s="3"/>
      <c r="CK12632"/>
    </row>
    <row r="12633" spans="1:89" x14ac:dyDescent="0.25">
      <c r="A12633" s="2"/>
      <c r="B12633" s="5"/>
      <c r="C12633" s="5"/>
      <c r="D12633" s="5"/>
      <c r="E12633" s="5"/>
      <c r="F12633" s="5"/>
      <c r="G12633" s="5"/>
      <c r="H12633" s="5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G12633" s="3"/>
      <c r="AH12633" s="3"/>
      <c r="AI12633" s="3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3"/>
      <c r="AU12633" s="5"/>
      <c r="AV12633" s="3"/>
      <c r="AW12633" s="3"/>
      <c r="AX12633" s="3"/>
      <c r="AY12633" s="3"/>
      <c r="AZ12633" s="3"/>
      <c r="BA12633" s="3"/>
      <c r="BB12633" s="3"/>
      <c r="BC12633" s="3"/>
      <c r="BD12633" s="3"/>
      <c r="BE12633" s="3"/>
      <c r="BF12633" s="3"/>
      <c r="BG12633" s="3"/>
      <c r="CK12633"/>
    </row>
    <row r="12634" spans="1:89" x14ac:dyDescent="0.25">
      <c r="A12634" s="2"/>
      <c r="B12634" s="5"/>
      <c r="C12634" s="5"/>
      <c r="D12634" s="5"/>
      <c r="E12634" s="5"/>
      <c r="F12634" s="5"/>
      <c r="G12634" s="5"/>
      <c r="H12634" s="5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G12634" s="3"/>
      <c r="AH12634" s="3"/>
      <c r="AI12634" s="3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3"/>
      <c r="AU12634" s="5"/>
      <c r="AV12634" s="3"/>
      <c r="AW12634" s="3"/>
      <c r="AX12634" s="3"/>
      <c r="AY12634" s="3"/>
      <c r="AZ12634" s="3"/>
      <c r="BA12634" s="3"/>
      <c r="BB12634" s="3"/>
      <c r="BC12634" s="3"/>
      <c r="BD12634" s="3"/>
      <c r="BE12634" s="3"/>
      <c r="BF12634" s="3"/>
      <c r="BG12634" s="3"/>
      <c r="CK12634"/>
    </row>
    <row r="12635" spans="1:89" x14ac:dyDescent="0.25">
      <c r="A12635" s="2"/>
      <c r="B12635" s="5"/>
      <c r="C12635" s="5"/>
      <c r="D12635" s="5"/>
      <c r="E12635" s="5"/>
      <c r="F12635" s="5"/>
      <c r="G12635" s="5"/>
      <c r="H12635" s="5"/>
      <c r="I12635" s="3"/>
      <c r="J12635" s="5"/>
      <c r="K12635" s="5"/>
      <c r="L12635" s="5"/>
      <c r="M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3"/>
      <c r="AU12635" s="5"/>
      <c r="AV12635" s="3"/>
      <c r="AW12635" s="3"/>
      <c r="AX12635" s="3"/>
      <c r="AY12635" s="3"/>
      <c r="AZ12635" s="3"/>
      <c r="BA12635" s="3"/>
      <c r="BB12635" s="3"/>
      <c r="BC12635" s="3"/>
      <c r="BD12635" s="3"/>
      <c r="BE12635" s="3"/>
      <c r="BF12635" s="3"/>
      <c r="BG12635" s="3"/>
      <c r="CK12635"/>
    </row>
    <row r="12636" spans="1:89" x14ac:dyDescent="0.25">
      <c r="A12636" s="2"/>
      <c r="B12636" s="5"/>
      <c r="C12636" s="5"/>
      <c r="D12636" s="5"/>
      <c r="E12636" s="5"/>
      <c r="F12636" s="5"/>
      <c r="G12636" s="5"/>
      <c r="H12636" s="5"/>
      <c r="I12636" s="5"/>
      <c r="J12636" s="5"/>
      <c r="K12636" s="5"/>
      <c r="L12636" s="5"/>
      <c r="M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3"/>
      <c r="AU12636" s="5"/>
      <c r="AV12636" s="3"/>
      <c r="AW12636" s="3"/>
      <c r="AX12636" s="3"/>
      <c r="AY12636" s="3"/>
      <c r="AZ12636" s="3"/>
      <c r="BA12636" s="3"/>
      <c r="BB12636" s="3"/>
      <c r="BC12636" s="3"/>
      <c r="BD12636" s="3"/>
      <c r="BE12636" s="3"/>
      <c r="BF12636" s="3"/>
      <c r="BG12636" s="3"/>
      <c r="CK12636"/>
    </row>
    <row r="12637" spans="1:89" x14ac:dyDescent="0.25">
      <c r="A12637" s="2"/>
      <c r="B12637" s="5"/>
      <c r="C12637" s="5"/>
      <c r="D12637" s="5"/>
      <c r="E12637" s="5"/>
      <c r="F12637" s="5"/>
      <c r="G12637" s="5"/>
      <c r="H12637" s="5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G12637" s="3"/>
      <c r="AH12637" s="3"/>
      <c r="AI12637" s="3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3"/>
      <c r="AU12637" s="5"/>
      <c r="AV12637" s="3"/>
      <c r="AW12637" s="3"/>
      <c r="AX12637" s="3"/>
      <c r="AY12637" s="3"/>
      <c r="AZ12637" s="3"/>
      <c r="BA12637" s="3"/>
      <c r="BB12637" s="3"/>
      <c r="BC12637" s="3"/>
      <c r="BD12637" s="3"/>
      <c r="BE12637" s="3"/>
      <c r="BF12637" s="3"/>
      <c r="BG12637" s="3"/>
      <c r="CK12637"/>
    </row>
    <row r="12638" spans="1:89" x14ac:dyDescent="0.25">
      <c r="A12638" s="2"/>
      <c r="B12638" s="5"/>
      <c r="C12638" s="5"/>
      <c r="D12638" s="5"/>
      <c r="E12638" s="5"/>
      <c r="F12638" s="5"/>
      <c r="G12638" s="5"/>
      <c r="H12638" s="5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G12638" s="3"/>
      <c r="AH12638" s="3"/>
      <c r="AI12638" s="3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3"/>
      <c r="AU12638" s="5"/>
      <c r="AV12638" s="3"/>
      <c r="AW12638" s="3"/>
      <c r="AX12638" s="3"/>
      <c r="AY12638" s="3"/>
      <c r="AZ12638" s="3"/>
      <c r="BA12638" s="3"/>
      <c r="BB12638" s="3"/>
      <c r="BC12638" s="3"/>
      <c r="BD12638" s="3"/>
      <c r="BE12638" s="3"/>
      <c r="BF12638" s="3"/>
      <c r="BG12638" s="3"/>
      <c r="CK12638"/>
    </row>
    <row r="12639" spans="1:89" x14ac:dyDescent="0.25">
      <c r="A12639" s="2"/>
      <c r="B12639" s="5"/>
      <c r="C12639" s="5"/>
      <c r="D12639" s="5"/>
      <c r="E12639" s="5"/>
      <c r="F12639" s="5"/>
      <c r="G12639" s="5"/>
      <c r="H12639" s="5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G12639" s="3"/>
      <c r="AH12639" s="3"/>
      <c r="AI12639" s="3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3"/>
      <c r="AU12639" s="5"/>
      <c r="AV12639" s="3"/>
      <c r="AW12639" s="3"/>
      <c r="AX12639" s="3"/>
      <c r="AY12639" s="3"/>
      <c r="AZ12639" s="3"/>
      <c r="BA12639" s="3"/>
      <c r="BB12639" s="3"/>
      <c r="BC12639" s="3"/>
      <c r="BD12639" s="3"/>
      <c r="BE12639" s="3"/>
      <c r="BF12639" s="3"/>
      <c r="BG12639" s="3"/>
      <c r="CK12639"/>
    </row>
    <row r="12640" spans="1:89" x14ac:dyDescent="0.25">
      <c r="A12640" s="2"/>
      <c r="B12640" s="5"/>
      <c r="C12640" s="5"/>
      <c r="D12640" s="5"/>
      <c r="E12640" s="5"/>
      <c r="F12640" s="5"/>
      <c r="G12640" s="5"/>
      <c r="H12640" s="5"/>
      <c r="I12640" s="3"/>
      <c r="J12640" s="5"/>
      <c r="K12640" s="5"/>
      <c r="L12640" s="5"/>
      <c r="M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3"/>
      <c r="AU12640" s="5"/>
      <c r="AV12640" s="3"/>
      <c r="AW12640" s="3"/>
      <c r="AX12640" s="3"/>
      <c r="AY12640" s="3"/>
      <c r="AZ12640" s="3"/>
      <c r="BA12640" s="3"/>
      <c r="BB12640" s="3"/>
      <c r="BC12640" s="3"/>
      <c r="BD12640" s="3"/>
      <c r="BE12640" s="3"/>
      <c r="BF12640" s="3"/>
      <c r="BG12640" s="3"/>
      <c r="CK12640"/>
    </row>
    <row r="12641" spans="1:89" x14ac:dyDescent="0.25">
      <c r="A12641" s="2"/>
      <c r="B12641" s="5"/>
      <c r="C12641" s="5"/>
      <c r="D12641" s="5"/>
      <c r="E12641" s="5"/>
      <c r="F12641" s="5"/>
      <c r="G12641" s="5"/>
      <c r="H12641" s="5"/>
      <c r="I12641" s="5"/>
      <c r="J12641" s="5"/>
      <c r="K12641" s="5"/>
      <c r="L12641" s="5"/>
      <c r="M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3"/>
      <c r="AU12641" s="5"/>
      <c r="AV12641" s="3"/>
      <c r="AW12641" s="3"/>
      <c r="AX12641" s="3"/>
      <c r="AY12641" s="3"/>
      <c r="AZ12641" s="3"/>
      <c r="BA12641" s="3"/>
      <c r="BB12641" s="3"/>
      <c r="BC12641" s="3"/>
      <c r="BD12641" s="3"/>
      <c r="BE12641" s="3"/>
      <c r="BF12641" s="3"/>
      <c r="BG12641" s="3"/>
      <c r="CK12641"/>
    </row>
    <row r="12642" spans="1:89" x14ac:dyDescent="0.25">
      <c r="A12642" s="2"/>
      <c r="B12642" s="5"/>
      <c r="C12642" s="5"/>
      <c r="D12642" s="5"/>
      <c r="E12642" s="5"/>
      <c r="F12642" s="5"/>
      <c r="G12642" s="5"/>
      <c r="H12642" s="5"/>
      <c r="I12642" s="3"/>
      <c r="J12642" s="5"/>
      <c r="K12642" s="3"/>
      <c r="L12642" s="3"/>
      <c r="M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3"/>
      <c r="AU12642" s="5"/>
      <c r="AV12642" s="3"/>
      <c r="AW12642" s="3"/>
      <c r="AX12642" s="3"/>
      <c r="AY12642" s="3"/>
      <c r="AZ12642" s="3"/>
      <c r="BA12642" s="3"/>
      <c r="BB12642" s="3"/>
      <c r="BC12642" s="3"/>
      <c r="BD12642" s="3"/>
      <c r="BE12642" s="3"/>
      <c r="BF12642" s="3"/>
      <c r="BG12642" s="3"/>
      <c r="CK12642"/>
    </row>
    <row r="12643" spans="1:89" x14ac:dyDescent="0.25">
      <c r="A12643" s="2"/>
      <c r="B12643" s="5"/>
      <c r="C12643" s="5"/>
      <c r="D12643" s="5"/>
      <c r="E12643" s="5"/>
      <c r="F12643" s="5"/>
      <c r="G12643" s="5"/>
      <c r="H12643" s="5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G12643" s="3"/>
      <c r="AH12643" s="3"/>
      <c r="AI12643" s="3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3"/>
      <c r="AU12643" s="5"/>
      <c r="AV12643" s="3"/>
      <c r="AW12643" s="3"/>
      <c r="AX12643" s="3"/>
      <c r="AY12643" s="3"/>
      <c r="AZ12643" s="3"/>
      <c r="BA12643" s="3"/>
      <c r="BB12643" s="3"/>
      <c r="BC12643" s="3"/>
      <c r="BD12643" s="3"/>
      <c r="BE12643" s="3"/>
      <c r="BF12643" s="3"/>
      <c r="BG12643" s="3"/>
      <c r="CK12643"/>
    </row>
    <row r="12644" spans="1:89" x14ac:dyDescent="0.25">
      <c r="A12644" s="2"/>
      <c r="B12644" s="5"/>
      <c r="C12644" s="5"/>
      <c r="D12644" s="5"/>
      <c r="E12644" s="5"/>
      <c r="F12644" s="5"/>
      <c r="G12644" s="5"/>
      <c r="H12644" s="5"/>
      <c r="I12644" s="3"/>
      <c r="J12644" s="5"/>
      <c r="K12644" s="5"/>
      <c r="L12644" s="5"/>
      <c r="M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3"/>
      <c r="AU12644" s="5"/>
      <c r="AV12644" s="3"/>
      <c r="AW12644" s="3"/>
      <c r="AX12644" s="3"/>
      <c r="AY12644" s="3"/>
      <c r="AZ12644" s="3"/>
      <c r="BA12644" s="3"/>
      <c r="BB12644" s="3"/>
      <c r="BC12644" s="3"/>
      <c r="BD12644" s="3"/>
      <c r="BE12644" s="3"/>
      <c r="BF12644" s="3"/>
      <c r="BG12644" s="3"/>
      <c r="CK12644"/>
    </row>
    <row r="12645" spans="1:89" x14ac:dyDescent="0.25">
      <c r="A12645" s="2"/>
      <c r="B12645" s="5"/>
      <c r="C12645" s="5"/>
      <c r="D12645" s="5"/>
      <c r="E12645" s="5"/>
      <c r="F12645" s="5"/>
      <c r="G12645" s="5"/>
      <c r="H12645" s="5"/>
      <c r="I12645" s="3"/>
      <c r="J12645" s="5"/>
      <c r="K12645" s="5"/>
      <c r="L12645" s="5"/>
      <c r="M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3"/>
      <c r="AU12645" s="5"/>
      <c r="AV12645" s="3"/>
      <c r="AW12645" s="3"/>
      <c r="AX12645" s="3"/>
      <c r="AY12645" s="3"/>
      <c r="AZ12645" s="3"/>
      <c r="BA12645" s="3"/>
      <c r="BB12645" s="3"/>
      <c r="BC12645" s="3"/>
      <c r="BD12645" s="3"/>
      <c r="BE12645" s="3"/>
      <c r="BF12645" s="3"/>
      <c r="BG12645" s="3"/>
      <c r="CK12645"/>
    </row>
    <row r="12646" spans="1:89" x14ac:dyDescent="0.25">
      <c r="A12646" s="2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  <c r="L12646" s="5"/>
      <c r="M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3"/>
      <c r="AU12646" s="5"/>
      <c r="AV12646" s="3"/>
      <c r="AW12646" s="3"/>
      <c r="AX12646" s="3"/>
      <c r="AY12646" s="3"/>
      <c r="AZ12646" s="3"/>
      <c r="BA12646" s="3"/>
      <c r="BB12646" s="3"/>
      <c r="BC12646" s="3"/>
      <c r="BD12646" s="3"/>
      <c r="BE12646" s="3"/>
      <c r="BF12646" s="3"/>
      <c r="BG12646" s="3"/>
      <c r="CK12646"/>
    </row>
    <row r="12647" spans="1:89" x14ac:dyDescent="0.25">
      <c r="A12647" s="2"/>
      <c r="B12647" s="5"/>
      <c r="C12647" s="5"/>
      <c r="D12647" s="5"/>
      <c r="E12647" s="5"/>
      <c r="F12647" s="5"/>
      <c r="G12647" s="5"/>
      <c r="H12647" s="5"/>
      <c r="I12647" s="3"/>
      <c r="J12647" s="5"/>
      <c r="K12647" s="5"/>
      <c r="L12647" s="5"/>
      <c r="M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3"/>
      <c r="AU12647" s="5"/>
      <c r="AV12647" s="3"/>
      <c r="AW12647" s="3"/>
      <c r="AX12647" s="3"/>
      <c r="AY12647" s="3"/>
      <c r="AZ12647" s="3"/>
      <c r="BA12647" s="3"/>
      <c r="BB12647" s="3"/>
      <c r="BC12647" s="3"/>
      <c r="BD12647" s="3"/>
      <c r="BE12647" s="3"/>
      <c r="BF12647" s="3"/>
      <c r="BG12647" s="3"/>
      <c r="CK12647"/>
    </row>
    <row r="12648" spans="1:89" x14ac:dyDescent="0.25">
      <c r="A12648" s="2"/>
      <c r="B12648" s="5"/>
      <c r="C12648" s="5"/>
      <c r="D12648" s="5"/>
      <c r="E12648" s="5"/>
      <c r="F12648" s="5"/>
      <c r="G12648" s="5"/>
      <c r="H12648" s="5"/>
      <c r="I12648" s="3"/>
      <c r="J12648" s="5"/>
      <c r="K12648" s="5"/>
      <c r="L12648" s="5"/>
      <c r="M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3"/>
      <c r="AU12648" s="5"/>
      <c r="AV12648" s="3"/>
      <c r="AW12648" s="3"/>
      <c r="AX12648" s="3"/>
      <c r="AY12648" s="3"/>
      <c r="AZ12648" s="3"/>
      <c r="BA12648" s="3"/>
      <c r="BB12648" s="3"/>
      <c r="BC12648" s="3"/>
      <c r="BD12648" s="3"/>
      <c r="BE12648" s="3"/>
      <c r="BF12648" s="3"/>
      <c r="BG12648" s="3"/>
      <c r="CK12648"/>
    </row>
    <row r="12649" spans="1:89" x14ac:dyDescent="0.25">
      <c r="A12649" s="2"/>
      <c r="B12649" s="5"/>
      <c r="C12649" s="5"/>
      <c r="D12649" s="5"/>
      <c r="E12649" s="5"/>
      <c r="F12649" s="5"/>
      <c r="G12649" s="5"/>
      <c r="H12649" s="5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G12649" s="3"/>
      <c r="AH12649" s="3"/>
      <c r="AI12649" s="3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3"/>
      <c r="AU12649" s="5"/>
      <c r="AV12649" s="3"/>
      <c r="AW12649" s="3"/>
      <c r="AX12649" s="3"/>
      <c r="AY12649" s="3"/>
      <c r="AZ12649" s="3"/>
      <c r="BA12649" s="3"/>
      <c r="BB12649" s="3"/>
      <c r="BC12649" s="3"/>
      <c r="BD12649" s="3"/>
      <c r="BE12649" s="3"/>
      <c r="BF12649" s="3"/>
      <c r="BG12649" s="3"/>
      <c r="CK12649"/>
    </row>
    <row r="12650" spans="1:89" x14ac:dyDescent="0.25">
      <c r="A12650" s="2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  <c r="L12650" s="5"/>
      <c r="M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3"/>
      <c r="AU12650" s="5"/>
      <c r="AV12650" s="3"/>
      <c r="AW12650" s="3"/>
      <c r="AX12650" s="3"/>
      <c r="AY12650" s="3"/>
      <c r="AZ12650" s="3"/>
      <c r="BA12650" s="3"/>
      <c r="BB12650" s="3"/>
      <c r="BC12650" s="3"/>
      <c r="BD12650" s="3"/>
      <c r="BE12650" s="3"/>
      <c r="BF12650" s="3"/>
      <c r="BG12650" s="3"/>
      <c r="CK12650"/>
    </row>
    <row r="12651" spans="1:89" x14ac:dyDescent="0.25">
      <c r="A12651" s="2"/>
      <c r="B12651" s="5"/>
      <c r="C12651" s="5"/>
      <c r="D12651" s="5"/>
      <c r="E12651" s="5"/>
      <c r="F12651" s="5"/>
      <c r="G12651" s="5"/>
      <c r="H12651" s="5"/>
      <c r="I12651" s="3"/>
      <c r="J12651" s="5"/>
      <c r="K12651" s="5"/>
      <c r="L12651" s="5"/>
      <c r="M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3"/>
      <c r="AU12651" s="5"/>
      <c r="AV12651" s="3"/>
      <c r="AW12651" s="3"/>
      <c r="AX12651" s="3"/>
      <c r="AY12651" s="3"/>
      <c r="AZ12651" s="3"/>
      <c r="BA12651" s="3"/>
      <c r="BB12651" s="3"/>
      <c r="BC12651" s="3"/>
      <c r="BD12651" s="3"/>
      <c r="BE12651" s="3"/>
      <c r="BF12651" s="3"/>
      <c r="BG12651" s="3"/>
      <c r="CK12651"/>
    </row>
    <row r="12652" spans="1:89" x14ac:dyDescent="0.25">
      <c r="A12652" s="2"/>
      <c r="B12652" s="5"/>
      <c r="C12652" s="5"/>
      <c r="D12652" s="5"/>
      <c r="E12652" s="5"/>
      <c r="F12652" s="5"/>
      <c r="G12652" s="5"/>
      <c r="H12652" s="5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G12652" s="3"/>
      <c r="AH12652" s="3"/>
      <c r="AI12652" s="3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3"/>
      <c r="AU12652" s="5"/>
      <c r="AV12652" s="3"/>
      <c r="AW12652" s="3"/>
      <c r="AX12652" s="3"/>
      <c r="AY12652" s="3"/>
      <c r="AZ12652" s="3"/>
      <c r="BA12652" s="3"/>
      <c r="BB12652" s="3"/>
      <c r="BC12652" s="3"/>
      <c r="BD12652" s="3"/>
      <c r="BE12652" s="3"/>
      <c r="BF12652" s="3"/>
      <c r="BG12652" s="3"/>
      <c r="CK12652"/>
    </row>
    <row r="12653" spans="1:89" x14ac:dyDescent="0.25">
      <c r="A12653" s="2"/>
      <c r="B12653" s="5"/>
      <c r="C12653" s="5"/>
      <c r="D12653" s="5"/>
      <c r="E12653" s="5"/>
      <c r="F12653" s="5"/>
      <c r="G12653" s="5"/>
      <c r="H12653" s="5"/>
      <c r="I12653" s="5"/>
      <c r="J12653" s="5"/>
      <c r="K12653" s="5"/>
      <c r="L12653" s="5"/>
      <c r="M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3"/>
      <c r="AU12653" s="5"/>
      <c r="AV12653" s="3"/>
      <c r="AW12653" s="3"/>
      <c r="AX12653" s="3"/>
      <c r="AY12653" s="3"/>
      <c r="AZ12653" s="3"/>
      <c r="BA12653" s="3"/>
      <c r="BB12653" s="3"/>
      <c r="BC12653" s="3"/>
      <c r="BD12653" s="3"/>
      <c r="BE12653" s="3"/>
      <c r="BF12653" s="3"/>
      <c r="BG12653" s="3"/>
      <c r="CK12653"/>
    </row>
    <row r="12654" spans="1:89" x14ac:dyDescent="0.25">
      <c r="A12654" s="2"/>
      <c r="B12654" s="5"/>
      <c r="C12654" s="5"/>
      <c r="D12654" s="5"/>
      <c r="E12654" s="5"/>
      <c r="F12654" s="5"/>
      <c r="G12654" s="5"/>
      <c r="H12654" s="5"/>
      <c r="I12654" s="5"/>
      <c r="J12654" s="5"/>
      <c r="K12654" s="5"/>
      <c r="L12654" s="5"/>
      <c r="M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3"/>
      <c r="AU12654" s="5"/>
      <c r="AV12654" s="3"/>
      <c r="AW12654" s="3"/>
      <c r="AX12654" s="3"/>
      <c r="AY12654" s="3"/>
      <c r="AZ12654" s="3"/>
      <c r="BA12654" s="3"/>
      <c r="BB12654" s="3"/>
      <c r="BC12654" s="3"/>
      <c r="BD12654" s="3"/>
      <c r="BE12654" s="3"/>
      <c r="BF12654" s="3"/>
      <c r="BG12654" s="3"/>
      <c r="CK12654"/>
    </row>
    <row r="12655" spans="1:89" x14ac:dyDescent="0.25">
      <c r="A12655" s="2"/>
      <c r="B12655" s="5"/>
      <c r="C12655" s="5"/>
      <c r="D12655" s="5"/>
      <c r="E12655" s="5"/>
      <c r="F12655" s="5"/>
      <c r="G12655" s="5"/>
      <c r="H12655" s="5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G12655" s="3"/>
      <c r="AH12655" s="3"/>
      <c r="AI12655" s="3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3"/>
      <c r="AU12655" s="5"/>
      <c r="AV12655" s="3"/>
      <c r="AW12655" s="3"/>
      <c r="AX12655" s="3"/>
      <c r="AY12655" s="3"/>
      <c r="AZ12655" s="3"/>
      <c r="BA12655" s="3"/>
      <c r="BB12655" s="3"/>
      <c r="BC12655" s="3"/>
      <c r="BD12655" s="3"/>
      <c r="BE12655" s="3"/>
      <c r="BF12655" s="3"/>
      <c r="BG12655" s="3"/>
      <c r="CK12655"/>
    </row>
    <row r="12656" spans="1:89" x14ac:dyDescent="0.25">
      <c r="A12656" s="2"/>
      <c r="B12656" s="5"/>
      <c r="C12656" s="5"/>
      <c r="D12656" s="5"/>
      <c r="E12656" s="5"/>
      <c r="F12656" s="5"/>
      <c r="G12656" s="5"/>
      <c r="H12656" s="5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G12656" s="3"/>
      <c r="AH12656" s="3"/>
      <c r="AI12656" s="3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3"/>
      <c r="AU12656" s="5"/>
      <c r="AV12656" s="3"/>
      <c r="AW12656" s="3"/>
      <c r="AX12656" s="3"/>
      <c r="AY12656" s="3"/>
      <c r="AZ12656" s="3"/>
      <c r="BA12656" s="3"/>
      <c r="BB12656" s="3"/>
      <c r="BC12656" s="3"/>
      <c r="BD12656" s="3"/>
      <c r="BE12656" s="3"/>
      <c r="BF12656" s="3"/>
      <c r="BG12656" s="3"/>
      <c r="CK12656"/>
    </row>
    <row r="12657" spans="1:89" x14ac:dyDescent="0.25">
      <c r="A12657" s="2"/>
      <c r="B12657" s="5"/>
      <c r="C12657" s="5"/>
      <c r="D12657" s="5"/>
      <c r="E12657" s="5"/>
      <c r="F12657" s="5"/>
      <c r="G12657" s="5"/>
      <c r="H12657" s="5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G12657" s="3"/>
      <c r="AH12657" s="3"/>
      <c r="AI12657" s="3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3"/>
      <c r="AU12657" s="5"/>
      <c r="AV12657" s="3"/>
      <c r="AW12657" s="3"/>
      <c r="AX12657" s="3"/>
      <c r="AY12657" s="3"/>
      <c r="AZ12657" s="3"/>
      <c r="BA12657" s="3"/>
      <c r="BB12657" s="3"/>
      <c r="BC12657" s="3"/>
      <c r="BD12657" s="3"/>
      <c r="BE12657" s="3"/>
      <c r="BF12657" s="3"/>
      <c r="BG12657" s="3"/>
      <c r="CK12657"/>
    </row>
    <row r="12658" spans="1:89" x14ac:dyDescent="0.25">
      <c r="A12658" s="2"/>
      <c r="B12658" s="5"/>
      <c r="C12658" s="5"/>
      <c r="D12658" s="5"/>
      <c r="E12658" s="5"/>
      <c r="F12658" s="5"/>
      <c r="G12658" s="5"/>
      <c r="H12658" s="5"/>
      <c r="I12658" s="5"/>
      <c r="J12658" s="5"/>
      <c r="K12658" s="5"/>
      <c r="L12658" s="5"/>
      <c r="M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3"/>
      <c r="AU12658" s="5"/>
      <c r="AV12658" s="3"/>
      <c r="AW12658" s="3"/>
      <c r="AX12658" s="3"/>
      <c r="AY12658" s="3"/>
      <c r="AZ12658" s="3"/>
      <c r="BA12658" s="3"/>
      <c r="BB12658" s="3"/>
      <c r="BC12658" s="3"/>
      <c r="BD12658" s="3"/>
      <c r="BE12658" s="3"/>
      <c r="BF12658" s="3"/>
      <c r="BG12658" s="3"/>
      <c r="CK12658"/>
    </row>
    <row r="12659" spans="1:89" x14ac:dyDescent="0.25">
      <c r="A12659" s="2"/>
      <c r="B12659" s="5"/>
      <c r="C12659" s="5"/>
      <c r="D12659" s="5"/>
      <c r="E12659" s="5"/>
      <c r="F12659" s="5"/>
      <c r="G12659" s="5"/>
      <c r="H12659" s="5"/>
      <c r="I12659" s="5"/>
      <c r="J12659" s="5"/>
      <c r="K12659" s="5"/>
      <c r="L12659" s="5"/>
      <c r="M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3"/>
      <c r="AU12659" s="5"/>
      <c r="AV12659" s="3"/>
      <c r="AW12659" s="3"/>
      <c r="AX12659" s="3"/>
      <c r="AY12659" s="3"/>
      <c r="AZ12659" s="3"/>
      <c r="BA12659" s="3"/>
      <c r="BB12659" s="3"/>
      <c r="BC12659" s="3"/>
      <c r="BD12659" s="3"/>
      <c r="BE12659" s="3"/>
      <c r="BF12659" s="3"/>
      <c r="BG12659" s="3"/>
      <c r="CK12659"/>
    </row>
    <row r="12660" spans="1:89" x14ac:dyDescent="0.25">
      <c r="A12660" s="2"/>
      <c r="B12660" s="5"/>
      <c r="C12660" s="5"/>
      <c r="D12660" s="5"/>
      <c r="E12660" s="5"/>
      <c r="F12660" s="5"/>
      <c r="G12660" s="5"/>
      <c r="H12660" s="5"/>
      <c r="I12660" s="5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G12660" s="3"/>
      <c r="AH12660" s="3"/>
      <c r="AI12660" s="3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3"/>
      <c r="AU12660" s="5"/>
      <c r="AV12660" s="3"/>
      <c r="AW12660" s="3"/>
      <c r="AX12660" s="3"/>
      <c r="AY12660" s="3"/>
      <c r="AZ12660" s="3"/>
      <c r="BA12660" s="3"/>
      <c r="BB12660" s="3"/>
      <c r="BC12660" s="3"/>
      <c r="BD12660" s="3"/>
      <c r="BE12660" s="3"/>
      <c r="BF12660" s="3"/>
      <c r="BG12660" s="3"/>
      <c r="CK12660"/>
    </row>
    <row r="12661" spans="1:89" x14ac:dyDescent="0.25">
      <c r="A12661" s="2"/>
      <c r="B12661" s="5"/>
      <c r="C12661" s="5"/>
      <c r="D12661" s="5"/>
      <c r="E12661" s="5"/>
      <c r="F12661" s="5"/>
      <c r="G12661" s="5"/>
      <c r="H12661" s="5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G12661" s="3"/>
      <c r="AH12661" s="3"/>
      <c r="AI12661" s="3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3"/>
      <c r="AU12661" s="5"/>
      <c r="AV12661" s="3"/>
      <c r="AW12661" s="3"/>
      <c r="AX12661" s="3"/>
      <c r="AY12661" s="3"/>
      <c r="AZ12661" s="3"/>
      <c r="BA12661" s="3"/>
      <c r="BB12661" s="3"/>
      <c r="BC12661" s="3"/>
      <c r="BD12661" s="3"/>
      <c r="BE12661" s="3"/>
      <c r="BF12661" s="3"/>
      <c r="BG12661" s="3"/>
      <c r="CK12661"/>
    </row>
    <row r="12662" spans="1:89" x14ac:dyDescent="0.25">
      <c r="A12662" s="2"/>
      <c r="B12662" s="5"/>
      <c r="C12662" s="5"/>
      <c r="D12662" s="5"/>
      <c r="E12662" s="5"/>
      <c r="F12662" s="5"/>
      <c r="G12662" s="5"/>
      <c r="H12662" s="5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G12662" s="3"/>
      <c r="AH12662" s="3"/>
      <c r="AI12662" s="3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3"/>
      <c r="AU12662" s="5"/>
      <c r="AV12662" s="3"/>
      <c r="AW12662" s="3"/>
      <c r="AX12662" s="3"/>
      <c r="AY12662" s="3"/>
      <c r="AZ12662" s="3"/>
      <c r="BA12662" s="3"/>
      <c r="BB12662" s="3"/>
      <c r="BC12662" s="3"/>
      <c r="BD12662" s="3"/>
      <c r="BE12662" s="3"/>
      <c r="BF12662" s="3"/>
      <c r="BG12662" s="3"/>
      <c r="CK12662"/>
    </row>
    <row r="12663" spans="1:89" x14ac:dyDescent="0.25">
      <c r="A12663" s="2"/>
      <c r="B12663" s="5"/>
      <c r="C12663" s="5"/>
      <c r="D12663" s="5"/>
      <c r="E12663" s="5"/>
      <c r="F12663" s="5"/>
      <c r="G12663" s="5"/>
      <c r="H12663" s="5"/>
      <c r="I12663" s="5"/>
      <c r="J12663" s="5"/>
      <c r="K12663" s="5"/>
      <c r="L12663" s="5"/>
      <c r="M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3"/>
      <c r="AU12663" s="5"/>
      <c r="AV12663" s="3"/>
      <c r="AW12663" s="3"/>
      <c r="AX12663" s="3"/>
      <c r="AY12663" s="3"/>
      <c r="AZ12663" s="3"/>
      <c r="BA12663" s="3"/>
      <c r="BB12663" s="3"/>
      <c r="BC12663" s="3"/>
      <c r="BD12663" s="3"/>
      <c r="BE12663" s="3"/>
      <c r="BF12663" s="3"/>
      <c r="BG12663" s="3"/>
      <c r="CK12663"/>
    </row>
    <row r="12664" spans="1:89" x14ac:dyDescent="0.25">
      <c r="A12664" s="2"/>
      <c r="B12664" s="5"/>
      <c r="C12664" s="5"/>
      <c r="D12664" s="5"/>
      <c r="E12664" s="5"/>
      <c r="F12664" s="5"/>
      <c r="G12664" s="5"/>
      <c r="H12664" s="5"/>
      <c r="I12664" s="5"/>
      <c r="J12664" s="5"/>
      <c r="K12664" s="5"/>
      <c r="L12664" s="5"/>
      <c r="M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3"/>
      <c r="AU12664" s="5"/>
      <c r="AV12664" s="3"/>
      <c r="AW12664" s="3"/>
      <c r="AX12664" s="3"/>
      <c r="AY12664" s="3"/>
      <c r="AZ12664" s="3"/>
      <c r="BA12664" s="3"/>
      <c r="BB12664" s="3"/>
      <c r="BC12664" s="3"/>
      <c r="BD12664" s="3"/>
      <c r="BE12664" s="3"/>
      <c r="BF12664" s="3"/>
      <c r="BG12664" s="3"/>
      <c r="CK12664"/>
    </row>
    <row r="12665" spans="1:89" x14ac:dyDescent="0.25">
      <c r="A12665" s="2"/>
      <c r="B12665" s="5"/>
      <c r="C12665" s="5"/>
      <c r="D12665" s="5"/>
      <c r="E12665" s="5"/>
      <c r="F12665" s="5"/>
      <c r="G12665" s="5"/>
      <c r="H12665" s="5"/>
      <c r="I12665" s="5"/>
      <c r="J12665" s="3"/>
      <c r="K12665" s="3"/>
      <c r="L12665" s="3"/>
      <c r="M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3"/>
      <c r="AU12665" s="5"/>
      <c r="AV12665" s="3"/>
      <c r="AW12665" s="3"/>
      <c r="AX12665" s="3"/>
      <c r="AY12665" s="3"/>
      <c r="AZ12665" s="3"/>
      <c r="BA12665" s="3"/>
      <c r="BB12665" s="3"/>
      <c r="BC12665" s="3"/>
      <c r="BD12665" s="3"/>
      <c r="BE12665" s="3"/>
      <c r="BF12665" s="3"/>
      <c r="BG12665" s="3"/>
      <c r="CK12665"/>
    </row>
    <row r="12666" spans="1:89" x14ac:dyDescent="0.25">
      <c r="A12666" s="2"/>
      <c r="B12666" s="5"/>
      <c r="C12666" s="5"/>
      <c r="D12666" s="5"/>
      <c r="E12666" s="5"/>
      <c r="F12666" s="5"/>
      <c r="G12666" s="5"/>
      <c r="H12666" s="5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G12666" s="3"/>
      <c r="AH12666" s="3"/>
      <c r="AI12666" s="3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3"/>
      <c r="AU12666" s="5"/>
      <c r="AV12666" s="3"/>
      <c r="AW12666" s="3"/>
      <c r="AX12666" s="3"/>
      <c r="AY12666" s="3"/>
      <c r="AZ12666" s="3"/>
      <c r="BA12666" s="3"/>
      <c r="BB12666" s="3"/>
      <c r="BC12666" s="3"/>
      <c r="BD12666" s="3"/>
      <c r="BE12666" s="3"/>
      <c r="BF12666" s="3"/>
      <c r="BG12666" s="3"/>
      <c r="CK12666"/>
    </row>
    <row r="12667" spans="1:89" x14ac:dyDescent="0.25">
      <c r="A12667" s="2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3"/>
      <c r="AU12667" s="5"/>
      <c r="AV12667" s="3"/>
      <c r="AW12667" s="3"/>
      <c r="AX12667" s="3"/>
      <c r="AY12667" s="3"/>
      <c r="AZ12667" s="3"/>
      <c r="BA12667" s="3"/>
      <c r="BB12667" s="3"/>
      <c r="BC12667" s="3"/>
      <c r="BD12667" s="3"/>
      <c r="BE12667" s="3"/>
      <c r="BF12667" s="3"/>
      <c r="BG12667" s="3"/>
      <c r="CK12667"/>
    </row>
    <row r="12668" spans="1:89" x14ac:dyDescent="0.25">
      <c r="A12668" s="2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  <c r="L12668" s="5"/>
      <c r="M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3"/>
      <c r="AU12668" s="5"/>
      <c r="AV12668" s="3"/>
      <c r="AW12668" s="3"/>
      <c r="AX12668" s="3"/>
      <c r="AY12668" s="3"/>
      <c r="AZ12668" s="3"/>
      <c r="BA12668" s="3"/>
      <c r="BB12668" s="3"/>
      <c r="BC12668" s="3"/>
      <c r="BD12668" s="3"/>
      <c r="BE12668" s="3"/>
      <c r="BF12668" s="3"/>
      <c r="BG12668" s="3"/>
      <c r="CK12668"/>
    </row>
    <row r="12669" spans="1:89" x14ac:dyDescent="0.25">
      <c r="A12669" s="2"/>
      <c r="B12669" s="5"/>
      <c r="C12669" s="5"/>
      <c r="D12669" s="5"/>
      <c r="E12669" s="5"/>
      <c r="F12669" s="5"/>
      <c r="G12669" s="5"/>
      <c r="H12669" s="5"/>
      <c r="I12669" s="5"/>
      <c r="J12669" s="5"/>
      <c r="K12669" s="5"/>
      <c r="L12669" s="5"/>
      <c r="M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3"/>
      <c r="AU12669" s="5"/>
      <c r="AV12669" s="3"/>
      <c r="AW12669" s="3"/>
      <c r="AX12669" s="3"/>
      <c r="AY12669" s="3"/>
      <c r="AZ12669" s="3"/>
      <c r="BA12669" s="3"/>
      <c r="BB12669" s="3"/>
      <c r="BC12669" s="3"/>
      <c r="BD12669" s="3"/>
      <c r="BE12669" s="3"/>
      <c r="BF12669" s="3"/>
      <c r="BG12669" s="3"/>
      <c r="CK12669"/>
    </row>
    <row r="12670" spans="1:89" x14ac:dyDescent="0.25">
      <c r="A12670" s="2"/>
      <c r="B12670" s="5"/>
      <c r="C12670" s="5"/>
      <c r="D12670" s="5"/>
      <c r="E12670" s="5"/>
      <c r="F12670" s="5"/>
      <c r="G12670" s="5"/>
      <c r="H12670" s="5"/>
      <c r="I12670" s="5"/>
      <c r="J12670" s="5"/>
      <c r="K12670" s="5"/>
      <c r="L12670" s="5"/>
      <c r="M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3"/>
      <c r="AU12670" s="5"/>
      <c r="AV12670" s="3"/>
      <c r="AW12670" s="3"/>
      <c r="AX12670" s="3"/>
      <c r="AY12670" s="3"/>
      <c r="AZ12670" s="3"/>
      <c r="BA12670" s="3"/>
      <c r="BB12670" s="3"/>
      <c r="BC12670" s="3"/>
      <c r="BD12670" s="3"/>
      <c r="BE12670" s="3"/>
      <c r="BF12670" s="3"/>
      <c r="BG12670" s="3"/>
      <c r="CK12670"/>
    </row>
    <row r="12671" spans="1:89" x14ac:dyDescent="0.25">
      <c r="A12671" s="2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3"/>
      <c r="AU12671" s="5"/>
      <c r="AV12671" s="3"/>
      <c r="AW12671" s="3"/>
      <c r="AX12671" s="3"/>
      <c r="AY12671" s="3"/>
      <c r="AZ12671" s="3"/>
      <c r="BA12671" s="3"/>
      <c r="BB12671" s="3"/>
      <c r="BC12671" s="3"/>
      <c r="BD12671" s="3"/>
      <c r="BE12671" s="3"/>
      <c r="BF12671" s="3"/>
      <c r="BG12671" s="3"/>
      <c r="CK12671"/>
    </row>
    <row r="12672" spans="1:89" x14ac:dyDescent="0.25">
      <c r="A12672" s="2"/>
      <c r="B12672" s="5"/>
      <c r="C12672" s="5"/>
      <c r="D12672" s="5"/>
      <c r="E12672" s="5"/>
      <c r="F12672" s="5"/>
      <c r="G12672" s="5"/>
      <c r="H12672" s="5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G12672" s="3"/>
      <c r="AH12672" s="3"/>
      <c r="AI12672" s="3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3"/>
      <c r="AU12672" s="5"/>
      <c r="AV12672" s="3"/>
      <c r="AW12672" s="3"/>
      <c r="AX12672" s="3"/>
      <c r="AY12672" s="3"/>
      <c r="AZ12672" s="3"/>
      <c r="BA12672" s="3"/>
      <c r="BB12672" s="3"/>
      <c r="BC12672" s="3"/>
      <c r="BD12672" s="3"/>
      <c r="BE12672" s="3"/>
      <c r="BF12672" s="3"/>
      <c r="BG12672" s="3"/>
      <c r="CK12672"/>
    </row>
    <row r="12673" spans="1:89" x14ac:dyDescent="0.25">
      <c r="A12673" s="2"/>
      <c r="B12673" s="5"/>
      <c r="C12673" s="5"/>
      <c r="D12673" s="5"/>
      <c r="E12673" s="5"/>
      <c r="F12673" s="5"/>
      <c r="G12673" s="5"/>
      <c r="H12673" s="5"/>
      <c r="I12673" s="5"/>
      <c r="J12673" s="5"/>
      <c r="K12673" s="5"/>
      <c r="L12673" s="5"/>
      <c r="M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3"/>
      <c r="AU12673" s="5"/>
      <c r="AV12673" s="3"/>
      <c r="AW12673" s="3"/>
      <c r="AX12673" s="3"/>
      <c r="AY12673" s="3"/>
      <c r="AZ12673" s="3"/>
      <c r="BA12673" s="3"/>
      <c r="BB12673" s="3"/>
      <c r="BC12673" s="3"/>
      <c r="BD12673" s="3"/>
      <c r="BE12673" s="3"/>
      <c r="BF12673" s="3"/>
      <c r="BG12673" s="3"/>
      <c r="CK12673"/>
    </row>
    <row r="12674" spans="1:89" x14ac:dyDescent="0.25">
      <c r="A12674" s="2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  <c r="L12674" s="5"/>
      <c r="M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3"/>
      <c r="AU12674" s="5"/>
      <c r="AV12674" s="3"/>
      <c r="AW12674" s="3"/>
      <c r="AX12674" s="3"/>
      <c r="AY12674" s="3"/>
      <c r="AZ12674" s="3"/>
      <c r="BA12674" s="3"/>
      <c r="BB12674" s="3"/>
      <c r="BC12674" s="3"/>
      <c r="BD12674" s="3"/>
      <c r="BE12674" s="3"/>
      <c r="BF12674" s="3"/>
      <c r="BG12674" s="3"/>
      <c r="CK12674"/>
    </row>
    <row r="12675" spans="1:89" x14ac:dyDescent="0.25">
      <c r="A12675" s="2"/>
      <c r="B12675" s="5"/>
      <c r="C12675" s="5"/>
      <c r="D12675" s="5"/>
      <c r="E12675" s="5"/>
      <c r="F12675" s="5"/>
      <c r="G12675" s="5"/>
      <c r="H12675" s="5"/>
      <c r="I12675" s="3"/>
      <c r="J12675" s="5"/>
      <c r="K12675" s="5"/>
      <c r="L12675" s="5"/>
      <c r="M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3"/>
      <c r="AU12675" s="5"/>
      <c r="AV12675" s="3"/>
      <c r="AW12675" s="3"/>
      <c r="AX12675" s="3"/>
      <c r="AY12675" s="3"/>
      <c r="AZ12675" s="3"/>
      <c r="BA12675" s="3"/>
      <c r="BB12675" s="3"/>
      <c r="BC12675" s="3"/>
      <c r="BD12675" s="3"/>
      <c r="BE12675" s="3"/>
      <c r="BF12675" s="3"/>
      <c r="BG12675" s="3"/>
      <c r="CK12675"/>
    </row>
    <row r="12676" spans="1:89" x14ac:dyDescent="0.25">
      <c r="A12676" s="2"/>
      <c r="B12676" s="5"/>
      <c r="C12676" s="5"/>
      <c r="D12676" s="5"/>
      <c r="E12676" s="5"/>
      <c r="F12676" s="5"/>
      <c r="G12676" s="5"/>
      <c r="H12676" s="5"/>
      <c r="I12676" s="5"/>
      <c r="J12676" s="5"/>
      <c r="K12676" s="5"/>
      <c r="L12676" s="5"/>
      <c r="M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3"/>
      <c r="AU12676" s="5"/>
      <c r="AV12676" s="3"/>
      <c r="AW12676" s="3"/>
      <c r="AX12676" s="3"/>
      <c r="AY12676" s="3"/>
      <c r="AZ12676" s="3"/>
      <c r="BA12676" s="3"/>
      <c r="BB12676" s="3"/>
      <c r="BC12676" s="3"/>
      <c r="BD12676" s="3"/>
      <c r="BE12676" s="3"/>
      <c r="BF12676" s="3"/>
      <c r="BG12676" s="3"/>
      <c r="CK12676"/>
    </row>
    <row r="12677" spans="1:89" x14ac:dyDescent="0.25">
      <c r="A12677" s="2"/>
      <c r="B12677" s="5"/>
      <c r="C12677" s="5"/>
      <c r="D12677" s="5"/>
      <c r="E12677" s="5"/>
      <c r="F12677" s="5"/>
      <c r="G12677" s="5"/>
      <c r="H12677" s="5"/>
      <c r="I12677" s="3"/>
      <c r="J12677" s="5"/>
      <c r="K12677" s="5"/>
      <c r="L12677" s="5"/>
      <c r="M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3"/>
      <c r="AU12677" s="5"/>
      <c r="AV12677" s="3"/>
      <c r="AW12677" s="3"/>
      <c r="AX12677" s="3"/>
      <c r="AY12677" s="3"/>
      <c r="AZ12677" s="3"/>
      <c r="BA12677" s="3"/>
      <c r="BB12677" s="3"/>
      <c r="BC12677" s="3"/>
      <c r="BD12677" s="3"/>
      <c r="BE12677" s="3"/>
      <c r="BF12677" s="3"/>
      <c r="BG12677" s="3"/>
      <c r="CK12677"/>
    </row>
    <row r="12678" spans="1:89" x14ac:dyDescent="0.25">
      <c r="A12678" s="2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3"/>
      <c r="AU12678" s="5"/>
      <c r="AV12678" s="3"/>
      <c r="AW12678" s="3"/>
      <c r="AX12678" s="3"/>
      <c r="AY12678" s="3"/>
      <c r="AZ12678" s="3"/>
      <c r="BA12678" s="3"/>
      <c r="BB12678" s="3"/>
      <c r="BC12678" s="3"/>
      <c r="BD12678" s="3"/>
      <c r="BE12678" s="3"/>
      <c r="BF12678" s="3"/>
      <c r="BG12678" s="3"/>
      <c r="CK12678"/>
    </row>
    <row r="12679" spans="1:89" x14ac:dyDescent="0.25">
      <c r="A12679" s="2"/>
      <c r="B12679" s="5"/>
      <c r="C12679" s="5"/>
      <c r="D12679" s="5"/>
      <c r="E12679" s="5"/>
      <c r="F12679" s="5"/>
      <c r="G12679" s="5"/>
      <c r="H12679" s="5"/>
      <c r="I12679" s="5"/>
      <c r="J12679" s="5"/>
      <c r="K12679" s="5"/>
      <c r="L12679" s="5"/>
      <c r="M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3"/>
      <c r="AU12679" s="5"/>
      <c r="AV12679" s="3"/>
      <c r="AW12679" s="3"/>
      <c r="AX12679" s="3"/>
      <c r="AY12679" s="3"/>
      <c r="AZ12679" s="3"/>
      <c r="BA12679" s="3"/>
      <c r="BB12679" s="3"/>
      <c r="BC12679" s="3"/>
      <c r="BD12679" s="3"/>
      <c r="BE12679" s="3"/>
      <c r="BF12679" s="3"/>
      <c r="BG12679" s="3"/>
      <c r="CK12679"/>
    </row>
    <row r="12680" spans="1:89" x14ac:dyDescent="0.25">
      <c r="A12680" s="2"/>
      <c r="B12680" s="5"/>
      <c r="C12680" s="5"/>
      <c r="D12680" s="5"/>
      <c r="E12680" s="5"/>
      <c r="F12680" s="5"/>
      <c r="G12680" s="5"/>
      <c r="H12680" s="5"/>
      <c r="I12680" s="5"/>
      <c r="J12680" s="5"/>
      <c r="K12680" s="5"/>
      <c r="L12680" s="5"/>
      <c r="M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3"/>
      <c r="AU12680" s="5"/>
      <c r="AV12680" s="3"/>
      <c r="AW12680" s="3"/>
      <c r="AX12680" s="3"/>
      <c r="AY12680" s="3"/>
      <c r="AZ12680" s="3"/>
      <c r="BA12680" s="3"/>
      <c r="BB12680" s="3"/>
      <c r="BC12680" s="3"/>
      <c r="BD12680" s="3"/>
      <c r="BE12680" s="3"/>
      <c r="BF12680" s="3"/>
      <c r="BG12680" s="3"/>
      <c r="CK12680"/>
    </row>
    <row r="12681" spans="1:89" x14ac:dyDescent="0.25">
      <c r="A12681" s="2"/>
      <c r="B12681" s="5"/>
      <c r="C12681" s="5"/>
      <c r="D12681" s="5"/>
      <c r="E12681" s="5"/>
      <c r="F12681" s="5"/>
      <c r="G12681" s="5"/>
      <c r="H12681" s="5"/>
      <c r="I12681" s="3"/>
      <c r="J12681" s="5"/>
      <c r="K12681" s="5"/>
      <c r="L12681" s="5"/>
      <c r="M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3"/>
      <c r="AU12681" s="5"/>
      <c r="AV12681" s="3"/>
      <c r="AW12681" s="3"/>
      <c r="AX12681" s="3"/>
      <c r="AY12681" s="3"/>
      <c r="AZ12681" s="3"/>
      <c r="BA12681" s="3"/>
      <c r="BB12681" s="3"/>
      <c r="BC12681" s="3"/>
      <c r="BD12681" s="3"/>
      <c r="BE12681" s="3"/>
      <c r="BF12681" s="3"/>
      <c r="BG12681" s="3"/>
      <c r="CK12681"/>
    </row>
    <row r="12682" spans="1:89" x14ac:dyDescent="0.25">
      <c r="A12682" s="2"/>
      <c r="B12682" s="5"/>
      <c r="C12682" s="5"/>
      <c r="D12682" s="5"/>
      <c r="E12682" s="5"/>
      <c r="F12682" s="5"/>
      <c r="G12682" s="5"/>
      <c r="H12682" s="5"/>
      <c r="I12682" s="5"/>
      <c r="J12682" s="5"/>
      <c r="K12682" s="5"/>
      <c r="L12682" s="5"/>
      <c r="M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3"/>
      <c r="AU12682" s="5"/>
      <c r="AV12682" s="3"/>
      <c r="AW12682" s="3"/>
      <c r="AX12682" s="3"/>
      <c r="AY12682" s="3"/>
      <c r="AZ12682" s="3"/>
      <c r="BA12682" s="3"/>
      <c r="BB12682" s="3"/>
      <c r="BC12682" s="3"/>
      <c r="BD12682" s="3"/>
      <c r="BE12682" s="3"/>
      <c r="BF12682" s="3"/>
      <c r="BG12682" s="3"/>
      <c r="CK12682"/>
    </row>
    <row r="12683" spans="1:89" x14ac:dyDescent="0.25">
      <c r="A12683" s="2"/>
      <c r="B12683" s="5"/>
      <c r="C12683" s="5"/>
      <c r="D12683" s="5"/>
      <c r="E12683" s="5"/>
      <c r="F12683" s="5"/>
      <c r="G12683" s="5"/>
      <c r="H12683" s="5"/>
      <c r="I12683" s="3"/>
      <c r="J12683" s="5"/>
      <c r="K12683" s="5"/>
      <c r="L12683" s="5"/>
      <c r="M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3"/>
      <c r="AU12683" s="5"/>
      <c r="AV12683" s="3"/>
      <c r="AW12683" s="3"/>
      <c r="AX12683" s="3"/>
      <c r="AY12683" s="3"/>
      <c r="AZ12683" s="3"/>
      <c r="BA12683" s="3"/>
      <c r="BB12683" s="3"/>
      <c r="BC12683" s="3"/>
      <c r="BD12683" s="3"/>
      <c r="BE12683" s="3"/>
      <c r="BF12683" s="3"/>
      <c r="BG12683" s="3"/>
      <c r="CK12683"/>
    </row>
    <row r="12684" spans="1:89" x14ac:dyDescent="0.25">
      <c r="A12684" s="2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3"/>
      <c r="AU12684" s="5"/>
      <c r="AV12684" s="3"/>
      <c r="AW12684" s="3"/>
      <c r="AX12684" s="3"/>
      <c r="AY12684" s="3"/>
      <c r="AZ12684" s="3"/>
      <c r="BA12684" s="3"/>
      <c r="BB12684" s="3"/>
      <c r="BC12684" s="3"/>
      <c r="BD12684" s="3"/>
      <c r="BE12684" s="3"/>
      <c r="BF12684" s="3"/>
      <c r="BG12684" s="3"/>
      <c r="CK12684"/>
    </row>
    <row r="12685" spans="1:89" x14ac:dyDescent="0.25">
      <c r="A12685" s="2"/>
      <c r="B12685" s="5"/>
      <c r="C12685" s="5"/>
      <c r="D12685" s="5"/>
      <c r="E12685" s="5"/>
      <c r="F12685" s="5"/>
      <c r="G12685" s="5"/>
      <c r="H12685" s="5"/>
      <c r="I12685" s="3"/>
      <c r="J12685" s="5"/>
      <c r="K12685" s="5"/>
      <c r="L12685" s="5"/>
      <c r="M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3"/>
      <c r="AU12685" s="5"/>
      <c r="AV12685" s="3"/>
      <c r="AW12685" s="3"/>
      <c r="AX12685" s="3"/>
      <c r="AY12685" s="3"/>
      <c r="AZ12685" s="3"/>
      <c r="BA12685" s="3"/>
      <c r="BB12685" s="3"/>
      <c r="BC12685" s="3"/>
      <c r="BD12685" s="3"/>
      <c r="BE12685" s="3"/>
      <c r="BF12685" s="3"/>
      <c r="BG12685" s="3"/>
      <c r="CK12685"/>
    </row>
    <row r="12686" spans="1:89" x14ac:dyDescent="0.25">
      <c r="A12686" s="2"/>
      <c r="B12686" s="5"/>
      <c r="C12686" s="5"/>
      <c r="D12686" s="5"/>
      <c r="E12686" s="5"/>
      <c r="F12686" s="5"/>
      <c r="G12686" s="5"/>
      <c r="H12686" s="5"/>
      <c r="I12686" s="5"/>
      <c r="J12686" s="5"/>
      <c r="K12686" s="5"/>
      <c r="L12686" s="5"/>
      <c r="M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3"/>
      <c r="AU12686" s="5"/>
      <c r="AV12686" s="3"/>
      <c r="AW12686" s="3"/>
      <c r="AX12686" s="3"/>
      <c r="AY12686" s="3"/>
      <c r="AZ12686" s="3"/>
      <c r="BA12686" s="3"/>
      <c r="BB12686" s="3"/>
      <c r="BC12686" s="3"/>
      <c r="BD12686" s="3"/>
      <c r="BE12686" s="3"/>
      <c r="BF12686" s="3"/>
      <c r="BG12686" s="3"/>
      <c r="CK12686"/>
    </row>
    <row r="12687" spans="1:89" x14ac:dyDescent="0.25">
      <c r="A12687" s="2"/>
      <c r="B12687" s="5"/>
      <c r="C12687" s="5"/>
      <c r="D12687" s="5"/>
      <c r="E12687" s="5"/>
      <c r="F12687" s="5"/>
      <c r="G12687" s="5"/>
      <c r="H12687" s="5"/>
      <c r="I12687" s="3"/>
      <c r="J12687" s="5"/>
      <c r="K12687" s="5"/>
      <c r="L12687" s="5"/>
      <c r="M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3"/>
      <c r="AU12687" s="5"/>
      <c r="AV12687" s="3"/>
      <c r="AW12687" s="3"/>
      <c r="AX12687" s="3"/>
      <c r="AY12687" s="3"/>
      <c r="AZ12687" s="3"/>
      <c r="BA12687" s="3"/>
      <c r="BB12687" s="3"/>
      <c r="BC12687" s="3"/>
      <c r="BD12687" s="3"/>
      <c r="BE12687" s="3"/>
      <c r="BF12687" s="3"/>
      <c r="BG12687" s="3"/>
      <c r="CK12687"/>
    </row>
    <row r="12688" spans="1:89" x14ac:dyDescent="0.25">
      <c r="A12688" s="2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3"/>
      <c r="AU12688" s="5"/>
      <c r="AV12688" s="3"/>
      <c r="AW12688" s="3"/>
      <c r="AX12688" s="3"/>
      <c r="AY12688" s="3"/>
      <c r="AZ12688" s="3"/>
      <c r="BA12688" s="3"/>
      <c r="BB12688" s="3"/>
      <c r="BC12688" s="3"/>
      <c r="BD12688" s="3"/>
      <c r="BE12688" s="3"/>
      <c r="BF12688" s="3"/>
      <c r="BG12688" s="3"/>
      <c r="CK12688"/>
    </row>
    <row r="12689" spans="1:89" x14ac:dyDescent="0.25">
      <c r="A12689" s="2"/>
      <c r="B12689" s="5"/>
      <c r="C12689" s="5"/>
      <c r="D12689" s="5"/>
      <c r="E12689" s="5"/>
      <c r="F12689" s="5"/>
      <c r="G12689" s="5"/>
      <c r="H12689" s="5"/>
      <c r="I12689" s="3"/>
      <c r="J12689" s="5"/>
      <c r="K12689" s="5"/>
      <c r="L12689" s="5"/>
      <c r="M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3"/>
      <c r="AU12689" s="5"/>
      <c r="AV12689" s="3"/>
      <c r="AW12689" s="3"/>
      <c r="AX12689" s="3"/>
      <c r="AY12689" s="3"/>
      <c r="AZ12689" s="3"/>
      <c r="BA12689" s="3"/>
      <c r="BB12689" s="3"/>
      <c r="BC12689" s="3"/>
      <c r="BD12689" s="3"/>
      <c r="BE12689" s="3"/>
      <c r="BF12689" s="3"/>
      <c r="BG12689" s="3"/>
      <c r="CK12689"/>
    </row>
    <row r="12690" spans="1:89" x14ac:dyDescent="0.25">
      <c r="A12690" s="2"/>
      <c r="B12690" s="5"/>
      <c r="C12690" s="5"/>
      <c r="D12690" s="5"/>
      <c r="E12690" s="5"/>
      <c r="F12690" s="5"/>
      <c r="G12690" s="5"/>
      <c r="H12690" s="5"/>
      <c r="I12690" s="3"/>
      <c r="J12690" s="5"/>
      <c r="K12690" s="5"/>
      <c r="L12690" s="5"/>
      <c r="M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3"/>
      <c r="AU12690" s="5"/>
      <c r="AV12690" s="3"/>
      <c r="AW12690" s="3"/>
      <c r="AX12690" s="3"/>
      <c r="AY12690" s="3"/>
      <c r="AZ12690" s="3"/>
      <c r="BA12690" s="3"/>
      <c r="BB12690" s="3"/>
      <c r="BC12690" s="3"/>
      <c r="BD12690" s="3"/>
      <c r="BE12690" s="3"/>
      <c r="BF12690" s="3"/>
      <c r="BG12690" s="3"/>
      <c r="CK12690"/>
    </row>
    <row r="12691" spans="1:89" x14ac:dyDescent="0.25">
      <c r="A12691" s="2"/>
      <c r="B12691" s="5"/>
      <c r="C12691" s="5"/>
      <c r="D12691" s="5"/>
      <c r="E12691" s="5"/>
      <c r="F12691" s="5"/>
      <c r="G12691" s="5"/>
      <c r="H12691" s="5"/>
      <c r="I12691" s="3"/>
      <c r="J12691" s="5"/>
      <c r="K12691" s="5"/>
      <c r="L12691" s="5"/>
      <c r="M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3"/>
      <c r="AU12691" s="5"/>
      <c r="AV12691" s="3"/>
      <c r="AW12691" s="3"/>
      <c r="AX12691" s="3"/>
      <c r="AY12691" s="3"/>
      <c r="AZ12691" s="3"/>
      <c r="BA12691" s="3"/>
      <c r="BB12691" s="3"/>
      <c r="BC12691" s="3"/>
      <c r="BD12691" s="3"/>
      <c r="BE12691" s="3"/>
      <c r="BF12691" s="3"/>
      <c r="BG12691" s="3"/>
      <c r="CK12691"/>
    </row>
    <row r="12692" spans="1:89" x14ac:dyDescent="0.25">
      <c r="A12692" s="2"/>
      <c r="B12692" s="5"/>
      <c r="C12692" s="5"/>
      <c r="D12692" s="5"/>
      <c r="E12692" s="5"/>
      <c r="F12692" s="5"/>
      <c r="G12692" s="5"/>
      <c r="H12692" s="5"/>
      <c r="I12692" s="3"/>
      <c r="J12692" s="5"/>
      <c r="K12692" s="5"/>
      <c r="L12692" s="5"/>
      <c r="M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3"/>
      <c r="AU12692" s="5"/>
      <c r="AV12692" s="3"/>
      <c r="AW12692" s="3"/>
      <c r="AX12692" s="3"/>
      <c r="AY12692" s="3"/>
      <c r="AZ12692" s="3"/>
      <c r="BA12692" s="3"/>
      <c r="BB12692" s="3"/>
      <c r="BC12692" s="3"/>
      <c r="BD12692" s="3"/>
      <c r="BE12692" s="3"/>
      <c r="BF12692" s="3"/>
      <c r="BG12692" s="3"/>
      <c r="CK12692"/>
    </row>
    <row r="12693" spans="1:89" x14ac:dyDescent="0.25">
      <c r="A12693" s="2"/>
      <c r="B12693" s="5"/>
      <c r="C12693" s="5"/>
      <c r="D12693" s="5"/>
      <c r="E12693" s="5"/>
      <c r="F12693" s="5"/>
      <c r="G12693" s="5"/>
      <c r="H12693" s="5"/>
      <c r="I12693" s="3"/>
      <c r="J12693" s="5"/>
      <c r="K12693" s="5"/>
      <c r="L12693" s="5"/>
      <c r="M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3"/>
      <c r="AU12693" s="5"/>
      <c r="AV12693" s="3"/>
      <c r="AW12693" s="3"/>
      <c r="AX12693" s="3"/>
      <c r="AY12693" s="3"/>
      <c r="AZ12693" s="3"/>
      <c r="BA12693" s="3"/>
      <c r="BB12693" s="3"/>
      <c r="BC12693" s="3"/>
      <c r="BD12693" s="3"/>
      <c r="BE12693" s="3"/>
      <c r="BF12693" s="3"/>
      <c r="BG12693" s="3"/>
      <c r="CK12693"/>
    </row>
    <row r="12694" spans="1:89" x14ac:dyDescent="0.25">
      <c r="A12694" s="2"/>
      <c r="B12694" s="5"/>
      <c r="C12694" s="5"/>
      <c r="D12694" s="5"/>
      <c r="E12694" s="5"/>
      <c r="F12694" s="5"/>
      <c r="G12694" s="5"/>
      <c r="H12694" s="5"/>
      <c r="I12694" s="3"/>
      <c r="J12694" s="5"/>
      <c r="K12694" s="5"/>
      <c r="L12694" s="5"/>
      <c r="M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3"/>
      <c r="AU12694" s="5"/>
      <c r="AV12694" s="3"/>
      <c r="AW12694" s="3"/>
      <c r="AX12694" s="3"/>
      <c r="AY12694" s="3"/>
      <c r="AZ12694" s="3"/>
      <c r="BA12694" s="3"/>
      <c r="BB12694" s="3"/>
      <c r="BC12694" s="3"/>
      <c r="BD12694" s="3"/>
      <c r="BE12694" s="3"/>
      <c r="BF12694" s="3"/>
      <c r="BG12694" s="3"/>
      <c r="CK12694"/>
    </row>
    <row r="12695" spans="1:89" x14ac:dyDescent="0.25">
      <c r="A12695" s="2"/>
      <c r="B12695" s="5"/>
      <c r="C12695" s="5"/>
      <c r="D12695" s="5"/>
      <c r="E12695" s="5"/>
      <c r="F12695" s="5"/>
      <c r="G12695" s="5"/>
      <c r="H12695" s="5"/>
      <c r="I12695" s="3"/>
      <c r="J12695" s="5"/>
      <c r="K12695" s="5"/>
      <c r="L12695" s="5"/>
      <c r="M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3"/>
      <c r="AU12695" s="5"/>
      <c r="AV12695" s="3"/>
      <c r="AW12695" s="3"/>
      <c r="AX12695" s="3"/>
      <c r="AY12695" s="3"/>
      <c r="AZ12695" s="3"/>
      <c r="BA12695" s="3"/>
      <c r="BB12695" s="3"/>
      <c r="BC12695" s="3"/>
      <c r="BD12695" s="3"/>
      <c r="BE12695" s="3"/>
      <c r="BF12695" s="3"/>
      <c r="BG12695" s="3"/>
      <c r="CK12695"/>
    </row>
    <row r="12696" spans="1:89" x14ac:dyDescent="0.25">
      <c r="A12696" s="2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  <c r="L12696" s="5"/>
      <c r="M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3"/>
      <c r="AU12696" s="5"/>
      <c r="AV12696" s="3"/>
      <c r="AW12696" s="3"/>
      <c r="AX12696" s="3"/>
      <c r="AY12696" s="3"/>
      <c r="AZ12696" s="3"/>
      <c r="BA12696" s="3"/>
      <c r="BB12696" s="3"/>
      <c r="BC12696" s="3"/>
      <c r="BD12696" s="3"/>
      <c r="BE12696" s="3"/>
      <c r="BF12696" s="3"/>
      <c r="BG12696" s="3"/>
      <c r="CK12696"/>
    </row>
    <row r="12697" spans="1:89" x14ac:dyDescent="0.25">
      <c r="A12697" s="2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  <c r="L12697" s="5"/>
      <c r="M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3"/>
      <c r="AU12697" s="5"/>
      <c r="AV12697" s="3"/>
      <c r="AW12697" s="3"/>
      <c r="AX12697" s="3"/>
      <c r="AY12697" s="3"/>
      <c r="AZ12697" s="3"/>
      <c r="BA12697" s="3"/>
      <c r="BB12697" s="3"/>
      <c r="BC12697" s="3"/>
      <c r="BD12697" s="3"/>
      <c r="BE12697" s="3"/>
      <c r="BF12697" s="3"/>
      <c r="BG12697" s="3"/>
      <c r="CK12697"/>
    </row>
    <row r="12698" spans="1:89" x14ac:dyDescent="0.25">
      <c r="A12698" s="2"/>
      <c r="B12698" s="5"/>
      <c r="C12698" s="5"/>
      <c r="D12698" s="5"/>
      <c r="E12698" s="5"/>
      <c r="F12698" s="5"/>
      <c r="G12698" s="5"/>
      <c r="H12698" s="5"/>
      <c r="I12698" s="3"/>
      <c r="J12698" s="5"/>
      <c r="K12698" s="5"/>
      <c r="L12698" s="5"/>
      <c r="M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3"/>
      <c r="AU12698" s="5"/>
      <c r="AV12698" s="3"/>
      <c r="AW12698" s="3"/>
      <c r="AX12698" s="3"/>
      <c r="AY12698" s="3"/>
      <c r="AZ12698" s="3"/>
      <c r="BA12698" s="3"/>
      <c r="BB12698" s="3"/>
      <c r="BC12698" s="3"/>
      <c r="BD12698" s="3"/>
      <c r="BE12698" s="3"/>
      <c r="BF12698" s="3"/>
      <c r="BG12698" s="3"/>
      <c r="CK12698"/>
    </row>
    <row r="12699" spans="1:89" x14ac:dyDescent="0.25">
      <c r="A12699" s="2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  <c r="L12699" s="5"/>
      <c r="M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3"/>
      <c r="AU12699" s="5"/>
      <c r="AV12699" s="3"/>
      <c r="AW12699" s="3"/>
      <c r="AX12699" s="3"/>
      <c r="AY12699" s="3"/>
      <c r="AZ12699" s="3"/>
      <c r="BA12699" s="3"/>
      <c r="BB12699" s="3"/>
      <c r="BC12699" s="3"/>
      <c r="BD12699" s="3"/>
      <c r="BE12699" s="3"/>
      <c r="BF12699" s="3"/>
      <c r="BG12699" s="3"/>
      <c r="CK12699"/>
    </row>
    <row r="12700" spans="1:89" x14ac:dyDescent="0.25">
      <c r="A12700" s="2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  <c r="L12700" s="5"/>
      <c r="M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3"/>
      <c r="AU12700" s="5"/>
      <c r="AV12700" s="3"/>
      <c r="AW12700" s="3"/>
      <c r="AX12700" s="3"/>
      <c r="AY12700" s="3"/>
      <c r="AZ12700" s="3"/>
      <c r="BA12700" s="3"/>
      <c r="BB12700" s="3"/>
      <c r="BC12700" s="3"/>
      <c r="BD12700" s="3"/>
      <c r="BE12700" s="3"/>
      <c r="BF12700" s="3"/>
      <c r="BG12700" s="3"/>
      <c r="CK12700"/>
    </row>
    <row r="12701" spans="1:89" x14ac:dyDescent="0.25">
      <c r="A12701" s="2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  <c r="L12701" s="5"/>
      <c r="M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3"/>
      <c r="AU12701" s="5"/>
      <c r="AV12701" s="3"/>
      <c r="AW12701" s="3"/>
      <c r="AX12701" s="3"/>
      <c r="AY12701" s="3"/>
      <c r="AZ12701" s="3"/>
      <c r="BA12701" s="3"/>
      <c r="BB12701" s="3"/>
      <c r="BC12701" s="3"/>
      <c r="BD12701" s="3"/>
      <c r="BE12701" s="3"/>
      <c r="BF12701" s="3"/>
      <c r="BG12701" s="3"/>
      <c r="CK12701"/>
    </row>
    <row r="12702" spans="1:89" x14ac:dyDescent="0.25">
      <c r="A12702" s="2"/>
      <c r="B12702" s="5"/>
      <c r="C12702" s="5"/>
      <c r="D12702" s="5"/>
      <c r="E12702" s="5"/>
      <c r="F12702" s="5"/>
      <c r="G12702" s="5"/>
      <c r="H12702" s="5"/>
      <c r="I12702" s="3"/>
      <c r="J12702" s="5"/>
      <c r="K12702" s="5"/>
      <c r="L12702" s="5"/>
      <c r="M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3"/>
      <c r="AU12702" s="5"/>
      <c r="AV12702" s="3"/>
      <c r="AW12702" s="3"/>
      <c r="AX12702" s="3"/>
      <c r="AY12702" s="3"/>
      <c r="AZ12702" s="3"/>
      <c r="BA12702" s="3"/>
      <c r="BB12702" s="3"/>
      <c r="BC12702" s="3"/>
      <c r="BD12702" s="3"/>
      <c r="BE12702" s="3"/>
      <c r="BF12702" s="3"/>
      <c r="BG12702" s="3"/>
      <c r="CK12702"/>
    </row>
    <row r="12703" spans="1:89" x14ac:dyDescent="0.25">
      <c r="A12703" s="2"/>
      <c r="B12703" s="5"/>
      <c r="C12703" s="5"/>
      <c r="D12703" s="5"/>
      <c r="E12703" s="5"/>
      <c r="F12703" s="5"/>
      <c r="G12703" s="5"/>
      <c r="H12703" s="5"/>
      <c r="I12703" s="3"/>
      <c r="J12703" s="5"/>
      <c r="K12703" s="5"/>
      <c r="L12703" s="5"/>
      <c r="M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3"/>
      <c r="AU12703" s="5"/>
      <c r="AV12703" s="3"/>
      <c r="AW12703" s="3"/>
      <c r="AX12703" s="3"/>
      <c r="AY12703" s="3"/>
      <c r="AZ12703" s="3"/>
      <c r="BA12703" s="3"/>
      <c r="BB12703" s="3"/>
      <c r="BC12703" s="3"/>
      <c r="BD12703" s="3"/>
      <c r="BE12703" s="3"/>
      <c r="BF12703" s="3"/>
      <c r="BG12703" s="3"/>
      <c r="CK12703"/>
    </row>
    <row r="12704" spans="1:89" x14ac:dyDescent="0.25">
      <c r="A12704" s="2"/>
      <c r="B12704" s="5"/>
      <c r="C12704" s="5"/>
      <c r="D12704" s="5"/>
      <c r="E12704" s="5"/>
      <c r="F12704" s="5"/>
      <c r="G12704" s="5"/>
      <c r="H12704" s="5"/>
      <c r="I12704" s="5"/>
      <c r="J12704" s="5"/>
      <c r="K12704" s="5"/>
      <c r="L12704" s="5"/>
      <c r="M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3"/>
      <c r="AU12704" s="5"/>
      <c r="AV12704" s="3"/>
      <c r="AW12704" s="3"/>
      <c r="AX12704" s="3"/>
      <c r="AY12704" s="3"/>
      <c r="AZ12704" s="3"/>
      <c r="BA12704" s="3"/>
      <c r="BB12704" s="3"/>
      <c r="BC12704" s="3"/>
      <c r="BD12704" s="3"/>
      <c r="BE12704" s="3"/>
      <c r="BF12704" s="3"/>
      <c r="BG12704" s="3"/>
      <c r="CK12704"/>
    </row>
    <row r="12705" spans="1:89" x14ac:dyDescent="0.25">
      <c r="A12705" s="2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  <c r="L12705" s="5"/>
      <c r="M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3"/>
      <c r="AU12705" s="5"/>
      <c r="AV12705" s="3"/>
      <c r="AW12705" s="3"/>
      <c r="AX12705" s="3"/>
      <c r="AY12705" s="3"/>
      <c r="AZ12705" s="3"/>
      <c r="BA12705" s="3"/>
      <c r="BB12705" s="3"/>
      <c r="BC12705" s="3"/>
      <c r="BD12705" s="3"/>
      <c r="BE12705" s="3"/>
      <c r="BF12705" s="3"/>
      <c r="BG12705" s="3"/>
      <c r="CK12705"/>
    </row>
    <row r="12706" spans="1:89" x14ac:dyDescent="0.25">
      <c r="A12706" s="2"/>
      <c r="B12706" s="5"/>
      <c r="C12706" s="5"/>
      <c r="D12706" s="5"/>
      <c r="E12706" s="5"/>
      <c r="F12706" s="5"/>
      <c r="G12706" s="5"/>
      <c r="H12706" s="5"/>
      <c r="I12706" s="5"/>
      <c r="J12706" s="5"/>
      <c r="K12706" s="5"/>
      <c r="L12706" s="5"/>
      <c r="M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3"/>
      <c r="AU12706" s="5"/>
      <c r="AV12706" s="3"/>
      <c r="AW12706" s="3"/>
      <c r="AX12706" s="3"/>
      <c r="AY12706" s="3"/>
      <c r="AZ12706" s="3"/>
      <c r="BA12706" s="3"/>
      <c r="BB12706" s="3"/>
      <c r="BC12706" s="3"/>
      <c r="BD12706" s="3"/>
      <c r="BE12706" s="3"/>
      <c r="BF12706" s="3"/>
      <c r="BG12706" s="3"/>
      <c r="CK12706"/>
    </row>
    <row r="12707" spans="1:89" x14ac:dyDescent="0.25">
      <c r="A12707" s="2"/>
      <c r="B12707" s="5"/>
      <c r="C12707" s="5"/>
      <c r="D12707" s="5"/>
      <c r="E12707" s="5"/>
      <c r="F12707" s="5"/>
      <c r="G12707" s="5"/>
      <c r="H12707" s="5"/>
      <c r="I12707" s="3"/>
      <c r="J12707" s="5"/>
      <c r="K12707" s="5"/>
      <c r="L12707" s="5"/>
      <c r="M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3"/>
      <c r="AU12707" s="5"/>
      <c r="AV12707" s="3"/>
      <c r="AW12707" s="3"/>
      <c r="AX12707" s="3"/>
      <c r="AY12707" s="3"/>
      <c r="AZ12707" s="3"/>
      <c r="BA12707" s="3"/>
      <c r="BB12707" s="3"/>
      <c r="BC12707" s="3"/>
      <c r="BD12707" s="3"/>
      <c r="BE12707" s="3"/>
      <c r="BF12707" s="3"/>
      <c r="BG12707" s="3"/>
      <c r="CK12707"/>
    </row>
    <row r="12708" spans="1:89" x14ac:dyDescent="0.25">
      <c r="A12708" s="2"/>
      <c r="B12708" s="5"/>
      <c r="C12708" s="5"/>
      <c r="D12708" s="5"/>
      <c r="E12708" s="5"/>
      <c r="F12708" s="5"/>
      <c r="G12708" s="5"/>
      <c r="H12708" s="5"/>
      <c r="I12708" s="3"/>
      <c r="J12708" s="5"/>
      <c r="K12708" s="5"/>
      <c r="L12708" s="5"/>
      <c r="M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3"/>
      <c r="AU12708" s="5"/>
      <c r="AV12708" s="3"/>
      <c r="AW12708" s="3"/>
      <c r="AX12708" s="3"/>
      <c r="AY12708" s="3"/>
      <c r="AZ12708" s="3"/>
      <c r="BA12708" s="3"/>
      <c r="BB12708" s="3"/>
      <c r="BC12708" s="3"/>
      <c r="BD12708" s="3"/>
      <c r="BE12708" s="3"/>
      <c r="BF12708" s="3"/>
      <c r="BG12708" s="3"/>
      <c r="CK12708"/>
    </row>
    <row r="12709" spans="1:89" x14ac:dyDescent="0.25">
      <c r="A12709" s="2"/>
      <c r="B12709" s="5"/>
      <c r="C12709" s="5"/>
      <c r="D12709" s="5"/>
      <c r="E12709" s="5"/>
      <c r="F12709" s="5"/>
      <c r="G12709" s="5"/>
      <c r="H12709" s="5"/>
      <c r="I12709" s="3"/>
      <c r="J12709" s="5"/>
      <c r="K12709" s="5"/>
      <c r="L12709" s="5"/>
      <c r="M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3"/>
      <c r="AU12709" s="5"/>
      <c r="AV12709" s="3"/>
      <c r="AW12709" s="3"/>
      <c r="AX12709" s="3"/>
      <c r="AY12709" s="3"/>
      <c r="AZ12709" s="3"/>
      <c r="BA12709" s="3"/>
      <c r="BB12709" s="3"/>
      <c r="BC12709" s="3"/>
      <c r="BD12709" s="3"/>
      <c r="BE12709" s="3"/>
      <c r="BF12709" s="3"/>
      <c r="BG12709" s="3"/>
      <c r="CK12709"/>
    </row>
    <row r="12710" spans="1:89" x14ac:dyDescent="0.25">
      <c r="A12710" s="2"/>
      <c r="B12710" s="5"/>
      <c r="C12710" s="5"/>
      <c r="D12710" s="5"/>
      <c r="E12710" s="5"/>
      <c r="F12710" s="5"/>
      <c r="G12710" s="5"/>
      <c r="H12710" s="5"/>
      <c r="I12710" s="3"/>
      <c r="J12710" s="5"/>
      <c r="K12710" s="5"/>
      <c r="L12710" s="5"/>
      <c r="M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3"/>
      <c r="AU12710" s="5"/>
      <c r="AV12710" s="3"/>
      <c r="AW12710" s="3"/>
      <c r="AX12710" s="3"/>
      <c r="AY12710" s="3"/>
      <c r="AZ12710" s="3"/>
      <c r="BA12710" s="3"/>
      <c r="BB12710" s="3"/>
      <c r="BC12710" s="3"/>
      <c r="BD12710" s="3"/>
      <c r="BE12710" s="3"/>
      <c r="BF12710" s="3"/>
      <c r="BG12710" s="3"/>
      <c r="CK12710"/>
    </row>
    <row r="12711" spans="1:89" x14ac:dyDescent="0.25">
      <c r="A12711" s="2"/>
      <c r="B12711" s="5"/>
      <c r="C12711" s="5"/>
      <c r="D12711" s="5"/>
      <c r="E12711" s="5"/>
      <c r="F12711" s="5"/>
      <c r="G12711" s="5"/>
      <c r="H12711" s="5"/>
      <c r="I12711" s="3"/>
      <c r="J12711" s="5"/>
      <c r="K12711" s="5"/>
      <c r="L12711" s="5"/>
      <c r="M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3"/>
      <c r="AU12711" s="5"/>
      <c r="AV12711" s="3"/>
      <c r="AW12711" s="3"/>
      <c r="AX12711" s="3"/>
      <c r="AY12711" s="3"/>
      <c r="AZ12711" s="3"/>
      <c r="BA12711" s="3"/>
      <c r="BB12711" s="3"/>
      <c r="BC12711" s="3"/>
      <c r="BD12711" s="3"/>
      <c r="BE12711" s="3"/>
      <c r="BF12711" s="3"/>
      <c r="BG12711" s="3"/>
      <c r="CK12711"/>
    </row>
    <row r="12712" spans="1:89" x14ac:dyDescent="0.25">
      <c r="A12712" s="2"/>
      <c r="B12712" s="5"/>
      <c r="C12712" s="5"/>
      <c r="D12712" s="5"/>
      <c r="E12712" s="5"/>
      <c r="F12712" s="5"/>
      <c r="G12712" s="5"/>
      <c r="H12712" s="5"/>
      <c r="I12712" s="3"/>
      <c r="J12712" s="5"/>
      <c r="K12712" s="5"/>
      <c r="L12712" s="5"/>
      <c r="M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3"/>
      <c r="AU12712" s="5"/>
      <c r="AV12712" s="3"/>
      <c r="AW12712" s="3"/>
      <c r="AX12712" s="3"/>
      <c r="AY12712" s="3"/>
      <c r="AZ12712" s="3"/>
      <c r="BA12712" s="3"/>
      <c r="BB12712" s="3"/>
      <c r="BC12712" s="3"/>
      <c r="BD12712" s="3"/>
      <c r="BE12712" s="3"/>
      <c r="BF12712" s="3"/>
      <c r="BG12712" s="3"/>
      <c r="CK12712"/>
    </row>
    <row r="12713" spans="1:89" x14ac:dyDescent="0.25">
      <c r="A12713" s="2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  <c r="L12713" s="5"/>
      <c r="M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3"/>
      <c r="AU12713" s="5"/>
      <c r="AV12713" s="3"/>
      <c r="AW12713" s="3"/>
      <c r="AX12713" s="3"/>
      <c r="AY12713" s="3"/>
      <c r="AZ12713" s="3"/>
      <c r="BA12713" s="3"/>
      <c r="BB12713" s="3"/>
      <c r="BC12713" s="3"/>
      <c r="BD12713" s="3"/>
      <c r="BE12713" s="3"/>
      <c r="BF12713" s="3"/>
      <c r="BG12713" s="3"/>
      <c r="CK12713"/>
    </row>
    <row r="12714" spans="1:89" x14ac:dyDescent="0.25">
      <c r="A12714" s="2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3"/>
      <c r="AU12714" s="5"/>
      <c r="AV12714" s="3"/>
      <c r="AW12714" s="3"/>
      <c r="AX12714" s="3"/>
      <c r="AY12714" s="3"/>
      <c r="AZ12714" s="3"/>
      <c r="BA12714" s="3"/>
      <c r="BB12714" s="3"/>
      <c r="BC12714" s="3"/>
      <c r="BD12714" s="3"/>
      <c r="BE12714" s="3"/>
      <c r="BF12714" s="3"/>
      <c r="BG12714" s="3"/>
      <c r="CK12714"/>
    </row>
    <row r="12715" spans="1:89" x14ac:dyDescent="0.25">
      <c r="A12715" s="2"/>
      <c r="B12715" s="5"/>
      <c r="C12715" s="5"/>
      <c r="D12715" s="5"/>
      <c r="E12715" s="5"/>
      <c r="F12715" s="5"/>
      <c r="G12715" s="5"/>
      <c r="H12715" s="5"/>
      <c r="I12715" s="3"/>
      <c r="J12715" s="5"/>
      <c r="K12715" s="5"/>
      <c r="L12715" s="5"/>
      <c r="M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3"/>
      <c r="AU12715" s="5"/>
      <c r="AV12715" s="3"/>
      <c r="AW12715" s="3"/>
      <c r="AX12715" s="3"/>
      <c r="AY12715" s="3"/>
      <c r="AZ12715" s="3"/>
      <c r="BA12715" s="3"/>
      <c r="BB12715" s="3"/>
      <c r="BC12715" s="3"/>
      <c r="BD12715" s="3"/>
      <c r="BE12715" s="3"/>
      <c r="BF12715" s="3"/>
      <c r="BG12715" s="3"/>
      <c r="CK12715"/>
    </row>
    <row r="12716" spans="1:89" x14ac:dyDescent="0.25">
      <c r="A12716" s="2"/>
      <c r="B12716" s="5"/>
      <c r="C12716" s="5"/>
      <c r="D12716" s="5"/>
      <c r="E12716" s="5"/>
      <c r="F12716" s="5"/>
      <c r="G12716" s="5"/>
      <c r="H12716" s="5"/>
      <c r="I12716" s="5"/>
      <c r="J12716" s="5"/>
      <c r="K12716" s="5"/>
      <c r="L12716" s="5"/>
      <c r="M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3"/>
      <c r="AU12716" s="5"/>
      <c r="AV12716" s="3"/>
      <c r="AW12716" s="3"/>
      <c r="AX12716" s="3"/>
      <c r="AY12716" s="3"/>
      <c r="AZ12716" s="3"/>
      <c r="BA12716" s="3"/>
      <c r="BB12716" s="3"/>
      <c r="BC12716" s="3"/>
      <c r="BD12716" s="3"/>
      <c r="BE12716" s="3"/>
      <c r="BF12716" s="3"/>
      <c r="BG12716" s="3"/>
      <c r="CK12716"/>
    </row>
    <row r="12717" spans="1:89" x14ac:dyDescent="0.25">
      <c r="A12717" s="2"/>
      <c r="B12717" s="5"/>
      <c r="C12717" s="5"/>
      <c r="D12717" s="5"/>
      <c r="E12717" s="5"/>
      <c r="F12717" s="5"/>
      <c r="G12717" s="5"/>
      <c r="H12717" s="5"/>
      <c r="I12717" s="3"/>
      <c r="J12717" s="5"/>
      <c r="K12717" s="5"/>
      <c r="L12717" s="5"/>
      <c r="M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3"/>
      <c r="AU12717" s="5"/>
      <c r="AV12717" s="3"/>
      <c r="AW12717" s="3"/>
      <c r="AX12717" s="3"/>
      <c r="AY12717" s="3"/>
      <c r="AZ12717" s="3"/>
      <c r="BA12717" s="3"/>
      <c r="BB12717" s="3"/>
      <c r="BC12717" s="3"/>
      <c r="BD12717" s="3"/>
      <c r="BE12717" s="3"/>
      <c r="BF12717" s="3"/>
      <c r="BG12717" s="3"/>
      <c r="CK12717"/>
    </row>
    <row r="12718" spans="1:89" x14ac:dyDescent="0.25">
      <c r="A12718" s="2"/>
      <c r="B12718" s="5"/>
      <c r="C12718" s="5"/>
      <c r="D12718" s="5"/>
      <c r="E12718" s="5"/>
      <c r="F12718" s="5"/>
      <c r="G12718" s="5"/>
      <c r="H12718" s="5"/>
      <c r="I12718" s="5"/>
      <c r="J12718" s="5"/>
      <c r="K12718" s="5"/>
      <c r="L12718" s="5"/>
      <c r="M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3"/>
      <c r="AU12718" s="5"/>
      <c r="AV12718" s="3"/>
      <c r="AW12718" s="3"/>
      <c r="AX12718" s="3"/>
      <c r="AY12718" s="3"/>
      <c r="AZ12718" s="3"/>
      <c r="BA12718" s="3"/>
      <c r="BB12718" s="3"/>
      <c r="BC12718" s="3"/>
      <c r="BD12718" s="3"/>
      <c r="BE12718" s="3"/>
      <c r="BF12718" s="3"/>
      <c r="BG12718" s="3"/>
      <c r="CK12718"/>
    </row>
    <row r="12719" spans="1:89" x14ac:dyDescent="0.25">
      <c r="A12719" s="2"/>
      <c r="B12719" s="5"/>
      <c r="C12719" s="5"/>
      <c r="D12719" s="5"/>
      <c r="E12719" s="5"/>
      <c r="F12719" s="5"/>
      <c r="G12719" s="5"/>
      <c r="H12719" s="5"/>
      <c r="I12719" s="5"/>
      <c r="J12719" s="5"/>
      <c r="K12719" s="5"/>
      <c r="L12719" s="5"/>
      <c r="M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3"/>
      <c r="AU12719" s="5"/>
      <c r="AV12719" s="3"/>
      <c r="AW12719" s="3"/>
      <c r="AX12719" s="3"/>
      <c r="AY12719" s="3"/>
      <c r="AZ12719" s="3"/>
      <c r="BA12719" s="3"/>
      <c r="BB12719" s="3"/>
      <c r="BC12719" s="3"/>
      <c r="BD12719" s="3"/>
      <c r="BE12719" s="3"/>
      <c r="BF12719" s="3"/>
      <c r="BG12719" s="3"/>
      <c r="CK12719"/>
    </row>
    <row r="12720" spans="1:89" x14ac:dyDescent="0.25">
      <c r="A12720" s="2"/>
      <c r="B12720" s="5"/>
      <c r="C12720" s="5"/>
      <c r="D12720" s="5"/>
      <c r="E12720" s="5"/>
      <c r="F12720" s="5"/>
      <c r="G12720" s="5"/>
      <c r="H12720" s="5"/>
      <c r="I12720" s="3"/>
      <c r="J12720" s="5"/>
      <c r="K12720" s="5"/>
      <c r="L12720" s="5"/>
      <c r="M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3"/>
      <c r="AU12720" s="5"/>
      <c r="AV12720" s="3"/>
      <c r="AW12720" s="3"/>
      <c r="AX12720" s="3"/>
      <c r="AY12720" s="3"/>
      <c r="AZ12720" s="3"/>
      <c r="BA12720" s="3"/>
      <c r="BB12720" s="3"/>
      <c r="BC12720" s="3"/>
      <c r="BD12720" s="3"/>
      <c r="BE12720" s="3"/>
      <c r="BF12720" s="3"/>
      <c r="BG12720" s="3"/>
      <c r="CK12720"/>
    </row>
    <row r="12721" spans="1:89" x14ac:dyDescent="0.25">
      <c r="A12721" s="2"/>
      <c r="B12721" s="5"/>
      <c r="C12721" s="5"/>
      <c r="D12721" s="5"/>
      <c r="E12721" s="5"/>
      <c r="F12721" s="5"/>
      <c r="G12721" s="5"/>
      <c r="H12721" s="5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3"/>
      <c r="AU12721" s="5"/>
      <c r="AV12721" s="3"/>
      <c r="AW12721" s="3"/>
      <c r="AX12721" s="3"/>
      <c r="AY12721" s="3"/>
      <c r="AZ12721" s="3"/>
      <c r="BA12721" s="3"/>
      <c r="BB12721" s="3"/>
      <c r="BC12721" s="3"/>
      <c r="BD12721" s="3"/>
      <c r="BE12721" s="3"/>
      <c r="BF12721" s="3"/>
      <c r="BG12721" s="3"/>
      <c r="CK12721"/>
    </row>
    <row r="12722" spans="1:89" x14ac:dyDescent="0.25">
      <c r="A12722" s="2"/>
      <c r="B12722" s="5"/>
      <c r="C12722" s="5"/>
      <c r="D12722" s="5"/>
      <c r="E12722" s="5"/>
      <c r="F12722" s="5"/>
      <c r="G12722" s="5"/>
      <c r="H12722" s="5"/>
      <c r="I12722" s="3"/>
      <c r="J12722" s="5"/>
      <c r="K12722" s="5"/>
      <c r="L12722" s="5"/>
      <c r="M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3"/>
      <c r="AU12722" s="5"/>
      <c r="AV12722" s="3"/>
      <c r="AW12722" s="3"/>
      <c r="AX12722" s="3"/>
      <c r="AY12722" s="3"/>
      <c r="AZ12722" s="3"/>
      <c r="BA12722" s="3"/>
      <c r="BB12722" s="3"/>
      <c r="BC12722" s="3"/>
      <c r="BD12722" s="3"/>
      <c r="BE12722" s="3"/>
      <c r="BF12722" s="3"/>
      <c r="BG12722" s="3"/>
      <c r="CK12722"/>
    </row>
    <row r="12723" spans="1:89" x14ac:dyDescent="0.25">
      <c r="A12723" s="2"/>
      <c r="B12723" s="5"/>
      <c r="C12723" s="5"/>
      <c r="D12723" s="5"/>
      <c r="E12723" s="5"/>
      <c r="F12723" s="5"/>
      <c r="G12723" s="5"/>
      <c r="H12723" s="5"/>
      <c r="I12723" s="5"/>
      <c r="J12723" s="5"/>
      <c r="K12723" s="5"/>
      <c r="L12723" s="5"/>
      <c r="M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3"/>
      <c r="AU12723" s="5"/>
      <c r="AV12723" s="3"/>
      <c r="AW12723" s="3"/>
      <c r="AX12723" s="3"/>
      <c r="AY12723" s="3"/>
      <c r="AZ12723" s="3"/>
      <c r="BA12723" s="3"/>
      <c r="BB12723" s="3"/>
      <c r="BC12723" s="3"/>
      <c r="BD12723" s="3"/>
      <c r="BE12723" s="3"/>
      <c r="BF12723" s="3"/>
      <c r="BG12723" s="3"/>
      <c r="CK12723"/>
    </row>
    <row r="12724" spans="1:89" x14ac:dyDescent="0.25">
      <c r="A12724" s="2"/>
      <c r="B12724" s="5"/>
      <c r="C12724" s="5"/>
      <c r="D12724" s="5"/>
      <c r="E12724" s="5"/>
      <c r="F12724" s="5"/>
      <c r="G12724" s="5"/>
      <c r="H12724" s="5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G12724" s="3"/>
      <c r="AH12724" s="3"/>
      <c r="AI12724" s="3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3"/>
      <c r="AU12724" s="5"/>
      <c r="AV12724" s="3"/>
      <c r="AW12724" s="3"/>
      <c r="AX12724" s="3"/>
      <c r="AY12724" s="3"/>
      <c r="AZ12724" s="3"/>
      <c r="BA12724" s="3"/>
      <c r="BB12724" s="3"/>
      <c r="BC12724" s="3"/>
      <c r="BD12724" s="3"/>
      <c r="BE12724" s="3"/>
      <c r="BF12724" s="3"/>
      <c r="BG12724" s="3"/>
      <c r="CK12724"/>
    </row>
    <row r="12725" spans="1:89" x14ac:dyDescent="0.25">
      <c r="A12725" s="2"/>
      <c r="B12725" s="5"/>
      <c r="C12725" s="5"/>
      <c r="D12725" s="5"/>
      <c r="E12725" s="5"/>
      <c r="F12725" s="5"/>
      <c r="G12725" s="5"/>
      <c r="H12725" s="5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G12725" s="3"/>
      <c r="AH12725" s="3"/>
      <c r="AI12725" s="3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3"/>
      <c r="AU12725" s="5"/>
      <c r="AV12725" s="3"/>
      <c r="AW12725" s="3"/>
      <c r="AX12725" s="3"/>
      <c r="AY12725" s="3"/>
      <c r="AZ12725" s="3"/>
      <c r="BA12725" s="3"/>
      <c r="BB12725" s="3"/>
      <c r="BC12725" s="3"/>
      <c r="BD12725" s="3"/>
      <c r="BE12725" s="3"/>
      <c r="BF12725" s="3"/>
      <c r="BG12725" s="3"/>
      <c r="CK12725"/>
    </row>
    <row r="12726" spans="1:89" x14ac:dyDescent="0.25">
      <c r="A12726" s="2"/>
      <c r="B12726" s="5"/>
      <c r="C12726" s="5"/>
      <c r="D12726" s="5"/>
      <c r="E12726" s="5"/>
      <c r="F12726" s="5"/>
      <c r="G12726" s="5"/>
      <c r="H12726" s="5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G12726" s="3"/>
      <c r="AH12726" s="3"/>
      <c r="AI12726" s="3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3"/>
      <c r="AU12726" s="5"/>
      <c r="AV12726" s="3"/>
      <c r="AW12726" s="3"/>
      <c r="AX12726" s="3"/>
      <c r="AY12726" s="3"/>
      <c r="AZ12726" s="3"/>
      <c r="BA12726" s="3"/>
      <c r="BB12726" s="3"/>
      <c r="BC12726" s="3"/>
      <c r="BD12726" s="3"/>
      <c r="BE12726" s="3"/>
      <c r="BF12726" s="3"/>
      <c r="BG12726" s="3"/>
      <c r="CK12726"/>
    </row>
    <row r="12727" spans="1:89" x14ac:dyDescent="0.25">
      <c r="A12727" s="2"/>
      <c r="B12727" s="5"/>
      <c r="C12727" s="5"/>
      <c r="D12727" s="5"/>
      <c r="E12727" s="5"/>
      <c r="F12727" s="5"/>
      <c r="G12727" s="5"/>
      <c r="H12727" s="5"/>
      <c r="I12727" s="3"/>
      <c r="J12727" s="5"/>
      <c r="K12727" s="5"/>
      <c r="L12727" s="5"/>
      <c r="M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3"/>
      <c r="AU12727" s="5"/>
      <c r="AV12727" s="3"/>
      <c r="AW12727" s="3"/>
      <c r="AX12727" s="3"/>
      <c r="AY12727" s="3"/>
      <c r="AZ12727" s="3"/>
      <c r="BA12727" s="3"/>
      <c r="BB12727" s="3"/>
      <c r="BC12727" s="3"/>
      <c r="BD12727" s="3"/>
      <c r="BE12727" s="3"/>
      <c r="BF12727" s="3"/>
      <c r="BG12727" s="3"/>
      <c r="CK12727"/>
    </row>
    <row r="12728" spans="1:89" x14ac:dyDescent="0.25">
      <c r="A12728" s="2"/>
      <c r="B12728" s="5"/>
      <c r="C12728" s="5"/>
      <c r="D12728" s="5"/>
      <c r="E12728" s="5"/>
      <c r="F12728" s="5"/>
      <c r="G12728" s="5"/>
      <c r="H12728" s="5"/>
      <c r="I12728" s="3"/>
      <c r="J12728" s="5"/>
      <c r="K12728" s="5"/>
      <c r="L12728" s="5"/>
      <c r="M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3"/>
      <c r="AU12728" s="5"/>
      <c r="AV12728" s="3"/>
      <c r="AW12728" s="3"/>
      <c r="AX12728" s="3"/>
      <c r="AY12728" s="3"/>
      <c r="AZ12728" s="3"/>
      <c r="BA12728" s="3"/>
      <c r="BB12728" s="3"/>
      <c r="BC12728" s="3"/>
      <c r="BD12728" s="3"/>
      <c r="BE12728" s="3"/>
      <c r="BF12728" s="3"/>
      <c r="BG12728" s="3"/>
      <c r="CK12728"/>
    </row>
    <row r="12729" spans="1:89" x14ac:dyDescent="0.25">
      <c r="A12729" s="2"/>
      <c r="B12729" s="5"/>
      <c r="C12729" s="5"/>
      <c r="D12729" s="5"/>
      <c r="E12729" s="5"/>
      <c r="F12729" s="5"/>
      <c r="G12729" s="5"/>
      <c r="H12729" s="5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G12729" s="3"/>
      <c r="AH12729" s="3"/>
      <c r="AI12729" s="3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3"/>
      <c r="AU12729" s="5"/>
      <c r="AV12729" s="3"/>
      <c r="AW12729" s="3"/>
      <c r="AX12729" s="3"/>
      <c r="AY12729" s="3"/>
      <c r="AZ12729" s="3"/>
      <c r="BA12729" s="3"/>
      <c r="BB12729" s="3"/>
      <c r="BC12729" s="3"/>
      <c r="BD12729" s="3"/>
      <c r="BE12729" s="3"/>
      <c r="BF12729" s="3"/>
      <c r="BG12729" s="3"/>
      <c r="CK12729"/>
    </row>
    <row r="12730" spans="1:89" x14ac:dyDescent="0.25">
      <c r="A12730" s="2"/>
      <c r="B12730" s="5"/>
      <c r="C12730" s="5"/>
      <c r="D12730" s="5"/>
      <c r="E12730" s="5"/>
      <c r="F12730" s="5"/>
      <c r="G12730" s="5"/>
      <c r="H12730" s="5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G12730" s="3"/>
      <c r="AH12730" s="3"/>
      <c r="AI12730" s="3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3"/>
      <c r="AU12730" s="5"/>
      <c r="AV12730" s="3"/>
      <c r="AW12730" s="3"/>
      <c r="AX12730" s="3"/>
      <c r="AY12730" s="3"/>
      <c r="AZ12730" s="3"/>
      <c r="BA12730" s="3"/>
      <c r="BB12730" s="3"/>
      <c r="BC12730" s="3"/>
      <c r="BD12730" s="3"/>
      <c r="BE12730" s="3"/>
      <c r="BF12730" s="3"/>
      <c r="BG12730" s="3"/>
      <c r="CK12730"/>
    </row>
    <row r="12731" spans="1:89" x14ac:dyDescent="0.25">
      <c r="A12731" s="2"/>
      <c r="B12731" s="5"/>
      <c r="C12731" s="5"/>
      <c r="D12731" s="5"/>
      <c r="E12731" s="5"/>
      <c r="F12731" s="5"/>
      <c r="G12731" s="5"/>
      <c r="H12731" s="5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G12731" s="3"/>
      <c r="AH12731" s="3"/>
      <c r="AI12731" s="3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3"/>
      <c r="AU12731" s="5"/>
      <c r="AV12731" s="3"/>
      <c r="AW12731" s="3"/>
      <c r="AX12731" s="3"/>
      <c r="AY12731" s="3"/>
      <c r="AZ12731" s="3"/>
      <c r="BA12731" s="3"/>
      <c r="BB12731" s="3"/>
      <c r="BC12731" s="3"/>
      <c r="BD12731" s="3"/>
      <c r="BE12731" s="3"/>
      <c r="BF12731" s="3"/>
      <c r="BG12731" s="3"/>
      <c r="CK12731"/>
    </row>
    <row r="12732" spans="1:89" x14ac:dyDescent="0.25">
      <c r="A12732" s="2"/>
      <c r="B12732" s="5"/>
      <c r="C12732" s="5"/>
      <c r="D12732" s="5"/>
      <c r="E12732" s="5"/>
      <c r="F12732" s="5"/>
      <c r="G12732" s="5"/>
      <c r="H12732" s="5"/>
      <c r="I12732" s="3"/>
      <c r="J12732" s="5"/>
      <c r="K12732" s="5"/>
      <c r="L12732" s="5"/>
      <c r="M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3"/>
      <c r="AU12732" s="5"/>
      <c r="AV12732" s="3"/>
      <c r="AW12732" s="3"/>
      <c r="AX12732" s="3"/>
      <c r="AY12732" s="3"/>
      <c r="AZ12732" s="3"/>
      <c r="BA12732" s="3"/>
      <c r="BB12732" s="3"/>
      <c r="BC12732" s="3"/>
      <c r="BD12732" s="3"/>
      <c r="BE12732" s="3"/>
      <c r="BF12732" s="3"/>
      <c r="BG12732" s="3"/>
      <c r="CK12732"/>
    </row>
    <row r="12733" spans="1:89" x14ac:dyDescent="0.25">
      <c r="A12733" s="2"/>
      <c r="B12733" s="5"/>
      <c r="C12733" s="5"/>
      <c r="D12733" s="5"/>
      <c r="E12733" s="5"/>
      <c r="F12733" s="5"/>
      <c r="G12733" s="5"/>
      <c r="H12733" s="5"/>
      <c r="I12733" s="3"/>
      <c r="J12733" s="5"/>
      <c r="K12733" s="5"/>
      <c r="L12733" s="5"/>
      <c r="M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3"/>
      <c r="AU12733" s="5"/>
      <c r="AV12733" s="3"/>
      <c r="AW12733" s="3"/>
      <c r="AX12733" s="3"/>
      <c r="AY12733" s="3"/>
      <c r="AZ12733" s="3"/>
      <c r="BA12733" s="3"/>
      <c r="BB12733" s="3"/>
      <c r="BC12733" s="3"/>
      <c r="BD12733" s="3"/>
      <c r="BE12733" s="3"/>
      <c r="BF12733" s="3"/>
      <c r="BG12733" s="3"/>
      <c r="CK12733"/>
    </row>
    <row r="12734" spans="1:89" x14ac:dyDescent="0.25">
      <c r="A12734" s="2"/>
      <c r="B12734" s="5"/>
      <c r="C12734" s="5"/>
      <c r="D12734" s="5"/>
      <c r="E12734" s="5"/>
      <c r="F12734" s="5"/>
      <c r="G12734" s="5"/>
      <c r="H12734" s="5"/>
      <c r="I12734" s="3"/>
      <c r="J12734" s="5"/>
      <c r="K12734" s="5"/>
      <c r="L12734" s="3"/>
      <c r="M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3"/>
      <c r="AU12734" s="5"/>
      <c r="AV12734" s="3"/>
      <c r="AW12734" s="3"/>
      <c r="AX12734" s="3"/>
      <c r="AY12734" s="3"/>
      <c r="AZ12734" s="3"/>
      <c r="BA12734" s="3"/>
      <c r="BB12734" s="3"/>
      <c r="BC12734" s="3"/>
      <c r="BD12734" s="3"/>
      <c r="BE12734" s="3"/>
      <c r="BF12734" s="3"/>
      <c r="BG12734" s="3"/>
      <c r="CK12734"/>
    </row>
    <row r="12735" spans="1:89" x14ac:dyDescent="0.25">
      <c r="A12735" s="2"/>
      <c r="B12735" s="5"/>
      <c r="C12735" s="5"/>
      <c r="D12735" s="5"/>
      <c r="E12735" s="5"/>
      <c r="F12735" s="5"/>
      <c r="G12735" s="5"/>
      <c r="H12735" s="5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G12735" s="3"/>
      <c r="AH12735" s="3"/>
      <c r="AI12735" s="3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3"/>
      <c r="AU12735" s="5"/>
      <c r="AV12735" s="3"/>
      <c r="AW12735" s="3"/>
      <c r="AX12735" s="3"/>
      <c r="AY12735" s="3"/>
      <c r="AZ12735" s="3"/>
      <c r="BA12735" s="3"/>
      <c r="BB12735" s="3"/>
      <c r="BC12735" s="3"/>
      <c r="BD12735" s="3"/>
      <c r="BE12735" s="3"/>
      <c r="BF12735" s="3"/>
      <c r="BG12735" s="3"/>
      <c r="CK12735"/>
    </row>
    <row r="12736" spans="1:89" x14ac:dyDescent="0.25">
      <c r="A12736" s="2"/>
      <c r="B12736" s="5"/>
      <c r="C12736" s="5"/>
      <c r="D12736" s="5"/>
      <c r="E12736" s="5"/>
      <c r="F12736" s="5"/>
      <c r="G12736" s="5"/>
      <c r="H12736" s="5"/>
      <c r="I12736" s="5"/>
      <c r="J12736" s="5"/>
      <c r="K12736" s="5"/>
      <c r="L12736" s="5"/>
      <c r="M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3"/>
      <c r="AU12736" s="5"/>
      <c r="AV12736" s="3"/>
      <c r="AW12736" s="3"/>
      <c r="AX12736" s="3"/>
      <c r="AY12736" s="3"/>
      <c r="AZ12736" s="3"/>
      <c r="BA12736" s="3"/>
      <c r="BB12736" s="3"/>
      <c r="BC12736" s="3"/>
      <c r="BD12736" s="3"/>
      <c r="BE12736" s="3"/>
      <c r="BF12736" s="3"/>
      <c r="BG12736" s="3"/>
      <c r="CK12736"/>
    </row>
    <row r="12737" spans="1:89" x14ac:dyDescent="0.25">
      <c r="A12737" s="2"/>
      <c r="B12737" s="5"/>
      <c r="C12737" s="5"/>
      <c r="D12737" s="5"/>
      <c r="E12737" s="5"/>
      <c r="F12737" s="5"/>
      <c r="G12737" s="5"/>
      <c r="H12737" s="5"/>
      <c r="I12737" s="3"/>
      <c r="J12737" s="5"/>
      <c r="K12737" s="5"/>
      <c r="L12737" s="5"/>
      <c r="M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3"/>
      <c r="AU12737" s="5"/>
      <c r="AV12737" s="3"/>
      <c r="AW12737" s="3"/>
      <c r="AX12737" s="3"/>
      <c r="AY12737" s="3"/>
      <c r="AZ12737" s="3"/>
      <c r="BA12737" s="3"/>
      <c r="BB12737" s="3"/>
      <c r="BC12737" s="3"/>
      <c r="BD12737" s="3"/>
      <c r="BE12737" s="3"/>
      <c r="BF12737" s="3"/>
      <c r="BG12737" s="3"/>
      <c r="CK12737"/>
    </row>
    <row r="12738" spans="1:89" x14ac:dyDescent="0.25">
      <c r="A12738" s="2"/>
      <c r="B12738" s="5"/>
      <c r="C12738" s="5"/>
      <c r="D12738" s="5"/>
      <c r="E12738" s="5"/>
      <c r="F12738" s="5"/>
      <c r="G12738" s="5"/>
      <c r="H12738" s="5"/>
      <c r="I12738" s="3"/>
      <c r="J12738" s="5"/>
      <c r="K12738" s="5"/>
      <c r="L12738" s="5"/>
      <c r="M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3"/>
      <c r="AU12738" s="5"/>
      <c r="AV12738" s="3"/>
      <c r="AW12738" s="3"/>
      <c r="AX12738" s="3"/>
      <c r="AY12738" s="3"/>
      <c r="AZ12738" s="3"/>
      <c r="BA12738" s="3"/>
      <c r="BB12738" s="3"/>
      <c r="BC12738" s="3"/>
      <c r="BD12738" s="3"/>
      <c r="BE12738" s="3"/>
      <c r="BF12738" s="3"/>
      <c r="BG12738" s="3"/>
      <c r="CK12738"/>
    </row>
    <row r="12739" spans="1:89" x14ac:dyDescent="0.25">
      <c r="A12739" s="2"/>
      <c r="B12739" s="5"/>
      <c r="C12739" s="5"/>
      <c r="D12739" s="5"/>
      <c r="E12739" s="5"/>
      <c r="F12739" s="5"/>
      <c r="G12739" s="5"/>
      <c r="H12739" s="5"/>
      <c r="I12739" s="3"/>
      <c r="J12739" s="5"/>
      <c r="K12739" s="5"/>
      <c r="L12739" s="5"/>
      <c r="M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3"/>
      <c r="AU12739" s="5"/>
      <c r="AV12739" s="3"/>
      <c r="AW12739" s="3"/>
      <c r="AX12739" s="3"/>
      <c r="AY12739" s="3"/>
      <c r="AZ12739" s="3"/>
      <c r="BA12739" s="3"/>
      <c r="BB12739" s="3"/>
      <c r="BC12739" s="3"/>
      <c r="BD12739" s="3"/>
      <c r="BE12739" s="3"/>
      <c r="BF12739" s="3"/>
      <c r="BG12739" s="3"/>
      <c r="CK12739"/>
    </row>
    <row r="12740" spans="1:89" x14ac:dyDescent="0.25">
      <c r="A12740" s="2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3"/>
      <c r="AU12740" s="5"/>
      <c r="AV12740" s="3"/>
      <c r="AW12740" s="3"/>
      <c r="AX12740" s="3"/>
      <c r="AY12740" s="3"/>
      <c r="AZ12740" s="3"/>
      <c r="BA12740" s="3"/>
      <c r="BB12740" s="3"/>
      <c r="BC12740" s="3"/>
      <c r="BD12740" s="3"/>
      <c r="BE12740" s="3"/>
      <c r="BF12740" s="3"/>
      <c r="BG12740" s="3"/>
      <c r="CK12740"/>
    </row>
    <row r="12741" spans="1:89" x14ac:dyDescent="0.25">
      <c r="A12741" s="2"/>
      <c r="B12741" s="5"/>
      <c r="C12741" s="5"/>
      <c r="D12741" s="5"/>
      <c r="E12741" s="5"/>
      <c r="F12741" s="5"/>
      <c r="G12741" s="5"/>
      <c r="H12741" s="5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G12741" s="3"/>
      <c r="AH12741" s="3"/>
      <c r="AI12741" s="3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3"/>
      <c r="AU12741" s="5"/>
      <c r="AV12741" s="3"/>
      <c r="AW12741" s="3"/>
      <c r="AX12741" s="3"/>
      <c r="AY12741" s="3"/>
      <c r="AZ12741" s="3"/>
      <c r="BA12741" s="3"/>
      <c r="BB12741" s="3"/>
      <c r="BC12741" s="3"/>
      <c r="BD12741" s="3"/>
      <c r="BE12741" s="3"/>
      <c r="BF12741" s="3"/>
      <c r="BG12741" s="3"/>
      <c r="CK12741"/>
    </row>
    <row r="12742" spans="1:89" x14ac:dyDescent="0.25">
      <c r="A12742" s="2"/>
      <c r="B12742" s="5"/>
      <c r="C12742" s="5"/>
      <c r="D12742" s="5"/>
      <c r="E12742" s="5"/>
      <c r="F12742" s="5"/>
      <c r="G12742" s="5"/>
      <c r="H12742" s="5"/>
      <c r="I12742" s="3"/>
      <c r="J12742" s="5"/>
      <c r="K12742" s="5"/>
      <c r="L12742" s="5"/>
      <c r="M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3"/>
      <c r="AU12742" s="5"/>
      <c r="AV12742" s="3"/>
      <c r="AW12742" s="3"/>
      <c r="AX12742" s="3"/>
      <c r="AY12742" s="3"/>
      <c r="AZ12742" s="3"/>
      <c r="BA12742" s="3"/>
      <c r="BB12742" s="3"/>
      <c r="BC12742" s="3"/>
      <c r="BD12742" s="3"/>
      <c r="BE12742" s="3"/>
      <c r="BF12742" s="3"/>
      <c r="BG12742" s="3"/>
      <c r="CK12742"/>
    </row>
    <row r="12743" spans="1:89" x14ac:dyDescent="0.25">
      <c r="A12743" s="2"/>
      <c r="B12743" s="5"/>
      <c r="C12743" s="5"/>
      <c r="D12743" s="5"/>
      <c r="E12743" s="5"/>
      <c r="F12743" s="5"/>
      <c r="G12743" s="5"/>
      <c r="H12743" s="5"/>
      <c r="I12743" s="3"/>
      <c r="J12743" s="5"/>
      <c r="K12743" s="5"/>
      <c r="L12743" s="5"/>
      <c r="M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3"/>
      <c r="AU12743" s="5"/>
      <c r="AV12743" s="3"/>
      <c r="AW12743" s="3"/>
      <c r="AX12743" s="3"/>
      <c r="AY12743" s="3"/>
      <c r="AZ12743" s="3"/>
      <c r="BA12743" s="3"/>
      <c r="BB12743" s="3"/>
      <c r="BC12743" s="3"/>
      <c r="BD12743" s="3"/>
      <c r="BE12743" s="3"/>
      <c r="BF12743" s="3"/>
      <c r="BG12743" s="3"/>
      <c r="CK12743"/>
    </row>
    <row r="12744" spans="1:89" x14ac:dyDescent="0.25">
      <c r="A12744" s="2"/>
      <c r="B12744" s="5"/>
      <c r="C12744" s="5"/>
      <c r="D12744" s="5"/>
      <c r="E12744" s="5"/>
      <c r="F12744" s="5"/>
      <c r="G12744" s="5"/>
      <c r="H12744" s="5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G12744" s="3"/>
      <c r="AH12744" s="3"/>
      <c r="AI12744" s="3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3"/>
      <c r="AU12744" s="5"/>
      <c r="AV12744" s="3"/>
      <c r="AW12744" s="3"/>
      <c r="AX12744" s="3"/>
      <c r="AY12744" s="3"/>
      <c r="AZ12744" s="3"/>
      <c r="BA12744" s="3"/>
      <c r="BB12744" s="3"/>
      <c r="BC12744" s="3"/>
      <c r="BD12744" s="3"/>
      <c r="BE12744" s="3"/>
      <c r="BF12744" s="3"/>
      <c r="BG12744" s="3"/>
      <c r="CK12744"/>
    </row>
    <row r="12745" spans="1:89" x14ac:dyDescent="0.25">
      <c r="A12745" s="2"/>
      <c r="B12745" s="5"/>
      <c r="C12745" s="5"/>
      <c r="D12745" s="5"/>
      <c r="E12745" s="5"/>
      <c r="F12745" s="5"/>
      <c r="G12745" s="5"/>
      <c r="H12745" s="5"/>
      <c r="I12745" s="3"/>
      <c r="J12745" s="5"/>
      <c r="K12745" s="5"/>
      <c r="L12745" s="5"/>
      <c r="M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3"/>
      <c r="AU12745" s="5"/>
      <c r="AV12745" s="3"/>
      <c r="AW12745" s="3"/>
      <c r="AX12745" s="3"/>
      <c r="AY12745" s="3"/>
      <c r="AZ12745" s="3"/>
      <c r="BA12745" s="3"/>
      <c r="BB12745" s="3"/>
      <c r="BC12745" s="3"/>
      <c r="BD12745" s="3"/>
      <c r="BE12745" s="3"/>
      <c r="BF12745" s="3"/>
      <c r="BG12745" s="3"/>
      <c r="CK12745"/>
    </row>
    <row r="12746" spans="1:89" x14ac:dyDescent="0.25">
      <c r="A12746" s="2"/>
      <c r="B12746" s="5"/>
      <c r="C12746" s="5"/>
      <c r="D12746" s="5"/>
      <c r="E12746" s="5"/>
      <c r="F12746" s="5"/>
      <c r="G12746" s="5"/>
      <c r="H12746" s="5"/>
      <c r="I12746" s="5"/>
      <c r="J12746" s="5"/>
      <c r="K12746" s="5"/>
      <c r="L12746" s="5"/>
      <c r="M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3"/>
      <c r="AU12746" s="5"/>
      <c r="AV12746" s="3"/>
      <c r="AW12746" s="3"/>
      <c r="AX12746" s="3"/>
      <c r="AY12746" s="3"/>
      <c r="AZ12746" s="3"/>
      <c r="BA12746" s="3"/>
      <c r="BB12746" s="3"/>
      <c r="BC12746" s="3"/>
      <c r="BD12746" s="3"/>
      <c r="BE12746" s="3"/>
      <c r="BF12746" s="3"/>
      <c r="BG12746" s="3"/>
      <c r="CK12746"/>
    </row>
    <row r="12747" spans="1:89" x14ac:dyDescent="0.25">
      <c r="A12747" s="2"/>
      <c r="B12747" s="5"/>
      <c r="C12747" s="5"/>
      <c r="D12747" s="5"/>
      <c r="E12747" s="5"/>
      <c r="F12747" s="5"/>
      <c r="G12747" s="5"/>
      <c r="H12747" s="5"/>
      <c r="I12747" s="5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G12747" s="3"/>
      <c r="AH12747" s="3"/>
      <c r="AI12747" s="3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3"/>
      <c r="AU12747" s="5"/>
      <c r="AV12747" s="3"/>
      <c r="AW12747" s="3"/>
      <c r="AX12747" s="3"/>
      <c r="AY12747" s="3"/>
      <c r="AZ12747" s="3"/>
      <c r="BA12747" s="3"/>
      <c r="BB12747" s="3"/>
      <c r="BC12747" s="3"/>
      <c r="BD12747" s="3"/>
      <c r="BE12747" s="3"/>
      <c r="BF12747" s="3"/>
      <c r="BG12747" s="3"/>
      <c r="CK12747"/>
    </row>
    <row r="12748" spans="1:89" x14ac:dyDescent="0.25">
      <c r="A12748" s="2"/>
      <c r="B12748" s="5"/>
      <c r="C12748" s="5"/>
      <c r="D12748" s="5"/>
      <c r="E12748" s="5"/>
      <c r="F12748" s="5"/>
      <c r="G12748" s="5"/>
      <c r="H12748" s="5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G12748" s="3"/>
      <c r="AH12748" s="3"/>
      <c r="AI12748" s="3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3"/>
      <c r="AU12748" s="5"/>
      <c r="AV12748" s="3"/>
      <c r="AW12748" s="3"/>
      <c r="AX12748" s="3"/>
      <c r="AY12748" s="3"/>
      <c r="AZ12748" s="3"/>
      <c r="BA12748" s="3"/>
      <c r="BB12748" s="3"/>
      <c r="BC12748" s="3"/>
      <c r="BD12748" s="3"/>
      <c r="BE12748" s="3"/>
      <c r="BF12748" s="3"/>
      <c r="BG12748" s="3"/>
      <c r="CK12748"/>
    </row>
    <row r="12749" spans="1:89" x14ac:dyDescent="0.25">
      <c r="A12749" s="2"/>
      <c r="B12749" s="5"/>
      <c r="C12749" s="5"/>
      <c r="D12749" s="5"/>
      <c r="E12749" s="5"/>
      <c r="F12749" s="5"/>
      <c r="G12749" s="5"/>
      <c r="H12749" s="5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G12749" s="3"/>
      <c r="AH12749" s="3"/>
      <c r="AI12749" s="3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3"/>
      <c r="AU12749" s="5"/>
      <c r="AV12749" s="3"/>
      <c r="AW12749" s="3"/>
      <c r="AX12749" s="3"/>
      <c r="AY12749" s="3"/>
      <c r="AZ12749" s="3"/>
      <c r="BA12749" s="3"/>
      <c r="BB12749" s="3"/>
      <c r="BC12749" s="3"/>
      <c r="BD12749" s="3"/>
      <c r="BE12749" s="3"/>
      <c r="BF12749" s="3"/>
      <c r="BG12749" s="3"/>
      <c r="CK12749"/>
    </row>
    <row r="12750" spans="1:89" x14ac:dyDescent="0.25">
      <c r="A12750" s="2"/>
      <c r="B12750" s="5"/>
      <c r="C12750" s="5"/>
      <c r="D12750" s="5"/>
      <c r="E12750" s="5"/>
      <c r="F12750" s="5"/>
      <c r="G12750" s="5"/>
      <c r="H12750" s="5"/>
      <c r="I12750" s="5"/>
      <c r="J12750" s="5"/>
      <c r="K12750" s="5"/>
      <c r="L12750" s="5"/>
      <c r="M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3"/>
      <c r="AU12750" s="5"/>
      <c r="AV12750" s="3"/>
      <c r="AW12750" s="3"/>
      <c r="AX12750" s="3"/>
      <c r="AY12750" s="3"/>
      <c r="AZ12750" s="3"/>
      <c r="BA12750" s="3"/>
      <c r="BB12750" s="3"/>
      <c r="BC12750" s="3"/>
      <c r="BD12750" s="3"/>
      <c r="BE12750" s="3"/>
      <c r="BF12750" s="3"/>
      <c r="BG12750" s="3"/>
      <c r="CK12750"/>
    </row>
    <row r="12751" spans="1:89" x14ac:dyDescent="0.25">
      <c r="A12751" s="2"/>
      <c r="B12751" s="5"/>
      <c r="C12751" s="5"/>
      <c r="D12751" s="5"/>
      <c r="E12751" s="5"/>
      <c r="F12751" s="5"/>
      <c r="G12751" s="5"/>
      <c r="H12751" s="5"/>
      <c r="I12751" s="3"/>
      <c r="J12751" s="5"/>
      <c r="K12751" s="5"/>
      <c r="L12751" s="5"/>
      <c r="M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3"/>
      <c r="AU12751" s="5"/>
      <c r="AV12751" s="3"/>
      <c r="AW12751" s="3"/>
      <c r="AX12751" s="3"/>
      <c r="AY12751" s="3"/>
      <c r="AZ12751" s="3"/>
      <c r="BA12751" s="3"/>
      <c r="BB12751" s="3"/>
      <c r="BC12751" s="3"/>
      <c r="BD12751" s="3"/>
      <c r="BE12751" s="3"/>
      <c r="BF12751" s="3"/>
      <c r="BG12751" s="3"/>
      <c r="CK12751"/>
    </row>
    <row r="12752" spans="1:89" x14ac:dyDescent="0.25">
      <c r="A12752" s="2"/>
      <c r="B12752" s="5"/>
      <c r="C12752" s="5"/>
      <c r="D12752" s="5"/>
      <c r="E12752" s="5"/>
      <c r="F12752" s="5"/>
      <c r="G12752" s="5"/>
      <c r="H12752" s="5"/>
      <c r="I12752" s="5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G12752" s="3"/>
      <c r="AH12752" s="3"/>
      <c r="AI12752" s="3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3"/>
      <c r="AU12752" s="5"/>
      <c r="AV12752" s="3"/>
      <c r="AW12752" s="3"/>
      <c r="AX12752" s="3"/>
      <c r="AY12752" s="3"/>
      <c r="AZ12752" s="3"/>
      <c r="BA12752" s="3"/>
      <c r="BB12752" s="3"/>
      <c r="BC12752" s="3"/>
      <c r="BD12752" s="3"/>
      <c r="BE12752" s="3"/>
      <c r="BF12752" s="3"/>
      <c r="BG12752" s="3"/>
      <c r="CK12752"/>
    </row>
    <row r="12753" spans="1:89" x14ac:dyDescent="0.25">
      <c r="A12753" s="2"/>
      <c r="B12753" s="5"/>
      <c r="C12753" s="5"/>
      <c r="D12753" s="5"/>
      <c r="E12753" s="5"/>
      <c r="F12753" s="5"/>
      <c r="G12753" s="5"/>
      <c r="H12753" s="5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G12753" s="3"/>
      <c r="AH12753" s="3"/>
      <c r="AI12753" s="3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3"/>
      <c r="AU12753" s="5"/>
      <c r="AV12753" s="3"/>
      <c r="AW12753" s="3"/>
      <c r="AX12753" s="3"/>
      <c r="AY12753" s="3"/>
      <c r="AZ12753" s="3"/>
      <c r="BA12753" s="3"/>
      <c r="BB12753" s="3"/>
      <c r="BC12753" s="3"/>
      <c r="BD12753" s="3"/>
      <c r="BE12753" s="3"/>
      <c r="BF12753" s="3"/>
      <c r="BG12753" s="3"/>
      <c r="CK12753"/>
    </row>
    <row r="12754" spans="1:89" x14ac:dyDescent="0.25">
      <c r="A12754" s="2"/>
      <c r="B12754" s="5"/>
      <c r="C12754" s="5"/>
      <c r="D12754" s="5"/>
      <c r="E12754" s="5"/>
      <c r="F12754" s="5"/>
      <c r="G12754" s="5"/>
      <c r="H12754" s="5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G12754" s="3"/>
      <c r="AH12754" s="3"/>
      <c r="AI12754" s="3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3"/>
      <c r="AU12754" s="5"/>
      <c r="AV12754" s="3"/>
      <c r="AW12754" s="3"/>
      <c r="AX12754" s="3"/>
      <c r="AY12754" s="3"/>
      <c r="AZ12754" s="3"/>
      <c r="BA12754" s="3"/>
      <c r="BB12754" s="3"/>
      <c r="BC12754" s="3"/>
      <c r="BD12754" s="3"/>
      <c r="BE12754" s="3"/>
      <c r="BF12754" s="3"/>
      <c r="BG12754" s="3"/>
      <c r="CK12754"/>
    </row>
    <row r="12755" spans="1:89" x14ac:dyDescent="0.25">
      <c r="A12755" s="2"/>
      <c r="B12755" s="5"/>
      <c r="C12755" s="5"/>
      <c r="D12755" s="5"/>
      <c r="E12755" s="5"/>
      <c r="F12755" s="5"/>
      <c r="G12755" s="5"/>
      <c r="H12755" s="5"/>
      <c r="I12755" s="3"/>
      <c r="J12755" s="5"/>
      <c r="K12755" s="5"/>
      <c r="L12755" s="5"/>
      <c r="M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3"/>
      <c r="AU12755" s="5"/>
      <c r="AV12755" s="3"/>
      <c r="AW12755" s="3"/>
      <c r="AX12755" s="3"/>
      <c r="AY12755" s="3"/>
      <c r="AZ12755" s="3"/>
      <c r="BA12755" s="3"/>
      <c r="BB12755" s="3"/>
      <c r="BC12755" s="3"/>
      <c r="BD12755" s="3"/>
      <c r="BE12755" s="3"/>
      <c r="BF12755" s="3"/>
      <c r="BG12755" s="3"/>
      <c r="CK12755"/>
    </row>
    <row r="12756" spans="1:89" x14ac:dyDescent="0.25">
      <c r="A12756" s="2"/>
      <c r="B12756" s="5"/>
      <c r="C12756" s="5"/>
      <c r="D12756" s="5"/>
      <c r="E12756" s="5"/>
      <c r="F12756" s="5"/>
      <c r="G12756" s="5"/>
      <c r="H12756" s="5"/>
      <c r="I12756" s="5"/>
      <c r="J12756" s="5"/>
      <c r="K12756" s="5"/>
      <c r="L12756" s="5"/>
      <c r="M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3"/>
      <c r="AU12756" s="5"/>
      <c r="AV12756" s="3"/>
      <c r="AW12756" s="3"/>
      <c r="AX12756" s="3"/>
      <c r="AY12756" s="3"/>
      <c r="AZ12756" s="3"/>
      <c r="BA12756" s="3"/>
      <c r="BB12756" s="3"/>
      <c r="BC12756" s="3"/>
      <c r="BD12756" s="3"/>
      <c r="BE12756" s="3"/>
      <c r="BF12756" s="3"/>
      <c r="BG12756" s="3"/>
      <c r="CK12756"/>
    </row>
    <row r="12757" spans="1:89" x14ac:dyDescent="0.25">
      <c r="A12757" s="2"/>
      <c r="B12757" s="5"/>
      <c r="C12757" s="5"/>
      <c r="D12757" s="5"/>
      <c r="E12757" s="5"/>
      <c r="F12757" s="5"/>
      <c r="G12757" s="5"/>
      <c r="H12757" s="5"/>
      <c r="I12757" s="3"/>
      <c r="J12757" s="5"/>
      <c r="K12757" s="5"/>
      <c r="L12757" s="3"/>
      <c r="M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3"/>
      <c r="AU12757" s="5"/>
      <c r="AV12757" s="3"/>
      <c r="AW12757" s="3"/>
      <c r="AX12757" s="3"/>
      <c r="AY12757" s="3"/>
      <c r="AZ12757" s="3"/>
      <c r="BA12757" s="3"/>
      <c r="BB12757" s="3"/>
      <c r="BC12757" s="3"/>
      <c r="BD12757" s="3"/>
      <c r="BE12757" s="3"/>
      <c r="BF12757" s="3"/>
      <c r="BG12757" s="3"/>
      <c r="CK12757"/>
    </row>
    <row r="12758" spans="1:89" x14ac:dyDescent="0.25">
      <c r="A12758" s="2"/>
      <c r="B12758" s="5"/>
      <c r="C12758" s="5"/>
      <c r="D12758" s="5"/>
      <c r="E12758" s="5"/>
      <c r="F12758" s="5"/>
      <c r="G12758" s="5"/>
      <c r="H12758" s="5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G12758" s="3"/>
      <c r="AH12758" s="3"/>
      <c r="AI12758" s="3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3"/>
      <c r="AU12758" s="5"/>
      <c r="AV12758" s="3"/>
      <c r="AW12758" s="3"/>
      <c r="AX12758" s="3"/>
      <c r="AY12758" s="3"/>
      <c r="AZ12758" s="3"/>
      <c r="BA12758" s="3"/>
      <c r="BB12758" s="3"/>
      <c r="BC12758" s="3"/>
      <c r="BD12758" s="3"/>
      <c r="BE12758" s="3"/>
      <c r="BF12758" s="3"/>
      <c r="BG12758" s="3"/>
      <c r="CK12758"/>
    </row>
    <row r="12759" spans="1:89" x14ac:dyDescent="0.25">
      <c r="A12759" s="2"/>
      <c r="B12759" s="5"/>
      <c r="C12759" s="5"/>
      <c r="D12759" s="5"/>
      <c r="E12759" s="5"/>
      <c r="F12759" s="5"/>
      <c r="G12759" s="5"/>
      <c r="H12759" s="5"/>
      <c r="I12759" s="5"/>
      <c r="J12759" s="5"/>
      <c r="K12759" s="5"/>
      <c r="L12759" s="5"/>
      <c r="M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3"/>
      <c r="AU12759" s="5"/>
      <c r="AV12759" s="3"/>
      <c r="AW12759" s="3"/>
      <c r="AX12759" s="3"/>
      <c r="AY12759" s="3"/>
      <c r="AZ12759" s="3"/>
      <c r="BA12759" s="3"/>
      <c r="BB12759" s="3"/>
      <c r="BC12759" s="3"/>
      <c r="BD12759" s="3"/>
      <c r="BE12759" s="3"/>
      <c r="BF12759" s="3"/>
      <c r="BG12759" s="3"/>
      <c r="CK12759"/>
    </row>
    <row r="12760" spans="1:89" x14ac:dyDescent="0.25">
      <c r="A12760" s="2"/>
      <c r="B12760" s="5"/>
      <c r="C12760" s="5"/>
      <c r="D12760" s="5"/>
      <c r="E12760" s="5"/>
      <c r="F12760" s="5"/>
      <c r="G12760" s="5"/>
      <c r="H12760" s="5"/>
      <c r="I12760" s="5"/>
      <c r="J12760" s="5"/>
      <c r="K12760" s="5"/>
      <c r="L12760" s="5"/>
      <c r="M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3"/>
      <c r="AU12760" s="5"/>
      <c r="AV12760" s="3"/>
      <c r="AW12760" s="3"/>
      <c r="AX12760" s="3"/>
      <c r="AY12760" s="3"/>
      <c r="AZ12760" s="3"/>
      <c r="BA12760" s="3"/>
      <c r="BB12760" s="3"/>
      <c r="BC12760" s="3"/>
      <c r="BD12760" s="3"/>
      <c r="BE12760" s="3"/>
      <c r="BF12760" s="3"/>
      <c r="BG12760" s="3"/>
      <c r="CK12760"/>
    </row>
    <row r="12761" spans="1:89" x14ac:dyDescent="0.25">
      <c r="A12761" s="2"/>
      <c r="B12761" s="5"/>
      <c r="C12761" s="5"/>
      <c r="D12761" s="5"/>
      <c r="E12761" s="5"/>
      <c r="F12761" s="5"/>
      <c r="G12761" s="5"/>
      <c r="H12761" s="5"/>
      <c r="I12761" s="3"/>
      <c r="J12761" s="5"/>
      <c r="K12761" s="5"/>
      <c r="L12761" s="5"/>
      <c r="M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3"/>
      <c r="AU12761" s="5"/>
      <c r="AV12761" s="3"/>
      <c r="AW12761" s="3"/>
      <c r="AX12761" s="3"/>
      <c r="AY12761" s="3"/>
      <c r="AZ12761" s="3"/>
      <c r="BA12761" s="3"/>
      <c r="BB12761" s="3"/>
      <c r="BC12761" s="3"/>
      <c r="BD12761" s="3"/>
      <c r="BE12761" s="3"/>
      <c r="BF12761" s="3"/>
      <c r="BG12761" s="3"/>
      <c r="CK12761"/>
    </row>
    <row r="12762" spans="1:89" x14ac:dyDescent="0.25">
      <c r="A12762" s="2"/>
      <c r="B12762" s="5"/>
      <c r="C12762" s="5"/>
      <c r="D12762" s="5"/>
      <c r="E12762" s="5"/>
      <c r="F12762" s="5"/>
      <c r="G12762" s="5"/>
      <c r="H12762" s="5"/>
      <c r="I12762" s="3"/>
      <c r="J12762" s="5"/>
      <c r="K12762" s="5"/>
      <c r="L12762" s="5"/>
      <c r="M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3"/>
      <c r="AU12762" s="5"/>
      <c r="AV12762" s="3"/>
      <c r="AW12762" s="3"/>
      <c r="AX12762" s="3"/>
      <c r="AY12762" s="3"/>
      <c r="AZ12762" s="3"/>
      <c r="BA12762" s="3"/>
      <c r="BB12762" s="3"/>
      <c r="BC12762" s="3"/>
      <c r="BD12762" s="3"/>
      <c r="BE12762" s="3"/>
      <c r="BF12762" s="3"/>
      <c r="BG12762" s="3"/>
      <c r="CK12762"/>
    </row>
    <row r="12763" spans="1:89" x14ac:dyDescent="0.25">
      <c r="A12763" s="2"/>
      <c r="B12763" s="5"/>
      <c r="C12763" s="5"/>
      <c r="D12763" s="5"/>
      <c r="E12763" s="5"/>
      <c r="F12763" s="5"/>
      <c r="G12763" s="5"/>
      <c r="H12763" s="5"/>
      <c r="I12763" s="3"/>
      <c r="J12763" s="5"/>
      <c r="K12763" s="5"/>
      <c r="L12763" s="5"/>
      <c r="M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3"/>
      <c r="AU12763" s="5"/>
      <c r="AV12763" s="3"/>
      <c r="AW12763" s="3"/>
      <c r="AX12763" s="3"/>
      <c r="AY12763" s="3"/>
      <c r="AZ12763" s="3"/>
      <c r="BA12763" s="3"/>
      <c r="BB12763" s="3"/>
      <c r="BC12763" s="3"/>
      <c r="BD12763" s="3"/>
      <c r="BE12763" s="3"/>
      <c r="BF12763" s="3"/>
      <c r="BG12763" s="3"/>
      <c r="CK12763"/>
    </row>
    <row r="12764" spans="1:89" x14ac:dyDescent="0.25">
      <c r="A12764" s="2"/>
      <c r="B12764" s="5"/>
      <c r="C12764" s="5"/>
      <c r="D12764" s="5"/>
      <c r="E12764" s="5"/>
      <c r="F12764" s="5"/>
      <c r="G12764" s="5"/>
      <c r="H12764" s="5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G12764" s="3"/>
      <c r="AH12764" s="3"/>
      <c r="AI12764" s="3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3"/>
      <c r="AU12764" s="5"/>
      <c r="AV12764" s="3"/>
      <c r="AW12764" s="3"/>
      <c r="AX12764" s="3"/>
      <c r="AY12764" s="3"/>
      <c r="AZ12764" s="3"/>
      <c r="BA12764" s="3"/>
      <c r="BB12764" s="3"/>
      <c r="BC12764" s="3"/>
      <c r="BD12764" s="3"/>
      <c r="BE12764" s="3"/>
      <c r="BF12764" s="3"/>
      <c r="BG12764" s="3"/>
      <c r="CK12764"/>
    </row>
    <row r="12765" spans="1:89" x14ac:dyDescent="0.25">
      <c r="A12765" s="2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  <c r="L12765" s="5"/>
      <c r="M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3"/>
      <c r="AU12765" s="5"/>
      <c r="AV12765" s="3"/>
      <c r="AW12765" s="3"/>
      <c r="AX12765" s="3"/>
      <c r="AY12765" s="3"/>
      <c r="AZ12765" s="3"/>
      <c r="BA12765" s="3"/>
      <c r="BB12765" s="3"/>
      <c r="BC12765" s="3"/>
      <c r="BD12765" s="3"/>
      <c r="BE12765" s="3"/>
      <c r="BF12765" s="3"/>
      <c r="BG12765" s="3"/>
      <c r="CK12765"/>
    </row>
    <row r="12766" spans="1:89" x14ac:dyDescent="0.25">
      <c r="A12766" s="2"/>
      <c r="B12766" s="5"/>
      <c r="C12766" s="5"/>
      <c r="D12766" s="5"/>
      <c r="E12766" s="5"/>
      <c r="F12766" s="5"/>
      <c r="G12766" s="5"/>
      <c r="H12766" s="5"/>
      <c r="I12766" s="5"/>
      <c r="J12766" s="5"/>
      <c r="K12766" s="5"/>
      <c r="L12766" s="5"/>
      <c r="M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3"/>
      <c r="AU12766" s="5"/>
      <c r="AV12766" s="3"/>
      <c r="AW12766" s="3"/>
      <c r="AX12766" s="3"/>
      <c r="AY12766" s="3"/>
      <c r="AZ12766" s="3"/>
      <c r="BA12766" s="3"/>
      <c r="BB12766" s="3"/>
      <c r="BC12766" s="3"/>
      <c r="BD12766" s="3"/>
      <c r="BE12766" s="3"/>
      <c r="BF12766" s="3"/>
      <c r="BG12766" s="3"/>
      <c r="CK12766"/>
    </row>
    <row r="12767" spans="1:89" x14ac:dyDescent="0.25">
      <c r="A12767" s="2"/>
      <c r="B12767" s="5"/>
      <c r="C12767" s="5"/>
      <c r="D12767" s="5"/>
      <c r="E12767" s="5"/>
      <c r="F12767" s="5"/>
      <c r="G12767" s="5"/>
      <c r="H12767" s="5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G12767" s="3"/>
      <c r="AH12767" s="3"/>
      <c r="AI12767" s="3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3"/>
      <c r="AU12767" s="5"/>
      <c r="AV12767" s="3"/>
      <c r="AW12767" s="3"/>
      <c r="AX12767" s="3"/>
      <c r="AY12767" s="3"/>
      <c r="AZ12767" s="3"/>
      <c r="BA12767" s="3"/>
      <c r="BB12767" s="3"/>
      <c r="BC12767" s="3"/>
      <c r="BD12767" s="3"/>
      <c r="BE12767" s="3"/>
      <c r="BF12767" s="3"/>
      <c r="BG12767" s="3"/>
      <c r="CK12767"/>
    </row>
    <row r="12768" spans="1:89" x14ac:dyDescent="0.25">
      <c r="A12768" s="2"/>
      <c r="B12768" s="5"/>
      <c r="C12768" s="5"/>
      <c r="D12768" s="5"/>
      <c r="E12768" s="5"/>
      <c r="F12768" s="5"/>
      <c r="G12768" s="5"/>
      <c r="H12768" s="5"/>
      <c r="I12768" s="5"/>
      <c r="J12768" s="5"/>
      <c r="K12768" s="5"/>
      <c r="L12768" s="5"/>
      <c r="M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3"/>
      <c r="AU12768" s="5"/>
      <c r="AV12768" s="3"/>
      <c r="AW12768" s="3"/>
      <c r="AX12768" s="3"/>
      <c r="AY12768" s="3"/>
      <c r="AZ12768" s="3"/>
      <c r="BA12768" s="3"/>
      <c r="BB12768" s="3"/>
      <c r="BC12768" s="3"/>
      <c r="BD12768" s="3"/>
      <c r="BE12768" s="3"/>
      <c r="BF12768" s="3"/>
      <c r="BG12768" s="3"/>
      <c r="CK12768"/>
    </row>
    <row r="12769" spans="1:89" x14ac:dyDescent="0.25">
      <c r="A12769" s="2"/>
      <c r="B12769" s="5"/>
      <c r="C12769" s="5"/>
      <c r="D12769" s="5"/>
      <c r="E12769" s="5"/>
      <c r="F12769" s="5"/>
      <c r="G12769" s="5"/>
      <c r="H12769" s="5"/>
      <c r="I12769" s="5"/>
      <c r="J12769" s="5"/>
      <c r="K12769" s="5"/>
      <c r="L12769" s="5"/>
      <c r="M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3"/>
      <c r="AU12769" s="5"/>
      <c r="AV12769" s="3"/>
      <c r="AW12769" s="3"/>
      <c r="AX12769" s="3"/>
      <c r="AY12769" s="3"/>
      <c r="AZ12769" s="3"/>
      <c r="BA12769" s="3"/>
      <c r="BB12769" s="3"/>
      <c r="BC12769" s="3"/>
      <c r="BD12769" s="3"/>
      <c r="BE12769" s="3"/>
      <c r="BF12769" s="3"/>
      <c r="BG12769" s="3"/>
      <c r="CK12769"/>
    </row>
    <row r="12770" spans="1:89" x14ac:dyDescent="0.25">
      <c r="A12770" s="2"/>
      <c r="B12770" s="5"/>
      <c r="C12770" s="5"/>
      <c r="D12770" s="5"/>
      <c r="E12770" s="5"/>
      <c r="F12770" s="5"/>
      <c r="G12770" s="5"/>
      <c r="H12770" s="5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G12770" s="3"/>
      <c r="AH12770" s="3"/>
      <c r="AI12770" s="3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3"/>
      <c r="AU12770" s="5"/>
      <c r="AV12770" s="3"/>
      <c r="AW12770" s="3"/>
      <c r="AX12770" s="3"/>
      <c r="AY12770" s="3"/>
      <c r="AZ12770" s="3"/>
      <c r="BA12770" s="3"/>
      <c r="BB12770" s="3"/>
      <c r="BC12770" s="3"/>
      <c r="BD12770" s="3"/>
      <c r="BE12770" s="3"/>
      <c r="BF12770" s="3"/>
      <c r="BG12770" s="3"/>
      <c r="CK12770"/>
    </row>
    <row r="12771" spans="1:89" x14ac:dyDescent="0.25">
      <c r="A12771" s="2"/>
      <c r="B12771" s="5"/>
      <c r="C12771" s="5"/>
      <c r="D12771" s="5"/>
      <c r="E12771" s="5"/>
      <c r="F12771" s="5"/>
      <c r="G12771" s="5"/>
      <c r="H12771" s="5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G12771" s="3"/>
      <c r="AH12771" s="3"/>
      <c r="AI12771" s="3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3"/>
      <c r="AU12771" s="5"/>
      <c r="AV12771" s="3"/>
      <c r="AW12771" s="3"/>
      <c r="AX12771" s="3"/>
      <c r="AY12771" s="3"/>
      <c r="AZ12771" s="3"/>
      <c r="BA12771" s="3"/>
      <c r="BB12771" s="3"/>
      <c r="BC12771" s="3"/>
      <c r="BD12771" s="3"/>
      <c r="BE12771" s="3"/>
      <c r="BF12771" s="3"/>
      <c r="BG12771" s="3"/>
      <c r="CK12771"/>
    </row>
    <row r="12772" spans="1:89" x14ac:dyDescent="0.25">
      <c r="A12772" s="2"/>
      <c r="B12772" s="5"/>
      <c r="C12772" s="5"/>
      <c r="D12772" s="5"/>
      <c r="E12772" s="5"/>
      <c r="F12772" s="5"/>
      <c r="G12772" s="5"/>
      <c r="H12772" s="5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G12772" s="3"/>
      <c r="AH12772" s="3"/>
      <c r="AI12772" s="3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3"/>
      <c r="AU12772" s="5"/>
      <c r="AV12772" s="3"/>
      <c r="AW12772" s="3"/>
      <c r="AX12772" s="3"/>
      <c r="AY12772" s="3"/>
      <c r="AZ12772" s="3"/>
      <c r="BA12772" s="3"/>
      <c r="BB12772" s="3"/>
      <c r="BC12772" s="3"/>
      <c r="BD12772" s="3"/>
      <c r="BE12772" s="3"/>
      <c r="BF12772" s="3"/>
      <c r="BG12772" s="3"/>
      <c r="CK12772"/>
    </row>
    <row r="12773" spans="1:89" x14ac:dyDescent="0.25">
      <c r="A12773" s="2"/>
      <c r="B12773" s="5"/>
      <c r="C12773" s="5"/>
      <c r="D12773" s="5"/>
      <c r="E12773" s="5"/>
      <c r="F12773" s="5"/>
      <c r="G12773" s="5"/>
      <c r="H12773" s="5"/>
      <c r="I12773" s="5"/>
      <c r="J12773" s="5"/>
      <c r="K12773" s="5"/>
      <c r="L12773" s="5"/>
      <c r="M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3"/>
      <c r="AU12773" s="5"/>
      <c r="AV12773" s="3"/>
      <c r="AW12773" s="3"/>
      <c r="AX12773" s="3"/>
      <c r="AY12773" s="3"/>
      <c r="AZ12773" s="3"/>
      <c r="BA12773" s="3"/>
      <c r="BB12773" s="3"/>
      <c r="BC12773" s="3"/>
      <c r="BD12773" s="3"/>
      <c r="BE12773" s="3"/>
      <c r="BF12773" s="3"/>
      <c r="BG12773" s="3"/>
      <c r="CK12773"/>
    </row>
    <row r="12774" spans="1:89" x14ac:dyDescent="0.25">
      <c r="A12774" s="2"/>
      <c r="B12774" s="5"/>
      <c r="C12774" s="5"/>
      <c r="D12774" s="5"/>
      <c r="E12774" s="5"/>
      <c r="F12774" s="5"/>
      <c r="G12774" s="5"/>
      <c r="H12774" s="5"/>
      <c r="I12774" s="5"/>
      <c r="J12774" s="5"/>
      <c r="K12774" s="5"/>
      <c r="L12774" s="5"/>
      <c r="M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3"/>
      <c r="AU12774" s="5"/>
      <c r="AV12774" s="3"/>
      <c r="AW12774" s="3"/>
      <c r="AX12774" s="3"/>
      <c r="AY12774" s="3"/>
      <c r="AZ12774" s="3"/>
      <c r="BA12774" s="3"/>
      <c r="BB12774" s="3"/>
      <c r="BC12774" s="3"/>
      <c r="BD12774" s="3"/>
      <c r="BE12774" s="3"/>
      <c r="BF12774" s="3"/>
      <c r="BG12774" s="3"/>
      <c r="CK12774"/>
    </row>
    <row r="12775" spans="1:89" x14ac:dyDescent="0.25">
      <c r="A12775" s="2"/>
      <c r="B12775" s="5"/>
      <c r="C12775" s="5"/>
      <c r="D12775" s="5"/>
      <c r="E12775" s="5"/>
      <c r="F12775" s="5"/>
      <c r="G12775" s="5"/>
      <c r="H12775" s="5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G12775" s="3"/>
      <c r="AH12775" s="3"/>
      <c r="AI12775" s="3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3"/>
      <c r="AU12775" s="5"/>
      <c r="AV12775" s="3"/>
      <c r="AW12775" s="3"/>
      <c r="AX12775" s="3"/>
      <c r="AY12775" s="3"/>
      <c r="AZ12775" s="3"/>
      <c r="BA12775" s="3"/>
      <c r="BB12775" s="3"/>
      <c r="BC12775" s="3"/>
      <c r="BD12775" s="3"/>
      <c r="BE12775" s="3"/>
      <c r="BF12775" s="3"/>
      <c r="BG12775" s="3"/>
      <c r="CK12775"/>
    </row>
    <row r="12776" spans="1:89" x14ac:dyDescent="0.25">
      <c r="A12776" s="2"/>
      <c r="B12776" s="5"/>
      <c r="C12776" s="5"/>
      <c r="D12776" s="5"/>
      <c r="E12776" s="5"/>
      <c r="F12776" s="5"/>
      <c r="G12776" s="5"/>
      <c r="H12776" s="5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G12776" s="3"/>
      <c r="AH12776" s="3"/>
      <c r="AI12776" s="3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3"/>
      <c r="AU12776" s="5"/>
      <c r="AV12776" s="3"/>
      <c r="AW12776" s="3"/>
      <c r="AX12776" s="3"/>
      <c r="AY12776" s="3"/>
      <c r="AZ12776" s="3"/>
      <c r="BA12776" s="3"/>
      <c r="BB12776" s="3"/>
      <c r="BC12776" s="3"/>
      <c r="BD12776" s="3"/>
      <c r="BE12776" s="3"/>
      <c r="BF12776" s="3"/>
      <c r="BG12776" s="3"/>
      <c r="CK12776"/>
    </row>
    <row r="12777" spans="1:89" x14ac:dyDescent="0.25">
      <c r="A12777" s="2"/>
      <c r="B12777" s="5"/>
      <c r="C12777" s="5"/>
      <c r="D12777" s="5"/>
      <c r="E12777" s="5"/>
      <c r="F12777" s="5"/>
      <c r="G12777" s="5"/>
      <c r="H12777" s="5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G12777" s="3"/>
      <c r="AH12777" s="3"/>
      <c r="AI12777" s="3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3"/>
      <c r="AU12777" s="5"/>
      <c r="AV12777" s="3"/>
      <c r="AW12777" s="3"/>
      <c r="AX12777" s="3"/>
      <c r="AY12777" s="3"/>
      <c r="AZ12777" s="3"/>
      <c r="BA12777" s="3"/>
      <c r="BB12777" s="3"/>
      <c r="BC12777" s="3"/>
      <c r="BD12777" s="3"/>
      <c r="BE12777" s="3"/>
      <c r="BF12777" s="3"/>
      <c r="BG12777" s="3"/>
      <c r="CK12777"/>
    </row>
    <row r="12778" spans="1:89" x14ac:dyDescent="0.25">
      <c r="A12778" s="2"/>
      <c r="B12778" s="5"/>
      <c r="C12778" s="5"/>
      <c r="D12778" s="5"/>
      <c r="E12778" s="5"/>
      <c r="F12778" s="5"/>
      <c r="G12778" s="5"/>
      <c r="H12778" s="5"/>
      <c r="I12778" s="5"/>
      <c r="J12778" s="5"/>
      <c r="K12778" s="5"/>
      <c r="L12778" s="5"/>
      <c r="M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3"/>
      <c r="AU12778" s="5"/>
      <c r="AV12778" s="3"/>
      <c r="AW12778" s="3"/>
      <c r="AX12778" s="3"/>
      <c r="AY12778" s="3"/>
      <c r="AZ12778" s="3"/>
      <c r="BA12778" s="3"/>
      <c r="BB12778" s="3"/>
      <c r="BC12778" s="3"/>
      <c r="BD12778" s="3"/>
      <c r="BE12778" s="3"/>
      <c r="BF12778" s="3"/>
      <c r="BG12778" s="3"/>
      <c r="CK12778"/>
    </row>
    <row r="12779" spans="1:89" x14ac:dyDescent="0.25">
      <c r="A12779" s="2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  <c r="L12779" s="5"/>
      <c r="M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3"/>
      <c r="AU12779" s="5"/>
      <c r="AV12779" s="3"/>
      <c r="AW12779" s="3"/>
      <c r="AX12779" s="3"/>
      <c r="AY12779" s="3"/>
      <c r="AZ12779" s="3"/>
      <c r="BA12779" s="3"/>
      <c r="BB12779" s="3"/>
      <c r="BC12779" s="3"/>
      <c r="BD12779" s="3"/>
      <c r="BE12779" s="3"/>
      <c r="BF12779" s="3"/>
      <c r="BG12779" s="3"/>
      <c r="CK12779"/>
    </row>
    <row r="12780" spans="1:89" x14ac:dyDescent="0.25">
      <c r="A12780" s="2"/>
      <c r="B12780" s="5"/>
      <c r="C12780" s="5"/>
      <c r="D12780" s="5"/>
      <c r="E12780" s="5"/>
      <c r="F12780" s="5"/>
      <c r="G12780" s="5"/>
      <c r="H12780" s="5"/>
      <c r="I12780" s="5"/>
      <c r="J12780" s="3"/>
      <c r="K12780" s="3"/>
      <c r="L12780" s="5"/>
      <c r="M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3"/>
      <c r="AU12780" s="5"/>
      <c r="AV12780" s="3"/>
      <c r="AW12780" s="3"/>
      <c r="AX12780" s="3"/>
      <c r="AY12780" s="3"/>
      <c r="AZ12780" s="3"/>
      <c r="BA12780" s="3"/>
      <c r="BB12780" s="3"/>
      <c r="BC12780" s="3"/>
      <c r="BD12780" s="3"/>
      <c r="BE12780" s="3"/>
      <c r="BF12780" s="3"/>
      <c r="BG12780" s="3"/>
      <c r="CK12780"/>
    </row>
    <row r="12781" spans="1:89" x14ac:dyDescent="0.25">
      <c r="A12781" s="2"/>
      <c r="B12781" s="5"/>
      <c r="C12781" s="5"/>
      <c r="D12781" s="5"/>
      <c r="E12781" s="5"/>
      <c r="F12781" s="5"/>
      <c r="G12781" s="5"/>
      <c r="H12781" s="5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G12781" s="3"/>
      <c r="AH12781" s="3"/>
      <c r="AI12781" s="3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3"/>
      <c r="AU12781" s="5"/>
      <c r="AV12781" s="3"/>
      <c r="AW12781" s="3"/>
      <c r="AX12781" s="3"/>
      <c r="AY12781" s="3"/>
      <c r="AZ12781" s="3"/>
      <c r="BA12781" s="3"/>
      <c r="BB12781" s="3"/>
      <c r="BC12781" s="3"/>
      <c r="BD12781" s="3"/>
      <c r="BE12781" s="3"/>
      <c r="BF12781" s="3"/>
      <c r="BG12781" s="3"/>
      <c r="CK12781"/>
    </row>
    <row r="12782" spans="1:89" x14ac:dyDescent="0.25">
      <c r="A12782" s="2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3"/>
      <c r="AU12782" s="5"/>
      <c r="AV12782" s="3"/>
      <c r="AW12782" s="3"/>
      <c r="AX12782" s="3"/>
      <c r="AY12782" s="3"/>
      <c r="AZ12782" s="3"/>
      <c r="BA12782" s="3"/>
      <c r="BB12782" s="3"/>
      <c r="BC12782" s="3"/>
      <c r="BD12782" s="3"/>
      <c r="BE12782" s="3"/>
      <c r="BF12782" s="3"/>
      <c r="BG12782" s="3"/>
      <c r="CK12782"/>
    </row>
    <row r="12783" spans="1:89" x14ac:dyDescent="0.25">
      <c r="A12783" s="2"/>
      <c r="B12783" s="5"/>
      <c r="C12783" s="5"/>
      <c r="D12783" s="5"/>
      <c r="E12783" s="5"/>
      <c r="F12783" s="5"/>
      <c r="G12783" s="5"/>
      <c r="H12783" s="5"/>
      <c r="I12783" s="5"/>
      <c r="J12783" s="5"/>
      <c r="K12783" s="5"/>
      <c r="L12783" s="5"/>
      <c r="M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3"/>
      <c r="AU12783" s="5"/>
      <c r="AV12783" s="3"/>
      <c r="AW12783" s="3"/>
      <c r="AX12783" s="3"/>
      <c r="AY12783" s="3"/>
      <c r="AZ12783" s="3"/>
      <c r="BA12783" s="3"/>
      <c r="BB12783" s="3"/>
      <c r="BC12783" s="3"/>
      <c r="BD12783" s="3"/>
      <c r="BE12783" s="3"/>
      <c r="BF12783" s="3"/>
      <c r="BG12783" s="3"/>
      <c r="CK12783"/>
    </row>
    <row r="12784" spans="1:89" x14ac:dyDescent="0.25">
      <c r="A12784" s="2"/>
      <c r="B12784" s="5"/>
      <c r="C12784" s="5"/>
      <c r="D12784" s="5"/>
      <c r="E12784" s="5"/>
      <c r="F12784" s="5"/>
      <c r="G12784" s="5"/>
      <c r="H12784" s="5"/>
      <c r="I12784" s="5"/>
      <c r="J12784" s="5"/>
      <c r="K12784" s="5"/>
      <c r="L12784" s="5"/>
      <c r="M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3"/>
      <c r="AU12784" s="5"/>
      <c r="AV12784" s="3"/>
      <c r="AW12784" s="3"/>
      <c r="AX12784" s="3"/>
      <c r="AY12784" s="3"/>
      <c r="AZ12784" s="3"/>
      <c r="BA12784" s="3"/>
      <c r="BB12784" s="3"/>
      <c r="BC12784" s="3"/>
      <c r="BD12784" s="3"/>
      <c r="BE12784" s="3"/>
      <c r="BF12784" s="3"/>
      <c r="BG12784" s="3"/>
      <c r="CK12784"/>
    </row>
    <row r="12785" spans="1:89" x14ac:dyDescent="0.25">
      <c r="A12785" s="2"/>
      <c r="B12785" s="5"/>
      <c r="C12785" s="5"/>
      <c r="D12785" s="5"/>
      <c r="E12785" s="5"/>
      <c r="F12785" s="5"/>
      <c r="G12785" s="5"/>
      <c r="H12785" s="5"/>
      <c r="I12785" s="5"/>
      <c r="J12785" s="5"/>
      <c r="K12785" s="5"/>
      <c r="L12785" s="5"/>
      <c r="M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3"/>
      <c r="AU12785" s="5"/>
      <c r="AV12785" s="3"/>
      <c r="AW12785" s="3"/>
      <c r="AX12785" s="3"/>
      <c r="AY12785" s="3"/>
      <c r="AZ12785" s="3"/>
      <c r="BA12785" s="3"/>
      <c r="BB12785" s="3"/>
      <c r="BC12785" s="3"/>
      <c r="BD12785" s="3"/>
      <c r="BE12785" s="3"/>
      <c r="BF12785" s="3"/>
      <c r="BG12785" s="3"/>
      <c r="CK12785"/>
    </row>
    <row r="12786" spans="1:89" x14ac:dyDescent="0.25">
      <c r="A12786" s="2"/>
      <c r="B12786" s="5"/>
      <c r="C12786" s="5"/>
      <c r="D12786" s="5"/>
      <c r="E12786" s="5"/>
      <c r="F12786" s="5"/>
      <c r="G12786" s="5"/>
      <c r="H12786" s="5"/>
      <c r="I12786" s="5"/>
      <c r="J12786" s="5"/>
      <c r="K12786" s="5"/>
      <c r="L12786" s="5"/>
      <c r="M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3"/>
      <c r="AU12786" s="5"/>
      <c r="AV12786" s="3"/>
      <c r="AW12786" s="3"/>
      <c r="AX12786" s="3"/>
      <c r="AY12786" s="3"/>
      <c r="AZ12786" s="3"/>
      <c r="BA12786" s="3"/>
      <c r="BB12786" s="3"/>
      <c r="BC12786" s="3"/>
      <c r="BD12786" s="3"/>
      <c r="BE12786" s="3"/>
      <c r="BF12786" s="3"/>
      <c r="BG12786" s="3"/>
      <c r="CK12786"/>
    </row>
    <row r="12787" spans="1:89" x14ac:dyDescent="0.25">
      <c r="A12787" s="2"/>
      <c r="B12787" s="5"/>
      <c r="C12787" s="5"/>
      <c r="D12787" s="5"/>
      <c r="E12787" s="5"/>
      <c r="F12787" s="5"/>
      <c r="G12787" s="5"/>
      <c r="H12787" s="5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3"/>
      <c r="AU12787" s="5"/>
      <c r="AV12787" s="3"/>
      <c r="AW12787" s="3"/>
      <c r="AX12787" s="3"/>
      <c r="AY12787" s="3"/>
      <c r="AZ12787" s="3"/>
      <c r="BA12787" s="3"/>
      <c r="BB12787" s="3"/>
      <c r="BC12787" s="3"/>
      <c r="BD12787" s="3"/>
      <c r="BE12787" s="3"/>
      <c r="BF12787" s="3"/>
      <c r="BG12787" s="3"/>
      <c r="CK12787"/>
    </row>
    <row r="12788" spans="1:89" x14ac:dyDescent="0.25">
      <c r="A12788" s="2"/>
      <c r="B12788" s="5"/>
      <c r="C12788" s="5"/>
      <c r="D12788" s="5"/>
      <c r="E12788" s="5"/>
      <c r="F12788" s="5"/>
      <c r="G12788" s="5"/>
      <c r="H12788" s="5"/>
      <c r="I12788" s="5"/>
      <c r="J12788" s="5"/>
      <c r="K12788" s="5"/>
      <c r="L12788" s="5"/>
      <c r="M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3"/>
      <c r="AU12788" s="5"/>
      <c r="AV12788" s="3"/>
      <c r="AW12788" s="3"/>
      <c r="AX12788" s="3"/>
      <c r="AY12788" s="3"/>
      <c r="AZ12788" s="3"/>
      <c r="BA12788" s="3"/>
      <c r="BB12788" s="3"/>
      <c r="BC12788" s="3"/>
      <c r="BD12788" s="3"/>
      <c r="BE12788" s="3"/>
      <c r="BF12788" s="3"/>
      <c r="BG12788" s="3"/>
      <c r="CK12788"/>
    </row>
    <row r="12789" spans="1:89" x14ac:dyDescent="0.25">
      <c r="A12789" s="2"/>
      <c r="B12789" s="5"/>
      <c r="C12789" s="5"/>
      <c r="D12789" s="5"/>
      <c r="E12789" s="5"/>
      <c r="F12789" s="5"/>
      <c r="G12789" s="5"/>
      <c r="H12789" s="5"/>
      <c r="I12789" s="5"/>
      <c r="J12789" s="5"/>
      <c r="K12789" s="5"/>
      <c r="L12789" s="5"/>
      <c r="M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3"/>
      <c r="AU12789" s="5"/>
      <c r="AV12789" s="3"/>
      <c r="AW12789" s="3"/>
      <c r="AX12789" s="3"/>
      <c r="AY12789" s="3"/>
      <c r="AZ12789" s="3"/>
      <c r="BA12789" s="3"/>
      <c r="BB12789" s="3"/>
      <c r="BC12789" s="3"/>
      <c r="BD12789" s="3"/>
      <c r="BE12789" s="3"/>
      <c r="BF12789" s="3"/>
      <c r="BG12789" s="3"/>
      <c r="CK12789"/>
    </row>
    <row r="12790" spans="1:89" x14ac:dyDescent="0.25">
      <c r="A12790" s="2"/>
      <c r="B12790" s="5"/>
      <c r="C12790" s="5"/>
      <c r="D12790" s="5"/>
      <c r="E12790" s="5"/>
      <c r="F12790" s="5"/>
      <c r="G12790" s="5"/>
      <c r="H12790" s="5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3"/>
      <c r="AU12790" s="5"/>
      <c r="AV12790" s="3"/>
      <c r="AW12790" s="3"/>
      <c r="AX12790" s="3"/>
      <c r="AY12790" s="3"/>
      <c r="AZ12790" s="3"/>
      <c r="BA12790" s="3"/>
      <c r="BB12790" s="3"/>
      <c r="BC12790" s="3"/>
      <c r="BD12790" s="3"/>
      <c r="BE12790" s="3"/>
      <c r="BF12790" s="3"/>
      <c r="BG12790" s="3"/>
      <c r="CK12790"/>
    </row>
    <row r="12791" spans="1:89" x14ac:dyDescent="0.25">
      <c r="A12791" s="2"/>
      <c r="B12791" s="5"/>
      <c r="C12791" s="5"/>
      <c r="D12791" s="5"/>
      <c r="E12791" s="5"/>
      <c r="F12791" s="5"/>
      <c r="G12791" s="5"/>
      <c r="H12791" s="5"/>
      <c r="I12791" s="5"/>
      <c r="J12791" s="5"/>
      <c r="K12791" s="5"/>
      <c r="L12791" s="5"/>
      <c r="M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3"/>
      <c r="AU12791" s="5"/>
      <c r="AV12791" s="3"/>
      <c r="AW12791" s="3"/>
      <c r="AX12791" s="3"/>
      <c r="AY12791" s="3"/>
      <c r="AZ12791" s="3"/>
      <c r="BA12791" s="3"/>
      <c r="BB12791" s="3"/>
      <c r="BC12791" s="3"/>
      <c r="BD12791" s="3"/>
      <c r="BE12791" s="3"/>
      <c r="BF12791" s="3"/>
      <c r="BG12791" s="3"/>
      <c r="CK12791"/>
    </row>
    <row r="12792" spans="1:89" x14ac:dyDescent="0.25">
      <c r="A12792" s="2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  <c r="L12792" s="5"/>
      <c r="M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3"/>
      <c r="AU12792" s="5"/>
      <c r="AV12792" s="3"/>
      <c r="AW12792" s="3"/>
      <c r="AX12792" s="3"/>
      <c r="AY12792" s="3"/>
      <c r="AZ12792" s="3"/>
      <c r="BA12792" s="3"/>
      <c r="BB12792" s="3"/>
      <c r="BC12792" s="3"/>
      <c r="BD12792" s="3"/>
      <c r="BE12792" s="3"/>
      <c r="BF12792" s="3"/>
      <c r="BG12792" s="3"/>
      <c r="CK12792"/>
    </row>
    <row r="12793" spans="1:89" x14ac:dyDescent="0.25">
      <c r="A12793" s="2"/>
      <c r="B12793" s="5"/>
      <c r="C12793" s="5"/>
      <c r="D12793" s="5"/>
      <c r="E12793" s="5"/>
      <c r="F12793" s="5"/>
      <c r="G12793" s="5"/>
      <c r="H12793" s="5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G12793" s="3"/>
      <c r="AH12793" s="3"/>
      <c r="AI12793" s="3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3"/>
      <c r="AU12793" s="5"/>
      <c r="AV12793" s="3"/>
      <c r="AW12793" s="3"/>
      <c r="AX12793" s="3"/>
      <c r="AY12793" s="3"/>
      <c r="AZ12793" s="3"/>
      <c r="BA12793" s="3"/>
      <c r="BB12793" s="3"/>
      <c r="BC12793" s="3"/>
      <c r="BD12793" s="3"/>
      <c r="BE12793" s="3"/>
      <c r="BF12793" s="3"/>
      <c r="BG12793" s="3"/>
      <c r="CK12793"/>
    </row>
    <row r="12794" spans="1:89" x14ac:dyDescent="0.25">
      <c r="A12794" s="2"/>
      <c r="B12794" s="5"/>
      <c r="C12794" s="5"/>
      <c r="D12794" s="5"/>
      <c r="E12794" s="5"/>
      <c r="F12794" s="5"/>
      <c r="G12794" s="5"/>
      <c r="H12794" s="5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G12794" s="3"/>
      <c r="AH12794" s="3"/>
      <c r="AI12794" s="3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3"/>
      <c r="AU12794" s="5"/>
      <c r="AV12794" s="3"/>
      <c r="AW12794" s="3"/>
      <c r="AX12794" s="3"/>
      <c r="AY12794" s="3"/>
      <c r="AZ12794" s="3"/>
      <c r="BA12794" s="3"/>
      <c r="BB12794" s="3"/>
      <c r="BC12794" s="3"/>
      <c r="BD12794" s="3"/>
      <c r="BE12794" s="3"/>
      <c r="BF12794" s="3"/>
      <c r="BG12794" s="3"/>
      <c r="CK12794"/>
    </row>
    <row r="12795" spans="1:89" x14ac:dyDescent="0.25">
      <c r="A12795" s="2"/>
      <c r="B12795" s="5"/>
      <c r="C12795" s="5"/>
      <c r="D12795" s="5"/>
      <c r="E12795" s="5"/>
      <c r="F12795" s="5"/>
      <c r="G12795" s="5"/>
      <c r="H12795" s="5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3"/>
      <c r="AU12795" s="5"/>
      <c r="AV12795" s="3"/>
      <c r="AW12795" s="3"/>
      <c r="AX12795" s="3"/>
      <c r="AY12795" s="3"/>
      <c r="AZ12795" s="3"/>
      <c r="BA12795" s="3"/>
      <c r="BB12795" s="3"/>
      <c r="BC12795" s="3"/>
      <c r="BD12795" s="3"/>
      <c r="BE12795" s="3"/>
      <c r="BF12795" s="3"/>
      <c r="BG12795" s="3"/>
      <c r="CK12795"/>
    </row>
    <row r="12796" spans="1:89" x14ac:dyDescent="0.25">
      <c r="A12796" s="2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5"/>
      <c r="M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3"/>
      <c r="AU12796" s="5"/>
      <c r="AV12796" s="3"/>
      <c r="AW12796" s="3"/>
      <c r="AX12796" s="3"/>
      <c r="AY12796" s="3"/>
      <c r="AZ12796" s="3"/>
      <c r="BA12796" s="3"/>
      <c r="BB12796" s="3"/>
      <c r="BC12796" s="3"/>
      <c r="BD12796" s="3"/>
      <c r="BE12796" s="3"/>
      <c r="BF12796" s="3"/>
      <c r="BG12796" s="3"/>
      <c r="CK12796"/>
    </row>
    <row r="12797" spans="1:89" x14ac:dyDescent="0.25">
      <c r="A12797" s="2"/>
      <c r="B12797" s="5"/>
      <c r="C12797" s="5"/>
      <c r="D12797" s="5"/>
      <c r="E12797" s="5"/>
      <c r="F12797" s="5"/>
      <c r="G12797" s="5"/>
      <c r="H12797" s="5"/>
      <c r="I12797" s="5"/>
      <c r="J12797" s="5"/>
      <c r="K12797" s="5"/>
      <c r="L12797" s="5"/>
      <c r="M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3"/>
      <c r="AU12797" s="5"/>
      <c r="AV12797" s="3"/>
      <c r="AW12797" s="3"/>
      <c r="AX12797" s="3"/>
      <c r="AY12797" s="3"/>
      <c r="AZ12797" s="3"/>
      <c r="BA12797" s="3"/>
      <c r="BB12797" s="3"/>
      <c r="BC12797" s="3"/>
      <c r="BD12797" s="3"/>
      <c r="BE12797" s="3"/>
      <c r="BF12797" s="3"/>
      <c r="BG12797" s="3"/>
      <c r="CK12797"/>
    </row>
    <row r="12798" spans="1:89" x14ac:dyDescent="0.25">
      <c r="A12798" s="2"/>
      <c r="B12798" s="5"/>
      <c r="C12798" s="5"/>
      <c r="D12798" s="5"/>
      <c r="E12798" s="5"/>
      <c r="F12798" s="5"/>
      <c r="G12798" s="5"/>
      <c r="H12798" s="5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G12798" s="3"/>
      <c r="AH12798" s="3"/>
      <c r="AI12798" s="3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3"/>
      <c r="AU12798" s="5"/>
      <c r="AV12798" s="3"/>
      <c r="AW12798" s="3"/>
      <c r="AX12798" s="3"/>
      <c r="AY12798" s="3"/>
      <c r="AZ12798" s="3"/>
      <c r="BA12798" s="3"/>
      <c r="BB12798" s="3"/>
      <c r="BC12798" s="3"/>
      <c r="BD12798" s="3"/>
      <c r="BE12798" s="3"/>
      <c r="BF12798" s="3"/>
      <c r="BG12798" s="3"/>
      <c r="CK12798"/>
    </row>
    <row r="12799" spans="1:89" x14ac:dyDescent="0.25">
      <c r="A12799" s="2"/>
      <c r="B12799" s="5"/>
      <c r="C12799" s="5"/>
      <c r="D12799" s="5"/>
      <c r="E12799" s="5"/>
      <c r="F12799" s="5"/>
      <c r="G12799" s="5"/>
      <c r="H12799" s="5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G12799" s="3"/>
      <c r="AH12799" s="3"/>
      <c r="AI12799" s="3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3"/>
      <c r="AU12799" s="5"/>
      <c r="AV12799" s="3"/>
      <c r="AW12799" s="3"/>
      <c r="AX12799" s="3"/>
      <c r="AY12799" s="3"/>
      <c r="AZ12799" s="3"/>
      <c r="BA12799" s="3"/>
      <c r="BB12799" s="3"/>
      <c r="BC12799" s="3"/>
      <c r="BD12799" s="3"/>
      <c r="BE12799" s="3"/>
      <c r="BF12799" s="3"/>
      <c r="BG12799" s="3"/>
      <c r="CK12799"/>
    </row>
    <row r="12800" spans="1:89" x14ac:dyDescent="0.25">
      <c r="A12800" s="2"/>
      <c r="B12800" s="5"/>
      <c r="C12800" s="5"/>
      <c r="D12800" s="5"/>
      <c r="E12800" s="5"/>
      <c r="F12800" s="5"/>
      <c r="G12800" s="5"/>
      <c r="H12800" s="5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G12800" s="3"/>
      <c r="AH12800" s="3"/>
      <c r="AI12800" s="3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3"/>
      <c r="AU12800" s="5"/>
      <c r="AV12800" s="3"/>
      <c r="AW12800" s="3"/>
      <c r="AX12800" s="3"/>
      <c r="AY12800" s="3"/>
      <c r="AZ12800" s="3"/>
      <c r="BA12800" s="3"/>
      <c r="BB12800" s="3"/>
      <c r="BC12800" s="3"/>
      <c r="BD12800" s="3"/>
      <c r="BE12800" s="3"/>
      <c r="BF12800" s="3"/>
      <c r="BG12800" s="3"/>
      <c r="CK12800"/>
    </row>
    <row r="12801" spans="1:89" x14ac:dyDescent="0.25">
      <c r="A12801" s="2"/>
      <c r="B12801" s="5"/>
      <c r="C12801" s="5"/>
      <c r="D12801" s="5"/>
      <c r="E12801" s="5"/>
      <c r="F12801" s="5"/>
      <c r="G12801" s="5"/>
      <c r="H12801" s="5"/>
      <c r="I12801" s="5"/>
      <c r="J12801" s="5"/>
      <c r="K12801" s="5"/>
      <c r="L12801" s="5"/>
      <c r="M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3"/>
      <c r="AU12801" s="5"/>
      <c r="AV12801" s="3"/>
      <c r="AW12801" s="3"/>
      <c r="AX12801" s="3"/>
      <c r="AY12801" s="3"/>
      <c r="AZ12801" s="3"/>
      <c r="BA12801" s="3"/>
      <c r="BB12801" s="3"/>
      <c r="BC12801" s="3"/>
      <c r="BD12801" s="3"/>
      <c r="BE12801" s="3"/>
      <c r="BF12801" s="3"/>
      <c r="BG12801" s="3"/>
      <c r="CK12801"/>
    </row>
    <row r="12802" spans="1:89" x14ac:dyDescent="0.25">
      <c r="A12802" s="2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  <c r="L12802" s="5"/>
      <c r="M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3"/>
      <c r="AU12802" s="5"/>
      <c r="AV12802" s="3"/>
      <c r="AW12802" s="3"/>
      <c r="AX12802" s="3"/>
      <c r="AY12802" s="3"/>
      <c r="AZ12802" s="3"/>
      <c r="BA12802" s="3"/>
      <c r="BB12802" s="3"/>
      <c r="BC12802" s="3"/>
      <c r="BD12802" s="3"/>
      <c r="BE12802" s="3"/>
      <c r="BF12802" s="3"/>
      <c r="BG12802" s="3"/>
      <c r="CK12802"/>
    </row>
    <row r="12803" spans="1:89" x14ac:dyDescent="0.25">
      <c r="A12803" s="2"/>
      <c r="B12803" s="5"/>
      <c r="C12803" s="5"/>
      <c r="D12803" s="5"/>
      <c r="E12803" s="5"/>
      <c r="F12803" s="5"/>
      <c r="G12803" s="5"/>
      <c r="H12803" s="5"/>
      <c r="I12803" s="5"/>
      <c r="J12803" s="3"/>
      <c r="K12803" s="3"/>
      <c r="L12803" s="5"/>
      <c r="M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3"/>
      <c r="AU12803" s="5"/>
      <c r="AV12803" s="3"/>
      <c r="AW12803" s="3"/>
      <c r="AX12803" s="3"/>
      <c r="AY12803" s="3"/>
      <c r="AZ12803" s="3"/>
      <c r="BA12803" s="3"/>
      <c r="BB12803" s="3"/>
      <c r="BC12803" s="3"/>
      <c r="BD12803" s="3"/>
      <c r="BE12803" s="3"/>
      <c r="BF12803" s="3"/>
      <c r="BG12803" s="3"/>
      <c r="CK12803"/>
    </row>
    <row r="12804" spans="1:89" x14ac:dyDescent="0.25">
      <c r="A12804" s="2"/>
      <c r="B12804" s="5"/>
      <c r="C12804" s="5"/>
      <c r="D12804" s="5"/>
      <c r="E12804" s="5"/>
      <c r="F12804" s="5"/>
      <c r="G12804" s="5"/>
      <c r="H12804" s="5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G12804" s="3"/>
      <c r="AH12804" s="3"/>
      <c r="AI12804" s="3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3"/>
      <c r="AU12804" s="5"/>
      <c r="AV12804" s="3"/>
      <c r="AW12804" s="3"/>
      <c r="AX12804" s="3"/>
      <c r="AY12804" s="3"/>
      <c r="AZ12804" s="3"/>
      <c r="BA12804" s="3"/>
      <c r="BB12804" s="3"/>
      <c r="BC12804" s="3"/>
      <c r="BD12804" s="3"/>
      <c r="BE12804" s="3"/>
      <c r="BF12804" s="3"/>
      <c r="BG12804" s="3"/>
      <c r="CK12804"/>
    </row>
    <row r="12805" spans="1:89" x14ac:dyDescent="0.25">
      <c r="A12805" s="2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  <c r="L12805" s="5"/>
      <c r="M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3"/>
      <c r="AU12805" s="5"/>
      <c r="AV12805" s="3"/>
      <c r="AW12805" s="3"/>
      <c r="AX12805" s="3"/>
      <c r="AY12805" s="3"/>
      <c r="AZ12805" s="3"/>
      <c r="BA12805" s="3"/>
      <c r="BB12805" s="3"/>
      <c r="BC12805" s="3"/>
      <c r="BD12805" s="3"/>
      <c r="BE12805" s="3"/>
      <c r="BF12805" s="3"/>
      <c r="BG12805" s="3"/>
      <c r="CK12805"/>
    </row>
    <row r="12806" spans="1:89" x14ac:dyDescent="0.25">
      <c r="A12806" s="2"/>
      <c r="B12806" s="5"/>
      <c r="C12806" s="5"/>
      <c r="D12806" s="5"/>
      <c r="E12806" s="5"/>
      <c r="F12806" s="5"/>
      <c r="G12806" s="5"/>
      <c r="H12806" s="5"/>
      <c r="I12806" s="5"/>
      <c r="J12806" s="5"/>
      <c r="K12806" s="5"/>
      <c r="L12806" s="5"/>
      <c r="M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3"/>
      <c r="AU12806" s="5"/>
      <c r="AV12806" s="3"/>
      <c r="AW12806" s="3"/>
      <c r="AX12806" s="3"/>
      <c r="AY12806" s="3"/>
      <c r="AZ12806" s="3"/>
      <c r="BA12806" s="3"/>
      <c r="BB12806" s="3"/>
      <c r="BC12806" s="3"/>
      <c r="BD12806" s="3"/>
      <c r="BE12806" s="3"/>
      <c r="BF12806" s="3"/>
      <c r="BG12806" s="3"/>
      <c r="CK12806"/>
    </row>
    <row r="12807" spans="1:89" x14ac:dyDescent="0.25">
      <c r="A12807" s="2"/>
      <c r="B12807" s="5"/>
      <c r="C12807" s="5"/>
      <c r="D12807" s="5"/>
      <c r="E12807" s="5"/>
      <c r="F12807" s="5"/>
      <c r="G12807" s="5"/>
      <c r="H12807" s="5"/>
      <c r="I12807" s="5"/>
      <c r="J12807" s="5"/>
      <c r="K12807" s="5"/>
      <c r="L12807" s="5"/>
      <c r="M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3"/>
      <c r="AU12807" s="5"/>
      <c r="AV12807" s="3"/>
      <c r="AW12807" s="3"/>
      <c r="AX12807" s="3"/>
      <c r="AY12807" s="3"/>
      <c r="AZ12807" s="3"/>
      <c r="BA12807" s="3"/>
      <c r="BB12807" s="3"/>
      <c r="BC12807" s="3"/>
      <c r="BD12807" s="3"/>
      <c r="BE12807" s="3"/>
      <c r="BF12807" s="3"/>
      <c r="BG12807" s="3"/>
      <c r="CK12807"/>
    </row>
    <row r="12808" spans="1:89" x14ac:dyDescent="0.25">
      <c r="A12808" s="2"/>
      <c r="B12808" s="5"/>
      <c r="C12808" s="5"/>
      <c r="D12808" s="5"/>
      <c r="E12808" s="5"/>
      <c r="F12808" s="5"/>
      <c r="G12808" s="5"/>
      <c r="H12808" s="5"/>
      <c r="I12808" s="5"/>
      <c r="J12808" s="5"/>
      <c r="K12808" s="5"/>
      <c r="L12808" s="5"/>
      <c r="M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3"/>
      <c r="AU12808" s="5"/>
      <c r="AV12808" s="3"/>
      <c r="AW12808" s="3"/>
      <c r="AX12808" s="3"/>
      <c r="AY12808" s="3"/>
      <c r="AZ12808" s="3"/>
      <c r="BA12808" s="3"/>
      <c r="BB12808" s="3"/>
      <c r="BC12808" s="3"/>
      <c r="BD12808" s="3"/>
      <c r="BE12808" s="3"/>
      <c r="BF12808" s="3"/>
      <c r="BG12808" s="3"/>
      <c r="CK12808"/>
    </row>
    <row r="12809" spans="1:89" x14ac:dyDescent="0.25">
      <c r="A12809" s="2"/>
      <c r="B12809" s="5"/>
      <c r="C12809" s="5"/>
      <c r="D12809" s="5"/>
      <c r="E12809" s="5"/>
      <c r="F12809" s="5"/>
      <c r="G12809" s="5"/>
      <c r="H12809" s="5"/>
      <c r="I12809" s="5"/>
      <c r="J12809" s="5"/>
      <c r="K12809" s="5"/>
      <c r="L12809" s="5"/>
      <c r="M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3"/>
      <c r="AU12809" s="5"/>
      <c r="AV12809" s="3"/>
      <c r="AW12809" s="3"/>
      <c r="AX12809" s="3"/>
      <c r="AY12809" s="3"/>
      <c r="AZ12809" s="3"/>
      <c r="BA12809" s="3"/>
      <c r="BB12809" s="3"/>
      <c r="BC12809" s="3"/>
      <c r="BD12809" s="3"/>
      <c r="BE12809" s="3"/>
      <c r="BF12809" s="3"/>
      <c r="BG12809" s="3"/>
      <c r="CK12809"/>
    </row>
    <row r="12810" spans="1:89" x14ac:dyDescent="0.25">
      <c r="A12810" s="2"/>
      <c r="B12810" s="5"/>
      <c r="C12810" s="5"/>
      <c r="D12810" s="5"/>
      <c r="E12810" s="5"/>
      <c r="F12810" s="5"/>
      <c r="G12810" s="5"/>
      <c r="H12810" s="5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G12810" s="3"/>
      <c r="AH12810" s="3"/>
      <c r="AI12810" s="3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3"/>
      <c r="AU12810" s="5"/>
      <c r="AV12810" s="3"/>
      <c r="AW12810" s="3"/>
      <c r="AX12810" s="3"/>
      <c r="AY12810" s="3"/>
      <c r="AZ12810" s="3"/>
      <c r="BA12810" s="3"/>
      <c r="BB12810" s="3"/>
      <c r="BC12810" s="3"/>
      <c r="BD12810" s="3"/>
      <c r="BE12810" s="3"/>
      <c r="BF12810" s="3"/>
      <c r="BG12810" s="3"/>
      <c r="CK12810"/>
    </row>
    <row r="12811" spans="1:89" x14ac:dyDescent="0.25">
      <c r="A12811" s="2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5"/>
      <c r="M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3"/>
      <c r="AU12811" s="5"/>
      <c r="AV12811" s="3"/>
      <c r="AW12811" s="3"/>
      <c r="AX12811" s="3"/>
      <c r="AY12811" s="3"/>
      <c r="AZ12811" s="3"/>
      <c r="BA12811" s="3"/>
      <c r="BB12811" s="3"/>
      <c r="BC12811" s="3"/>
      <c r="BD12811" s="3"/>
      <c r="BE12811" s="3"/>
      <c r="BF12811" s="3"/>
      <c r="BG12811" s="3"/>
      <c r="CK12811"/>
    </row>
    <row r="12812" spans="1:89" x14ac:dyDescent="0.25">
      <c r="A12812" s="2"/>
      <c r="B12812" s="5"/>
      <c r="C12812" s="5"/>
      <c r="D12812" s="5"/>
      <c r="E12812" s="5"/>
      <c r="F12812" s="5"/>
      <c r="G12812" s="5"/>
      <c r="H12812" s="5"/>
      <c r="I12812" s="5"/>
      <c r="J12812" s="5"/>
      <c r="K12812" s="5"/>
      <c r="L12812" s="5"/>
      <c r="M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3"/>
      <c r="AU12812" s="5"/>
      <c r="AV12812" s="3"/>
      <c r="AW12812" s="3"/>
      <c r="AX12812" s="3"/>
      <c r="AY12812" s="3"/>
      <c r="AZ12812" s="3"/>
      <c r="BA12812" s="3"/>
      <c r="BB12812" s="3"/>
      <c r="BC12812" s="3"/>
      <c r="BD12812" s="3"/>
      <c r="BE12812" s="3"/>
      <c r="BF12812" s="3"/>
      <c r="BG12812" s="3"/>
      <c r="CK12812"/>
    </row>
    <row r="12813" spans="1:89" x14ac:dyDescent="0.25">
      <c r="A12813" s="2"/>
      <c r="B12813" s="5"/>
      <c r="C12813" s="5"/>
      <c r="D12813" s="5"/>
      <c r="E12813" s="5"/>
      <c r="F12813" s="5"/>
      <c r="G12813" s="5"/>
      <c r="H12813" s="5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G12813" s="3"/>
      <c r="AH12813" s="3"/>
      <c r="AI12813" s="3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3"/>
      <c r="AU12813" s="5"/>
      <c r="AV12813" s="3"/>
      <c r="AW12813" s="3"/>
      <c r="AX12813" s="3"/>
      <c r="AY12813" s="3"/>
      <c r="AZ12813" s="3"/>
      <c r="BA12813" s="3"/>
      <c r="BB12813" s="3"/>
      <c r="BC12813" s="3"/>
      <c r="BD12813" s="3"/>
      <c r="BE12813" s="3"/>
      <c r="BF12813" s="3"/>
      <c r="BG12813" s="3"/>
      <c r="CK12813"/>
    </row>
    <row r="12814" spans="1:89" x14ac:dyDescent="0.25">
      <c r="A12814" s="2"/>
      <c r="B12814" s="5"/>
      <c r="C12814" s="5"/>
      <c r="D12814" s="5"/>
      <c r="E12814" s="5"/>
      <c r="F12814" s="5"/>
      <c r="G12814" s="5"/>
      <c r="H12814" s="5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G12814" s="3"/>
      <c r="AH12814" s="3"/>
      <c r="AI12814" s="3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3"/>
      <c r="AU12814" s="5"/>
      <c r="AV12814" s="3"/>
      <c r="AW12814" s="3"/>
      <c r="AX12814" s="3"/>
      <c r="AY12814" s="3"/>
      <c r="AZ12814" s="3"/>
      <c r="BA12814" s="3"/>
      <c r="BB12814" s="3"/>
      <c r="BC12814" s="3"/>
      <c r="BD12814" s="3"/>
      <c r="BE12814" s="3"/>
      <c r="BF12814" s="3"/>
      <c r="BG12814" s="3"/>
      <c r="CK12814"/>
    </row>
    <row r="12815" spans="1:89" x14ac:dyDescent="0.25">
      <c r="A12815" s="2"/>
      <c r="B12815" s="5"/>
      <c r="C12815" s="5"/>
      <c r="D12815" s="5"/>
      <c r="E12815" s="5"/>
      <c r="F12815" s="5"/>
      <c r="G12815" s="5"/>
      <c r="H12815" s="5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G12815" s="3"/>
      <c r="AH12815" s="3"/>
      <c r="AI12815" s="3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3"/>
      <c r="AU12815" s="5"/>
      <c r="AV12815" s="3"/>
      <c r="AW12815" s="3"/>
      <c r="AX12815" s="3"/>
      <c r="AY12815" s="3"/>
      <c r="AZ12815" s="3"/>
      <c r="BA12815" s="3"/>
      <c r="BB12815" s="3"/>
      <c r="BC12815" s="3"/>
      <c r="BD12815" s="3"/>
      <c r="BE12815" s="3"/>
      <c r="BF12815" s="3"/>
      <c r="BG12815" s="3"/>
      <c r="CK12815"/>
    </row>
    <row r="12816" spans="1:89" x14ac:dyDescent="0.25">
      <c r="A12816" s="2"/>
      <c r="B12816" s="5"/>
      <c r="C12816" s="5"/>
      <c r="D12816" s="5"/>
      <c r="E12816" s="5"/>
      <c r="F12816" s="5"/>
      <c r="G12816" s="5"/>
      <c r="H12816" s="5"/>
      <c r="I12816" s="5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G12816" s="3"/>
      <c r="AH12816" s="3"/>
      <c r="AI12816" s="3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3"/>
      <c r="AU12816" s="5"/>
      <c r="AV12816" s="3"/>
      <c r="AW12816" s="3"/>
      <c r="AX12816" s="3"/>
      <c r="AY12816" s="3"/>
      <c r="AZ12816" s="3"/>
      <c r="BA12816" s="3"/>
      <c r="BB12816" s="3"/>
      <c r="BC12816" s="3"/>
      <c r="BD12816" s="3"/>
      <c r="BE12816" s="3"/>
      <c r="BF12816" s="3"/>
      <c r="BG12816" s="3"/>
      <c r="CK12816"/>
    </row>
    <row r="12817" spans="1:89" x14ac:dyDescent="0.25">
      <c r="A12817" s="2"/>
      <c r="B12817" s="5"/>
      <c r="C12817" s="5"/>
      <c r="D12817" s="5"/>
      <c r="E12817" s="5"/>
      <c r="F12817" s="5"/>
      <c r="G12817" s="5"/>
      <c r="H12817" s="5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G12817" s="3"/>
      <c r="AH12817" s="3"/>
      <c r="AI12817" s="3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3"/>
      <c r="AU12817" s="5"/>
      <c r="AV12817" s="3"/>
      <c r="AW12817" s="3"/>
      <c r="AX12817" s="3"/>
      <c r="AY12817" s="3"/>
      <c r="AZ12817" s="3"/>
      <c r="BA12817" s="3"/>
      <c r="BB12817" s="3"/>
      <c r="BC12817" s="3"/>
      <c r="BD12817" s="3"/>
      <c r="BE12817" s="3"/>
      <c r="BF12817" s="3"/>
      <c r="BG12817" s="3"/>
      <c r="CK12817"/>
    </row>
    <row r="12818" spans="1:89" x14ac:dyDescent="0.25">
      <c r="A12818" s="2"/>
      <c r="B12818" s="5"/>
      <c r="C12818" s="5"/>
      <c r="D12818" s="5"/>
      <c r="E12818" s="5"/>
      <c r="F12818" s="5"/>
      <c r="G12818" s="5"/>
      <c r="H12818" s="5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G12818" s="3"/>
      <c r="AH12818" s="3"/>
      <c r="AI12818" s="3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3"/>
      <c r="AU12818" s="5"/>
      <c r="AV12818" s="3"/>
      <c r="AW12818" s="3"/>
      <c r="AX12818" s="3"/>
      <c r="AY12818" s="3"/>
      <c r="AZ12818" s="3"/>
      <c r="BA12818" s="3"/>
      <c r="BB12818" s="3"/>
      <c r="BC12818" s="3"/>
      <c r="BD12818" s="3"/>
      <c r="BE12818" s="3"/>
      <c r="BF12818" s="3"/>
      <c r="BG12818" s="3"/>
      <c r="CK12818"/>
    </row>
    <row r="12819" spans="1:89" x14ac:dyDescent="0.25">
      <c r="A12819" s="2"/>
      <c r="B12819" s="5"/>
      <c r="C12819" s="5"/>
      <c r="D12819" s="5"/>
      <c r="E12819" s="5"/>
      <c r="F12819" s="5"/>
      <c r="G12819" s="5"/>
      <c r="H12819" s="5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G12819" s="3"/>
      <c r="AH12819" s="3"/>
      <c r="AI12819" s="3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3"/>
      <c r="AU12819" s="5"/>
      <c r="AV12819" s="3"/>
      <c r="AW12819" s="3"/>
      <c r="AX12819" s="3"/>
      <c r="AY12819" s="3"/>
      <c r="AZ12819" s="3"/>
      <c r="BA12819" s="3"/>
      <c r="BB12819" s="3"/>
      <c r="BC12819" s="3"/>
      <c r="BD12819" s="3"/>
      <c r="BE12819" s="3"/>
      <c r="BF12819" s="3"/>
      <c r="BG12819" s="3"/>
      <c r="CK12819"/>
    </row>
    <row r="12820" spans="1:89" x14ac:dyDescent="0.25">
      <c r="A12820" s="2"/>
      <c r="B12820" s="5"/>
      <c r="C12820" s="5"/>
      <c r="D12820" s="5"/>
      <c r="E12820" s="5"/>
      <c r="F12820" s="5"/>
      <c r="G12820" s="5"/>
      <c r="H12820" s="5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G12820" s="3"/>
      <c r="AH12820" s="3"/>
      <c r="AI12820" s="3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3"/>
      <c r="AU12820" s="5"/>
      <c r="AV12820" s="3"/>
      <c r="AW12820" s="3"/>
      <c r="AX12820" s="3"/>
      <c r="AY12820" s="3"/>
      <c r="AZ12820" s="3"/>
      <c r="BA12820" s="3"/>
      <c r="BB12820" s="3"/>
      <c r="BC12820" s="3"/>
      <c r="BD12820" s="3"/>
      <c r="BE12820" s="3"/>
      <c r="BF12820" s="3"/>
      <c r="BG12820" s="3"/>
      <c r="CK12820"/>
    </row>
    <row r="12821" spans="1:89" x14ac:dyDescent="0.25">
      <c r="A12821" s="2"/>
      <c r="B12821" s="5"/>
      <c r="C12821" s="5"/>
      <c r="D12821" s="5"/>
      <c r="E12821" s="5"/>
      <c r="F12821" s="5"/>
      <c r="G12821" s="5"/>
      <c r="H12821" s="5"/>
      <c r="I12821" s="5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G12821" s="3"/>
      <c r="AH12821" s="3"/>
      <c r="AI12821" s="3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3"/>
      <c r="AU12821" s="5"/>
      <c r="AV12821" s="3"/>
      <c r="AW12821" s="3"/>
      <c r="AX12821" s="3"/>
      <c r="AY12821" s="3"/>
      <c r="AZ12821" s="3"/>
      <c r="BA12821" s="3"/>
      <c r="BB12821" s="3"/>
      <c r="BC12821" s="3"/>
      <c r="BD12821" s="3"/>
      <c r="BE12821" s="3"/>
      <c r="BF12821" s="3"/>
      <c r="BG12821" s="3"/>
      <c r="CK12821"/>
    </row>
    <row r="12822" spans="1:89" x14ac:dyDescent="0.25">
      <c r="A12822" s="2"/>
      <c r="B12822" s="5"/>
      <c r="C12822" s="5"/>
      <c r="D12822" s="5"/>
      <c r="E12822" s="5"/>
      <c r="F12822" s="5"/>
      <c r="G12822" s="5"/>
      <c r="H12822" s="5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G12822" s="3"/>
      <c r="AH12822" s="3"/>
      <c r="AI12822" s="3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3"/>
      <c r="AU12822" s="5"/>
      <c r="AV12822" s="3"/>
      <c r="AW12822" s="3"/>
      <c r="AX12822" s="3"/>
      <c r="AY12822" s="3"/>
      <c r="AZ12822" s="3"/>
      <c r="BA12822" s="3"/>
      <c r="BB12822" s="3"/>
      <c r="BC12822" s="3"/>
      <c r="BD12822" s="3"/>
      <c r="BE12822" s="3"/>
      <c r="BF12822" s="3"/>
      <c r="BG12822" s="3"/>
      <c r="CK12822"/>
    </row>
    <row r="12823" spans="1:89" x14ac:dyDescent="0.25">
      <c r="A12823" s="2"/>
      <c r="B12823" s="5"/>
      <c r="C12823" s="5"/>
      <c r="D12823" s="5"/>
      <c r="E12823" s="5"/>
      <c r="F12823" s="5"/>
      <c r="G12823" s="5"/>
      <c r="H12823" s="5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3"/>
      <c r="AU12823" s="5"/>
      <c r="AV12823" s="3"/>
      <c r="AW12823" s="3"/>
      <c r="AX12823" s="3"/>
      <c r="AY12823" s="3"/>
      <c r="AZ12823" s="3"/>
      <c r="BA12823" s="3"/>
      <c r="BB12823" s="3"/>
      <c r="BC12823" s="3"/>
      <c r="BD12823" s="3"/>
      <c r="BE12823" s="3"/>
      <c r="BF12823" s="3"/>
      <c r="BG12823" s="3"/>
      <c r="CK12823"/>
    </row>
    <row r="12824" spans="1:89" x14ac:dyDescent="0.25">
      <c r="A12824" s="2"/>
      <c r="B12824" s="5"/>
      <c r="C12824" s="5"/>
      <c r="D12824" s="5"/>
      <c r="E12824" s="5"/>
      <c r="F12824" s="5"/>
      <c r="G12824" s="5"/>
      <c r="H12824" s="5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3"/>
      <c r="AU12824" s="5"/>
      <c r="AV12824" s="3"/>
      <c r="AW12824" s="3"/>
      <c r="AX12824" s="3"/>
      <c r="AY12824" s="3"/>
      <c r="AZ12824" s="3"/>
      <c r="BA12824" s="3"/>
      <c r="BB12824" s="3"/>
      <c r="BC12824" s="3"/>
      <c r="BD12824" s="3"/>
      <c r="BE12824" s="3"/>
      <c r="BF12824" s="3"/>
      <c r="BG12824" s="3"/>
      <c r="CK12824"/>
    </row>
    <row r="12825" spans="1:89" x14ac:dyDescent="0.25">
      <c r="A12825" s="2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  <c r="L12825" s="5"/>
      <c r="M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3"/>
      <c r="AU12825" s="5"/>
      <c r="AV12825" s="3"/>
      <c r="AW12825" s="3"/>
      <c r="AX12825" s="3"/>
      <c r="AY12825" s="3"/>
      <c r="AZ12825" s="3"/>
      <c r="BA12825" s="3"/>
      <c r="BB12825" s="3"/>
      <c r="BC12825" s="3"/>
      <c r="BD12825" s="3"/>
      <c r="BE12825" s="3"/>
      <c r="BF12825" s="3"/>
      <c r="BG12825" s="3"/>
      <c r="CK12825"/>
    </row>
    <row r="12826" spans="1:89" x14ac:dyDescent="0.25">
      <c r="A12826" s="2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3"/>
      <c r="AU12826" s="5"/>
      <c r="AV12826" s="3"/>
      <c r="AW12826" s="3"/>
      <c r="AX12826" s="3"/>
      <c r="AY12826" s="3"/>
      <c r="AZ12826" s="3"/>
      <c r="BA12826" s="3"/>
      <c r="BB12826" s="3"/>
      <c r="BC12826" s="3"/>
      <c r="BD12826" s="3"/>
      <c r="BE12826" s="3"/>
      <c r="BF12826" s="3"/>
      <c r="BG12826" s="3"/>
      <c r="CK12826"/>
    </row>
    <row r="12827" spans="1:89" x14ac:dyDescent="0.25">
      <c r="A12827" s="2"/>
      <c r="B12827" s="5"/>
      <c r="C12827" s="5"/>
      <c r="D12827" s="5"/>
      <c r="E12827" s="5"/>
      <c r="F12827" s="5"/>
      <c r="G12827" s="5"/>
      <c r="H12827" s="5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G12827" s="3"/>
      <c r="AH12827" s="3"/>
      <c r="AI12827" s="3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3"/>
      <c r="AU12827" s="5"/>
      <c r="AV12827" s="3"/>
      <c r="AW12827" s="3"/>
      <c r="AX12827" s="3"/>
      <c r="AY12827" s="3"/>
      <c r="AZ12827" s="3"/>
      <c r="BA12827" s="3"/>
      <c r="BB12827" s="3"/>
      <c r="BC12827" s="3"/>
      <c r="BD12827" s="3"/>
      <c r="BE12827" s="3"/>
      <c r="BF12827" s="3"/>
      <c r="BG12827" s="3"/>
      <c r="CK12827"/>
    </row>
    <row r="12828" spans="1:89" x14ac:dyDescent="0.25">
      <c r="A12828" s="2"/>
      <c r="B12828" s="5"/>
      <c r="C12828" s="5"/>
      <c r="D12828" s="5"/>
      <c r="E12828" s="5"/>
      <c r="F12828" s="5"/>
      <c r="G12828" s="5"/>
      <c r="H12828" s="5"/>
      <c r="I12828" s="5"/>
      <c r="J12828" s="5"/>
      <c r="K12828" s="5"/>
      <c r="L12828" s="5"/>
      <c r="M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3"/>
      <c r="AU12828" s="5"/>
      <c r="AV12828" s="3"/>
      <c r="AW12828" s="3"/>
      <c r="AX12828" s="3"/>
      <c r="AY12828" s="3"/>
      <c r="AZ12828" s="3"/>
      <c r="BA12828" s="3"/>
      <c r="BB12828" s="3"/>
      <c r="BC12828" s="3"/>
      <c r="BD12828" s="3"/>
      <c r="BE12828" s="3"/>
      <c r="BF12828" s="3"/>
      <c r="BG12828" s="3"/>
      <c r="CK12828"/>
    </row>
    <row r="12829" spans="1:89" x14ac:dyDescent="0.25">
      <c r="A12829" s="2"/>
      <c r="B12829" s="5"/>
      <c r="C12829" s="5"/>
      <c r="D12829" s="5"/>
      <c r="E12829" s="5"/>
      <c r="F12829" s="5"/>
      <c r="G12829" s="5"/>
      <c r="H12829" s="5"/>
      <c r="I12829" s="5"/>
      <c r="J12829" s="5"/>
      <c r="K12829" s="5"/>
      <c r="L12829" s="5"/>
      <c r="M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3"/>
      <c r="AU12829" s="5"/>
      <c r="AV12829" s="3"/>
      <c r="AW12829" s="3"/>
      <c r="AX12829" s="3"/>
      <c r="AY12829" s="3"/>
      <c r="AZ12829" s="3"/>
      <c r="BA12829" s="3"/>
      <c r="BB12829" s="3"/>
      <c r="BC12829" s="3"/>
      <c r="BD12829" s="3"/>
      <c r="BE12829" s="3"/>
      <c r="BF12829" s="3"/>
      <c r="BG12829" s="3"/>
      <c r="CK12829"/>
    </row>
    <row r="12830" spans="1:89" x14ac:dyDescent="0.25">
      <c r="A12830" s="2"/>
      <c r="B12830" s="5"/>
      <c r="C12830" s="5"/>
      <c r="D12830" s="5"/>
      <c r="E12830" s="5"/>
      <c r="F12830" s="5"/>
      <c r="G12830" s="5"/>
      <c r="H12830" s="5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G12830" s="3"/>
      <c r="AH12830" s="3"/>
      <c r="AI12830" s="3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3"/>
      <c r="AU12830" s="5"/>
      <c r="AV12830" s="3"/>
      <c r="AW12830" s="3"/>
      <c r="AX12830" s="3"/>
      <c r="AY12830" s="3"/>
      <c r="AZ12830" s="3"/>
      <c r="BA12830" s="3"/>
      <c r="BB12830" s="3"/>
      <c r="BC12830" s="3"/>
      <c r="BD12830" s="3"/>
      <c r="BE12830" s="3"/>
      <c r="BF12830" s="3"/>
      <c r="BG12830" s="3"/>
      <c r="CK12830"/>
    </row>
    <row r="12831" spans="1:89" x14ac:dyDescent="0.25">
      <c r="A12831" s="2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3"/>
      <c r="AU12831" s="5"/>
      <c r="AV12831" s="3"/>
      <c r="AW12831" s="3"/>
      <c r="AX12831" s="3"/>
      <c r="AY12831" s="3"/>
      <c r="AZ12831" s="3"/>
      <c r="BA12831" s="3"/>
      <c r="BB12831" s="3"/>
      <c r="BC12831" s="3"/>
      <c r="BD12831" s="3"/>
      <c r="BE12831" s="3"/>
      <c r="BF12831" s="3"/>
      <c r="BG12831" s="3"/>
      <c r="CK12831"/>
    </row>
    <row r="12832" spans="1:89" x14ac:dyDescent="0.25">
      <c r="A12832" s="2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  <c r="L12832" s="5"/>
      <c r="M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3"/>
      <c r="AU12832" s="5"/>
      <c r="AV12832" s="3"/>
      <c r="AW12832" s="3"/>
      <c r="AX12832" s="3"/>
      <c r="AY12832" s="3"/>
      <c r="AZ12832" s="3"/>
      <c r="BA12832" s="3"/>
      <c r="BB12832" s="3"/>
      <c r="BC12832" s="3"/>
      <c r="BD12832" s="3"/>
      <c r="BE12832" s="3"/>
      <c r="BF12832" s="3"/>
      <c r="BG12832" s="3"/>
      <c r="CK12832"/>
    </row>
    <row r="12833" spans="1:89" x14ac:dyDescent="0.25">
      <c r="A12833" s="2"/>
      <c r="B12833" s="5"/>
      <c r="C12833" s="5"/>
      <c r="D12833" s="5"/>
      <c r="E12833" s="5"/>
      <c r="F12833" s="5"/>
      <c r="G12833" s="5"/>
      <c r="H12833" s="5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G12833" s="3"/>
      <c r="AH12833" s="3"/>
      <c r="AI12833" s="3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3"/>
      <c r="AU12833" s="5"/>
      <c r="AV12833" s="3"/>
      <c r="AW12833" s="3"/>
      <c r="AX12833" s="3"/>
      <c r="AY12833" s="3"/>
      <c r="AZ12833" s="3"/>
      <c r="BA12833" s="3"/>
      <c r="BB12833" s="3"/>
      <c r="BC12833" s="3"/>
      <c r="BD12833" s="3"/>
      <c r="BE12833" s="3"/>
      <c r="BF12833" s="3"/>
      <c r="BG12833" s="3"/>
      <c r="CK12833"/>
    </row>
    <row r="12834" spans="1:89" x14ac:dyDescent="0.25">
      <c r="A12834" s="2"/>
      <c r="B12834" s="5"/>
      <c r="C12834" s="5"/>
      <c r="D12834" s="5"/>
      <c r="E12834" s="5"/>
      <c r="F12834" s="5"/>
      <c r="G12834" s="5"/>
      <c r="H12834" s="5"/>
      <c r="I12834" s="5"/>
      <c r="J12834" s="5"/>
      <c r="K12834" s="5"/>
      <c r="L12834" s="5"/>
      <c r="M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3"/>
      <c r="AU12834" s="5"/>
      <c r="AV12834" s="3"/>
      <c r="AW12834" s="3"/>
      <c r="AX12834" s="3"/>
      <c r="AY12834" s="3"/>
      <c r="AZ12834" s="3"/>
      <c r="BA12834" s="3"/>
      <c r="BB12834" s="3"/>
      <c r="BC12834" s="3"/>
      <c r="BD12834" s="3"/>
      <c r="BE12834" s="3"/>
      <c r="BF12834" s="3"/>
      <c r="BG12834" s="3"/>
      <c r="CK12834"/>
    </row>
    <row r="12835" spans="1:89" x14ac:dyDescent="0.25">
      <c r="A12835" s="2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  <c r="L12835" s="5"/>
      <c r="M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3"/>
      <c r="AU12835" s="5"/>
      <c r="AV12835" s="3"/>
      <c r="AW12835" s="3"/>
      <c r="AX12835" s="3"/>
      <c r="AY12835" s="3"/>
      <c r="AZ12835" s="3"/>
      <c r="BA12835" s="3"/>
      <c r="BB12835" s="3"/>
      <c r="BC12835" s="3"/>
      <c r="BD12835" s="3"/>
      <c r="BE12835" s="3"/>
      <c r="BF12835" s="3"/>
      <c r="BG12835" s="3"/>
      <c r="CK12835"/>
    </row>
    <row r="12836" spans="1:89" x14ac:dyDescent="0.25">
      <c r="A12836" s="2"/>
      <c r="B12836" s="5"/>
      <c r="C12836" s="5"/>
      <c r="D12836" s="5"/>
      <c r="E12836" s="5"/>
      <c r="F12836" s="5"/>
      <c r="G12836" s="5"/>
      <c r="H12836" s="5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G12836" s="3"/>
      <c r="AH12836" s="3"/>
      <c r="AI12836" s="3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3"/>
      <c r="AU12836" s="5"/>
      <c r="AV12836" s="3"/>
      <c r="AW12836" s="3"/>
      <c r="AX12836" s="3"/>
      <c r="AY12836" s="3"/>
      <c r="AZ12836" s="3"/>
      <c r="BA12836" s="3"/>
      <c r="BB12836" s="3"/>
      <c r="BC12836" s="3"/>
      <c r="BD12836" s="3"/>
      <c r="BE12836" s="3"/>
      <c r="BF12836" s="3"/>
      <c r="BG12836" s="3"/>
      <c r="CK12836"/>
    </row>
    <row r="12837" spans="1:89" x14ac:dyDescent="0.25">
      <c r="A12837" s="2"/>
      <c r="B12837" s="5"/>
      <c r="C12837" s="5"/>
      <c r="D12837" s="5"/>
      <c r="E12837" s="5"/>
      <c r="F12837" s="5"/>
      <c r="G12837" s="5"/>
      <c r="H12837" s="5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G12837" s="3"/>
      <c r="AH12837" s="3"/>
      <c r="AI12837" s="3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3"/>
      <c r="AU12837" s="5"/>
      <c r="AV12837" s="3"/>
      <c r="AW12837" s="3"/>
      <c r="AX12837" s="3"/>
      <c r="AY12837" s="3"/>
      <c r="AZ12837" s="3"/>
      <c r="BA12837" s="3"/>
      <c r="BB12837" s="3"/>
      <c r="BC12837" s="3"/>
      <c r="BD12837" s="3"/>
      <c r="BE12837" s="3"/>
      <c r="BF12837" s="3"/>
      <c r="BG12837" s="3"/>
      <c r="CK12837"/>
    </row>
    <row r="12838" spans="1:89" x14ac:dyDescent="0.25">
      <c r="A12838" s="2"/>
      <c r="B12838" s="5"/>
      <c r="C12838" s="5"/>
      <c r="D12838" s="5"/>
      <c r="E12838" s="5"/>
      <c r="F12838" s="5"/>
      <c r="G12838" s="5"/>
      <c r="H12838" s="5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G12838" s="3"/>
      <c r="AH12838" s="3"/>
      <c r="AI12838" s="3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3"/>
      <c r="AU12838" s="5"/>
      <c r="AV12838" s="3"/>
      <c r="AW12838" s="3"/>
      <c r="AX12838" s="3"/>
      <c r="AY12838" s="3"/>
      <c r="AZ12838" s="3"/>
      <c r="BA12838" s="3"/>
      <c r="BB12838" s="3"/>
      <c r="BC12838" s="3"/>
      <c r="BD12838" s="3"/>
      <c r="BE12838" s="3"/>
      <c r="BF12838" s="3"/>
      <c r="BG12838" s="3"/>
      <c r="CK12838"/>
    </row>
    <row r="12839" spans="1:89" x14ac:dyDescent="0.25">
      <c r="A12839" s="2"/>
      <c r="B12839" s="5"/>
      <c r="C12839" s="5"/>
      <c r="D12839" s="5"/>
      <c r="E12839" s="5"/>
      <c r="F12839" s="5"/>
      <c r="G12839" s="5"/>
      <c r="H12839" s="5"/>
      <c r="I12839" s="5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G12839" s="3"/>
      <c r="AH12839" s="3"/>
      <c r="AI12839" s="3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3"/>
      <c r="AU12839" s="5"/>
      <c r="AV12839" s="3"/>
      <c r="AW12839" s="3"/>
      <c r="AX12839" s="3"/>
      <c r="AY12839" s="3"/>
      <c r="AZ12839" s="3"/>
      <c r="BA12839" s="3"/>
      <c r="BB12839" s="3"/>
      <c r="BC12839" s="3"/>
      <c r="BD12839" s="3"/>
      <c r="BE12839" s="3"/>
      <c r="BF12839" s="3"/>
      <c r="BG12839" s="3"/>
      <c r="CK12839"/>
    </row>
    <row r="12840" spans="1:89" x14ac:dyDescent="0.25">
      <c r="A12840" s="2"/>
      <c r="B12840" s="5"/>
      <c r="C12840" s="5"/>
      <c r="D12840" s="5"/>
      <c r="E12840" s="5"/>
      <c r="F12840" s="5"/>
      <c r="G12840" s="5"/>
      <c r="H12840" s="5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3"/>
      <c r="AU12840" s="5"/>
      <c r="AV12840" s="3"/>
      <c r="AW12840" s="3"/>
      <c r="AX12840" s="3"/>
      <c r="AY12840" s="3"/>
      <c r="AZ12840" s="3"/>
      <c r="BA12840" s="3"/>
      <c r="BB12840" s="3"/>
      <c r="BC12840" s="3"/>
      <c r="BD12840" s="3"/>
      <c r="BE12840" s="3"/>
      <c r="BF12840" s="3"/>
      <c r="BG12840" s="3"/>
      <c r="CK12840"/>
    </row>
    <row r="12841" spans="1:89" x14ac:dyDescent="0.25">
      <c r="A12841" s="2"/>
      <c r="B12841" s="5"/>
      <c r="C12841" s="5"/>
      <c r="D12841" s="5"/>
      <c r="E12841" s="5"/>
      <c r="F12841" s="5"/>
      <c r="G12841" s="5"/>
      <c r="H12841" s="5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3"/>
      <c r="AU12841" s="5"/>
      <c r="AV12841" s="3"/>
      <c r="AW12841" s="3"/>
      <c r="AX12841" s="3"/>
      <c r="AY12841" s="3"/>
      <c r="AZ12841" s="3"/>
      <c r="BA12841" s="3"/>
      <c r="BB12841" s="3"/>
      <c r="BC12841" s="3"/>
      <c r="BD12841" s="3"/>
      <c r="BE12841" s="3"/>
      <c r="BF12841" s="3"/>
      <c r="BG12841" s="3"/>
      <c r="CK12841"/>
    </row>
    <row r="12842" spans="1:89" x14ac:dyDescent="0.25">
      <c r="A12842" s="2"/>
      <c r="B12842" s="5"/>
      <c r="C12842" s="5"/>
      <c r="D12842" s="5"/>
      <c r="E12842" s="5"/>
      <c r="F12842" s="5"/>
      <c r="G12842" s="5"/>
      <c r="H12842" s="5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3"/>
      <c r="AU12842" s="5"/>
      <c r="AV12842" s="3"/>
      <c r="AW12842" s="3"/>
      <c r="AX12842" s="3"/>
      <c r="AY12842" s="3"/>
      <c r="AZ12842" s="3"/>
      <c r="BA12842" s="3"/>
      <c r="BB12842" s="3"/>
      <c r="BC12842" s="3"/>
      <c r="BD12842" s="3"/>
      <c r="BE12842" s="3"/>
      <c r="BF12842" s="3"/>
      <c r="BG12842" s="3"/>
      <c r="CK12842"/>
    </row>
    <row r="12843" spans="1:89" x14ac:dyDescent="0.25">
      <c r="A12843" s="2"/>
      <c r="B12843" s="5"/>
      <c r="C12843" s="5"/>
      <c r="D12843" s="5"/>
      <c r="E12843" s="5"/>
      <c r="F12843" s="5"/>
      <c r="G12843" s="5"/>
      <c r="H12843" s="5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G12843" s="3"/>
      <c r="AH12843" s="3"/>
      <c r="AI12843" s="3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3"/>
      <c r="AU12843" s="5"/>
      <c r="AV12843" s="3"/>
      <c r="AW12843" s="3"/>
      <c r="AX12843" s="3"/>
      <c r="AY12843" s="3"/>
      <c r="AZ12843" s="3"/>
      <c r="BA12843" s="3"/>
      <c r="BB12843" s="3"/>
      <c r="BC12843" s="3"/>
      <c r="BD12843" s="3"/>
      <c r="BE12843" s="3"/>
      <c r="BF12843" s="3"/>
      <c r="BG12843" s="3"/>
      <c r="CK12843"/>
    </row>
    <row r="12844" spans="1:89" x14ac:dyDescent="0.25">
      <c r="A12844" s="2"/>
      <c r="B12844" s="5"/>
      <c r="C12844" s="5"/>
      <c r="D12844" s="5"/>
      <c r="E12844" s="5"/>
      <c r="F12844" s="5"/>
      <c r="G12844" s="5"/>
      <c r="H12844" s="5"/>
      <c r="I12844" s="5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G12844" s="3"/>
      <c r="AH12844" s="3"/>
      <c r="AI12844" s="3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3"/>
      <c r="AU12844" s="5"/>
      <c r="AV12844" s="3"/>
      <c r="AW12844" s="3"/>
      <c r="AX12844" s="3"/>
      <c r="AY12844" s="3"/>
      <c r="AZ12844" s="3"/>
      <c r="BA12844" s="3"/>
      <c r="BB12844" s="3"/>
      <c r="BC12844" s="3"/>
      <c r="BD12844" s="3"/>
      <c r="BE12844" s="3"/>
      <c r="BF12844" s="3"/>
      <c r="BG12844" s="3"/>
      <c r="CK12844"/>
    </row>
    <row r="12845" spans="1:89" x14ac:dyDescent="0.25">
      <c r="A12845" s="2"/>
      <c r="B12845" s="5"/>
      <c r="C12845" s="5"/>
      <c r="D12845" s="5"/>
      <c r="E12845" s="5"/>
      <c r="F12845" s="5"/>
      <c r="G12845" s="5"/>
      <c r="H12845" s="5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3"/>
      <c r="AU12845" s="5"/>
      <c r="AV12845" s="3"/>
      <c r="AW12845" s="3"/>
      <c r="AX12845" s="3"/>
      <c r="AY12845" s="3"/>
      <c r="AZ12845" s="3"/>
      <c r="BA12845" s="3"/>
      <c r="BB12845" s="3"/>
      <c r="BC12845" s="3"/>
      <c r="BD12845" s="3"/>
      <c r="BE12845" s="3"/>
      <c r="BF12845" s="3"/>
      <c r="BG12845" s="3"/>
      <c r="CK12845"/>
    </row>
    <row r="12846" spans="1:89" x14ac:dyDescent="0.25">
      <c r="A12846" s="2"/>
      <c r="B12846" s="5"/>
      <c r="C12846" s="5"/>
      <c r="D12846" s="5"/>
      <c r="E12846" s="5"/>
      <c r="F12846" s="5"/>
      <c r="G12846" s="5"/>
      <c r="H12846" s="5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3"/>
      <c r="AU12846" s="5"/>
      <c r="AV12846" s="3"/>
      <c r="AW12846" s="3"/>
      <c r="AX12846" s="3"/>
      <c r="AY12846" s="3"/>
      <c r="AZ12846" s="3"/>
      <c r="BA12846" s="3"/>
      <c r="BB12846" s="3"/>
      <c r="BC12846" s="3"/>
      <c r="BD12846" s="3"/>
      <c r="BE12846" s="3"/>
      <c r="BF12846" s="3"/>
      <c r="BG12846" s="3"/>
      <c r="CK12846"/>
    </row>
    <row r="12847" spans="1:89" x14ac:dyDescent="0.25">
      <c r="A12847" s="2"/>
      <c r="B12847" s="5"/>
      <c r="C12847" s="5"/>
      <c r="D12847" s="5"/>
      <c r="E12847" s="5"/>
      <c r="F12847" s="5"/>
      <c r="G12847" s="5"/>
      <c r="H12847" s="5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G12847" s="3"/>
      <c r="AH12847" s="3"/>
      <c r="AI12847" s="3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3"/>
      <c r="AU12847" s="5"/>
      <c r="AV12847" s="3"/>
      <c r="AW12847" s="3"/>
      <c r="AX12847" s="3"/>
      <c r="AY12847" s="3"/>
      <c r="AZ12847" s="3"/>
      <c r="BA12847" s="3"/>
      <c r="BB12847" s="3"/>
      <c r="BC12847" s="3"/>
      <c r="BD12847" s="3"/>
      <c r="BE12847" s="3"/>
      <c r="BF12847" s="3"/>
      <c r="BG12847" s="3"/>
      <c r="CK12847"/>
    </row>
    <row r="12848" spans="1:89" x14ac:dyDescent="0.25">
      <c r="A12848" s="2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  <c r="L12848" s="5"/>
      <c r="M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3"/>
      <c r="AU12848" s="5"/>
      <c r="AV12848" s="3"/>
      <c r="AW12848" s="3"/>
      <c r="AX12848" s="3"/>
      <c r="AY12848" s="3"/>
      <c r="AZ12848" s="3"/>
      <c r="BA12848" s="3"/>
      <c r="BB12848" s="3"/>
      <c r="BC12848" s="3"/>
      <c r="BD12848" s="3"/>
      <c r="BE12848" s="3"/>
      <c r="BF12848" s="3"/>
      <c r="BG12848" s="3"/>
      <c r="CK12848"/>
    </row>
    <row r="12849" spans="1:89" x14ac:dyDescent="0.25">
      <c r="A12849" s="2"/>
      <c r="B12849" s="5"/>
      <c r="C12849" s="5"/>
      <c r="D12849" s="5"/>
      <c r="E12849" s="5"/>
      <c r="F12849" s="5"/>
      <c r="G12849" s="5"/>
      <c r="H12849" s="5"/>
      <c r="I12849" s="5"/>
      <c r="J12849" s="5"/>
      <c r="K12849" s="5"/>
      <c r="L12849" s="5"/>
      <c r="M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3"/>
      <c r="AU12849" s="5"/>
      <c r="AV12849" s="3"/>
      <c r="AW12849" s="3"/>
      <c r="AX12849" s="3"/>
      <c r="AY12849" s="3"/>
      <c r="AZ12849" s="3"/>
      <c r="BA12849" s="3"/>
      <c r="BB12849" s="3"/>
      <c r="BC12849" s="3"/>
      <c r="BD12849" s="3"/>
      <c r="BE12849" s="3"/>
      <c r="BF12849" s="3"/>
      <c r="BG12849" s="3"/>
      <c r="CK12849"/>
    </row>
    <row r="12850" spans="1:89" x14ac:dyDescent="0.25">
      <c r="A12850" s="2"/>
      <c r="B12850" s="5"/>
      <c r="C12850" s="5"/>
      <c r="D12850" s="5"/>
      <c r="E12850" s="5"/>
      <c r="F12850" s="5"/>
      <c r="G12850" s="5"/>
      <c r="H12850" s="5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G12850" s="3"/>
      <c r="AH12850" s="3"/>
      <c r="AI12850" s="3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3"/>
      <c r="AU12850" s="5"/>
      <c r="AV12850" s="3"/>
      <c r="AW12850" s="3"/>
      <c r="AX12850" s="3"/>
      <c r="AY12850" s="3"/>
      <c r="AZ12850" s="3"/>
      <c r="BA12850" s="3"/>
      <c r="BB12850" s="3"/>
      <c r="BC12850" s="3"/>
      <c r="BD12850" s="3"/>
      <c r="BE12850" s="3"/>
      <c r="BF12850" s="3"/>
      <c r="BG12850" s="3"/>
      <c r="CK12850"/>
    </row>
    <row r="12851" spans="1:89" x14ac:dyDescent="0.25">
      <c r="A12851" s="2"/>
      <c r="B12851" s="5"/>
      <c r="C12851" s="5"/>
      <c r="D12851" s="5"/>
      <c r="E12851" s="5"/>
      <c r="F12851" s="5"/>
      <c r="G12851" s="5"/>
      <c r="H12851" s="5"/>
      <c r="I12851" s="5"/>
      <c r="J12851" s="5"/>
      <c r="K12851" s="5"/>
      <c r="L12851" s="5"/>
      <c r="M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3"/>
      <c r="AU12851" s="5"/>
      <c r="AV12851" s="3"/>
      <c r="AW12851" s="3"/>
      <c r="AX12851" s="3"/>
      <c r="AY12851" s="3"/>
      <c r="AZ12851" s="3"/>
      <c r="BA12851" s="3"/>
      <c r="BB12851" s="3"/>
      <c r="BC12851" s="3"/>
      <c r="BD12851" s="3"/>
      <c r="BE12851" s="3"/>
      <c r="BF12851" s="3"/>
      <c r="BG12851" s="3"/>
      <c r="CK12851"/>
    </row>
    <row r="12852" spans="1:89" x14ac:dyDescent="0.25">
      <c r="A12852" s="2"/>
      <c r="B12852" s="5"/>
      <c r="C12852" s="5"/>
      <c r="D12852" s="5"/>
      <c r="E12852" s="5"/>
      <c r="F12852" s="5"/>
      <c r="G12852" s="5"/>
      <c r="H12852" s="5"/>
      <c r="I12852" s="5"/>
      <c r="J12852" s="5"/>
      <c r="K12852" s="5"/>
      <c r="L12852" s="5"/>
      <c r="M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3"/>
      <c r="AU12852" s="5"/>
      <c r="AV12852" s="3"/>
      <c r="AW12852" s="3"/>
      <c r="AX12852" s="3"/>
      <c r="AY12852" s="3"/>
      <c r="AZ12852" s="3"/>
      <c r="BA12852" s="3"/>
      <c r="BB12852" s="3"/>
      <c r="BC12852" s="3"/>
      <c r="BD12852" s="3"/>
      <c r="BE12852" s="3"/>
      <c r="BF12852" s="3"/>
      <c r="BG12852" s="3"/>
      <c r="CK12852"/>
    </row>
    <row r="12853" spans="1:89" x14ac:dyDescent="0.25">
      <c r="A12853" s="2"/>
      <c r="B12853" s="5"/>
      <c r="C12853" s="5"/>
      <c r="D12853" s="5"/>
      <c r="E12853" s="5"/>
      <c r="F12853" s="5"/>
      <c r="G12853" s="5"/>
      <c r="H12853" s="5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G12853" s="3"/>
      <c r="AH12853" s="3"/>
      <c r="AI12853" s="3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3"/>
      <c r="AU12853" s="5"/>
      <c r="AV12853" s="3"/>
      <c r="AW12853" s="3"/>
      <c r="AX12853" s="3"/>
      <c r="AY12853" s="3"/>
      <c r="AZ12853" s="3"/>
      <c r="BA12853" s="3"/>
      <c r="BB12853" s="3"/>
      <c r="BC12853" s="3"/>
      <c r="BD12853" s="3"/>
      <c r="BE12853" s="3"/>
      <c r="BF12853" s="3"/>
      <c r="BG12853" s="3"/>
      <c r="CK12853"/>
    </row>
    <row r="12854" spans="1:89" x14ac:dyDescent="0.25">
      <c r="A12854" s="2"/>
      <c r="B12854" s="5"/>
      <c r="C12854" s="5"/>
      <c r="D12854" s="5"/>
      <c r="E12854" s="5"/>
      <c r="F12854" s="5"/>
      <c r="G12854" s="5"/>
      <c r="H12854" s="5"/>
      <c r="I12854" s="5"/>
      <c r="J12854" s="5"/>
      <c r="K12854" s="5"/>
      <c r="L12854" s="5"/>
      <c r="M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3"/>
      <c r="AU12854" s="5"/>
      <c r="AV12854" s="3"/>
      <c r="AW12854" s="3"/>
      <c r="AX12854" s="3"/>
      <c r="AY12854" s="3"/>
      <c r="AZ12854" s="3"/>
      <c r="BA12854" s="3"/>
      <c r="BB12854" s="3"/>
      <c r="BC12854" s="3"/>
      <c r="BD12854" s="3"/>
      <c r="BE12854" s="3"/>
      <c r="BF12854" s="3"/>
      <c r="BG12854" s="3"/>
      <c r="CK12854"/>
    </row>
    <row r="12855" spans="1:89" x14ac:dyDescent="0.25">
      <c r="A12855" s="2"/>
      <c r="B12855" s="5"/>
      <c r="C12855" s="5"/>
      <c r="D12855" s="5"/>
      <c r="E12855" s="5"/>
      <c r="F12855" s="5"/>
      <c r="G12855" s="5"/>
      <c r="H12855" s="5"/>
      <c r="I12855" s="5"/>
      <c r="J12855" s="5"/>
      <c r="K12855" s="5"/>
      <c r="L12855" s="5"/>
      <c r="M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3"/>
      <c r="AU12855" s="5"/>
      <c r="AV12855" s="3"/>
      <c r="AW12855" s="3"/>
      <c r="AX12855" s="3"/>
      <c r="AY12855" s="3"/>
      <c r="AZ12855" s="3"/>
      <c r="BA12855" s="3"/>
      <c r="BB12855" s="3"/>
      <c r="BC12855" s="3"/>
      <c r="BD12855" s="3"/>
      <c r="BE12855" s="3"/>
      <c r="BF12855" s="3"/>
      <c r="BG12855" s="3"/>
      <c r="CK12855"/>
    </row>
    <row r="12856" spans="1:89" x14ac:dyDescent="0.25">
      <c r="A12856" s="2"/>
      <c r="B12856" s="5"/>
      <c r="C12856" s="5"/>
      <c r="D12856" s="5"/>
      <c r="E12856" s="5"/>
      <c r="F12856" s="5"/>
      <c r="G12856" s="5"/>
      <c r="H12856" s="5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G12856" s="3"/>
      <c r="AH12856" s="3"/>
      <c r="AI12856" s="3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3"/>
      <c r="AU12856" s="5"/>
      <c r="AV12856" s="3"/>
      <c r="AW12856" s="3"/>
      <c r="AX12856" s="3"/>
      <c r="AY12856" s="3"/>
      <c r="AZ12856" s="3"/>
      <c r="BA12856" s="3"/>
      <c r="BB12856" s="3"/>
      <c r="BC12856" s="3"/>
      <c r="BD12856" s="3"/>
      <c r="BE12856" s="3"/>
      <c r="BF12856" s="3"/>
      <c r="BG12856" s="3"/>
      <c r="CK12856"/>
    </row>
    <row r="12857" spans="1:89" x14ac:dyDescent="0.25">
      <c r="A12857" s="2"/>
      <c r="B12857" s="5"/>
      <c r="C12857" s="5"/>
      <c r="D12857" s="5"/>
      <c r="E12857" s="5"/>
      <c r="F12857" s="5"/>
      <c r="G12857" s="5"/>
      <c r="H12857" s="5"/>
      <c r="I12857" s="5"/>
      <c r="J12857" s="5"/>
      <c r="K12857" s="5"/>
      <c r="L12857" s="5"/>
      <c r="M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3"/>
      <c r="AU12857" s="5"/>
      <c r="AV12857" s="3"/>
      <c r="AW12857" s="3"/>
      <c r="AX12857" s="3"/>
      <c r="AY12857" s="3"/>
      <c r="AZ12857" s="3"/>
      <c r="BA12857" s="3"/>
      <c r="BB12857" s="3"/>
      <c r="BC12857" s="3"/>
      <c r="BD12857" s="3"/>
      <c r="BE12857" s="3"/>
      <c r="BF12857" s="3"/>
      <c r="BG12857" s="3"/>
      <c r="CK12857"/>
    </row>
    <row r="12858" spans="1:89" x14ac:dyDescent="0.25">
      <c r="A12858" s="2"/>
      <c r="B12858" s="5"/>
      <c r="C12858" s="5"/>
      <c r="D12858" s="5"/>
      <c r="E12858" s="5"/>
      <c r="F12858" s="5"/>
      <c r="G12858" s="5"/>
      <c r="H12858" s="5"/>
      <c r="I12858" s="5"/>
      <c r="J12858" s="5"/>
      <c r="K12858" s="5"/>
      <c r="L12858" s="5"/>
      <c r="M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3"/>
      <c r="AU12858" s="5"/>
      <c r="AV12858" s="3"/>
      <c r="AW12858" s="3"/>
      <c r="AX12858" s="3"/>
      <c r="AY12858" s="3"/>
      <c r="AZ12858" s="3"/>
      <c r="BA12858" s="3"/>
      <c r="BB12858" s="3"/>
      <c r="BC12858" s="3"/>
      <c r="BD12858" s="3"/>
      <c r="BE12858" s="3"/>
      <c r="BF12858" s="3"/>
      <c r="BG12858" s="3"/>
      <c r="CK12858"/>
    </row>
    <row r="12859" spans="1:89" x14ac:dyDescent="0.25">
      <c r="A12859" s="2"/>
      <c r="B12859" s="5"/>
      <c r="C12859" s="5"/>
      <c r="D12859" s="5"/>
      <c r="E12859" s="5"/>
      <c r="F12859" s="5"/>
      <c r="G12859" s="5"/>
      <c r="H12859" s="5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G12859" s="3"/>
      <c r="AH12859" s="3"/>
      <c r="AI12859" s="3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3"/>
      <c r="AU12859" s="5"/>
      <c r="AV12859" s="3"/>
      <c r="AW12859" s="3"/>
      <c r="AX12859" s="3"/>
      <c r="AY12859" s="3"/>
      <c r="AZ12859" s="3"/>
      <c r="BA12859" s="3"/>
      <c r="BB12859" s="3"/>
      <c r="BC12859" s="3"/>
      <c r="BD12859" s="3"/>
      <c r="BE12859" s="3"/>
      <c r="BF12859" s="3"/>
      <c r="BG12859" s="3"/>
      <c r="CK12859"/>
    </row>
    <row r="12860" spans="1:89" x14ac:dyDescent="0.25">
      <c r="A12860" s="2"/>
      <c r="B12860" s="5"/>
      <c r="C12860" s="5"/>
      <c r="D12860" s="5"/>
      <c r="E12860" s="5"/>
      <c r="F12860" s="5"/>
      <c r="G12860" s="5"/>
      <c r="H12860" s="5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3"/>
      <c r="AU12860" s="5"/>
      <c r="AV12860" s="3"/>
      <c r="AW12860" s="3"/>
      <c r="AX12860" s="3"/>
      <c r="AY12860" s="3"/>
      <c r="AZ12860" s="3"/>
      <c r="BA12860" s="3"/>
      <c r="BB12860" s="3"/>
      <c r="BC12860" s="3"/>
      <c r="BD12860" s="3"/>
      <c r="BE12860" s="3"/>
      <c r="BF12860" s="3"/>
      <c r="BG12860" s="3"/>
      <c r="CK12860"/>
    </row>
    <row r="12861" spans="1:89" x14ac:dyDescent="0.25">
      <c r="A12861" s="2"/>
      <c r="B12861" s="5"/>
      <c r="C12861" s="5"/>
      <c r="D12861" s="5"/>
      <c r="E12861" s="5"/>
      <c r="F12861" s="5"/>
      <c r="G12861" s="5"/>
      <c r="H12861" s="5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G12861" s="3"/>
      <c r="AH12861" s="3"/>
      <c r="AI12861" s="3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3"/>
      <c r="AU12861" s="5"/>
      <c r="AV12861" s="3"/>
      <c r="AW12861" s="3"/>
      <c r="AX12861" s="3"/>
      <c r="AY12861" s="3"/>
      <c r="AZ12861" s="3"/>
      <c r="BA12861" s="3"/>
      <c r="BB12861" s="3"/>
      <c r="BC12861" s="3"/>
      <c r="BD12861" s="3"/>
      <c r="BE12861" s="3"/>
      <c r="BF12861" s="3"/>
      <c r="BG12861" s="3"/>
      <c r="CK12861"/>
    </row>
    <row r="12862" spans="1:89" x14ac:dyDescent="0.25">
      <c r="A12862" s="2"/>
      <c r="B12862" s="5"/>
      <c r="C12862" s="5"/>
      <c r="D12862" s="5"/>
      <c r="E12862" s="5"/>
      <c r="F12862" s="5"/>
      <c r="G12862" s="5"/>
      <c r="H12862" s="5"/>
      <c r="I12862" s="5"/>
      <c r="J12862" s="3"/>
      <c r="K12862" s="3"/>
      <c r="L12862" s="5"/>
      <c r="M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3"/>
      <c r="AU12862" s="5"/>
      <c r="AV12862" s="3"/>
      <c r="AW12862" s="3"/>
      <c r="AX12862" s="3"/>
      <c r="AY12862" s="3"/>
      <c r="AZ12862" s="3"/>
      <c r="BA12862" s="3"/>
      <c r="BB12862" s="3"/>
      <c r="BC12862" s="3"/>
      <c r="BD12862" s="3"/>
      <c r="BE12862" s="3"/>
      <c r="BF12862" s="3"/>
      <c r="BG12862" s="3"/>
      <c r="CK12862"/>
    </row>
    <row r="12863" spans="1:89" x14ac:dyDescent="0.25">
      <c r="A12863" s="2"/>
      <c r="B12863" s="5"/>
      <c r="C12863" s="5"/>
      <c r="D12863" s="5"/>
      <c r="E12863" s="5"/>
      <c r="F12863" s="5"/>
      <c r="G12863" s="5"/>
      <c r="H12863" s="5"/>
      <c r="I12863" s="5"/>
      <c r="J12863" s="3"/>
      <c r="K12863" s="3"/>
      <c r="L12863" s="5"/>
      <c r="M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3"/>
      <c r="AU12863" s="5"/>
      <c r="AV12863" s="3"/>
      <c r="AW12863" s="3"/>
      <c r="AX12863" s="3"/>
      <c r="AY12863" s="3"/>
      <c r="AZ12863" s="3"/>
      <c r="BA12863" s="3"/>
      <c r="BB12863" s="3"/>
      <c r="BC12863" s="3"/>
      <c r="BD12863" s="3"/>
      <c r="BE12863" s="3"/>
      <c r="BF12863" s="3"/>
      <c r="BG12863" s="3"/>
      <c r="CK12863"/>
    </row>
    <row r="12864" spans="1:89" x14ac:dyDescent="0.25">
      <c r="A12864" s="2"/>
      <c r="B12864" s="5"/>
      <c r="C12864" s="5"/>
      <c r="D12864" s="5"/>
      <c r="E12864" s="5"/>
      <c r="F12864" s="5"/>
      <c r="G12864" s="5"/>
      <c r="H12864" s="5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G12864" s="3"/>
      <c r="AH12864" s="3"/>
      <c r="AI12864" s="3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3"/>
      <c r="AU12864" s="5"/>
      <c r="AV12864" s="3"/>
      <c r="AW12864" s="3"/>
      <c r="AX12864" s="3"/>
      <c r="AY12864" s="3"/>
      <c r="AZ12864" s="3"/>
      <c r="BA12864" s="3"/>
      <c r="BB12864" s="3"/>
      <c r="BC12864" s="3"/>
      <c r="BD12864" s="3"/>
      <c r="BE12864" s="3"/>
      <c r="BF12864" s="3"/>
      <c r="BG12864" s="3"/>
      <c r="CK12864"/>
    </row>
    <row r="12865" spans="1:89" x14ac:dyDescent="0.25">
      <c r="A12865" s="2"/>
      <c r="B12865" s="5"/>
      <c r="C12865" s="5"/>
      <c r="D12865" s="5"/>
      <c r="E12865" s="5"/>
      <c r="F12865" s="5"/>
      <c r="G12865" s="5"/>
      <c r="H12865" s="5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G12865" s="3"/>
      <c r="AH12865" s="3"/>
      <c r="AI12865" s="3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3"/>
      <c r="AU12865" s="5"/>
      <c r="AV12865" s="3"/>
      <c r="AW12865" s="3"/>
      <c r="AX12865" s="3"/>
      <c r="AY12865" s="3"/>
      <c r="AZ12865" s="3"/>
      <c r="BA12865" s="3"/>
      <c r="BB12865" s="3"/>
      <c r="BC12865" s="3"/>
      <c r="BD12865" s="3"/>
      <c r="BE12865" s="3"/>
      <c r="BF12865" s="3"/>
      <c r="BG12865" s="3"/>
      <c r="CK12865"/>
    </row>
    <row r="12866" spans="1:89" x14ac:dyDescent="0.25">
      <c r="A12866" s="2"/>
      <c r="B12866" s="5"/>
      <c r="C12866" s="5"/>
      <c r="D12866" s="5"/>
      <c r="E12866" s="5"/>
      <c r="F12866" s="5"/>
      <c r="G12866" s="5"/>
      <c r="H12866" s="5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G12866" s="3"/>
      <c r="AH12866" s="3"/>
      <c r="AI12866" s="3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3"/>
      <c r="AU12866" s="5"/>
      <c r="AV12866" s="3"/>
      <c r="AW12866" s="3"/>
      <c r="AX12866" s="3"/>
      <c r="AY12866" s="3"/>
      <c r="AZ12866" s="3"/>
      <c r="BA12866" s="3"/>
      <c r="BB12866" s="3"/>
      <c r="BC12866" s="3"/>
      <c r="BD12866" s="3"/>
      <c r="BE12866" s="3"/>
      <c r="BF12866" s="3"/>
      <c r="BG12866" s="3"/>
      <c r="CK12866"/>
    </row>
    <row r="12867" spans="1:89" x14ac:dyDescent="0.25">
      <c r="A12867" s="2"/>
      <c r="B12867" s="5"/>
      <c r="C12867" s="5"/>
      <c r="D12867" s="5"/>
      <c r="E12867" s="5"/>
      <c r="F12867" s="5"/>
      <c r="G12867" s="5"/>
      <c r="H12867" s="5"/>
      <c r="I12867" s="5"/>
      <c r="J12867" s="3"/>
      <c r="K12867" s="3"/>
      <c r="L12867" s="5"/>
      <c r="M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3"/>
      <c r="AU12867" s="5"/>
      <c r="AV12867" s="3"/>
      <c r="AW12867" s="3"/>
      <c r="AX12867" s="3"/>
      <c r="AY12867" s="3"/>
      <c r="AZ12867" s="3"/>
      <c r="BA12867" s="3"/>
      <c r="BB12867" s="3"/>
      <c r="BC12867" s="3"/>
      <c r="BD12867" s="3"/>
      <c r="BE12867" s="3"/>
      <c r="BF12867" s="3"/>
      <c r="BG12867" s="3"/>
      <c r="CK12867"/>
    </row>
    <row r="12868" spans="1:89" x14ac:dyDescent="0.25">
      <c r="A12868" s="2"/>
      <c r="B12868" s="5"/>
      <c r="C12868" s="5"/>
      <c r="D12868" s="5"/>
      <c r="E12868" s="5"/>
      <c r="F12868" s="5"/>
      <c r="G12868" s="5"/>
      <c r="H12868" s="5"/>
      <c r="I12868" s="5"/>
      <c r="J12868" s="3"/>
      <c r="K12868" s="3"/>
      <c r="L12868" s="5"/>
      <c r="M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3"/>
      <c r="AU12868" s="5"/>
      <c r="AV12868" s="3"/>
      <c r="AW12868" s="3"/>
      <c r="AX12868" s="3"/>
      <c r="AY12868" s="3"/>
      <c r="AZ12868" s="3"/>
      <c r="BA12868" s="3"/>
      <c r="BB12868" s="3"/>
      <c r="BC12868" s="3"/>
      <c r="BD12868" s="3"/>
      <c r="BE12868" s="3"/>
      <c r="BF12868" s="3"/>
      <c r="BG12868" s="3"/>
      <c r="CK12868"/>
    </row>
    <row r="12869" spans="1:89" x14ac:dyDescent="0.25">
      <c r="A12869" s="2"/>
      <c r="B12869" s="5"/>
      <c r="C12869" s="5"/>
      <c r="D12869" s="5"/>
      <c r="E12869" s="5"/>
      <c r="F12869" s="5"/>
      <c r="G12869" s="5"/>
      <c r="H12869" s="5"/>
      <c r="I12869" s="5"/>
      <c r="J12869" s="3"/>
      <c r="K12869" s="3"/>
      <c r="L12869" s="3"/>
      <c r="M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3"/>
      <c r="AU12869" s="5"/>
      <c r="AV12869" s="3"/>
      <c r="AW12869" s="3"/>
      <c r="AX12869" s="3"/>
      <c r="AY12869" s="3"/>
      <c r="AZ12869" s="3"/>
      <c r="BA12869" s="3"/>
      <c r="BB12869" s="3"/>
      <c r="BC12869" s="3"/>
      <c r="BD12869" s="3"/>
      <c r="BE12869" s="3"/>
      <c r="BF12869" s="3"/>
      <c r="BG12869" s="3"/>
      <c r="CK12869"/>
    </row>
    <row r="12870" spans="1:89" x14ac:dyDescent="0.25">
      <c r="A12870" s="2"/>
      <c r="B12870" s="5"/>
      <c r="C12870" s="5"/>
      <c r="D12870" s="5"/>
      <c r="E12870" s="5"/>
      <c r="F12870" s="5"/>
      <c r="G12870" s="5"/>
      <c r="H12870" s="5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G12870" s="3"/>
      <c r="AH12870" s="3"/>
      <c r="AI12870" s="3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3"/>
      <c r="AU12870" s="5"/>
      <c r="AV12870" s="3"/>
      <c r="AW12870" s="3"/>
      <c r="AX12870" s="3"/>
      <c r="AY12870" s="3"/>
      <c r="AZ12870" s="3"/>
      <c r="BA12870" s="3"/>
      <c r="BB12870" s="3"/>
      <c r="BC12870" s="3"/>
      <c r="BD12870" s="3"/>
      <c r="BE12870" s="3"/>
      <c r="BF12870" s="3"/>
      <c r="BG12870" s="3"/>
      <c r="CK12870"/>
    </row>
    <row r="12871" spans="1:89" x14ac:dyDescent="0.25">
      <c r="A12871" s="2"/>
      <c r="B12871" s="5"/>
      <c r="C12871" s="5"/>
      <c r="D12871" s="5"/>
      <c r="E12871" s="5"/>
      <c r="F12871" s="5"/>
      <c r="G12871" s="5"/>
      <c r="H12871" s="5"/>
      <c r="I12871" s="5"/>
      <c r="J12871" s="5"/>
      <c r="K12871" s="5"/>
      <c r="L12871" s="5"/>
      <c r="M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3"/>
      <c r="AU12871" s="5"/>
      <c r="AV12871" s="3"/>
      <c r="AW12871" s="3"/>
      <c r="AX12871" s="3"/>
      <c r="AY12871" s="3"/>
      <c r="AZ12871" s="3"/>
      <c r="BA12871" s="3"/>
      <c r="BB12871" s="3"/>
      <c r="BC12871" s="3"/>
      <c r="BD12871" s="3"/>
      <c r="BE12871" s="3"/>
      <c r="BF12871" s="3"/>
      <c r="BG12871" s="3"/>
      <c r="CK12871"/>
    </row>
    <row r="12872" spans="1:89" x14ac:dyDescent="0.25">
      <c r="A12872" s="2"/>
      <c r="B12872" s="5"/>
      <c r="C12872" s="5"/>
      <c r="D12872" s="5"/>
      <c r="E12872" s="5"/>
      <c r="F12872" s="5"/>
      <c r="G12872" s="5"/>
      <c r="H12872" s="5"/>
      <c r="I12872" s="5"/>
      <c r="J12872" s="3"/>
      <c r="K12872" s="3"/>
      <c r="L12872" s="5"/>
      <c r="M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3"/>
      <c r="AU12872" s="5"/>
      <c r="AV12872" s="3"/>
      <c r="AW12872" s="3"/>
      <c r="AX12872" s="3"/>
      <c r="AY12872" s="3"/>
      <c r="AZ12872" s="3"/>
      <c r="BA12872" s="3"/>
      <c r="BB12872" s="3"/>
      <c r="BC12872" s="3"/>
      <c r="BD12872" s="3"/>
      <c r="BE12872" s="3"/>
      <c r="BF12872" s="3"/>
      <c r="BG12872" s="3"/>
      <c r="CK12872"/>
    </row>
    <row r="12873" spans="1:89" x14ac:dyDescent="0.25">
      <c r="A12873" s="2"/>
      <c r="B12873" s="5"/>
      <c r="C12873" s="5"/>
      <c r="D12873" s="5"/>
      <c r="E12873" s="5"/>
      <c r="F12873" s="5"/>
      <c r="G12873" s="5"/>
      <c r="H12873" s="5"/>
      <c r="I12873" s="5"/>
      <c r="J12873" s="3"/>
      <c r="K12873" s="3"/>
      <c r="L12873" s="5"/>
      <c r="M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3"/>
      <c r="AU12873" s="5"/>
      <c r="AV12873" s="3"/>
      <c r="AW12873" s="3"/>
      <c r="AX12873" s="3"/>
      <c r="AY12873" s="3"/>
      <c r="AZ12873" s="3"/>
      <c r="BA12873" s="3"/>
      <c r="BB12873" s="3"/>
      <c r="BC12873" s="3"/>
      <c r="BD12873" s="3"/>
      <c r="BE12873" s="3"/>
      <c r="BF12873" s="3"/>
      <c r="BG12873" s="3"/>
      <c r="CK12873"/>
    </row>
    <row r="12874" spans="1:89" x14ac:dyDescent="0.25">
      <c r="A12874" s="2"/>
      <c r="B12874" s="5"/>
      <c r="C12874" s="5"/>
      <c r="D12874" s="5"/>
      <c r="E12874" s="5"/>
      <c r="F12874" s="5"/>
      <c r="G12874" s="5"/>
      <c r="H12874" s="5"/>
      <c r="I12874" s="5"/>
      <c r="J12874" s="5"/>
      <c r="K12874" s="5"/>
      <c r="L12874" s="5"/>
      <c r="M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3"/>
      <c r="AU12874" s="5"/>
      <c r="AV12874" s="3"/>
      <c r="AW12874" s="3"/>
      <c r="AX12874" s="3"/>
      <c r="AY12874" s="3"/>
      <c r="AZ12874" s="3"/>
      <c r="BA12874" s="3"/>
      <c r="BB12874" s="3"/>
      <c r="BC12874" s="3"/>
      <c r="BD12874" s="3"/>
      <c r="BE12874" s="3"/>
      <c r="BF12874" s="3"/>
      <c r="BG12874" s="3"/>
      <c r="CK12874"/>
    </row>
    <row r="12875" spans="1:89" x14ac:dyDescent="0.25">
      <c r="A12875" s="2"/>
      <c r="B12875" s="5"/>
      <c r="C12875" s="5"/>
      <c r="D12875" s="5"/>
      <c r="E12875" s="5"/>
      <c r="F12875" s="5"/>
      <c r="G12875" s="5"/>
      <c r="H12875" s="5"/>
      <c r="I12875" s="5"/>
      <c r="J12875" s="5"/>
      <c r="K12875" s="5"/>
      <c r="L12875" s="5"/>
      <c r="M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3"/>
      <c r="AU12875" s="5"/>
      <c r="AV12875" s="3"/>
      <c r="AW12875" s="3"/>
      <c r="AX12875" s="3"/>
      <c r="AY12875" s="3"/>
      <c r="AZ12875" s="3"/>
      <c r="BA12875" s="3"/>
      <c r="BB12875" s="3"/>
      <c r="BC12875" s="3"/>
      <c r="BD12875" s="3"/>
      <c r="BE12875" s="3"/>
      <c r="BF12875" s="3"/>
      <c r="BG12875" s="3"/>
      <c r="CK12875"/>
    </row>
    <row r="12876" spans="1:89" x14ac:dyDescent="0.25">
      <c r="A12876" s="2"/>
      <c r="B12876" s="5"/>
      <c r="C12876" s="5"/>
      <c r="D12876" s="5"/>
      <c r="E12876" s="5"/>
      <c r="F12876" s="5"/>
      <c r="G12876" s="5"/>
      <c r="H12876" s="5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3"/>
      <c r="AU12876" s="5"/>
      <c r="AV12876" s="3"/>
      <c r="AW12876" s="3"/>
      <c r="AX12876" s="3"/>
      <c r="AY12876" s="3"/>
      <c r="AZ12876" s="3"/>
      <c r="BA12876" s="3"/>
      <c r="BB12876" s="3"/>
      <c r="BC12876" s="3"/>
      <c r="BD12876" s="3"/>
      <c r="BE12876" s="3"/>
      <c r="BF12876" s="3"/>
      <c r="BG12876" s="3"/>
      <c r="CK12876"/>
    </row>
    <row r="12877" spans="1:89" x14ac:dyDescent="0.25">
      <c r="A12877" s="2"/>
      <c r="B12877" s="5"/>
      <c r="C12877" s="5"/>
      <c r="D12877" s="5"/>
      <c r="E12877" s="5"/>
      <c r="F12877" s="5"/>
      <c r="G12877" s="5"/>
      <c r="H12877" s="5"/>
      <c r="I12877" s="5"/>
      <c r="J12877" s="5"/>
      <c r="K12877" s="5"/>
      <c r="L12877" s="5"/>
      <c r="M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3"/>
      <c r="AU12877" s="5"/>
      <c r="AV12877" s="3"/>
      <c r="AW12877" s="3"/>
      <c r="AX12877" s="3"/>
      <c r="AY12877" s="3"/>
      <c r="AZ12877" s="3"/>
      <c r="BA12877" s="3"/>
      <c r="BB12877" s="3"/>
      <c r="BC12877" s="3"/>
      <c r="BD12877" s="3"/>
      <c r="BE12877" s="3"/>
      <c r="BF12877" s="3"/>
      <c r="BG12877" s="3"/>
      <c r="CK12877"/>
    </row>
    <row r="12878" spans="1:89" x14ac:dyDescent="0.25">
      <c r="A12878" s="2"/>
      <c r="B12878" s="5"/>
      <c r="C12878" s="5"/>
      <c r="D12878" s="5"/>
      <c r="E12878" s="5"/>
      <c r="F12878" s="5"/>
      <c r="G12878" s="5"/>
      <c r="H12878" s="5"/>
      <c r="I12878" s="5"/>
      <c r="J12878" s="5"/>
      <c r="K12878" s="5"/>
      <c r="L12878" s="5"/>
      <c r="M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3"/>
      <c r="AU12878" s="5"/>
      <c r="AV12878" s="3"/>
      <c r="AW12878" s="3"/>
      <c r="AX12878" s="3"/>
      <c r="AY12878" s="3"/>
      <c r="AZ12878" s="3"/>
      <c r="BA12878" s="3"/>
      <c r="BB12878" s="3"/>
      <c r="BC12878" s="3"/>
      <c r="BD12878" s="3"/>
      <c r="BE12878" s="3"/>
      <c r="BF12878" s="3"/>
      <c r="BG12878" s="3"/>
      <c r="CK12878"/>
    </row>
    <row r="12879" spans="1:89" x14ac:dyDescent="0.25">
      <c r="A12879" s="2"/>
      <c r="B12879" s="5"/>
      <c r="C12879" s="5"/>
      <c r="D12879" s="5"/>
      <c r="E12879" s="5"/>
      <c r="F12879" s="5"/>
      <c r="G12879" s="5"/>
      <c r="H12879" s="5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G12879" s="3"/>
      <c r="AH12879" s="3"/>
      <c r="AI12879" s="3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3"/>
      <c r="AU12879" s="5"/>
      <c r="AV12879" s="3"/>
      <c r="AW12879" s="3"/>
      <c r="AX12879" s="3"/>
      <c r="AY12879" s="3"/>
      <c r="AZ12879" s="3"/>
      <c r="BA12879" s="3"/>
      <c r="BB12879" s="3"/>
      <c r="BC12879" s="3"/>
      <c r="BD12879" s="3"/>
      <c r="BE12879" s="3"/>
      <c r="BF12879" s="3"/>
      <c r="BG12879" s="3"/>
      <c r="CK12879"/>
    </row>
    <row r="12880" spans="1:89" x14ac:dyDescent="0.25">
      <c r="A12880" s="2"/>
      <c r="B12880" s="5"/>
      <c r="C12880" s="5"/>
      <c r="D12880" s="5"/>
      <c r="E12880" s="5"/>
      <c r="F12880" s="5"/>
      <c r="G12880" s="5"/>
      <c r="H12880" s="5"/>
      <c r="I12880" s="5"/>
      <c r="J12880" s="5"/>
      <c r="K12880" s="5"/>
      <c r="L12880" s="5"/>
      <c r="M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3"/>
      <c r="AU12880" s="5"/>
      <c r="AV12880" s="3"/>
      <c r="AW12880" s="3"/>
      <c r="AX12880" s="3"/>
      <c r="AY12880" s="3"/>
      <c r="AZ12880" s="3"/>
      <c r="BA12880" s="3"/>
      <c r="BB12880" s="3"/>
      <c r="BC12880" s="3"/>
      <c r="BD12880" s="3"/>
      <c r="BE12880" s="3"/>
      <c r="BF12880" s="3"/>
      <c r="BG12880" s="3"/>
      <c r="CK12880"/>
    </row>
    <row r="12881" spans="1:89" x14ac:dyDescent="0.25">
      <c r="A12881" s="2"/>
      <c r="B12881" s="5"/>
      <c r="C12881" s="5"/>
      <c r="D12881" s="5"/>
      <c r="E12881" s="5"/>
      <c r="F12881" s="5"/>
      <c r="G12881" s="5"/>
      <c r="H12881" s="5"/>
      <c r="I12881" s="5"/>
      <c r="J12881" s="5"/>
      <c r="K12881" s="5"/>
      <c r="L12881" s="5"/>
      <c r="M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3"/>
      <c r="AU12881" s="5"/>
      <c r="AV12881" s="3"/>
      <c r="AW12881" s="3"/>
      <c r="AX12881" s="3"/>
      <c r="AY12881" s="3"/>
      <c r="AZ12881" s="3"/>
      <c r="BA12881" s="3"/>
      <c r="BB12881" s="3"/>
      <c r="BC12881" s="3"/>
      <c r="BD12881" s="3"/>
      <c r="BE12881" s="3"/>
      <c r="BF12881" s="3"/>
      <c r="BG12881" s="3"/>
      <c r="CK12881"/>
    </row>
    <row r="12882" spans="1:89" x14ac:dyDescent="0.25">
      <c r="A12882" s="2"/>
      <c r="B12882" s="5"/>
      <c r="C12882" s="5"/>
      <c r="D12882" s="5"/>
      <c r="E12882" s="5"/>
      <c r="F12882" s="5"/>
      <c r="G12882" s="5"/>
      <c r="H12882" s="5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G12882" s="3"/>
      <c r="AH12882" s="3"/>
      <c r="AI12882" s="3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3"/>
      <c r="AU12882" s="5"/>
      <c r="AV12882" s="3"/>
      <c r="AW12882" s="3"/>
      <c r="AX12882" s="3"/>
      <c r="AY12882" s="3"/>
      <c r="AZ12882" s="3"/>
      <c r="BA12882" s="3"/>
      <c r="BB12882" s="3"/>
      <c r="BC12882" s="3"/>
      <c r="BD12882" s="3"/>
      <c r="BE12882" s="3"/>
      <c r="BF12882" s="3"/>
      <c r="BG12882" s="3"/>
      <c r="CK12882"/>
    </row>
    <row r="12883" spans="1:89" x14ac:dyDescent="0.25">
      <c r="A12883" s="2"/>
      <c r="B12883" s="5"/>
      <c r="C12883" s="5"/>
      <c r="D12883" s="5"/>
      <c r="E12883" s="5"/>
      <c r="F12883" s="5"/>
      <c r="G12883" s="5"/>
      <c r="H12883" s="5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G12883" s="3"/>
      <c r="AH12883" s="3"/>
      <c r="AI12883" s="3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3"/>
      <c r="AU12883" s="5"/>
      <c r="AV12883" s="3"/>
      <c r="AW12883" s="3"/>
      <c r="AX12883" s="3"/>
      <c r="AY12883" s="3"/>
      <c r="AZ12883" s="3"/>
      <c r="BA12883" s="3"/>
      <c r="BB12883" s="3"/>
      <c r="BC12883" s="3"/>
      <c r="BD12883" s="3"/>
      <c r="BE12883" s="3"/>
      <c r="BF12883" s="3"/>
      <c r="BG12883" s="3"/>
      <c r="CK12883"/>
    </row>
    <row r="12884" spans="1:89" x14ac:dyDescent="0.25">
      <c r="A12884" s="2"/>
      <c r="B12884" s="5"/>
      <c r="C12884" s="5"/>
      <c r="D12884" s="5"/>
      <c r="E12884" s="5"/>
      <c r="F12884" s="5"/>
      <c r="G12884" s="5"/>
      <c r="H12884" s="5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G12884" s="3"/>
      <c r="AH12884" s="3"/>
      <c r="AI12884" s="3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3"/>
      <c r="AU12884" s="5"/>
      <c r="AV12884" s="3"/>
      <c r="AW12884" s="3"/>
      <c r="AX12884" s="3"/>
      <c r="AY12884" s="3"/>
      <c r="AZ12884" s="3"/>
      <c r="BA12884" s="3"/>
      <c r="BB12884" s="3"/>
      <c r="BC12884" s="3"/>
      <c r="BD12884" s="3"/>
      <c r="BE12884" s="3"/>
      <c r="BF12884" s="3"/>
      <c r="BG12884" s="3"/>
      <c r="CK12884"/>
    </row>
    <row r="12885" spans="1:89" x14ac:dyDescent="0.25">
      <c r="A12885" s="2"/>
      <c r="B12885" s="5"/>
      <c r="C12885" s="5"/>
      <c r="D12885" s="5"/>
      <c r="E12885" s="5"/>
      <c r="F12885" s="5"/>
      <c r="G12885" s="5"/>
      <c r="H12885" s="5"/>
      <c r="I12885" s="5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G12885" s="3"/>
      <c r="AH12885" s="3"/>
      <c r="AI12885" s="3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3"/>
      <c r="AU12885" s="5"/>
      <c r="AV12885" s="3"/>
      <c r="AW12885" s="3"/>
      <c r="AX12885" s="3"/>
      <c r="AY12885" s="3"/>
      <c r="AZ12885" s="3"/>
      <c r="BA12885" s="3"/>
      <c r="BB12885" s="3"/>
      <c r="BC12885" s="3"/>
      <c r="BD12885" s="3"/>
      <c r="BE12885" s="3"/>
      <c r="BF12885" s="3"/>
      <c r="BG12885" s="3"/>
      <c r="CK12885"/>
    </row>
    <row r="12886" spans="1:89" x14ac:dyDescent="0.25">
      <c r="A12886" s="2"/>
      <c r="B12886" s="5"/>
      <c r="C12886" s="5"/>
      <c r="D12886" s="5"/>
      <c r="E12886" s="5"/>
      <c r="F12886" s="5"/>
      <c r="G12886" s="5"/>
      <c r="H12886" s="5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3"/>
      <c r="AU12886" s="5"/>
      <c r="AV12886" s="3"/>
      <c r="AW12886" s="3"/>
      <c r="AX12886" s="3"/>
      <c r="AY12886" s="3"/>
      <c r="AZ12886" s="3"/>
      <c r="BA12886" s="3"/>
      <c r="BB12886" s="3"/>
      <c r="BC12886" s="3"/>
      <c r="BD12886" s="3"/>
      <c r="BE12886" s="3"/>
      <c r="BF12886" s="3"/>
      <c r="BG12886" s="3"/>
      <c r="CK12886"/>
    </row>
    <row r="12887" spans="1:89" x14ac:dyDescent="0.25">
      <c r="A12887" s="2"/>
      <c r="B12887" s="5"/>
      <c r="C12887" s="5"/>
      <c r="D12887" s="5"/>
      <c r="E12887" s="5"/>
      <c r="F12887" s="5"/>
      <c r="G12887" s="5"/>
      <c r="H12887" s="5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G12887" s="3"/>
      <c r="AH12887" s="3"/>
      <c r="AI12887" s="3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3"/>
      <c r="AU12887" s="5"/>
      <c r="AV12887" s="3"/>
      <c r="AW12887" s="3"/>
      <c r="AX12887" s="3"/>
      <c r="AY12887" s="3"/>
      <c r="AZ12887" s="3"/>
      <c r="BA12887" s="3"/>
      <c r="BB12887" s="3"/>
      <c r="BC12887" s="3"/>
      <c r="BD12887" s="3"/>
      <c r="BE12887" s="3"/>
      <c r="BF12887" s="3"/>
      <c r="BG12887" s="3"/>
      <c r="CK12887"/>
    </row>
    <row r="12888" spans="1:89" x14ac:dyDescent="0.25">
      <c r="A12888" s="2"/>
      <c r="B12888" s="5"/>
      <c r="C12888" s="5"/>
      <c r="D12888" s="5"/>
      <c r="E12888" s="5"/>
      <c r="F12888" s="5"/>
      <c r="G12888" s="5"/>
      <c r="H12888" s="5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G12888" s="3"/>
      <c r="AH12888" s="3"/>
      <c r="AI12888" s="3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3"/>
      <c r="AU12888" s="5"/>
      <c r="AV12888" s="3"/>
      <c r="AW12888" s="3"/>
      <c r="AX12888" s="3"/>
      <c r="AY12888" s="3"/>
      <c r="AZ12888" s="3"/>
      <c r="BA12888" s="3"/>
      <c r="BB12888" s="3"/>
      <c r="BC12888" s="3"/>
      <c r="BD12888" s="3"/>
      <c r="BE12888" s="3"/>
      <c r="BF12888" s="3"/>
      <c r="BG12888" s="3"/>
      <c r="CK12888"/>
    </row>
    <row r="12889" spans="1:89" x14ac:dyDescent="0.25">
      <c r="A12889" s="2"/>
      <c r="B12889" s="5"/>
      <c r="C12889" s="5"/>
      <c r="D12889" s="5"/>
      <c r="E12889" s="5"/>
      <c r="F12889" s="5"/>
      <c r="G12889" s="5"/>
      <c r="H12889" s="5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G12889" s="3"/>
      <c r="AH12889" s="3"/>
      <c r="AI12889" s="3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3"/>
      <c r="AU12889" s="5"/>
      <c r="AV12889" s="3"/>
      <c r="AW12889" s="3"/>
      <c r="AX12889" s="3"/>
      <c r="AY12889" s="3"/>
      <c r="AZ12889" s="3"/>
      <c r="BA12889" s="3"/>
      <c r="BB12889" s="3"/>
      <c r="BC12889" s="3"/>
      <c r="BD12889" s="3"/>
      <c r="BE12889" s="3"/>
      <c r="BF12889" s="3"/>
      <c r="BG12889" s="3"/>
      <c r="CK12889"/>
    </row>
    <row r="12890" spans="1:89" x14ac:dyDescent="0.25">
      <c r="A12890" s="2"/>
      <c r="B12890" s="5"/>
      <c r="C12890" s="5"/>
      <c r="D12890" s="5"/>
      <c r="E12890" s="5"/>
      <c r="F12890" s="5"/>
      <c r="G12890" s="5"/>
      <c r="H12890" s="5"/>
      <c r="I12890" s="5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G12890" s="3"/>
      <c r="AH12890" s="3"/>
      <c r="AI12890" s="3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3"/>
      <c r="AU12890" s="5"/>
      <c r="AV12890" s="3"/>
      <c r="AW12890" s="3"/>
      <c r="AX12890" s="3"/>
      <c r="AY12890" s="3"/>
      <c r="AZ12890" s="3"/>
      <c r="BA12890" s="3"/>
      <c r="BB12890" s="3"/>
      <c r="BC12890" s="3"/>
      <c r="BD12890" s="3"/>
      <c r="BE12890" s="3"/>
      <c r="BF12890" s="3"/>
      <c r="BG12890" s="3"/>
      <c r="CK12890"/>
    </row>
    <row r="12891" spans="1:89" x14ac:dyDescent="0.25">
      <c r="A12891" s="2"/>
      <c r="B12891" s="5"/>
      <c r="C12891" s="5"/>
      <c r="D12891" s="5"/>
      <c r="E12891" s="5"/>
      <c r="F12891" s="5"/>
      <c r="G12891" s="5"/>
      <c r="H12891" s="5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G12891" s="3"/>
      <c r="AH12891" s="3"/>
      <c r="AI12891" s="3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3"/>
      <c r="AU12891" s="5"/>
      <c r="AV12891" s="3"/>
      <c r="AW12891" s="3"/>
      <c r="AX12891" s="3"/>
      <c r="AY12891" s="3"/>
      <c r="AZ12891" s="3"/>
      <c r="BA12891" s="3"/>
      <c r="BB12891" s="3"/>
      <c r="BC12891" s="3"/>
      <c r="BD12891" s="3"/>
      <c r="BE12891" s="3"/>
      <c r="BF12891" s="3"/>
      <c r="BG12891" s="3"/>
      <c r="CK12891"/>
    </row>
    <row r="12892" spans="1:89" x14ac:dyDescent="0.25">
      <c r="A12892" s="2"/>
      <c r="B12892" s="5"/>
      <c r="C12892" s="5"/>
      <c r="D12892" s="5"/>
      <c r="E12892" s="5"/>
      <c r="F12892" s="5"/>
      <c r="G12892" s="5"/>
      <c r="H12892" s="5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G12892" s="3"/>
      <c r="AH12892" s="3"/>
      <c r="AI12892" s="3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3"/>
      <c r="AU12892" s="5"/>
      <c r="AV12892" s="3"/>
      <c r="AW12892" s="3"/>
      <c r="AX12892" s="3"/>
      <c r="AY12892" s="3"/>
      <c r="AZ12892" s="3"/>
      <c r="BA12892" s="3"/>
      <c r="BB12892" s="3"/>
      <c r="BC12892" s="3"/>
      <c r="BD12892" s="3"/>
      <c r="BE12892" s="3"/>
      <c r="BF12892" s="3"/>
      <c r="BG12892" s="3"/>
      <c r="CK12892"/>
    </row>
    <row r="12893" spans="1:89" x14ac:dyDescent="0.25">
      <c r="A12893" s="2"/>
      <c r="B12893" s="5"/>
      <c r="C12893" s="5"/>
      <c r="D12893" s="5"/>
      <c r="E12893" s="5"/>
      <c r="F12893" s="5"/>
      <c r="G12893" s="5"/>
      <c r="H12893" s="5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G12893" s="3"/>
      <c r="AH12893" s="3"/>
      <c r="AI12893" s="3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3"/>
      <c r="AU12893" s="5"/>
      <c r="AV12893" s="3"/>
      <c r="AW12893" s="3"/>
      <c r="AX12893" s="3"/>
      <c r="AY12893" s="3"/>
      <c r="AZ12893" s="3"/>
      <c r="BA12893" s="3"/>
      <c r="BB12893" s="3"/>
      <c r="BC12893" s="3"/>
      <c r="BD12893" s="3"/>
      <c r="BE12893" s="3"/>
      <c r="BF12893" s="3"/>
      <c r="BG12893" s="3"/>
      <c r="CK12893"/>
    </row>
    <row r="12894" spans="1:89" x14ac:dyDescent="0.25">
      <c r="A12894" s="2"/>
      <c r="B12894" s="5"/>
      <c r="C12894" s="5"/>
      <c r="D12894" s="5"/>
      <c r="E12894" s="5"/>
      <c r="F12894" s="5"/>
      <c r="G12894" s="5"/>
      <c r="H12894" s="5"/>
      <c r="I12894" s="5"/>
      <c r="J12894" s="5"/>
      <c r="K12894" s="5"/>
      <c r="L12894" s="5"/>
      <c r="M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3"/>
      <c r="AU12894" s="5"/>
      <c r="AV12894" s="3"/>
      <c r="AW12894" s="3"/>
      <c r="AX12894" s="3"/>
      <c r="AY12894" s="3"/>
      <c r="AZ12894" s="3"/>
      <c r="BA12894" s="3"/>
      <c r="BB12894" s="3"/>
      <c r="BC12894" s="3"/>
      <c r="BD12894" s="3"/>
      <c r="BE12894" s="3"/>
      <c r="BF12894" s="3"/>
      <c r="BG12894" s="3"/>
      <c r="CK12894"/>
    </row>
    <row r="12895" spans="1:89" x14ac:dyDescent="0.25">
      <c r="A12895" s="2"/>
      <c r="B12895" s="5"/>
      <c r="C12895" s="5"/>
      <c r="D12895" s="5"/>
      <c r="E12895" s="5"/>
      <c r="F12895" s="5"/>
      <c r="G12895" s="5"/>
      <c r="H12895" s="5"/>
      <c r="I12895" s="5"/>
      <c r="J12895" s="5"/>
      <c r="K12895" s="3"/>
      <c r="L12895" s="3"/>
      <c r="M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3"/>
      <c r="AU12895" s="5"/>
      <c r="AV12895" s="3"/>
      <c r="AW12895" s="3"/>
      <c r="AX12895" s="3"/>
      <c r="AY12895" s="3"/>
      <c r="AZ12895" s="3"/>
      <c r="BA12895" s="3"/>
      <c r="BB12895" s="3"/>
      <c r="BC12895" s="3"/>
      <c r="BD12895" s="3"/>
      <c r="BE12895" s="3"/>
      <c r="BF12895" s="3"/>
      <c r="BG12895" s="3"/>
      <c r="CK12895"/>
    </row>
    <row r="12896" spans="1:89" x14ac:dyDescent="0.25">
      <c r="A12896" s="2"/>
      <c r="B12896" s="5"/>
      <c r="C12896" s="5"/>
      <c r="D12896" s="5"/>
      <c r="E12896" s="5"/>
      <c r="F12896" s="5"/>
      <c r="G12896" s="5"/>
      <c r="H12896" s="5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G12896" s="3"/>
      <c r="AH12896" s="3"/>
      <c r="AI12896" s="3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3"/>
      <c r="AU12896" s="5"/>
      <c r="AV12896" s="3"/>
      <c r="AW12896" s="3"/>
      <c r="AX12896" s="3"/>
      <c r="AY12896" s="3"/>
      <c r="AZ12896" s="3"/>
      <c r="BA12896" s="3"/>
      <c r="BB12896" s="3"/>
      <c r="BC12896" s="3"/>
      <c r="BD12896" s="3"/>
      <c r="BE12896" s="3"/>
      <c r="BF12896" s="3"/>
      <c r="BG12896" s="3"/>
      <c r="CK12896"/>
    </row>
    <row r="12897" spans="1:89" x14ac:dyDescent="0.25">
      <c r="A12897" s="2"/>
      <c r="B12897" s="5"/>
      <c r="C12897" s="5"/>
      <c r="D12897" s="5"/>
      <c r="E12897" s="5"/>
      <c r="F12897" s="5"/>
      <c r="G12897" s="5"/>
      <c r="H12897" s="5"/>
      <c r="I12897" s="5"/>
      <c r="J12897" s="5"/>
      <c r="K12897" s="5"/>
      <c r="L12897" s="5"/>
      <c r="M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3"/>
      <c r="AU12897" s="5"/>
      <c r="AV12897" s="3"/>
      <c r="AW12897" s="3"/>
      <c r="AX12897" s="3"/>
      <c r="AY12897" s="3"/>
      <c r="AZ12897" s="3"/>
      <c r="BA12897" s="3"/>
      <c r="BB12897" s="3"/>
      <c r="BC12897" s="3"/>
      <c r="BD12897" s="3"/>
      <c r="BE12897" s="3"/>
      <c r="BF12897" s="3"/>
      <c r="BG12897" s="3"/>
      <c r="CK12897"/>
    </row>
    <row r="12898" spans="1:89" x14ac:dyDescent="0.25">
      <c r="A12898" s="2"/>
      <c r="B12898" s="5"/>
      <c r="C12898" s="5"/>
      <c r="D12898" s="5"/>
      <c r="E12898" s="5"/>
      <c r="F12898" s="5"/>
      <c r="G12898" s="5"/>
      <c r="H12898" s="5"/>
      <c r="I12898" s="5"/>
      <c r="J12898" s="5"/>
      <c r="K12898" s="5"/>
      <c r="L12898" s="5"/>
      <c r="M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3"/>
      <c r="AU12898" s="5"/>
      <c r="AV12898" s="3"/>
      <c r="AW12898" s="3"/>
      <c r="AX12898" s="3"/>
      <c r="AY12898" s="3"/>
      <c r="AZ12898" s="3"/>
      <c r="BA12898" s="3"/>
      <c r="BB12898" s="3"/>
      <c r="BC12898" s="3"/>
      <c r="BD12898" s="3"/>
      <c r="BE12898" s="3"/>
      <c r="BF12898" s="3"/>
      <c r="BG12898" s="3"/>
      <c r="CK12898"/>
    </row>
    <row r="12899" spans="1:89" x14ac:dyDescent="0.25">
      <c r="A12899" s="2"/>
      <c r="B12899" s="5"/>
      <c r="C12899" s="5"/>
      <c r="D12899" s="5"/>
      <c r="E12899" s="5"/>
      <c r="F12899" s="5"/>
      <c r="G12899" s="5"/>
      <c r="H12899" s="5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G12899" s="3"/>
      <c r="AH12899" s="3"/>
      <c r="AI12899" s="3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3"/>
      <c r="AU12899" s="5"/>
      <c r="AV12899" s="3"/>
      <c r="AW12899" s="3"/>
      <c r="AX12899" s="3"/>
      <c r="AY12899" s="3"/>
      <c r="AZ12899" s="3"/>
      <c r="BA12899" s="3"/>
      <c r="BB12899" s="3"/>
      <c r="BC12899" s="3"/>
      <c r="BD12899" s="3"/>
      <c r="BE12899" s="3"/>
      <c r="BF12899" s="3"/>
      <c r="BG12899" s="3"/>
      <c r="CK12899"/>
    </row>
    <row r="12900" spans="1:89" x14ac:dyDescent="0.25">
      <c r="A12900" s="2"/>
      <c r="B12900" s="5"/>
      <c r="C12900" s="5"/>
      <c r="D12900" s="5"/>
      <c r="E12900" s="5"/>
      <c r="F12900" s="5"/>
      <c r="G12900" s="5"/>
      <c r="H12900" s="5"/>
      <c r="I12900" s="5"/>
      <c r="J12900" s="5"/>
      <c r="K12900" s="5"/>
      <c r="L12900" s="5"/>
      <c r="M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3"/>
      <c r="AU12900" s="5"/>
      <c r="AV12900" s="3"/>
      <c r="AW12900" s="3"/>
      <c r="AX12900" s="3"/>
      <c r="AY12900" s="3"/>
      <c r="AZ12900" s="3"/>
      <c r="BA12900" s="3"/>
      <c r="BB12900" s="3"/>
      <c r="BC12900" s="3"/>
      <c r="BD12900" s="3"/>
      <c r="BE12900" s="3"/>
      <c r="BF12900" s="3"/>
      <c r="BG12900" s="3"/>
      <c r="CK12900"/>
    </row>
    <row r="12901" spans="1:89" x14ac:dyDescent="0.25">
      <c r="A12901" s="2"/>
      <c r="B12901" s="5"/>
      <c r="C12901" s="5"/>
      <c r="D12901" s="5"/>
      <c r="E12901" s="5"/>
      <c r="F12901" s="5"/>
      <c r="G12901" s="5"/>
      <c r="H12901" s="5"/>
      <c r="I12901" s="5"/>
      <c r="J12901" s="5"/>
      <c r="K12901" s="5"/>
      <c r="L12901" s="5"/>
      <c r="M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3"/>
      <c r="AU12901" s="5"/>
      <c r="AV12901" s="3"/>
      <c r="AW12901" s="3"/>
      <c r="AX12901" s="3"/>
      <c r="AY12901" s="3"/>
      <c r="AZ12901" s="3"/>
      <c r="BA12901" s="3"/>
      <c r="BB12901" s="3"/>
      <c r="BC12901" s="3"/>
      <c r="BD12901" s="3"/>
      <c r="BE12901" s="3"/>
      <c r="BF12901" s="3"/>
      <c r="BG12901" s="3"/>
      <c r="CK12901"/>
    </row>
    <row r="12902" spans="1:89" x14ac:dyDescent="0.25">
      <c r="A12902" s="2"/>
      <c r="B12902" s="5"/>
      <c r="C12902" s="5"/>
      <c r="D12902" s="5"/>
      <c r="E12902" s="5"/>
      <c r="F12902" s="5"/>
      <c r="G12902" s="5"/>
      <c r="H12902" s="5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G12902" s="3"/>
      <c r="AH12902" s="3"/>
      <c r="AI12902" s="3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3"/>
      <c r="AU12902" s="5"/>
      <c r="AV12902" s="3"/>
      <c r="AW12902" s="3"/>
      <c r="AX12902" s="3"/>
      <c r="AY12902" s="3"/>
      <c r="AZ12902" s="3"/>
      <c r="BA12902" s="3"/>
      <c r="BB12902" s="3"/>
      <c r="BC12902" s="3"/>
      <c r="BD12902" s="3"/>
      <c r="BE12902" s="3"/>
      <c r="BF12902" s="3"/>
      <c r="BG12902" s="3"/>
      <c r="CK12902"/>
    </row>
    <row r="12903" spans="1:89" x14ac:dyDescent="0.25">
      <c r="A12903" s="2"/>
      <c r="B12903" s="5"/>
      <c r="C12903" s="5"/>
      <c r="D12903" s="5"/>
      <c r="E12903" s="5"/>
      <c r="F12903" s="5"/>
      <c r="G12903" s="5"/>
      <c r="H12903" s="5"/>
      <c r="I12903" s="5"/>
      <c r="J12903" s="3"/>
      <c r="K12903" s="5"/>
      <c r="L12903" s="5"/>
      <c r="M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3"/>
      <c r="AU12903" s="5"/>
      <c r="AV12903" s="3"/>
      <c r="AW12903" s="3"/>
      <c r="AX12903" s="3"/>
      <c r="AY12903" s="3"/>
      <c r="AZ12903" s="3"/>
      <c r="BA12903" s="3"/>
      <c r="BB12903" s="3"/>
      <c r="BC12903" s="3"/>
      <c r="BD12903" s="3"/>
      <c r="BE12903" s="3"/>
      <c r="BF12903" s="3"/>
      <c r="BG12903" s="3"/>
      <c r="CK12903"/>
    </row>
    <row r="12904" spans="1:89" x14ac:dyDescent="0.25">
      <c r="A12904" s="2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  <c r="L12904" s="5"/>
      <c r="M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3"/>
      <c r="AU12904" s="5"/>
      <c r="AV12904" s="3"/>
      <c r="AW12904" s="3"/>
      <c r="AX12904" s="3"/>
      <c r="AY12904" s="3"/>
      <c r="AZ12904" s="3"/>
      <c r="BA12904" s="3"/>
      <c r="BB12904" s="3"/>
      <c r="BC12904" s="3"/>
      <c r="BD12904" s="3"/>
      <c r="BE12904" s="3"/>
      <c r="BF12904" s="3"/>
      <c r="BG12904" s="3"/>
      <c r="CK12904"/>
    </row>
    <row r="12905" spans="1:89" x14ac:dyDescent="0.25">
      <c r="A12905" s="2"/>
      <c r="B12905" s="5"/>
      <c r="C12905" s="5"/>
      <c r="D12905" s="5"/>
      <c r="E12905" s="5"/>
      <c r="F12905" s="5"/>
      <c r="G12905" s="5"/>
      <c r="H12905" s="5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G12905" s="3"/>
      <c r="AH12905" s="3"/>
      <c r="AI12905" s="3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3"/>
      <c r="AU12905" s="5"/>
      <c r="AV12905" s="3"/>
      <c r="AW12905" s="3"/>
      <c r="AX12905" s="3"/>
      <c r="AY12905" s="3"/>
      <c r="AZ12905" s="3"/>
      <c r="BA12905" s="3"/>
      <c r="BB12905" s="3"/>
      <c r="BC12905" s="3"/>
      <c r="BD12905" s="3"/>
      <c r="BE12905" s="3"/>
      <c r="BF12905" s="3"/>
      <c r="BG12905" s="3"/>
      <c r="CK12905"/>
    </row>
    <row r="12906" spans="1:89" x14ac:dyDescent="0.25">
      <c r="A12906" s="2"/>
      <c r="B12906" s="5"/>
      <c r="C12906" s="5"/>
      <c r="D12906" s="5"/>
      <c r="E12906" s="5"/>
      <c r="F12906" s="5"/>
      <c r="G12906" s="5"/>
      <c r="H12906" s="5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3"/>
      <c r="AU12906" s="5"/>
      <c r="AV12906" s="3"/>
      <c r="AW12906" s="3"/>
      <c r="AX12906" s="3"/>
      <c r="AY12906" s="3"/>
      <c r="AZ12906" s="3"/>
      <c r="BA12906" s="3"/>
      <c r="BB12906" s="3"/>
      <c r="BC12906" s="3"/>
      <c r="BD12906" s="3"/>
      <c r="BE12906" s="3"/>
      <c r="BF12906" s="3"/>
      <c r="BG12906" s="3"/>
      <c r="CK12906"/>
    </row>
    <row r="12907" spans="1:89" x14ac:dyDescent="0.25">
      <c r="A12907" s="2"/>
      <c r="B12907" s="5"/>
      <c r="C12907" s="5"/>
      <c r="D12907" s="5"/>
      <c r="E12907" s="5"/>
      <c r="F12907" s="5"/>
      <c r="G12907" s="5"/>
      <c r="H12907" s="5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G12907" s="3"/>
      <c r="AH12907" s="3"/>
      <c r="AI12907" s="3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3"/>
      <c r="AU12907" s="5"/>
      <c r="AV12907" s="3"/>
      <c r="AW12907" s="3"/>
      <c r="AX12907" s="3"/>
      <c r="AY12907" s="3"/>
      <c r="AZ12907" s="3"/>
      <c r="BA12907" s="3"/>
      <c r="BB12907" s="3"/>
      <c r="BC12907" s="3"/>
      <c r="BD12907" s="3"/>
      <c r="BE12907" s="3"/>
      <c r="BF12907" s="3"/>
      <c r="BG12907" s="3"/>
      <c r="CK12907"/>
    </row>
    <row r="12908" spans="1:89" x14ac:dyDescent="0.25">
      <c r="A12908" s="2"/>
      <c r="B12908" s="5"/>
      <c r="C12908" s="5"/>
      <c r="D12908" s="5"/>
      <c r="E12908" s="5"/>
      <c r="F12908" s="5"/>
      <c r="G12908" s="5"/>
      <c r="H12908" s="5"/>
      <c r="I12908" s="5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G12908" s="3"/>
      <c r="AH12908" s="3"/>
      <c r="AI12908" s="3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3"/>
      <c r="AU12908" s="5"/>
      <c r="AV12908" s="3"/>
      <c r="AW12908" s="3"/>
      <c r="AX12908" s="3"/>
      <c r="AY12908" s="3"/>
      <c r="AZ12908" s="3"/>
      <c r="BA12908" s="3"/>
      <c r="BB12908" s="3"/>
      <c r="BC12908" s="3"/>
      <c r="BD12908" s="3"/>
      <c r="BE12908" s="3"/>
      <c r="BF12908" s="3"/>
      <c r="BG12908" s="3"/>
      <c r="CK12908"/>
    </row>
    <row r="12909" spans="1:89" x14ac:dyDescent="0.25">
      <c r="A12909" s="2"/>
      <c r="B12909" s="5"/>
      <c r="C12909" s="5"/>
      <c r="D12909" s="5"/>
      <c r="E12909" s="5"/>
      <c r="F12909" s="5"/>
      <c r="G12909" s="5"/>
      <c r="H12909" s="5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3"/>
      <c r="AU12909" s="5"/>
      <c r="AV12909" s="3"/>
      <c r="AW12909" s="3"/>
      <c r="AX12909" s="3"/>
      <c r="AY12909" s="3"/>
      <c r="AZ12909" s="3"/>
      <c r="BA12909" s="3"/>
      <c r="BB12909" s="3"/>
      <c r="BC12909" s="3"/>
      <c r="BD12909" s="3"/>
      <c r="BE12909" s="3"/>
      <c r="BF12909" s="3"/>
      <c r="BG12909" s="3"/>
      <c r="CK12909"/>
    </row>
    <row r="12910" spans="1:89" x14ac:dyDescent="0.25">
      <c r="A12910" s="2"/>
      <c r="B12910" s="5"/>
      <c r="C12910" s="5"/>
      <c r="D12910" s="5"/>
      <c r="E12910" s="5"/>
      <c r="F12910" s="5"/>
      <c r="G12910" s="5"/>
      <c r="H12910" s="5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3"/>
      <c r="AU12910" s="5"/>
      <c r="AV12910" s="3"/>
      <c r="AW12910" s="3"/>
      <c r="AX12910" s="3"/>
      <c r="AY12910" s="3"/>
      <c r="AZ12910" s="3"/>
      <c r="BA12910" s="3"/>
      <c r="BB12910" s="3"/>
      <c r="BC12910" s="3"/>
      <c r="BD12910" s="3"/>
      <c r="BE12910" s="3"/>
      <c r="BF12910" s="3"/>
      <c r="BG12910" s="3"/>
      <c r="CK12910"/>
    </row>
    <row r="12911" spans="1:89" x14ac:dyDescent="0.25">
      <c r="A12911" s="2"/>
      <c r="B12911" s="5"/>
      <c r="C12911" s="5"/>
      <c r="D12911" s="5"/>
      <c r="E12911" s="5"/>
      <c r="F12911" s="5"/>
      <c r="G12911" s="5"/>
      <c r="H12911" s="5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3"/>
      <c r="AU12911" s="5"/>
      <c r="AV12911" s="3"/>
      <c r="AW12911" s="3"/>
      <c r="AX12911" s="3"/>
      <c r="AY12911" s="3"/>
      <c r="AZ12911" s="3"/>
      <c r="BA12911" s="3"/>
      <c r="BB12911" s="3"/>
      <c r="BC12911" s="3"/>
      <c r="BD12911" s="3"/>
      <c r="BE12911" s="3"/>
      <c r="BF12911" s="3"/>
      <c r="BG12911" s="3"/>
      <c r="CK12911"/>
    </row>
    <row r="12912" spans="1:89" x14ac:dyDescent="0.25">
      <c r="A12912" s="2"/>
      <c r="B12912" s="5"/>
      <c r="C12912" s="5"/>
      <c r="D12912" s="5"/>
      <c r="E12912" s="5"/>
      <c r="F12912" s="5"/>
      <c r="G12912" s="5"/>
      <c r="H12912" s="5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G12912" s="3"/>
      <c r="AH12912" s="3"/>
      <c r="AI12912" s="3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3"/>
      <c r="AU12912" s="5"/>
      <c r="AV12912" s="3"/>
      <c r="AW12912" s="3"/>
      <c r="AX12912" s="3"/>
      <c r="AY12912" s="3"/>
      <c r="AZ12912" s="3"/>
      <c r="BA12912" s="3"/>
      <c r="BB12912" s="3"/>
      <c r="BC12912" s="3"/>
      <c r="BD12912" s="3"/>
      <c r="BE12912" s="3"/>
      <c r="BF12912" s="3"/>
      <c r="BG12912" s="3"/>
      <c r="CK12912"/>
    </row>
    <row r="12913" spans="1:89" x14ac:dyDescent="0.25">
      <c r="A12913" s="2"/>
      <c r="B12913" s="5"/>
      <c r="C12913" s="5"/>
      <c r="D12913" s="5"/>
      <c r="E12913" s="5"/>
      <c r="F12913" s="5"/>
      <c r="G12913" s="5"/>
      <c r="H12913" s="5"/>
      <c r="I12913" s="5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G12913" s="3"/>
      <c r="AH12913" s="3"/>
      <c r="AI12913" s="3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3"/>
      <c r="AU12913" s="5"/>
      <c r="AV12913" s="3"/>
      <c r="AW12913" s="3"/>
      <c r="AX12913" s="3"/>
      <c r="AY12913" s="3"/>
      <c r="AZ12913" s="3"/>
      <c r="BA12913" s="3"/>
      <c r="BB12913" s="3"/>
      <c r="BC12913" s="3"/>
      <c r="BD12913" s="3"/>
      <c r="BE12913" s="3"/>
      <c r="BF12913" s="3"/>
      <c r="BG12913" s="3"/>
      <c r="CK12913"/>
    </row>
    <row r="12914" spans="1:89" x14ac:dyDescent="0.25">
      <c r="A12914" s="2"/>
      <c r="B12914" s="5"/>
      <c r="C12914" s="5"/>
      <c r="D12914" s="5"/>
      <c r="E12914" s="5"/>
      <c r="F12914" s="5"/>
      <c r="G12914" s="5"/>
      <c r="H12914" s="5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3"/>
      <c r="AU12914" s="5"/>
      <c r="AV12914" s="3"/>
      <c r="AW12914" s="3"/>
      <c r="AX12914" s="3"/>
      <c r="AY12914" s="3"/>
      <c r="AZ12914" s="3"/>
      <c r="BA12914" s="3"/>
      <c r="BB12914" s="3"/>
      <c r="BC12914" s="3"/>
      <c r="BD12914" s="3"/>
      <c r="BE12914" s="3"/>
      <c r="BF12914" s="3"/>
      <c r="BG12914" s="3"/>
      <c r="CK12914"/>
    </row>
    <row r="12915" spans="1:89" x14ac:dyDescent="0.25">
      <c r="A12915" s="2"/>
      <c r="B12915" s="5"/>
      <c r="C12915" s="5"/>
      <c r="D12915" s="5"/>
      <c r="E12915" s="5"/>
      <c r="F12915" s="5"/>
      <c r="G12915" s="5"/>
      <c r="H12915" s="5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G12915" s="3"/>
      <c r="AH12915" s="3"/>
      <c r="AI12915" s="3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3"/>
      <c r="AU12915" s="5"/>
      <c r="AV12915" s="3"/>
      <c r="AW12915" s="3"/>
      <c r="AX12915" s="3"/>
      <c r="AY12915" s="3"/>
      <c r="AZ12915" s="3"/>
      <c r="BA12915" s="3"/>
      <c r="BB12915" s="3"/>
      <c r="BC12915" s="3"/>
      <c r="BD12915" s="3"/>
      <c r="BE12915" s="3"/>
      <c r="BF12915" s="3"/>
      <c r="BG12915" s="3"/>
      <c r="CK12915"/>
    </row>
    <row r="12916" spans="1:89" x14ac:dyDescent="0.25">
      <c r="A12916" s="2"/>
      <c r="B12916" s="5"/>
      <c r="C12916" s="5"/>
      <c r="D12916" s="5"/>
      <c r="E12916" s="5"/>
      <c r="F12916" s="5"/>
      <c r="G12916" s="5"/>
      <c r="H12916" s="5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G12916" s="3"/>
      <c r="AH12916" s="3"/>
      <c r="AI12916" s="3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3"/>
      <c r="AU12916" s="5"/>
      <c r="AV12916" s="3"/>
      <c r="AW12916" s="3"/>
      <c r="AX12916" s="3"/>
      <c r="AY12916" s="3"/>
      <c r="AZ12916" s="3"/>
      <c r="BA12916" s="3"/>
      <c r="BB12916" s="3"/>
      <c r="BC12916" s="3"/>
      <c r="BD12916" s="3"/>
      <c r="BE12916" s="3"/>
      <c r="BF12916" s="3"/>
      <c r="BG12916" s="3"/>
      <c r="CK12916"/>
    </row>
    <row r="12917" spans="1:89" x14ac:dyDescent="0.25">
      <c r="A12917" s="2"/>
      <c r="B12917" s="5"/>
      <c r="C12917" s="5"/>
      <c r="D12917" s="5"/>
      <c r="E12917" s="5"/>
      <c r="F12917" s="5"/>
      <c r="G12917" s="5"/>
      <c r="H12917" s="5"/>
      <c r="I12917" s="5"/>
      <c r="J12917" s="5"/>
      <c r="K12917" s="5"/>
      <c r="L12917" s="5"/>
      <c r="M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3"/>
      <c r="AU12917" s="5"/>
      <c r="AV12917" s="3"/>
      <c r="AW12917" s="3"/>
      <c r="AX12917" s="3"/>
      <c r="AY12917" s="3"/>
      <c r="AZ12917" s="3"/>
      <c r="BA12917" s="3"/>
      <c r="BB12917" s="3"/>
      <c r="BC12917" s="3"/>
      <c r="BD12917" s="3"/>
      <c r="BE12917" s="3"/>
      <c r="BF12917" s="3"/>
      <c r="BG12917" s="3"/>
      <c r="CK12917"/>
    </row>
    <row r="12918" spans="1:89" x14ac:dyDescent="0.25">
      <c r="A12918" s="2"/>
      <c r="B12918" s="5"/>
      <c r="C12918" s="5"/>
      <c r="D12918" s="5"/>
      <c r="E12918" s="5"/>
      <c r="F12918" s="5"/>
      <c r="G12918" s="5"/>
      <c r="H12918" s="5"/>
      <c r="I12918" s="5"/>
      <c r="J12918" s="3"/>
      <c r="K12918" s="3"/>
      <c r="L12918" s="3"/>
      <c r="M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3"/>
      <c r="AU12918" s="5"/>
      <c r="AV12918" s="3"/>
      <c r="AW12918" s="3"/>
      <c r="AX12918" s="3"/>
      <c r="AY12918" s="3"/>
      <c r="AZ12918" s="3"/>
      <c r="BA12918" s="3"/>
      <c r="BB12918" s="3"/>
      <c r="BC12918" s="3"/>
      <c r="BD12918" s="3"/>
      <c r="BE12918" s="3"/>
      <c r="BF12918" s="3"/>
      <c r="BG12918" s="3"/>
      <c r="CK12918"/>
    </row>
    <row r="12919" spans="1:89" x14ac:dyDescent="0.25">
      <c r="A12919" s="2"/>
      <c r="B12919" s="5"/>
      <c r="C12919" s="5"/>
      <c r="D12919" s="5"/>
      <c r="E12919" s="5"/>
      <c r="F12919" s="5"/>
      <c r="G12919" s="5"/>
      <c r="H12919" s="5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G12919" s="3"/>
      <c r="AH12919" s="3"/>
      <c r="AI12919" s="3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3"/>
      <c r="AU12919" s="5"/>
      <c r="AV12919" s="3"/>
      <c r="AW12919" s="3"/>
      <c r="AX12919" s="3"/>
      <c r="AY12919" s="3"/>
      <c r="AZ12919" s="3"/>
      <c r="BA12919" s="3"/>
      <c r="BB12919" s="3"/>
      <c r="BC12919" s="3"/>
      <c r="BD12919" s="3"/>
      <c r="BE12919" s="3"/>
      <c r="BF12919" s="3"/>
      <c r="BG12919" s="3"/>
      <c r="CK12919"/>
    </row>
    <row r="12920" spans="1:89" x14ac:dyDescent="0.25">
      <c r="A12920" s="2"/>
      <c r="B12920" s="5"/>
      <c r="C12920" s="5"/>
      <c r="D12920" s="5"/>
      <c r="E12920" s="5"/>
      <c r="F12920" s="5"/>
      <c r="G12920" s="5"/>
      <c r="H12920" s="5"/>
      <c r="I12920" s="5"/>
      <c r="J12920" s="5"/>
      <c r="K12920" s="5"/>
      <c r="L12920" s="5"/>
      <c r="M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3"/>
      <c r="AU12920" s="5"/>
      <c r="AV12920" s="3"/>
      <c r="AW12920" s="3"/>
      <c r="AX12920" s="3"/>
      <c r="AY12920" s="3"/>
      <c r="AZ12920" s="3"/>
      <c r="BA12920" s="3"/>
      <c r="BB12920" s="3"/>
      <c r="BC12920" s="3"/>
      <c r="BD12920" s="3"/>
      <c r="BE12920" s="3"/>
      <c r="BF12920" s="3"/>
      <c r="BG12920" s="3"/>
      <c r="CK12920"/>
    </row>
    <row r="12921" spans="1:89" x14ac:dyDescent="0.25">
      <c r="A12921" s="2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  <c r="L12921" s="5"/>
      <c r="M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3"/>
      <c r="AU12921" s="5"/>
      <c r="AV12921" s="3"/>
      <c r="AW12921" s="3"/>
      <c r="AX12921" s="3"/>
      <c r="AY12921" s="3"/>
      <c r="AZ12921" s="3"/>
      <c r="BA12921" s="3"/>
      <c r="BB12921" s="3"/>
      <c r="BC12921" s="3"/>
      <c r="BD12921" s="3"/>
      <c r="BE12921" s="3"/>
      <c r="BF12921" s="3"/>
      <c r="BG12921" s="3"/>
      <c r="CK12921"/>
    </row>
    <row r="12922" spans="1:89" x14ac:dyDescent="0.25">
      <c r="A12922" s="2"/>
      <c r="B12922" s="5"/>
      <c r="C12922" s="5"/>
      <c r="D12922" s="5"/>
      <c r="E12922" s="5"/>
      <c r="F12922" s="5"/>
      <c r="G12922" s="5"/>
      <c r="H12922" s="5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G12922" s="3"/>
      <c r="AH12922" s="3"/>
      <c r="AI12922" s="3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3"/>
      <c r="AU12922" s="5"/>
      <c r="AV12922" s="3"/>
      <c r="AW12922" s="3"/>
      <c r="AX12922" s="3"/>
      <c r="AY12922" s="3"/>
      <c r="AZ12922" s="3"/>
      <c r="BA12922" s="3"/>
      <c r="BB12922" s="3"/>
      <c r="BC12922" s="3"/>
      <c r="BD12922" s="3"/>
      <c r="BE12922" s="3"/>
      <c r="BF12922" s="3"/>
      <c r="BG12922" s="3"/>
      <c r="CK12922"/>
    </row>
    <row r="12923" spans="1:89" x14ac:dyDescent="0.25">
      <c r="A12923" s="2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  <c r="L12923" s="5"/>
      <c r="M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3"/>
      <c r="AU12923" s="5"/>
      <c r="AV12923" s="3"/>
      <c r="AW12923" s="3"/>
      <c r="AX12923" s="3"/>
      <c r="AY12923" s="3"/>
      <c r="AZ12923" s="3"/>
      <c r="BA12923" s="3"/>
      <c r="BB12923" s="3"/>
      <c r="BC12923" s="3"/>
      <c r="BD12923" s="3"/>
      <c r="BE12923" s="3"/>
      <c r="BF12923" s="3"/>
      <c r="BG12923" s="3"/>
      <c r="CK12923"/>
    </row>
    <row r="12924" spans="1:89" x14ac:dyDescent="0.25">
      <c r="A12924" s="2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  <c r="L12924" s="5"/>
      <c r="M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3"/>
      <c r="AU12924" s="5"/>
      <c r="AV12924" s="3"/>
      <c r="AW12924" s="3"/>
      <c r="AX12924" s="3"/>
      <c r="AY12924" s="3"/>
      <c r="AZ12924" s="3"/>
      <c r="BA12924" s="3"/>
      <c r="BB12924" s="3"/>
      <c r="BC12924" s="3"/>
      <c r="BD12924" s="3"/>
      <c r="BE12924" s="3"/>
      <c r="BF12924" s="3"/>
      <c r="BG12924" s="3"/>
      <c r="CK12924"/>
    </row>
    <row r="12925" spans="1:89" x14ac:dyDescent="0.25">
      <c r="A12925" s="2"/>
      <c r="B12925" s="5"/>
      <c r="C12925" s="5"/>
      <c r="D12925" s="5"/>
      <c r="E12925" s="5"/>
      <c r="F12925" s="5"/>
      <c r="G12925" s="5"/>
      <c r="H12925" s="5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G12925" s="3"/>
      <c r="AH12925" s="3"/>
      <c r="AI12925" s="3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3"/>
      <c r="AU12925" s="5"/>
      <c r="AV12925" s="3"/>
      <c r="AW12925" s="3"/>
      <c r="AX12925" s="3"/>
      <c r="AY12925" s="3"/>
      <c r="AZ12925" s="3"/>
      <c r="BA12925" s="3"/>
      <c r="BB12925" s="3"/>
      <c r="BC12925" s="3"/>
      <c r="BD12925" s="3"/>
      <c r="BE12925" s="3"/>
      <c r="BF12925" s="3"/>
      <c r="BG12925" s="3"/>
      <c r="CK12925"/>
    </row>
    <row r="12926" spans="1:89" x14ac:dyDescent="0.25">
      <c r="A12926" s="2"/>
      <c r="B12926" s="5"/>
      <c r="C12926" s="5"/>
      <c r="D12926" s="5"/>
      <c r="E12926" s="5"/>
      <c r="F12926" s="5"/>
      <c r="G12926" s="5"/>
      <c r="H12926" s="5"/>
      <c r="I12926" s="5"/>
      <c r="J12926" s="3"/>
      <c r="K12926" s="5"/>
      <c r="L12926" s="5"/>
      <c r="M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3"/>
      <c r="AU12926" s="5"/>
      <c r="AV12926" s="3"/>
      <c r="AW12926" s="3"/>
      <c r="AX12926" s="3"/>
      <c r="AY12926" s="3"/>
      <c r="AZ12926" s="3"/>
      <c r="BA12926" s="3"/>
      <c r="BB12926" s="3"/>
      <c r="BC12926" s="3"/>
      <c r="BD12926" s="3"/>
      <c r="BE12926" s="3"/>
      <c r="BF12926" s="3"/>
      <c r="BG12926" s="3"/>
      <c r="CK12926"/>
    </row>
    <row r="12927" spans="1:89" x14ac:dyDescent="0.25">
      <c r="A12927" s="2"/>
      <c r="B12927" s="5"/>
      <c r="C12927" s="5"/>
      <c r="D12927" s="5"/>
      <c r="E12927" s="5"/>
      <c r="F12927" s="5"/>
      <c r="G12927" s="5"/>
      <c r="H12927" s="5"/>
      <c r="I12927" s="5"/>
      <c r="J12927" s="5"/>
      <c r="K12927" s="5"/>
      <c r="L12927" s="5"/>
      <c r="M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3"/>
      <c r="AU12927" s="5"/>
      <c r="AV12927" s="3"/>
      <c r="AW12927" s="3"/>
      <c r="AX12927" s="3"/>
      <c r="AY12927" s="3"/>
      <c r="AZ12927" s="3"/>
      <c r="BA12927" s="3"/>
      <c r="BB12927" s="3"/>
      <c r="BC12927" s="3"/>
      <c r="BD12927" s="3"/>
      <c r="BE12927" s="3"/>
      <c r="BF12927" s="3"/>
      <c r="BG12927" s="3"/>
      <c r="CK12927"/>
    </row>
    <row r="12928" spans="1:89" x14ac:dyDescent="0.25">
      <c r="A12928" s="2"/>
      <c r="B12928" s="5"/>
      <c r="C12928" s="5"/>
      <c r="D12928" s="5"/>
      <c r="E12928" s="5"/>
      <c r="F12928" s="5"/>
      <c r="G12928" s="5"/>
      <c r="H12928" s="5"/>
      <c r="I12928" s="5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G12928" s="3"/>
      <c r="AH12928" s="3"/>
      <c r="AI12928" s="3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3"/>
      <c r="AU12928" s="5"/>
      <c r="AV12928" s="3"/>
      <c r="AW12928" s="3"/>
      <c r="AX12928" s="3"/>
      <c r="AY12928" s="3"/>
      <c r="AZ12928" s="3"/>
      <c r="BA12928" s="3"/>
      <c r="BB12928" s="3"/>
      <c r="BC12928" s="3"/>
      <c r="BD12928" s="3"/>
      <c r="BE12928" s="3"/>
      <c r="BF12928" s="3"/>
      <c r="BG12928" s="3"/>
      <c r="CK12928"/>
    </row>
    <row r="12929" spans="1:89" x14ac:dyDescent="0.25">
      <c r="A12929" s="2"/>
      <c r="B12929" s="5"/>
      <c r="C12929" s="5"/>
      <c r="D12929" s="5"/>
      <c r="E12929" s="5"/>
      <c r="F12929" s="5"/>
      <c r="G12929" s="5"/>
      <c r="H12929" s="5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G12929" s="3"/>
      <c r="AH12929" s="3"/>
      <c r="AI12929" s="3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3"/>
      <c r="AU12929" s="5"/>
      <c r="AV12929" s="3"/>
      <c r="AW12929" s="3"/>
      <c r="AX12929" s="3"/>
      <c r="AY12929" s="3"/>
      <c r="AZ12929" s="3"/>
      <c r="BA12929" s="3"/>
      <c r="BB12929" s="3"/>
      <c r="BC12929" s="3"/>
      <c r="BD12929" s="3"/>
      <c r="BE12929" s="3"/>
      <c r="BF12929" s="3"/>
      <c r="BG12929" s="3"/>
      <c r="CK12929"/>
    </row>
    <row r="12930" spans="1:89" x14ac:dyDescent="0.25">
      <c r="A12930" s="2"/>
      <c r="B12930" s="5"/>
      <c r="C12930" s="5"/>
      <c r="D12930" s="5"/>
      <c r="E12930" s="5"/>
      <c r="F12930" s="5"/>
      <c r="G12930" s="5"/>
      <c r="H12930" s="5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G12930" s="3"/>
      <c r="AH12930" s="3"/>
      <c r="AI12930" s="3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3"/>
      <c r="AU12930" s="5"/>
      <c r="AV12930" s="3"/>
      <c r="AW12930" s="3"/>
      <c r="AX12930" s="3"/>
      <c r="AY12930" s="3"/>
      <c r="AZ12930" s="3"/>
      <c r="BA12930" s="3"/>
      <c r="BB12930" s="3"/>
      <c r="BC12930" s="3"/>
      <c r="BD12930" s="3"/>
      <c r="BE12930" s="3"/>
      <c r="BF12930" s="3"/>
      <c r="BG12930" s="3"/>
      <c r="CK12930"/>
    </row>
    <row r="12931" spans="1:89" x14ac:dyDescent="0.25">
      <c r="A12931" s="2"/>
      <c r="B12931" s="5"/>
      <c r="C12931" s="5"/>
      <c r="D12931" s="5"/>
      <c r="E12931" s="5"/>
      <c r="F12931" s="5"/>
      <c r="G12931" s="5"/>
      <c r="H12931" s="5"/>
      <c r="I12931" s="5"/>
      <c r="J12931" s="3"/>
      <c r="K12931" s="5"/>
      <c r="L12931" s="5"/>
      <c r="M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3"/>
      <c r="AU12931" s="5"/>
      <c r="AV12931" s="3"/>
      <c r="AW12931" s="3"/>
      <c r="AX12931" s="3"/>
      <c r="AY12931" s="3"/>
      <c r="AZ12931" s="3"/>
      <c r="BA12931" s="3"/>
      <c r="BB12931" s="3"/>
      <c r="BC12931" s="3"/>
      <c r="BD12931" s="3"/>
      <c r="BE12931" s="3"/>
      <c r="BF12931" s="3"/>
      <c r="BG12931" s="3"/>
      <c r="CK12931"/>
    </row>
    <row r="12932" spans="1:89" x14ac:dyDescent="0.25">
      <c r="A12932" s="2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  <c r="L12932" s="5"/>
      <c r="M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3"/>
      <c r="AU12932" s="5"/>
      <c r="AV12932" s="3"/>
      <c r="AW12932" s="3"/>
      <c r="AX12932" s="3"/>
      <c r="AY12932" s="3"/>
      <c r="AZ12932" s="3"/>
      <c r="BA12932" s="3"/>
      <c r="BB12932" s="3"/>
      <c r="BC12932" s="3"/>
      <c r="BD12932" s="3"/>
      <c r="BE12932" s="3"/>
      <c r="BF12932" s="3"/>
      <c r="BG12932" s="3"/>
      <c r="CK12932"/>
    </row>
    <row r="12933" spans="1:89" x14ac:dyDescent="0.25">
      <c r="A12933" s="2"/>
      <c r="B12933" s="5"/>
      <c r="C12933" s="5"/>
      <c r="D12933" s="5"/>
      <c r="E12933" s="5"/>
      <c r="F12933" s="5"/>
      <c r="G12933" s="5"/>
      <c r="H12933" s="5"/>
      <c r="I12933" s="5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G12933" s="3"/>
      <c r="AH12933" s="3"/>
      <c r="AI12933" s="3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3"/>
      <c r="AU12933" s="5"/>
      <c r="AV12933" s="3"/>
      <c r="AW12933" s="3"/>
      <c r="AX12933" s="3"/>
      <c r="AY12933" s="3"/>
      <c r="AZ12933" s="3"/>
      <c r="BA12933" s="3"/>
      <c r="BB12933" s="3"/>
      <c r="BC12933" s="3"/>
      <c r="BD12933" s="3"/>
      <c r="BE12933" s="3"/>
      <c r="BF12933" s="3"/>
      <c r="BG12933" s="3"/>
      <c r="CK12933"/>
    </row>
    <row r="12934" spans="1:89" x14ac:dyDescent="0.25">
      <c r="A12934" s="2"/>
      <c r="B12934" s="5"/>
      <c r="C12934" s="5"/>
      <c r="D12934" s="5"/>
      <c r="E12934" s="5"/>
      <c r="F12934" s="5"/>
      <c r="G12934" s="5"/>
      <c r="H12934" s="5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G12934" s="3"/>
      <c r="AH12934" s="3"/>
      <c r="AI12934" s="3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3"/>
      <c r="AU12934" s="5"/>
      <c r="AV12934" s="3"/>
      <c r="AW12934" s="3"/>
      <c r="AX12934" s="3"/>
      <c r="AY12934" s="3"/>
      <c r="AZ12934" s="3"/>
      <c r="BA12934" s="3"/>
      <c r="BB12934" s="3"/>
      <c r="BC12934" s="3"/>
      <c r="BD12934" s="3"/>
      <c r="BE12934" s="3"/>
      <c r="BF12934" s="3"/>
      <c r="BG12934" s="3"/>
      <c r="CK12934"/>
    </row>
    <row r="12935" spans="1:89" x14ac:dyDescent="0.25">
      <c r="A12935" s="2"/>
      <c r="B12935" s="5"/>
      <c r="C12935" s="5"/>
      <c r="D12935" s="5"/>
      <c r="E12935" s="5"/>
      <c r="F12935" s="5"/>
      <c r="G12935" s="5"/>
      <c r="H12935" s="5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G12935" s="3"/>
      <c r="AH12935" s="3"/>
      <c r="AI12935" s="3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3"/>
      <c r="AU12935" s="5"/>
      <c r="AV12935" s="3"/>
      <c r="AW12935" s="3"/>
      <c r="AX12935" s="3"/>
      <c r="AY12935" s="3"/>
      <c r="AZ12935" s="3"/>
      <c r="BA12935" s="3"/>
      <c r="BB12935" s="3"/>
      <c r="BC12935" s="3"/>
      <c r="BD12935" s="3"/>
      <c r="BE12935" s="3"/>
      <c r="BF12935" s="3"/>
      <c r="BG12935" s="3"/>
      <c r="CK12935"/>
    </row>
    <row r="12936" spans="1:89" x14ac:dyDescent="0.25">
      <c r="A12936" s="2"/>
      <c r="B12936" s="5"/>
      <c r="C12936" s="5"/>
      <c r="D12936" s="5"/>
      <c r="E12936" s="5"/>
      <c r="F12936" s="5"/>
      <c r="G12936" s="5"/>
      <c r="H12936" s="5"/>
      <c r="I12936" s="5"/>
      <c r="J12936" s="3"/>
      <c r="K12936" s="5"/>
      <c r="L12936" s="5"/>
      <c r="M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3"/>
      <c r="AU12936" s="5"/>
      <c r="AV12936" s="3"/>
      <c r="AW12936" s="3"/>
      <c r="AX12936" s="3"/>
      <c r="AY12936" s="3"/>
      <c r="AZ12936" s="3"/>
      <c r="BA12936" s="3"/>
      <c r="BB12936" s="3"/>
      <c r="BC12936" s="3"/>
      <c r="BD12936" s="3"/>
      <c r="BE12936" s="3"/>
      <c r="BF12936" s="3"/>
      <c r="BG12936" s="3"/>
      <c r="CK12936"/>
    </row>
    <row r="12937" spans="1:89" x14ac:dyDescent="0.25">
      <c r="A12937" s="2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3"/>
      <c r="AU12937" s="5"/>
      <c r="AV12937" s="3"/>
      <c r="AW12937" s="3"/>
      <c r="AX12937" s="3"/>
      <c r="AY12937" s="3"/>
      <c r="AZ12937" s="3"/>
      <c r="BA12937" s="3"/>
      <c r="BB12937" s="3"/>
      <c r="BC12937" s="3"/>
      <c r="BD12937" s="3"/>
      <c r="BE12937" s="3"/>
      <c r="BF12937" s="3"/>
      <c r="BG12937" s="3"/>
      <c r="CK12937"/>
    </row>
    <row r="12938" spans="1:89" x14ac:dyDescent="0.25">
      <c r="A12938" s="2"/>
      <c r="B12938" s="5"/>
      <c r="C12938" s="5"/>
      <c r="D12938" s="5"/>
      <c r="E12938" s="5"/>
      <c r="F12938" s="5"/>
      <c r="G12938" s="5"/>
      <c r="H12938" s="5"/>
      <c r="I12938" s="5"/>
      <c r="J12938" s="5"/>
      <c r="K12938" s="5"/>
      <c r="L12938" s="5"/>
      <c r="M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3"/>
      <c r="AU12938" s="5"/>
      <c r="AV12938" s="3"/>
      <c r="AW12938" s="3"/>
      <c r="AX12938" s="3"/>
      <c r="AY12938" s="3"/>
      <c r="AZ12938" s="3"/>
      <c r="BA12938" s="3"/>
      <c r="BB12938" s="3"/>
      <c r="BC12938" s="3"/>
      <c r="BD12938" s="3"/>
      <c r="BE12938" s="3"/>
      <c r="BF12938" s="3"/>
      <c r="BG12938" s="3"/>
      <c r="CK12938"/>
    </row>
    <row r="12939" spans="1:89" x14ac:dyDescent="0.25">
      <c r="A12939" s="2"/>
      <c r="B12939" s="5"/>
      <c r="C12939" s="5"/>
      <c r="D12939" s="5"/>
      <c r="E12939" s="5"/>
      <c r="F12939" s="5"/>
      <c r="G12939" s="5"/>
      <c r="H12939" s="5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G12939" s="3"/>
      <c r="AH12939" s="3"/>
      <c r="AI12939" s="3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3"/>
      <c r="AU12939" s="5"/>
      <c r="AV12939" s="3"/>
      <c r="AW12939" s="3"/>
      <c r="AX12939" s="3"/>
      <c r="AY12939" s="3"/>
      <c r="AZ12939" s="3"/>
      <c r="BA12939" s="3"/>
      <c r="BB12939" s="3"/>
      <c r="BC12939" s="3"/>
      <c r="BD12939" s="3"/>
      <c r="BE12939" s="3"/>
      <c r="BF12939" s="3"/>
      <c r="BG12939" s="3"/>
      <c r="CK12939"/>
    </row>
    <row r="12940" spans="1:89" x14ac:dyDescent="0.25">
      <c r="A12940" s="2"/>
      <c r="B12940" s="5"/>
      <c r="C12940" s="5"/>
      <c r="D12940" s="5"/>
      <c r="E12940" s="5"/>
      <c r="F12940" s="5"/>
      <c r="G12940" s="5"/>
      <c r="H12940" s="5"/>
      <c r="I12940" s="5"/>
      <c r="J12940" s="5"/>
      <c r="K12940" s="5"/>
      <c r="L12940" s="5"/>
      <c r="M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3"/>
      <c r="AU12940" s="5"/>
      <c r="AV12940" s="3"/>
      <c r="AW12940" s="3"/>
      <c r="AX12940" s="3"/>
      <c r="AY12940" s="3"/>
      <c r="AZ12940" s="3"/>
      <c r="BA12940" s="3"/>
      <c r="BB12940" s="3"/>
      <c r="BC12940" s="3"/>
      <c r="BD12940" s="3"/>
      <c r="BE12940" s="3"/>
      <c r="BF12940" s="3"/>
      <c r="BG12940" s="3"/>
      <c r="CK12940"/>
    </row>
    <row r="12941" spans="1:89" x14ac:dyDescent="0.25">
      <c r="A12941" s="2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3"/>
      <c r="AU12941" s="5"/>
      <c r="AV12941" s="3"/>
      <c r="AW12941" s="3"/>
      <c r="AX12941" s="3"/>
      <c r="AY12941" s="3"/>
      <c r="AZ12941" s="3"/>
      <c r="BA12941" s="3"/>
      <c r="BB12941" s="3"/>
      <c r="BC12941" s="3"/>
      <c r="BD12941" s="3"/>
      <c r="BE12941" s="3"/>
      <c r="BF12941" s="3"/>
      <c r="BG12941" s="3"/>
      <c r="CK12941"/>
    </row>
    <row r="12942" spans="1:89" x14ac:dyDescent="0.25">
      <c r="A12942" s="2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  <c r="L12942" s="5"/>
      <c r="M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3"/>
      <c r="AU12942" s="5"/>
      <c r="AV12942" s="3"/>
      <c r="AW12942" s="3"/>
      <c r="AX12942" s="3"/>
      <c r="AY12942" s="3"/>
      <c r="AZ12942" s="3"/>
      <c r="BA12942" s="3"/>
      <c r="BB12942" s="3"/>
      <c r="BC12942" s="3"/>
      <c r="BD12942" s="3"/>
      <c r="BE12942" s="3"/>
      <c r="BF12942" s="3"/>
      <c r="BG12942" s="3"/>
      <c r="CK12942"/>
    </row>
    <row r="12943" spans="1:89" x14ac:dyDescent="0.25">
      <c r="A12943" s="2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  <c r="L12943" s="5"/>
      <c r="M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3"/>
      <c r="AU12943" s="5"/>
      <c r="AV12943" s="3"/>
      <c r="AW12943" s="3"/>
      <c r="AX12943" s="3"/>
      <c r="AY12943" s="3"/>
      <c r="AZ12943" s="3"/>
      <c r="BA12943" s="3"/>
      <c r="BB12943" s="3"/>
      <c r="BC12943" s="3"/>
      <c r="BD12943" s="3"/>
      <c r="BE12943" s="3"/>
      <c r="BF12943" s="3"/>
      <c r="BG12943" s="3"/>
      <c r="CK12943"/>
    </row>
    <row r="12944" spans="1:89" x14ac:dyDescent="0.25">
      <c r="A12944" s="2"/>
      <c r="B12944" s="5"/>
      <c r="C12944" s="5"/>
      <c r="D12944" s="5"/>
      <c r="E12944" s="5"/>
      <c r="F12944" s="5"/>
      <c r="G12944" s="5"/>
      <c r="H12944" s="5"/>
      <c r="I12944" s="5"/>
      <c r="J12944" s="5"/>
      <c r="K12944" s="5"/>
      <c r="L12944" s="5"/>
      <c r="M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3"/>
      <c r="AU12944" s="5"/>
      <c r="AV12944" s="3"/>
      <c r="AW12944" s="3"/>
      <c r="AX12944" s="3"/>
      <c r="AY12944" s="3"/>
      <c r="AZ12944" s="3"/>
      <c r="BA12944" s="3"/>
      <c r="BB12944" s="3"/>
      <c r="BC12944" s="3"/>
      <c r="BD12944" s="3"/>
      <c r="BE12944" s="3"/>
      <c r="BF12944" s="3"/>
      <c r="BG12944" s="3"/>
      <c r="CK12944"/>
    </row>
    <row r="12945" spans="1:89" x14ac:dyDescent="0.25">
      <c r="A12945" s="2"/>
      <c r="B12945" s="5"/>
      <c r="C12945" s="5"/>
      <c r="D12945" s="5"/>
      <c r="E12945" s="5"/>
      <c r="F12945" s="5"/>
      <c r="G12945" s="5"/>
      <c r="H12945" s="5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G12945" s="3"/>
      <c r="AH12945" s="3"/>
      <c r="AI12945" s="3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3"/>
      <c r="AU12945" s="5"/>
      <c r="AV12945" s="3"/>
      <c r="AW12945" s="3"/>
      <c r="AX12945" s="3"/>
      <c r="AY12945" s="3"/>
      <c r="AZ12945" s="3"/>
      <c r="BA12945" s="3"/>
      <c r="BB12945" s="3"/>
      <c r="BC12945" s="3"/>
      <c r="BD12945" s="3"/>
      <c r="BE12945" s="3"/>
      <c r="BF12945" s="3"/>
      <c r="BG12945" s="3"/>
      <c r="CK12945"/>
    </row>
    <row r="12946" spans="1:89" x14ac:dyDescent="0.25">
      <c r="A12946" s="2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  <c r="L12946" s="5"/>
      <c r="M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3"/>
      <c r="AU12946" s="5"/>
      <c r="AV12946" s="3"/>
      <c r="AW12946" s="3"/>
      <c r="AX12946" s="3"/>
      <c r="AY12946" s="3"/>
      <c r="AZ12946" s="3"/>
      <c r="BA12946" s="3"/>
      <c r="BB12946" s="3"/>
      <c r="BC12946" s="3"/>
      <c r="BD12946" s="3"/>
      <c r="BE12946" s="3"/>
      <c r="BF12946" s="3"/>
      <c r="BG12946" s="3"/>
      <c r="CK12946"/>
    </row>
    <row r="12947" spans="1:89" x14ac:dyDescent="0.25">
      <c r="A12947" s="2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  <c r="L12947" s="5"/>
      <c r="M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3"/>
      <c r="AU12947" s="5"/>
      <c r="AV12947" s="3"/>
      <c r="AW12947" s="3"/>
      <c r="AX12947" s="3"/>
      <c r="AY12947" s="3"/>
      <c r="AZ12947" s="3"/>
      <c r="BA12947" s="3"/>
      <c r="BB12947" s="3"/>
      <c r="BC12947" s="3"/>
      <c r="BD12947" s="3"/>
      <c r="BE12947" s="3"/>
      <c r="BF12947" s="3"/>
      <c r="BG12947" s="3"/>
      <c r="CK12947"/>
    </row>
    <row r="12948" spans="1:89" x14ac:dyDescent="0.25">
      <c r="A12948" s="2"/>
      <c r="B12948" s="5"/>
      <c r="C12948" s="5"/>
      <c r="D12948" s="5"/>
      <c r="E12948" s="5"/>
      <c r="F12948" s="5"/>
      <c r="G12948" s="5"/>
      <c r="H12948" s="5"/>
      <c r="I12948" s="5"/>
      <c r="J12948" s="3"/>
      <c r="K12948" s="3"/>
      <c r="L12948" s="5"/>
      <c r="M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3"/>
      <c r="AU12948" s="5"/>
      <c r="AV12948" s="3"/>
      <c r="AW12948" s="3"/>
      <c r="AX12948" s="3"/>
      <c r="AY12948" s="3"/>
      <c r="AZ12948" s="3"/>
      <c r="BA12948" s="3"/>
      <c r="BB12948" s="3"/>
      <c r="BC12948" s="3"/>
      <c r="BD12948" s="3"/>
      <c r="BE12948" s="3"/>
      <c r="BF12948" s="3"/>
      <c r="BG12948" s="3"/>
      <c r="CK12948"/>
    </row>
    <row r="12949" spans="1:89" x14ac:dyDescent="0.25">
      <c r="A12949" s="2"/>
      <c r="B12949" s="5"/>
      <c r="C12949" s="5"/>
      <c r="D12949" s="5"/>
      <c r="E12949" s="5"/>
      <c r="F12949" s="5"/>
      <c r="G12949" s="5"/>
      <c r="H12949" s="5"/>
      <c r="I12949" s="5"/>
      <c r="J12949" s="5"/>
      <c r="K12949" s="5"/>
      <c r="L12949" s="5"/>
      <c r="M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3"/>
      <c r="AU12949" s="5"/>
      <c r="AV12949" s="3"/>
      <c r="AW12949" s="3"/>
      <c r="AX12949" s="3"/>
      <c r="AY12949" s="3"/>
      <c r="AZ12949" s="3"/>
      <c r="BA12949" s="3"/>
      <c r="BB12949" s="3"/>
      <c r="BC12949" s="3"/>
      <c r="BD12949" s="3"/>
      <c r="BE12949" s="3"/>
      <c r="BF12949" s="3"/>
      <c r="BG12949" s="3"/>
      <c r="CK12949"/>
    </row>
    <row r="12950" spans="1:89" x14ac:dyDescent="0.25">
      <c r="A12950" s="2"/>
      <c r="B12950" s="5"/>
      <c r="C12950" s="5"/>
      <c r="D12950" s="5"/>
      <c r="E12950" s="5"/>
      <c r="F12950" s="5"/>
      <c r="G12950" s="5"/>
      <c r="H12950" s="5"/>
      <c r="I12950" s="5"/>
      <c r="J12950" s="5"/>
      <c r="K12950" s="5"/>
      <c r="L12950" s="5"/>
      <c r="M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3"/>
      <c r="AU12950" s="5"/>
      <c r="AV12950" s="3"/>
      <c r="AW12950" s="3"/>
      <c r="AX12950" s="3"/>
      <c r="AY12950" s="3"/>
      <c r="AZ12950" s="3"/>
      <c r="BA12950" s="3"/>
      <c r="BB12950" s="3"/>
      <c r="BC12950" s="3"/>
      <c r="BD12950" s="3"/>
      <c r="BE12950" s="3"/>
      <c r="BF12950" s="3"/>
      <c r="BG12950" s="3"/>
      <c r="CK12950"/>
    </row>
    <row r="12951" spans="1:89" x14ac:dyDescent="0.25">
      <c r="A12951" s="2"/>
      <c r="B12951" s="5"/>
      <c r="C12951" s="5"/>
      <c r="D12951" s="5"/>
      <c r="E12951" s="5"/>
      <c r="F12951" s="5"/>
      <c r="G12951" s="5"/>
      <c r="H12951" s="5"/>
      <c r="I12951" s="5"/>
      <c r="J12951" s="3"/>
      <c r="K12951" s="3"/>
      <c r="L12951" s="5"/>
      <c r="M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3"/>
      <c r="AU12951" s="5"/>
      <c r="AV12951" s="3"/>
      <c r="AW12951" s="3"/>
      <c r="AX12951" s="3"/>
      <c r="AY12951" s="3"/>
      <c r="AZ12951" s="3"/>
      <c r="BA12951" s="3"/>
      <c r="BB12951" s="3"/>
      <c r="BC12951" s="3"/>
      <c r="BD12951" s="3"/>
      <c r="BE12951" s="3"/>
      <c r="BF12951" s="3"/>
      <c r="BG12951" s="3"/>
      <c r="CK12951"/>
    </row>
    <row r="12952" spans="1:89" x14ac:dyDescent="0.25">
      <c r="A12952" s="2"/>
      <c r="B12952" s="5"/>
      <c r="C12952" s="5"/>
      <c r="D12952" s="5"/>
      <c r="E12952" s="5"/>
      <c r="F12952" s="5"/>
      <c r="G12952" s="5"/>
      <c r="H12952" s="5"/>
      <c r="I12952" s="5"/>
      <c r="J12952" s="3"/>
      <c r="K12952" s="3"/>
      <c r="L12952" s="5"/>
      <c r="M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3"/>
      <c r="AU12952" s="5"/>
      <c r="AV12952" s="3"/>
      <c r="AW12952" s="3"/>
      <c r="AX12952" s="3"/>
      <c r="AY12952" s="3"/>
      <c r="AZ12952" s="3"/>
      <c r="BA12952" s="3"/>
      <c r="BB12952" s="3"/>
      <c r="BC12952" s="3"/>
      <c r="BD12952" s="3"/>
      <c r="BE12952" s="3"/>
      <c r="BF12952" s="3"/>
      <c r="BG12952" s="3"/>
      <c r="CK12952"/>
    </row>
    <row r="12953" spans="1:89" x14ac:dyDescent="0.25">
      <c r="A12953" s="2"/>
      <c r="B12953" s="5"/>
      <c r="C12953" s="5"/>
      <c r="D12953" s="5"/>
      <c r="E12953" s="5"/>
      <c r="F12953" s="5"/>
      <c r="G12953" s="5"/>
      <c r="H12953" s="5"/>
      <c r="I12953" s="5"/>
      <c r="J12953" s="3"/>
      <c r="K12953" s="3"/>
      <c r="L12953" s="5"/>
      <c r="M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3"/>
      <c r="AU12953" s="5"/>
      <c r="AV12953" s="3"/>
      <c r="AW12953" s="3"/>
      <c r="AX12953" s="3"/>
      <c r="AY12953" s="3"/>
      <c r="AZ12953" s="3"/>
      <c r="BA12953" s="3"/>
      <c r="BB12953" s="3"/>
      <c r="BC12953" s="3"/>
      <c r="BD12953" s="3"/>
      <c r="BE12953" s="3"/>
      <c r="BF12953" s="3"/>
      <c r="BG12953" s="3"/>
      <c r="CK12953"/>
    </row>
    <row r="12954" spans="1:89" x14ac:dyDescent="0.25">
      <c r="A12954" s="2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5"/>
      <c r="M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3"/>
      <c r="AU12954" s="5"/>
      <c r="AV12954" s="3"/>
      <c r="AW12954" s="3"/>
      <c r="AX12954" s="3"/>
      <c r="AY12954" s="3"/>
      <c r="AZ12954" s="3"/>
      <c r="BA12954" s="3"/>
      <c r="BB12954" s="3"/>
      <c r="BC12954" s="3"/>
      <c r="BD12954" s="3"/>
      <c r="BE12954" s="3"/>
      <c r="BF12954" s="3"/>
      <c r="BG12954" s="3"/>
      <c r="CK12954"/>
    </row>
    <row r="12955" spans="1:89" x14ac:dyDescent="0.25">
      <c r="A12955" s="2"/>
      <c r="B12955" s="5"/>
      <c r="C12955" s="5"/>
      <c r="D12955" s="5"/>
      <c r="E12955" s="5"/>
      <c r="F12955" s="5"/>
      <c r="G12955" s="5"/>
      <c r="H12955" s="5"/>
      <c r="I12955" s="5"/>
      <c r="J12955" s="5"/>
      <c r="K12955" s="5"/>
      <c r="L12955" s="5"/>
      <c r="M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3"/>
      <c r="AU12955" s="5"/>
      <c r="AV12955" s="3"/>
      <c r="AW12955" s="3"/>
      <c r="AX12955" s="3"/>
      <c r="AY12955" s="3"/>
      <c r="AZ12955" s="3"/>
      <c r="BA12955" s="3"/>
      <c r="BB12955" s="3"/>
      <c r="BC12955" s="3"/>
      <c r="BD12955" s="3"/>
      <c r="BE12955" s="3"/>
      <c r="BF12955" s="3"/>
      <c r="BG12955" s="3"/>
      <c r="CK12955"/>
    </row>
    <row r="12956" spans="1:89" x14ac:dyDescent="0.25">
      <c r="A12956" s="2"/>
      <c r="B12956" s="5"/>
      <c r="C12956" s="5"/>
      <c r="D12956" s="5"/>
      <c r="E12956" s="5"/>
      <c r="F12956" s="5"/>
      <c r="G12956" s="5"/>
      <c r="H12956" s="5"/>
      <c r="I12956" s="5"/>
      <c r="J12956" s="3"/>
      <c r="K12956" s="3"/>
      <c r="L12956" s="5"/>
      <c r="M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3"/>
      <c r="AU12956" s="5"/>
      <c r="AV12956" s="3"/>
      <c r="AW12956" s="3"/>
      <c r="AX12956" s="3"/>
      <c r="AY12956" s="3"/>
      <c r="AZ12956" s="3"/>
      <c r="BA12956" s="3"/>
      <c r="BB12956" s="3"/>
      <c r="BC12956" s="3"/>
      <c r="BD12956" s="3"/>
      <c r="BE12956" s="3"/>
      <c r="BF12956" s="3"/>
      <c r="BG12956" s="3"/>
      <c r="CK12956"/>
    </row>
    <row r="12957" spans="1:89" x14ac:dyDescent="0.25">
      <c r="A12957" s="2"/>
      <c r="B12957" s="5"/>
      <c r="C12957" s="5"/>
      <c r="D12957" s="5"/>
      <c r="E12957" s="5"/>
      <c r="F12957" s="5"/>
      <c r="G12957" s="5"/>
      <c r="H12957" s="5"/>
      <c r="I12957" s="5"/>
      <c r="J12957" s="3"/>
      <c r="K12957" s="3"/>
      <c r="L12957" s="5"/>
      <c r="M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3"/>
      <c r="AU12957" s="5"/>
      <c r="AV12957" s="3"/>
      <c r="AW12957" s="3"/>
      <c r="AX12957" s="3"/>
      <c r="AY12957" s="3"/>
      <c r="AZ12957" s="3"/>
      <c r="BA12957" s="3"/>
      <c r="BB12957" s="3"/>
      <c r="BC12957" s="3"/>
      <c r="BD12957" s="3"/>
      <c r="BE12957" s="3"/>
      <c r="BF12957" s="3"/>
      <c r="BG12957" s="3"/>
      <c r="CK12957"/>
    </row>
    <row r="12958" spans="1:89" x14ac:dyDescent="0.25">
      <c r="A12958" s="2"/>
      <c r="B12958" s="5"/>
      <c r="C12958" s="5"/>
      <c r="D12958" s="5"/>
      <c r="E12958" s="5"/>
      <c r="F12958" s="5"/>
      <c r="G12958" s="5"/>
      <c r="H12958" s="5"/>
      <c r="I12958" s="5"/>
      <c r="J12958" s="3"/>
      <c r="K12958" s="3"/>
      <c r="L12958" s="5"/>
      <c r="M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3"/>
      <c r="AU12958" s="5"/>
      <c r="AV12958" s="3"/>
      <c r="AW12958" s="3"/>
      <c r="AX12958" s="3"/>
      <c r="AY12958" s="3"/>
      <c r="AZ12958" s="3"/>
      <c r="BA12958" s="3"/>
      <c r="BB12958" s="3"/>
      <c r="BC12958" s="3"/>
      <c r="BD12958" s="3"/>
      <c r="BE12958" s="3"/>
      <c r="BF12958" s="3"/>
      <c r="BG12958" s="3"/>
      <c r="CK12958"/>
    </row>
    <row r="12959" spans="1:89" x14ac:dyDescent="0.25">
      <c r="A12959" s="2"/>
      <c r="B12959" s="5"/>
      <c r="C12959" s="5"/>
      <c r="D12959" s="5"/>
      <c r="E12959" s="5"/>
      <c r="F12959" s="5"/>
      <c r="G12959" s="5"/>
      <c r="H12959" s="5"/>
      <c r="I12959" s="5"/>
      <c r="J12959" s="5"/>
      <c r="K12959" s="5"/>
      <c r="L12959" s="5"/>
      <c r="M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3"/>
      <c r="AU12959" s="5"/>
      <c r="AV12959" s="3"/>
      <c r="AW12959" s="3"/>
      <c r="AX12959" s="3"/>
      <c r="AY12959" s="3"/>
      <c r="AZ12959" s="3"/>
      <c r="BA12959" s="3"/>
      <c r="BB12959" s="3"/>
      <c r="BC12959" s="3"/>
      <c r="BD12959" s="3"/>
      <c r="BE12959" s="3"/>
      <c r="BF12959" s="3"/>
      <c r="BG12959" s="3"/>
      <c r="CK12959"/>
    </row>
    <row r="12960" spans="1:89" x14ac:dyDescent="0.25">
      <c r="A12960" s="2"/>
      <c r="B12960" s="5"/>
      <c r="C12960" s="5"/>
      <c r="D12960" s="5"/>
      <c r="E12960" s="5"/>
      <c r="F12960" s="5"/>
      <c r="G12960" s="5"/>
      <c r="H12960" s="5"/>
      <c r="I12960" s="5"/>
      <c r="J12960" s="5"/>
      <c r="K12960" s="5"/>
      <c r="L12960" s="5"/>
      <c r="M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3"/>
      <c r="AU12960" s="5"/>
      <c r="AV12960" s="3"/>
      <c r="AW12960" s="3"/>
      <c r="AX12960" s="3"/>
      <c r="AY12960" s="3"/>
      <c r="AZ12960" s="3"/>
      <c r="BA12960" s="3"/>
      <c r="BB12960" s="3"/>
      <c r="BC12960" s="3"/>
      <c r="BD12960" s="3"/>
      <c r="BE12960" s="3"/>
      <c r="BF12960" s="3"/>
      <c r="BG12960" s="3"/>
      <c r="CK12960"/>
    </row>
    <row r="12961" spans="1:89" x14ac:dyDescent="0.25">
      <c r="A12961" s="2"/>
      <c r="B12961" s="5"/>
      <c r="C12961" s="5"/>
      <c r="D12961" s="5"/>
      <c r="E12961" s="5"/>
      <c r="F12961" s="5"/>
      <c r="G12961" s="5"/>
      <c r="H12961" s="5"/>
      <c r="I12961" s="5"/>
      <c r="J12961" s="3"/>
      <c r="K12961" s="3"/>
      <c r="L12961" s="5"/>
      <c r="M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3"/>
      <c r="AU12961" s="5"/>
      <c r="AV12961" s="3"/>
      <c r="AW12961" s="3"/>
      <c r="AX12961" s="3"/>
      <c r="AY12961" s="3"/>
      <c r="AZ12961" s="3"/>
      <c r="BA12961" s="3"/>
      <c r="BB12961" s="3"/>
      <c r="BC12961" s="3"/>
      <c r="BD12961" s="3"/>
      <c r="BE12961" s="3"/>
      <c r="BF12961" s="3"/>
      <c r="BG12961" s="3"/>
      <c r="CK12961"/>
    </row>
    <row r="12962" spans="1:89" x14ac:dyDescent="0.25">
      <c r="A12962" s="2"/>
      <c r="B12962" s="5"/>
      <c r="C12962" s="5"/>
      <c r="D12962" s="5"/>
      <c r="E12962" s="5"/>
      <c r="F12962" s="5"/>
      <c r="G12962" s="5"/>
      <c r="H12962" s="5"/>
      <c r="I12962" s="5"/>
      <c r="J12962" s="3"/>
      <c r="K12962" s="3"/>
      <c r="L12962" s="5"/>
      <c r="M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3"/>
      <c r="AU12962" s="5"/>
      <c r="AV12962" s="3"/>
      <c r="AW12962" s="3"/>
      <c r="AX12962" s="3"/>
      <c r="AY12962" s="3"/>
      <c r="AZ12962" s="3"/>
      <c r="BA12962" s="3"/>
      <c r="BB12962" s="3"/>
      <c r="BC12962" s="3"/>
      <c r="BD12962" s="3"/>
      <c r="BE12962" s="3"/>
      <c r="BF12962" s="3"/>
      <c r="BG12962" s="3"/>
      <c r="CK12962"/>
    </row>
    <row r="12963" spans="1:89" x14ac:dyDescent="0.25">
      <c r="A12963" s="2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  <c r="L12963" s="5"/>
      <c r="M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3"/>
      <c r="AU12963" s="5"/>
      <c r="AV12963" s="3"/>
      <c r="AW12963" s="3"/>
      <c r="AX12963" s="3"/>
      <c r="AY12963" s="3"/>
      <c r="AZ12963" s="3"/>
      <c r="BA12963" s="3"/>
      <c r="BB12963" s="3"/>
      <c r="BC12963" s="3"/>
      <c r="BD12963" s="3"/>
      <c r="BE12963" s="3"/>
      <c r="BF12963" s="3"/>
      <c r="BG12963" s="3"/>
      <c r="CK12963"/>
    </row>
    <row r="12964" spans="1:89" x14ac:dyDescent="0.25">
      <c r="A12964" s="2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5"/>
      <c r="M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3"/>
      <c r="AU12964" s="5"/>
      <c r="AV12964" s="3"/>
      <c r="AW12964" s="3"/>
      <c r="AX12964" s="3"/>
      <c r="AY12964" s="3"/>
      <c r="AZ12964" s="3"/>
      <c r="BA12964" s="3"/>
      <c r="BB12964" s="3"/>
      <c r="BC12964" s="3"/>
      <c r="BD12964" s="3"/>
      <c r="BE12964" s="3"/>
      <c r="BF12964" s="3"/>
      <c r="BG12964" s="3"/>
      <c r="CK12964"/>
    </row>
    <row r="12965" spans="1:89" x14ac:dyDescent="0.25">
      <c r="A12965" s="2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  <c r="L12965" s="5"/>
      <c r="M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3"/>
      <c r="AU12965" s="5"/>
      <c r="AV12965" s="3"/>
      <c r="AW12965" s="3"/>
      <c r="AX12965" s="3"/>
      <c r="AY12965" s="3"/>
      <c r="AZ12965" s="3"/>
      <c r="BA12965" s="3"/>
      <c r="BB12965" s="3"/>
      <c r="BC12965" s="3"/>
      <c r="BD12965" s="3"/>
      <c r="BE12965" s="3"/>
      <c r="BF12965" s="3"/>
      <c r="BG12965" s="3"/>
      <c r="CK12965"/>
    </row>
    <row r="12966" spans="1:89" x14ac:dyDescent="0.25">
      <c r="A12966" s="2"/>
      <c r="B12966" s="5"/>
      <c r="C12966" s="5"/>
      <c r="D12966" s="5"/>
      <c r="E12966" s="5"/>
      <c r="F12966" s="5"/>
      <c r="G12966" s="5"/>
      <c r="H12966" s="5"/>
      <c r="I12966" s="5"/>
      <c r="J12966" s="5"/>
      <c r="K12966" s="5"/>
      <c r="L12966" s="5"/>
      <c r="M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3"/>
      <c r="AU12966" s="5"/>
      <c r="AV12966" s="3"/>
      <c r="AW12966" s="3"/>
      <c r="AX12966" s="3"/>
      <c r="AY12966" s="3"/>
      <c r="AZ12966" s="3"/>
      <c r="BA12966" s="3"/>
      <c r="BB12966" s="3"/>
      <c r="BC12966" s="3"/>
      <c r="BD12966" s="3"/>
      <c r="BE12966" s="3"/>
      <c r="BF12966" s="3"/>
      <c r="BG12966" s="3"/>
      <c r="CK12966"/>
    </row>
    <row r="12967" spans="1:89" x14ac:dyDescent="0.25">
      <c r="A12967" s="2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5"/>
      <c r="M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3"/>
      <c r="AU12967" s="5"/>
      <c r="AV12967" s="3"/>
      <c r="AW12967" s="3"/>
      <c r="AX12967" s="3"/>
      <c r="AY12967" s="3"/>
      <c r="AZ12967" s="3"/>
      <c r="BA12967" s="3"/>
      <c r="BB12967" s="3"/>
      <c r="BC12967" s="3"/>
      <c r="BD12967" s="3"/>
      <c r="BE12967" s="3"/>
      <c r="BF12967" s="3"/>
      <c r="BG12967" s="3"/>
      <c r="CK12967"/>
    </row>
    <row r="12968" spans="1:89" x14ac:dyDescent="0.25">
      <c r="A12968" s="2"/>
      <c r="B12968" s="5"/>
      <c r="C12968" s="5"/>
      <c r="D12968" s="5"/>
      <c r="E12968" s="5"/>
      <c r="F12968" s="5"/>
      <c r="G12968" s="5"/>
      <c r="H12968" s="5"/>
      <c r="I12968" s="5"/>
      <c r="J12968" s="3"/>
      <c r="K12968" s="3"/>
      <c r="L12968" s="5"/>
      <c r="M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3"/>
      <c r="AU12968" s="5"/>
      <c r="AV12968" s="3"/>
      <c r="AW12968" s="3"/>
      <c r="AX12968" s="3"/>
      <c r="AY12968" s="3"/>
      <c r="AZ12968" s="3"/>
      <c r="BA12968" s="3"/>
      <c r="BB12968" s="3"/>
      <c r="BC12968" s="3"/>
      <c r="BD12968" s="3"/>
      <c r="BE12968" s="3"/>
      <c r="BF12968" s="3"/>
      <c r="BG12968" s="3"/>
      <c r="CK12968"/>
    </row>
    <row r="12969" spans="1:89" x14ac:dyDescent="0.25">
      <c r="A12969" s="2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  <c r="L12969" s="5"/>
      <c r="M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3"/>
      <c r="AU12969" s="5"/>
      <c r="AV12969" s="3"/>
      <c r="AW12969" s="3"/>
      <c r="AX12969" s="3"/>
      <c r="AY12969" s="3"/>
      <c r="AZ12969" s="3"/>
      <c r="BA12969" s="3"/>
      <c r="BB12969" s="3"/>
      <c r="BC12969" s="3"/>
      <c r="BD12969" s="3"/>
      <c r="BE12969" s="3"/>
      <c r="BF12969" s="3"/>
      <c r="BG12969" s="3"/>
      <c r="CK12969"/>
    </row>
    <row r="12970" spans="1:89" x14ac:dyDescent="0.25">
      <c r="A12970" s="2"/>
      <c r="B12970" s="5"/>
      <c r="C12970" s="5"/>
      <c r="D12970" s="5"/>
      <c r="E12970" s="5"/>
      <c r="F12970" s="5"/>
      <c r="G12970" s="5"/>
      <c r="H12970" s="5"/>
      <c r="I12970" s="5"/>
      <c r="J12970" s="5"/>
      <c r="K12970" s="5"/>
      <c r="L12970" s="5"/>
      <c r="M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3"/>
      <c r="AU12970" s="5"/>
      <c r="AV12970" s="3"/>
      <c r="AW12970" s="3"/>
      <c r="AX12970" s="3"/>
      <c r="AY12970" s="3"/>
      <c r="AZ12970" s="3"/>
      <c r="BA12970" s="3"/>
      <c r="BB12970" s="3"/>
      <c r="BC12970" s="3"/>
      <c r="BD12970" s="3"/>
      <c r="BE12970" s="3"/>
      <c r="BF12970" s="3"/>
      <c r="BG12970" s="3"/>
      <c r="CK12970"/>
    </row>
    <row r="12971" spans="1:89" x14ac:dyDescent="0.25">
      <c r="A12971" s="2"/>
      <c r="B12971" s="5"/>
      <c r="C12971" s="5"/>
      <c r="D12971" s="5"/>
      <c r="E12971" s="5"/>
      <c r="F12971" s="5"/>
      <c r="G12971" s="5"/>
      <c r="H12971" s="5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G12971" s="3"/>
      <c r="AH12971" s="3"/>
      <c r="AI12971" s="3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3"/>
      <c r="AU12971" s="5"/>
      <c r="AV12971" s="3"/>
      <c r="AW12971" s="3"/>
      <c r="AX12971" s="3"/>
      <c r="AY12971" s="3"/>
      <c r="AZ12971" s="3"/>
      <c r="BA12971" s="3"/>
      <c r="BB12971" s="3"/>
      <c r="BC12971" s="3"/>
      <c r="BD12971" s="3"/>
      <c r="BE12971" s="3"/>
      <c r="BF12971" s="3"/>
      <c r="BG12971" s="3"/>
      <c r="CK12971"/>
    </row>
    <row r="12972" spans="1:89" x14ac:dyDescent="0.25">
      <c r="A12972" s="2"/>
      <c r="B12972" s="5"/>
      <c r="C12972" s="5"/>
      <c r="D12972" s="5"/>
      <c r="E12972" s="5"/>
      <c r="F12972" s="5"/>
      <c r="G12972" s="5"/>
      <c r="H12972" s="5"/>
      <c r="I12972" s="5"/>
      <c r="J12972" s="5"/>
      <c r="K12972" s="5"/>
      <c r="L12972" s="5"/>
      <c r="M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3"/>
      <c r="AU12972" s="5"/>
      <c r="AV12972" s="3"/>
      <c r="AW12972" s="3"/>
      <c r="AX12972" s="3"/>
      <c r="AY12972" s="3"/>
      <c r="AZ12972" s="3"/>
      <c r="BA12972" s="3"/>
      <c r="BB12972" s="3"/>
      <c r="BC12972" s="3"/>
      <c r="BD12972" s="3"/>
      <c r="BE12972" s="3"/>
      <c r="BF12972" s="3"/>
      <c r="BG12972" s="3"/>
      <c r="CK12972"/>
    </row>
    <row r="12973" spans="1:89" x14ac:dyDescent="0.25">
      <c r="A12973" s="2"/>
      <c r="B12973" s="5"/>
      <c r="C12973" s="5"/>
      <c r="D12973" s="5"/>
      <c r="E12973" s="5"/>
      <c r="F12973" s="5"/>
      <c r="G12973" s="5"/>
      <c r="H12973" s="5"/>
      <c r="I12973" s="5"/>
      <c r="J12973" s="5"/>
      <c r="K12973" s="5"/>
      <c r="L12973" s="5"/>
      <c r="M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3"/>
      <c r="AU12973" s="5"/>
      <c r="AV12973" s="3"/>
      <c r="AW12973" s="3"/>
      <c r="AX12973" s="3"/>
      <c r="AY12973" s="3"/>
      <c r="AZ12973" s="3"/>
      <c r="BA12973" s="3"/>
      <c r="BB12973" s="3"/>
      <c r="BC12973" s="3"/>
      <c r="BD12973" s="3"/>
      <c r="BE12973" s="3"/>
      <c r="BF12973" s="3"/>
      <c r="BG12973" s="3"/>
      <c r="CK12973"/>
    </row>
    <row r="12974" spans="1:89" x14ac:dyDescent="0.25">
      <c r="A12974" s="2"/>
      <c r="B12974" s="5"/>
      <c r="C12974" s="5"/>
      <c r="D12974" s="5"/>
      <c r="E12974" s="5"/>
      <c r="F12974" s="5"/>
      <c r="G12974" s="5"/>
      <c r="H12974" s="5"/>
      <c r="I12974" s="5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3"/>
      <c r="AU12974" s="5"/>
      <c r="AV12974" s="3"/>
      <c r="AW12974" s="3"/>
      <c r="AX12974" s="3"/>
      <c r="AY12974" s="3"/>
      <c r="AZ12974" s="3"/>
      <c r="BA12974" s="3"/>
      <c r="BB12974" s="3"/>
      <c r="BC12974" s="3"/>
      <c r="BD12974" s="3"/>
      <c r="BE12974" s="3"/>
      <c r="BF12974" s="3"/>
      <c r="BG12974" s="3"/>
      <c r="CK12974"/>
    </row>
    <row r="12975" spans="1:89" x14ac:dyDescent="0.25">
      <c r="A12975" s="2"/>
      <c r="B12975" s="5"/>
      <c r="C12975" s="5"/>
      <c r="D12975" s="5"/>
      <c r="E12975" s="5"/>
      <c r="F12975" s="5"/>
      <c r="G12975" s="5"/>
      <c r="H12975" s="5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3"/>
      <c r="AU12975" s="5"/>
      <c r="AV12975" s="3"/>
      <c r="AW12975" s="3"/>
      <c r="AX12975" s="3"/>
      <c r="AY12975" s="3"/>
      <c r="AZ12975" s="3"/>
      <c r="BA12975" s="3"/>
      <c r="BB12975" s="3"/>
      <c r="BC12975" s="3"/>
      <c r="BD12975" s="3"/>
      <c r="BE12975" s="3"/>
      <c r="BF12975" s="3"/>
      <c r="BG12975" s="3"/>
      <c r="CK12975"/>
    </row>
    <row r="12976" spans="1:89" x14ac:dyDescent="0.25">
      <c r="A12976" s="2"/>
      <c r="B12976" s="5"/>
      <c r="C12976" s="5"/>
      <c r="D12976" s="5"/>
      <c r="E12976" s="5"/>
      <c r="F12976" s="5"/>
      <c r="G12976" s="5"/>
      <c r="H12976" s="5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G12976" s="3"/>
      <c r="AH12976" s="3"/>
      <c r="AI12976" s="3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3"/>
      <c r="AU12976" s="5"/>
      <c r="AV12976" s="3"/>
      <c r="AW12976" s="3"/>
      <c r="AX12976" s="3"/>
      <c r="AY12976" s="3"/>
      <c r="AZ12976" s="3"/>
      <c r="BA12976" s="3"/>
      <c r="BB12976" s="3"/>
      <c r="BC12976" s="3"/>
      <c r="BD12976" s="3"/>
      <c r="BE12976" s="3"/>
      <c r="BF12976" s="3"/>
      <c r="BG12976" s="3"/>
      <c r="CK12976"/>
    </row>
    <row r="12977" spans="1:89" x14ac:dyDescent="0.25">
      <c r="A12977" s="2"/>
      <c r="B12977" s="5"/>
      <c r="C12977" s="5"/>
      <c r="D12977" s="5"/>
      <c r="E12977" s="5"/>
      <c r="F12977" s="5"/>
      <c r="G12977" s="5"/>
      <c r="H12977" s="5"/>
      <c r="I12977" s="5"/>
      <c r="J12977" s="5"/>
      <c r="K12977" s="5"/>
      <c r="L12977" s="5"/>
      <c r="M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3"/>
      <c r="AU12977" s="5"/>
      <c r="AV12977" s="3"/>
      <c r="AW12977" s="3"/>
      <c r="AX12977" s="3"/>
      <c r="AY12977" s="3"/>
      <c r="AZ12977" s="3"/>
      <c r="BA12977" s="3"/>
      <c r="BB12977" s="3"/>
      <c r="BC12977" s="3"/>
      <c r="BD12977" s="3"/>
      <c r="BE12977" s="3"/>
      <c r="BF12977" s="3"/>
      <c r="BG12977" s="3"/>
      <c r="CK12977"/>
    </row>
    <row r="12978" spans="1:89" x14ac:dyDescent="0.25">
      <c r="A12978" s="2"/>
      <c r="B12978" s="5"/>
      <c r="C12978" s="5"/>
      <c r="D12978" s="5"/>
      <c r="E12978" s="5"/>
      <c r="F12978" s="5"/>
      <c r="G12978" s="5"/>
      <c r="H12978" s="5"/>
      <c r="I12978" s="5"/>
      <c r="J12978" s="5"/>
      <c r="K12978" s="5"/>
      <c r="L12978" s="5"/>
      <c r="M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3"/>
      <c r="AU12978" s="5"/>
      <c r="AV12978" s="3"/>
      <c r="AW12978" s="3"/>
      <c r="AX12978" s="3"/>
      <c r="AY12978" s="3"/>
      <c r="AZ12978" s="3"/>
      <c r="BA12978" s="3"/>
      <c r="BB12978" s="3"/>
      <c r="BC12978" s="3"/>
      <c r="BD12978" s="3"/>
      <c r="BE12978" s="3"/>
      <c r="BF12978" s="3"/>
      <c r="BG12978" s="3"/>
      <c r="CK12978"/>
    </row>
    <row r="12979" spans="1:89" x14ac:dyDescent="0.25">
      <c r="A12979" s="2"/>
      <c r="B12979" s="5"/>
      <c r="C12979" s="5"/>
      <c r="D12979" s="5"/>
      <c r="E12979" s="5"/>
      <c r="F12979" s="5"/>
      <c r="G12979" s="5"/>
      <c r="H12979" s="5"/>
      <c r="I12979" s="5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3"/>
      <c r="AU12979" s="5"/>
      <c r="AV12979" s="3"/>
      <c r="AW12979" s="3"/>
      <c r="AX12979" s="3"/>
      <c r="AY12979" s="3"/>
      <c r="AZ12979" s="3"/>
      <c r="BA12979" s="3"/>
      <c r="BB12979" s="3"/>
      <c r="BC12979" s="3"/>
      <c r="BD12979" s="3"/>
      <c r="BE12979" s="3"/>
      <c r="BF12979" s="3"/>
      <c r="BG12979" s="3"/>
      <c r="CK12979"/>
    </row>
    <row r="12980" spans="1:89" x14ac:dyDescent="0.25">
      <c r="A12980" s="2"/>
      <c r="B12980" s="5"/>
      <c r="C12980" s="5"/>
      <c r="D12980" s="5"/>
      <c r="E12980" s="5"/>
      <c r="F12980" s="5"/>
      <c r="G12980" s="5"/>
      <c r="H12980" s="5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3"/>
      <c r="AU12980" s="5"/>
      <c r="AV12980" s="3"/>
      <c r="AW12980" s="3"/>
      <c r="AX12980" s="3"/>
      <c r="AY12980" s="3"/>
      <c r="AZ12980" s="3"/>
      <c r="BA12980" s="3"/>
      <c r="BB12980" s="3"/>
      <c r="BC12980" s="3"/>
      <c r="BD12980" s="3"/>
      <c r="BE12980" s="3"/>
      <c r="BF12980" s="3"/>
      <c r="BG12980" s="3"/>
      <c r="CK12980"/>
    </row>
    <row r="12981" spans="1:89" x14ac:dyDescent="0.25">
      <c r="A12981" s="2"/>
      <c r="B12981" s="5"/>
      <c r="C12981" s="5"/>
      <c r="D12981" s="5"/>
      <c r="E12981" s="5"/>
      <c r="F12981" s="5"/>
      <c r="G12981" s="5"/>
      <c r="H12981" s="5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G12981" s="3"/>
      <c r="AH12981" s="3"/>
      <c r="AI12981" s="3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3"/>
      <c r="AU12981" s="5"/>
      <c r="AV12981" s="3"/>
      <c r="AW12981" s="3"/>
      <c r="AX12981" s="3"/>
      <c r="AY12981" s="3"/>
      <c r="AZ12981" s="3"/>
      <c r="BA12981" s="3"/>
      <c r="BB12981" s="3"/>
      <c r="BC12981" s="3"/>
      <c r="BD12981" s="3"/>
      <c r="BE12981" s="3"/>
      <c r="BF12981" s="3"/>
      <c r="BG12981" s="3"/>
      <c r="CK12981"/>
    </row>
    <row r="12982" spans="1:89" x14ac:dyDescent="0.25">
      <c r="A12982" s="2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5"/>
      <c r="M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3"/>
      <c r="AU12982" s="5"/>
      <c r="AV12982" s="3"/>
      <c r="AW12982" s="3"/>
      <c r="AX12982" s="3"/>
      <c r="AY12982" s="3"/>
      <c r="AZ12982" s="3"/>
      <c r="BA12982" s="3"/>
      <c r="BB12982" s="3"/>
      <c r="BC12982" s="3"/>
      <c r="BD12982" s="3"/>
      <c r="BE12982" s="3"/>
      <c r="BF12982" s="3"/>
      <c r="BG12982" s="3"/>
      <c r="CK12982"/>
    </row>
    <row r="12983" spans="1:89" x14ac:dyDescent="0.25">
      <c r="A12983" s="2"/>
      <c r="B12983" s="5"/>
      <c r="C12983" s="5"/>
      <c r="D12983" s="5"/>
      <c r="E12983" s="5"/>
      <c r="F12983" s="5"/>
      <c r="G12983" s="5"/>
      <c r="H12983" s="5"/>
      <c r="I12983" s="5"/>
      <c r="J12983" s="5"/>
      <c r="K12983" s="5"/>
      <c r="L12983" s="5"/>
      <c r="M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3"/>
      <c r="AU12983" s="5"/>
      <c r="AV12983" s="3"/>
      <c r="AW12983" s="3"/>
      <c r="AX12983" s="3"/>
      <c r="AY12983" s="3"/>
      <c r="AZ12983" s="3"/>
      <c r="BA12983" s="3"/>
      <c r="BB12983" s="3"/>
      <c r="BC12983" s="3"/>
      <c r="BD12983" s="3"/>
      <c r="BE12983" s="3"/>
      <c r="BF12983" s="3"/>
      <c r="BG12983" s="3"/>
      <c r="CK12983"/>
    </row>
    <row r="12984" spans="1:89" x14ac:dyDescent="0.25">
      <c r="A12984" s="2"/>
      <c r="B12984" s="5"/>
      <c r="C12984" s="5"/>
      <c r="D12984" s="5"/>
      <c r="E12984" s="5"/>
      <c r="F12984" s="5"/>
      <c r="G12984" s="5"/>
      <c r="H12984" s="5"/>
      <c r="I12984" s="5"/>
      <c r="J12984" s="5"/>
      <c r="K12984" s="3"/>
      <c r="L12984" s="5"/>
      <c r="M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3"/>
      <c r="AU12984" s="5"/>
      <c r="AV12984" s="3"/>
      <c r="AW12984" s="3"/>
      <c r="AX12984" s="3"/>
      <c r="AY12984" s="3"/>
      <c r="AZ12984" s="3"/>
      <c r="BA12984" s="3"/>
      <c r="BB12984" s="3"/>
      <c r="BC12984" s="3"/>
      <c r="BD12984" s="3"/>
      <c r="BE12984" s="3"/>
      <c r="BF12984" s="3"/>
      <c r="BG12984" s="3"/>
    </row>
    <row r="12985" spans="1:89" x14ac:dyDescent="0.25">
      <c r="A12985" s="2"/>
      <c r="B12985" s="5"/>
      <c r="C12985" s="5"/>
      <c r="D12985" s="5"/>
      <c r="E12985" s="5"/>
      <c r="F12985" s="5"/>
      <c r="G12985" s="5"/>
      <c r="H12985" s="5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G12985" s="3"/>
      <c r="AH12985" s="3"/>
      <c r="AI12985" s="3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3"/>
      <c r="AU12985" s="5"/>
      <c r="AV12985" s="3"/>
      <c r="AW12985" s="3"/>
      <c r="AX12985" s="3"/>
      <c r="AY12985" s="3"/>
      <c r="AZ12985" s="3"/>
      <c r="BA12985" s="3"/>
      <c r="BB12985" s="3"/>
      <c r="BC12985" s="3"/>
      <c r="BD12985" s="3"/>
      <c r="BE12985" s="3"/>
      <c r="BF12985" s="3"/>
      <c r="BG12985" s="3"/>
    </row>
    <row r="12986" spans="1:89" x14ac:dyDescent="0.25">
      <c r="A12986" s="2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  <c r="L12986" s="5"/>
      <c r="M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3"/>
      <c r="AU12986" s="5"/>
      <c r="AV12986" s="3"/>
      <c r="AW12986" s="3"/>
      <c r="AX12986" s="3"/>
      <c r="AY12986" s="3"/>
      <c r="AZ12986" s="3"/>
      <c r="BA12986" s="3"/>
      <c r="BB12986" s="3"/>
      <c r="BC12986" s="3"/>
      <c r="BD12986" s="3"/>
      <c r="BE12986" s="3"/>
      <c r="BF12986" s="3"/>
      <c r="BG12986" s="3"/>
    </row>
    <row r="12987" spans="1:89" x14ac:dyDescent="0.25">
      <c r="A12987" s="2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5"/>
      <c r="M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3"/>
      <c r="AU12987" s="5"/>
      <c r="AV12987" s="3"/>
      <c r="AW12987" s="3"/>
      <c r="AX12987" s="3"/>
      <c r="AY12987" s="3"/>
      <c r="AZ12987" s="3"/>
      <c r="BA12987" s="3"/>
      <c r="BB12987" s="3"/>
      <c r="BC12987" s="3"/>
      <c r="BD12987" s="3"/>
      <c r="BE12987" s="3"/>
      <c r="BF12987" s="3"/>
      <c r="BG12987" s="3"/>
    </row>
    <row r="12988" spans="1:89" x14ac:dyDescent="0.25">
      <c r="A12988" s="2"/>
      <c r="B12988" s="5"/>
      <c r="C12988" s="5"/>
      <c r="D12988" s="5"/>
      <c r="E12988" s="5"/>
      <c r="F12988" s="5"/>
      <c r="G12988" s="5"/>
      <c r="H12988" s="5"/>
      <c r="I12988" s="5"/>
      <c r="J12988" s="5"/>
      <c r="K12988" s="5"/>
      <c r="L12988" s="5"/>
      <c r="M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3"/>
      <c r="AU12988" s="5"/>
      <c r="AV12988" s="3"/>
      <c r="AW12988" s="3"/>
      <c r="AX12988" s="3"/>
      <c r="AY12988" s="3"/>
      <c r="AZ12988" s="3"/>
      <c r="BA12988" s="3"/>
      <c r="BB12988" s="3"/>
      <c r="BC12988" s="3"/>
      <c r="BD12988" s="3"/>
      <c r="BE12988" s="3"/>
      <c r="BF12988" s="3"/>
      <c r="BG12988" s="3"/>
    </row>
    <row r="12989" spans="1:89" x14ac:dyDescent="0.25">
      <c r="A12989" s="2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  <c r="L12989" s="5"/>
      <c r="M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3"/>
      <c r="AU12989" s="5"/>
      <c r="AV12989" s="3"/>
      <c r="AW12989" s="3"/>
      <c r="AX12989" s="3"/>
      <c r="AY12989" s="3"/>
      <c r="AZ12989" s="3"/>
      <c r="BA12989" s="3"/>
      <c r="BB12989" s="3"/>
      <c r="BC12989" s="3"/>
      <c r="BD12989" s="3"/>
      <c r="BE12989" s="3"/>
      <c r="BF12989" s="3"/>
      <c r="BG12989" s="3"/>
    </row>
    <row r="12990" spans="1:89" x14ac:dyDescent="0.25">
      <c r="A12990" s="2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  <c r="L12990" s="5"/>
      <c r="M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3"/>
      <c r="AU12990" s="5"/>
      <c r="AV12990" s="3"/>
      <c r="AW12990" s="3"/>
      <c r="AX12990" s="3"/>
      <c r="AY12990" s="3"/>
      <c r="AZ12990" s="3"/>
      <c r="BA12990" s="3"/>
      <c r="BB12990" s="3"/>
      <c r="BC12990" s="3"/>
      <c r="BD12990" s="3"/>
      <c r="BE12990" s="3"/>
      <c r="BF12990" s="3"/>
      <c r="BG12990" s="3"/>
    </row>
    <row r="12991" spans="1:89" x14ac:dyDescent="0.25">
      <c r="A12991" s="2"/>
      <c r="B12991" s="5"/>
      <c r="C12991" s="5"/>
      <c r="D12991" s="5"/>
      <c r="E12991" s="5"/>
      <c r="F12991" s="5"/>
      <c r="G12991" s="5"/>
      <c r="H12991" s="5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G12991" s="3"/>
      <c r="AH12991" s="3"/>
      <c r="AI12991" s="3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3"/>
      <c r="AU12991" s="5"/>
      <c r="AV12991" s="3"/>
      <c r="AW12991" s="3"/>
      <c r="AX12991" s="3"/>
      <c r="AY12991" s="3"/>
      <c r="AZ12991" s="3"/>
      <c r="BA12991" s="3"/>
      <c r="BB12991" s="3"/>
      <c r="BC12991" s="3"/>
      <c r="BD12991" s="3"/>
      <c r="BE12991" s="3"/>
      <c r="BF12991" s="3"/>
      <c r="BG12991" s="3"/>
    </row>
    <row r="12992" spans="1:89" x14ac:dyDescent="0.25">
      <c r="A12992" s="2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  <c r="L12992" s="5"/>
      <c r="M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3"/>
      <c r="AU12992" s="5"/>
      <c r="AV12992" s="3"/>
      <c r="AW12992" s="3"/>
      <c r="AX12992" s="3"/>
      <c r="AY12992" s="3"/>
      <c r="AZ12992" s="3"/>
      <c r="BA12992" s="3"/>
      <c r="BB12992" s="3"/>
      <c r="BC12992" s="3"/>
      <c r="BD12992" s="3"/>
      <c r="BE12992" s="3"/>
      <c r="BF12992" s="3"/>
      <c r="BG12992" s="3"/>
    </row>
    <row r="12993" spans="1:59" x14ac:dyDescent="0.25">
      <c r="A12993" s="2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  <c r="L12993" s="5"/>
      <c r="M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3"/>
      <c r="AU12993" s="5"/>
      <c r="AV12993" s="3"/>
      <c r="AW12993" s="3"/>
      <c r="AX12993" s="3"/>
      <c r="AY12993" s="3"/>
      <c r="AZ12993" s="3"/>
      <c r="BA12993" s="3"/>
      <c r="BB12993" s="3"/>
      <c r="BC12993" s="3"/>
      <c r="BD12993" s="3"/>
      <c r="BE12993" s="3"/>
      <c r="BF12993" s="3"/>
      <c r="BG12993" s="3"/>
    </row>
    <row r="12994" spans="1:59" x14ac:dyDescent="0.25">
      <c r="A12994" s="2"/>
      <c r="B12994" s="5"/>
      <c r="C12994" s="5"/>
      <c r="D12994" s="5"/>
      <c r="E12994" s="5"/>
      <c r="F12994" s="5"/>
      <c r="G12994" s="5"/>
      <c r="H12994" s="5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G12994" s="3"/>
      <c r="AH12994" s="3"/>
      <c r="AI12994" s="3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3"/>
      <c r="AU12994" s="5"/>
      <c r="AV12994" s="3"/>
      <c r="AW12994" s="3"/>
      <c r="AX12994" s="3"/>
      <c r="AY12994" s="3"/>
      <c r="AZ12994" s="3"/>
      <c r="BA12994" s="3"/>
      <c r="BB12994" s="3"/>
      <c r="BC12994" s="3"/>
      <c r="BD12994" s="3"/>
      <c r="BE12994" s="3"/>
      <c r="BF12994" s="3"/>
      <c r="BG12994" s="3"/>
    </row>
    <row r="12995" spans="1:59" x14ac:dyDescent="0.25">
      <c r="A12995" s="2"/>
      <c r="B12995" s="5"/>
      <c r="C12995" s="5"/>
      <c r="D12995" s="5"/>
      <c r="E12995" s="5"/>
      <c r="F12995" s="5"/>
      <c r="G12995" s="5"/>
      <c r="H12995" s="5"/>
      <c r="I12995" s="5"/>
      <c r="J12995" s="5"/>
      <c r="K12995" s="5"/>
      <c r="L12995" s="5"/>
      <c r="M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3"/>
      <c r="AU12995" s="5"/>
      <c r="AV12995" s="3"/>
      <c r="AW12995" s="3"/>
      <c r="AX12995" s="3"/>
      <c r="AY12995" s="3"/>
      <c r="AZ12995" s="3"/>
      <c r="BA12995" s="3"/>
      <c r="BB12995" s="3"/>
      <c r="BC12995" s="3"/>
      <c r="BD12995" s="3"/>
      <c r="BE12995" s="3"/>
      <c r="BF12995" s="3"/>
      <c r="BG12995" s="3"/>
    </row>
    <row r="12996" spans="1:59" x14ac:dyDescent="0.25">
      <c r="A12996" s="2"/>
      <c r="B12996" s="5"/>
      <c r="C12996" s="5"/>
      <c r="D12996" s="5"/>
      <c r="E12996" s="5"/>
      <c r="F12996" s="5"/>
      <c r="G12996" s="5"/>
      <c r="H12996" s="5"/>
      <c r="I12996" s="5"/>
      <c r="J12996" s="5"/>
      <c r="K12996" s="5"/>
      <c r="L12996" s="5"/>
      <c r="M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3"/>
      <c r="AU12996" s="5"/>
      <c r="AV12996" s="3"/>
      <c r="AW12996" s="3"/>
      <c r="AX12996" s="3"/>
      <c r="AY12996" s="3"/>
      <c r="AZ12996" s="3"/>
      <c r="BA12996" s="3"/>
      <c r="BB12996" s="3"/>
      <c r="BC12996" s="3"/>
      <c r="BD12996" s="3"/>
      <c r="BE12996" s="3"/>
      <c r="BF12996" s="3"/>
      <c r="BG12996" s="3"/>
    </row>
    <row r="12997" spans="1:59" x14ac:dyDescent="0.25">
      <c r="A12997" s="2"/>
      <c r="B12997" s="5"/>
      <c r="C12997" s="5"/>
      <c r="D12997" s="5"/>
      <c r="E12997" s="5"/>
      <c r="F12997" s="5"/>
      <c r="G12997" s="5"/>
      <c r="H12997" s="5"/>
      <c r="I12997" s="5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3"/>
      <c r="AU12997" s="5"/>
      <c r="AV12997" s="3"/>
      <c r="AW12997" s="3"/>
      <c r="AX12997" s="3"/>
      <c r="AY12997" s="3"/>
      <c r="AZ12997" s="3"/>
      <c r="BA12997" s="3"/>
      <c r="BB12997" s="3"/>
      <c r="BC12997" s="3"/>
      <c r="BD12997" s="3"/>
      <c r="BE12997" s="3"/>
      <c r="BF12997" s="3"/>
      <c r="BG12997" s="3"/>
    </row>
    <row r="12998" spans="1:59" x14ac:dyDescent="0.25">
      <c r="A12998" s="2"/>
      <c r="B12998" s="5"/>
      <c r="C12998" s="5"/>
      <c r="D12998" s="5"/>
      <c r="E12998" s="5"/>
      <c r="F12998" s="5"/>
      <c r="G12998" s="5"/>
      <c r="H12998" s="5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3"/>
      <c r="AU12998" s="5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</row>
    <row r="12999" spans="1:59" x14ac:dyDescent="0.25">
      <c r="A12999" s="2"/>
      <c r="B12999" s="5"/>
      <c r="C12999" s="5"/>
      <c r="D12999" s="5"/>
      <c r="E12999" s="5"/>
      <c r="F12999" s="5"/>
      <c r="G12999" s="5"/>
      <c r="H12999" s="5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3"/>
      <c r="AU12999" s="5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</row>
    <row r="13000" spans="1:59" x14ac:dyDescent="0.25">
      <c r="A13000" s="2"/>
      <c r="B13000" s="5"/>
      <c r="C13000" s="5"/>
      <c r="D13000" s="5"/>
      <c r="E13000" s="5"/>
      <c r="F13000" s="5"/>
      <c r="G13000" s="5"/>
      <c r="H13000" s="5"/>
      <c r="I13000" s="5"/>
      <c r="J13000" s="5"/>
      <c r="K13000" s="5"/>
      <c r="L13000" s="5"/>
      <c r="M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3"/>
      <c r="AU13000" s="5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</row>
    <row r="13001" spans="1:59" x14ac:dyDescent="0.25">
      <c r="A13001" s="2"/>
      <c r="B13001" s="5"/>
      <c r="C13001" s="5"/>
      <c r="D13001" s="5"/>
      <c r="E13001" s="5"/>
      <c r="F13001" s="5"/>
      <c r="G13001" s="5"/>
      <c r="H13001" s="5"/>
      <c r="I13001" s="5"/>
      <c r="J13001" s="5"/>
      <c r="K13001" s="5"/>
      <c r="L13001" s="5"/>
      <c r="M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3"/>
      <c r="AU13001" s="5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</row>
    <row r="13002" spans="1:59" x14ac:dyDescent="0.25">
      <c r="A13002" s="2"/>
      <c r="B13002" s="5"/>
      <c r="C13002" s="5"/>
      <c r="D13002" s="5"/>
      <c r="E13002" s="5"/>
      <c r="F13002" s="5"/>
      <c r="G13002" s="5"/>
      <c r="H13002" s="5"/>
      <c r="I13002" s="5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3"/>
      <c r="AU13002" s="5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</row>
    <row r="13003" spans="1:59" x14ac:dyDescent="0.25">
      <c r="A13003" s="2"/>
      <c r="B13003" s="5"/>
      <c r="C13003" s="5"/>
      <c r="D13003" s="5"/>
      <c r="E13003" s="5"/>
      <c r="F13003" s="5"/>
      <c r="G13003" s="5"/>
      <c r="H13003" s="5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3"/>
      <c r="AU13003" s="5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</row>
    <row r="13004" spans="1:59" x14ac:dyDescent="0.25">
      <c r="A13004" s="2"/>
      <c r="B13004" s="5"/>
      <c r="C13004" s="5"/>
      <c r="D13004" s="5"/>
      <c r="E13004" s="5"/>
      <c r="F13004" s="5"/>
      <c r="G13004" s="5"/>
      <c r="H13004" s="5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3"/>
      <c r="AU13004" s="5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</row>
    <row r="13005" spans="1:59" x14ac:dyDescent="0.25">
      <c r="A13005" s="2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  <c r="L13005" s="5"/>
      <c r="M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3"/>
      <c r="AU13005" s="5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</row>
    <row r="13006" spans="1:59" x14ac:dyDescent="0.25">
      <c r="A13006" s="2"/>
      <c r="B13006" s="5"/>
      <c r="C13006" s="5"/>
      <c r="D13006" s="5"/>
      <c r="E13006" s="5"/>
      <c r="F13006" s="5"/>
      <c r="G13006" s="5"/>
      <c r="H13006" s="5"/>
      <c r="I13006" s="5"/>
      <c r="J13006" s="5"/>
      <c r="K13006" s="5"/>
      <c r="L13006" s="5"/>
      <c r="M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3"/>
      <c r="AU13006" s="5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</row>
    <row r="13007" spans="1:59" x14ac:dyDescent="0.25">
      <c r="A13007" s="2"/>
      <c r="B13007" s="5"/>
      <c r="C13007" s="5"/>
      <c r="D13007" s="5"/>
      <c r="E13007" s="5"/>
      <c r="F13007" s="5"/>
      <c r="G13007" s="5"/>
      <c r="H13007" s="5"/>
      <c r="I13007" s="5"/>
      <c r="J13007" s="3"/>
      <c r="K13007" s="3"/>
      <c r="L13007" s="5"/>
      <c r="M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3"/>
      <c r="AU13007" s="5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</row>
    <row r="13008" spans="1:59" x14ac:dyDescent="0.25">
      <c r="A13008" s="2"/>
      <c r="B13008" s="5"/>
      <c r="C13008" s="5"/>
      <c r="D13008" s="5"/>
      <c r="E13008" s="5"/>
      <c r="F13008" s="5"/>
      <c r="G13008" s="5"/>
      <c r="H13008" s="5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3"/>
      <c r="AU13008" s="5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</row>
    <row r="13009" spans="1:59" x14ac:dyDescent="0.25">
      <c r="A13009" s="2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  <c r="L13009" s="5"/>
      <c r="M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3"/>
      <c r="AU13009" s="5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</row>
    <row r="13010" spans="1:59" x14ac:dyDescent="0.25">
      <c r="A13010" s="2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5"/>
      <c r="M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3"/>
      <c r="AU13010" s="5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</row>
    <row r="13011" spans="1:59" x14ac:dyDescent="0.25">
      <c r="A13011" s="2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  <c r="L13011" s="5"/>
      <c r="M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3"/>
      <c r="AU13011" s="5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</row>
    <row r="13012" spans="1:59" x14ac:dyDescent="0.25">
      <c r="A13012" s="2"/>
      <c r="B13012" s="5"/>
      <c r="C13012" s="5"/>
      <c r="D13012" s="5"/>
      <c r="E13012" s="5"/>
      <c r="F13012" s="5"/>
      <c r="G13012" s="5"/>
      <c r="H13012" s="5"/>
      <c r="I13012" s="5"/>
      <c r="J13012" s="5"/>
      <c r="K13012" s="5"/>
      <c r="L13012" s="5"/>
      <c r="M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3"/>
      <c r="AU13012" s="5"/>
      <c r="AV13012" s="3"/>
      <c r="AW13012" s="3"/>
      <c r="AX13012" s="3"/>
      <c r="AY13012" s="3"/>
      <c r="AZ13012" s="3"/>
      <c r="BA13012" s="3"/>
      <c r="BB13012" s="3"/>
      <c r="BC13012" s="3"/>
      <c r="BD13012" s="3"/>
      <c r="BE13012" s="3"/>
      <c r="BF13012" s="3"/>
      <c r="BG13012" s="3"/>
    </row>
    <row r="13013" spans="1:59" x14ac:dyDescent="0.25">
      <c r="A13013" s="2"/>
      <c r="B13013" s="5"/>
      <c r="C13013" s="5"/>
      <c r="D13013" s="5"/>
      <c r="E13013" s="5"/>
      <c r="F13013" s="5"/>
      <c r="G13013" s="5"/>
      <c r="H13013" s="5"/>
      <c r="I13013" s="5"/>
      <c r="J13013" s="5"/>
      <c r="K13013" s="5"/>
      <c r="L13013" s="5"/>
      <c r="M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3"/>
      <c r="AU13013" s="5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</row>
    <row r="13014" spans="1:59" x14ac:dyDescent="0.25">
      <c r="A13014" s="2"/>
      <c r="B13014" s="5"/>
      <c r="C13014" s="5"/>
      <c r="D13014" s="5"/>
      <c r="E13014" s="5"/>
      <c r="F13014" s="5"/>
      <c r="G13014" s="5"/>
      <c r="H13014" s="5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3"/>
      <c r="AU13014" s="5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</row>
    <row r="13015" spans="1:59" x14ac:dyDescent="0.25">
      <c r="A13015" s="2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5"/>
      <c r="M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3"/>
      <c r="AU13015" s="5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</row>
    <row r="13016" spans="1:59" x14ac:dyDescent="0.25">
      <c r="A13016" s="2"/>
      <c r="B13016" s="5"/>
      <c r="C13016" s="5"/>
      <c r="D13016" s="5"/>
      <c r="E13016" s="5"/>
      <c r="F13016" s="5"/>
      <c r="G13016" s="5"/>
      <c r="H13016" s="5"/>
      <c r="I13016" s="5"/>
      <c r="J13016" s="5"/>
      <c r="K13016" s="5"/>
      <c r="L13016" s="5"/>
      <c r="M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3"/>
      <c r="AU13016" s="5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</row>
    <row r="13017" spans="1:59" x14ac:dyDescent="0.25">
      <c r="A13017" s="2"/>
      <c r="B13017" s="5"/>
      <c r="C13017" s="5"/>
      <c r="D13017" s="5"/>
      <c r="E13017" s="5"/>
      <c r="F13017" s="5"/>
      <c r="G13017" s="5"/>
      <c r="H13017" s="5"/>
      <c r="I13017" s="5"/>
      <c r="J13017" s="5"/>
      <c r="K13017" s="3"/>
      <c r="L13017" s="5"/>
      <c r="M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3"/>
      <c r="AU13017" s="5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</row>
    <row r="13018" spans="1:59" x14ac:dyDescent="0.25">
      <c r="A13018" s="2"/>
      <c r="B13018" s="5"/>
      <c r="C13018" s="5"/>
      <c r="D13018" s="5"/>
      <c r="E13018" s="5"/>
      <c r="F13018" s="5"/>
      <c r="G13018" s="5"/>
      <c r="H13018" s="5"/>
      <c r="I13018" s="5"/>
      <c r="J13018" s="5"/>
      <c r="K13018" s="5"/>
      <c r="L13018" s="5"/>
      <c r="M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3"/>
      <c r="AU13018" s="5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</row>
    <row r="13019" spans="1:59" x14ac:dyDescent="0.25">
      <c r="A13019" s="2"/>
      <c r="B13019" s="5"/>
      <c r="C13019" s="5"/>
      <c r="D13019" s="5"/>
      <c r="E13019" s="5"/>
      <c r="F13019" s="5"/>
      <c r="G13019" s="5"/>
      <c r="H13019" s="5"/>
      <c r="I13019" s="5"/>
      <c r="J13019" s="5"/>
      <c r="K13019" s="5"/>
      <c r="L13019" s="5"/>
      <c r="M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3"/>
      <c r="AU13019" s="5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</row>
    <row r="13020" spans="1:59" x14ac:dyDescent="0.25">
      <c r="A13020" s="2"/>
      <c r="B13020" s="5"/>
      <c r="C13020" s="5"/>
      <c r="D13020" s="5"/>
      <c r="E13020" s="5"/>
      <c r="F13020" s="5"/>
      <c r="G13020" s="5"/>
      <c r="H13020" s="5"/>
      <c r="I13020" s="5"/>
      <c r="J13020" s="5"/>
      <c r="K13020" s="5"/>
      <c r="L13020" s="5"/>
      <c r="M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3"/>
      <c r="AU13020" s="5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</row>
    <row r="13021" spans="1:59" x14ac:dyDescent="0.25">
      <c r="A13021" s="2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3"/>
      <c r="AU13021" s="5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</row>
    <row r="13022" spans="1:59" x14ac:dyDescent="0.25">
      <c r="A13022" s="2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  <c r="L13022" s="5"/>
      <c r="M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3"/>
      <c r="AU13022" s="5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</row>
    <row r="13023" spans="1:59" x14ac:dyDescent="0.25">
      <c r="A13023" s="2"/>
      <c r="B13023" s="5"/>
      <c r="C13023" s="5"/>
      <c r="D13023" s="5"/>
      <c r="E13023" s="5"/>
      <c r="F13023" s="5"/>
      <c r="G13023" s="5"/>
      <c r="H13023" s="5"/>
      <c r="I13023" s="5"/>
      <c r="J13023" s="5"/>
      <c r="K13023" s="5"/>
      <c r="L13023" s="5"/>
      <c r="M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3"/>
      <c r="AU13023" s="5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</row>
    <row r="13024" spans="1:59" x14ac:dyDescent="0.25">
      <c r="A13024" s="2"/>
      <c r="B13024" s="5"/>
      <c r="C13024" s="5"/>
      <c r="D13024" s="5"/>
      <c r="E13024" s="5"/>
      <c r="F13024" s="5"/>
      <c r="G13024" s="5"/>
      <c r="H13024" s="5"/>
      <c r="I13024" s="5"/>
      <c r="J13024" s="5"/>
      <c r="K13024" s="5"/>
      <c r="L13024" s="5"/>
      <c r="M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3"/>
      <c r="AU13024" s="5"/>
      <c r="AV13024" s="3"/>
      <c r="AW13024" s="3"/>
      <c r="AX13024" s="3"/>
      <c r="AY13024" s="3"/>
      <c r="AZ13024" s="3"/>
      <c r="BA13024" s="3"/>
      <c r="BB13024" s="3"/>
      <c r="BC13024" s="3"/>
      <c r="BD13024" s="3"/>
      <c r="BE13024" s="3"/>
      <c r="BF13024" s="3"/>
      <c r="BG13024" s="3"/>
    </row>
    <row r="13025" spans="1:59" x14ac:dyDescent="0.25">
      <c r="A13025" s="2"/>
      <c r="B13025" s="5"/>
      <c r="C13025" s="5"/>
      <c r="D13025" s="5"/>
      <c r="E13025" s="5"/>
      <c r="F13025" s="5"/>
      <c r="G13025" s="5"/>
      <c r="H13025" s="5"/>
      <c r="I13025" s="5"/>
      <c r="J13025" s="5"/>
      <c r="K13025" s="5"/>
      <c r="L13025" s="5"/>
      <c r="M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3"/>
      <c r="AU13025" s="5"/>
      <c r="AV13025" s="3"/>
      <c r="AW13025" s="3"/>
      <c r="AX13025" s="3"/>
      <c r="AY13025" s="3"/>
      <c r="AZ13025" s="3"/>
      <c r="BA13025" s="3"/>
      <c r="BB13025" s="3"/>
      <c r="BC13025" s="3"/>
      <c r="BD13025" s="3"/>
      <c r="BE13025" s="3"/>
      <c r="BF13025" s="3"/>
      <c r="BG13025" s="3"/>
    </row>
    <row r="13026" spans="1:59" x14ac:dyDescent="0.25">
      <c r="A13026" s="2"/>
      <c r="B13026" s="5"/>
      <c r="C13026" s="5"/>
      <c r="D13026" s="5"/>
      <c r="E13026" s="5"/>
      <c r="F13026" s="5"/>
      <c r="G13026" s="5"/>
      <c r="H13026" s="5"/>
      <c r="I13026" s="5"/>
      <c r="J13026" s="5"/>
      <c r="K13026" s="3"/>
      <c r="L13026" s="5"/>
      <c r="M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3"/>
      <c r="AU13026" s="5"/>
      <c r="AV13026" s="3"/>
      <c r="AW13026" s="3"/>
      <c r="AX13026" s="3"/>
      <c r="AY13026" s="3"/>
      <c r="AZ13026" s="3"/>
      <c r="BA13026" s="3"/>
      <c r="BB13026" s="3"/>
      <c r="BC13026" s="3"/>
      <c r="BD13026" s="3"/>
      <c r="BE13026" s="3"/>
      <c r="BF13026" s="3"/>
      <c r="BG13026" s="3"/>
    </row>
    <row r="13027" spans="1:59" x14ac:dyDescent="0.25">
      <c r="A13027" s="2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  <c r="L13027" s="5"/>
      <c r="M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3"/>
      <c r="AU13027" s="5"/>
      <c r="AV13027" s="3"/>
      <c r="AW13027" s="3"/>
      <c r="AX13027" s="3"/>
      <c r="AY13027" s="3"/>
      <c r="AZ13027" s="3"/>
      <c r="BA13027" s="3"/>
      <c r="BB13027" s="3"/>
      <c r="BC13027" s="3"/>
      <c r="BD13027" s="3"/>
      <c r="BE13027" s="3"/>
      <c r="BF13027" s="3"/>
      <c r="BG13027" s="3"/>
    </row>
    <row r="13028" spans="1:59" x14ac:dyDescent="0.25">
      <c r="A13028" s="2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5"/>
      <c r="M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3"/>
      <c r="AU13028" s="5"/>
      <c r="AV13028" s="3"/>
      <c r="AW13028" s="3"/>
      <c r="AX13028" s="3"/>
      <c r="AY13028" s="3"/>
      <c r="AZ13028" s="3"/>
      <c r="BA13028" s="3"/>
      <c r="BB13028" s="3"/>
      <c r="BC13028" s="3"/>
      <c r="BD13028" s="3"/>
      <c r="BE13028" s="3"/>
      <c r="BF13028" s="3"/>
      <c r="BG13028" s="3"/>
    </row>
    <row r="13029" spans="1:59" x14ac:dyDescent="0.25">
      <c r="A13029" s="2"/>
      <c r="B13029" s="5"/>
      <c r="C13029" s="5"/>
      <c r="D13029" s="5"/>
      <c r="E13029" s="5"/>
      <c r="F13029" s="5"/>
      <c r="G13029" s="5"/>
      <c r="H13029" s="5"/>
      <c r="I13029" s="5"/>
      <c r="J13029" s="5"/>
      <c r="K13029" s="5"/>
      <c r="L13029" s="3"/>
      <c r="M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3"/>
      <c r="AU13029" s="5"/>
      <c r="AV13029" s="3"/>
      <c r="AW13029" s="3"/>
      <c r="AX13029" s="3"/>
      <c r="AY13029" s="3"/>
      <c r="AZ13029" s="3"/>
      <c r="BA13029" s="3"/>
      <c r="BB13029" s="3"/>
      <c r="BC13029" s="3"/>
      <c r="BD13029" s="3"/>
      <c r="BE13029" s="3"/>
      <c r="BF13029" s="3"/>
      <c r="BG13029" s="3"/>
    </row>
    <row r="13030" spans="1:59" x14ac:dyDescent="0.25">
      <c r="A13030" s="2"/>
      <c r="B13030" s="5"/>
      <c r="C13030" s="5"/>
      <c r="D13030" s="5"/>
      <c r="E13030" s="5"/>
      <c r="F13030" s="5"/>
      <c r="G13030" s="5"/>
      <c r="H13030" s="5"/>
      <c r="I13030" s="5"/>
      <c r="J13030" s="5"/>
      <c r="K13030" s="5"/>
      <c r="L13030" s="5"/>
      <c r="M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3"/>
      <c r="AU13030" s="5"/>
      <c r="AV13030" s="3"/>
      <c r="AW13030" s="3"/>
      <c r="AX13030" s="3"/>
      <c r="AY13030" s="3"/>
      <c r="AZ13030" s="3"/>
      <c r="BA13030" s="3"/>
      <c r="BB13030" s="3"/>
      <c r="BC13030" s="3"/>
      <c r="BD13030" s="3"/>
      <c r="BE13030" s="3"/>
      <c r="BF13030" s="3"/>
      <c r="BG13030" s="3"/>
    </row>
    <row r="13031" spans="1:59" x14ac:dyDescent="0.25">
      <c r="A13031" s="2"/>
      <c r="B13031" s="5"/>
      <c r="C13031" s="5"/>
      <c r="D13031" s="5"/>
      <c r="E13031" s="5"/>
      <c r="F13031" s="5"/>
      <c r="G13031" s="5"/>
      <c r="H13031" s="5"/>
      <c r="I13031" s="5"/>
      <c r="J13031" s="5"/>
      <c r="K13031" s="5"/>
      <c r="L13031" s="3"/>
      <c r="M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3"/>
      <c r="AU13031" s="5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</row>
    <row r="13032" spans="1:59" x14ac:dyDescent="0.25">
      <c r="A13032" s="2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5"/>
      <c r="M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3"/>
      <c r="AU13032" s="5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</row>
    <row r="13033" spans="1:59" x14ac:dyDescent="0.25">
      <c r="A13033" s="2"/>
      <c r="B13033" s="5"/>
      <c r="C13033" s="5"/>
      <c r="D13033" s="5"/>
      <c r="E13033" s="5"/>
      <c r="F13033" s="5"/>
      <c r="G13033" s="5"/>
      <c r="H13033" s="5"/>
      <c r="I13033" s="5"/>
      <c r="J13033" s="5"/>
      <c r="K13033" s="5"/>
      <c r="L13033" s="5"/>
      <c r="M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3"/>
      <c r="AU13033" s="5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</row>
    <row r="13034" spans="1:59" x14ac:dyDescent="0.25">
      <c r="A13034" s="2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5"/>
      <c r="M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3"/>
      <c r="AU13034" s="5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</row>
    <row r="13035" spans="1:59" x14ac:dyDescent="0.25">
      <c r="A13035" s="2"/>
      <c r="B13035" s="5"/>
      <c r="C13035" s="5"/>
      <c r="D13035" s="5"/>
      <c r="E13035" s="5"/>
      <c r="F13035" s="5"/>
      <c r="G13035" s="5"/>
      <c r="H13035" s="5"/>
      <c r="I13035" s="5"/>
      <c r="J13035" s="5"/>
      <c r="K13035" s="5"/>
      <c r="L13035" s="5"/>
      <c r="M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3"/>
      <c r="AU13035" s="5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</row>
    <row r="13036" spans="1:59" x14ac:dyDescent="0.25">
      <c r="A13036" s="2"/>
      <c r="B13036" s="5"/>
      <c r="C13036" s="5"/>
      <c r="D13036" s="5"/>
      <c r="E13036" s="5"/>
      <c r="F13036" s="5"/>
      <c r="G13036" s="5"/>
      <c r="H13036" s="5"/>
      <c r="I13036" s="5"/>
      <c r="J13036" s="5"/>
      <c r="K13036" s="3"/>
      <c r="L13036" s="5"/>
      <c r="M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3"/>
      <c r="AU13036" s="5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</row>
    <row r="13037" spans="1:59" x14ac:dyDescent="0.25">
      <c r="A13037" s="2"/>
      <c r="B13037" s="5"/>
      <c r="C13037" s="5"/>
      <c r="D13037" s="5"/>
      <c r="E13037" s="5"/>
      <c r="F13037" s="5"/>
      <c r="G13037" s="5"/>
      <c r="H13037" s="5"/>
      <c r="I13037" s="5"/>
      <c r="J13037" s="5"/>
      <c r="K13037" s="3"/>
      <c r="L13037" s="5"/>
      <c r="M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3"/>
      <c r="AU13037" s="5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</row>
    <row r="13038" spans="1:59" x14ac:dyDescent="0.25">
      <c r="A13038" s="2"/>
      <c r="B13038" s="5"/>
      <c r="C13038" s="5"/>
      <c r="D13038" s="5"/>
      <c r="E13038" s="5"/>
      <c r="F13038" s="5"/>
      <c r="G13038" s="5"/>
      <c r="H13038" s="5"/>
      <c r="I13038" s="5"/>
      <c r="J13038" s="5"/>
      <c r="K13038" s="5"/>
      <c r="L13038" s="5"/>
      <c r="M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3"/>
      <c r="AU13038" s="5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</row>
    <row r="13039" spans="1:59" x14ac:dyDescent="0.25">
      <c r="A13039" s="2"/>
      <c r="B13039" s="5"/>
      <c r="C13039" s="5"/>
      <c r="D13039" s="5"/>
      <c r="E13039" s="5"/>
      <c r="F13039" s="5"/>
      <c r="G13039" s="5"/>
      <c r="H13039" s="5"/>
      <c r="I13039" s="5"/>
      <c r="J13039" s="5"/>
      <c r="K13039" s="5"/>
      <c r="L13039" s="5"/>
      <c r="M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3"/>
      <c r="AU13039" s="5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</row>
    <row r="13040" spans="1:59" x14ac:dyDescent="0.25">
      <c r="A13040" s="2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  <c r="L13040" s="5"/>
      <c r="M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3"/>
      <c r="AU13040" s="5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</row>
    <row r="13041" spans="1:59" x14ac:dyDescent="0.25">
      <c r="A13041" s="2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  <c r="L13041" s="5"/>
      <c r="M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3"/>
      <c r="AU13041" s="5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</row>
    <row r="13042" spans="1:59" x14ac:dyDescent="0.25">
      <c r="A13042" s="2"/>
      <c r="B13042" s="5"/>
      <c r="C13042" s="5"/>
      <c r="D13042" s="5"/>
      <c r="E13042" s="5"/>
      <c r="F13042" s="5"/>
      <c r="G13042" s="5"/>
      <c r="H13042" s="5"/>
      <c r="I13042" s="5"/>
      <c r="J13042" s="5"/>
      <c r="K13042" s="5"/>
      <c r="L13042" s="5"/>
      <c r="M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3"/>
      <c r="AU13042" s="5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</row>
    <row r="13043" spans="1:59" x14ac:dyDescent="0.25">
      <c r="A13043" s="2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  <c r="L13043" s="5"/>
      <c r="M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3"/>
      <c r="AU13043" s="5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</row>
    <row r="13044" spans="1:59" x14ac:dyDescent="0.25">
      <c r="A13044" s="2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  <c r="L13044" s="5"/>
      <c r="M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3"/>
      <c r="AU13044" s="5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</row>
    <row r="13045" spans="1:59" x14ac:dyDescent="0.25">
      <c r="A13045" s="2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  <c r="L13045" s="5"/>
      <c r="M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3"/>
      <c r="AU13045" s="5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</row>
    <row r="13046" spans="1:59" x14ac:dyDescent="0.25">
      <c r="A13046" s="2"/>
      <c r="B13046" s="5"/>
      <c r="C13046" s="5"/>
      <c r="D13046" s="5"/>
      <c r="E13046" s="5"/>
      <c r="F13046" s="5"/>
      <c r="G13046" s="5"/>
      <c r="H13046" s="5"/>
      <c r="I13046" s="5"/>
      <c r="J13046" s="5"/>
      <c r="K13046" s="3"/>
      <c r="L13046" s="5"/>
      <c r="M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3"/>
      <c r="AU13046" s="5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</row>
    <row r="13047" spans="1:59" x14ac:dyDescent="0.25">
      <c r="A13047" s="2"/>
      <c r="B13047" s="5"/>
      <c r="C13047" s="5"/>
      <c r="D13047" s="5"/>
      <c r="E13047" s="5"/>
      <c r="F13047" s="5"/>
      <c r="G13047" s="5"/>
      <c r="H13047" s="5"/>
      <c r="I13047" s="5"/>
      <c r="J13047" s="5"/>
      <c r="K13047" s="5"/>
      <c r="L13047" s="5"/>
      <c r="M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3"/>
      <c r="AU13047" s="5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</row>
    <row r="13048" spans="1:59" x14ac:dyDescent="0.25">
      <c r="A13048" s="2"/>
      <c r="B13048" s="5"/>
      <c r="C13048" s="5"/>
      <c r="D13048" s="5"/>
      <c r="E13048" s="5"/>
      <c r="F13048" s="5"/>
      <c r="G13048" s="5"/>
      <c r="H13048" s="5"/>
      <c r="I13048" s="5"/>
      <c r="J13048" s="5"/>
      <c r="K13048" s="5"/>
      <c r="L13048" s="5"/>
      <c r="M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3"/>
      <c r="AU13048" s="5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</row>
    <row r="13049" spans="1:59" x14ac:dyDescent="0.25">
      <c r="A13049" s="2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  <c r="L13049" s="3"/>
      <c r="M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3"/>
      <c r="AU13049" s="5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</row>
    <row r="13050" spans="1:59" x14ac:dyDescent="0.25">
      <c r="A13050" s="2"/>
      <c r="B13050" s="5"/>
      <c r="C13050" s="5"/>
      <c r="D13050" s="5"/>
      <c r="E13050" s="5"/>
      <c r="F13050" s="5"/>
      <c r="G13050" s="5"/>
      <c r="H13050" s="5"/>
      <c r="I13050" s="5"/>
      <c r="J13050" s="5"/>
      <c r="K13050" s="5"/>
      <c r="L13050" s="5"/>
      <c r="M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3"/>
      <c r="AU13050" s="5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</row>
    <row r="13051" spans="1:59" x14ac:dyDescent="0.25">
      <c r="A13051" s="2"/>
      <c r="B13051" s="5"/>
      <c r="C13051" s="5"/>
      <c r="D13051" s="5"/>
      <c r="E13051" s="5"/>
      <c r="F13051" s="5"/>
      <c r="G13051" s="5"/>
      <c r="H13051" s="5"/>
      <c r="I13051" s="5"/>
      <c r="J13051" s="5"/>
      <c r="K13051" s="5"/>
      <c r="L13051" s="3"/>
      <c r="M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3"/>
      <c r="AU13051" s="5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</row>
    <row r="13052" spans="1:59" x14ac:dyDescent="0.25">
      <c r="A13052" s="2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  <c r="L13052" s="5"/>
      <c r="M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3"/>
      <c r="AU13052" s="5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</row>
    <row r="13053" spans="1:59" x14ac:dyDescent="0.25">
      <c r="A13053" s="2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  <c r="L13053" s="5"/>
      <c r="M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3"/>
      <c r="AU13053" s="5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</row>
    <row r="13054" spans="1:59" x14ac:dyDescent="0.25">
      <c r="A13054" s="2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5"/>
      <c r="M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3"/>
      <c r="AU13054" s="5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</row>
    <row r="13055" spans="1:59" x14ac:dyDescent="0.25">
      <c r="A13055" s="2"/>
      <c r="B13055" s="5"/>
      <c r="C13055" s="5"/>
      <c r="D13055" s="5"/>
      <c r="E13055" s="5"/>
      <c r="F13055" s="5"/>
      <c r="G13055" s="5"/>
      <c r="H13055" s="5"/>
      <c r="I13055" s="5"/>
      <c r="J13055" s="5"/>
      <c r="K13055" s="5"/>
      <c r="L13055" s="5"/>
      <c r="M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3"/>
      <c r="AU13055" s="5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</row>
    <row r="13056" spans="1:59" x14ac:dyDescent="0.25">
      <c r="A13056" s="2"/>
      <c r="B13056" s="5"/>
      <c r="C13056" s="5"/>
      <c r="D13056" s="5"/>
      <c r="E13056" s="5"/>
      <c r="F13056" s="5"/>
      <c r="G13056" s="5"/>
      <c r="H13056" s="5"/>
      <c r="I13056" s="5"/>
      <c r="J13056" s="5"/>
      <c r="K13056" s="3"/>
      <c r="L13056" s="5"/>
      <c r="M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3"/>
      <c r="AU13056" s="5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</row>
    <row r="13057" spans="1:59" x14ac:dyDescent="0.25">
      <c r="A13057" s="2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  <c r="L13057" s="5"/>
      <c r="M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3"/>
      <c r="AU13057" s="5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</row>
    <row r="13058" spans="1:59" x14ac:dyDescent="0.25">
      <c r="A13058" s="2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5"/>
      <c r="M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3"/>
      <c r="AU13058" s="5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</row>
    <row r="13059" spans="1:59" x14ac:dyDescent="0.25">
      <c r="A13059" s="2"/>
      <c r="B13059" s="5"/>
      <c r="C13059" s="5"/>
      <c r="D13059" s="5"/>
      <c r="E13059" s="5"/>
      <c r="F13059" s="5"/>
      <c r="G13059" s="5"/>
      <c r="H13059" s="5"/>
      <c r="I13059" s="5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3"/>
      <c r="AU13059" s="5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</row>
    <row r="13060" spans="1:59" x14ac:dyDescent="0.25">
      <c r="A13060" s="2"/>
      <c r="B13060" s="5"/>
      <c r="C13060" s="5"/>
      <c r="D13060" s="5"/>
      <c r="E13060" s="5"/>
      <c r="F13060" s="5"/>
      <c r="G13060" s="5"/>
      <c r="H13060" s="5"/>
      <c r="I13060" s="5"/>
      <c r="J13060" s="5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3"/>
      <c r="AU13060" s="5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</row>
    <row r="13061" spans="1:59" x14ac:dyDescent="0.25">
      <c r="A13061" s="2"/>
      <c r="B13061" s="5"/>
      <c r="C13061" s="5"/>
      <c r="D13061" s="5"/>
      <c r="E13061" s="5"/>
      <c r="F13061" s="5"/>
      <c r="G13061" s="5"/>
      <c r="H13061" s="5"/>
      <c r="I13061" s="5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3"/>
      <c r="AU13061" s="5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</row>
    <row r="13062" spans="1:59" x14ac:dyDescent="0.25">
      <c r="A13062" s="2"/>
      <c r="B13062" s="5"/>
      <c r="C13062" s="5"/>
      <c r="D13062" s="5"/>
      <c r="E13062" s="5"/>
      <c r="F13062" s="5"/>
      <c r="G13062" s="5"/>
      <c r="H13062" s="5"/>
      <c r="I13062" s="5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3"/>
      <c r="AU13062" s="5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</row>
    <row r="13063" spans="1:59" x14ac:dyDescent="0.25">
      <c r="A13063" s="2"/>
      <c r="B13063" s="5"/>
      <c r="C13063" s="5"/>
      <c r="D13063" s="5"/>
      <c r="E13063" s="5"/>
      <c r="F13063" s="5"/>
      <c r="G13063" s="5"/>
      <c r="H13063" s="5"/>
      <c r="I13063" s="5"/>
      <c r="J13063" s="5"/>
      <c r="K13063" s="5"/>
      <c r="L13063" s="5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3"/>
      <c r="AU13063" s="5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</row>
    <row r="13064" spans="1:59" x14ac:dyDescent="0.25">
      <c r="A13064" s="2"/>
      <c r="B13064" s="5"/>
      <c r="C13064" s="5"/>
      <c r="D13064" s="5"/>
      <c r="E13064" s="5"/>
      <c r="F13064" s="5"/>
      <c r="G13064" s="5"/>
      <c r="H13064" s="5"/>
      <c r="I13064" s="5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3"/>
      <c r="AU13064" s="5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</row>
    <row r="13065" spans="1:59" x14ac:dyDescent="0.25">
      <c r="A13065" s="2"/>
      <c r="B13065" s="5"/>
      <c r="C13065" s="5"/>
      <c r="D13065" s="5"/>
      <c r="E13065" s="5"/>
      <c r="F13065" s="5"/>
      <c r="G13065" s="5"/>
      <c r="H13065" s="5"/>
      <c r="I13065" s="5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3"/>
      <c r="AU13065" s="5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</row>
    <row r="13066" spans="1:59" x14ac:dyDescent="0.25">
      <c r="A13066" s="2"/>
      <c r="B13066" s="5"/>
      <c r="C13066" s="5"/>
      <c r="D13066" s="5"/>
      <c r="E13066" s="5"/>
      <c r="F13066" s="5"/>
      <c r="G13066" s="5"/>
      <c r="H13066" s="5"/>
      <c r="I13066" s="5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3"/>
      <c r="AU13066" s="5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</row>
    <row r="13067" spans="1:59" x14ac:dyDescent="0.25">
      <c r="A13067" s="2"/>
      <c r="B13067" s="5"/>
      <c r="C13067" s="5"/>
      <c r="D13067" s="5"/>
      <c r="E13067" s="5"/>
      <c r="F13067" s="5"/>
      <c r="G13067" s="5"/>
      <c r="H13067" s="5"/>
      <c r="I13067" s="5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3"/>
      <c r="AU13067" s="5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</row>
    <row r="13068" spans="1:59" x14ac:dyDescent="0.25">
      <c r="A13068" s="2"/>
      <c r="B13068" s="5"/>
      <c r="C13068" s="5"/>
      <c r="D13068" s="5"/>
      <c r="E13068" s="5"/>
      <c r="F13068" s="5"/>
      <c r="G13068" s="5"/>
      <c r="H13068" s="5"/>
      <c r="I13068" s="5"/>
      <c r="J13068" s="5"/>
      <c r="K13068" s="5"/>
      <c r="L13068" s="5"/>
      <c r="M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3"/>
      <c r="AU13068" s="5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</row>
    <row r="13069" spans="1:59" x14ac:dyDescent="0.25">
      <c r="A13069" s="2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  <c r="L13069" s="5"/>
      <c r="M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3"/>
      <c r="AU13069" s="5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</row>
    <row r="13070" spans="1:59" x14ac:dyDescent="0.25">
      <c r="A13070" s="2"/>
      <c r="B13070" s="5"/>
      <c r="C13070" s="5"/>
      <c r="D13070" s="5"/>
      <c r="E13070" s="5"/>
      <c r="F13070" s="5"/>
      <c r="G13070" s="5"/>
      <c r="H13070" s="5"/>
      <c r="I13070" s="5"/>
      <c r="J13070" s="5"/>
      <c r="K13070" s="5"/>
      <c r="L13070" s="5"/>
      <c r="M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3"/>
      <c r="AU13070" s="5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</row>
    <row r="13071" spans="1:59" x14ac:dyDescent="0.25">
      <c r="A13071" s="2"/>
      <c r="B13071" s="5"/>
      <c r="C13071" s="5"/>
      <c r="D13071" s="5"/>
      <c r="E13071" s="5"/>
      <c r="F13071" s="5"/>
      <c r="G13071" s="5"/>
      <c r="H13071" s="5"/>
      <c r="I13071" s="5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3"/>
      <c r="AU13071" s="5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</row>
    <row r="13072" spans="1:59" x14ac:dyDescent="0.25">
      <c r="A13072" s="2"/>
      <c r="B13072" s="5"/>
      <c r="C13072" s="5"/>
      <c r="D13072" s="5"/>
      <c r="E13072" s="5"/>
      <c r="F13072" s="5"/>
      <c r="G13072" s="5"/>
      <c r="H13072" s="5"/>
      <c r="I13072" s="5"/>
      <c r="J13072" s="5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3"/>
      <c r="AU13072" s="5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</row>
    <row r="13073" spans="1:59" x14ac:dyDescent="0.25">
      <c r="A13073" s="2"/>
      <c r="B13073" s="5"/>
      <c r="C13073" s="5"/>
      <c r="D13073" s="5"/>
      <c r="E13073" s="5"/>
      <c r="F13073" s="5"/>
      <c r="G13073" s="5"/>
      <c r="H13073" s="5"/>
      <c r="I13073" s="5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3"/>
      <c r="AU13073" s="5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</row>
    <row r="13074" spans="1:59" x14ac:dyDescent="0.25">
      <c r="A13074" s="2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5"/>
      <c r="M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3"/>
      <c r="AU13074" s="5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</row>
    <row r="13075" spans="1:59" x14ac:dyDescent="0.25">
      <c r="A13075" s="2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5"/>
      <c r="M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3"/>
      <c r="AU13075" s="5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</row>
    <row r="13076" spans="1:59" x14ac:dyDescent="0.25">
      <c r="A13076" s="2"/>
      <c r="B13076" s="5"/>
      <c r="C13076" s="5"/>
      <c r="D13076" s="5"/>
      <c r="E13076" s="5"/>
      <c r="F13076" s="5"/>
      <c r="G13076" s="5"/>
      <c r="H13076" s="5"/>
      <c r="I13076" s="5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3"/>
      <c r="AU13076" s="5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</row>
    <row r="13077" spans="1:59" x14ac:dyDescent="0.25">
      <c r="A13077" s="2"/>
      <c r="B13077" s="5"/>
      <c r="C13077" s="5"/>
      <c r="D13077" s="5"/>
      <c r="E13077" s="5"/>
      <c r="F13077" s="5"/>
      <c r="G13077" s="5"/>
      <c r="H13077" s="5"/>
      <c r="I13077" s="5"/>
      <c r="J13077" s="5"/>
      <c r="K13077" s="5"/>
      <c r="L13077" s="5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3"/>
      <c r="AU13077" s="5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</row>
    <row r="13078" spans="1:59" x14ac:dyDescent="0.25">
      <c r="A13078" s="2"/>
      <c r="B13078" s="5"/>
      <c r="C13078" s="5"/>
      <c r="D13078" s="5"/>
      <c r="E13078" s="5"/>
      <c r="F13078" s="5"/>
      <c r="G13078" s="5"/>
      <c r="H13078" s="5"/>
      <c r="I13078" s="5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3"/>
      <c r="AU13078" s="5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</row>
    <row r="13079" spans="1:59" x14ac:dyDescent="0.25">
      <c r="A13079" s="2"/>
      <c r="B13079" s="5"/>
      <c r="C13079" s="5"/>
      <c r="D13079" s="5"/>
      <c r="E13079" s="5"/>
      <c r="F13079" s="5"/>
      <c r="G13079" s="5"/>
      <c r="H13079" s="5"/>
      <c r="I13079" s="5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3"/>
      <c r="AU13079" s="5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</row>
    <row r="13080" spans="1:59" x14ac:dyDescent="0.25">
      <c r="A13080" s="2"/>
      <c r="B13080" s="5"/>
      <c r="C13080" s="5"/>
      <c r="D13080" s="5"/>
      <c r="E13080" s="5"/>
      <c r="F13080" s="5"/>
      <c r="G13080" s="5"/>
      <c r="H13080" s="5"/>
      <c r="I13080" s="5"/>
      <c r="J13080" s="5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3"/>
      <c r="AU13080" s="5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</row>
    <row r="13081" spans="1:59" x14ac:dyDescent="0.25">
      <c r="A13081" s="2"/>
      <c r="B13081" s="5"/>
      <c r="C13081" s="5"/>
      <c r="D13081" s="5"/>
      <c r="E13081" s="5"/>
      <c r="F13081" s="5"/>
      <c r="G13081" s="5"/>
      <c r="H13081" s="5"/>
      <c r="I13081" s="5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3"/>
      <c r="AU13081" s="5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</row>
    <row r="13082" spans="1:59" x14ac:dyDescent="0.25">
      <c r="A13082" s="2"/>
      <c r="B13082" s="5"/>
      <c r="C13082" s="5"/>
      <c r="D13082" s="5"/>
      <c r="E13082" s="5"/>
      <c r="F13082" s="5"/>
      <c r="G13082" s="5"/>
      <c r="H13082" s="5"/>
      <c r="I13082" s="5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3"/>
      <c r="AU13082" s="5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</row>
    <row r="13083" spans="1:59" x14ac:dyDescent="0.25">
      <c r="A13083" s="2"/>
      <c r="B13083" s="5"/>
      <c r="C13083" s="5"/>
      <c r="D13083" s="5"/>
      <c r="E13083" s="5"/>
      <c r="F13083" s="5"/>
      <c r="G13083" s="5"/>
      <c r="H13083" s="5"/>
      <c r="I13083" s="5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3"/>
      <c r="AU13083" s="5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</row>
    <row r="13084" spans="1:59" x14ac:dyDescent="0.25">
      <c r="A13084" s="2"/>
      <c r="B13084" s="5"/>
      <c r="C13084" s="5"/>
      <c r="D13084" s="5"/>
      <c r="E13084" s="5"/>
      <c r="F13084" s="5"/>
      <c r="G13084" s="5"/>
      <c r="H13084" s="5"/>
      <c r="I13084" s="5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3"/>
      <c r="AU13084" s="5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</row>
    <row r="13085" spans="1:59" x14ac:dyDescent="0.25">
      <c r="A13085" s="2"/>
      <c r="B13085" s="5"/>
      <c r="C13085" s="5"/>
      <c r="D13085" s="5"/>
      <c r="E13085" s="5"/>
      <c r="F13085" s="5"/>
      <c r="G13085" s="5"/>
      <c r="H13085" s="5"/>
      <c r="I13085" s="5"/>
      <c r="J13085" s="5"/>
      <c r="K13085" s="5"/>
      <c r="L13085" s="5"/>
      <c r="M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3"/>
      <c r="AU13085" s="5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</row>
    <row r="13086" spans="1:59" x14ac:dyDescent="0.25">
      <c r="A13086" s="2"/>
      <c r="B13086" s="5"/>
      <c r="C13086" s="5"/>
      <c r="D13086" s="5"/>
      <c r="E13086" s="5"/>
      <c r="F13086" s="5"/>
      <c r="G13086" s="5"/>
      <c r="H13086" s="5"/>
      <c r="I13086" s="5"/>
      <c r="J13086" s="5"/>
      <c r="K13086" s="5"/>
      <c r="L13086" s="5"/>
      <c r="M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3"/>
      <c r="AU13086" s="5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</row>
    <row r="13087" spans="1:59" x14ac:dyDescent="0.25">
      <c r="A13087" s="2"/>
      <c r="B13087" s="5"/>
      <c r="C13087" s="5"/>
      <c r="D13087" s="5"/>
      <c r="E13087" s="5"/>
      <c r="F13087" s="5"/>
      <c r="G13087" s="5"/>
      <c r="H13087" s="5"/>
      <c r="I13087" s="5"/>
      <c r="J13087" s="5"/>
      <c r="K13087" s="5"/>
      <c r="L13087" s="5"/>
      <c r="M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3"/>
      <c r="AU13087" s="5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</row>
    <row r="13088" spans="1:59" x14ac:dyDescent="0.25">
      <c r="A13088" s="2"/>
      <c r="B13088" s="5"/>
      <c r="C13088" s="5"/>
      <c r="D13088" s="5"/>
      <c r="E13088" s="5"/>
      <c r="F13088" s="5"/>
      <c r="G13088" s="5"/>
      <c r="H13088" s="5"/>
      <c r="I13088" s="5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3"/>
      <c r="AU13088" s="5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</row>
    <row r="13089" spans="1:59" x14ac:dyDescent="0.25">
      <c r="A13089" s="2"/>
      <c r="B13089" s="5"/>
      <c r="C13089" s="5"/>
      <c r="D13089" s="5"/>
      <c r="E13089" s="5"/>
      <c r="F13089" s="5"/>
      <c r="G13089" s="5"/>
      <c r="H13089" s="5"/>
      <c r="I13089" s="5"/>
      <c r="J13089" s="5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3"/>
      <c r="AU13089" s="5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</row>
    <row r="13090" spans="1:59" x14ac:dyDescent="0.25">
      <c r="A13090" s="2"/>
      <c r="B13090" s="5"/>
      <c r="C13090" s="5"/>
      <c r="D13090" s="5"/>
      <c r="E13090" s="5"/>
      <c r="F13090" s="5"/>
      <c r="G13090" s="5"/>
      <c r="H13090" s="5"/>
      <c r="I13090" s="5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3"/>
      <c r="AU13090" s="5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</row>
    <row r="13091" spans="1:59" x14ac:dyDescent="0.25">
      <c r="A13091" s="2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  <c r="L13091" s="5"/>
      <c r="M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3"/>
      <c r="AU13091" s="5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</row>
    <row r="13092" spans="1:59" x14ac:dyDescent="0.25">
      <c r="A13092" s="2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5"/>
      <c r="M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3"/>
      <c r="AU13092" s="5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</row>
    <row r="13093" spans="1:59" x14ac:dyDescent="0.25">
      <c r="A13093" s="2"/>
      <c r="B13093" s="5"/>
      <c r="C13093" s="5"/>
      <c r="D13093" s="5"/>
      <c r="E13093" s="5"/>
      <c r="F13093" s="5"/>
      <c r="G13093" s="5"/>
      <c r="H13093" s="5"/>
      <c r="I13093" s="5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G13093" s="3"/>
      <c r="AH13093" s="3"/>
      <c r="AI13093" s="3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3"/>
      <c r="AU13093" s="5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</row>
    <row r="13094" spans="1:59" x14ac:dyDescent="0.25">
      <c r="A13094" s="2"/>
      <c r="B13094" s="5"/>
      <c r="C13094" s="5"/>
      <c r="D13094" s="5"/>
      <c r="E13094" s="5"/>
      <c r="F13094" s="5"/>
      <c r="G13094" s="5"/>
      <c r="H13094" s="5"/>
      <c r="I13094" s="5"/>
      <c r="J13094" s="5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G13094" s="3"/>
      <c r="AH13094" s="3"/>
      <c r="AI13094" s="3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3"/>
      <c r="AU13094" s="5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</row>
    <row r="13095" spans="1:59" x14ac:dyDescent="0.25">
      <c r="A13095" s="2"/>
      <c r="B13095" s="5"/>
      <c r="C13095" s="5"/>
      <c r="D13095" s="5"/>
      <c r="E13095" s="5"/>
      <c r="F13095" s="5"/>
      <c r="G13095" s="5"/>
      <c r="H13095" s="5"/>
      <c r="I13095" s="5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G13095" s="3"/>
      <c r="AH13095" s="3"/>
      <c r="AI13095" s="3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3"/>
      <c r="AU13095" s="5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</row>
    <row r="13096" spans="1:59" x14ac:dyDescent="0.25">
      <c r="A13096" s="2"/>
      <c r="B13096" s="5"/>
      <c r="C13096" s="5"/>
      <c r="D13096" s="5"/>
      <c r="E13096" s="5"/>
      <c r="F13096" s="5"/>
      <c r="G13096" s="5"/>
      <c r="H13096" s="5"/>
      <c r="I13096" s="5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G13096" s="3"/>
      <c r="AH13096" s="3"/>
      <c r="AI13096" s="3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3"/>
      <c r="AU13096" s="5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</row>
    <row r="13097" spans="1:59" x14ac:dyDescent="0.25">
      <c r="A13097" s="2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  <c r="L13097" s="5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G13097" s="3"/>
      <c r="AH13097" s="3"/>
      <c r="AI13097" s="3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3"/>
      <c r="AU13097" s="5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</row>
    <row r="13098" spans="1:59" x14ac:dyDescent="0.25">
      <c r="A13098" s="2"/>
      <c r="B13098" s="5"/>
      <c r="C13098" s="5"/>
      <c r="D13098" s="5"/>
      <c r="E13098" s="5"/>
      <c r="F13098" s="5"/>
      <c r="G13098" s="5"/>
      <c r="H13098" s="5"/>
      <c r="I13098" s="5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G13098" s="3"/>
      <c r="AH13098" s="3"/>
      <c r="AI13098" s="3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3"/>
      <c r="AU13098" s="5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</row>
    <row r="13099" spans="1:59" x14ac:dyDescent="0.25">
      <c r="A13099" s="2"/>
      <c r="B13099" s="5"/>
      <c r="C13099" s="5"/>
      <c r="D13099" s="5"/>
      <c r="E13099" s="5"/>
      <c r="F13099" s="5"/>
      <c r="G13099" s="5"/>
      <c r="H13099" s="5"/>
      <c r="I13099" s="5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G13099" s="3"/>
      <c r="AH13099" s="3"/>
      <c r="AI13099" s="3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3"/>
      <c r="AU13099" s="5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</row>
    <row r="13100" spans="1:59" x14ac:dyDescent="0.25">
      <c r="A13100" s="2"/>
      <c r="B13100" s="5"/>
      <c r="C13100" s="5"/>
      <c r="D13100" s="5"/>
      <c r="E13100" s="5"/>
      <c r="F13100" s="5"/>
      <c r="G13100" s="5"/>
      <c r="H13100" s="5"/>
      <c r="I13100" s="5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G13100" s="3"/>
      <c r="AH13100" s="3"/>
      <c r="AI13100" s="3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3"/>
      <c r="AU13100" s="5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</row>
    <row r="13101" spans="1:59" x14ac:dyDescent="0.25">
      <c r="A13101" s="2"/>
      <c r="B13101" s="5"/>
      <c r="C13101" s="5"/>
      <c r="D13101" s="5"/>
      <c r="E13101" s="5"/>
      <c r="F13101" s="5"/>
      <c r="G13101" s="5"/>
      <c r="H13101" s="5"/>
      <c r="I13101" s="5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G13101" s="3"/>
      <c r="AH13101" s="3"/>
      <c r="AI13101" s="3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3"/>
      <c r="AU13101" s="5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</row>
    <row r="13102" spans="1:59" x14ac:dyDescent="0.25">
      <c r="A13102" s="2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5"/>
      <c r="M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3"/>
      <c r="AU13102" s="5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</row>
    <row r="13103" spans="1:59" x14ac:dyDescent="0.25">
      <c r="A13103" s="2"/>
      <c r="B13103" s="5"/>
      <c r="C13103" s="5"/>
      <c r="D13103" s="5"/>
      <c r="E13103" s="5"/>
      <c r="F13103" s="5"/>
      <c r="G13103" s="5"/>
      <c r="H13103" s="5"/>
      <c r="I13103" s="5"/>
      <c r="J13103" s="5"/>
      <c r="K13103" s="5"/>
      <c r="L13103" s="5"/>
      <c r="M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3"/>
      <c r="AU13103" s="5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</row>
    <row r="13104" spans="1:59" x14ac:dyDescent="0.25">
      <c r="A13104" s="2"/>
      <c r="B13104" s="5"/>
      <c r="C13104" s="5"/>
      <c r="D13104" s="5"/>
      <c r="E13104" s="5"/>
      <c r="F13104" s="5"/>
      <c r="G13104" s="5"/>
      <c r="H13104" s="5"/>
      <c r="I13104" s="5"/>
      <c r="J13104" s="5"/>
      <c r="K13104" s="5"/>
      <c r="L13104" s="5"/>
      <c r="M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3"/>
      <c r="AU13104" s="5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</row>
    <row r="13105" spans="1:59" x14ac:dyDescent="0.25">
      <c r="A13105" s="2"/>
      <c r="B13105" s="5"/>
      <c r="C13105" s="5"/>
      <c r="D13105" s="5"/>
      <c r="E13105" s="5"/>
      <c r="F13105" s="5"/>
      <c r="G13105" s="5"/>
      <c r="H13105" s="5"/>
      <c r="I13105" s="5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G13105" s="3"/>
      <c r="AH13105" s="3"/>
      <c r="AI13105" s="3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3"/>
      <c r="AU13105" s="5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</row>
    <row r="13106" spans="1:59" x14ac:dyDescent="0.25">
      <c r="A13106" s="2"/>
      <c r="B13106" s="5"/>
      <c r="C13106" s="5"/>
      <c r="D13106" s="5"/>
      <c r="E13106" s="5"/>
      <c r="F13106" s="5"/>
      <c r="G13106" s="5"/>
      <c r="H13106" s="5"/>
      <c r="I13106" s="5"/>
      <c r="J13106" s="5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G13106" s="3"/>
      <c r="AH13106" s="3"/>
      <c r="AI13106" s="3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3"/>
      <c r="AU13106" s="5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</row>
    <row r="13107" spans="1:59" x14ac:dyDescent="0.25">
      <c r="A13107" s="2"/>
      <c r="B13107" s="5"/>
      <c r="C13107" s="5"/>
      <c r="D13107" s="5"/>
      <c r="E13107" s="5"/>
      <c r="F13107" s="5"/>
      <c r="G13107" s="5"/>
      <c r="H13107" s="5"/>
      <c r="I13107" s="5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G13107" s="3"/>
      <c r="AH13107" s="3"/>
      <c r="AI13107" s="3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3"/>
      <c r="AU13107" s="5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</row>
    <row r="13108" spans="1:59" x14ac:dyDescent="0.25">
      <c r="A13108" s="2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  <c r="L13108" s="5"/>
      <c r="M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3"/>
      <c r="AU13108" s="5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</row>
    <row r="13109" spans="1:59" x14ac:dyDescent="0.25">
      <c r="A13109" s="2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  <c r="L13109" s="5"/>
      <c r="M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3"/>
      <c r="AU13109" s="5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</row>
    <row r="13110" spans="1:59" x14ac:dyDescent="0.25">
      <c r="A13110" s="2"/>
      <c r="B13110" s="5"/>
      <c r="C13110" s="5"/>
      <c r="D13110" s="5"/>
      <c r="E13110" s="5"/>
      <c r="F13110" s="5"/>
      <c r="G13110" s="5"/>
      <c r="H13110" s="5"/>
      <c r="I13110" s="5"/>
      <c r="J13110" s="5"/>
      <c r="K13110" s="3"/>
      <c r="L13110" s="3"/>
      <c r="M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3"/>
      <c r="AU13110" s="5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</row>
    <row r="13111" spans="1:59" x14ac:dyDescent="0.25">
      <c r="A13111" s="2"/>
      <c r="B13111" s="5"/>
      <c r="C13111" s="5"/>
      <c r="D13111" s="5"/>
      <c r="E13111" s="5"/>
      <c r="F13111" s="5"/>
      <c r="G13111" s="5"/>
      <c r="H13111" s="5"/>
      <c r="I13111" s="5"/>
      <c r="J13111" s="5"/>
      <c r="K13111" s="5"/>
      <c r="L13111" s="5"/>
      <c r="M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3"/>
      <c r="AU13111" s="5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</row>
    <row r="13112" spans="1:59" x14ac:dyDescent="0.25">
      <c r="A13112" s="2"/>
      <c r="B13112" s="5"/>
      <c r="C13112" s="5"/>
      <c r="D13112" s="5"/>
      <c r="E13112" s="5"/>
      <c r="F13112" s="5"/>
      <c r="G13112" s="5"/>
      <c r="H13112" s="5"/>
      <c r="I13112" s="5"/>
      <c r="J13112" s="5"/>
      <c r="K13112" s="3"/>
      <c r="L13112" s="3"/>
      <c r="M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3"/>
      <c r="AU13112" s="5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</row>
    <row r="13113" spans="1:59" x14ac:dyDescent="0.25">
      <c r="A13113" s="2"/>
      <c r="B13113" s="5"/>
      <c r="C13113" s="5"/>
      <c r="D13113" s="5"/>
      <c r="E13113" s="5"/>
      <c r="F13113" s="5"/>
      <c r="G13113" s="5"/>
      <c r="H13113" s="5"/>
      <c r="I13113" s="5"/>
      <c r="J13113" s="5"/>
      <c r="K13113" s="3"/>
      <c r="L13113" s="3"/>
      <c r="M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3"/>
      <c r="AU13113" s="5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</row>
    <row r="13114" spans="1:59" x14ac:dyDescent="0.25">
      <c r="A13114" s="2"/>
      <c r="B13114" s="5"/>
      <c r="C13114" s="5"/>
      <c r="D13114" s="5"/>
      <c r="E13114" s="5"/>
      <c r="F13114" s="5"/>
      <c r="G13114" s="5"/>
      <c r="H13114" s="5"/>
      <c r="I13114" s="5"/>
      <c r="J13114" s="5"/>
      <c r="K13114" s="3"/>
      <c r="L13114" s="3"/>
      <c r="M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3"/>
      <c r="AU13114" s="5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</row>
    <row r="13115" spans="1:59" x14ac:dyDescent="0.25">
      <c r="A13115" s="2"/>
      <c r="B13115" s="5"/>
      <c r="C13115" s="5"/>
      <c r="D13115" s="5"/>
      <c r="E13115" s="5"/>
      <c r="F13115" s="5"/>
      <c r="G13115" s="5"/>
      <c r="H13115" s="5"/>
      <c r="I13115" s="5"/>
      <c r="J13115" s="5"/>
      <c r="K13115" s="3"/>
      <c r="L13115" s="3"/>
      <c r="M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3"/>
      <c r="AU13115" s="5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</row>
    <row r="13116" spans="1:59" x14ac:dyDescent="0.25">
      <c r="A13116" s="2"/>
      <c r="B13116" s="5"/>
      <c r="C13116" s="5"/>
      <c r="D13116" s="5"/>
      <c r="E13116" s="5"/>
      <c r="F13116" s="5"/>
      <c r="G13116" s="5"/>
      <c r="H13116" s="5"/>
      <c r="I13116" s="5"/>
      <c r="J13116" s="5"/>
      <c r="K13116" s="3"/>
      <c r="L13116" s="3"/>
      <c r="M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3"/>
      <c r="AU13116" s="5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</row>
    <row r="13117" spans="1:59" x14ac:dyDescent="0.25">
      <c r="A13117" s="2"/>
      <c r="B13117" s="5"/>
      <c r="C13117" s="5"/>
      <c r="D13117" s="5"/>
      <c r="E13117" s="5"/>
      <c r="F13117" s="5"/>
      <c r="G13117" s="5"/>
      <c r="H13117" s="5"/>
      <c r="I13117" s="5"/>
      <c r="J13117" s="5"/>
      <c r="K13117" s="3"/>
      <c r="L13117" s="3"/>
      <c r="M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3"/>
      <c r="AU13117" s="5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</row>
    <row r="13118" spans="1:59" x14ac:dyDescent="0.25">
      <c r="A13118" s="2"/>
      <c r="B13118" s="5"/>
      <c r="C13118" s="5"/>
      <c r="D13118" s="5"/>
      <c r="E13118" s="5"/>
      <c r="F13118" s="5"/>
      <c r="G13118" s="5"/>
      <c r="H13118" s="5"/>
      <c r="I13118" s="5"/>
      <c r="J13118" s="5"/>
      <c r="K13118" s="3"/>
      <c r="L13118" s="3"/>
      <c r="M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3"/>
      <c r="AU13118" s="5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</row>
    <row r="13119" spans="1:59" x14ac:dyDescent="0.25">
      <c r="A13119" s="2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  <c r="L13119" s="5"/>
      <c r="M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3"/>
      <c r="AU13119" s="5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</row>
    <row r="13120" spans="1:59" x14ac:dyDescent="0.25">
      <c r="A13120" s="2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3"/>
      <c r="AU13120" s="5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</row>
    <row r="13121" spans="1:59" x14ac:dyDescent="0.25">
      <c r="A13121" s="2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5"/>
      <c r="M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3"/>
      <c r="AU13121" s="5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</row>
    <row r="13122" spans="1:59" x14ac:dyDescent="0.25">
      <c r="A13122" s="2"/>
      <c r="B13122" s="5"/>
      <c r="C13122" s="5"/>
      <c r="D13122" s="5"/>
      <c r="E13122" s="5"/>
      <c r="F13122" s="5"/>
      <c r="G13122" s="5"/>
      <c r="H13122" s="5"/>
      <c r="I13122" s="5"/>
      <c r="J13122" s="5"/>
      <c r="K13122" s="3"/>
      <c r="L13122" s="3"/>
      <c r="M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3"/>
      <c r="AU13122" s="5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</row>
    <row r="13123" spans="1:59" x14ac:dyDescent="0.25">
      <c r="A13123" s="2"/>
      <c r="B13123" s="5"/>
      <c r="C13123" s="5"/>
      <c r="D13123" s="5"/>
      <c r="E13123" s="5"/>
      <c r="F13123" s="5"/>
      <c r="G13123" s="5"/>
      <c r="H13123" s="5"/>
      <c r="I13123" s="5"/>
      <c r="J13123" s="5"/>
      <c r="K13123" s="3"/>
      <c r="L13123" s="3"/>
      <c r="M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3"/>
      <c r="AU13123" s="5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</row>
    <row r="13124" spans="1:59" x14ac:dyDescent="0.25">
      <c r="A13124" s="2"/>
      <c r="B13124" s="5"/>
      <c r="C13124" s="5"/>
      <c r="D13124" s="5"/>
      <c r="E13124" s="5"/>
      <c r="F13124" s="5"/>
      <c r="G13124" s="5"/>
      <c r="H13124" s="5"/>
      <c r="I13124" s="5"/>
      <c r="J13124" s="5"/>
      <c r="K13124" s="3"/>
      <c r="L13124" s="3"/>
      <c r="M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3"/>
      <c r="AU13124" s="5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</row>
    <row r="13125" spans="1:59" x14ac:dyDescent="0.25">
      <c r="A13125" s="2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3"/>
      <c r="AU13125" s="5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</row>
    <row r="13126" spans="1:59" x14ac:dyDescent="0.25">
      <c r="A13126" s="2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  <c r="L13126" s="5"/>
      <c r="M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3"/>
      <c r="AU13126" s="5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</row>
    <row r="13127" spans="1:59" x14ac:dyDescent="0.25">
      <c r="A13127" s="2"/>
      <c r="B13127" s="5"/>
      <c r="C13127" s="5"/>
      <c r="D13127" s="5"/>
      <c r="E13127" s="5"/>
      <c r="F13127" s="5"/>
      <c r="G13127" s="5"/>
      <c r="H13127" s="5"/>
      <c r="I13127" s="5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G13127" s="3"/>
      <c r="AH13127" s="3"/>
      <c r="AI13127" s="3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3"/>
      <c r="AU13127" s="5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</row>
    <row r="13128" spans="1:59" x14ac:dyDescent="0.25">
      <c r="A13128" s="2"/>
      <c r="B13128" s="5"/>
      <c r="C13128" s="5"/>
      <c r="D13128" s="5"/>
      <c r="E13128" s="5"/>
      <c r="F13128" s="5"/>
      <c r="G13128" s="5"/>
      <c r="H13128" s="5"/>
      <c r="I13128" s="5"/>
      <c r="J13128" s="5"/>
      <c r="K13128" s="5"/>
      <c r="L13128" s="5"/>
      <c r="M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3"/>
      <c r="AU13128" s="5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</row>
    <row r="13129" spans="1:59" x14ac:dyDescent="0.25">
      <c r="A13129" s="2"/>
      <c r="B13129" s="5"/>
      <c r="C13129" s="5"/>
      <c r="D13129" s="5"/>
      <c r="E13129" s="5"/>
      <c r="F13129" s="5"/>
      <c r="G13129" s="5"/>
      <c r="H13129" s="5"/>
      <c r="I13129" s="5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G13129" s="3"/>
      <c r="AH13129" s="3"/>
      <c r="AI13129" s="3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3"/>
      <c r="AU13129" s="5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</row>
    <row r="13130" spans="1:59" x14ac:dyDescent="0.25">
      <c r="A13130" s="2"/>
      <c r="B13130" s="5"/>
      <c r="C13130" s="5"/>
      <c r="D13130" s="5"/>
      <c r="E13130" s="5"/>
      <c r="F13130" s="5"/>
      <c r="G13130" s="5"/>
      <c r="H13130" s="5"/>
      <c r="I13130" s="5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G13130" s="3"/>
      <c r="AH13130" s="3"/>
      <c r="AI13130" s="3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3"/>
      <c r="AU13130" s="5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</row>
    <row r="13131" spans="1:59" x14ac:dyDescent="0.25">
      <c r="A13131" s="2"/>
      <c r="B13131" s="5"/>
      <c r="C13131" s="5"/>
      <c r="D13131" s="5"/>
      <c r="E13131" s="5"/>
      <c r="F13131" s="5"/>
      <c r="G13131" s="5"/>
      <c r="H13131" s="5"/>
      <c r="I13131" s="5"/>
      <c r="J13131" s="5"/>
      <c r="K13131" s="5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3"/>
      <c r="AU13131" s="5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</row>
    <row r="13132" spans="1:59" x14ac:dyDescent="0.25">
      <c r="A13132" s="2"/>
      <c r="B13132" s="5"/>
      <c r="C13132" s="5"/>
      <c r="D13132" s="5"/>
      <c r="E13132" s="5"/>
      <c r="F13132" s="5"/>
      <c r="G13132" s="5"/>
      <c r="H13132" s="5"/>
      <c r="I13132" s="5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G13132" s="3"/>
      <c r="AH13132" s="3"/>
      <c r="AI13132" s="3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3"/>
      <c r="AU13132" s="5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</row>
    <row r="13133" spans="1:59" x14ac:dyDescent="0.25">
      <c r="A13133" s="2"/>
      <c r="B13133" s="5"/>
      <c r="C13133" s="5"/>
      <c r="D13133" s="5"/>
      <c r="E13133" s="5"/>
      <c r="F13133" s="5"/>
      <c r="G13133" s="5"/>
      <c r="H13133" s="5"/>
      <c r="I13133" s="5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G13133" s="3"/>
      <c r="AH13133" s="3"/>
      <c r="AI13133" s="3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3"/>
      <c r="AU13133" s="5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</row>
    <row r="13134" spans="1:59" x14ac:dyDescent="0.25">
      <c r="A13134" s="2"/>
      <c r="B13134" s="5"/>
      <c r="C13134" s="5"/>
      <c r="D13134" s="5"/>
      <c r="E13134" s="5"/>
      <c r="F13134" s="5"/>
      <c r="G13134" s="5"/>
      <c r="H13134" s="5"/>
      <c r="I13134" s="5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3"/>
      <c r="AU13134" s="5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</row>
    <row r="13135" spans="1:59" x14ac:dyDescent="0.25">
      <c r="A13135" s="2"/>
      <c r="B13135" s="5"/>
      <c r="C13135" s="5"/>
      <c r="D13135" s="5"/>
      <c r="E13135" s="5"/>
      <c r="F13135" s="5"/>
      <c r="G13135" s="5"/>
      <c r="H13135" s="5"/>
      <c r="I13135" s="5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3"/>
      <c r="AU13135" s="5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</row>
    <row r="13136" spans="1:59" x14ac:dyDescent="0.25">
      <c r="A13136" s="2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  <c r="L13136" s="5"/>
      <c r="M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3"/>
      <c r="AU13136" s="5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</row>
    <row r="13137" spans="1:59" x14ac:dyDescent="0.25">
      <c r="A13137" s="2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  <c r="L13137" s="3"/>
      <c r="M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3"/>
      <c r="AU13137" s="5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</row>
    <row r="13138" spans="1:59" x14ac:dyDescent="0.25">
      <c r="A13138" s="2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5"/>
      <c r="M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3"/>
      <c r="AU13138" s="5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</row>
    <row r="13139" spans="1:59" x14ac:dyDescent="0.25">
      <c r="A13139" s="2"/>
      <c r="B13139" s="5"/>
      <c r="C13139" s="5"/>
      <c r="D13139" s="5"/>
      <c r="E13139" s="5"/>
      <c r="F13139" s="5"/>
      <c r="G13139" s="5"/>
      <c r="H13139" s="5"/>
      <c r="I13139" s="5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3"/>
      <c r="AU13139" s="5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</row>
    <row r="13140" spans="1:59" x14ac:dyDescent="0.25">
      <c r="A13140" s="2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3"/>
      <c r="AU13140" s="5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</row>
    <row r="13141" spans="1:59" x14ac:dyDescent="0.25">
      <c r="A13141" s="2"/>
      <c r="B13141" s="5"/>
      <c r="C13141" s="5"/>
      <c r="D13141" s="5"/>
      <c r="E13141" s="5"/>
      <c r="F13141" s="5"/>
      <c r="G13141" s="5"/>
      <c r="H13141" s="5"/>
      <c r="I13141" s="5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3"/>
      <c r="AU13141" s="5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</row>
    <row r="13142" spans="1:59" x14ac:dyDescent="0.25">
      <c r="A13142" s="2"/>
      <c r="B13142" s="5"/>
      <c r="C13142" s="5"/>
      <c r="D13142" s="5"/>
      <c r="E13142" s="5"/>
      <c r="F13142" s="5"/>
      <c r="G13142" s="5"/>
      <c r="H13142" s="5"/>
      <c r="I13142" s="5"/>
      <c r="J13142" s="5"/>
      <c r="K13142" s="3"/>
      <c r="L13142" s="5"/>
      <c r="M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3"/>
      <c r="AU13142" s="5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</row>
    <row r="13143" spans="1:59" x14ac:dyDescent="0.25">
      <c r="A13143" s="2"/>
      <c r="B13143" s="5"/>
      <c r="C13143" s="5"/>
      <c r="D13143" s="5"/>
      <c r="E13143" s="5"/>
      <c r="F13143" s="5"/>
      <c r="G13143" s="5"/>
      <c r="H13143" s="5"/>
      <c r="I13143" s="3"/>
      <c r="J13143" s="5"/>
      <c r="K13143" s="3"/>
      <c r="L13143" s="5"/>
      <c r="M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3"/>
      <c r="AU13143" s="5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</row>
    <row r="13144" spans="1:59" x14ac:dyDescent="0.25">
      <c r="A13144" s="2"/>
      <c r="B13144" s="5"/>
      <c r="C13144" s="5"/>
      <c r="D13144" s="5"/>
      <c r="E13144" s="5"/>
      <c r="F13144" s="5"/>
      <c r="G13144" s="5"/>
      <c r="H13144" s="5"/>
      <c r="I13144" s="5"/>
      <c r="J13144" s="5"/>
      <c r="K13144" s="5"/>
      <c r="L13144" s="5"/>
      <c r="M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3"/>
      <c r="AU13144" s="5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</row>
    <row r="13145" spans="1:59" x14ac:dyDescent="0.25">
      <c r="A13145" s="2"/>
      <c r="B13145" s="5"/>
      <c r="C13145" s="5"/>
      <c r="D13145" s="5"/>
      <c r="E13145" s="5"/>
      <c r="F13145" s="5"/>
      <c r="G13145" s="5"/>
      <c r="H13145" s="5"/>
      <c r="I13145" s="3"/>
      <c r="J13145" s="5"/>
      <c r="K13145" s="5"/>
      <c r="L13145" s="5"/>
      <c r="M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3"/>
      <c r="AU13145" s="5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</row>
    <row r="13146" spans="1:59" x14ac:dyDescent="0.25">
      <c r="A13146" s="2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  <c r="L13146" s="5"/>
      <c r="M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3"/>
      <c r="AU13146" s="5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</row>
    <row r="13147" spans="1:59" x14ac:dyDescent="0.25">
      <c r="A13147" s="2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5"/>
      <c r="M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3"/>
      <c r="AU13147" s="5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</row>
    <row r="13148" spans="1:59" x14ac:dyDescent="0.25">
      <c r="A13148" s="2"/>
      <c r="B13148" s="5"/>
      <c r="C13148" s="5"/>
      <c r="D13148" s="5"/>
      <c r="E13148" s="5"/>
      <c r="F13148" s="5"/>
      <c r="G13148" s="5"/>
      <c r="H13148" s="5"/>
      <c r="I13148" s="3"/>
      <c r="J13148" s="5"/>
      <c r="K13148" s="5"/>
      <c r="L13148" s="5"/>
      <c r="M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3"/>
      <c r="AU13148" s="5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</row>
    <row r="13149" spans="1:59" x14ac:dyDescent="0.25">
      <c r="A13149" s="2"/>
      <c r="B13149" s="5"/>
      <c r="C13149" s="5"/>
      <c r="D13149" s="5"/>
      <c r="E13149" s="5"/>
      <c r="F13149" s="5"/>
      <c r="G13149" s="5"/>
      <c r="H13149" s="5"/>
      <c r="I13149" s="3"/>
      <c r="J13149" s="5"/>
      <c r="K13149" s="5"/>
      <c r="L13149" s="5"/>
      <c r="M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3"/>
      <c r="AU13149" s="5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</row>
    <row r="13150" spans="1:59" x14ac:dyDescent="0.25">
      <c r="A13150" s="2"/>
      <c r="B13150" s="5"/>
      <c r="C13150" s="5"/>
      <c r="D13150" s="5"/>
      <c r="E13150" s="5"/>
      <c r="F13150" s="5"/>
      <c r="G13150" s="5"/>
      <c r="H13150" s="5"/>
      <c r="I13150" s="3"/>
      <c r="J13150" s="5"/>
      <c r="K13150" s="5"/>
      <c r="L13150" s="5"/>
      <c r="M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3"/>
      <c r="AU13150" s="5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</row>
    <row r="13151" spans="1:59" x14ac:dyDescent="0.25">
      <c r="A13151" s="2"/>
      <c r="B13151" s="5"/>
      <c r="C13151" s="5"/>
      <c r="D13151" s="5"/>
      <c r="E13151" s="5"/>
      <c r="F13151" s="5"/>
      <c r="G13151" s="5"/>
      <c r="H13151" s="5"/>
      <c r="I13151" s="3"/>
      <c r="J13151" s="5"/>
      <c r="K13151" s="5"/>
      <c r="L13151" s="5"/>
      <c r="M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3"/>
      <c r="AU13151" s="5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</row>
    <row r="13152" spans="1:59" x14ac:dyDescent="0.25">
      <c r="A13152" s="2"/>
      <c r="B13152" s="5"/>
      <c r="C13152" s="5"/>
      <c r="D13152" s="5"/>
      <c r="E13152" s="5"/>
      <c r="F13152" s="5"/>
      <c r="G13152" s="5"/>
      <c r="H13152" s="5"/>
      <c r="I13152" s="3"/>
      <c r="J13152" s="5"/>
      <c r="K13152" s="3"/>
      <c r="L13152" s="5"/>
      <c r="M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3"/>
      <c r="AU13152" s="5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</row>
    <row r="13153" spans="1:59" x14ac:dyDescent="0.25">
      <c r="A13153" s="2"/>
      <c r="B13153" s="5"/>
      <c r="C13153" s="5"/>
      <c r="D13153" s="5"/>
      <c r="E13153" s="5"/>
      <c r="F13153" s="5"/>
      <c r="G13153" s="5"/>
      <c r="H13153" s="5"/>
      <c r="I13153" s="3"/>
      <c r="J13153" s="5"/>
      <c r="K13153" s="5"/>
      <c r="L13153" s="5"/>
      <c r="M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3"/>
      <c r="AU13153" s="5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</row>
    <row r="13154" spans="1:59" x14ac:dyDescent="0.25">
      <c r="A13154" s="2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  <c r="L13154" s="5"/>
      <c r="M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3"/>
      <c r="AU13154" s="5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</row>
    <row r="13155" spans="1:59" x14ac:dyDescent="0.25">
      <c r="A13155" s="2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3"/>
      <c r="M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3"/>
      <c r="AU13155" s="5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</row>
    <row r="13156" spans="1:59" x14ac:dyDescent="0.25">
      <c r="A13156" s="2"/>
      <c r="B13156" s="5"/>
      <c r="C13156" s="5"/>
      <c r="D13156" s="5"/>
      <c r="E13156" s="5"/>
      <c r="F13156" s="5"/>
      <c r="G13156" s="5"/>
      <c r="H13156" s="5"/>
      <c r="I13156" s="3"/>
      <c r="J13156" s="5"/>
      <c r="K13156" s="5"/>
      <c r="L13156" s="5"/>
      <c r="M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3"/>
      <c r="AU13156" s="5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</row>
    <row r="13157" spans="1:59" x14ac:dyDescent="0.25">
      <c r="A13157" s="2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  <c r="L13157" s="3"/>
      <c r="M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3"/>
      <c r="AU13157" s="5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</row>
    <row r="13158" spans="1:59" x14ac:dyDescent="0.25">
      <c r="A13158" s="2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  <c r="L13158" s="5"/>
      <c r="M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3"/>
      <c r="AU13158" s="5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</row>
    <row r="13159" spans="1:59" x14ac:dyDescent="0.25">
      <c r="A13159" s="2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  <c r="L13159" s="5"/>
      <c r="M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3"/>
      <c r="AU13159" s="5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</row>
    <row r="13160" spans="1:59" x14ac:dyDescent="0.25">
      <c r="A13160" s="2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  <c r="L13160" s="5"/>
      <c r="M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3"/>
      <c r="AU13160" s="5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</row>
    <row r="13161" spans="1:59" x14ac:dyDescent="0.25">
      <c r="A13161" s="2"/>
      <c r="B13161" s="5"/>
      <c r="C13161" s="5"/>
      <c r="D13161" s="5"/>
      <c r="E13161" s="5"/>
      <c r="F13161" s="5"/>
      <c r="G13161" s="5"/>
      <c r="H13161" s="5"/>
      <c r="I13161" s="3"/>
      <c r="J13161" s="5"/>
      <c r="K13161" s="5"/>
      <c r="L13161" s="5"/>
      <c r="M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3"/>
      <c r="AU13161" s="5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</row>
    <row r="13162" spans="1:59" x14ac:dyDescent="0.25">
      <c r="A13162" s="2"/>
      <c r="B13162" s="5"/>
      <c r="C13162" s="5"/>
      <c r="D13162" s="5"/>
      <c r="E13162" s="5"/>
      <c r="F13162" s="5"/>
      <c r="G13162" s="5"/>
      <c r="H13162" s="5"/>
      <c r="I13162" s="5"/>
      <c r="J13162" s="5"/>
      <c r="K13162" s="3"/>
      <c r="L13162" s="5"/>
      <c r="M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3"/>
      <c r="AU13162" s="5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</row>
    <row r="13163" spans="1:59" x14ac:dyDescent="0.25">
      <c r="A13163" s="2"/>
      <c r="B13163" s="5"/>
      <c r="C13163" s="5"/>
      <c r="D13163" s="5"/>
      <c r="E13163" s="5"/>
      <c r="F13163" s="5"/>
      <c r="G13163" s="5"/>
      <c r="H13163" s="5"/>
      <c r="I13163" s="5"/>
      <c r="J13163" s="5"/>
      <c r="K13163" s="5"/>
      <c r="L13163" s="5"/>
      <c r="M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3"/>
      <c r="AU13163" s="5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</row>
    <row r="13164" spans="1:59" x14ac:dyDescent="0.25">
      <c r="A13164" s="2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  <c r="L13164" s="5"/>
      <c r="M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3"/>
      <c r="AU13164" s="5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</row>
    <row r="13165" spans="1:59" x14ac:dyDescent="0.25">
      <c r="A13165" s="2"/>
      <c r="B13165" s="5"/>
      <c r="C13165" s="5"/>
      <c r="D13165" s="5"/>
      <c r="E13165" s="5"/>
      <c r="F13165" s="5"/>
      <c r="G13165" s="5"/>
      <c r="H13165" s="5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G13165" s="3"/>
      <c r="AH13165" s="3"/>
      <c r="AI13165" s="3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3"/>
      <c r="AU13165" s="5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</row>
    <row r="13166" spans="1:59" x14ac:dyDescent="0.25">
      <c r="A13166" s="2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  <c r="L13166" s="5"/>
      <c r="M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3"/>
      <c r="AU13166" s="5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</row>
    <row r="13167" spans="1:59" x14ac:dyDescent="0.25">
      <c r="A13167" s="2"/>
      <c r="B13167" s="5"/>
      <c r="C13167" s="5"/>
      <c r="D13167" s="5"/>
      <c r="E13167" s="5"/>
      <c r="F13167" s="5"/>
      <c r="G13167" s="5"/>
      <c r="H13167" s="5"/>
      <c r="I13167" s="5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3"/>
      <c r="AU13167" s="5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</row>
    <row r="13168" spans="1:59" x14ac:dyDescent="0.25">
      <c r="A13168" s="2"/>
      <c r="B13168" s="5"/>
      <c r="C13168" s="5"/>
      <c r="D13168" s="5"/>
      <c r="E13168" s="5"/>
      <c r="F13168" s="5"/>
      <c r="G13168" s="5"/>
      <c r="H13168" s="5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3"/>
      <c r="AU13168" s="5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</row>
    <row r="13169" spans="1:59" x14ac:dyDescent="0.25">
      <c r="A13169" s="2"/>
      <c r="B13169" s="5"/>
      <c r="C13169" s="5"/>
      <c r="D13169" s="5"/>
      <c r="E13169" s="5"/>
      <c r="F13169" s="5"/>
      <c r="G13169" s="5"/>
      <c r="H13169" s="5"/>
      <c r="I13169" s="3"/>
      <c r="J13169" s="5"/>
      <c r="K13169" s="5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G13169" s="3"/>
      <c r="AH13169" s="3"/>
      <c r="AI13169" s="3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3"/>
      <c r="AU13169" s="5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</row>
    <row r="13170" spans="1:59" x14ac:dyDescent="0.25">
      <c r="A13170" s="2"/>
      <c r="B13170" s="5"/>
      <c r="C13170" s="5"/>
      <c r="D13170" s="5"/>
      <c r="E13170" s="5"/>
      <c r="F13170" s="5"/>
      <c r="G13170" s="5"/>
      <c r="H13170" s="5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G13170" s="3"/>
      <c r="AH13170" s="3"/>
      <c r="AI13170" s="3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3"/>
      <c r="AU13170" s="5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</row>
    <row r="13171" spans="1:59" x14ac:dyDescent="0.25">
      <c r="A13171" s="2"/>
      <c r="B13171" s="5"/>
      <c r="C13171" s="5"/>
      <c r="D13171" s="5"/>
      <c r="E13171" s="5"/>
      <c r="F13171" s="5"/>
      <c r="G13171" s="5"/>
      <c r="H13171" s="5"/>
      <c r="I13171" s="5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G13171" s="3"/>
      <c r="AH13171" s="3"/>
      <c r="AI13171" s="3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3"/>
      <c r="AU13171" s="5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</row>
    <row r="13172" spans="1:59" x14ac:dyDescent="0.25">
      <c r="A13172" s="2"/>
      <c r="B13172" s="5"/>
      <c r="C13172" s="5"/>
      <c r="D13172" s="5"/>
      <c r="E13172" s="5"/>
      <c r="F13172" s="5"/>
      <c r="G13172" s="5"/>
      <c r="H13172" s="5"/>
      <c r="I13172" s="5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3"/>
      <c r="AU13172" s="5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</row>
    <row r="13173" spans="1:59" x14ac:dyDescent="0.25">
      <c r="A13173" s="2"/>
      <c r="B13173" s="5"/>
      <c r="C13173" s="5"/>
      <c r="D13173" s="5"/>
      <c r="E13173" s="5"/>
      <c r="F13173" s="5"/>
      <c r="G13173" s="5"/>
      <c r="H13173" s="5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G13173" s="3"/>
      <c r="AH13173" s="3"/>
      <c r="AI13173" s="3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3"/>
      <c r="AU13173" s="5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</row>
    <row r="13174" spans="1:59" x14ac:dyDescent="0.25">
      <c r="A13174" s="2"/>
      <c r="B13174" s="5"/>
      <c r="C13174" s="5"/>
      <c r="D13174" s="5"/>
      <c r="E13174" s="5"/>
      <c r="F13174" s="5"/>
      <c r="G13174" s="5"/>
      <c r="H13174" s="5"/>
      <c r="I13174" s="3"/>
      <c r="J13174" s="5"/>
      <c r="K13174" s="5"/>
      <c r="L13174" s="5"/>
      <c r="M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3"/>
      <c r="AU13174" s="5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</row>
    <row r="13175" spans="1:59" x14ac:dyDescent="0.25">
      <c r="A13175" s="2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3"/>
      <c r="AU13175" s="5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</row>
    <row r="13176" spans="1:59" x14ac:dyDescent="0.25">
      <c r="A13176" s="2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  <c r="L13176" s="5"/>
      <c r="M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3"/>
      <c r="AU13176" s="5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</row>
    <row r="13177" spans="1:59" x14ac:dyDescent="0.25">
      <c r="A13177" s="2"/>
      <c r="B13177" s="5"/>
      <c r="C13177" s="5"/>
      <c r="D13177" s="5"/>
      <c r="E13177" s="5"/>
      <c r="F13177" s="5"/>
      <c r="G13177" s="5"/>
      <c r="H13177" s="5"/>
      <c r="I13177" s="5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G13177" s="3"/>
      <c r="AH13177" s="3"/>
      <c r="AI13177" s="3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3"/>
      <c r="AU13177" s="5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</row>
    <row r="13178" spans="1:59" x14ac:dyDescent="0.25">
      <c r="A13178" s="2"/>
      <c r="B13178" s="5"/>
      <c r="C13178" s="5"/>
      <c r="D13178" s="5"/>
      <c r="E13178" s="5"/>
      <c r="F13178" s="5"/>
      <c r="G13178" s="5"/>
      <c r="H13178" s="5"/>
      <c r="I13178" s="3"/>
      <c r="J13178" s="5"/>
      <c r="K13178" s="5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3"/>
      <c r="AU13178" s="5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</row>
    <row r="13179" spans="1:59" x14ac:dyDescent="0.25">
      <c r="A13179" s="2"/>
      <c r="B13179" s="5"/>
      <c r="C13179" s="5"/>
      <c r="D13179" s="5"/>
      <c r="E13179" s="5"/>
      <c r="F13179" s="5"/>
      <c r="G13179" s="5"/>
      <c r="H13179" s="5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G13179" s="3"/>
      <c r="AH13179" s="3"/>
      <c r="AI13179" s="3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3"/>
      <c r="AU13179" s="5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</row>
    <row r="13180" spans="1:59" x14ac:dyDescent="0.25">
      <c r="A13180" s="2"/>
      <c r="B13180" s="5"/>
      <c r="C13180" s="5"/>
      <c r="D13180" s="5"/>
      <c r="E13180" s="5"/>
      <c r="F13180" s="5"/>
      <c r="G13180" s="5"/>
      <c r="H13180" s="5"/>
      <c r="I13180" s="3"/>
      <c r="J13180" s="5"/>
      <c r="K13180" s="5"/>
      <c r="L13180" s="5"/>
      <c r="M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3"/>
      <c r="AU13180" s="5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</row>
    <row r="13181" spans="1:59" x14ac:dyDescent="0.25">
      <c r="A13181" s="2"/>
      <c r="B13181" s="5"/>
      <c r="C13181" s="5"/>
      <c r="D13181" s="5"/>
      <c r="E13181" s="5"/>
      <c r="F13181" s="5"/>
      <c r="G13181" s="5"/>
      <c r="H13181" s="5"/>
      <c r="I13181" s="5"/>
      <c r="J13181" s="5"/>
      <c r="K13181" s="5"/>
      <c r="L13181" s="5"/>
      <c r="M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3"/>
      <c r="AU13181" s="5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</row>
    <row r="13182" spans="1:59" x14ac:dyDescent="0.25">
      <c r="A13182" s="2"/>
      <c r="B13182" s="5"/>
      <c r="C13182" s="5"/>
      <c r="D13182" s="5"/>
      <c r="E13182" s="5"/>
      <c r="F13182" s="5"/>
      <c r="G13182" s="5"/>
      <c r="H13182" s="5"/>
      <c r="I13182" s="5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G13182" s="3"/>
      <c r="AH13182" s="3"/>
      <c r="AI13182" s="3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3"/>
      <c r="AU13182" s="5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</row>
    <row r="13183" spans="1:59" x14ac:dyDescent="0.25">
      <c r="A13183" s="2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  <c r="L13183" s="5"/>
      <c r="M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3"/>
      <c r="AU13183" s="5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</row>
    <row r="13184" spans="1:59" x14ac:dyDescent="0.25">
      <c r="A13184" s="2"/>
      <c r="B13184" s="5"/>
      <c r="C13184" s="5"/>
      <c r="D13184" s="5"/>
      <c r="E13184" s="5"/>
      <c r="F13184" s="5"/>
      <c r="G13184" s="5"/>
      <c r="H13184" s="5"/>
      <c r="I13184" s="5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3"/>
      <c r="AU13184" s="5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</row>
    <row r="13185" spans="1:59" x14ac:dyDescent="0.25">
      <c r="A13185" s="2"/>
      <c r="B13185" s="5"/>
      <c r="C13185" s="5"/>
      <c r="D13185" s="5"/>
      <c r="E13185" s="5"/>
      <c r="F13185" s="5"/>
      <c r="G13185" s="5"/>
      <c r="H13185" s="5"/>
      <c r="I13185" s="5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3"/>
      <c r="AU13185" s="5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</row>
    <row r="13186" spans="1:59" x14ac:dyDescent="0.25">
      <c r="A13186" s="2"/>
      <c r="B13186" s="5"/>
      <c r="C13186" s="5"/>
      <c r="D13186" s="5"/>
      <c r="E13186" s="5"/>
      <c r="F13186" s="5"/>
      <c r="G13186" s="5"/>
      <c r="H13186" s="5"/>
      <c r="I13186" s="5"/>
      <c r="J13186" s="5"/>
      <c r="K13186" s="5"/>
      <c r="L13186" s="5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3"/>
      <c r="AU13186" s="5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</row>
    <row r="13187" spans="1:59" x14ac:dyDescent="0.25">
      <c r="A13187" s="2"/>
      <c r="B13187" s="5"/>
      <c r="C13187" s="5"/>
      <c r="D13187" s="5"/>
      <c r="E13187" s="5"/>
      <c r="F13187" s="5"/>
      <c r="G13187" s="5"/>
      <c r="H13187" s="5"/>
      <c r="I13187" s="5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G13187" s="3"/>
      <c r="AH13187" s="3"/>
      <c r="AI13187" s="3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3"/>
      <c r="AU13187" s="5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</row>
    <row r="13188" spans="1:59" x14ac:dyDescent="0.25">
      <c r="A13188" s="2"/>
      <c r="B13188" s="5"/>
      <c r="C13188" s="5"/>
      <c r="D13188" s="5"/>
      <c r="E13188" s="5"/>
      <c r="F13188" s="5"/>
      <c r="G13188" s="5"/>
      <c r="H13188" s="5"/>
      <c r="I13188" s="5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G13188" s="3"/>
      <c r="AH13188" s="3"/>
      <c r="AI13188" s="3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3"/>
      <c r="AU13188" s="5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</row>
    <row r="13189" spans="1:59" x14ac:dyDescent="0.25">
      <c r="A13189" s="2"/>
      <c r="B13189" s="5"/>
      <c r="C13189" s="5"/>
      <c r="D13189" s="5"/>
      <c r="E13189" s="5"/>
      <c r="F13189" s="5"/>
      <c r="G13189" s="5"/>
      <c r="H13189" s="5"/>
      <c r="I13189" s="5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3"/>
      <c r="AU13189" s="5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</row>
    <row r="13190" spans="1:59" x14ac:dyDescent="0.25">
      <c r="A13190" s="2"/>
      <c r="B13190" s="5"/>
      <c r="C13190" s="5"/>
      <c r="D13190" s="5"/>
      <c r="E13190" s="5"/>
      <c r="F13190" s="5"/>
      <c r="G13190" s="5"/>
      <c r="H13190" s="5"/>
      <c r="I13190" s="5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3"/>
      <c r="AU13190" s="5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</row>
    <row r="13191" spans="1:59" x14ac:dyDescent="0.25">
      <c r="A13191" s="2"/>
      <c r="B13191" s="5"/>
      <c r="C13191" s="5"/>
      <c r="D13191" s="5"/>
      <c r="E13191" s="5"/>
      <c r="F13191" s="5"/>
      <c r="G13191" s="5"/>
      <c r="H13191" s="5"/>
      <c r="I13191" s="3"/>
      <c r="J13191" s="5"/>
      <c r="K13191" s="5"/>
      <c r="L13191" s="5"/>
      <c r="M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3"/>
      <c r="AU13191" s="5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</row>
    <row r="13192" spans="1:59" x14ac:dyDescent="0.25">
      <c r="A13192" s="2"/>
      <c r="B13192" s="5"/>
      <c r="C13192" s="5"/>
      <c r="D13192" s="5"/>
      <c r="E13192" s="5"/>
      <c r="F13192" s="5"/>
      <c r="G13192" s="5"/>
      <c r="H13192" s="5"/>
      <c r="I13192" s="3"/>
      <c r="J13192" s="5"/>
      <c r="K13192" s="5"/>
      <c r="L13192" s="5"/>
      <c r="M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3"/>
      <c r="AU13192" s="5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</row>
    <row r="13193" spans="1:59" x14ac:dyDescent="0.25">
      <c r="A13193" s="2"/>
      <c r="B13193" s="5"/>
      <c r="C13193" s="5"/>
      <c r="D13193" s="5"/>
      <c r="E13193" s="5"/>
      <c r="F13193" s="5"/>
      <c r="G13193" s="5"/>
      <c r="H13193" s="5"/>
      <c r="I13193" s="5"/>
      <c r="J13193" s="5"/>
      <c r="K13193" s="5"/>
      <c r="L13193" s="5"/>
      <c r="M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3"/>
      <c r="AU13193" s="5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</row>
    <row r="13194" spans="1:59" x14ac:dyDescent="0.25">
      <c r="A13194" s="2"/>
      <c r="B13194" s="5"/>
      <c r="C13194" s="5"/>
      <c r="D13194" s="5"/>
      <c r="E13194" s="5"/>
      <c r="F13194" s="5"/>
      <c r="G13194" s="5"/>
      <c r="H13194" s="5"/>
      <c r="I13194" s="5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G13194" s="3"/>
      <c r="AH13194" s="3"/>
      <c r="AI13194" s="3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3"/>
      <c r="AU13194" s="5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</row>
    <row r="13195" spans="1:59" x14ac:dyDescent="0.25">
      <c r="A13195" s="2"/>
      <c r="B13195" s="5"/>
      <c r="C13195" s="5"/>
      <c r="D13195" s="5"/>
      <c r="E13195" s="5"/>
      <c r="F13195" s="5"/>
      <c r="G13195" s="5"/>
      <c r="H13195" s="5"/>
      <c r="I13195" s="3"/>
      <c r="J13195" s="5"/>
      <c r="K13195" s="5"/>
      <c r="L13195" s="5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3"/>
      <c r="AU13195" s="5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</row>
    <row r="13196" spans="1:59" x14ac:dyDescent="0.25">
      <c r="A13196" s="2"/>
      <c r="B13196" s="5"/>
      <c r="C13196" s="5"/>
      <c r="D13196" s="5"/>
      <c r="E13196" s="5"/>
      <c r="F13196" s="5"/>
      <c r="G13196" s="5"/>
      <c r="H13196" s="5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3"/>
      <c r="AU13196" s="5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</row>
    <row r="13197" spans="1:59" x14ac:dyDescent="0.25">
      <c r="A13197" s="2"/>
      <c r="B13197" s="5"/>
      <c r="C13197" s="5"/>
      <c r="D13197" s="5"/>
      <c r="E13197" s="5"/>
      <c r="F13197" s="5"/>
      <c r="G13197" s="5"/>
      <c r="H13197" s="5"/>
      <c r="I13197" s="3"/>
      <c r="J13197" s="5"/>
      <c r="K13197" s="5"/>
      <c r="L13197" s="5"/>
      <c r="M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3"/>
      <c r="AU13197" s="5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</row>
    <row r="13198" spans="1:59" x14ac:dyDescent="0.25">
      <c r="A13198" s="2"/>
      <c r="B13198" s="5"/>
      <c r="C13198" s="5"/>
      <c r="D13198" s="5"/>
      <c r="E13198" s="5"/>
      <c r="F13198" s="5"/>
      <c r="G13198" s="5"/>
      <c r="H13198" s="5"/>
      <c r="I13198" s="5"/>
      <c r="J13198" s="5"/>
      <c r="K13198" s="5"/>
      <c r="L13198" s="5"/>
      <c r="M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3"/>
      <c r="AU13198" s="5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</row>
    <row r="13199" spans="1:59" x14ac:dyDescent="0.25">
      <c r="A13199" s="2"/>
      <c r="B13199" s="5"/>
      <c r="C13199" s="5"/>
      <c r="D13199" s="5"/>
      <c r="E13199" s="5"/>
      <c r="F13199" s="5"/>
      <c r="G13199" s="5"/>
      <c r="H13199" s="5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3"/>
      <c r="AU13199" s="5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</row>
    <row r="13200" spans="1:59" x14ac:dyDescent="0.25">
      <c r="A13200" s="2"/>
      <c r="B13200" s="5"/>
      <c r="C13200" s="5"/>
      <c r="D13200" s="5"/>
      <c r="E13200" s="5"/>
      <c r="F13200" s="5"/>
      <c r="G13200" s="5"/>
      <c r="H13200" s="5"/>
      <c r="I13200" s="3"/>
      <c r="J13200" s="5"/>
      <c r="K13200" s="3"/>
      <c r="L13200" s="5"/>
      <c r="M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3"/>
      <c r="AU13200" s="5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</row>
    <row r="13201" spans="1:59" x14ac:dyDescent="0.25">
      <c r="A13201" s="2"/>
      <c r="B13201" s="5"/>
      <c r="C13201" s="5"/>
      <c r="D13201" s="5"/>
      <c r="E13201" s="5"/>
      <c r="F13201" s="5"/>
      <c r="G13201" s="5"/>
      <c r="H13201" s="5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3"/>
      <c r="AU13201" s="5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</row>
    <row r="13202" spans="1:59" x14ac:dyDescent="0.25">
      <c r="A13202" s="2"/>
      <c r="B13202" s="5"/>
      <c r="C13202" s="5"/>
      <c r="D13202" s="5"/>
      <c r="E13202" s="5"/>
      <c r="F13202" s="5"/>
      <c r="G13202" s="5"/>
      <c r="H13202" s="5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3"/>
      <c r="AU13202" s="5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</row>
    <row r="13203" spans="1:59" x14ac:dyDescent="0.25">
      <c r="A13203" s="2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  <c r="L13203" s="5"/>
      <c r="M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3"/>
      <c r="AU13203" s="5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</row>
    <row r="13204" spans="1:59" x14ac:dyDescent="0.25">
      <c r="A13204" s="2"/>
      <c r="B13204" s="5"/>
      <c r="C13204" s="5"/>
      <c r="D13204" s="5"/>
      <c r="E13204" s="5"/>
      <c r="F13204" s="5"/>
      <c r="G13204" s="5"/>
      <c r="H13204" s="5"/>
      <c r="I13204" s="5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3"/>
      <c r="AU13204" s="5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</row>
    <row r="13205" spans="1:59" x14ac:dyDescent="0.25">
      <c r="A13205" s="2"/>
      <c r="B13205" s="5"/>
      <c r="C13205" s="5"/>
      <c r="D13205" s="5"/>
      <c r="E13205" s="5"/>
      <c r="F13205" s="5"/>
      <c r="G13205" s="5"/>
      <c r="H13205" s="5"/>
      <c r="I13205" s="5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G13205" s="3"/>
      <c r="AH13205" s="3"/>
      <c r="AI13205" s="3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3"/>
      <c r="AU13205" s="5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</row>
    <row r="13206" spans="1:59" x14ac:dyDescent="0.25">
      <c r="A13206" s="2"/>
      <c r="B13206" s="5"/>
      <c r="C13206" s="5"/>
      <c r="D13206" s="5"/>
      <c r="E13206" s="5"/>
      <c r="F13206" s="5"/>
      <c r="G13206" s="5"/>
      <c r="H13206" s="5"/>
      <c r="I13206" s="5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G13206" s="3"/>
      <c r="AH13206" s="3"/>
      <c r="AI13206" s="3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3"/>
      <c r="AU13206" s="5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</row>
    <row r="13207" spans="1:59" x14ac:dyDescent="0.25">
      <c r="A13207" s="2"/>
      <c r="B13207" s="5"/>
      <c r="C13207" s="5"/>
      <c r="D13207" s="5"/>
      <c r="E13207" s="5"/>
      <c r="F13207" s="5"/>
      <c r="G13207" s="5"/>
      <c r="H13207" s="5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3"/>
      <c r="AU13207" s="5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</row>
    <row r="13208" spans="1:59" x14ac:dyDescent="0.25">
      <c r="A13208" s="2"/>
      <c r="B13208" s="5"/>
      <c r="C13208" s="5"/>
      <c r="D13208" s="5"/>
      <c r="E13208" s="5"/>
      <c r="F13208" s="5"/>
      <c r="G13208" s="5"/>
      <c r="H13208" s="5"/>
      <c r="I13208" s="5"/>
      <c r="J13208" s="5"/>
      <c r="K13208" s="5"/>
      <c r="L13208" s="5"/>
      <c r="M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3"/>
      <c r="AU13208" s="5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</row>
    <row r="13209" spans="1:59" x14ac:dyDescent="0.25">
      <c r="A13209" s="2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  <c r="L13209" s="5"/>
      <c r="M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3"/>
      <c r="AU13209" s="5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</row>
    <row r="13210" spans="1:59" x14ac:dyDescent="0.25">
      <c r="A13210" s="2"/>
      <c r="B13210" s="5"/>
      <c r="C13210" s="5"/>
      <c r="D13210" s="5"/>
      <c r="E13210" s="5"/>
      <c r="F13210" s="5"/>
      <c r="G13210" s="5"/>
      <c r="H13210" s="5"/>
      <c r="I13210" s="5"/>
      <c r="J13210" s="5"/>
      <c r="K13210" s="5"/>
      <c r="L13210" s="5"/>
      <c r="M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3"/>
      <c r="AU13210" s="5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</row>
    <row r="13211" spans="1:59" x14ac:dyDescent="0.25">
      <c r="A13211" s="2"/>
      <c r="B13211" s="5"/>
      <c r="C13211" s="5"/>
      <c r="D13211" s="5"/>
      <c r="E13211" s="5"/>
      <c r="F13211" s="5"/>
      <c r="G13211" s="5"/>
      <c r="H13211" s="5"/>
      <c r="I13211" s="5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G13211" s="3"/>
      <c r="AH13211" s="3"/>
      <c r="AI13211" s="3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3"/>
      <c r="AU13211" s="5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</row>
    <row r="13212" spans="1:59" x14ac:dyDescent="0.25">
      <c r="A13212" s="2"/>
      <c r="B13212" s="5"/>
      <c r="C13212" s="5"/>
      <c r="D13212" s="5"/>
      <c r="E13212" s="5"/>
      <c r="F13212" s="5"/>
      <c r="G13212" s="5"/>
      <c r="H13212" s="5"/>
      <c r="I13212" s="5"/>
      <c r="J13212" s="5"/>
      <c r="K13212" s="3"/>
      <c r="L13212" s="5"/>
      <c r="M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3"/>
      <c r="AU13212" s="5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</row>
    <row r="13213" spans="1:59" x14ac:dyDescent="0.25">
      <c r="A13213" s="2"/>
      <c r="B13213" s="5"/>
      <c r="C13213" s="5"/>
      <c r="D13213" s="5"/>
      <c r="E13213" s="5"/>
      <c r="F13213" s="5"/>
      <c r="G13213" s="5"/>
      <c r="H13213" s="5"/>
      <c r="I13213" s="5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3"/>
      <c r="AU13213" s="5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</row>
    <row r="13214" spans="1:59" x14ac:dyDescent="0.25">
      <c r="A13214" s="2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  <c r="L13214" s="5"/>
      <c r="M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3"/>
      <c r="AU13214" s="5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</row>
    <row r="13215" spans="1:59" x14ac:dyDescent="0.25">
      <c r="A13215" s="2"/>
      <c r="B13215" s="5"/>
      <c r="C13215" s="5"/>
      <c r="D13215" s="5"/>
      <c r="E13215" s="5"/>
      <c r="F13215" s="5"/>
      <c r="G13215" s="5"/>
      <c r="H13215" s="5"/>
      <c r="I13215" s="3"/>
      <c r="J13215" s="5"/>
      <c r="K13215" s="5"/>
      <c r="L13215" s="5"/>
      <c r="M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3"/>
      <c r="AU13215" s="5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</row>
    <row r="13216" spans="1:59" x14ac:dyDescent="0.25">
      <c r="A13216" s="2"/>
      <c r="B13216" s="5"/>
      <c r="C13216" s="5"/>
      <c r="D13216" s="5"/>
      <c r="E13216" s="5"/>
      <c r="F13216" s="5"/>
      <c r="G13216" s="5"/>
      <c r="H13216" s="5"/>
      <c r="I13216" s="5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3"/>
      <c r="AU13216" s="5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</row>
    <row r="13217" spans="1:59" x14ac:dyDescent="0.25">
      <c r="A13217" s="2"/>
      <c r="B13217" s="5"/>
      <c r="C13217" s="5"/>
      <c r="D13217" s="5"/>
      <c r="E13217" s="5"/>
      <c r="F13217" s="5"/>
      <c r="G13217" s="5"/>
      <c r="H13217" s="5"/>
      <c r="I13217" s="5"/>
      <c r="J13217" s="5"/>
      <c r="K13217" s="3"/>
      <c r="L13217" s="5"/>
      <c r="M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3"/>
      <c r="AU13217" s="5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</row>
    <row r="13218" spans="1:59" x14ac:dyDescent="0.25">
      <c r="A13218" s="2"/>
      <c r="B13218" s="5"/>
      <c r="C13218" s="5"/>
      <c r="D13218" s="5"/>
      <c r="E13218" s="5"/>
      <c r="F13218" s="5"/>
      <c r="G13218" s="5"/>
      <c r="H13218" s="5"/>
      <c r="I13218" s="5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3"/>
      <c r="AU13218" s="5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</row>
    <row r="13219" spans="1:59" x14ac:dyDescent="0.25">
      <c r="A13219" s="2"/>
      <c r="B13219" s="5"/>
      <c r="C13219" s="5"/>
      <c r="D13219" s="5"/>
      <c r="E13219" s="5"/>
      <c r="F13219" s="5"/>
      <c r="G13219" s="5"/>
      <c r="H13219" s="5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3"/>
      <c r="AU13219" s="5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</row>
    <row r="13220" spans="1:59" x14ac:dyDescent="0.25">
      <c r="A13220" s="2"/>
      <c r="B13220" s="5"/>
      <c r="C13220" s="5"/>
      <c r="D13220" s="5"/>
      <c r="E13220" s="5"/>
      <c r="F13220" s="5"/>
      <c r="G13220" s="5"/>
      <c r="H13220" s="5"/>
      <c r="I13220" s="3"/>
      <c r="J13220" s="5"/>
      <c r="K13220" s="5"/>
      <c r="L13220" s="5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3"/>
      <c r="AU13220" s="5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</row>
    <row r="13221" spans="1:59" x14ac:dyDescent="0.25">
      <c r="A13221" s="2"/>
      <c r="B13221" s="5"/>
      <c r="C13221" s="5"/>
      <c r="D13221" s="5"/>
      <c r="E13221" s="5"/>
      <c r="F13221" s="5"/>
      <c r="G13221" s="5"/>
      <c r="H13221" s="5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3"/>
      <c r="AU13221" s="5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</row>
    <row r="13222" spans="1:59" x14ac:dyDescent="0.25">
      <c r="A13222" s="2"/>
      <c r="B13222" s="5"/>
      <c r="C13222" s="5"/>
      <c r="D13222" s="5"/>
      <c r="E13222" s="5"/>
      <c r="F13222" s="5"/>
      <c r="G13222" s="5"/>
      <c r="H13222" s="5"/>
      <c r="I13222" s="5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G13222" s="3"/>
      <c r="AH13222" s="3"/>
      <c r="AI13222" s="3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3"/>
      <c r="AU13222" s="5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</row>
    <row r="13223" spans="1:59" x14ac:dyDescent="0.25">
      <c r="A13223" s="2"/>
      <c r="B13223" s="5"/>
      <c r="C13223" s="5"/>
      <c r="D13223" s="5"/>
      <c r="E13223" s="5"/>
      <c r="F13223" s="5"/>
      <c r="G13223" s="5"/>
      <c r="H13223" s="5"/>
      <c r="I13223" s="5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G13223" s="3"/>
      <c r="AH13223" s="3"/>
      <c r="AI13223" s="3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3"/>
      <c r="AU13223" s="5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</row>
    <row r="13224" spans="1:59" x14ac:dyDescent="0.25">
      <c r="A13224" s="2"/>
      <c r="B13224" s="5"/>
      <c r="C13224" s="5"/>
      <c r="D13224" s="5"/>
      <c r="E13224" s="5"/>
      <c r="F13224" s="5"/>
      <c r="G13224" s="5"/>
      <c r="H13224" s="5"/>
      <c r="I13224" s="5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3"/>
      <c r="AU13224" s="5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</row>
    <row r="13225" spans="1:59" x14ac:dyDescent="0.25">
      <c r="A13225" s="2"/>
      <c r="B13225" s="5"/>
      <c r="C13225" s="5"/>
      <c r="D13225" s="5"/>
      <c r="E13225" s="5"/>
      <c r="F13225" s="5"/>
      <c r="G13225" s="5"/>
      <c r="H13225" s="5"/>
      <c r="I13225" s="3"/>
      <c r="J13225" s="5"/>
      <c r="K13225" s="5"/>
      <c r="L13225" s="5"/>
      <c r="M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3"/>
      <c r="AU13225" s="5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</row>
    <row r="13226" spans="1:59" x14ac:dyDescent="0.25">
      <c r="A13226" s="2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  <c r="L13226" s="5"/>
      <c r="M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3"/>
      <c r="AU13226" s="5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</row>
    <row r="13227" spans="1:59" x14ac:dyDescent="0.25">
      <c r="A13227" s="2"/>
      <c r="B13227" s="5"/>
      <c r="C13227" s="5"/>
      <c r="D13227" s="5"/>
      <c r="E13227" s="5"/>
      <c r="F13227" s="5"/>
      <c r="G13227" s="5"/>
      <c r="H13227" s="5"/>
      <c r="I13227" s="5"/>
      <c r="J13227" s="5"/>
      <c r="K13227" s="5"/>
      <c r="L13227" s="5"/>
      <c r="M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3"/>
      <c r="AU13227" s="5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</row>
    <row r="13228" spans="1:59" x14ac:dyDescent="0.25">
      <c r="A13228" s="2"/>
      <c r="B13228" s="5"/>
      <c r="C13228" s="5"/>
      <c r="D13228" s="5"/>
      <c r="E13228" s="5"/>
      <c r="F13228" s="5"/>
      <c r="G13228" s="5"/>
      <c r="H13228" s="5"/>
      <c r="I13228" s="5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G13228" s="3"/>
      <c r="AH13228" s="3"/>
      <c r="AI13228" s="3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3"/>
      <c r="AU13228" s="5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</row>
    <row r="13229" spans="1:59" x14ac:dyDescent="0.25">
      <c r="A13229" s="2"/>
      <c r="B13229" s="5"/>
      <c r="C13229" s="5"/>
      <c r="D13229" s="5"/>
      <c r="E13229" s="5"/>
      <c r="F13229" s="5"/>
      <c r="G13229" s="5"/>
      <c r="H13229" s="5"/>
      <c r="I13229" s="5"/>
      <c r="J13229" s="5"/>
      <c r="K13229" s="3"/>
      <c r="L13229" s="5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G13229" s="3"/>
      <c r="AH13229" s="3"/>
      <c r="AI13229" s="3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3"/>
      <c r="AU13229" s="5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</row>
    <row r="13230" spans="1:59" x14ac:dyDescent="0.25">
      <c r="A13230" s="2"/>
      <c r="B13230" s="5"/>
      <c r="C13230" s="5"/>
      <c r="D13230" s="5"/>
      <c r="E13230" s="5"/>
      <c r="F13230" s="5"/>
      <c r="G13230" s="5"/>
      <c r="H13230" s="5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3"/>
      <c r="AU13230" s="5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</row>
    <row r="13231" spans="1:59" x14ac:dyDescent="0.25">
      <c r="A13231" s="2"/>
      <c r="B13231" s="5"/>
      <c r="C13231" s="5"/>
      <c r="D13231" s="5"/>
      <c r="E13231" s="5"/>
      <c r="F13231" s="5"/>
      <c r="G13231" s="5"/>
      <c r="H13231" s="5"/>
      <c r="I13231" s="3"/>
      <c r="J13231" s="5"/>
      <c r="K13231" s="5"/>
      <c r="L13231" s="5"/>
      <c r="M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3"/>
      <c r="AU13231" s="5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</row>
    <row r="13232" spans="1:59" x14ac:dyDescent="0.25">
      <c r="A13232" s="2"/>
      <c r="B13232" s="5"/>
      <c r="C13232" s="5"/>
      <c r="D13232" s="5"/>
      <c r="E13232" s="5"/>
      <c r="F13232" s="5"/>
      <c r="G13232" s="5"/>
      <c r="H13232" s="5"/>
      <c r="I13232" s="3"/>
      <c r="J13232" s="5"/>
      <c r="K13232" s="5"/>
      <c r="L13232" s="5"/>
      <c r="M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3"/>
      <c r="AU13232" s="5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</row>
    <row r="13233" spans="1:59" x14ac:dyDescent="0.25">
      <c r="A13233" s="2"/>
      <c r="B13233" s="5"/>
      <c r="C13233" s="5"/>
      <c r="D13233" s="5"/>
      <c r="E13233" s="5"/>
      <c r="F13233" s="5"/>
      <c r="G13233" s="5"/>
      <c r="H13233" s="5"/>
      <c r="I13233" s="3"/>
      <c r="J13233" s="5"/>
      <c r="K13233" s="5"/>
      <c r="L13233" s="5"/>
      <c r="M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3"/>
      <c r="AU13233" s="5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</row>
    <row r="13234" spans="1:59" x14ac:dyDescent="0.25">
      <c r="A13234" s="2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  <c r="L13234" s="5"/>
      <c r="M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3"/>
      <c r="AU13234" s="5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</row>
    <row r="13235" spans="1:59" x14ac:dyDescent="0.25">
      <c r="A13235" s="2"/>
      <c r="B13235" s="5"/>
      <c r="C13235" s="5"/>
      <c r="D13235" s="5"/>
      <c r="E13235" s="5"/>
      <c r="F13235" s="5"/>
      <c r="G13235" s="5"/>
      <c r="H13235" s="5"/>
      <c r="I13235" s="3"/>
      <c r="J13235" s="5"/>
      <c r="K13235" s="5"/>
      <c r="L13235" s="5"/>
      <c r="M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3"/>
      <c r="AU13235" s="5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</row>
    <row r="13236" spans="1:59" x14ac:dyDescent="0.25">
      <c r="A13236" s="2"/>
      <c r="B13236" s="5"/>
      <c r="C13236" s="5"/>
      <c r="D13236" s="5"/>
      <c r="E13236" s="5"/>
      <c r="F13236" s="5"/>
      <c r="G13236" s="5"/>
      <c r="H13236" s="5"/>
      <c r="I13236" s="5"/>
      <c r="J13236" s="5"/>
      <c r="K13236" s="3"/>
      <c r="L13236" s="3"/>
      <c r="M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3"/>
      <c r="AU13236" s="5"/>
      <c r="AV13236" s="3"/>
      <c r="AW13236" s="3"/>
      <c r="AX13236" s="3"/>
      <c r="AY13236" s="3"/>
      <c r="AZ13236" s="3"/>
      <c r="BA13236" s="3"/>
      <c r="BB13236" s="3"/>
      <c r="BC13236" s="3"/>
      <c r="BD13236" s="3"/>
      <c r="BE13236" s="3"/>
      <c r="BF13236" s="3"/>
      <c r="BG13236" s="3"/>
    </row>
    <row r="13237" spans="1:59" x14ac:dyDescent="0.25">
      <c r="A13237" s="2"/>
      <c r="B13237" s="5"/>
      <c r="C13237" s="5"/>
      <c r="D13237" s="5"/>
      <c r="E13237" s="5"/>
      <c r="F13237" s="5"/>
      <c r="G13237" s="5"/>
      <c r="H13237" s="5"/>
      <c r="I13237" s="3"/>
      <c r="J13237" s="5"/>
      <c r="K13237" s="3"/>
      <c r="L13237" s="5"/>
      <c r="M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3"/>
      <c r="AU13237" s="5"/>
      <c r="AV13237" s="3"/>
      <c r="AW13237" s="3"/>
      <c r="AX13237" s="3"/>
      <c r="AY13237" s="3"/>
      <c r="AZ13237" s="3"/>
      <c r="BA13237" s="3"/>
      <c r="BB13237" s="3"/>
      <c r="BC13237" s="3"/>
      <c r="BD13237" s="3"/>
      <c r="BE13237" s="3"/>
      <c r="BF13237" s="3"/>
      <c r="BG13237" s="3"/>
    </row>
    <row r="13238" spans="1:59" x14ac:dyDescent="0.25">
      <c r="A13238" s="2"/>
      <c r="B13238" s="5"/>
      <c r="C13238" s="5"/>
      <c r="D13238" s="5"/>
      <c r="E13238" s="5"/>
      <c r="F13238" s="5"/>
      <c r="G13238" s="5"/>
      <c r="H13238" s="5"/>
      <c r="I13238" s="3"/>
      <c r="J13238" s="5"/>
      <c r="K13238" s="3"/>
      <c r="L13238" s="3"/>
      <c r="M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3"/>
      <c r="AU13238" s="5"/>
      <c r="AV13238" s="3"/>
      <c r="AW13238" s="3"/>
      <c r="AX13238" s="3"/>
      <c r="AY13238" s="3"/>
      <c r="AZ13238" s="3"/>
      <c r="BA13238" s="3"/>
      <c r="BB13238" s="3"/>
      <c r="BC13238" s="3"/>
      <c r="BD13238" s="3"/>
      <c r="BE13238" s="3"/>
      <c r="BF13238" s="3"/>
      <c r="BG13238" s="3"/>
    </row>
    <row r="13239" spans="1:59" x14ac:dyDescent="0.25">
      <c r="A13239" s="2"/>
      <c r="B13239" s="5"/>
      <c r="C13239" s="5"/>
      <c r="D13239" s="5"/>
      <c r="E13239" s="5"/>
      <c r="F13239" s="5"/>
      <c r="G13239" s="5"/>
      <c r="H13239" s="5"/>
      <c r="I13239" s="3"/>
      <c r="J13239" s="5"/>
      <c r="K13239" s="3"/>
      <c r="L13239" s="3"/>
      <c r="M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3"/>
      <c r="AU13239" s="5"/>
      <c r="AV13239" s="3"/>
      <c r="AW13239" s="3"/>
      <c r="AX13239" s="3"/>
      <c r="AY13239" s="3"/>
      <c r="AZ13239" s="3"/>
      <c r="BA13239" s="3"/>
      <c r="BB13239" s="3"/>
      <c r="BC13239" s="3"/>
      <c r="BD13239" s="3"/>
      <c r="BE13239" s="3"/>
      <c r="BF13239" s="3"/>
      <c r="BG13239" s="3"/>
    </row>
    <row r="13240" spans="1:59" x14ac:dyDescent="0.25">
      <c r="A13240" s="2"/>
      <c r="B13240" s="5"/>
      <c r="C13240" s="5"/>
      <c r="D13240" s="5"/>
      <c r="E13240" s="5"/>
      <c r="F13240" s="5"/>
      <c r="G13240" s="5"/>
      <c r="H13240" s="5"/>
      <c r="I13240" s="3"/>
      <c r="J13240" s="5"/>
      <c r="K13240" s="3"/>
      <c r="L13240" s="3"/>
      <c r="M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3"/>
      <c r="AU13240" s="5"/>
      <c r="AV13240" s="3"/>
      <c r="AW13240" s="3"/>
      <c r="AX13240" s="3"/>
      <c r="AY13240" s="3"/>
      <c r="AZ13240" s="3"/>
      <c r="BA13240" s="3"/>
      <c r="BB13240" s="3"/>
      <c r="BC13240" s="3"/>
      <c r="BD13240" s="3"/>
      <c r="BE13240" s="3"/>
      <c r="BF13240" s="3"/>
      <c r="BG13240" s="3"/>
    </row>
    <row r="13241" spans="1:59" x14ac:dyDescent="0.25">
      <c r="A13241" s="2"/>
      <c r="B13241" s="5"/>
      <c r="C13241" s="5"/>
      <c r="D13241" s="5"/>
      <c r="E13241" s="5"/>
      <c r="F13241" s="5"/>
      <c r="G13241" s="5"/>
      <c r="H13241" s="5"/>
      <c r="I13241" s="5"/>
      <c r="J13241" s="5"/>
      <c r="K13241" s="3"/>
      <c r="L13241" s="3"/>
      <c r="M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3"/>
      <c r="AU13241" s="5"/>
      <c r="AV13241" s="3"/>
      <c r="AW13241" s="3"/>
      <c r="AX13241" s="3"/>
      <c r="AY13241" s="3"/>
      <c r="AZ13241" s="3"/>
      <c r="BA13241" s="3"/>
      <c r="BB13241" s="3"/>
      <c r="BC13241" s="3"/>
      <c r="BD13241" s="3"/>
      <c r="BE13241" s="3"/>
      <c r="BF13241" s="3"/>
      <c r="BG13241" s="3"/>
    </row>
    <row r="13242" spans="1:59" x14ac:dyDescent="0.25">
      <c r="A13242" s="2"/>
      <c r="B13242" s="5"/>
      <c r="C13242" s="5"/>
      <c r="D13242" s="5"/>
      <c r="E13242" s="5"/>
      <c r="F13242" s="5"/>
      <c r="G13242" s="5"/>
      <c r="H13242" s="5"/>
      <c r="I13242" s="3"/>
      <c r="J13242" s="5"/>
      <c r="K13242" s="5"/>
      <c r="L13242" s="5"/>
      <c r="M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3"/>
      <c r="AU13242" s="5"/>
      <c r="AV13242" s="3"/>
      <c r="AW13242" s="3"/>
      <c r="AX13242" s="3"/>
      <c r="AY13242" s="3"/>
      <c r="AZ13242" s="3"/>
      <c r="BA13242" s="3"/>
      <c r="BB13242" s="3"/>
      <c r="BC13242" s="3"/>
      <c r="BD13242" s="3"/>
      <c r="BE13242" s="3"/>
      <c r="BF13242" s="3"/>
      <c r="BG13242" s="3"/>
    </row>
    <row r="13243" spans="1:59" x14ac:dyDescent="0.25">
      <c r="A13243" s="2"/>
      <c r="B13243" s="5"/>
      <c r="C13243" s="5"/>
      <c r="D13243" s="5"/>
      <c r="E13243" s="5"/>
      <c r="F13243" s="5"/>
      <c r="G13243" s="5"/>
      <c r="H13243" s="5"/>
      <c r="I13243" s="5"/>
      <c r="J13243" s="5"/>
      <c r="K13243" s="5"/>
      <c r="L13243" s="5"/>
      <c r="M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3"/>
      <c r="AU13243" s="5"/>
      <c r="AV13243" s="3"/>
      <c r="AW13243" s="3"/>
      <c r="AX13243" s="3"/>
      <c r="AY13243" s="3"/>
      <c r="AZ13243" s="3"/>
      <c r="BA13243" s="3"/>
      <c r="BB13243" s="3"/>
      <c r="BC13243" s="3"/>
      <c r="BD13243" s="3"/>
      <c r="BE13243" s="3"/>
      <c r="BF13243" s="3"/>
      <c r="BG13243" s="3"/>
    </row>
    <row r="13244" spans="1:59" x14ac:dyDescent="0.25">
      <c r="A13244" s="2"/>
      <c r="B13244" s="5"/>
      <c r="C13244" s="5"/>
      <c r="D13244" s="5"/>
      <c r="E13244" s="5"/>
      <c r="F13244" s="5"/>
      <c r="G13244" s="5"/>
      <c r="H13244" s="5"/>
      <c r="I13244" s="3"/>
      <c r="J13244" s="5"/>
      <c r="K13244" s="5"/>
      <c r="L13244" s="5"/>
      <c r="M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3"/>
      <c r="AU13244" s="5"/>
      <c r="AV13244" s="3"/>
      <c r="AW13244" s="3"/>
      <c r="AX13244" s="3"/>
      <c r="AY13244" s="3"/>
      <c r="AZ13244" s="3"/>
      <c r="BA13244" s="3"/>
      <c r="BB13244" s="3"/>
      <c r="BC13244" s="3"/>
      <c r="BD13244" s="3"/>
      <c r="BE13244" s="3"/>
      <c r="BF13244" s="3"/>
      <c r="BG13244" s="3"/>
    </row>
    <row r="13245" spans="1:59" x14ac:dyDescent="0.25">
      <c r="A13245" s="2"/>
      <c r="B13245" s="5"/>
      <c r="C13245" s="5"/>
      <c r="D13245" s="5"/>
      <c r="E13245" s="5"/>
      <c r="F13245" s="5"/>
      <c r="G13245" s="5"/>
      <c r="H13245" s="5"/>
      <c r="I13245" s="3"/>
      <c r="J13245" s="5"/>
      <c r="K13245" s="3"/>
      <c r="L13245" s="3"/>
      <c r="M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3"/>
      <c r="AU13245" s="5"/>
      <c r="AV13245" s="3"/>
      <c r="AW13245" s="3"/>
      <c r="AX13245" s="3"/>
      <c r="AY13245" s="3"/>
      <c r="AZ13245" s="3"/>
      <c r="BA13245" s="3"/>
      <c r="BB13245" s="3"/>
      <c r="BC13245" s="3"/>
      <c r="BD13245" s="3"/>
      <c r="BE13245" s="3"/>
      <c r="BF13245" s="3"/>
      <c r="BG13245" s="3"/>
    </row>
    <row r="13246" spans="1:59" x14ac:dyDescent="0.25">
      <c r="A13246" s="2"/>
      <c r="B13246" s="5"/>
      <c r="C13246" s="5"/>
      <c r="D13246" s="5"/>
      <c r="E13246" s="5"/>
      <c r="F13246" s="5"/>
      <c r="G13246" s="5"/>
      <c r="H13246" s="5"/>
      <c r="I13246" s="3"/>
      <c r="J13246" s="5"/>
      <c r="K13246" s="3"/>
      <c r="L13246" s="5"/>
      <c r="M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3"/>
      <c r="AU13246" s="5"/>
      <c r="AV13246" s="3"/>
      <c r="AW13246" s="3"/>
      <c r="AX13246" s="3"/>
      <c r="AY13246" s="3"/>
      <c r="AZ13246" s="3"/>
      <c r="BA13246" s="3"/>
      <c r="BB13246" s="3"/>
      <c r="BC13246" s="3"/>
      <c r="BD13246" s="3"/>
      <c r="BE13246" s="3"/>
      <c r="BF13246" s="3"/>
      <c r="BG13246" s="3"/>
    </row>
    <row r="13247" spans="1:59" x14ac:dyDescent="0.25">
      <c r="A13247" s="2"/>
      <c r="B13247" s="5"/>
      <c r="C13247" s="5"/>
      <c r="D13247" s="5"/>
      <c r="E13247" s="5"/>
      <c r="F13247" s="5"/>
      <c r="G13247" s="5"/>
      <c r="H13247" s="5"/>
      <c r="I13247" s="3"/>
      <c r="J13247" s="5"/>
      <c r="K13247" s="3"/>
      <c r="L13247" s="3"/>
      <c r="M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3"/>
      <c r="AU13247" s="5"/>
      <c r="AV13247" s="3"/>
      <c r="AW13247" s="3"/>
      <c r="AX13247" s="3"/>
      <c r="AY13247" s="3"/>
      <c r="AZ13247" s="3"/>
      <c r="BA13247" s="3"/>
      <c r="BB13247" s="3"/>
      <c r="BC13247" s="3"/>
      <c r="BD13247" s="3"/>
      <c r="BE13247" s="3"/>
      <c r="BF13247" s="3"/>
      <c r="BG13247" s="3"/>
    </row>
    <row r="13248" spans="1:59" x14ac:dyDescent="0.25">
      <c r="A13248" s="2"/>
      <c r="B13248" s="5"/>
      <c r="C13248" s="5"/>
      <c r="D13248" s="5"/>
      <c r="E13248" s="5"/>
      <c r="F13248" s="5"/>
      <c r="G13248" s="5"/>
      <c r="H13248" s="5"/>
      <c r="I13248" s="3"/>
      <c r="J13248" s="5"/>
      <c r="K13248" s="5"/>
      <c r="L13248" s="5"/>
      <c r="M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3"/>
      <c r="AU13248" s="5"/>
      <c r="AV13248" s="3"/>
      <c r="AW13248" s="3"/>
      <c r="AX13248" s="3"/>
      <c r="AY13248" s="3"/>
      <c r="AZ13248" s="3"/>
      <c r="BA13248" s="3"/>
      <c r="BB13248" s="3"/>
      <c r="BC13248" s="3"/>
      <c r="BD13248" s="3"/>
      <c r="BE13248" s="3"/>
      <c r="BF13248" s="3"/>
      <c r="BG13248" s="3"/>
    </row>
    <row r="13249" spans="1:59" x14ac:dyDescent="0.25">
      <c r="A13249" s="2"/>
      <c r="B13249" s="5"/>
      <c r="C13249" s="5"/>
      <c r="D13249" s="5"/>
      <c r="E13249" s="5"/>
      <c r="F13249" s="5"/>
      <c r="G13249" s="5"/>
      <c r="H13249" s="5"/>
      <c r="I13249" s="3"/>
      <c r="J13249" s="5"/>
      <c r="K13249" s="5"/>
      <c r="L13249" s="5"/>
      <c r="M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3"/>
      <c r="AU13249" s="5"/>
      <c r="AV13249" s="3"/>
      <c r="AW13249" s="3"/>
      <c r="AX13249" s="3"/>
      <c r="AY13249" s="3"/>
      <c r="AZ13249" s="3"/>
      <c r="BA13249" s="3"/>
      <c r="BB13249" s="3"/>
      <c r="BC13249" s="3"/>
      <c r="BD13249" s="3"/>
      <c r="BE13249" s="3"/>
      <c r="BF13249" s="3"/>
      <c r="BG13249" s="3"/>
    </row>
    <row r="13250" spans="1:59" x14ac:dyDescent="0.25">
      <c r="A13250" s="2"/>
      <c r="B13250" s="5"/>
      <c r="C13250" s="5"/>
      <c r="D13250" s="5"/>
      <c r="E13250" s="5"/>
      <c r="F13250" s="5"/>
      <c r="G13250" s="5"/>
      <c r="H13250" s="5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G13250" s="3"/>
      <c r="AH13250" s="3"/>
      <c r="AI13250" s="3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3"/>
      <c r="AU13250" s="5"/>
      <c r="AV13250" s="3"/>
      <c r="AW13250" s="3"/>
      <c r="AX13250" s="3"/>
      <c r="AY13250" s="3"/>
      <c r="AZ13250" s="3"/>
      <c r="BA13250" s="3"/>
      <c r="BB13250" s="3"/>
      <c r="BC13250" s="3"/>
      <c r="BD13250" s="3"/>
      <c r="BE13250" s="3"/>
      <c r="BF13250" s="3"/>
      <c r="BG13250" s="3"/>
    </row>
    <row r="13251" spans="1:59" x14ac:dyDescent="0.25">
      <c r="A13251" s="2"/>
      <c r="B13251" s="5"/>
      <c r="C13251" s="5"/>
      <c r="D13251" s="5"/>
      <c r="E13251" s="5"/>
      <c r="F13251" s="5"/>
      <c r="G13251" s="5"/>
      <c r="H13251" s="5"/>
      <c r="I13251" s="3"/>
      <c r="J13251" s="5"/>
      <c r="K13251" s="5"/>
      <c r="L13251" s="5"/>
      <c r="M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3"/>
      <c r="AU13251" s="5"/>
      <c r="AV13251" s="3"/>
      <c r="AW13251" s="3"/>
      <c r="AX13251" s="3"/>
      <c r="AY13251" s="3"/>
      <c r="AZ13251" s="3"/>
      <c r="BA13251" s="3"/>
      <c r="BB13251" s="3"/>
      <c r="BC13251" s="3"/>
      <c r="BD13251" s="3"/>
      <c r="BE13251" s="3"/>
      <c r="BF13251" s="3"/>
      <c r="BG13251" s="3"/>
    </row>
    <row r="13252" spans="1:59" x14ac:dyDescent="0.25">
      <c r="A13252" s="2"/>
      <c r="B13252" s="5"/>
      <c r="C13252" s="5"/>
      <c r="D13252" s="5"/>
      <c r="E13252" s="5"/>
      <c r="F13252" s="5"/>
      <c r="G13252" s="5"/>
      <c r="H13252" s="5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G13252" s="3"/>
      <c r="AH13252" s="3"/>
      <c r="AI13252" s="3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3"/>
      <c r="AU13252" s="5"/>
      <c r="AV13252" s="3"/>
      <c r="AW13252" s="3"/>
      <c r="AX13252" s="3"/>
      <c r="AY13252" s="3"/>
      <c r="AZ13252" s="3"/>
      <c r="BA13252" s="3"/>
      <c r="BB13252" s="3"/>
      <c r="BC13252" s="3"/>
      <c r="BD13252" s="3"/>
      <c r="BE13252" s="3"/>
      <c r="BF13252" s="3"/>
      <c r="BG13252" s="3"/>
    </row>
    <row r="13253" spans="1:59" x14ac:dyDescent="0.25">
      <c r="A13253" s="2"/>
      <c r="B13253" s="5"/>
      <c r="C13253" s="5"/>
      <c r="D13253" s="5"/>
      <c r="E13253" s="5"/>
      <c r="F13253" s="5"/>
      <c r="G13253" s="5"/>
      <c r="H13253" s="5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G13253" s="3"/>
      <c r="AH13253" s="3"/>
      <c r="AI13253" s="3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3"/>
      <c r="AU13253" s="5"/>
      <c r="AV13253" s="3"/>
      <c r="AW13253" s="3"/>
      <c r="AX13253" s="3"/>
      <c r="AY13253" s="3"/>
      <c r="AZ13253" s="3"/>
      <c r="BA13253" s="3"/>
      <c r="BB13253" s="3"/>
      <c r="BC13253" s="3"/>
      <c r="BD13253" s="3"/>
      <c r="BE13253" s="3"/>
      <c r="BF13253" s="3"/>
      <c r="BG13253" s="3"/>
    </row>
    <row r="13254" spans="1:59" x14ac:dyDescent="0.25">
      <c r="A13254" s="2"/>
      <c r="B13254" s="5"/>
      <c r="C13254" s="5"/>
      <c r="D13254" s="5"/>
      <c r="E13254" s="5"/>
      <c r="F13254" s="5"/>
      <c r="G13254" s="5"/>
      <c r="H13254" s="5"/>
      <c r="I13254" s="3"/>
      <c r="J13254" s="5"/>
      <c r="K13254" s="5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G13254" s="3"/>
      <c r="AH13254" s="3"/>
      <c r="AI13254" s="3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3"/>
      <c r="AU13254" s="5"/>
      <c r="AV13254" s="3"/>
      <c r="AW13254" s="3"/>
      <c r="AX13254" s="3"/>
      <c r="AY13254" s="3"/>
      <c r="AZ13254" s="3"/>
      <c r="BA13254" s="3"/>
      <c r="BB13254" s="3"/>
      <c r="BC13254" s="3"/>
      <c r="BD13254" s="3"/>
      <c r="BE13254" s="3"/>
      <c r="BF13254" s="3"/>
      <c r="BG13254" s="3"/>
    </row>
    <row r="13255" spans="1:59" x14ac:dyDescent="0.25">
      <c r="A13255" s="2"/>
      <c r="B13255" s="5"/>
      <c r="C13255" s="5"/>
      <c r="D13255" s="5"/>
      <c r="E13255" s="5"/>
      <c r="F13255" s="5"/>
      <c r="G13255" s="5"/>
      <c r="H13255" s="5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G13255" s="3"/>
      <c r="AH13255" s="3"/>
      <c r="AI13255" s="3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3"/>
      <c r="AU13255" s="5"/>
      <c r="AV13255" s="3"/>
      <c r="AW13255" s="3"/>
      <c r="AX13255" s="3"/>
      <c r="AY13255" s="3"/>
      <c r="AZ13255" s="3"/>
      <c r="BA13255" s="3"/>
      <c r="BB13255" s="3"/>
      <c r="BC13255" s="3"/>
      <c r="BD13255" s="3"/>
      <c r="BE13255" s="3"/>
      <c r="BF13255" s="3"/>
      <c r="BG13255" s="3"/>
    </row>
    <row r="13256" spans="1:59" x14ac:dyDescent="0.25">
      <c r="A13256" s="2"/>
      <c r="B13256" s="5"/>
      <c r="C13256" s="5"/>
      <c r="D13256" s="5"/>
      <c r="E13256" s="5"/>
      <c r="F13256" s="5"/>
      <c r="G13256" s="5"/>
      <c r="H13256" s="5"/>
      <c r="I13256" s="5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G13256" s="3"/>
      <c r="AH13256" s="3"/>
      <c r="AI13256" s="3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3"/>
      <c r="AU13256" s="5"/>
      <c r="AV13256" s="3"/>
      <c r="AW13256" s="3"/>
      <c r="AX13256" s="3"/>
      <c r="AY13256" s="3"/>
      <c r="AZ13256" s="3"/>
      <c r="BA13256" s="3"/>
      <c r="BB13256" s="3"/>
      <c r="BC13256" s="3"/>
      <c r="BD13256" s="3"/>
      <c r="BE13256" s="3"/>
      <c r="BF13256" s="3"/>
      <c r="BG13256" s="3"/>
    </row>
    <row r="13257" spans="1:59" x14ac:dyDescent="0.25">
      <c r="A13257" s="2"/>
      <c r="B13257" s="5"/>
      <c r="C13257" s="5"/>
      <c r="D13257" s="5"/>
      <c r="E13257" s="5"/>
      <c r="F13257" s="5"/>
      <c r="G13257" s="5"/>
      <c r="H13257" s="5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G13257" s="3"/>
      <c r="AH13257" s="3"/>
      <c r="AI13257" s="3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3"/>
      <c r="AU13257" s="5"/>
      <c r="AV13257" s="3"/>
      <c r="AW13257" s="3"/>
      <c r="AX13257" s="3"/>
      <c r="AY13257" s="3"/>
      <c r="AZ13257" s="3"/>
      <c r="BA13257" s="3"/>
      <c r="BB13257" s="3"/>
      <c r="BC13257" s="3"/>
      <c r="BD13257" s="3"/>
      <c r="BE13257" s="3"/>
      <c r="BF13257" s="3"/>
      <c r="BG13257" s="3"/>
    </row>
    <row r="13258" spans="1:59" x14ac:dyDescent="0.25">
      <c r="A13258" s="2"/>
      <c r="B13258" s="5"/>
      <c r="C13258" s="5"/>
      <c r="D13258" s="5"/>
      <c r="E13258" s="5"/>
      <c r="F13258" s="5"/>
      <c r="G13258" s="5"/>
      <c r="H13258" s="5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G13258" s="3"/>
      <c r="AH13258" s="3"/>
      <c r="AI13258" s="3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3"/>
      <c r="AU13258" s="5"/>
      <c r="AV13258" s="3"/>
      <c r="AW13258" s="3"/>
      <c r="AX13258" s="3"/>
      <c r="AY13258" s="3"/>
      <c r="AZ13258" s="3"/>
      <c r="BA13258" s="3"/>
      <c r="BB13258" s="3"/>
      <c r="BC13258" s="3"/>
      <c r="BD13258" s="3"/>
      <c r="BE13258" s="3"/>
      <c r="BF13258" s="3"/>
      <c r="BG13258" s="3"/>
    </row>
    <row r="13259" spans="1:59" x14ac:dyDescent="0.25">
      <c r="A13259" s="2"/>
      <c r="B13259" s="5"/>
      <c r="C13259" s="5"/>
      <c r="D13259" s="5"/>
      <c r="E13259" s="5"/>
      <c r="F13259" s="5"/>
      <c r="G13259" s="5"/>
      <c r="H13259" s="5"/>
      <c r="I13259" s="3"/>
      <c r="J13259" s="5"/>
      <c r="K13259" s="5"/>
      <c r="L13259" s="5"/>
      <c r="M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3"/>
      <c r="AU13259" s="5"/>
      <c r="AV13259" s="3"/>
      <c r="AW13259" s="3"/>
      <c r="AX13259" s="3"/>
      <c r="AY13259" s="3"/>
      <c r="AZ13259" s="3"/>
      <c r="BA13259" s="3"/>
      <c r="BB13259" s="3"/>
      <c r="BC13259" s="3"/>
      <c r="BD13259" s="3"/>
      <c r="BE13259" s="3"/>
      <c r="BF13259" s="3"/>
      <c r="BG13259" s="3"/>
    </row>
    <row r="13260" spans="1:59" x14ac:dyDescent="0.25">
      <c r="A13260" s="2"/>
      <c r="B13260" s="5"/>
      <c r="C13260" s="5"/>
      <c r="D13260" s="5"/>
      <c r="E13260" s="5"/>
      <c r="F13260" s="5"/>
      <c r="G13260" s="5"/>
      <c r="H13260" s="5"/>
      <c r="I13260" s="3"/>
      <c r="J13260" s="5"/>
      <c r="K13260" s="5"/>
      <c r="L13260" s="5"/>
      <c r="M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3"/>
      <c r="AU13260" s="5"/>
      <c r="AV13260" s="3"/>
      <c r="AW13260" s="3"/>
      <c r="AX13260" s="3"/>
      <c r="AY13260" s="3"/>
      <c r="AZ13260" s="3"/>
      <c r="BA13260" s="3"/>
      <c r="BB13260" s="3"/>
      <c r="BC13260" s="3"/>
      <c r="BD13260" s="3"/>
      <c r="BE13260" s="3"/>
      <c r="BF13260" s="3"/>
      <c r="BG13260" s="3"/>
    </row>
    <row r="13261" spans="1:59" x14ac:dyDescent="0.25">
      <c r="A13261" s="2"/>
      <c r="B13261" s="5"/>
      <c r="C13261" s="5"/>
      <c r="D13261" s="5"/>
      <c r="E13261" s="5"/>
      <c r="F13261" s="5"/>
      <c r="G13261" s="5"/>
      <c r="H13261" s="5"/>
      <c r="I13261" s="3"/>
      <c r="J13261" s="5"/>
      <c r="K13261" s="5"/>
      <c r="L13261" s="5"/>
      <c r="M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3"/>
      <c r="AU13261" s="5"/>
      <c r="AV13261" s="3"/>
      <c r="AW13261" s="3"/>
      <c r="AX13261" s="3"/>
      <c r="AY13261" s="3"/>
      <c r="AZ13261" s="3"/>
      <c r="BA13261" s="3"/>
      <c r="BB13261" s="3"/>
      <c r="BC13261" s="3"/>
      <c r="BD13261" s="3"/>
      <c r="BE13261" s="3"/>
      <c r="BF13261" s="3"/>
      <c r="BG13261" s="3"/>
    </row>
    <row r="13262" spans="1:59" x14ac:dyDescent="0.25">
      <c r="A13262" s="2"/>
      <c r="B13262" s="5"/>
      <c r="C13262" s="5"/>
      <c r="D13262" s="5"/>
      <c r="E13262" s="5"/>
      <c r="F13262" s="5"/>
      <c r="G13262" s="5"/>
      <c r="H13262" s="5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G13262" s="3"/>
      <c r="AH13262" s="3"/>
      <c r="AI13262" s="3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3"/>
      <c r="AU13262" s="5"/>
      <c r="AV13262" s="3"/>
      <c r="AW13262" s="3"/>
      <c r="AX13262" s="3"/>
      <c r="AY13262" s="3"/>
      <c r="AZ13262" s="3"/>
      <c r="BA13262" s="3"/>
      <c r="BB13262" s="3"/>
      <c r="BC13262" s="3"/>
      <c r="BD13262" s="3"/>
      <c r="BE13262" s="3"/>
      <c r="BF13262" s="3"/>
      <c r="BG13262" s="3"/>
    </row>
    <row r="13263" spans="1:59" x14ac:dyDescent="0.25">
      <c r="A13263" s="2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G13263" s="3"/>
      <c r="AH13263" s="3"/>
      <c r="AI13263" s="3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3"/>
      <c r="AU13263" s="5"/>
      <c r="AV13263" s="3"/>
      <c r="AW13263" s="3"/>
      <c r="AX13263" s="3"/>
      <c r="AY13263" s="3"/>
      <c r="AZ13263" s="3"/>
      <c r="BA13263" s="3"/>
      <c r="BB13263" s="3"/>
      <c r="BC13263" s="3"/>
      <c r="BD13263" s="3"/>
      <c r="BE13263" s="3"/>
      <c r="BF13263" s="3"/>
      <c r="BG13263" s="3"/>
    </row>
    <row r="13264" spans="1:59" x14ac:dyDescent="0.25">
      <c r="A13264" s="2"/>
      <c r="B13264" s="5"/>
      <c r="C13264" s="5"/>
      <c r="D13264" s="5"/>
      <c r="E13264" s="5"/>
      <c r="F13264" s="5"/>
      <c r="G13264" s="5"/>
      <c r="H13264" s="5"/>
      <c r="I13264" s="5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G13264" s="3"/>
      <c r="AH13264" s="3"/>
      <c r="AI13264" s="3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3"/>
      <c r="AU13264" s="5"/>
      <c r="AV13264" s="3"/>
      <c r="AW13264" s="3"/>
      <c r="AX13264" s="3"/>
      <c r="AY13264" s="3"/>
      <c r="AZ13264" s="3"/>
      <c r="BA13264" s="3"/>
      <c r="BB13264" s="3"/>
      <c r="BC13264" s="3"/>
      <c r="BD13264" s="3"/>
      <c r="BE13264" s="3"/>
      <c r="BF13264" s="3"/>
      <c r="BG13264" s="3"/>
    </row>
    <row r="13265" spans="1:59" x14ac:dyDescent="0.25">
      <c r="A13265" s="2"/>
      <c r="B13265" s="5"/>
      <c r="C13265" s="5"/>
      <c r="D13265" s="5"/>
      <c r="E13265" s="5"/>
      <c r="F13265" s="5"/>
      <c r="G13265" s="5"/>
      <c r="H13265" s="5"/>
      <c r="I13265" s="5"/>
      <c r="J13265" s="5"/>
      <c r="K13265" s="5"/>
      <c r="L13265" s="5"/>
      <c r="M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3"/>
      <c r="AU13265" s="5"/>
      <c r="AV13265" s="3"/>
      <c r="AW13265" s="3"/>
      <c r="AX13265" s="3"/>
      <c r="AY13265" s="3"/>
      <c r="AZ13265" s="3"/>
      <c r="BA13265" s="3"/>
      <c r="BB13265" s="3"/>
      <c r="BC13265" s="3"/>
      <c r="BD13265" s="3"/>
      <c r="BE13265" s="3"/>
      <c r="BF13265" s="3"/>
      <c r="BG13265" s="3"/>
    </row>
    <row r="13266" spans="1:59" x14ac:dyDescent="0.25">
      <c r="A13266" s="2"/>
      <c r="B13266" s="5"/>
      <c r="C13266" s="5"/>
      <c r="D13266" s="5"/>
      <c r="E13266" s="5"/>
      <c r="F13266" s="5"/>
      <c r="G13266" s="5"/>
      <c r="H13266" s="5"/>
      <c r="I13266" s="3"/>
      <c r="J13266" s="5"/>
      <c r="K13266" s="5"/>
      <c r="L13266" s="5"/>
      <c r="M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3"/>
      <c r="AU13266" s="5"/>
      <c r="AV13266" s="3"/>
      <c r="AW13266" s="3"/>
      <c r="AX13266" s="3"/>
      <c r="AY13266" s="3"/>
      <c r="AZ13266" s="3"/>
      <c r="BA13266" s="3"/>
      <c r="BB13266" s="3"/>
      <c r="BC13266" s="3"/>
      <c r="BD13266" s="3"/>
      <c r="BE13266" s="3"/>
      <c r="BF13266" s="3"/>
      <c r="BG13266" s="3"/>
    </row>
    <row r="13267" spans="1:59" x14ac:dyDescent="0.25">
      <c r="A13267" s="2"/>
      <c r="B13267" s="5"/>
      <c r="C13267" s="5"/>
      <c r="D13267" s="5"/>
      <c r="E13267" s="5"/>
      <c r="F13267" s="5"/>
      <c r="G13267" s="5"/>
      <c r="H13267" s="5"/>
      <c r="I13267" s="5"/>
      <c r="J13267" s="5"/>
      <c r="K13267" s="5"/>
      <c r="L13267" s="5"/>
      <c r="M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3"/>
      <c r="AU13267" s="5"/>
      <c r="AV13267" s="3"/>
      <c r="AW13267" s="3"/>
      <c r="AX13267" s="3"/>
      <c r="AY13267" s="3"/>
      <c r="AZ13267" s="3"/>
      <c r="BA13267" s="3"/>
      <c r="BB13267" s="3"/>
      <c r="BC13267" s="3"/>
      <c r="BD13267" s="3"/>
      <c r="BE13267" s="3"/>
      <c r="BF13267" s="3"/>
      <c r="BG13267" s="3"/>
    </row>
    <row r="13268" spans="1:59" x14ac:dyDescent="0.25">
      <c r="A13268" s="2"/>
      <c r="B13268" s="5"/>
      <c r="C13268" s="5"/>
      <c r="D13268" s="5"/>
      <c r="E13268" s="5"/>
      <c r="F13268" s="5"/>
      <c r="G13268" s="5"/>
      <c r="H13268" s="5"/>
      <c r="I13268" s="3"/>
      <c r="J13268" s="5"/>
      <c r="K13268" s="5"/>
      <c r="L13268" s="5"/>
      <c r="M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3"/>
      <c r="AU13268" s="5"/>
      <c r="AV13268" s="3"/>
      <c r="AW13268" s="3"/>
      <c r="AX13268" s="3"/>
      <c r="AY13268" s="3"/>
      <c r="AZ13268" s="3"/>
      <c r="BA13268" s="3"/>
      <c r="BB13268" s="3"/>
      <c r="BC13268" s="3"/>
      <c r="BD13268" s="3"/>
      <c r="BE13268" s="3"/>
      <c r="BF13268" s="3"/>
      <c r="BG13268" s="3"/>
    </row>
    <row r="13269" spans="1:59" x14ac:dyDescent="0.25">
      <c r="A13269" s="2"/>
      <c r="B13269" s="5"/>
      <c r="C13269" s="5"/>
      <c r="D13269" s="5"/>
      <c r="E13269" s="5"/>
      <c r="F13269" s="5"/>
      <c r="G13269" s="5"/>
      <c r="H13269" s="5"/>
      <c r="I13269" s="5"/>
      <c r="J13269" s="5"/>
      <c r="K13269" s="5"/>
      <c r="L13269" s="5"/>
      <c r="M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3"/>
      <c r="AU13269" s="5"/>
      <c r="AV13269" s="3"/>
      <c r="AW13269" s="3"/>
      <c r="AX13269" s="3"/>
      <c r="AY13269" s="3"/>
      <c r="AZ13269" s="3"/>
      <c r="BA13269" s="3"/>
      <c r="BB13269" s="3"/>
      <c r="BC13269" s="3"/>
      <c r="BD13269" s="3"/>
      <c r="BE13269" s="3"/>
      <c r="BF13269" s="3"/>
      <c r="BG13269" s="3"/>
    </row>
    <row r="13270" spans="1:59" x14ac:dyDescent="0.25">
      <c r="A13270" s="2"/>
      <c r="B13270" s="5"/>
      <c r="C13270" s="5"/>
      <c r="D13270" s="5"/>
      <c r="E13270" s="5"/>
      <c r="F13270" s="5"/>
      <c r="G13270" s="5"/>
      <c r="H13270" s="5"/>
      <c r="I13270" s="5"/>
      <c r="J13270" s="5"/>
      <c r="K13270" s="5"/>
      <c r="L13270" s="5"/>
      <c r="M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3"/>
      <c r="AU13270" s="5"/>
      <c r="AV13270" s="3"/>
      <c r="AW13270" s="3"/>
      <c r="AX13270" s="3"/>
      <c r="AY13270" s="3"/>
      <c r="AZ13270" s="3"/>
      <c r="BA13270" s="3"/>
      <c r="BB13270" s="3"/>
      <c r="BC13270" s="3"/>
      <c r="BD13270" s="3"/>
      <c r="BE13270" s="3"/>
      <c r="BF13270" s="3"/>
      <c r="BG13270" s="3"/>
    </row>
    <row r="13271" spans="1:59" x14ac:dyDescent="0.25">
      <c r="A13271" s="2"/>
      <c r="B13271" s="5"/>
      <c r="C13271" s="5"/>
      <c r="D13271" s="5"/>
      <c r="E13271" s="5"/>
      <c r="F13271" s="5"/>
      <c r="G13271" s="5"/>
      <c r="H13271" s="5"/>
      <c r="I13271" s="3"/>
      <c r="J13271" s="5"/>
      <c r="K13271" s="5"/>
      <c r="L13271" s="5"/>
      <c r="M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3"/>
      <c r="AU13271" s="5"/>
      <c r="AV13271" s="3"/>
      <c r="AW13271" s="3"/>
      <c r="AX13271" s="3"/>
      <c r="AY13271" s="3"/>
      <c r="AZ13271" s="3"/>
      <c r="BA13271" s="3"/>
      <c r="BB13271" s="3"/>
      <c r="BC13271" s="3"/>
      <c r="BD13271" s="3"/>
      <c r="BE13271" s="3"/>
      <c r="BF13271" s="3"/>
      <c r="BG13271" s="3"/>
    </row>
    <row r="13272" spans="1:59" x14ac:dyDescent="0.25">
      <c r="A13272" s="2"/>
      <c r="B13272" s="5"/>
      <c r="C13272" s="5"/>
      <c r="D13272" s="5"/>
      <c r="E13272" s="5"/>
      <c r="F13272" s="5"/>
      <c r="G13272" s="5"/>
      <c r="H13272" s="5"/>
      <c r="I13272" s="3"/>
      <c r="J13272" s="5"/>
      <c r="K13272" s="5"/>
      <c r="L13272" s="5"/>
      <c r="M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3"/>
      <c r="AU13272" s="5"/>
      <c r="AV13272" s="3"/>
      <c r="AW13272" s="3"/>
      <c r="AX13272" s="3"/>
      <c r="AY13272" s="3"/>
      <c r="AZ13272" s="3"/>
      <c r="BA13272" s="3"/>
      <c r="BB13272" s="3"/>
      <c r="BC13272" s="3"/>
      <c r="BD13272" s="3"/>
      <c r="BE13272" s="3"/>
      <c r="BF13272" s="3"/>
      <c r="BG13272" s="3"/>
    </row>
    <row r="13273" spans="1:59" x14ac:dyDescent="0.25">
      <c r="A13273" s="2"/>
      <c r="B13273" s="5"/>
      <c r="C13273" s="5"/>
      <c r="D13273" s="5"/>
      <c r="E13273" s="5"/>
      <c r="F13273" s="5"/>
      <c r="G13273" s="5"/>
      <c r="H13273" s="5"/>
      <c r="I13273" s="3"/>
      <c r="J13273" s="5"/>
      <c r="K13273" s="5"/>
      <c r="L13273" s="5"/>
      <c r="M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3"/>
      <c r="AU13273" s="5"/>
      <c r="AV13273" s="3"/>
      <c r="AW13273" s="3"/>
      <c r="AX13273" s="3"/>
      <c r="AY13273" s="3"/>
      <c r="AZ13273" s="3"/>
      <c r="BA13273" s="3"/>
      <c r="BB13273" s="3"/>
      <c r="BC13273" s="3"/>
      <c r="BD13273" s="3"/>
      <c r="BE13273" s="3"/>
      <c r="BF13273" s="3"/>
      <c r="BG13273" s="3"/>
    </row>
    <row r="13274" spans="1:59" x14ac:dyDescent="0.25">
      <c r="A13274" s="2"/>
      <c r="B13274" s="5"/>
      <c r="C13274" s="5"/>
      <c r="D13274" s="5"/>
      <c r="E13274" s="5"/>
      <c r="F13274" s="5"/>
      <c r="G13274" s="5"/>
      <c r="H13274" s="5"/>
      <c r="I13274" s="3"/>
      <c r="J13274" s="5"/>
      <c r="K13274" s="5"/>
      <c r="L13274" s="5"/>
      <c r="M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3"/>
      <c r="AU13274" s="5"/>
      <c r="AV13274" s="3"/>
      <c r="AW13274" s="3"/>
      <c r="AX13274" s="3"/>
      <c r="AY13274" s="3"/>
      <c r="AZ13274" s="3"/>
      <c r="BA13274" s="3"/>
      <c r="BB13274" s="3"/>
      <c r="BC13274" s="3"/>
      <c r="BD13274" s="3"/>
      <c r="BE13274" s="3"/>
      <c r="BF13274" s="3"/>
      <c r="BG13274" s="3"/>
    </row>
    <row r="13275" spans="1:59" x14ac:dyDescent="0.25">
      <c r="A13275" s="2"/>
      <c r="B13275" s="5"/>
      <c r="C13275" s="5"/>
      <c r="D13275" s="5"/>
      <c r="E13275" s="5"/>
      <c r="F13275" s="5"/>
      <c r="G13275" s="5"/>
      <c r="H13275" s="5"/>
      <c r="I13275" s="3"/>
      <c r="J13275" s="5"/>
      <c r="K13275" s="5"/>
      <c r="L13275" s="5"/>
      <c r="M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3"/>
      <c r="AU13275" s="5"/>
      <c r="AV13275" s="3"/>
      <c r="AW13275" s="3"/>
      <c r="AX13275" s="3"/>
      <c r="AY13275" s="3"/>
      <c r="AZ13275" s="3"/>
      <c r="BA13275" s="3"/>
      <c r="BB13275" s="3"/>
      <c r="BC13275" s="3"/>
      <c r="BD13275" s="3"/>
      <c r="BE13275" s="3"/>
      <c r="BF13275" s="3"/>
      <c r="BG13275" s="3"/>
    </row>
    <row r="13276" spans="1:59" x14ac:dyDescent="0.25">
      <c r="A13276" s="2"/>
      <c r="B13276" s="5"/>
      <c r="C13276" s="5"/>
      <c r="D13276" s="5"/>
      <c r="E13276" s="5"/>
      <c r="F13276" s="5"/>
      <c r="G13276" s="5"/>
      <c r="H13276" s="5"/>
      <c r="I13276" s="3"/>
      <c r="J13276" s="5"/>
      <c r="K13276" s="5"/>
      <c r="L13276" s="5"/>
      <c r="M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3"/>
      <c r="AU13276" s="5"/>
      <c r="AV13276" s="3"/>
      <c r="AW13276" s="3"/>
      <c r="AX13276" s="3"/>
      <c r="AY13276" s="3"/>
      <c r="AZ13276" s="3"/>
      <c r="BA13276" s="3"/>
      <c r="BB13276" s="3"/>
      <c r="BC13276" s="3"/>
      <c r="BD13276" s="3"/>
      <c r="BE13276" s="3"/>
      <c r="BF13276" s="3"/>
      <c r="BG13276" s="3"/>
    </row>
    <row r="13277" spans="1:59" x14ac:dyDescent="0.25">
      <c r="A13277" s="2"/>
      <c r="B13277" s="5"/>
      <c r="C13277" s="5"/>
      <c r="D13277" s="5"/>
      <c r="E13277" s="5"/>
      <c r="F13277" s="5"/>
      <c r="G13277" s="5"/>
      <c r="H13277" s="5"/>
      <c r="I13277" s="3"/>
      <c r="J13277" s="5"/>
      <c r="K13277" s="5"/>
      <c r="L13277" s="5"/>
      <c r="M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3"/>
      <c r="AU13277" s="5"/>
      <c r="AV13277" s="3"/>
      <c r="AW13277" s="3"/>
      <c r="AX13277" s="3"/>
      <c r="AY13277" s="3"/>
      <c r="AZ13277" s="3"/>
      <c r="BA13277" s="3"/>
      <c r="BB13277" s="3"/>
      <c r="BC13277" s="3"/>
      <c r="BD13277" s="3"/>
      <c r="BE13277" s="3"/>
      <c r="BF13277" s="3"/>
      <c r="BG13277" s="3"/>
    </row>
    <row r="13278" spans="1:59" x14ac:dyDescent="0.25">
      <c r="A13278" s="2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  <c r="L13278" s="5"/>
      <c r="M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3"/>
      <c r="AU13278" s="5"/>
      <c r="AV13278" s="3"/>
      <c r="AW13278" s="3"/>
      <c r="AX13278" s="3"/>
      <c r="AY13278" s="3"/>
      <c r="AZ13278" s="3"/>
      <c r="BA13278" s="3"/>
      <c r="BB13278" s="3"/>
      <c r="BC13278" s="3"/>
      <c r="BD13278" s="3"/>
      <c r="BE13278" s="3"/>
      <c r="BF13278" s="3"/>
      <c r="BG13278" s="3"/>
    </row>
    <row r="13279" spans="1:59" x14ac:dyDescent="0.25">
      <c r="A13279" s="2"/>
      <c r="B13279" s="5"/>
      <c r="C13279" s="5"/>
      <c r="D13279" s="5"/>
      <c r="E13279" s="5"/>
      <c r="F13279" s="5"/>
      <c r="G13279" s="5"/>
      <c r="H13279" s="5"/>
      <c r="I13279" s="3"/>
      <c r="J13279" s="5"/>
      <c r="K13279" s="5"/>
      <c r="L13279" s="5"/>
      <c r="M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3"/>
      <c r="AU13279" s="5"/>
      <c r="AV13279" s="3"/>
      <c r="AW13279" s="3"/>
      <c r="AX13279" s="3"/>
      <c r="AY13279" s="3"/>
      <c r="AZ13279" s="3"/>
      <c r="BA13279" s="3"/>
      <c r="BB13279" s="3"/>
      <c r="BC13279" s="3"/>
      <c r="BD13279" s="3"/>
      <c r="BE13279" s="3"/>
      <c r="BF13279" s="3"/>
      <c r="BG13279" s="3"/>
    </row>
    <row r="13280" spans="1:59" x14ac:dyDescent="0.25">
      <c r="A13280" s="2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5"/>
      <c r="M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3"/>
      <c r="AU13280" s="5"/>
      <c r="AV13280" s="3"/>
      <c r="AW13280" s="3"/>
      <c r="AX13280" s="3"/>
      <c r="AY13280" s="3"/>
      <c r="AZ13280" s="3"/>
      <c r="BA13280" s="3"/>
      <c r="BB13280" s="3"/>
      <c r="BC13280" s="3"/>
      <c r="BD13280" s="3"/>
      <c r="BE13280" s="3"/>
      <c r="BF13280" s="3"/>
      <c r="BG13280" s="3"/>
    </row>
    <row r="13281" spans="1:59" x14ac:dyDescent="0.25">
      <c r="A13281" s="2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  <c r="L13281" s="5"/>
      <c r="M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3"/>
      <c r="AU13281" s="5"/>
      <c r="AV13281" s="3"/>
      <c r="AW13281" s="3"/>
      <c r="AX13281" s="3"/>
      <c r="AY13281" s="3"/>
      <c r="AZ13281" s="3"/>
      <c r="BA13281" s="3"/>
      <c r="BB13281" s="3"/>
      <c r="BC13281" s="3"/>
      <c r="BD13281" s="3"/>
      <c r="BE13281" s="3"/>
      <c r="BF13281" s="3"/>
      <c r="BG13281" s="3"/>
    </row>
    <row r="13282" spans="1:59" x14ac:dyDescent="0.25">
      <c r="A13282" s="2"/>
      <c r="B13282" s="5"/>
      <c r="C13282" s="5"/>
      <c r="D13282" s="5"/>
      <c r="E13282" s="5"/>
      <c r="F13282" s="5"/>
      <c r="G13282" s="5"/>
      <c r="H13282" s="5"/>
      <c r="I13282" s="3"/>
      <c r="J13282" s="5"/>
      <c r="K13282" s="5"/>
      <c r="L13282" s="5"/>
      <c r="M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3"/>
      <c r="AU13282" s="5"/>
      <c r="AV13282" s="3"/>
      <c r="AW13282" s="3"/>
      <c r="AX13282" s="3"/>
      <c r="AY13282" s="3"/>
      <c r="AZ13282" s="3"/>
      <c r="BA13282" s="3"/>
      <c r="BB13282" s="3"/>
      <c r="BC13282" s="3"/>
      <c r="BD13282" s="3"/>
      <c r="BE13282" s="3"/>
      <c r="BF13282" s="3"/>
      <c r="BG13282" s="3"/>
    </row>
    <row r="13283" spans="1:59" x14ac:dyDescent="0.25">
      <c r="A13283" s="2"/>
      <c r="B13283" s="5"/>
      <c r="C13283" s="5"/>
      <c r="D13283" s="5"/>
      <c r="E13283" s="5"/>
      <c r="F13283" s="5"/>
      <c r="G13283" s="5"/>
      <c r="H13283" s="5"/>
      <c r="I13283" s="5"/>
      <c r="J13283" s="5"/>
      <c r="K13283" s="5"/>
      <c r="L13283" s="5"/>
      <c r="M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3"/>
      <c r="AU13283" s="5"/>
      <c r="AV13283" s="3"/>
      <c r="AW13283" s="3"/>
      <c r="AX13283" s="3"/>
      <c r="AY13283" s="3"/>
      <c r="AZ13283" s="3"/>
      <c r="BA13283" s="3"/>
      <c r="BB13283" s="3"/>
      <c r="BC13283" s="3"/>
      <c r="BD13283" s="3"/>
      <c r="BE13283" s="3"/>
      <c r="BF13283" s="3"/>
      <c r="BG13283" s="3"/>
    </row>
    <row r="13284" spans="1:59" x14ac:dyDescent="0.25">
      <c r="A13284" s="2"/>
      <c r="B13284" s="5"/>
      <c r="C13284" s="5"/>
      <c r="D13284" s="5"/>
      <c r="E13284" s="5"/>
      <c r="F13284" s="5"/>
      <c r="G13284" s="5"/>
      <c r="H13284" s="5"/>
      <c r="I13284" s="3"/>
      <c r="J13284" s="5"/>
      <c r="K13284" s="5"/>
      <c r="L13284" s="5"/>
      <c r="M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3"/>
      <c r="AU13284" s="5"/>
      <c r="AV13284" s="3"/>
      <c r="AW13284" s="3"/>
      <c r="AX13284" s="3"/>
      <c r="AY13284" s="3"/>
      <c r="AZ13284" s="3"/>
      <c r="BA13284" s="3"/>
      <c r="BB13284" s="3"/>
      <c r="BC13284" s="3"/>
      <c r="BD13284" s="3"/>
      <c r="BE13284" s="3"/>
      <c r="BF13284" s="3"/>
      <c r="BG13284" s="3"/>
    </row>
    <row r="13285" spans="1:59" x14ac:dyDescent="0.25">
      <c r="A13285" s="2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  <c r="L13285" s="5"/>
      <c r="M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3"/>
      <c r="AU13285" s="5"/>
      <c r="AV13285" s="3"/>
      <c r="AW13285" s="3"/>
      <c r="AX13285" s="3"/>
      <c r="AY13285" s="3"/>
      <c r="AZ13285" s="3"/>
      <c r="BA13285" s="3"/>
      <c r="BB13285" s="3"/>
      <c r="BC13285" s="3"/>
      <c r="BD13285" s="3"/>
      <c r="BE13285" s="3"/>
      <c r="BF13285" s="3"/>
      <c r="BG13285" s="3"/>
    </row>
    <row r="13286" spans="1:59" x14ac:dyDescent="0.25">
      <c r="A13286" s="2"/>
      <c r="B13286" s="5"/>
      <c r="C13286" s="5"/>
      <c r="D13286" s="5"/>
      <c r="E13286" s="5"/>
      <c r="F13286" s="5"/>
      <c r="G13286" s="5"/>
      <c r="H13286" s="5"/>
      <c r="I13286" s="3"/>
      <c r="J13286" s="5"/>
      <c r="K13286" s="5"/>
      <c r="L13286" s="5"/>
      <c r="M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3"/>
      <c r="AU13286" s="5"/>
      <c r="AV13286" s="3"/>
      <c r="AW13286" s="3"/>
      <c r="AX13286" s="3"/>
      <c r="AY13286" s="3"/>
      <c r="AZ13286" s="3"/>
      <c r="BA13286" s="3"/>
      <c r="BB13286" s="3"/>
      <c r="BC13286" s="3"/>
      <c r="BD13286" s="3"/>
      <c r="BE13286" s="3"/>
      <c r="BF13286" s="3"/>
      <c r="BG13286" s="3"/>
    </row>
    <row r="13287" spans="1:59" x14ac:dyDescent="0.25">
      <c r="A13287" s="2"/>
      <c r="B13287" s="5"/>
      <c r="C13287" s="5"/>
      <c r="D13287" s="5"/>
      <c r="E13287" s="5"/>
      <c r="F13287" s="5"/>
      <c r="G13287" s="5"/>
      <c r="H13287" s="5"/>
      <c r="I13287" s="5"/>
      <c r="J13287" s="5"/>
      <c r="K13287" s="5"/>
      <c r="L13287" s="5"/>
      <c r="M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3"/>
      <c r="AU13287" s="5"/>
      <c r="AV13287" s="3"/>
      <c r="AW13287" s="3"/>
      <c r="AX13287" s="3"/>
      <c r="AY13287" s="3"/>
      <c r="AZ13287" s="3"/>
      <c r="BA13287" s="3"/>
      <c r="BB13287" s="3"/>
      <c r="BC13287" s="3"/>
      <c r="BD13287" s="3"/>
      <c r="BE13287" s="3"/>
      <c r="BF13287" s="3"/>
      <c r="BG13287" s="3"/>
    </row>
    <row r="13288" spans="1:59" x14ac:dyDescent="0.25">
      <c r="A13288" s="2"/>
      <c r="B13288" s="5"/>
      <c r="C13288" s="5"/>
      <c r="D13288" s="5"/>
      <c r="E13288" s="5"/>
      <c r="F13288" s="5"/>
      <c r="G13288" s="5"/>
      <c r="H13288" s="5"/>
      <c r="I13288" s="3"/>
      <c r="J13288" s="5"/>
      <c r="K13288" s="5"/>
      <c r="L13288" s="5"/>
      <c r="M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3"/>
      <c r="AU13288" s="5"/>
      <c r="AV13288" s="3"/>
      <c r="AW13288" s="3"/>
      <c r="AX13288" s="3"/>
      <c r="AY13288" s="3"/>
      <c r="AZ13288" s="3"/>
      <c r="BA13288" s="3"/>
      <c r="BB13288" s="3"/>
      <c r="BC13288" s="3"/>
      <c r="BD13288" s="3"/>
      <c r="BE13288" s="3"/>
      <c r="BF13288" s="3"/>
      <c r="BG13288" s="3"/>
    </row>
    <row r="13289" spans="1:59" x14ac:dyDescent="0.25">
      <c r="A13289" s="2"/>
      <c r="B13289" s="5"/>
      <c r="C13289" s="5"/>
      <c r="D13289" s="5"/>
      <c r="E13289" s="5"/>
      <c r="F13289" s="5"/>
      <c r="G13289" s="5"/>
      <c r="H13289" s="5"/>
      <c r="I13289" s="3"/>
      <c r="J13289" s="5"/>
      <c r="K13289" s="5"/>
      <c r="L13289" s="5"/>
      <c r="M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3"/>
      <c r="AU13289" s="5"/>
      <c r="AV13289" s="3"/>
      <c r="AW13289" s="3"/>
      <c r="AX13289" s="3"/>
      <c r="AY13289" s="3"/>
      <c r="AZ13289" s="3"/>
      <c r="BA13289" s="3"/>
      <c r="BB13289" s="3"/>
      <c r="BC13289" s="3"/>
      <c r="BD13289" s="3"/>
      <c r="BE13289" s="3"/>
      <c r="BF13289" s="3"/>
      <c r="BG13289" s="3"/>
    </row>
    <row r="13290" spans="1:59" x14ac:dyDescent="0.25">
      <c r="A13290" s="2"/>
      <c r="B13290" s="5"/>
      <c r="C13290" s="5"/>
      <c r="D13290" s="5"/>
      <c r="E13290" s="5"/>
      <c r="F13290" s="5"/>
      <c r="G13290" s="5"/>
      <c r="H13290" s="5"/>
      <c r="I13290" s="3"/>
      <c r="J13290" s="5"/>
      <c r="K13290" s="5"/>
      <c r="L13290" s="5"/>
      <c r="M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3"/>
      <c r="AU13290" s="5"/>
      <c r="AV13290" s="3"/>
      <c r="AW13290" s="3"/>
      <c r="AX13290" s="3"/>
      <c r="AY13290" s="3"/>
      <c r="AZ13290" s="3"/>
      <c r="BA13290" s="3"/>
      <c r="BB13290" s="3"/>
      <c r="BC13290" s="3"/>
      <c r="BD13290" s="3"/>
      <c r="BE13290" s="3"/>
      <c r="BF13290" s="3"/>
      <c r="BG13290" s="3"/>
    </row>
    <row r="13291" spans="1:59" x14ac:dyDescent="0.25">
      <c r="A13291" s="2"/>
      <c r="B13291" s="5"/>
      <c r="C13291" s="5"/>
      <c r="D13291" s="5"/>
      <c r="E13291" s="5"/>
      <c r="F13291" s="5"/>
      <c r="G13291" s="5"/>
      <c r="H13291" s="5"/>
      <c r="I13291" s="3"/>
      <c r="J13291" s="5"/>
      <c r="K13291" s="5"/>
      <c r="L13291" s="5"/>
      <c r="M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3"/>
      <c r="AU13291" s="5"/>
      <c r="AV13291" s="3"/>
      <c r="AW13291" s="3"/>
      <c r="AX13291" s="3"/>
      <c r="AY13291" s="3"/>
      <c r="AZ13291" s="3"/>
      <c r="BA13291" s="3"/>
      <c r="BB13291" s="3"/>
      <c r="BC13291" s="3"/>
      <c r="BD13291" s="3"/>
      <c r="BE13291" s="3"/>
      <c r="BF13291" s="3"/>
      <c r="BG13291" s="3"/>
    </row>
    <row r="13292" spans="1:59" x14ac:dyDescent="0.25">
      <c r="A13292" s="2"/>
      <c r="B13292" s="5"/>
      <c r="C13292" s="5"/>
      <c r="D13292" s="5"/>
      <c r="E13292" s="5"/>
      <c r="F13292" s="5"/>
      <c r="G13292" s="5"/>
      <c r="H13292" s="5"/>
      <c r="I13292" s="3"/>
      <c r="J13292" s="5"/>
      <c r="K13292" s="5"/>
      <c r="L13292" s="5"/>
      <c r="M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3"/>
      <c r="AU13292" s="5"/>
      <c r="AV13292" s="3"/>
      <c r="AW13292" s="3"/>
      <c r="AX13292" s="3"/>
      <c r="AY13292" s="3"/>
      <c r="AZ13292" s="3"/>
      <c r="BA13292" s="3"/>
      <c r="BB13292" s="3"/>
      <c r="BC13292" s="3"/>
      <c r="BD13292" s="3"/>
      <c r="BE13292" s="3"/>
      <c r="BF13292" s="3"/>
      <c r="BG13292" s="3"/>
    </row>
    <row r="13293" spans="1:59" x14ac:dyDescent="0.25">
      <c r="A13293" s="2"/>
      <c r="B13293" s="5"/>
      <c r="C13293" s="5"/>
      <c r="D13293" s="5"/>
      <c r="E13293" s="5"/>
      <c r="F13293" s="5"/>
      <c r="G13293" s="5"/>
      <c r="H13293" s="5"/>
      <c r="I13293" s="3"/>
      <c r="J13293" s="5"/>
      <c r="K13293" s="5"/>
      <c r="L13293" s="5"/>
      <c r="M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3"/>
      <c r="AU13293" s="5"/>
      <c r="AV13293" s="3"/>
      <c r="AW13293" s="3"/>
      <c r="AX13293" s="3"/>
      <c r="AY13293" s="3"/>
      <c r="AZ13293" s="3"/>
      <c r="BA13293" s="3"/>
      <c r="BB13293" s="3"/>
      <c r="BC13293" s="3"/>
      <c r="BD13293" s="3"/>
      <c r="BE13293" s="3"/>
      <c r="BF13293" s="3"/>
      <c r="BG13293" s="3"/>
    </row>
    <row r="13294" spans="1:59" x14ac:dyDescent="0.25">
      <c r="A13294" s="2"/>
      <c r="B13294" s="5"/>
      <c r="C13294" s="5"/>
      <c r="D13294" s="5"/>
      <c r="E13294" s="5"/>
      <c r="F13294" s="5"/>
      <c r="G13294" s="5"/>
      <c r="H13294" s="5"/>
      <c r="I13294" s="3"/>
      <c r="J13294" s="5"/>
      <c r="K13294" s="5"/>
      <c r="L13294" s="5"/>
      <c r="M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3"/>
      <c r="AU13294" s="5"/>
      <c r="AV13294" s="3"/>
      <c r="AW13294" s="3"/>
      <c r="AX13294" s="3"/>
      <c r="AY13294" s="3"/>
      <c r="AZ13294" s="3"/>
      <c r="BA13294" s="3"/>
      <c r="BB13294" s="3"/>
      <c r="BC13294" s="3"/>
      <c r="BD13294" s="3"/>
      <c r="BE13294" s="3"/>
      <c r="BF13294" s="3"/>
      <c r="BG13294" s="3"/>
    </row>
    <row r="13295" spans="1:59" x14ac:dyDescent="0.25">
      <c r="A13295" s="2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  <c r="L13295" s="5"/>
      <c r="M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3"/>
      <c r="AU13295" s="5"/>
      <c r="AV13295" s="3"/>
      <c r="AW13295" s="3"/>
      <c r="AX13295" s="3"/>
      <c r="AY13295" s="3"/>
      <c r="AZ13295" s="3"/>
      <c r="BA13295" s="3"/>
      <c r="BB13295" s="3"/>
      <c r="BC13295" s="3"/>
      <c r="BD13295" s="3"/>
      <c r="BE13295" s="3"/>
      <c r="BF13295" s="3"/>
      <c r="BG13295" s="3"/>
    </row>
    <row r="13296" spans="1:59" x14ac:dyDescent="0.25">
      <c r="A13296" s="2"/>
      <c r="B13296" s="5"/>
      <c r="C13296" s="5"/>
      <c r="D13296" s="5"/>
      <c r="E13296" s="5"/>
      <c r="F13296" s="5"/>
      <c r="G13296" s="5"/>
      <c r="H13296" s="5"/>
      <c r="I13296" s="3"/>
      <c r="J13296" s="5"/>
      <c r="K13296" s="5"/>
      <c r="L13296" s="5"/>
      <c r="M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3"/>
      <c r="AU13296" s="5"/>
      <c r="AV13296" s="3"/>
      <c r="AW13296" s="3"/>
      <c r="AX13296" s="3"/>
      <c r="AY13296" s="3"/>
      <c r="AZ13296" s="3"/>
      <c r="BA13296" s="3"/>
      <c r="BB13296" s="3"/>
      <c r="BC13296" s="3"/>
      <c r="BD13296" s="3"/>
      <c r="BE13296" s="3"/>
      <c r="BF13296" s="3"/>
      <c r="BG13296" s="3"/>
    </row>
    <row r="13297" spans="1:59" x14ac:dyDescent="0.25">
      <c r="A13297" s="2"/>
      <c r="B13297" s="5"/>
      <c r="C13297" s="5"/>
      <c r="D13297" s="5"/>
      <c r="E13297" s="5"/>
      <c r="F13297" s="5"/>
      <c r="G13297" s="5"/>
      <c r="H13297" s="5"/>
      <c r="I13297" s="3"/>
      <c r="J13297" s="5"/>
      <c r="K13297" s="5"/>
      <c r="L13297" s="5"/>
      <c r="M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3"/>
      <c r="AU13297" s="5"/>
      <c r="AV13297" s="3"/>
      <c r="AW13297" s="3"/>
      <c r="AX13297" s="3"/>
      <c r="AY13297" s="3"/>
      <c r="AZ13297" s="3"/>
      <c r="BA13297" s="3"/>
      <c r="BB13297" s="3"/>
      <c r="BC13297" s="3"/>
      <c r="BD13297" s="3"/>
      <c r="BE13297" s="3"/>
      <c r="BF13297" s="3"/>
      <c r="BG13297" s="3"/>
    </row>
    <row r="13298" spans="1:59" x14ac:dyDescent="0.25">
      <c r="A13298" s="2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  <c r="L13298" s="5"/>
      <c r="M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3"/>
      <c r="AU13298" s="5"/>
      <c r="AV13298" s="3"/>
      <c r="AW13298" s="3"/>
      <c r="AX13298" s="3"/>
      <c r="AY13298" s="3"/>
      <c r="AZ13298" s="3"/>
      <c r="BA13298" s="3"/>
      <c r="BB13298" s="3"/>
      <c r="BC13298" s="3"/>
      <c r="BD13298" s="3"/>
      <c r="BE13298" s="3"/>
      <c r="BF13298" s="3"/>
      <c r="BG13298" s="3"/>
    </row>
    <row r="13299" spans="1:59" x14ac:dyDescent="0.25">
      <c r="A13299" s="2"/>
      <c r="B13299" s="5"/>
      <c r="C13299" s="5"/>
      <c r="D13299" s="5"/>
      <c r="E13299" s="5"/>
      <c r="F13299" s="5"/>
      <c r="G13299" s="5"/>
      <c r="H13299" s="5"/>
      <c r="I13299" s="3"/>
      <c r="J13299" s="5"/>
      <c r="K13299" s="5"/>
      <c r="L13299" s="5"/>
      <c r="M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3"/>
      <c r="AU13299" s="5"/>
      <c r="AV13299" s="3"/>
      <c r="AW13299" s="3"/>
      <c r="AX13299" s="3"/>
      <c r="AY13299" s="3"/>
      <c r="AZ13299" s="3"/>
      <c r="BA13299" s="3"/>
      <c r="BB13299" s="3"/>
      <c r="BC13299" s="3"/>
      <c r="BD13299" s="3"/>
      <c r="BE13299" s="3"/>
      <c r="BF13299" s="3"/>
      <c r="BG13299" s="3"/>
    </row>
    <row r="13300" spans="1:59" x14ac:dyDescent="0.25">
      <c r="A13300" s="2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  <c r="L13300" s="5"/>
      <c r="M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3"/>
      <c r="AU13300" s="5"/>
      <c r="AV13300" s="3"/>
      <c r="AW13300" s="3"/>
      <c r="AX13300" s="3"/>
      <c r="AY13300" s="3"/>
      <c r="AZ13300" s="3"/>
      <c r="BA13300" s="3"/>
      <c r="BB13300" s="3"/>
      <c r="BC13300" s="3"/>
      <c r="BD13300" s="3"/>
      <c r="BE13300" s="3"/>
      <c r="BF13300" s="3"/>
      <c r="BG13300" s="3"/>
    </row>
    <row r="13301" spans="1:59" x14ac:dyDescent="0.25">
      <c r="A13301" s="2"/>
      <c r="B13301" s="5"/>
      <c r="C13301" s="5"/>
      <c r="D13301" s="5"/>
      <c r="E13301" s="5"/>
      <c r="F13301" s="5"/>
      <c r="G13301" s="5"/>
      <c r="H13301" s="5"/>
      <c r="I13301" s="3"/>
      <c r="J13301" s="5"/>
      <c r="K13301" s="5"/>
      <c r="L13301" s="5"/>
      <c r="M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3"/>
      <c r="AU13301" s="5"/>
      <c r="AV13301" s="3"/>
      <c r="AW13301" s="3"/>
      <c r="AX13301" s="3"/>
      <c r="AY13301" s="3"/>
      <c r="AZ13301" s="3"/>
      <c r="BA13301" s="3"/>
      <c r="BB13301" s="3"/>
      <c r="BC13301" s="3"/>
      <c r="BD13301" s="3"/>
      <c r="BE13301" s="3"/>
      <c r="BF13301" s="3"/>
      <c r="BG13301" s="3"/>
    </row>
    <row r="13302" spans="1:59" x14ac:dyDescent="0.25">
      <c r="A13302" s="2"/>
      <c r="B13302" s="5"/>
      <c r="C13302" s="5"/>
      <c r="D13302" s="5"/>
      <c r="E13302" s="5"/>
      <c r="F13302" s="5"/>
      <c r="G13302" s="5"/>
      <c r="H13302" s="5"/>
      <c r="I13302" s="3"/>
      <c r="J13302" s="5"/>
      <c r="K13302" s="5"/>
      <c r="L13302" s="5"/>
      <c r="M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3"/>
      <c r="AU13302" s="5"/>
      <c r="AV13302" s="3"/>
      <c r="AW13302" s="3"/>
      <c r="AX13302" s="3"/>
      <c r="AY13302" s="3"/>
      <c r="AZ13302" s="3"/>
      <c r="BA13302" s="3"/>
      <c r="BB13302" s="3"/>
      <c r="BC13302" s="3"/>
      <c r="BD13302" s="3"/>
      <c r="BE13302" s="3"/>
      <c r="BF13302" s="3"/>
      <c r="BG13302" s="3"/>
    </row>
    <row r="13303" spans="1:59" x14ac:dyDescent="0.25">
      <c r="A13303" s="2"/>
      <c r="B13303" s="5"/>
      <c r="C13303" s="5"/>
      <c r="D13303" s="5"/>
      <c r="E13303" s="5"/>
      <c r="F13303" s="5"/>
      <c r="G13303" s="5"/>
      <c r="H13303" s="5"/>
      <c r="I13303" s="3"/>
      <c r="J13303" s="5"/>
      <c r="K13303" s="5"/>
      <c r="L13303" s="5"/>
      <c r="M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3"/>
      <c r="AU13303" s="5"/>
      <c r="AV13303" s="3"/>
      <c r="AW13303" s="3"/>
      <c r="AX13303" s="3"/>
      <c r="AY13303" s="3"/>
      <c r="AZ13303" s="3"/>
      <c r="BA13303" s="3"/>
      <c r="BB13303" s="3"/>
      <c r="BC13303" s="3"/>
      <c r="BD13303" s="3"/>
      <c r="BE13303" s="3"/>
      <c r="BF13303" s="3"/>
      <c r="BG13303" s="3"/>
    </row>
    <row r="13304" spans="1:59" x14ac:dyDescent="0.25">
      <c r="A13304" s="2"/>
      <c r="B13304" s="5"/>
      <c r="C13304" s="5"/>
      <c r="D13304" s="5"/>
      <c r="E13304" s="5"/>
      <c r="F13304" s="5"/>
      <c r="G13304" s="5"/>
      <c r="H13304" s="5"/>
      <c r="I13304" s="5"/>
      <c r="J13304" s="5"/>
      <c r="K13304" s="5"/>
      <c r="L13304" s="5"/>
      <c r="M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3"/>
      <c r="AU13304" s="5"/>
      <c r="AV13304" s="3"/>
      <c r="AW13304" s="3"/>
      <c r="AX13304" s="3"/>
      <c r="AY13304" s="3"/>
      <c r="AZ13304" s="3"/>
      <c r="BA13304" s="3"/>
      <c r="BB13304" s="3"/>
      <c r="BC13304" s="3"/>
      <c r="BD13304" s="3"/>
      <c r="BE13304" s="3"/>
      <c r="BF13304" s="3"/>
      <c r="BG13304" s="3"/>
    </row>
    <row r="13305" spans="1:59" x14ac:dyDescent="0.25">
      <c r="A13305" s="2"/>
      <c r="B13305" s="5"/>
      <c r="C13305" s="5"/>
      <c r="D13305" s="5"/>
      <c r="E13305" s="5"/>
      <c r="F13305" s="5"/>
      <c r="G13305" s="5"/>
      <c r="H13305" s="5"/>
      <c r="I13305" s="5"/>
      <c r="J13305" s="5"/>
      <c r="K13305" s="5"/>
      <c r="L13305" s="5"/>
      <c r="M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3"/>
      <c r="AU13305" s="5"/>
      <c r="AV13305" s="3"/>
      <c r="AW13305" s="3"/>
      <c r="AX13305" s="3"/>
      <c r="AY13305" s="3"/>
      <c r="AZ13305" s="3"/>
      <c r="BA13305" s="3"/>
      <c r="BB13305" s="3"/>
      <c r="BC13305" s="3"/>
      <c r="BD13305" s="3"/>
      <c r="BE13305" s="3"/>
      <c r="BF13305" s="3"/>
      <c r="BG13305" s="3"/>
    </row>
    <row r="13306" spans="1:59" x14ac:dyDescent="0.25">
      <c r="A13306" s="2"/>
      <c r="B13306" s="5"/>
      <c r="C13306" s="5"/>
      <c r="D13306" s="5"/>
      <c r="E13306" s="5"/>
      <c r="F13306" s="5"/>
      <c r="G13306" s="5"/>
      <c r="H13306" s="5"/>
      <c r="I13306" s="5"/>
      <c r="J13306" s="5"/>
      <c r="K13306" s="5"/>
      <c r="L13306" s="5"/>
      <c r="M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3"/>
      <c r="AU13306" s="5"/>
      <c r="AV13306" s="3"/>
      <c r="AW13306" s="3"/>
      <c r="AX13306" s="3"/>
      <c r="AY13306" s="3"/>
      <c r="AZ13306" s="3"/>
      <c r="BA13306" s="3"/>
      <c r="BB13306" s="3"/>
      <c r="BC13306" s="3"/>
      <c r="BD13306" s="3"/>
      <c r="BE13306" s="3"/>
      <c r="BF13306" s="3"/>
      <c r="BG13306" s="3"/>
    </row>
    <row r="13307" spans="1:59" x14ac:dyDescent="0.25">
      <c r="A13307" s="2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  <c r="L13307" s="5"/>
      <c r="M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3"/>
      <c r="AU13307" s="5"/>
      <c r="AV13307" s="3"/>
      <c r="AW13307" s="3"/>
      <c r="AX13307" s="3"/>
      <c r="AY13307" s="3"/>
      <c r="AZ13307" s="3"/>
      <c r="BA13307" s="3"/>
      <c r="BB13307" s="3"/>
      <c r="BC13307" s="3"/>
      <c r="BD13307" s="3"/>
      <c r="BE13307" s="3"/>
      <c r="BF13307" s="3"/>
      <c r="BG13307" s="3"/>
    </row>
    <row r="13308" spans="1:59" x14ac:dyDescent="0.25">
      <c r="A13308" s="2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  <c r="L13308" s="5"/>
      <c r="M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3"/>
      <c r="AU13308" s="5"/>
      <c r="AV13308" s="3"/>
      <c r="AW13308" s="3"/>
      <c r="AX13308" s="3"/>
      <c r="AY13308" s="3"/>
      <c r="AZ13308" s="3"/>
      <c r="BA13308" s="3"/>
      <c r="BB13308" s="3"/>
      <c r="BC13308" s="3"/>
      <c r="BD13308" s="3"/>
      <c r="BE13308" s="3"/>
      <c r="BF13308" s="3"/>
      <c r="BG13308" s="3"/>
    </row>
    <row r="13309" spans="1:59" x14ac:dyDescent="0.25">
      <c r="A13309" s="2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  <c r="L13309" s="5"/>
      <c r="M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3"/>
      <c r="AU13309" s="5"/>
      <c r="AV13309" s="3"/>
      <c r="AW13309" s="3"/>
      <c r="AX13309" s="3"/>
      <c r="AY13309" s="3"/>
      <c r="AZ13309" s="3"/>
      <c r="BA13309" s="3"/>
      <c r="BB13309" s="3"/>
      <c r="BC13309" s="3"/>
      <c r="BD13309" s="3"/>
      <c r="BE13309" s="3"/>
      <c r="BF13309" s="3"/>
      <c r="BG13309" s="3"/>
    </row>
    <row r="13310" spans="1:59" x14ac:dyDescent="0.25">
      <c r="A13310" s="2"/>
      <c r="B13310" s="5"/>
      <c r="C13310" s="5"/>
      <c r="D13310" s="5"/>
      <c r="E13310" s="5"/>
      <c r="F13310" s="5"/>
      <c r="G13310" s="5"/>
      <c r="H13310" s="5"/>
      <c r="I13310" s="5"/>
      <c r="J13310" s="5"/>
      <c r="K13310" s="5"/>
      <c r="L13310" s="5"/>
      <c r="M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3"/>
      <c r="AU13310" s="5"/>
      <c r="AV13310" s="3"/>
      <c r="AW13310" s="3"/>
      <c r="AX13310" s="3"/>
      <c r="AY13310" s="3"/>
      <c r="AZ13310" s="3"/>
      <c r="BA13310" s="3"/>
      <c r="BB13310" s="3"/>
      <c r="BC13310" s="3"/>
      <c r="BD13310" s="3"/>
      <c r="BE13310" s="3"/>
      <c r="BF13310" s="3"/>
      <c r="BG13310" s="3"/>
    </row>
    <row r="13311" spans="1:59" x14ac:dyDescent="0.25">
      <c r="A13311" s="2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5"/>
      <c r="M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3"/>
      <c r="AU13311" s="5"/>
      <c r="AV13311" s="3"/>
      <c r="AW13311" s="3"/>
      <c r="AX13311" s="3"/>
      <c r="AY13311" s="3"/>
      <c r="AZ13311" s="3"/>
      <c r="BA13311" s="3"/>
      <c r="BB13311" s="3"/>
      <c r="BC13311" s="3"/>
      <c r="BD13311" s="3"/>
      <c r="BE13311" s="3"/>
      <c r="BF13311" s="3"/>
      <c r="BG13311" s="3"/>
    </row>
    <row r="13312" spans="1:59" x14ac:dyDescent="0.25">
      <c r="A13312" s="2"/>
      <c r="B13312" s="5"/>
      <c r="C13312" s="5"/>
      <c r="D13312" s="5"/>
      <c r="E13312" s="5"/>
      <c r="F13312" s="5"/>
      <c r="G13312" s="5"/>
      <c r="H13312" s="5"/>
      <c r="I13312" s="3"/>
      <c r="J13312" s="5"/>
      <c r="K13312" s="5"/>
      <c r="L13312" s="5"/>
      <c r="M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3"/>
      <c r="AU13312" s="5"/>
      <c r="AV13312" s="3"/>
      <c r="AW13312" s="3"/>
      <c r="AX13312" s="3"/>
      <c r="AY13312" s="3"/>
      <c r="AZ13312" s="3"/>
      <c r="BA13312" s="3"/>
      <c r="BB13312" s="3"/>
      <c r="BC13312" s="3"/>
      <c r="BD13312" s="3"/>
      <c r="BE13312" s="3"/>
      <c r="BF13312" s="3"/>
      <c r="BG13312" s="3"/>
    </row>
    <row r="13313" spans="1:59" x14ac:dyDescent="0.25">
      <c r="A13313" s="2"/>
      <c r="B13313" s="5"/>
      <c r="C13313" s="5"/>
      <c r="D13313" s="5"/>
      <c r="E13313" s="5"/>
      <c r="F13313" s="5"/>
      <c r="G13313" s="5"/>
      <c r="H13313" s="5"/>
      <c r="I13313" s="3"/>
      <c r="J13313" s="5"/>
      <c r="K13313" s="5"/>
      <c r="L13313" s="5"/>
      <c r="M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3"/>
      <c r="AU13313" s="5"/>
      <c r="AV13313" s="3"/>
      <c r="AW13313" s="3"/>
      <c r="AX13313" s="3"/>
      <c r="AY13313" s="3"/>
      <c r="AZ13313" s="3"/>
      <c r="BA13313" s="3"/>
      <c r="BB13313" s="3"/>
      <c r="BC13313" s="3"/>
      <c r="BD13313" s="3"/>
      <c r="BE13313" s="3"/>
      <c r="BF13313" s="3"/>
      <c r="BG13313" s="3"/>
    </row>
    <row r="13314" spans="1:59" x14ac:dyDescent="0.25">
      <c r="A13314" s="2"/>
      <c r="B13314" s="5"/>
      <c r="C13314" s="5"/>
      <c r="D13314" s="5"/>
      <c r="E13314" s="5"/>
      <c r="F13314" s="5"/>
      <c r="G13314" s="5"/>
      <c r="H13314" s="5"/>
      <c r="I13314" s="3"/>
      <c r="J13314" s="5"/>
      <c r="K13314" s="5"/>
      <c r="L13314" s="5"/>
      <c r="M13314" s="5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3"/>
      <c r="AU13314" s="5"/>
      <c r="AV13314" s="3"/>
      <c r="AW13314" s="3"/>
      <c r="AX13314" s="3"/>
      <c r="AY13314" s="3"/>
      <c r="AZ13314" s="3"/>
      <c r="BA13314" s="3"/>
      <c r="BB13314" s="3"/>
      <c r="BC13314" s="3"/>
      <c r="BD13314" s="3"/>
      <c r="BE13314" s="3"/>
      <c r="BF13314" s="3"/>
      <c r="BG13314" s="3"/>
    </row>
    <row r="13315" spans="1:59" x14ac:dyDescent="0.25">
      <c r="A13315" s="2"/>
      <c r="B13315" s="5"/>
      <c r="C13315" s="5"/>
      <c r="D13315" s="5"/>
      <c r="E13315" s="5"/>
      <c r="F13315" s="5"/>
      <c r="G13315" s="5"/>
      <c r="H13315" s="5"/>
      <c r="I13315" s="3"/>
      <c r="J13315" s="5"/>
      <c r="K13315" s="5"/>
      <c r="L13315" s="5"/>
      <c r="M13315" s="5"/>
      <c r="AJ13315" s="3"/>
      <c r="AK13315" s="3"/>
      <c r="AL13315" s="3"/>
      <c r="AM13315" s="3"/>
      <c r="AN13315" s="5"/>
      <c r="AO13315" s="5"/>
      <c r="AP13315" s="5"/>
      <c r="AQ13315" s="5"/>
      <c r="AR13315" s="5"/>
      <c r="AS13315" s="5"/>
      <c r="AT13315" s="3"/>
      <c r="AU13315" s="5"/>
      <c r="AV13315" s="3"/>
      <c r="AW13315" s="3"/>
      <c r="AX13315" s="3"/>
      <c r="AY13315" s="3"/>
      <c r="AZ13315" s="3"/>
      <c r="BA13315" s="3"/>
      <c r="BB13315" s="3"/>
      <c r="BC13315" s="3"/>
      <c r="BD13315" s="3"/>
      <c r="BE13315" s="3"/>
      <c r="BF13315" s="3"/>
      <c r="BG13315" s="3"/>
    </row>
    <row r="13316" spans="1:59" x14ac:dyDescent="0.25">
      <c r="A13316" s="2"/>
      <c r="B13316" s="5"/>
      <c r="C13316" s="5"/>
      <c r="D13316" s="5"/>
      <c r="E13316" s="5"/>
      <c r="F13316" s="5"/>
      <c r="G13316" s="5"/>
      <c r="H13316" s="5"/>
      <c r="I13316" s="3"/>
      <c r="J13316" s="5"/>
      <c r="K13316" s="5"/>
      <c r="L13316" s="5"/>
      <c r="M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3"/>
      <c r="AU13316" s="5"/>
      <c r="AV13316" s="3"/>
      <c r="AW13316" s="3"/>
      <c r="AX13316" s="3"/>
      <c r="AY13316" s="3"/>
      <c r="AZ13316" s="3"/>
      <c r="BA13316" s="3"/>
      <c r="BB13316" s="3"/>
      <c r="BC13316" s="3"/>
      <c r="BD13316" s="3"/>
      <c r="BE13316" s="3"/>
      <c r="BF13316" s="3"/>
      <c r="BG13316" s="3"/>
    </row>
    <row r="13317" spans="1:59" x14ac:dyDescent="0.25">
      <c r="A13317" s="2"/>
      <c r="B13317" s="5"/>
      <c r="C13317" s="5"/>
      <c r="D13317" s="5"/>
      <c r="E13317" s="5"/>
      <c r="F13317" s="5"/>
      <c r="G13317" s="5"/>
      <c r="H13317" s="5"/>
      <c r="I13317" s="3"/>
      <c r="J13317" s="5"/>
      <c r="K13317" s="5"/>
      <c r="L13317" s="5"/>
      <c r="M13317" s="5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3"/>
      <c r="AU13317" s="5"/>
      <c r="AV13317" s="3"/>
      <c r="AW13317" s="3"/>
      <c r="AX13317" s="3"/>
      <c r="AY13317" s="3"/>
      <c r="AZ13317" s="3"/>
      <c r="BA13317" s="3"/>
      <c r="BB13317" s="3"/>
      <c r="BC13317" s="3"/>
      <c r="BD13317" s="3"/>
      <c r="BE13317" s="3"/>
      <c r="BF13317" s="3"/>
      <c r="BG13317" s="3"/>
    </row>
    <row r="13318" spans="1:59" x14ac:dyDescent="0.25">
      <c r="A13318" s="2"/>
      <c r="B13318" s="5"/>
      <c r="C13318" s="5"/>
      <c r="D13318" s="5"/>
      <c r="E13318" s="5"/>
      <c r="F13318" s="5"/>
      <c r="G13318" s="5"/>
      <c r="H13318" s="5"/>
      <c r="I13318" s="3"/>
      <c r="J13318" s="5"/>
      <c r="K13318" s="5"/>
      <c r="L13318" s="5"/>
      <c r="M13318" s="5"/>
      <c r="AJ13318" s="3"/>
      <c r="AK13318" s="3"/>
      <c r="AL13318" s="3"/>
      <c r="AM13318" s="5"/>
      <c r="AN13318" s="5"/>
      <c r="AO13318" s="5"/>
      <c r="AP13318" s="5"/>
      <c r="AQ13318" s="5"/>
      <c r="AR13318" s="5"/>
      <c r="AS13318" s="5"/>
      <c r="AT13318" s="3"/>
      <c r="AU13318" s="5"/>
      <c r="AV13318" s="3"/>
      <c r="AW13318" s="3"/>
      <c r="AX13318" s="3"/>
      <c r="AY13318" s="3"/>
      <c r="AZ13318" s="3"/>
      <c r="BA13318" s="3"/>
      <c r="BB13318" s="3"/>
      <c r="BC13318" s="3"/>
      <c r="BD13318" s="3"/>
      <c r="BE13318" s="3"/>
      <c r="BF13318" s="3"/>
      <c r="BG13318" s="3"/>
    </row>
    <row r="13319" spans="1:59" x14ac:dyDescent="0.25">
      <c r="A13319" s="2"/>
      <c r="B13319" s="5"/>
      <c r="C13319" s="5"/>
      <c r="D13319" s="5"/>
      <c r="E13319" s="5"/>
      <c r="F13319" s="5"/>
      <c r="G13319" s="5"/>
      <c r="H13319" s="5"/>
      <c r="I13319" s="3"/>
      <c r="J13319" s="5"/>
      <c r="K13319" s="5"/>
      <c r="L13319" s="5"/>
      <c r="M13319" s="5"/>
      <c r="AJ13319" s="3"/>
      <c r="AK13319" s="3"/>
      <c r="AL13319" s="3"/>
      <c r="AM13319" s="3"/>
      <c r="AN13319" s="5"/>
      <c r="AO13319" s="5"/>
      <c r="AP13319" s="5"/>
      <c r="AQ13319" s="5"/>
      <c r="AR13319" s="5"/>
      <c r="AS13319" s="5"/>
      <c r="AT13319" s="3"/>
      <c r="AU13319" s="5"/>
      <c r="AV13319" s="3"/>
      <c r="AW13319" s="3"/>
      <c r="AX13319" s="3"/>
      <c r="AY13319" s="3"/>
      <c r="AZ13319" s="3"/>
      <c r="BA13319" s="3"/>
      <c r="BB13319" s="3"/>
      <c r="BC13319" s="3"/>
      <c r="BD13319" s="3"/>
      <c r="BE13319" s="3"/>
      <c r="BF13319" s="3"/>
      <c r="BG13319" s="3"/>
    </row>
    <row r="13320" spans="1:59" x14ac:dyDescent="0.25">
      <c r="A13320" s="2"/>
      <c r="B13320" s="5"/>
      <c r="C13320" s="5"/>
      <c r="D13320" s="5"/>
      <c r="E13320" s="5"/>
      <c r="F13320" s="5"/>
      <c r="G13320" s="5"/>
      <c r="H13320" s="5"/>
      <c r="I13320" s="3"/>
      <c r="J13320" s="5"/>
      <c r="K13320" s="5"/>
      <c r="L13320" s="5"/>
      <c r="M13320" s="5"/>
      <c r="AJ13320" s="3"/>
      <c r="AK13320" s="3"/>
      <c r="AL13320" s="3"/>
      <c r="AM13320" s="3"/>
      <c r="AN13320" s="5"/>
      <c r="AO13320" s="5"/>
      <c r="AP13320" s="5"/>
      <c r="AQ13320" s="5"/>
      <c r="AR13320" s="5"/>
      <c r="AS13320" s="5"/>
      <c r="AT13320" s="3"/>
      <c r="AU13320" s="5"/>
      <c r="AV13320" s="3"/>
      <c r="AW13320" s="3"/>
      <c r="AX13320" s="3"/>
      <c r="AY13320" s="3"/>
      <c r="AZ13320" s="3"/>
      <c r="BA13320" s="3"/>
      <c r="BB13320" s="3"/>
      <c r="BC13320" s="3"/>
      <c r="BD13320" s="3"/>
      <c r="BE13320" s="3"/>
      <c r="BF13320" s="3"/>
      <c r="BG13320" s="3"/>
    </row>
    <row r="13321" spans="1:59" x14ac:dyDescent="0.25">
      <c r="A13321" s="2"/>
      <c r="B13321" s="5"/>
      <c r="C13321" s="5"/>
      <c r="D13321" s="5"/>
      <c r="E13321" s="5"/>
      <c r="F13321" s="5"/>
      <c r="G13321" s="5"/>
      <c r="H13321" s="5"/>
      <c r="I13321" s="3"/>
      <c r="J13321" s="5"/>
      <c r="K13321" s="5"/>
      <c r="L13321" s="5"/>
      <c r="M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3"/>
      <c r="AU13321" s="5"/>
      <c r="AV13321" s="3"/>
      <c r="AW13321" s="3"/>
      <c r="AX13321" s="3"/>
      <c r="AY13321" s="3"/>
      <c r="AZ13321" s="3"/>
      <c r="BA13321" s="3"/>
      <c r="BB13321" s="3"/>
      <c r="BC13321" s="3"/>
      <c r="BD13321" s="3"/>
      <c r="BE13321" s="3"/>
      <c r="BF13321" s="3"/>
      <c r="BG13321" s="3"/>
    </row>
    <row r="13322" spans="1:59" x14ac:dyDescent="0.25">
      <c r="A13322" s="2"/>
      <c r="B13322" s="5"/>
      <c r="C13322" s="5"/>
      <c r="D13322" s="5"/>
      <c r="E13322" s="5"/>
      <c r="F13322" s="5"/>
      <c r="G13322" s="5"/>
      <c r="H13322" s="5"/>
      <c r="I13322" s="3"/>
      <c r="J13322" s="5"/>
      <c r="K13322" s="5"/>
      <c r="L13322" s="5"/>
      <c r="M13322" s="5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3"/>
      <c r="AU13322" s="5"/>
      <c r="AV13322" s="3"/>
      <c r="AW13322" s="3"/>
      <c r="AX13322" s="3"/>
      <c r="AY13322" s="3"/>
      <c r="AZ13322" s="3"/>
      <c r="BA13322" s="3"/>
      <c r="BB13322" s="3"/>
      <c r="BC13322" s="3"/>
      <c r="BD13322" s="3"/>
      <c r="BE13322" s="3"/>
      <c r="BF13322" s="3"/>
      <c r="BG13322" s="3"/>
    </row>
    <row r="13323" spans="1:59" x14ac:dyDescent="0.25">
      <c r="A13323" s="2"/>
      <c r="B13323" s="5"/>
      <c r="C13323" s="5"/>
      <c r="D13323" s="5"/>
      <c r="E13323" s="5"/>
      <c r="F13323" s="5"/>
      <c r="G13323" s="5"/>
      <c r="H13323" s="5"/>
      <c r="I13323" s="3"/>
      <c r="J13323" s="5"/>
      <c r="K13323" s="5"/>
      <c r="L13323" s="5"/>
      <c r="M13323" s="5"/>
      <c r="AJ13323" s="3"/>
      <c r="AK13323" s="3"/>
      <c r="AL13323" s="3"/>
      <c r="AM13323" s="5"/>
      <c r="AN13323" s="5"/>
      <c r="AO13323" s="5"/>
      <c r="AP13323" s="5"/>
      <c r="AQ13323" s="5"/>
      <c r="AR13323" s="5"/>
      <c r="AS13323" s="5"/>
      <c r="AT13323" s="3"/>
      <c r="AU13323" s="5"/>
      <c r="AV13323" s="3"/>
      <c r="AW13323" s="3"/>
      <c r="AX13323" s="3"/>
      <c r="AY13323" s="3"/>
      <c r="AZ13323" s="3"/>
      <c r="BA13323" s="3"/>
      <c r="BB13323" s="3"/>
      <c r="BC13323" s="3"/>
      <c r="BD13323" s="3"/>
      <c r="BE13323" s="3"/>
      <c r="BF13323" s="3"/>
      <c r="BG13323" s="3"/>
    </row>
    <row r="13324" spans="1:59" x14ac:dyDescent="0.25">
      <c r="A13324" s="2"/>
      <c r="B13324" s="5"/>
      <c r="C13324" s="5"/>
      <c r="D13324" s="5"/>
      <c r="E13324" s="5"/>
      <c r="F13324" s="5"/>
      <c r="G13324" s="5"/>
      <c r="H13324" s="5"/>
      <c r="I13324" s="3"/>
      <c r="J13324" s="5"/>
      <c r="K13324" s="5"/>
      <c r="L13324" s="5"/>
      <c r="M13324" s="5"/>
      <c r="AJ13324" s="3"/>
      <c r="AK13324" s="3"/>
      <c r="AL13324" s="3"/>
      <c r="AM13324" s="3"/>
      <c r="AN13324" s="5"/>
      <c r="AO13324" s="5"/>
      <c r="AP13324" s="5"/>
      <c r="AQ13324" s="5"/>
      <c r="AR13324" s="5"/>
      <c r="AS13324" s="5"/>
      <c r="AT13324" s="3"/>
      <c r="AU13324" s="5"/>
      <c r="AV13324" s="3"/>
      <c r="AW13324" s="3"/>
      <c r="AX13324" s="3"/>
      <c r="AY13324" s="3"/>
      <c r="AZ13324" s="3"/>
      <c r="BA13324" s="3"/>
      <c r="BB13324" s="3"/>
      <c r="BC13324" s="3"/>
      <c r="BD13324" s="3"/>
      <c r="BE13324" s="3"/>
      <c r="BF13324" s="3"/>
      <c r="BG13324" s="3"/>
    </row>
    <row r="13325" spans="1:59" x14ac:dyDescent="0.25">
      <c r="A13325" s="2"/>
      <c r="B13325" s="5"/>
      <c r="C13325" s="5"/>
      <c r="D13325" s="5"/>
      <c r="E13325" s="5"/>
      <c r="F13325" s="5"/>
      <c r="G13325" s="5"/>
      <c r="H13325" s="5"/>
      <c r="I13325" s="3"/>
      <c r="J13325" s="5"/>
      <c r="K13325" s="5"/>
      <c r="L13325" s="5"/>
      <c r="M13325" s="5"/>
      <c r="AJ13325" s="3"/>
      <c r="AK13325" s="3"/>
      <c r="AL13325" s="3"/>
      <c r="AM13325" s="5"/>
      <c r="AN13325" s="5"/>
      <c r="AO13325" s="5"/>
      <c r="AP13325" s="5"/>
      <c r="AQ13325" s="5"/>
      <c r="AR13325" s="5"/>
      <c r="AS13325" s="5"/>
      <c r="AT13325" s="3"/>
      <c r="AU13325" s="5"/>
      <c r="AV13325" s="3"/>
      <c r="AW13325" s="3"/>
      <c r="AX13325" s="3"/>
      <c r="AY13325" s="3"/>
      <c r="AZ13325" s="3"/>
      <c r="BA13325" s="3"/>
      <c r="BB13325" s="3"/>
      <c r="BC13325" s="3"/>
      <c r="BD13325" s="3"/>
      <c r="BE13325" s="3"/>
      <c r="BF13325" s="3"/>
      <c r="BG13325" s="3"/>
    </row>
    <row r="13326" spans="1:59" x14ac:dyDescent="0.25">
      <c r="A13326" s="2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5"/>
      <c r="M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3"/>
      <c r="AU13326" s="5"/>
      <c r="AV13326" s="3"/>
      <c r="AW13326" s="3"/>
      <c r="AX13326" s="3"/>
      <c r="AY13326" s="3"/>
      <c r="AZ13326" s="3"/>
      <c r="BA13326" s="3"/>
      <c r="BB13326" s="3"/>
      <c r="BC13326" s="3"/>
      <c r="BD13326" s="3"/>
      <c r="BE13326" s="3"/>
      <c r="BF13326" s="3"/>
      <c r="BG13326" s="3"/>
    </row>
    <row r="13327" spans="1:59" x14ac:dyDescent="0.25">
      <c r="A13327" s="2"/>
      <c r="B13327" s="5"/>
      <c r="C13327" s="5"/>
      <c r="D13327" s="5"/>
      <c r="E13327" s="5"/>
      <c r="F13327" s="5"/>
      <c r="G13327" s="5"/>
      <c r="H13327" s="5"/>
      <c r="I13327" s="5"/>
      <c r="J13327" s="5"/>
      <c r="K13327" s="5"/>
      <c r="L13327" s="5"/>
      <c r="M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3"/>
      <c r="AU13327" s="5"/>
      <c r="AV13327" s="3"/>
      <c r="AW13327" s="3"/>
      <c r="AX13327" s="3"/>
      <c r="AY13327" s="3"/>
      <c r="AZ13327" s="3"/>
      <c r="BA13327" s="3"/>
      <c r="BB13327" s="3"/>
      <c r="BC13327" s="3"/>
      <c r="BD13327" s="3"/>
      <c r="BE13327" s="3"/>
      <c r="BF13327" s="3"/>
      <c r="BG13327" s="3"/>
    </row>
    <row r="13328" spans="1:59" x14ac:dyDescent="0.25">
      <c r="A13328" s="2"/>
      <c r="B13328" s="5"/>
      <c r="C13328" s="5"/>
      <c r="D13328" s="5"/>
      <c r="E13328" s="5"/>
      <c r="F13328" s="5"/>
      <c r="G13328" s="5"/>
      <c r="H13328" s="5"/>
      <c r="I13328" s="5"/>
      <c r="J13328" s="5"/>
      <c r="K13328" s="5"/>
      <c r="L13328" s="5"/>
      <c r="M13328" s="5"/>
      <c r="AJ13328" s="3"/>
      <c r="AK13328" s="3"/>
      <c r="AL13328" s="3"/>
      <c r="AM13328" s="5"/>
      <c r="AN13328" s="5"/>
      <c r="AO13328" s="5"/>
      <c r="AP13328" s="5"/>
      <c r="AQ13328" s="5"/>
      <c r="AR13328" s="5"/>
      <c r="AS13328" s="5"/>
      <c r="AT13328" s="3"/>
      <c r="AU13328" s="5"/>
      <c r="AV13328" s="3"/>
      <c r="AW13328" s="3"/>
      <c r="AX13328" s="3"/>
      <c r="AY13328" s="3"/>
      <c r="AZ13328" s="3"/>
      <c r="BA13328" s="3"/>
      <c r="BB13328" s="3"/>
      <c r="BC13328" s="3"/>
      <c r="BD13328" s="3"/>
      <c r="BE13328" s="3"/>
      <c r="BF13328" s="3"/>
      <c r="BG13328" s="3"/>
    </row>
    <row r="13329" spans="1:59" x14ac:dyDescent="0.25">
      <c r="A13329" s="2"/>
      <c r="B13329" s="5"/>
      <c r="C13329" s="5"/>
      <c r="D13329" s="5"/>
      <c r="E13329" s="5"/>
      <c r="F13329" s="5"/>
      <c r="G13329" s="5"/>
      <c r="H13329" s="5"/>
      <c r="I13329" s="5"/>
      <c r="J13329" s="5"/>
      <c r="K13329" s="5"/>
      <c r="L13329" s="5"/>
      <c r="M13329" s="5"/>
      <c r="AJ13329" s="3"/>
      <c r="AK13329" s="3"/>
      <c r="AL13329" s="3"/>
      <c r="AM13329" s="5"/>
      <c r="AN13329" s="5"/>
      <c r="AO13329" s="5"/>
      <c r="AP13329" s="5"/>
      <c r="AQ13329" s="5"/>
      <c r="AR13329" s="5"/>
      <c r="AS13329" s="5"/>
      <c r="AT13329" s="3"/>
      <c r="AU13329" s="5"/>
      <c r="AV13329" s="3"/>
      <c r="AW13329" s="3"/>
      <c r="AX13329" s="3"/>
      <c r="AY13329" s="3"/>
      <c r="AZ13329" s="3"/>
      <c r="BA13329" s="3"/>
      <c r="BB13329" s="3"/>
      <c r="BC13329" s="3"/>
      <c r="BD13329" s="3"/>
      <c r="BE13329" s="3"/>
      <c r="BF13329" s="3"/>
      <c r="BG13329" s="3"/>
    </row>
    <row r="13330" spans="1:59" x14ac:dyDescent="0.25">
      <c r="A13330" s="2"/>
      <c r="B13330" s="5"/>
      <c r="C13330" s="5"/>
      <c r="D13330" s="5"/>
      <c r="E13330" s="5"/>
      <c r="F13330" s="5"/>
      <c r="G13330" s="5"/>
      <c r="H13330" s="5"/>
      <c r="I13330" s="3"/>
      <c r="J13330" s="5"/>
      <c r="K13330" s="5"/>
      <c r="L13330" s="5"/>
      <c r="M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3"/>
      <c r="AU13330" s="5"/>
      <c r="AV13330" s="3"/>
      <c r="AW13330" s="3"/>
      <c r="AX13330" s="3"/>
      <c r="AY13330" s="3"/>
      <c r="AZ13330" s="3"/>
      <c r="BA13330" s="3"/>
      <c r="BB13330" s="3"/>
      <c r="BC13330" s="3"/>
      <c r="BD13330" s="3"/>
      <c r="BE13330" s="3"/>
      <c r="BF13330" s="3"/>
      <c r="BG13330" s="3"/>
    </row>
    <row r="13331" spans="1:59" x14ac:dyDescent="0.25">
      <c r="A13331" s="2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5"/>
      <c r="M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3"/>
      <c r="AU13331" s="5"/>
      <c r="AV13331" s="3"/>
      <c r="AW13331" s="3"/>
      <c r="AX13331" s="3"/>
      <c r="AY13331" s="3"/>
      <c r="AZ13331" s="3"/>
      <c r="BA13331" s="3"/>
      <c r="BB13331" s="3"/>
      <c r="BC13331" s="3"/>
      <c r="BD13331" s="3"/>
      <c r="BE13331" s="3"/>
      <c r="BF13331" s="3"/>
      <c r="BG13331" s="3"/>
    </row>
    <row r="13332" spans="1:59" x14ac:dyDescent="0.25">
      <c r="A13332" s="2"/>
      <c r="B13332" s="5"/>
      <c r="C13332" s="5"/>
      <c r="D13332" s="5"/>
      <c r="E13332" s="5"/>
      <c r="F13332" s="5"/>
      <c r="G13332" s="5"/>
      <c r="H13332" s="5"/>
      <c r="I13332" s="5"/>
      <c r="J13332" s="5"/>
      <c r="K13332" s="5"/>
      <c r="L13332" s="5"/>
      <c r="M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3"/>
      <c r="AU13332" s="5"/>
      <c r="AV13332" s="3"/>
      <c r="AW13332" s="3"/>
      <c r="AX13332" s="3"/>
      <c r="AY13332" s="3"/>
      <c r="AZ13332" s="3"/>
      <c r="BA13332" s="3"/>
      <c r="BB13332" s="3"/>
      <c r="BC13332" s="3"/>
      <c r="BD13332" s="3"/>
      <c r="BE13332" s="3"/>
      <c r="BF13332" s="3"/>
      <c r="BG13332" s="3"/>
    </row>
    <row r="13333" spans="1:59" x14ac:dyDescent="0.25">
      <c r="A13333" s="2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  <c r="L13333" s="5"/>
      <c r="M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3"/>
      <c r="AU13333" s="5"/>
      <c r="AV13333" s="3"/>
      <c r="AW13333" s="3"/>
      <c r="AX13333" s="3"/>
      <c r="AY13333" s="3"/>
      <c r="AZ13333" s="3"/>
      <c r="BA13333" s="3"/>
      <c r="BB13333" s="3"/>
      <c r="BC13333" s="3"/>
      <c r="BD13333" s="3"/>
      <c r="BE13333" s="3"/>
      <c r="BF13333" s="3"/>
      <c r="BG13333" s="3"/>
    </row>
    <row r="13334" spans="1:59" x14ac:dyDescent="0.25">
      <c r="A13334" s="2"/>
      <c r="B13334" s="5"/>
      <c r="C13334" s="5"/>
      <c r="D13334" s="5"/>
      <c r="E13334" s="5"/>
      <c r="F13334" s="5"/>
      <c r="G13334" s="5"/>
      <c r="H13334" s="5"/>
      <c r="I13334" s="3"/>
      <c r="J13334" s="5"/>
      <c r="K13334" s="5"/>
      <c r="L13334" s="5"/>
      <c r="M13334" s="5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3"/>
      <c r="AU13334" s="5"/>
      <c r="AV13334" s="3"/>
      <c r="AW13334" s="3"/>
      <c r="AX13334" s="3"/>
      <c r="AY13334" s="3"/>
      <c r="AZ13334" s="3"/>
      <c r="BA13334" s="3"/>
      <c r="BB13334" s="3"/>
      <c r="BC13334" s="3"/>
      <c r="BD13334" s="3"/>
      <c r="BE13334" s="3"/>
      <c r="BF13334" s="3"/>
      <c r="BG13334" s="3"/>
    </row>
    <row r="13335" spans="1:59" x14ac:dyDescent="0.25">
      <c r="A13335" s="2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5"/>
      <c r="M13335" s="5"/>
      <c r="AJ13335" s="3"/>
      <c r="AK13335" s="3"/>
      <c r="AL13335" s="3"/>
      <c r="AM13335" s="3"/>
      <c r="AN13335" s="5"/>
      <c r="AO13335" s="5"/>
      <c r="AP13335" s="5"/>
      <c r="AQ13335" s="5"/>
      <c r="AR13335" s="5"/>
      <c r="AS13335" s="5"/>
      <c r="AT13335" s="3"/>
      <c r="AU13335" s="5"/>
      <c r="AV13335" s="3"/>
      <c r="AW13335" s="3"/>
      <c r="AX13335" s="3"/>
      <c r="AY13335" s="3"/>
      <c r="AZ13335" s="3"/>
      <c r="BA13335" s="3"/>
      <c r="BB13335" s="3"/>
      <c r="BC13335" s="3"/>
      <c r="BD13335" s="3"/>
      <c r="BE13335" s="3"/>
      <c r="BF13335" s="3"/>
      <c r="BG13335" s="3"/>
    </row>
    <row r="13336" spans="1:59" x14ac:dyDescent="0.25">
      <c r="A13336" s="2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  <c r="L13336" s="5"/>
      <c r="M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3"/>
      <c r="AU13336" s="5"/>
      <c r="AV13336" s="3"/>
      <c r="AW13336" s="3"/>
      <c r="AX13336" s="3"/>
      <c r="AY13336" s="3"/>
      <c r="AZ13336" s="3"/>
      <c r="BA13336" s="3"/>
      <c r="BB13336" s="3"/>
      <c r="BC13336" s="3"/>
      <c r="BD13336" s="3"/>
      <c r="BE13336" s="3"/>
      <c r="BF13336" s="3"/>
      <c r="BG13336" s="3"/>
    </row>
    <row r="13337" spans="1:59" x14ac:dyDescent="0.25">
      <c r="A13337" s="2"/>
      <c r="B13337" s="5"/>
      <c r="C13337" s="5"/>
      <c r="D13337" s="5"/>
      <c r="E13337" s="5"/>
      <c r="F13337" s="5"/>
      <c r="G13337" s="5"/>
      <c r="H13337" s="5"/>
      <c r="I13337" s="5"/>
      <c r="J13337" s="5"/>
      <c r="K13337" s="5"/>
      <c r="L13337" s="5"/>
      <c r="M13337" s="5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3"/>
      <c r="AU13337" s="5"/>
      <c r="AV13337" s="3"/>
      <c r="AW13337" s="3"/>
      <c r="AX13337" s="3"/>
      <c r="AY13337" s="3"/>
      <c r="AZ13337" s="3"/>
      <c r="BA13337" s="3"/>
      <c r="BB13337" s="3"/>
      <c r="BC13337" s="3"/>
      <c r="BD13337" s="3"/>
      <c r="BE13337" s="3"/>
      <c r="BF13337" s="3"/>
      <c r="BG13337" s="3"/>
    </row>
    <row r="13338" spans="1:59" x14ac:dyDescent="0.25">
      <c r="A13338" s="2"/>
      <c r="B13338" s="5"/>
      <c r="C13338" s="5"/>
      <c r="D13338" s="5"/>
      <c r="E13338" s="5"/>
      <c r="F13338" s="5"/>
      <c r="G13338" s="5"/>
      <c r="H13338" s="5"/>
      <c r="I13338" s="3"/>
      <c r="J13338" s="5"/>
      <c r="K13338" s="5"/>
      <c r="L13338" s="5"/>
      <c r="M13338" s="5"/>
      <c r="AJ13338" s="3"/>
      <c r="AK13338" s="3"/>
      <c r="AL13338" s="3"/>
      <c r="AM13338" s="3"/>
      <c r="AN13338" s="5"/>
      <c r="AO13338" s="5"/>
      <c r="AP13338" s="5"/>
      <c r="AQ13338" s="5"/>
      <c r="AR13338" s="5"/>
      <c r="AS13338" s="5"/>
      <c r="AT13338" s="3"/>
      <c r="AU13338" s="5"/>
      <c r="AV13338" s="3"/>
      <c r="AW13338" s="3"/>
      <c r="AX13338" s="3"/>
      <c r="AY13338" s="3"/>
      <c r="AZ13338" s="3"/>
      <c r="BA13338" s="3"/>
      <c r="BB13338" s="3"/>
      <c r="BC13338" s="3"/>
      <c r="BD13338" s="3"/>
      <c r="BE13338" s="3"/>
      <c r="BF13338" s="3"/>
      <c r="BG13338" s="3"/>
    </row>
    <row r="13339" spans="1:59" x14ac:dyDescent="0.25">
      <c r="A13339" s="2"/>
      <c r="B13339" s="5"/>
      <c r="C13339" s="5"/>
      <c r="D13339" s="5"/>
      <c r="E13339" s="5"/>
      <c r="F13339" s="5"/>
      <c r="G13339" s="5"/>
      <c r="H13339" s="5"/>
      <c r="I13339" s="5"/>
      <c r="J13339" s="5"/>
      <c r="K13339" s="5"/>
      <c r="L13339" s="5"/>
      <c r="M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3"/>
      <c r="AU13339" s="5"/>
      <c r="AV13339" s="3"/>
      <c r="AW13339" s="3"/>
      <c r="AX13339" s="3"/>
      <c r="AY13339" s="3"/>
      <c r="AZ13339" s="3"/>
      <c r="BA13339" s="3"/>
      <c r="BB13339" s="3"/>
      <c r="BC13339" s="3"/>
      <c r="BD13339" s="3"/>
      <c r="BE13339" s="3"/>
      <c r="BF13339" s="3"/>
      <c r="BG13339" s="3"/>
    </row>
    <row r="13340" spans="1:59" x14ac:dyDescent="0.25">
      <c r="A13340" s="2"/>
      <c r="B13340" s="5"/>
      <c r="C13340" s="5"/>
      <c r="D13340" s="5"/>
      <c r="E13340" s="5"/>
      <c r="F13340" s="5"/>
      <c r="G13340" s="5"/>
      <c r="H13340" s="5"/>
      <c r="I13340" s="3"/>
      <c r="J13340" s="5"/>
      <c r="K13340" s="5"/>
      <c r="L13340" s="5"/>
      <c r="M13340" s="5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3"/>
      <c r="AU13340" s="5"/>
      <c r="AV13340" s="3"/>
      <c r="AW13340" s="3"/>
      <c r="AX13340" s="3"/>
      <c r="AY13340" s="3"/>
      <c r="AZ13340" s="3"/>
      <c r="BA13340" s="3"/>
      <c r="BB13340" s="3"/>
      <c r="BC13340" s="3"/>
      <c r="BD13340" s="3"/>
      <c r="BE13340" s="3"/>
      <c r="BF13340" s="3"/>
      <c r="BG13340" s="3"/>
    </row>
    <row r="13341" spans="1:59" x14ac:dyDescent="0.25">
      <c r="A13341" s="2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  <c r="L13341" s="5"/>
      <c r="M13341" s="5"/>
      <c r="AJ13341" s="3"/>
      <c r="AK13341" s="3"/>
      <c r="AL13341" s="3"/>
      <c r="AM13341" s="5"/>
      <c r="AN13341" s="5"/>
      <c r="AO13341" s="5"/>
      <c r="AP13341" s="5"/>
      <c r="AQ13341" s="5"/>
      <c r="AR13341" s="5"/>
      <c r="AS13341" s="5"/>
      <c r="AT13341" s="3"/>
      <c r="AU13341" s="5"/>
      <c r="AV13341" s="3"/>
      <c r="AW13341" s="3"/>
      <c r="AX13341" s="3"/>
      <c r="AY13341" s="3"/>
      <c r="AZ13341" s="3"/>
      <c r="BA13341" s="3"/>
      <c r="BB13341" s="3"/>
      <c r="BC13341" s="3"/>
      <c r="BD13341" s="3"/>
      <c r="BE13341" s="3"/>
      <c r="BF13341" s="3"/>
      <c r="BG13341" s="3"/>
    </row>
    <row r="13342" spans="1:59" x14ac:dyDescent="0.25">
      <c r="A13342" s="2"/>
      <c r="B13342" s="5"/>
      <c r="C13342" s="5"/>
      <c r="D13342" s="5"/>
      <c r="E13342" s="5"/>
      <c r="F13342" s="5"/>
      <c r="G13342" s="5"/>
      <c r="H13342" s="5"/>
      <c r="I13342" s="3"/>
      <c r="J13342" s="5"/>
      <c r="K13342" s="5"/>
      <c r="L13342" s="5"/>
      <c r="M13342" s="5"/>
      <c r="AJ13342" s="3"/>
      <c r="AK13342" s="3"/>
      <c r="AL13342" s="3"/>
      <c r="AM13342" s="3"/>
      <c r="AN13342" s="5"/>
      <c r="AO13342" s="5"/>
      <c r="AP13342" s="5"/>
      <c r="AQ13342" s="5"/>
      <c r="AR13342" s="5"/>
      <c r="AS13342" s="5"/>
      <c r="AT13342" s="3"/>
      <c r="AU13342" s="5"/>
      <c r="AV13342" s="3"/>
      <c r="AW13342" s="3"/>
      <c r="AX13342" s="3"/>
      <c r="AY13342" s="3"/>
      <c r="AZ13342" s="3"/>
      <c r="BA13342" s="3"/>
      <c r="BB13342" s="3"/>
      <c r="BC13342" s="3"/>
      <c r="BD13342" s="3"/>
      <c r="BE13342" s="3"/>
      <c r="BF13342" s="3"/>
      <c r="BG13342" s="3"/>
    </row>
    <row r="13343" spans="1:59" x14ac:dyDescent="0.25">
      <c r="A13343" s="2"/>
      <c r="B13343" s="5"/>
      <c r="C13343" s="5"/>
      <c r="D13343" s="5"/>
      <c r="E13343" s="5"/>
      <c r="F13343" s="5"/>
      <c r="G13343" s="5"/>
      <c r="H13343" s="5"/>
      <c r="I13343" s="3"/>
      <c r="J13343" s="5"/>
      <c r="K13343" s="5"/>
      <c r="L13343" s="5"/>
      <c r="M13343" s="5"/>
      <c r="AJ13343" s="3"/>
      <c r="AK13343" s="3"/>
      <c r="AL13343" s="3"/>
      <c r="AM13343" s="3"/>
      <c r="AN13343" s="5"/>
      <c r="AO13343" s="5"/>
      <c r="AP13343" s="5"/>
      <c r="AQ13343" s="5"/>
      <c r="AR13343" s="5"/>
      <c r="AS13343" s="5"/>
      <c r="AT13343" s="3"/>
      <c r="AU13343" s="5"/>
      <c r="AV13343" s="3"/>
      <c r="AW13343" s="3"/>
      <c r="AX13343" s="3"/>
      <c r="AY13343" s="3"/>
      <c r="AZ13343" s="3"/>
      <c r="BA13343" s="3"/>
      <c r="BB13343" s="3"/>
      <c r="BC13343" s="3"/>
      <c r="BD13343" s="3"/>
      <c r="BE13343" s="3"/>
      <c r="BF13343" s="3"/>
      <c r="BG13343" s="3"/>
    </row>
    <row r="13344" spans="1:59" x14ac:dyDescent="0.25">
      <c r="A13344" s="2"/>
      <c r="B13344" s="5"/>
      <c r="C13344" s="5"/>
      <c r="D13344" s="5"/>
      <c r="E13344" s="5"/>
      <c r="F13344" s="5"/>
      <c r="G13344" s="5"/>
      <c r="H13344" s="5"/>
      <c r="I13344" s="3"/>
      <c r="J13344" s="5"/>
      <c r="K13344" s="5"/>
      <c r="L13344" s="5"/>
      <c r="M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3"/>
      <c r="AU13344" s="5"/>
      <c r="AV13344" s="3"/>
      <c r="AW13344" s="3"/>
      <c r="AX13344" s="3"/>
      <c r="AY13344" s="3"/>
      <c r="AZ13344" s="3"/>
      <c r="BA13344" s="3"/>
      <c r="BB13344" s="3"/>
      <c r="BC13344" s="3"/>
      <c r="BD13344" s="3"/>
      <c r="BE13344" s="3"/>
      <c r="BF13344" s="3"/>
      <c r="BG13344" s="3"/>
    </row>
    <row r="13345" spans="1:59" x14ac:dyDescent="0.25">
      <c r="A13345" s="2"/>
      <c r="B13345" s="5"/>
      <c r="C13345" s="5"/>
      <c r="D13345" s="5"/>
      <c r="E13345" s="5"/>
      <c r="F13345" s="5"/>
      <c r="G13345" s="5"/>
      <c r="H13345" s="5"/>
      <c r="I13345" s="5"/>
      <c r="J13345" s="5"/>
      <c r="K13345" s="5"/>
      <c r="L13345" s="5"/>
      <c r="M13345" s="5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3"/>
      <c r="AU13345" s="5"/>
      <c r="AV13345" s="3"/>
      <c r="AW13345" s="3"/>
      <c r="AX13345" s="3"/>
      <c r="AY13345" s="3"/>
      <c r="AZ13345" s="3"/>
      <c r="BA13345" s="3"/>
      <c r="BB13345" s="3"/>
      <c r="BC13345" s="3"/>
      <c r="BD13345" s="3"/>
      <c r="BE13345" s="3"/>
      <c r="BF13345" s="3"/>
      <c r="BG13345" s="3"/>
    </row>
    <row r="13346" spans="1:59" x14ac:dyDescent="0.25">
      <c r="A13346" s="2"/>
      <c r="B13346" s="5"/>
      <c r="C13346" s="5"/>
      <c r="D13346" s="5"/>
      <c r="E13346" s="5"/>
      <c r="F13346" s="5"/>
      <c r="G13346" s="5"/>
      <c r="H13346" s="5"/>
      <c r="I13346" s="3"/>
      <c r="J13346" s="5"/>
      <c r="K13346" s="5"/>
      <c r="L13346" s="5"/>
      <c r="M13346" s="5"/>
      <c r="AJ13346" s="3"/>
      <c r="AK13346" s="3"/>
      <c r="AL13346" s="3"/>
      <c r="AM13346" s="5"/>
      <c r="AN13346" s="5"/>
      <c r="AO13346" s="5"/>
      <c r="AP13346" s="5"/>
      <c r="AQ13346" s="5"/>
      <c r="AR13346" s="5"/>
      <c r="AS13346" s="5"/>
      <c r="AT13346" s="3"/>
      <c r="AU13346" s="5"/>
      <c r="AV13346" s="3"/>
      <c r="AW13346" s="3"/>
      <c r="AX13346" s="3"/>
      <c r="AY13346" s="3"/>
      <c r="AZ13346" s="3"/>
      <c r="BA13346" s="3"/>
      <c r="BB13346" s="3"/>
      <c r="BC13346" s="3"/>
      <c r="BD13346" s="3"/>
      <c r="BE13346" s="3"/>
      <c r="BF13346" s="3"/>
      <c r="BG13346" s="3"/>
    </row>
    <row r="13347" spans="1:59" x14ac:dyDescent="0.25">
      <c r="A13347" s="2"/>
      <c r="B13347" s="5"/>
      <c r="C13347" s="5"/>
      <c r="D13347" s="5"/>
      <c r="E13347" s="5"/>
      <c r="F13347" s="5"/>
      <c r="G13347" s="5"/>
      <c r="H13347" s="5"/>
      <c r="I13347" s="5"/>
      <c r="J13347" s="5"/>
      <c r="K13347" s="5"/>
      <c r="L13347" s="5"/>
      <c r="M13347" s="5"/>
      <c r="AJ13347" s="3"/>
      <c r="AK13347" s="3"/>
      <c r="AL13347" s="3"/>
      <c r="AM13347" s="3"/>
      <c r="AN13347" s="5"/>
      <c r="AO13347" s="5"/>
      <c r="AP13347" s="5"/>
      <c r="AQ13347" s="5"/>
      <c r="AR13347" s="5"/>
      <c r="AS13347" s="5"/>
      <c r="AT13347" s="3"/>
      <c r="AU13347" s="5"/>
      <c r="AV13347" s="3"/>
      <c r="AW13347" s="3"/>
      <c r="AX13347" s="3"/>
      <c r="AY13347" s="3"/>
      <c r="AZ13347" s="3"/>
      <c r="BA13347" s="3"/>
      <c r="BB13347" s="3"/>
      <c r="BC13347" s="3"/>
      <c r="BD13347" s="3"/>
      <c r="BE13347" s="3"/>
      <c r="BF13347" s="3"/>
      <c r="BG13347" s="3"/>
    </row>
    <row r="13348" spans="1:59" x14ac:dyDescent="0.25">
      <c r="A13348" s="2"/>
      <c r="B13348" s="5"/>
      <c r="C13348" s="5"/>
      <c r="D13348" s="5"/>
      <c r="E13348" s="5"/>
      <c r="F13348" s="5"/>
      <c r="G13348" s="5"/>
      <c r="H13348" s="5"/>
      <c r="I13348" s="3"/>
      <c r="J13348" s="5"/>
      <c r="K13348" s="5"/>
      <c r="L13348" s="5"/>
      <c r="M13348" s="5"/>
      <c r="AJ13348" s="3"/>
      <c r="AK13348" s="3"/>
      <c r="AL13348" s="3"/>
      <c r="AM13348" s="5"/>
      <c r="AN13348" s="5"/>
      <c r="AO13348" s="5"/>
      <c r="AP13348" s="5"/>
      <c r="AQ13348" s="5"/>
      <c r="AR13348" s="5"/>
      <c r="AS13348" s="5"/>
      <c r="AT13348" s="3"/>
      <c r="AU13348" s="5"/>
      <c r="AV13348" s="3"/>
      <c r="AW13348" s="3"/>
      <c r="AX13348" s="3"/>
      <c r="AY13348" s="3"/>
      <c r="AZ13348" s="3"/>
      <c r="BA13348" s="3"/>
      <c r="BB13348" s="3"/>
      <c r="BC13348" s="3"/>
      <c r="BD13348" s="3"/>
      <c r="BE13348" s="3"/>
      <c r="BF13348" s="3"/>
      <c r="BG13348" s="3"/>
    </row>
    <row r="13349" spans="1:59" x14ac:dyDescent="0.25">
      <c r="A13349" s="2"/>
      <c r="B13349" s="5"/>
      <c r="C13349" s="5"/>
      <c r="D13349" s="5"/>
      <c r="E13349" s="5"/>
      <c r="F13349" s="5"/>
      <c r="G13349" s="5"/>
      <c r="H13349" s="5"/>
      <c r="I13349" s="3"/>
      <c r="J13349" s="5"/>
      <c r="K13349" s="5"/>
      <c r="L13349" s="5"/>
      <c r="M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3"/>
      <c r="AU13349" s="5"/>
      <c r="AV13349" s="3"/>
      <c r="AW13349" s="3"/>
      <c r="AX13349" s="3"/>
      <c r="AY13349" s="3"/>
      <c r="AZ13349" s="3"/>
      <c r="BA13349" s="3"/>
      <c r="BB13349" s="3"/>
      <c r="BC13349" s="3"/>
      <c r="BD13349" s="3"/>
      <c r="BE13349" s="3"/>
      <c r="BF13349" s="3"/>
      <c r="BG13349" s="3"/>
    </row>
    <row r="13350" spans="1:59" x14ac:dyDescent="0.25">
      <c r="A13350" s="2"/>
      <c r="B13350" s="5"/>
      <c r="C13350" s="5"/>
      <c r="D13350" s="5"/>
      <c r="E13350" s="5"/>
      <c r="F13350" s="5"/>
      <c r="G13350" s="5"/>
      <c r="H13350" s="5"/>
      <c r="I13350" s="3"/>
      <c r="J13350" s="5"/>
      <c r="K13350" s="5"/>
      <c r="L13350" s="5"/>
      <c r="M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3"/>
      <c r="AU13350" s="5"/>
      <c r="AV13350" s="3"/>
      <c r="AW13350" s="3"/>
      <c r="AX13350" s="3"/>
      <c r="AY13350" s="3"/>
      <c r="AZ13350" s="3"/>
      <c r="BA13350" s="3"/>
      <c r="BB13350" s="3"/>
      <c r="BC13350" s="3"/>
      <c r="BD13350" s="3"/>
      <c r="BE13350" s="3"/>
      <c r="BF13350" s="3"/>
      <c r="BG13350" s="3"/>
    </row>
    <row r="13351" spans="1:59" x14ac:dyDescent="0.25">
      <c r="A13351" s="2"/>
      <c r="B13351" s="5"/>
      <c r="C13351" s="5"/>
      <c r="D13351" s="5"/>
      <c r="E13351" s="5"/>
      <c r="F13351" s="5"/>
      <c r="G13351" s="5"/>
      <c r="H13351" s="5"/>
      <c r="I13351" s="3"/>
      <c r="J13351" s="5"/>
      <c r="K13351" s="5"/>
      <c r="L13351" s="5"/>
      <c r="M13351" s="5"/>
      <c r="AJ13351" s="3"/>
      <c r="AK13351" s="3"/>
      <c r="AL13351" s="3"/>
      <c r="AM13351" s="5"/>
      <c r="AN13351" s="5"/>
      <c r="AO13351" s="5"/>
      <c r="AP13351" s="5"/>
      <c r="AQ13351" s="5"/>
      <c r="AR13351" s="5"/>
      <c r="AS13351" s="5"/>
      <c r="AT13351" s="3"/>
      <c r="AU13351" s="5"/>
      <c r="AV13351" s="3"/>
      <c r="AW13351" s="3"/>
      <c r="AX13351" s="3"/>
      <c r="AY13351" s="3"/>
      <c r="AZ13351" s="3"/>
      <c r="BA13351" s="3"/>
      <c r="BB13351" s="3"/>
      <c r="BC13351" s="3"/>
      <c r="BD13351" s="3"/>
      <c r="BE13351" s="3"/>
      <c r="BF13351" s="3"/>
      <c r="BG13351" s="3"/>
    </row>
    <row r="13352" spans="1:59" x14ac:dyDescent="0.25">
      <c r="A13352" s="2"/>
      <c r="B13352" s="5"/>
      <c r="C13352" s="5"/>
      <c r="D13352" s="5"/>
      <c r="E13352" s="5"/>
      <c r="F13352" s="5"/>
      <c r="G13352" s="5"/>
      <c r="H13352" s="5"/>
      <c r="I13352" s="3"/>
      <c r="J13352" s="5"/>
      <c r="K13352" s="5"/>
      <c r="L13352" s="5"/>
      <c r="M13352" s="5"/>
      <c r="AJ13352" s="3"/>
      <c r="AK13352" s="3"/>
      <c r="AL13352" s="3"/>
      <c r="AM13352" s="5"/>
      <c r="AN13352" s="5"/>
      <c r="AO13352" s="5"/>
      <c r="AP13352" s="5"/>
      <c r="AQ13352" s="5"/>
      <c r="AR13352" s="5"/>
      <c r="AS13352" s="5"/>
      <c r="AT13352" s="3"/>
      <c r="AU13352" s="5"/>
      <c r="AV13352" s="3"/>
      <c r="AW13352" s="3"/>
      <c r="AX13352" s="3"/>
      <c r="AY13352" s="3"/>
      <c r="AZ13352" s="3"/>
      <c r="BA13352" s="3"/>
      <c r="BB13352" s="3"/>
      <c r="BC13352" s="3"/>
      <c r="BD13352" s="3"/>
      <c r="BE13352" s="3"/>
      <c r="BF13352" s="3"/>
      <c r="BG13352" s="3"/>
    </row>
    <row r="13353" spans="1:59" x14ac:dyDescent="0.25">
      <c r="A13353" s="2"/>
      <c r="B13353" s="5"/>
      <c r="C13353" s="5"/>
      <c r="D13353" s="5"/>
      <c r="E13353" s="5"/>
      <c r="F13353" s="5"/>
      <c r="G13353" s="5"/>
      <c r="H13353" s="5"/>
      <c r="I13353" s="3"/>
      <c r="J13353" s="5"/>
      <c r="K13353" s="5"/>
      <c r="L13353" s="5"/>
      <c r="M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3"/>
      <c r="AU13353" s="5"/>
      <c r="AV13353" s="3"/>
      <c r="AW13353" s="3"/>
      <c r="AX13353" s="3"/>
      <c r="AY13353" s="3"/>
      <c r="AZ13353" s="3"/>
      <c r="BA13353" s="3"/>
      <c r="BB13353" s="3"/>
      <c r="BC13353" s="3"/>
      <c r="BD13353" s="3"/>
      <c r="BE13353" s="3"/>
      <c r="BF13353" s="3"/>
      <c r="BG13353" s="3"/>
    </row>
    <row r="13354" spans="1:59" x14ac:dyDescent="0.25">
      <c r="A13354" s="2"/>
      <c r="B13354" s="5"/>
      <c r="C13354" s="5"/>
      <c r="D13354" s="5"/>
      <c r="E13354" s="5"/>
      <c r="F13354" s="5"/>
      <c r="G13354" s="5"/>
      <c r="H13354" s="5"/>
      <c r="I13354" s="3"/>
      <c r="J13354" s="5"/>
      <c r="K13354" s="5"/>
      <c r="L13354" s="5"/>
      <c r="M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3"/>
      <c r="AU13354" s="5"/>
      <c r="AV13354" s="3"/>
      <c r="AW13354" s="3"/>
      <c r="AX13354" s="3"/>
      <c r="AY13354" s="3"/>
      <c r="AZ13354" s="3"/>
      <c r="BA13354" s="3"/>
      <c r="BB13354" s="3"/>
      <c r="BC13354" s="3"/>
      <c r="BD13354" s="3"/>
      <c r="BE13354" s="3"/>
      <c r="BF13354" s="3"/>
      <c r="BG13354" s="3"/>
    </row>
    <row r="13355" spans="1:59" x14ac:dyDescent="0.25">
      <c r="A13355" s="2"/>
      <c r="B13355" s="5"/>
      <c r="C13355" s="5"/>
      <c r="D13355" s="5"/>
      <c r="E13355" s="5"/>
      <c r="F13355" s="5"/>
      <c r="G13355" s="5"/>
      <c r="H13355" s="5"/>
      <c r="I13355" s="3"/>
      <c r="J13355" s="5"/>
      <c r="K13355" s="5"/>
      <c r="L13355" s="5"/>
      <c r="M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3"/>
      <c r="AU13355" s="5"/>
      <c r="AV13355" s="3"/>
      <c r="AW13355" s="3"/>
      <c r="AX13355" s="3"/>
      <c r="AY13355" s="3"/>
      <c r="AZ13355" s="3"/>
      <c r="BA13355" s="3"/>
      <c r="BB13355" s="3"/>
      <c r="BC13355" s="3"/>
      <c r="BD13355" s="3"/>
      <c r="BE13355" s="3"/>
      <c r="BF13355" s="3"/>
      <c r="BG13355" s="3"/>
    </row>
    <row r="13356" spans="1:59" x14ac:dyDescent="0.25">
      <c r="A13356" s="2"/>
      <c r="B13356" s="5"/>
      <c r="C13356" s="5"/>
      <c r="D13356" s="5"/>
      <c r="E13356" s="5"/>
      <c r="F13356" s="5"/>
      <c r="G13356" s="5"/>
      <c r="H13356" s="5"/>
      <c r="I13356" s="3"/>
      <c r="J13356" s="5"/>
      <c r="K13356" s="5"/>
      <c r="L13356" s="5"/>
      <c r="M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3"/>
      <c r="AU13356" s="5"/>
      <c r="AV13356" s="3"/>
      <c r="AW13356" s="3"/>
      <c r="AX13356" s="3"/>
      <c r="AY13356" s="3"/>
      <c r="AZ13356" s="3"/>
      <c r="BA13356" s="3"/>
      <c r="BB13356" s="3"/>
      <c r="BC13356" s="3"/>
      <c r="BD13356" s="3"/>
      <c r="BE13356" s="3"/>
      <c r="BF13356" s="3"/>
      <c r="BG13356" s="3"/>
    </row>
    <row r="13357" spans="1:59" x14ac:dyDescent="0.25">
      <c r="A13357" s="2"/>
      <c r="B13357" s="5"/>
      <c r="C13357" s="5"/>
      <c r="D13357" s="5"/>
      <c r="E13357" s="5"/>
      <c r="F13357" s="5"/>
      <c r="G13357" s="5"/>
      <c r="H13357" s="5"/>
      <c r="I13357" s="3"/>
      <c r="J13357" s="5"/>
      <c r="K13357" s="5"/>
      <c r="L13357" s="5"/>
      <c r="M13357" s="5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3"/>
      <c r="AU13357" s="5"/>
      <c r="AV13357" s="3"/>
      <c r="AW13357" s="3"/>
      <c r="AX13357" s="3"/>
      <c r="AY13357" s="3"/>
      <c r="AZ13357" s="3"/>
      <c r="BA13357" s="3"/>
      <c r="BB13357" s="3"/>
      <c r="BC13357" s="3"/>
      <c r="BD13357" s="3"/>
      <c r="BE13357" s="3"/>
      <c r="BF13357" s="3"/>
      <c r="BG13357" s="3"/>
    </row>
    <row r="13358" spans="1:59" x14ac:dyDescent="0.25">
      <c r="A13358" s="2"/>
      <c r="B13358" s="5"/>
      <c r="C13358" s="5"/>
      <c r="D13358" s="5"/>
      <c r="E13358" s="5"/>
      <c r="F13358" s="5"/>
      <c r="G13358" s="5"/>
      <c r="H13358" s="5"/>
      <c r="I13358" s="3"/>
      <c r="J13358" s="5"/>
      <c r="K13358" s="5"/>
      <c r="L13358" s="5"/>
      <c r="M13358" s="5"/>
      <c r="AJ13358" s="3"/>
      <c r="AK13358" s="3"/>
      <c r="AL13358" s="3"/>
      <c r="AM13358" s="3"/>
      <c r="AN13358" s="5"/>
      <c r="AO13358" s="5"/>
      <c r="AP13358" s="5"/>
      <c r="AQ13358" s="5"/>
      <c r="AR13358" s="5"/>
      <c r="AS13358" s="5"/>
      <c r="AT13358" s="3"/>
      <c r="AU13358" s="5"/>
      <c r="AV13358" s="3"/>
      <c r="AW13358" s="3"/>
      <c r="AX13358" s="3"/>
      <c r="AY13358" s="3"/>
      <c r="AZ13358" s="3"/>
      <c r="BA13358" s="3"/>
      <c r="BB13358" s="3"/>
      <c r="BC13358" s="3"/>
      <c r="BD13358" s="3"/>
      <c r="BE13358" s="3"/>
      <c r="BF13358" s="3"/>
      <c r="BG13358" s="3"/>
    </row>
    <row r="13359" spans="1:59" x14ac:dyDescent="0.25">
      <c r="A13359" s="2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5"/>
      <c r="M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3"/>
      <c r="AU13359" s="5"/>
      <c r="AV13359" s="3"/>
      <c r="AW13359" s="3"/>
      <c r="AX13359" s="3"/>
      <c r="AY13359" s="3"/>
      <c r="AZ13359" s="3"/>
      <c r="BA13359" s="3"/>
      <c r="BB13359" s="3"/>
      <c r="BC13359" s="3"/>
      <c r="BD13359" s="3"/>
      <c r="BE13359" s="3"/>
      <c r="BF13359" s="3"/>
      <c r="BG13359" s="3"/>
    </row>
    <row r="13360" spans="1:59" x14ac:dyDescent="0.25">
      <c r="A13360" s="2"/>
      <c r="B13360" s="5"/>
      <c r="C13360" s="5"/>
      <c r="D13360" s="5"/>
      <c r="E13360" s="5"/>
      <c r="F13360" s="5"/>
      <c r="G13360" s="5"/>
      <c r="H13360" s="5"/>
      <c r="I13360" s="3"/>
      <c r="J13360" s="5"/>
      <c r="K13360" s="5"/>
      <c r="L13360" s="5"/>
      <c r="M13360" s="5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3"/>
      <c r="AU13360" s="5"/>
      <c r="AV13360" s="3"/>
      <c r="AW13360" s="3"/>
      <c r="AX13360" s="3"/>
      <c r="AY13360" s="3"/>
      <c r="AZ13360" s="3"/>
      <c r="BA13360" s="3"/>
      <c r="BB13360" s="3"/>
      <c r="BC13360" s="3"/>
      <c r="BD13360" s="3"/>
      <c r="BE13360" s="3"/>
      <c r="BF13360" s="3"/>
      <c r="BG13360" s="3"/>
    </row>
    <row r="13361" spans="1:59" x14ac:dyDescent="0.25">
      <c r="A13361" s="2"/>
      <c r="B13361" s="5"/>
      <c r="C13361" s="5"/>
      <c r="D13361" s="5"/>
      <c r="E13361" s="5"/>
      <c r="F13361" s="5"/>
      <c r="G13361" s="5"/>
      <c r="H13361" s="5"/>
      <c r="I13361" s="3"/>
      <c r="J13361" s="5"/>
      <c r="K13361" s="5"/>
      <c r="L13361" s="5"/>
      <c r="M13361" s="5"/>
      <c r="AJ13361" s="3"/>
      <c r="AK13361" s="3"/>
      <c r="AL13361" s="3"/>
      <c r="AM13361" s="3"/>
      <c r="AN13361" s="5"/>
      <c r="AO13361" s="5"/>
      <c r="AP13361" s="5"/>
      <c r="AQ13361" s="5"/>
      <c r="AR13361" s="5"/>
      <c r="AS13361" s="5"/>
      <c r="AT13361" s="3"/>
      <c r="AU13361" s="5"/>
      <c r="AV13361" s="3"/>
      <c r="AW13361" s="3"/>
      <c r="AX13361" s="3"/>
      <c r="AY13361" s="3"/>
      <c r="AZ13361" s="3"/>
      <c r="BA13361" s="3"/>
      <c r="BB13361" s="3"/>
      <c r="BC13361" s="3"/>
      <c r="BD13361" s="3"/>
      <c r="BE13361" s="3"/>
      <c r="BF13361" s="3"/>
      <c r="BG13361" s="3"/>
    </row>
    <row r="13362" spans="1:59" x14ac:dyDescent="0.25">
      <c r="A13362" s="2"/>
      <c r="B13362" s="5"/>
      <c r="C13362" s="5"/>
      <c r="D13362" s="5"/>
      <c r="E13362" s="5"/>
      <c r="F13362" s="5"/>
      <c r="G13362" s="5"/>
      <c r="H13362" s="5"/>
      <c r="I13362" s="3"/>
      <c r="J13362" s="5"/>
      <c r="K13362" s="5"/>
      <c r="L13362" s="5"/>
      <c r="M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3"/>
      <c r="AU13362" s="5"/>
      <c r="AV13362" s="3"/>
      <c r="AW13362" s="3"/>
      <c r="AX13362" s="3"/>
      <c r="AY13362" s="3"/>
      <c r="AZ13362" s="3"/>
      <c r="BA13362" s="3"/>
      <c r="BB13362" s="3"/>
      <c r="BC13362" s="3"/>
      <c r="BD13362" s="3"/>
      <c r="BE13362" s="3"/>
      <c r="BF13362" s="3"/>
      <c r="BG13362" s="3"/>
    </row>
    <row r="13363" spans="1:59" x14ac:dyDescent="0.25">
      <c r="A13363" s="2"/>
      <c r="B13363" s="5"/>
      <c r="C13363" s="5"/>
      <c r="D13363" s="5"/>
      <c r="E13363" s="5"/>
      <c r="F13363" s="5"/>
      <c r="G13363" s="5"/>
      <c r="H13363" s="5"/>
      <c r="I13363" s="3"/>
      <c r="J13363" s="5"/>
      <c r="K13363" s="5"/>
      <c r="L13363" s="5"/>
      <c r="M13363" s="5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3"/>
      <c r="AU13363" s="5"/>
      <c r="AV13363" s="3"/>
      <c r="AW13363" s="3"/>
      <c r="AX13363" s="3"/>
      <c r="AY13363" s="3"/>
      <c r="AZ13363" s="3"/>
      <c r="BA13363" s="3"/>
      <c r="BB13363" s="3"/>
      <c r="BC13363" s="3"/>
      <c r="BD13363" s="3"/>
      <c r="BE13363" s="3"/>
      <c r="BF13363" s="3"/>
      <c r="BG13363" s="3"/>
    </row>
    <row r="13364" spans="1:59" x14ac:dyDescent="0.25">
      <c r="A13364" s="2"/>
      <c r="B13364" s="5"/>
      <c r="C13364" s="5"/>
      <c r="D13364" s="5"/>
      <c r="E13364" s="5"/>
      <c r="F13364" s="5"/>
      <c r="G13364" s="5"/>
      <c r="H13364" s="5"/>
      <c r="I13364" s="3"/>
      <c r="J13364" s="5"/>
      <c r="K13364" s="5"/>
      <c r="L13364" s="5"/>
      <c r="M13364" s="5"/>
      <c r="AJ13364" s="3"/>
      <c r="AK13364" s="3"/>
      <c r="AL13364" s="3"/>
      <c r="AM13364" s="5"/>
      <c r="AN13364" s="5"/>
      <c r="AO13364" s="5"/>
      <c r="AP13364" s="5"/>
      <c r="AQ13364" s="5"/>
      <c r="AR13364" s="5"/>
      <c r="AS13364" s="5"/>
      <c r="AT13364" s="3"/>
      <c r="AU13364" s="5"/>
      <c r="AV13364" s="3"/>
      <c r="AW13364" s="3"/>
      <c r="AX13364" s="3"/>
      <c r="AY13364" s="3"/>
      <c r="AZ13364" s="3"/>
      <c r="BA13364" s="3"/>
      <c r="BB13364" s="3"/>
      <c r="BC13364" s="3"/>
      <c r="BD13364" s="3"/>
      <c r="BE13364" s="3"/>
      <c r="BF13364" s="3"/>
      <c r="BG13364" s="3"/>
    </row>
    <row r="13365" spans="1:59" x14ac:dyDescent="0.25">
      <c r="A13365" s="2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  <c r="L13365" s="5"/>
      <c r="M13365" s="5"/>
      <c r="AJ13365" s="3"/>
      <c r="AK13365" s="3"/>
      <c r="AL13365" s="3"/>
      <c r="AM13365" s="3"/>
      <c r="AN13365" s="5"/>
      <c r="AO13365" s="5"/>
      <c r="AP13365" s="5"/>
      <c r="AQ13365" s="5"/>
      <c r="AR13365" s="5"/>
      <c r="AS13365" s="5"/>
      <c r="AT13365" s="3"/>
      <c r="AU13365" s="5"/>
      <c r="AV13365" s="3"/>
      <c r="AW13365" s="3"/>
      <c r="AX13365" s="3"/>
      <c r="AY13365" s="3"/>
      <c r="AZ13365" s="3"/>
      <c r="BA13365" s="3"/>
      <c r="BB13365" s="3"/>
      <c r="BC13365" s="3"/>
      <c r="BD13365" s="3"/>
      <c r="BE13365" s="3"/>
      <c r="BF13365" s="3"/>
      <c r="BG13365" s="3"/>
    </row>
    <row r="13366" spans="1:59" x14ac:dyDescent="0.25">
      <c r="A13366" s="2"/>
      <c r="B13366" s="5"/>
      <c r="C13366" s="5"/>
      <c r="D13366" s="5"/>
      <c r="E13366" s="5"/>
      <c r="F13366" s="5"/>
      <c r="G13366" s="5"/>
      <c r="H13366" s="5"/>
      <c r="I13366" s="3"/>
      <c r="J13366" s="5"/>
      <c r="K13366" s="5"/>
      <c r="L13366" s="5"/>
      <c r="M13366" s="5"/>
      <c r="AJ13366" s="3"/>
      <c r="AK13366" s="3"/>
      <c r="AL13366" s="3"/>
      <c r="AM13366" s="3"/>
      <c r="AN13366" s="5"/>
      <c r="AO13366" s="5"/>
      <c r="AP13366" s="5"/>
      <c r="AQ13366" s="5"/>
      <c r="AR13366" s="5"/>
      <c r="AS13366" s="5"/>
      <c r="AT13366" s="3"/>
      <c r="AU13366" s="5"/>
      <c r="AV13366" s="3"/>
      <c r="AW13366" s="3"/>
      <c r="AX13366" s="3"/>
      <c r="AY13366" s="3"/>
      <c r="AZ13366" s="3"/>
      <c r="BA13366" s="3"/>
      <c r="BB13366" s="3"/>
      <c r="BC13366" s="3"/>
      <c r="BD13366" s="3"/>
      <c r="BE13366" s="3"/>
      <c r="BF13366" s="3"/>
      <c r="BG13366" s="3"/>
    </row>
    <row r="13367" spans="1:59" x14ac:dyDescent="0.25">
      <c r="A13367" s="2"/>
      <c r="B13367" s="5"/>
      <c r="C13367" s="5"/>
      <c r="D13367" s="5"/>
      <c r="E13367" s="5"/>
      <c r="F13367" s="5"/>
      <c r="G13367" s="5"/>
      <c r="H13367" s="5"/>
      <c r="I13367" s="3"/>
      <c r="J13367" s="5"/>
      <c r="K13367" s="5"/>
      <c r="L13367" s="5"/>
      <c r="M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3"/>
      <c r="AU13367" s="5"/>
      <c r="AV13367" s="3"/>
      <c r="AW13367" s="3"/>
      <c r="AX13367" s="3"/>
      <c r="AY13367" s="3"/>
      <c r="AZ13367" s="3"/>
      <c r="BA13367" s="3"/>
      <c r="BB13367" s="3"/>
      <c r="BC13367" s="3"/>
      <c r="BD13367" s="3"/>
      <c r="BE13367" s="3"/>
      <c r="BF13367" s="3"/>
      <c r="BG13367" s="3"/>
    </row>
    <row r="13368" spans="1:59" x14ac:dyDescent="0.25">
      <c r="A13368" s="2"/>
      <c r="B13368" s="5"/>
      <c r="C13368" s="5"/>
      <c r="D13368" s="5"/>
      <c r="E13368" s="5"/>
      <c r="F13368" s="5"/>
      <c r="G13368" s="5"/>
      <c r="H13368" s="5"/>
      <c r="I13368" s="3"/>
      <c r="J13368" s="5"/>
      <c r="K13368" s="5"/>
      <c r="L13368" s="5"/>
      <c r="M13368" s="5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3"/>
      <c r="AU13368" s="5"/>
      <c r="AV13368" s="3"/>
      <c r="AW13368" s="3"/>
      <c r="AX13368" s="3"/>
      <c r="AY13368" s="3"/>
      <c r="AZ13368" s="3"/>
      <c r="BA13368" s="3"/>
      <c r="BB13368" s="3"/>
      <c r="BC13368" s="3"/>
      <c r="BD13368" s="3"/>
      <c r="BE13368" s="3"/>
      <c r="BF13368" s="3"/>
      <c r="BG13368" s="3"/>
    </row>
    <row r="13369" spans="1:59" x14ac:dyDescent="0.25">
      <c r="A13369" s="2"/>
      <c r="B13369" s="5"/>
      <c r="C13369" s="5"/>
      <c r="D13369" s="5"/>
      <c r="E13369" s="5"/>
      <c r="F13369" s="5"/>
      <c r="G13369" s="5"/>
      <c r="H13369" s="5"/>
      <c r="I13369" s="3"/>
      <c r="J13369" s="5"/>
      <c r="K13369" s="5"/>
      <c r="L13369" s="5"/>
      <c r="M13369" s="5"/>
      <c r="AJ13369" s="3"/>
      <c r="AK13369" s="3"/>
      <c r="AL13369" s="3"/>
      <c r="AM13369" s="5"/>
      <c r="AN13369" s="5"/>
      <c r="AO13369" s="5"/>
      <c r="AP13369" s="5"/>
      <c r="AQ13369" s="5"/>
      <c r="AR13369" s="5"/>
      <c r="AS13369" s="5"/>
      <c r="AT13369" s="3"/>
      <c r="AU13369" s="5"/>
      <c r="AV13369" s="3"/>
      <c r="AW13369" s="3"/>
      <c r="AX13369" s="3"/>
      <c r="AY13369" s="3"/>
      <c r="AZ13369" s="3"/>
      <c r="BA13369" s="3"/>
      <c r="BB13369" s="3"/>
      <c r="BC13369" s="3"/>
      <c r="BD13369" s="3"/>
      <c r="BE13369" s="3"/>
      <c r="BF13369" s="3"/>
      <c r="BG13369" s="3"/>
    </row>
    <row r="13370" spans="1:59" x14ac:dyDescent="0.25">
      <c r="A13370" s="2"/>
      <c r="B13370" s="5"/>
      <c r="C13370" s="5"/>
      <c r="D13370" s="5"/>
      <c r="E13370" s="5"/>
      <c r="F13370" s="5"/>
      <c r="G13370" s="5"/>
      <c r="H13370" s="5"/>
      <c r="I13370" s="3"/>
      <c r="J13370" s="5"/>
      <c r="K13370" s="5"/>
      <c r="L13370" s="5"/>
      <c r="M13370" s="5"/>
      <c r="AJ13370" s="3"/>
      <c r="AK13370" s="3"/>
      <c r="AL13370" s="3"/>
      <c r="AM13370" s="3"/>
      <c r="AN13370" s="5"/>
      <c r="AO13370" s="5"/>
      <c r="AP13370" s="5"/>
      <c r="AQ13370" s="5"/>
      <c r="AR13370" s="5"/>
      <c r="AS13370" s="5"/>
      <c r="AT13370" s="3"/>
      <c r="AU13370" s="5"/>
      <c r="AV13370" s="3"/>
      <c r="AW13370" s="3"/>
      <c r="AX13370" s="3"/>
      <c r="AY13370" s="3"/>
      <c r="AZ13370" s="3"/>
      <c r="BA13370" s="3"/>
      <c r="BB13370" s="3"/>
      <c r="BC13370" s="3"/>
      <c r="BD13370" s="3"/>
      <c r="BE13370" s="3"/>
      <c r="BF13370" s="3"/>
      <c r="BG13370" s="3"/>
    </row>
    <row r="13371" spans="1:59" x14ac:dyDescent="0.25">
      <c r="A13371" s="2"/>
      <c r="B13371" s="5"/>
      <c r="C13371" s="5"/>
      <c r="D13371" s="5"/>
      <c r="E13371" s="5"/>
      <c r="F13371" s="5"/>
      <c r="G13371" s="5"/>
      <c r="H13371" s="5"/>
      <c r="I13371" s="3"/>
      <c r="J13371" s="5"/>
      <c r="K13371" s="5"/>
      <c r="L13371" s="5"/>
      <c r="M13371" s="5"/>
      <c r="AJ13371" s="3"/>
      <c r="AK13371" s="3"/>
      <c r="AL13371" s="3"/>
      <c r="AM13371" s="5"/>
      <c r="AN13371" s="5"/>
      <c r="AO13371" s="5"/>
      <c r="AP13371" s="5"/>
      <c r="AQ13371" s="5"/>
      <c r="AR13371" s="5"/>
      <c r="AS13371" s="5"/>
      <c r="AT13371" s="3"/>
      <c r="AU13371" s="5"/>
      <c r="AV13371" s="3"/>
      <c r="AW13371" s="3"/>
      <c r="AX13371" s="3"/>
      <c r="AY13371" s="3"/>
      <c r="AZ13371" s="3"/>
      <c r="BA13371" s="3"/>
      <c r="BB13371" s="3"/>
      <c r="BC13371" s="3"/>
      <c r="BD13371" s="3"/>
      <c r="BE13371" s="3"/>
      <c r="BF13371" s="3"/>
      <c r="BG13371" s="3"/>
    </row>
    <row r="13372" spans="1:59" x14ac:dyDescent="0.25">
      <c r="A13372" s="2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5"/>
      <c r="M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3"/>
      <c r="AU13372" s="5"/>
      <c r="AV13372" s="3"/>
      <c r="AW13372" s="3"/>
      <c r="AX13372" s="3"/>
      <c r="AY13372" s="3"/>
      <c r="AZ13372" s="3"/>
      <c r="BA13372" s="3"/>
      <c r="BB13372" s="3"/>
      <c r="BC13372" s="3"/>
      <c r="BD13372" s="3"/>
      <c r="BE13372" s="3"/>
      <c r="BF13372" s="3"/>
      <c r="BG13372" s="3"/>
    </row>
    <row r="13373" spans="1:59" x14ac:dyDescent="0.25">
      <c r="A13373" s="2"/>
      <c r="B13373" s="5"/>
      <c r="C13373" s="5"/>
      <c r="D13373" s="5"/>
      <c r="E13373" s="5"/>
      <c r="F13373" s="5"/>
      <c r="G13373" s="5"/>
      <c r="H13373" s="5"/>
      <c r="I13373" s="3"/>
      <c r="J13373" s="5"/>
      <c r="K13373" s="5"/>
      <c r="L13373" s="5"/>
      <c r="M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3"/>
      <c r="AU13373" s="5"/>
      <c r="AV13373" s="3"/>
      <c r="AW13373" s="3"/>
      <c r="AX13373" s="3"/>
      <c r="AY13373" s="3"/>
      <c r="AZ13373" s="3"/>
      <c r="BA13373" s="3"/>
      <c r="BB13373" s="3"/>
      <c r="BC13373" s="3"/>
      <c r="BD13373" s="3"/>
      <c r="BE13373" s="3"/>
      <c r="BF13373" s="3"/>
      <c r="BG13373" s="3"/>
    </row>
    <row r="13374" spans="1:59" x14ac:dyDescent="0.25">
      <c r="A13374" s="2"/>
      <c r="B13374" s="5"/>
      <c r="C13374" s="5"/>
      <c r="D13374" s="5"/>
      <c r="E13374" s="5"/>
      <c r="F13374" s="5"/>
      <c r="G13374" s="5"/>
      <c r="H13374" s="5"/>
      <c r="I13374" s="3"/>
      <c r="J13374" s="5"/>
      <c r="K13374" s="5"/>
      <c r="L13374" s="5"/>
      <c r="M13374" s="5"/>
      <c r="AJ13374" s="3"/>
      <c r="AK13374" s="3"/>
      <c r="AL13374" s="5"/>
      <c r="AM13374" s="5"/>
      <c r="AN13374" s="5"/>
      <c r="AO13374" s="5"/>
      <c r="AP13374" s="5"/>
      <c r="AQ13374" s="5"/>
      <c r="AR13374" s="5"/>
      <c r="AS13374" s="5"/>
      <c r="AT13374" s="3"/>
      <c r="AU13374" s="5"/>
      <c r="AV13374" s="3"/>
      <c r="AW13374" s="3"/>
      <c r="AX13374" s="3"/>
      <c r="AY13374" s="3"/>
      <c r="AZ13374" s="3"/>
      <c r="BA13374" s="3"/>
      <c r="BB13374" s="3"/>
      <c r="BC13374" s="3"/>
      <c r="BD13374" s="3"/>
      <c r="BE13374" s="3"/>
      <c r="BF13374" s="3"/>
      <c r="BG13374" s="3"/>
    </row>
    <row r="13375" spans="1:59" x14ac:dyDescent="0.25">
      <c r="A13375" s="2"/>
      <c r="B13375" s="5"/>
      <c r="C13375" s="5"/>
      <c r="D13375" s="5"/>
      <c r="E13375" s="5"/>
      <c r="F13375" s="5"/>
      <c r="G13375" s="5"/>
      <c r="H13375" s="5"/>
      <c r="I13375" s="3"/>
      <c r="J13375" s="5"/>
      <c r="K13375" s="5"/>
      <c r="L13375" s="5"/>
      <c r="M13375" s="5"/>
      <c r="AJ13375" s="3"/>
      <c r="AK13375" s="3"/>
      <c r="AL13375" s="3"/>
      <c r="AM13375" s="5"/>
      <c r="AN13375" s="5"/>
      <c r="AO13375" s="5"/>
      <c r="AP13375" s="5"/>
      <c r="AQ13375" s="5"/>
      <c r="AR13375" s="5"/>
      <c r="AS13375" s="5"/>
      <c r="AT13375" s="3"/>
      <c r="AU13375" s="5"/>
      <c r="AV13375" s="3"/>
      <c r="AW13375" s="3"/>
      <c r="AX13375" s="3"/>
      <c r="AY13375" s="3"/>
      <c r="AZ13375" s="3"/>
      <c r="BA13375" s="3"/>
      <c r="BB13375" s="3"/>
      <c r="BC13375" s="3"/>
      <c r="BD13375" s="3"/>
      <c r="BE13375" s="3"/>
      <c r="BF13375" s="3"/>
      <c r="BG13375" s="3"/>
    </row>
    <row r="13376" spans="1:59" x14ac:dyDescent="0.25">
      <c r="A13376" s="2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  <c r="L13376" s="5"/>
      <c r="M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3"/>
      <c r="AU13376" s="5"/>
      <c r="AV13376" s="3"/>
      <c r="AW13376" s="3"/>
      <c r="AX13376" s="3"/>
      <c r="AY13376" s="3"/>
      <c r="AZ13376" s="3"/>
      <c r="BA13376" s="3"/>
      <c r="BB13376" s="3"/>
      <c r="BC13376" s="3"/>
      <c r="BD13376" s="3"/>
      <c r="BE13376" s="3"/>
      <c r="BF13376" s="3"/>
      <c r="BG13376" s="3"/>
    </row>
    <row r="13377" spans="1:59" x14ac:dyDescent="0.25">
      <c r="A13377" s="2"/>
      <c r="B13377" s="5"/>
      <c r="C13377" s="5"/>
      <c r="D13377" s="5"/>
      <c r="E13377" s="5"/>
      <c r="F13377" s="5"/>
      <c r="G13377" s="5"/>
      <c r="H13377" s="5"/>
      <c r="I13377" s="3"/>
      <c r="J13377" s="5"/>
      <c r="K13377" s="5"/>
      <c r="L13377" s="5"/>
      <c r="M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3"/>
      <c r="AU13377" s="5"/>
      <c r="AV13377" s="3"/>
      <c r="AW13377" s="3"/>
      <c r="AX13377" s="3"/>
      <c r="AY13377" s="3"/>
      <c r="AZ13377" s="3"/>
      <c r="BA13377" s="3"/>
      <c r="BB13377" s="3"/>
      <c r="BC13377" s="3"/>
      <c r="BD13377" s="3"/>
      <c r="BE13377" s="3"/>
      <c r="BF13377" s="3"/>
      <c r="BG13377" s="3"/>
    </row>
    <row r="13378" spans="1:59" x14ac:dyDescent="0.25">
      <c r="A13378" s="2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5"/>
      <c r="M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3"/>
      <c r="AU13378" s="5"/>
      <c r="AV13378" s="3"/>
      <c r="AW13378" s="3"/>
      <c r="AX13378" s="3"/>
      <c r="AY13378" s="3"/>
      <c r="AZ13378" s="3"/>
      <c r="BA13378" s="3"/>
      <c r="BB13378" s="3"/>
      <c r="BC13378" s="3"/>
      <c r="BD13378" s="3"/>
      <c r="BE13378" s="3"/>
      <c r="BF13378" s="3"/>
      <c r="BG13378" s="3"/>
    </row>
    <row r="13379" spans="1:59" x14ac:dyDescent="0.25">
      <c r="A13379" s="2"/>
      <c r="B13379" s="5"/>
      <c r="C13379" s="5"/>
      <c r="D13379" s="5"/>
      <c r="E13379" s="5"/>
      <c r="F13379" s="5"/>
      <c r="G13379" s="5"/>
      <c r="H13379" s="5"/>
      <c r="I13379" s="3"/>
      <c r="J13379" s="5"/>
      <c r="K13379" s="5"/>
      <c r="L13379" s="5"/>
      <c r="M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3"/>
      <c r="AU13379" s="5"/>
      <c r="AV13379" s="3"/>
      <c r="AW13379" s="3"/>
      <c r="AX13379" s="3"/>
      <c r="AY13379" s="3"/>
      <c r="AZ13379" s="3"/>
      <c r="BA13379" s="3"/>
      <c r="BB13379" s="3"/>
      <c r="BC13379" s="3"/>
      <c r="BD13379" s="3"/>
      <c r="BE13379" s="3"/>
      <c r="BF13379" s="3"/>
      <c r="BG13379" s="3"/>
    </row>
    <row r="13380" spans="1:59" x14ac:dyDescent="0.25">
      <c r="A13380" s="2"/>
      <c r="B13380" s="5"/>
      <c r="C13380" s="5"/>
      <c r="D13380" s="5"/>
      <c r="E13380" s="5"/>
      <c r="F13380" s="5"/>
      <c r="G13380" s="5"/>
      <c r="H13380" s="5"/>
      <c r="I13380" s="3"/>
      <c r="J13380" s="5"/>
      <c r="K13380" s="5"/>
      <c r="L13380" s="5"/>
      <c r="M13380" s="5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3"/>
      <c r="AU13380" s="5"/>
      <c r="AV13380" s="3"/>
      <c r="AW13380" s="3"/>
      <c r="AX13380" s="3"/>
      <c r="AY13380" s="3"/>
      <c r="AZ13380" s="3"/>
      <c r="BA13380" s="3"/>
      <c r="BB13380" s="3"/>
      <c r="BC13380" s="3"/>
      <c r="BD13380" s="3"/>
      <c r="BE13380" s="3"/>
      <c r="BF13380" s="3"/>
      <c r="BG13380" s="3"/>
    </row>
    <row r="13381" spans="1:59" x14ac:dyDescent="0.25">
      <c r="A13381" s="2"/>
      <c r="B13381" s="5"/>
      <c r="C13381" s="5"/>
      <c r="D13381" s="5"/>
      <c r="E13381" s="5"/>
      <c r="F13381" s="5"/>
      <c r="G13381" s="5"/>
      <c r="H13381" s="5"/>
      <c r="I13381" s="3"/>
      <c r="J13381" s="5"/>
      <c r="K13381" s="5"/>
      <c r="L13381" s="5"/>
      <c r="M13381" s="5"/>
      <c r="AJ13381" s="3"/>
      <c r="AK13381" s="3"/>
      <c r="AL13381" s="3"/>
      <c r="AM13381" s="3"/>
      <c r="AN13381" s="5"/>
      <c r="AO13381" s="5"/>
      <c r="AP13381" s="5"/>
      <c r="AQ13381" s="5"/>
      <c r="AR13381" s="5"/>
      <c r="AS13381" s="5"/>
      <c r="AT13381" s="3"/>
      <c r="AU13381" s="5"/>
      <c r="AV13381" s="3"/>
      <c r="AW13381" s="3"/>
      <c r="AX13381" s="3"/>
      <c r="AY13381" s="3"/>
      <c r="AZ13381" s="3"/>
      <c r="BA13381" s="3"/>
      <c r="BB13381" s="3"/>
      <c r="BC13381" s="3"/>
      <c r="BD13381" s="3"/>
      <c r="BE13381" s="3"/>
      <c r="BF13381" s="3"/>
      <c r="BG13381" s="3"/>
    </row>
    <row r="13382" spans="1:59" x14ac:dyDescent="0.25">
      <c r="A13382" s="2"/>
      <c r="B13382" s="5"/>
      <c r="C13382" s="5"/>
      <c r="D13382" s="5"/>
      <c r="E13382" s="5"/>
      <c r="F13382" s="5"/>
      <c r="G13382" s="5"/>
      <c r="H13382" s="5"/>
      <c r="I13382" s="3"/>
      <c r="J13382" s="5"/>
      <c r="K13382" s="5"/>
      <c r="L13382" s="5"/>
      <c r="M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3"/>
      <c r="AU13382" s="5"/>
      <c r="AV13382" s="3"/>
      <c r="AW13382" s="3"/>
      <c r="AX13382" s="3"/>
      <c r="AY13382" s="3"/>
      <c r="AZ13382" s="3"/>
      <c r="BA13382" s="3"/>
      <c r="BB13382" s="3"/>
      <c r="BC13382" s="3"/>
      <c r="BD13382" s="3"/>
      <c r="BE13382" s="3"/>
      <c r="BF13382" s="3"/>
      <c r="BG13382" s="3"/>
    </row>
    <row r="13383" spans="1:59" x14ac:dyDescent="0.25">
      <c r="A13383" s="2"/>
      <c r="B13383" s="5"/>
      <c r="C13383" s="5"/>
      <c r="D13383" s="5"/>
      <c r="E13383" s="5"/>
      <c r="F13383" s="5"/>
      <c r="G13383" s="5"/>
      <c r="H13383" s="5"/>
      <c r="I13383" s="3"/>
      <c r="J13383" s="5"/>
      <c r="K13383" s="5"/>
      <c r="L13383" s="5"/>
      <c r="M13383" s="5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3"/>
      <c r="AU13383" s="5"/>
      <c r="AV13383" s="3"/>
      <c r="AW13383" s="3"/>
      <c r="AX13383" s="3"/>
      <c r="AY13383" s="3"/>
      <c r="AZ13383" s="3"/>
      <c r="BA13383" s="3"/>
      <c r="BB13383" s="3"/>
      <c r="BC13383" s="3"/>
      <c r="BD13383" s="3"/>
      <c r="BE13383" s="3"/>
      <c r="BF13383" s="3"/>
      <c r="BG13383" s="3"/>
    </row>
    <row r="13384" spans="1:59" x14ac:dyDescent="0.25">
      <c r="A13384" s="2"/>
      <c r="B13384" s="5"/>
      <c r="C13384" s="5"/>
      <c r="D13384" s="5"/>
      <c r="E13384" s="5"/>
      <c r="F13384" s="5"/>
      <c r="G13384" s="5"/>
      <c r="H13384" s="5"/>
      <c r="I13384" s="3"/>
      <c r="J13384" s="5"/>
      <c r="K13384" s="5"/>
      <c r="L13384" s="5"/>
      <c r="M13384" s="5"/>
      <c r="AJ13384" s="3"/>
      <c r="AK13384" s="3"/>
      <c r="AL13384" s="3"/>
      <c r="AM13384" s="3"/>
      <c r="AN13384" s="5"/>
      <c r="AO13384" s="5"/>
      <c r="AP13384" s="5"/>
      <c r="AQ13384" s="5"/>
      <c r="AR13384" s="5"/>
      <c r="AS13384" s="5"/>
      <c r="AT13384" s="3"/>
      <c r="AU13384" s="5"/>
      <c r="AV13384" s="3"/>
      <c r="AW13384" s="3"/>
      <c r="AX13384" s="3"/>
      <c r="AY13384" s="3"/>
      <c r="AZ13384" s="3"/>
      <c r="BA13384" s="3"/>
      <c r="BB13384" s="3"/>
      <c r="BC13384" s="3"/>
      <c r="BD13384" s="3"/>
      <c r="BE13384" s="3"/>
      <c r="BF13384" s="3"/>
      <c r="BG13384" s="3"/>
    </row>
    <row r="13385" spans="1:59" x14ac:dyDescent="0.25">
      <c r="A13385" s="2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  <c r="L13385" s="5"/>
      <c r="M13385" s="5"/>
      <c r="AJ13385" s="3"/>
      <c r="AK13385" s="3"/>
      <c r="AL13385" s="3"/>
      <c r="AM13385" s="5"/>
      <c r="AN13385" s="5"/>
      <c r="AO13385" s="5"/>
      <c r="AP13385" s="5"/>
      <c r="AQ13385" s="5"/>
      <c r="AR13385" s="5"/>
      <c r="AS13385" s="5"/>
      <c r="AT13385" s="3"/>
      <c r="AU13385" s="5"/>
      <c r="AV13385" s="3"/>
      <c r="AW13385" s="3"/>
      <c r="AX13385" s="3"/>
      <c r="AY13385" s="3"/>
      <c r="AZ13385" s="3"/>
      <c r="BA13385" s="3"/>
      <c r="BB13385" s="3"/>
      <c r="BC13385" s="3"/>
      <c r="BD13385" s="3"/>
      <c r="BE13385" s="3"/>
      <c r="BF13385" s="3"/>
      <c r="BG13385" s="3"/>
    </row>
    <row r="13386" spans="1:59" x14ac:dyDescent="0.25">
      <c r="A13386" s="2"/>
      <c r="B13386" s="5"/>
      <c r="C13386" s="5"/>
      <c r="D13386" s="5"/>
      <c r="E13386" s="5"/>
      <c r="F13386" s="5"/>
      <c r="G13386" s="5"/>
      <c r="H13386" s="5"/>
      <c r="I13386" s="3"/>
      <c r="J13386" s="5"/>
      <c r="K13386" s="5"/>
      <c r="L13386" s="5"/>
      <c r="M13386" s="5"/>
      <c r="AJ13386" s="5"/>
      <c r="AK13386" s="5"/>
      <c r="AL13386" s="5"/>
      <c r="AM13386" s="5"/>
      <c r="AN13386" s="5"/>
      <c r="AO13386" s="5"/>
      <c r="AP13386" s="5"/>
      <c r="AQ13386" s="3"/>
      <c r="AR13386" s="5"/>
      <c r="AS13386" s="5"/>
      <c r="AT13386" s="3"/>
      <c r="AU13386" s="5"/>
      <c r="AV13386" s="3"/>
      <c r="AW13386" s="3"/>
      <c r="AX13386" s="3"/>
      <c r="AY13386" s="3"/>
      <c r="AZ13386" s="3"/>
      <c r="BA13386" s="3"/>
      <c r="BB13386" s="3"/>
      <c r="BC13386" s="3"/>
      <c r="BD13386" s="3"/>
      <c r="BE13386" s="3"/>
      <c r="BF13386" s="3"/>
      <c r="BG13386" s="3"/>
    </row>
    <row r="13387" spans="1:59" x14ac:dyDescent="0.25">
      <c r="A13387" s="2"/>
      <c r="B13387" s="5"/>
      <c r="C13387" s="5"/>
      <c r="D13387" s="5"/>
      <c r="E13387" s="5"/>
      <c r="F13387" s="5"/>
      <c r="G13387" s="5"/>
      <c r="H13387" s="5"/>
      <c r="I13387" s="3"/>
      <c r="J13387" s="5"/>
      <c r="K13387" s="5"/>
      <c r="L13387" s="5"/>
      <c r="M13387" s="5"/>
      <c r="AJ13387" s="3"/>
      <c r="AK13387" s="3"/>
      <c r="AL13387" s="3"/>
      <c r="AM13387" s="3"/>
      <c r="AN13387" s="5"/>
      <c r="AO13387" s="5"/>
      <c r="AP13387" s="5"/>
      <c r="AQ13387" s="3"/>
      <c r="AR13387" s="5"/>
      <c r="AS13387" s="5"/>
      <c r="AT13387" s="3"/>
      <c r="AU13387" s="5"/>
      <c r="AV13387" s="3"/>
      <c r="AW13387" s="3"/>
      <c r="AX13387" s="3"/>
      <c r="AY13387" s="3"/>
      <c r="AZ13387" s="3"/>
      <c r="BA13387" s="3"/>
      <c r="BB13387" s="3"/>
      <c r="BC13387" s="3"/>
      <c r="BD13387" s="3"/>
      <c r="BE13387" s="3"/>
      <c r="BF13387" s="3"/>
      <c r="BG13387" s="3"/>
    </row>
    <row r="13388" spans="1:59" x14ac:dyDescent="0.25">
      <c r="A13388" s="2"/>
      <c r="B13388" s="5"/>
      <c r="C13388" s="5"/>
      <c r="D13388" s="5"/>
      <c r="E13388" s="5"/>
      <c r="F13388" s="5"/>
      <c r="G13388" s="5"/>
      <c r="H13388" s="5"/>
      <c r="I13388" s="3"/>
      <c r="J13388" s="5"/>
      <c r="K13388" s="5"/>
      <c r="L13388" s="5"/>
      <c r="M13388" s="5"/>
      <c r="AJ13388" s="3"/>
      <c r="AK13388" s="3"/>
      <c r="AL13388" s="3"/>
      <c r="AM13388" s="3"/>
      <c r="AN13388" s="5"/>
      <c r="AO13388" s="5"/>
      <c r="AP13388" s="5"/>
      <c r="AQ13388" s="3"/>
      <c r="AR13388" s="5"/>
      <c r="AS13388" s="5"/>
      <c r="AT13388" s="3"/>
      <c r="AU13388" s="5"/>
      <c r="AV13388" s="3"/>
      <c r="AW13388" s="3"/>
      <c r="AX13388" s="3"/>
      <c r="AY13388" s="3"/>
      <c r="AZ13388" s="3"/>
      <c r="BA13388" s="3"/>
      <c r="BB13388" s="3"/>
      <c r="BC13388" s="3"/>
      <c r="BD13388" s="3"/>
      <c r="BE13388" s="3"/>
      <c r="BF13388" s="3"/>
      <c r="BG13388" s="3"/>
    </row>
    <row r="13389" spans="1:59" x14ac:dyDescent="0.25">
      <c r="A13389" s="2"/>
      <c r="B13389" s="5"/>
      <c r="C13389" s="5"/>
      <c r="D13389" s="5"/>
      <c r="E13389" s="5"/>
      <c r="F13389" s="5"/>
      <c r="G13389" s="5"/>
      <c r="H13389" s="5"/>
      <c r="I13389" s="5"/>
      <c r="J13389" s="5"/>
      <c r="K13389" s="5"/>
      <c r="L13389" s="5"/>
      <c r="M13389" s="5"/>
      <c r="AJ13389" s="3"/>
      <c r="AK13389" s="3"/>
      <c r="AL13389" s="3"/>
      <c r="AM13389" s="3"/>
      <c r="AN13389" s="5"/>
      <c r="AO13389" s="5"/>
      <c r="AP13389" s="5"/>
      <c r="AQ13389" s="5"/>
      <c r="AR13389" s="5"/>
      <c r="AS13389" s="5"/>
      <c r="AT13389" s="3"/>
      <c r="AU13389" s="5"/>
      <c r="AV13389" s="3"/>
      <c r="AW13389" s="3"/>
      <c r="AX13389" s="3"/>
      <c r="AY13389" s="3"/>
      <c r="AZ13389" s="3"/>
      <c r="BA13389" s="3"/>
      <c r="BB13389" s="3"/>
      <c r="BC13389" s="3"/>
      <c r="BD13389" s="3"/>
      <c r="BE13389" s="3"/>
      <c r="BF13389" s="3"/>
      <c r="BG13389" s="3"/>
    </row>
    <row r="13390" spans="1:59" x14ac:dyDescent="0.25">
      <c r="A13390" s="2"/>
      <c r="B13390" s="5"/>
      <c r="C13390" s="5"/>
      <c r="D13390" s="5"/>
      <c r="E13390" s="5"/>
      <c r="F13390" s="5"/>
      <c r="G13390" s="5"/>
      <c r="H13390" s="5"/>
      <c r="I13390" s="3"/>
      <c r="J13390" s="5"/>
      <c r="K13390" s="5"/>
      <c r="L13390" s="5"/>
      <c r="M13390" s="5"/>
      <c r="AJ13390" s="3"/>
      <c r="AK13390" s="3"/>
      <c r="AL13390" s="3"/>
      <c r="AM13390" s="5"/>
      <c r="AN13390" s="5"/>
      <c r="AO13390" s="5"/>
      <c r="AP13390" s="5"/>
      <c r="AQ13390" s="5"/>
      <c r="AR13390" s="5"/>
      <c r="AS13390" s="5"/>
      <c r="AT13390" s="3"/>
      <c r="AU13390" s="5"/>
      <c r="AV13390" s="3"/>
      <c r="AW13390" s="3"/>
      <c r="AX13390" s="3"/>
      <c r="AY13390" s="3"/>
      <c r="AZ13390" s="3"/>
      <c r="BA13390" s="3"/>
      <c r="BB13390" s="3"/>
      <c r="BC13390" s="3"/>
      <c r="BD13390" s="3"/>
      <c r="BE13390" s="3"/>
      <c r="BF13390" s="3"/>
      <c r="BG13390" s="3"/>
    </row>
    <row r="13391" spans="1:59" x14ac:dyDescent="0.25">
      <c r="A13391" s="2"/>
      <c r="B13391" s="5"/>
      <c r="C13391" s="5"/>
      <c r="D13391" s="5"/>
      <c r="E13391" s="5"/>
      <c r="F13391" s="5"/>
      <c r="G13391" s="5"/>
      <c r="H13391" s="5"/>
      <c r="I13391" s="3"/>
      <c r="J13391" s="5"/>
      <c r="K13391" s="5"/>
      <c r="L13391" s="5"/>
      <c r="M13391" s="5"/>
      <c r="AJ13391" s="5"/>
      <c r="AK13391" s="5"/>
      <c r="AL13391" s="5"/>
      <c r="AM13391" s="5"/>
      <c r="AN13391" s="5"/>
      <c r="AO13391" s="5"/>
      <c r="AP13391" s="5"/>
      <c r="AQ13391" s="3"/>
      <c r="AR13391" s="5"/>
      <c r="AS13391" s="5"/>
      <c r="AT13391" s="3"/>
      <c r="AU13391" s="5"/>
      <c r="AV13391" s="3"/>
      <c r="AW13391" s="3"/>
      <c r="AX13391" s="3"/>
      <c r="AY13391" s="3"/>
      <c r="AZ13391" s="3"/>
      <c r="BA13391" s="3"/>
      <c r="BB13391" s="3"/>
      <c r="BC13391" s="3"/>
      <c r="BD13391" s="3"/>
      <c r="BE13391" s="3"/>
      <c r="BF13391" s="3"/>
      <c r="BG13391" s="3"/>
    </row>
    <row r="13392" spans="1:59" x14ac:dyDescent="0.25">
      <c r="A13392" s="2"/>
      <c r="B13392" s="5"/>
      <c r="C13392" s="5"/>
      <c r="D13392" s="5"/>
      <c r="E13392" s="5"/>
      <c r="F13392" s="5"/>
      <c r="G13392" s="5"/>
      <c r="H13392" s="5"/>
      <c r="I13392" s="3"/>
      <c r="J13392" s="5"/>
      <c r="K13392" s="5"/>
      <c r="L13392" s="5"/>
      <c r="M13392" s="5"/>
      <c r="AJ13392" s="3"/>
      <c r="AK13392" s="3"/>
      <c r="AL13392" s="3"/>
      <c r="AM13392" s="3"/>
      <c r="AN13392" s="5"/>
      <c r="AO13392" s="5"/>
      <c r="AP13392" s="5"/>
      <c r="AQ13392" s="3"/>
      <c r="AR13392" s="5"/>
      <c r="AS13392" s="5"/>
      <c r="AT13392" s="3"/>
      <c r="AU13392" s="5"/>
      <c r="AV13392" s="3"/>
      <c r="AW13392" s="3"/>
      <c r="AX13392" s="3"/>
      <c r="AY13392" s="3"/>
      <c r="AZ13392" s="3"/>
      <c r="BA13392" s="3"/>
      <c r="BB13392" s="3"/>
      <c r="BC13392" s="3"/>
      <c r="BD13392" s="3"/>
      <c r="BE13392" s="3"/>
      <c r="BF13392" s="3"/>
      <c r="BG13392" s="3"/>
    </row>
    <row r="13393" spans="1:59" x14ac:dyDescent="0.25">
      <c r="A13393" s="2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  <c r="L13393" s="5"/>
      <c r="M13393" s="5"/>
      <c r="AJ13393" s="3"/>
      <c r="AK13393" s="3"/>
      <c r="AL13393" s="3"/>
      <c r="AM13393" s="3"/>
      <c r="AN13393" s="5"/>
      <c r="AO13393" s="5"/>
      <c r="AP13393" s="5"/>
      <c r="AQ13393" s="3"/>
      <c r="AR13393" s="5"/>
      <c r="AS13393" s="5"/>
      <c r="AT13393" s="3"/>
      <c r="AU13393" s="5"/>
      <c r="AV13393" s="3"/>
      <c r="AW13393" s="3"/>
      <c r="AX13393" s="3"/>
      <c r="AY13393" s="3"/>
      <c r="AZ13393" s="3"/>
      <c r="BA13393" s="3"/>
      <c r="BB13393" s="3"/>
      <c r="BC13393" s="3"/>
      <c r="BD13393" s="3"/>
      <c r="BE13393" s="3"/>
      <c r="BF13393" s="3"/>
      <c r="BG13393" s="3"/>
    </row>
    <row r="13394" spans="1:59" x14ac:dyDescent="0.25">
      <c r="A13394" s="2"/>
      <c r="B13394" s="5"/>
      <c r="C13394" s="5"/>
      <c r="D13394" s="5"/>
      <c r="E13394" s="5"/>
      <c r="F13394" s="5"/>
      <c r="G13394" s="5"/>
      <c r="H13394" s="5"/>
      <c r="I13394" s="3"/>
      <c r="J13394" s="5"/>
      <c r="K13394" s="5"/>
      <c r="L13394" s="5"/>
      <c r="M13394" s="5"/>
      <c r="AJ13394" s="3"/>
      <c r="AK13394" s="3"/>
      <c r="AL13394" s="3"/>
      <c r="AM13394" s="3"/>
      <c r="AN13394" s="5"/>
      <c r="AO13394" s="5"/>
      <c r="AP13394" s="5"/>
      <c r="AQ13394" s="5"/>
      <c r="AR13394" s="5"/>
      <c r="AS13394" s="5"/>
      <c r="AT13394" s="3"/>
      <c r="AU13394" s="5"/>
      <c r="AV13394" s="3"/>
      <c r="AW13394" s="3"/>
      <c r="AX13394" s="3"/>
      <c r="AY13394" s="3"/>
      <c r="AZ13394" s="3"/>
      <c r="BA13394" s="3"/>
      <c r="BB13394" s="3"/>
      <c r="BC13394" s="3"/>
      <c r="BD13394" s="3"/>
      <c r="BE13394" s="3"/>
      <c r="BF13394" s="3"/>
      <c r="BG13394" s="3"/>
    </row>
    <row r="13395" spans="1:59" x14ac:dyDescent="0.25">
      <c r="A13395" s="2"/>
      <c r="B13395" s="5"/>
      <c r="C13395" s="5"/>
      <c r="D13395" s="5"/>
      <c r="E13395" s="5"/>
      <c r="F13395" s="5"/>
      <c r="G13395" s="5"/>
      <c r="H13395" s="5"/>
      <c r="I13395" s="3"/>
      <c r="J13395" s="5"/>
      <c r="K13395" s="5"/>
      <c r="L13395" s="5"/>
      <c r="M13395" s="5"/>
      <c r="AJ13395" s="3"/>
      <c r="AK13395" s="3"/>
      <c r="AL13395" s="3"/>
      <c r="AM13395" s="5"/>
      <c r="AN13395" s="5"/>
      <c r="AO13395" s="5"/>
      <c r="AP13395" s="5"/>
      <c r="AQ13395" s="5"/>
      <c r="AR13395" s="5"/>
      <c r="AS13395" s="5"/>
      <c r="AT13395" s="3"/>
      <c r="AU13395" s="5"/>
      <c r="AV13395" s="3"/>
      <c r="AW13395" s="3"/>
      <c r="AX13395" s="3"/>
      <c r="AY13395" s="3"/>
      <c r="AZ13395" s="3"/>
      <c r="BA13395" s="3"/>
      <c r="BB13395" s="3"/>
      <c r="BC13395" s="3"/>
      <c r="BD13395" s="3"/>
      <c r="BE13395" s="3"/>
      <c r="BF13395" s="3"/>
      <c r="BG13395" s="3"/>
    </row>
    <row r="13396" spans="1:59" x14ac:dyDescent="0.25">
      <c r="A13396" s="2"/>
      <c r="B13396" s="5"/>
      <c r="C13396" s="5"/>
      <c r="D13396" s="5"/>
      <c r="E13396" s="5"/>
      <c r="F13396" s="5"/>
      <c r="G13396" s="5"/>
      <c r="H13396" s="5"/>
      <c r="I13396" s="3"/>
      <c r="J13396" s="5"/>
      <c r="K13396" s="5"/>
      <c r="L13396" s="5"/>
      <c r="M13396" s="5"/>
      <c r="AJ13396" s="5"/>
      <c r="AK13396" s="5"/>
      <c r="AL13396" s="5"/>
      <c r="AM13396" s="5"/>
      <c r="AN13396" s="5"/>
      <c r="AO13396" s="5"/>
      <c r="AP13396" s="5"/>
      <c r="AQ13396" s="3"/>
      <c r="AR13396" s="3"/>
      <c r="AS13396" s="3"/>
      <c r="AT13396" s="3"/>
      <c r="AU13396" s="5"/>
      <c r="AV13396" s="3"/>
      <c r="AW13396" s="3"/>
      <c r="AX13396" s="3"/>
      <c r="AY13396" s="3"/>
      <c r="AZ13396" s="3"/>
      <c r="BA13396" s="3"/>
      <c r="BB13396" s="3"/>
      <c r="BC13396" s="3"/>
      <c r="BD13396" s="3"/>
      <c r="BE13396" s="3"/>
      <c r="BF13396" s="3"/>
      <c r="BG13396" s="3"/>
    </row>
    <row r="13397" spans="1:59" x14ac:dyDescent="0.25">
      <c r="A13397" s="2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  <c r="L13397" s="5"/>
      <c r="M13397" s="5"/>
      <c r="AJ13397" s="5"/>
      <c r="AK13397" s="3"/>
      <c r="AL13397" s="3"/>
      <c r="AM13397" s="5"/>
      <c r="AN13397" s="5"/>
      <c r="AO13397" s="5"/>
      <c r="AP13397" s="5"/>
      <c r="AQ13397" s="5"/>
      <c r="AR13397" s="5"/>
      <c r="AS13397" s="5"/>
      <c r="AT13397" s="3"/>
      <c r="AU13397" s="5"/>
      <c r="AV13397" s="3"/>
      <c r="AW13397" s="3"/>
      <c r="AX13397" s="3"/>
      <c r="AY13397" s="3"/>
      <c r="AZ13397" s="3"/>
      <c r="BA13397" s="3"/>
      <c r="BB13397" s="3"/>
      <c r="BC13397" s="3"/>
      <c r="BD13397" s="3"/>
      <c r="BE13397" s="3"/>
      <c r="BF13397" s="3"/>
      <c r="BG13397" s="3"/>
    </row>
    <row r="13398" spans="1:59" x14ac:dyDescent="0.25">
      <c r="A13398" s="2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5"/>
      <c r="M13398" s="5"/>
      <c r="AJ13398" s="3"/>
      <c r="AK13398" s="3"/>
      <c r="AL13398" s="3"/>
      <c r="AM13398" s="3"/>
      <c r="AN13398" s="5"/>
      <c r="AO13398" s="5"/>
      <c r="AP13398" s="5"/>
      <c r="AQ13398" s="3"/>
      <c r="AR13398" s="3"/>
      <c r="AS13398" s="3"/>
      <c r="AT13398" s="3"/>
      <c r="AU13398" s="5"/>
      <c r="AV13398" s="3"/>
      <c r="AW13398" s="3"/>
      <c r="AX13398" s="3"/>
      <c r="AY13398" s="3"/>
      <c r="AZ13398" s="3"/>
      <c r="BA13398" s="3"/>
      <c r="BB13398" s="3"/>
      <c r="BC13398" s="3"/>
      <c r="BD13398" s="3"/>
      <c r="BE13398" s="3"/>
      <c r="BF13398" s="3"/>
      <c r="BG13398" s="3"/>
    </row>
    <row r="13399" spans="1:59" x14ac:dyDescent="0.25">
      <c r="A13399" s="2"/>
      <c r="B13399" s="5"/>
      <c r="C13399" s="5"/>
      <c r="D13399" s="5"/>
      <c r="E13399" s="5"/>
      <c r="F13399" s="5"/>
      <c r="G13399" s="5"/>
      <c r="H13399" s="5"/>
      <c r="I13399" s="3"/>
      <c r="J13399" s="5"/>
      <c r="K13399" s="5"/>
      <c r="L13399" s="5"/>
      <c r="M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3"/>
      <c r="AU13399" s="5"/>
      <c r="AV13399" s="3"/>
      <c r="AW13399" s="3"/>
      <c r="AX13399" s="3"/>
      <c r="AY13399" s="3"/>
      <c r="AZ13399" s="3"/>
      <c r="BA13399" s="3"/>
      <c r="BB13399" s="3"/>
      <c r="BC13399" s="3"/>
      <c r="BD13399" s="3"/>
      <c r="BE13399" s="3"/>
      <c r="BF13399" s="3"/>
      <c r="BG13399" s="3"/>
    </row>
    <row r="13400" spans="1:59" x14ac:dyDescent="0.25">
      <c r="A13400" s="2"/>
      <c r="B13400" s="5"/>
      <c r="C13400" s="5"/>
      <c r="D13400" s="5"/>
      <c r="E13400" s="5"/>
      <c r="F13400" s="5"/>
      <c r="G13400" s="5"/>
      <c r="H13400" s="5"/>
      <c r="I13400" s="5"/>
      <c r="J13400" s="5"/>
      <c r="K13400" s="5"/>
      <c r="L13400" s="5"/>
      <c r="M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3"/>
      <c r="AU13400" s="5"/>
      <c r="AV13400" s="3"/>
      <c r="AW13400" s="3"/>
      <c r="AX13400" s="3"/>
      <c r="AY13400" s="3"/>
      <c r="AZ13400" s="3"/>
      <c r="BA13400" s="3"/>
      <c r="BB13400" s="3"/>
      <c r="BC13400" s="3"/>
      <c r="BD13400" s="3"/>
      <c r="BE13400" s="3"/>
      <c r="BF13400" s="3"/>
      <c r="BG13400" s="3"/>
    </row>
    <row r="13401" spans="1:59" x14ac:dyDescent="0.25">
      <c r="A13401" s="2"/>
      <c r="B13401" s="5"/>
      <c r="C13401" s="5"/>
      <c r="D13401" s="5"/>
      <c r="E13401" s="5"/>
      <c r="F13401" s="5"/>
      <c r="G13401" s="5"/>
      <c r="H13401" s="5"/>
      <c r="I13401" s="5"/>
      <c r="J13401" s="5"/>
      <c r="K13401" s="5"/>
      <c r="L13401" s="5"/>
      <c r="M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3"/>
      <c r="AU13401" s="5"/>
      <c r="AV13401" s="3"/>
      <c r="AW13401" s="3"/>
      <c r="AX13401" s="3"/>
      <c r="AY13401" s="3"/>
      <c r="AZ13401" s="3"/>
      <c r="BA13401" s="3"/>
      <c r="BB13401" s="3"/>
      <c r="BC13401" s="3"/>
      <c r="BD13401" s="3"/>
      <c r="BE13401" s="3"/>
      <c r="BF13401" s="3"/>
      <c r="BG13401" s="3"/>
    </row>
    <row r="13402" spans="1:59" x14ac:dyDescent="0.25">
      <c r="A13402" s="2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  <c r="L13402" s="5"/>
      <c r="M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3"/>
      <c r="AU13402" s="5"/>
      <c r="AV13402" s="3"/>
      <c r="AW13402" s="3"/>
      <c r="AX13402" s="3"/>
      <c r="AY13402" s="3"/>
      <c r="AZ13402" s="3"/>
      <c r="BA13402" s="3"/>
      <c r="BB13402" s="3"/>
      <c r="BC13402" s="3"/>
      <c r="BD13402" s="3"/>
      <c r="BE13402" s="3"/>
      <c r="BF13402" s="3"/>
      <c r="BG13402" s="3"/>
    </row>
    <row r="13403" spans="1:59" x14ac:dyDescent="0.25">
      <c r="A13403" s="2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  <c r="L13403" s="5"/>
      <c r="M13403" s="5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3"/>
      <c r="AU13403" s="5"/>
      <c r="AV13403" s="3"/>
      <c r="AW13403" s="3"/>
      <c r="AX13403" s="3"/>
      <c r="AY13403" s="3"/>
      <c r="AZ13403" s="3"/>
      <c r="BA13403" s="3"/>
      <c r="BB13403" s="3"/>
      <c r="BC13403" s="3"/>
      <c r="BD13403" s="3"/>
      <c r="BE13403" s="3"/>
      <c r="BF13403" s="3"/>
      <c r="BG13403" s="3"/>
    </row>
    <row r="13404" spans="1:59" x14ac:dyDescent="0.25">
      <c r="A13404" s="2"/>
      <c r="B13404" s="5"/>
      <c r="C13404" s="5"/>
      <c r="D13404" s="5"/>
      <c r="E13404" s="5"/>
      <c r="F13404" s="5"/>
      <c r="G13404" s="5"/>
      <c r="H13404" s="5"/>
      <c r="I13404" s="3"/>
      <c r="J13404" s="5"/>
      <c r="K13404" s="5"/>
      <c r="L13404" s="5"/>
      <c r="M13404" s="5"/>
      <c r="AJ13404" s="3"/>
      <c r="AK13404" s="3"/>
      <c r="AL13404" s="3"/>
      <c r="AM13404" s="3"/>
      <c r="AN13404" s="5"/>
      <c r="AO13404" s="5"/>
      <c r="AP13404" s="5"/>
      <c r="AQ13404" s="3"/>
      <c r="AR13404" s="5"/>
      <c r="AS13404" s="3"/>
      <c r="AT13404" s="3"/>
      <c r="AU13404" s="5"/>
      <c r="AV13404" s="3"/>
      <c r="AW13404" s="3"/>
      <c r="AX13404" s="3"/>
      <c r="AY13404" s="3"/>
      <c r="AZ13404" s="3"/>
      <c r="BA13404" s="3"/>
      <c r="BB13404" s="3"/>
      <c r="BC13404" s="3"/>
      <c r="BD13404" s="3"/>
      <c r="BE13404" s="3"/>
      <c r="BF13404" s="3"/>
      <c r="BG13404" s="3"/>
    </row>
    <row r="13405" spans="1:59" x14ac:dyDescent="0.25">
      <c r="A13405" s="2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5"/>
      <c r="M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3"/>
      <c r="AU13405" s="5"/>
      <c r="AV13405" s="3"/>
      <c r="AW13405" s="3"/>
      <c r="AX13405" s="3"/>
      <c r="AY13405" s="3"/>
      <c r="AZ13405" s="3"/>
      <c r="BA13405" s="3"/>
      <c r="BB13405" s="3"/>
      <c r="BC13405" s="3"/>
      <c r="BD13405" s="3"/>
      <c r="BE13405" s="3"/>
      <c r="BF13405" s="3"/>
      <c r="BG13405" s="3"/>
    </row>
    <row r="13406" spans="1:59" x14ac:dyDescent="0.25">
      <c r="A13406" s="2"/>
      <c r="B13406" s="5"/>
      <c r="C13406" s="5"/>
      <c r="D13406" s="5"/>
      <c r="E13406" s="5"/>
      <c r="F13406" s="5"/>
      <c r="G13406" s="5"/>
      <c r="H13406" s="5"/>
      <c r="I13406" s="5"/>
      <c r="J13406" s="5"/>
      <c r="K13406" s="5"/>
      <c r="L13406" s="5"/>
      <c r="M13406" s="5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3"/>
      <c r="AU13406" s="5"/>
      <c r="AV13406" s="3"/>
      <c r="AW13406" s="3"/>
      <c r="AX13406" s="3"/>
      <c r="AY13406" s="3"/>
      <c r="AZ13406" s="3"/>
      <c r="BA13406" s="3"/>
      <c r="BB13406" s="3"/>
      <c r="BC13406" s="3"/>
      <c r="BD13406" s="3"/>
      <c r="BE13406" s="3"/>
      <c r="BF13406" s="3"/>
      <c r="BG13406" s="3"/>
    </row>
    <row r="13407" spans="1:59" x14ac:dyDescent="0.25">
      <c r="A13407" s="2"/>
      <c r="B13407" s="5"/>
      <c r="C13407" s="5"/>
      <c r="D13407" s="5"/>
      <c r="E13407" s="5"/>
      <c r="F13407" s="5"/>
      <c r="G13407" s="5"/>
      <c r="H13407" s="5"/>
      <c r="I13407" s="3"/>
      <c r="J13407" s="5"/>
      <c r="K13407" s="5"/>
      <c r="L13407" s="5"/>
      <c r="M13407" s="5"/>
      <c r="AJ13407" s="3"/>
      <c r="AK13407" s="3"/>
      <c r="AL13407" s="3"/>
      <c r="AM13407" s="3"/>
      <c r="AN13407" s="5"/>
      <c r="AO13407" s="5"/>
      <c r="AP13407" s="5"/>
      <c r="AQ13407" s="5"/>
      <c r="AR13407" s="5"/>
      <c r="AS13407" s="5"/>
      <c r="AT13407" s="3"/>
      <c r="AU13407" s="5"/>
      <c r="AV13407" s="3"/>
      <c r="AW13407" s="3"/>
      <c r="AX13407" s="3"/>
      <c r="AY13407" s="3"/>
      <c r="AZ13407" s="3"/>
      <c r="BA13407" s="3"/>
      <c r="BB13407" s="3"/>
      <c r="BC13407" s="3"/>
      <c r="BD13407" s="3"/>
      <c r="BE13407" s="3"/>
      <c r="BF13407" s="3"/>
      <c r="BG13407" s="3"/>
    </row>
    <row r="13408" spans="1:59" x14ac:dyDescent="0.25">
      <c r="A13408" s="2"/>
      <c r="B13408" s="5"/>
      <c r="C13408" s="5"/>
      <c r="D13408" s="5"/>
      <c r="E13408" s="5"/>
      <c r="F13408" s="5"/>
      <c r="G13408" s="5"/>
      <c r="H13408" s="5"/>
      <c r="I13408" s="3"/>
      <c r="J13408" s="5"/>
      <c r="K13408" s="5"/>
      <c r="L13408" s="5"/>
      <c r="M13408" s="5"/>
      <c r="AJ13408" s="3"/>
      <c r="AK13408" s="3"/>
      <c r="AL13408" s="3"/>
      <c r="AM13408" s="5"/>
      <c r="AN13408" s="5"/>
      <c r="AO13408" s="5"/>
      <c r="AP13408" s="5"/>
      <c r="AQ13408" s="5"/>
      <c r="AR13408" s="5"/>
      <c r="AS13408" s="5"/>
      <c r="AT13408" s="3"/>
      <c r="AU13408" s="5"/>
      <c r="AV13408" s="3"/>
      <c r="AW13408" s="3"/>
      <c r="AX13408" s="3"/>
      <c r="AY13408" s="3"/>
      <c r="AZ13408" s="3"/>
      <c r="BA13408" s="3"/>
      <c r="BB13408" s="3"/>
      <c r="BC13408" s="3"/>
      <c r="BD13408" s="3"/>
      <c r="BE13408" s="3"/>
      <c r="BF13408" s="3"/>
      <c r="BG13408" s="3"/>
    </row>
    <row r="13409" spans="1:59" x14ac:dyDescent="0.25">
      <c r="A13409" s="2"/>
      <c r="B13409" s="5"/>
      <c r="C13409" s="5"/>
      <c r="D13409" s="5"/>
      <c r="E13409" s="5"/>
      <c r="F13409" s="5"/>
      <c r="G13409" s="5"/>
      <c r="H13409" s="5"/>
      <c r="I13409" s="5"/>
      <c r="J13409" s="5"/>
      <c r="K13409" s="5"/>
      <c r="L13409" s="5"/>
      <c r="M13409" s="5"/>
      <c r="AJ13409" s="5"/>
      <c r="AK13409" s="5"/>
      <c r="AL13409" s="5"/>
      <c r="AM13409" s="5"/>
      <c r="AN13409" s="5"/>
      <c r="AO13409" s="5"/>
      <c r="AP13409" s="5"/>
      <c r="AQ13409" s="3"/>
      <c r="AR13409" s="5"/>
      <c r="AS13409" s="5"/>
      <c r="AT13409" s="3"/>
      <c r="AU13409" s="5"/>
      <c r="AV13409" s="3"/>
      <c r="AW13409" s="3"/>
      <c r="AX13409" s="3"/>
      <c r="AY13409" s="3"/>
      <c r="AZ13409" s="3"/>
      <c r="BA13409" s="3"/>
      <c r="BB13409" s="3"/>
      <c r="BC13409" s="3"/>
      <c r="BD13409" s="3"/>
      <c r="BE13409" s="3"/>
      <c r="BF13409" s="3"/>
      <c r="BG13409" s="3"/>
    </row>
    <row r="13410" spans="1:59" x14ac:dyDescent="0.25">
      <c r="A13410" s="2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  <c r="L13410" s="5"/>
      <c r="M13410" s="5"/>
      <c r="AJ13410" s="3"/>
      <c r="AK13410" s="3"/>
      <c r="AL13410" s="3"/>
      <c r="AM13410" s="3"/>
      <c r="AN13410" s="5"/>
      <c r="AO13410" s="5"/>
      <c r="AP13410" s="5"/>
      <c r="AQ13410" s="3"/>
      <c r="AR13410" s="5"/>
      <c r="AS13410" s="5"/>
      <c r="AT13410" s="3"/>
      <c r="AU13410" s="5"/>
      <c r="AV13410" s="3"/>
      <c r="AW13410" s="3"/>
      <c r="AX13410" s="3"/>
      <c r="AY13410" s="3"/>
      <c r="AZ13410" s="3"/>
      <c r="BA13410" s="3"/>
      <c r="BB13410" s="3"/>
      <c r="BC13410" s="3"/>
      <c r="BD13410" s="3"/>
      <c r="BE13410" s="3"/>
      <c r="BF13410" s="3"/>
      <c r="BG13410" s="3"/>
    </row>
    <row r="13411" spans="1:59" x14ac:dyDescent="0.25">
      <c r="A13411" s="2"/>
      <c r="B13411" s="5"/>
      <c r="C13411" s="5"/>
      <c r="D13411" s="5"/>
      <c r="E13411" s="5"/>
      <c r="F13411" s="5"/>
      <c r="G13411" s="5"/>
      <c r="H13411" s="5"/>
      <c r="I13411" s="3"/>
      <c r="J13411" s="5"/>
      <c r="K13411" s="5"/>
      <c r="L13411" s="5"/>
      <c r="M13411" s="5"/>
      <c r="AJ13411" s="3"/>
      <c r="AK13411" s="3"/>
      <c r="AL13411" s="3"/>
      <c r="AM13411" s="3"/>
      <c r="AN13411" s="5"/>
      <c r="AO13411" s="5"/>
      <c r="AP13411" s="5"/>
      <c r="AQ13411" s="3"/>
      <c r="AR13411" s="5"/>
      <c r="AS13411" s="5"/>
      <c r="AT13411" s="3"/>
      <c r="AU13411" s="5"/>
      <c r="AV13411" s="3"/>
      <c r="AW13411" s="3"/>
      <c r="AX13411" s="3"/>
      <c r="AY13411" s="3"/>
      <c r="AZ13411" s="3"/>
      <c r="BA13411" s="3"/>
      <c r="BB13411" s="3"/>
      <c r="BC13411" s="3"/>
      <c r="BD13411" s="3"/>
      <c r="BE13411" s="3"/>
      <c r="BF13411" s="3"/>
      <c r="BG13411" s="3"/>
    </row>
    <row r="13412" spans="1:59" x14ac:dyDescent="0.25">
      <c r="A13412" s="2"/>
      <c r="B13412" s="5"/>
      <c r="C13412" s="5"/>
      <c r="D13412" s="5"/>
      <c r="E13412" s="5"/>
      <c r="F13412" s="5"/>
      <c r="G13412" s="5"/>
      <c r="H13412" s="5"/>
      <c r="I13412" s="3"/>
      <c r="J13412" s="5"/>
      <c r="K13412" s="5"/>
      <c r="L13412" s="5"/>
      <c r="M13412" s="5"/>
      <c r="AJ13412" s="3"/>
      <c r="AK13412" s="3"/>
      <c r="AL13412" s="3"/>
      <c r="AM13412" s="3"/>
      <c r="AN13412" s="5"/>
      <c r="AO13412" s="5"/>
      <c r="AP13412" s="5"/>
      <c r="AQ13412" s="5"/>
      <c r="AR13412" s="5"/>
      <c r="AS13412" s="5"/>
      <c r="AT13412" s="3"/>
      <c r="AU13412" s="5"/>
      <c r="AV13412" s="3"/>
      <c r="AW13412" s="3"/>
      <c r="AX13412" s="3"/>
      <c r="AY13412" s="3"/>
      <c r="AZ13412" s="3"/>
      <c r="BA13412" s="3"/>
      <c r="BB13412" s="3"/>
      <c r="BC13412" s="3"/>
      <c r="BD13412" s="3"/>
      <c r="BE13412" s="3"/>
      <c r="BF13412" s="3"/>
      <c r="BG13412" s="3"/>
    </row>
    <row r="13413" spans="1:59" x14ac:dyDescent="0.25">
      <c r="A13413" s="2"/>
      <c r="B13413" s="5"/>
      <c r="C13413" s="5"/>
      <c r="D13413" s="5"/>
      <c r="E13413" s="5"/>
      <c r="F13413" s="5"/>
      <c r="G13413" s="5"/>
      <c r="H13413" s="5"/>
      <c r="I13413" s="3"/>
      <c r="J13413" s="5"/>
      <c r="K13413" s="5"/>
      <c r="L13413" s="5"/>
      <c r="M13413" s="5"/>
      <c r="AJ13413" s="3"/>
      <c r="AK13413" s="3"/>
      <c r="AL13413" s="3"/>
      <c r="AM13413" s="5"/>
      <c r="AN13413" s="5"/>
      <c r="AO13413" s="5"/>
      <c r="AP13413" s="5"/>
      <c r="AQ13413" s="5"/>
      <c r="AR13413" s="5"/>
      <c r="AS13413" s="5"/>
      <c r="AT13413" s="3"/>
      <c r="AU13413" s="5"/>
      <c r="AV13413" s="3"/>
      <c r="AW13413" s="3"/>
      <c r="AX13413" s="3"/>
      <c r="AY13413" s="3"/>
      <c r="AZ13413" s="3"/>
      <c r="BA13413" s="3"/>
      <c r="BB13413" s="3"/>
      <c r="BC13413" s="3"/>
      <c r="BD13413" s="3"/>
      <c r="BE13413" s="3"/>
      <c r="BF13413" s="3"/>
      <c r="BG13413" s="3"/>
    </row>
    <row r="13414" spans="1:59" x14ac:dyDescent="0.25">
      <c r="A13414" s="2"/>
      <c r="B13414" s="5"/>
      <c r="C13414" s="5"/>
      <c r="D13414" s="5"/>
      <c r="E13414" s="5"/>
      <c r="F13414" s="5"/>
      <c r="G13414" s="5"/>
      <c r="H13414" s="5"/>
      <c r="I13414" s="3"/>
      <c r="J13414" s="5"/>
      <c r="K13414" s="5"/>
      <c r="L13414" s="5"/>
      <c r="M13414" s="5"/>
      <c r="AJ13414" s="5"/>
      <c r="AK13414" s="5"/>
      <c r="AL13414" s="5"/>
      <c r="AM13414" s="5"/>
      <c r="AN13414" s="5"/>
      <c r="AO13414" s="5"/>
      <c r="AP13414" s="5"/>
      <c r="AQ13414" s="3"/>
      <c r="AR13414" s="5"/>
      <c r="AS13414" s="5"/>
      <c r="AT13414" s="3"/>
      <c r="AU13414" s="5"/>
      <c r="AV13414" s="3"/>
      <c r="AW13414" s="3"/>
      <c r="AX13414" s="3"/>
      <c r="AY13414" s="3"/>
      <c r="AZ13414" s="3"/>
      <c r="BA13414" s="3"/>
      <c r="BB13414" s="3"/>
      <c r="BC13414" s="3"/>
      <c r="BD13414" s="3"/>
      <c r="BE13414" s="3"/>
      <c r="BF13414" s="3"/>
      <c r="BG13414" s="3"/>
    </row>
    <row r="13415" spans="1:59" x14ac:dyDescent="0.25">
      <c r="A13415" s="2"/>
      <c r="B13415" s="5"/>
      <c r="C13415" s="5"/>
      <c r="D13415" s="5"/>
      <c r="E13415" s="5"/>
      <c r="F13415" s="5"/>
      <c r="G13415" s="5"/>
      <c r="H13415" s="5"/>
      <c r="I13415" s="5"/>
      <c r="J13415" s="5"/>
      <c r="K13415" s="5"/>
      <c r="L13415" s="5"/>
      <c r="M13415" s="5"/>
      <c r="AJ13415" s="3"/>
      <c r="AK13415" s="3"/>
      <c r="AL13415" s="3"/>
      <c r="AM13415" s="3"/>
      <c r="AN13415" s="5"/>
      <c r="AO13415" s="5"/>
      <c r="AP13415" s="5"/>
      <c r="AQ13415" s="3"/>
      <c r="AR13415" s="5"/>
      <c r="AS13415" s="5"/>
      <c r="AT13415" s="3"/>
      <c r="AU13415" s="5"/>
      <c r="AV13415" s="3"/>
      <c r="AW13415" s="3"/>
      <c r="AX13415" s="3"/>
      <c r="AY13415" s="3"/>
      <c r="AZ13415" s="3"/>
      <c r="BA13415" s="3"/>
      <c r="BB13415" s="3"/>
      <c r="BC13415" s="3"/>
      <c r="BD13415" s="3"/>
      <c r="BE13415" s="3"/>
      <c r="BF13415" s="3"/>
      <c r="BG13415" s="3"/>
    </row>
    <row r="13416" spans="1:59" x14ac:dyDescent="0.25">
      <c r="A13416" s="2"/>
      <c r="B13416" s="5"/>
      <c r="C13416" s="5"/>
      <c r="D13416" s="5"/>
      <c r="E13416" s="5"/>
      <c r="F13416" s="5"/>
      <c r="G13416" s="5"/>
      <c r="H13416" s="5"/>
      <c r="I13416" s="3"/>
      <c r="J13416" s="5"/>
      <c r="K13416" s="5"/>
      <c r="L13416" s="5"/>
      <c r="M13416" s="5"/>
      <c r="AJ13416" s="3"/>
      <c r="AK13416" s="3"/>
      <c r="AL13416" s="3"/>
      <c r="AM13416" s="3"/>
      <c r="AN13416" s="5"/>
      <c r="AO13416" s="5"/>
      <c r="AP13416" s="5"/>
      <c r="AQ13416" s="3"/>
      <c r="AR13416" s="5"/>
      <c r="AS13416" s="5"/>
      <c r="AT13416" s="3"/>
      <c r="AU13416" s="5"/>
      <c r="AV13416" s="3"/>
      <c r="AW13416" s="3"/>
      <c r="AX13416" s="3"/>
      <c r="AY13416" s="3"/>
      <c r="AZ13416" s="3"/>
      <c r="BA13416" s="3"/>
      <c r="BB13416" s="3"/>
      <c r="BC13416" s="3"/>
      <c r="BD13416" s="3"/>
      <c r="BE13416" s="3"/>
      <c r="BF13416" s="3"/>
      <c r="BG13416" s="3"/>
    </row>
    <row r="13417" spans="1:59" x14ac:dyDescent="0.25">
      <c r="A13417" s="2"/>
      <c r="B13417" s="5"/>
      <c r="C13417" s="5"/>
      <c r="D13417" s="5"/>
      <c r="E13417" s="5"/>
      <c r="F13417" s="5"/>
      <c r="G13417" s="5"/>
      <c r="H13417" s="5"/>
      <c r="I13417" s="5"/>
      <c r="J13417" s="5"/>
      <c r="K13417" s="5"/>
      <c r="L13417" s="5"/>
      <c r="M13417" s="5"/>
      <c r="AJ13417" s="3"/>
      <c r="AK13417" s="3"/>
      <c r="AL13417" s="3"/>
      <c r="AM13417" s="3"/>
      <c r="AN13417" s="5"/>
      <c r="AO13417" s="5"/>
      <c r="AP13417" s="5"/>
      <c r="AQ13417" s="5"/>
      <c r="AR13417" s="5"/>
      <c r="AS13417" s="5"/>
      <c r="AT13417" s="3"/>
      <c r="AU13417" s="5"/>
      <c r="AV13417" s="3"/>
      <c r="AW13417" s="3"/>
      <c r="AX13417" s="3"/>
      <c r="AY13417" s="3"/>
      <c r="AZ13417" s="3"/>
      <c r="BA13417" s="3"/>
      <c r="BB13417" s="3"/>
      <c r="BC13417" s="3"/>
      <c r="BD13417" s="3"/>
      <c r="BE13417" s="3"/>
      <c r="BF13417" s="3"/>
      <c r="BG13417" s="3"/>
    </row>
    <row r="13418" spans="1:59" x14ac:dyDescent="0.25">
      <c r="A13418" s="2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  <c r="L13418" s="5"/>
      <c r="M13418" s="5"/>
      <c r="AJ13418" s="3"/>
      <c r="AK13418" s="3"/>
      <c r="AL13418" s="3"/>
      <c r="AM13418" s="5"/>
      <c r="AN13418" s="5"/>
      <c r="AO13418" s="5"/>
      <c r="AP13418" s="5"/>
      <c r="AQ13418" s="5"/>
      <c r="AR13418" s="5"/>
      <c r="AS13418" s="5"/>
      <c r="AT13418" s="3"/>
      <c r="AU13418" s="5"/>
      <c r="AV13418" s="3"/>
      <c r="AW13418" s="3"/>
      <c r="AX13418" s="3"/>
      <c r="AY13418" s="3"/>
      <c r="AZ13418" s="3"/>
      <c r="BA13418" s="3"/>
      <c r="BB13418" s="3"/>
      <c r="BC13418" s="3"/>
      <c r="BD13418" s="3"/>
      <c r="BE13418" s="3"/>
      <c r="BF13418" s="3"/>
      <c r="BG13418" s="3"/>
    </row>
    <row r="13419" spans="1:59" x14ac:dyDescent="0.25">
      <c r="A13419" s="2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  <c r="L13419" s="5"/>
      <c r="M13419" s="5"/>
      <c r="AJ13419" s="5"/>
      <c r="AK13419" s="5"/>
      <c r="AL13419" s="5"/>
      <c r="AM13419" s="5"/>
      <c r="AN13419" s="5"/>
      <c r="AO13419" s="5"/>
      <c r="AP13419" s="5"/>
      <c r="AQ13419" s="3"/>
      <c r="AR13419" s="3"/>
      <c r="AS13419" s="3"/>
      <c r="AT13419" s="3"/>
      <c r="AU13419" s="5"/>
      <c r="AV13419" s="3"/>
      <c r="AW13419" s="3"/>
      <c r="AX13419" s="3"/>
      <c r="AY13419" s="3"/>
      <c r="AZ13419" s="3"/>
      <c r="BA13419" s="3"/>
      <c r="BB13419" s="3"/>
      <c r="BC13419" s="3"/>
      <c r="BD13419" s="3"/>
      <c r="BE13419" s="3"/>
      <c r="BF13419" s="3"/>
      <c r="BG13419" s="3"/>
    </row>
    <row r="13420" spans="1:59" x14ac:dyDescent="0.25">
      <c r="A13420" s="2"/>
      <c r="B13420" s="5"/>
      <c r="C13420" s="5"/>
      <c r="D13420" s="5"/>
      <c r="E13420" s="5"/>
      <c r="F13420" s="5"/>
      <c r="G13420" s="5"/>
      <c r="H13420" s="5"/>
      <c r="I13420" s="3"/>
      <c r="J13420" s="5"/>
      <c r="K13420" s="5"/>
      <c r="L13420" s="5"/>
      <c r="M13420" s="5"/>
      <c r="AJ13420" s="5"/>
      <c r="AK13420" s="3"/>
      <c r="AL13420" s="3"/>
      <c r="AM13420" s="5"/>
      <c r="AN13420" s="5"/>
      <c r="AO13420" s="5"/>
      <c r="AP13420" s="5"/>
      <c r="AQ13420" s="5"/>
      <c r="AR13420" s="5"/>
      <c r="AS13420" s="5"/>
      <c r="AT13420" s="3"/>
      <c r="AU13420" s="5"/>
      <c r="AV13420" s="3"/>
      <c r="AW13420" s="3"/>
      <c r="AX13420" s="3"/>
      <c r="AY13420" s="3"/>
      <c r="AZ13420" s="3"/>
      <c r="BA13420" s="3"/>
      <c r="BB13420" s="3"/>
      <c r="BC13420" s="3"/>
      <c r="BD13420" s="3"/>
      <c r="BE13420" s="3"/>
      <c r="BF13420" s="3"/>
      <c r="BG13420" s="3"/>
    </row>
    <row r="13421" spans="1:59" x14ac:dyDescent="0.25">
      <c r="A13421" s="2"/>
      <c r="B13421" s="5"/>
      <c r="C13421" s="5"/>
      <c r="D13421" s="5"/>
      <c r="E13421" s="5"/>
      <c r="F13421" s="5"/>
      <c r="G13421" s="5"/>
      <c r="H13421" s="5"/>
      <c r="I13421" s="3"/>
      <c r="J13421" s="5"/>
      <c r="K13421" s="5"/>
      <c r="L13421" s="5"/>
      <c r="M13421" s="5"/>
      <c r="AJ13421" s="3"/>
      <c r="AK13421" s="3"/>
      <c r="AL13421" s="3"/>
      <c r="AM13421" s="3"/>
      <c r="AN13421" s="5"/>
      <c r="AO13421" s="5"/>
      <c r="AP13421" s="5"/>
      <c r="AQ13421" s="3"/>
      <c r="AR13421" s="3"/>
      <c r="AS13421" s="3"/>
      <c r="AT13421" s="3"/>
      <c r="AU13421" s="5"/>
      <c r="AV13421" s="3"/>
      <c r="AW13421" s="3"/>
      <c r="AX13421" s="3"/>
      <c r="AY13421" s="3"/>
      <c r="AZ13421" s="3"/>
      <c r="BA13421" s="3"/>
      <c r="BB13421" s="3"/>
      <c r="BC13421" s="3"/>
      <c r="BD13421" s="3"/>
      <c r="BE13421" s="3"/>
      <c r="BF13421" s="3"/>
      <c r="BG13421" s="3"/>
    </row>
    <row r="13422" spans="1:59" x14ac:dyDescent="0.25">
      <c r="A13422" s="2"/>
      <c r="B13422" s="5"/>
      <c r="C13422" s="5"/>
      <c r="D13422" s="5"/>
      <c r="E13422" s="5"/>
      <c r="F13422" s="5"/>
      <c r="G13422" s="5"/>
      <c r="H13422" s="5"/>
      <c r="I13422" s="3"/>
      <c r="J13422" s="5"/>
      <c r="K13422" s="5"/>
      <c r="L13422" s="5"/>
      <c r="M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3"/>
      <c r="AU13422" s="5"/>
      <c r="AV13422" s="3"/>
      <c r="AW13422" s="3"/>
      <c r="AX13422" s="3"/>
      <c r="AY13422" s="3"/>
      <c r="AZ13422" s="3"/>
      <c r="BA13422" s="3"/>
      <c r="BB13422" s="3"/>
      <c r="BC13422" s="3"/>
      <c r="BD13422" s="3"/>
      <c r="BE13422" s="3"/>
      <c r="BF13422" s="3"/>
      <c r="BG13422" s="3"/>
    </row>
    <row r="13423" spans="1:59" x14ac:dyDescent="0.25">
      <c r="A13423" s="2"/>
      <c r="B13423" s="5"/>
      <c r="C13423" s="5"/>
      <c r="D13423" s="5"/>
      <c r="E13423" s="5"/>
      <c r="F13423" s="5"/>
      <c r="G13423" s="5"/>
      <c r="H13423" s="5"/>
      <c r="I13423" s="3"/>
      <c r="J13423" s="5"/>
      <c r="K13423" s="5"/>
      <c r="L13423" s="5"/>
      <c r="M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3"/>
      <c r="AU13423" s="5"/>
      <c r="AV13423" s="3"/>
      <c r="AW13423" s="3"/>
      <c r="AX13423" s="3"/>
      <c r="AY13423" s="3"/>
      <c r="AZ13423" s="3"/>
      <c r="BA13423" s="3"/>
      <c r="BB13423" s="3"/>
      <c r="BC13423" s="3"/>
      <c r="BD13423" s="3"/>
      <c r="BE13423" s="3"/>
      <c r="BF13423" s="3"/>
      <c r="BG13423" s="3"/>
    </row>
    <row r="13424" spans="1:59" x14ac:dyDescent="0.25">
      <c r="A13424" s="2"/>
      <c r="B13424" s="5"/>
      <c r="C13424" s="5"/>
      <c r="D13424" s="5"/>
      <c r="E13424" s="5"/>
      <c r="F13424" s="5"/>
      <c r="G13424" s="5"/>
      <c r="H13424" s="5"/>
      <c r="I13424" s="3"/>
      <c r="J13424" s="5"/>
      <c r="K13424" s="5"/>
      <c r="L13424" s="5"/>
      <c r="M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3"/>
      <c r="AU13424" s="5"/>
      <c r="AV13424" s="3"/>
      <c r="AW13424" s="3"/>
      <c r="AX13424" s="3"/>
      <c r="AY13424" s="3"/>
      <c r="AZ13424" s="3"/>
      <c r="BA13424" s="3"/>
      <c r="BB13424" s="3"/>
      <c r="BC13424" s="3"/>
      <c r="BD13424" s="3"/>
      <c r="BE13424" s="3"/>
      <c r="BF13424" s="3"/>
      <c r="BG13424" s="3"/>
    </row>
    <row r="13425" spans="1:59" x14ac:dyDescent="0.25">
      <c r="A13425" s="2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  <c r="L13425" s="5"/>
      <c r="M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3"/>
      <c r="AU13425" s="5"/>
      <c r="AV13425" s="3"/>
      <c r="AW13425" s="3"/>
      <c r="AX13425" s="3"/>
      <c r="AY13425" s="3"/>
      <c r="AZ13425" s="3"/>
      <c r="BA13425" s="3"/>
      <c r="BB13425" s="3"/>
      <c r="BC13425" s="3"/>
      <c r="BD13425" s="3"/>
      <c r="BE13425" s="3"/>
      <c r="BF13425" s="3"/>
      <c r="BG13425" s="3"/>
    </row>
    <row r="13426" spans="1:59" x14ac:dyDescent="0.25">
      <c r="A13426" s="2"/>
      <c r="B13426" s="5"/>
      <c r="C13426" s="5"/>
      <c r="D13426" s="5"/>
      <c r="E13426" s="5"/>
      <c r="F13426" s="5"/>
      <c r="G13426" s="5"/>
      <c r="H13426" s="5"/>
      <c r="I13426" s="3"/>
      <c r="J13426" s="5"/>
      <c r="K13426" s="5"/>
      <c r="L13426" s="5"/>
      <c r="M13426" s="5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3"/>
      <c r="AU13426" s="5"/>
      <c r="AV13426" s="3"/>
      <c r="AW13426" s="3"/>
      <c r="AX13426" s="3"/>
      <c r="AY13426" s="3"/>
      <c r="AZ13426" s="3"/>
      <c r="BA13426" s="3"/>
      <c r="BB13426" s="3"/>
      <c r="BC13426" s="3"/>
      <c r="BD13426" s="3"/>
      <c r="BE13426" s="3"/>
      <c r="BF13426" s="3"/>
      <c r="BG13426" s="3"/>
    </row>
    <row r="13427" spans="1:59" x14ac:dyDescent="0.25">
      <c r="A13427" s="2"/>
      <c r="B13427" s="5"/>
      <c r="C13427" s="5"/>
      <c r="D13427" s="5"/>
      <c r="E13427" s="5"/>
      <c r="F13427" s="5"/>
      <c r="G13427" s="5"/>
      <c r="H13427" s="5"/>
      <c r="I13427" s="5"/>
      <c r="J13427" s="5"/>
      <c r="K13427" s="5"/>
      <c r="L13427" s="5"/>
      <c r="M13427" s="5"/>
      <c r="AJ13427" s="3"/>
      <c r="AK13427" s="3"/>
      <c r="AL13427" s="3"/>
      <c r="AM13427" s="3"/>
      <c r="AN13427" s="5"/>
      <c r="AO13427" s="5"/>
      <c r="AP13427" s="5"/>
      <c r="AQ13427" s="3"/>
      <c r="AR13427" s="5"/>
      <c r="AS13427" s="3"/>
      <c r="AT13427" s="3"/>
      <c r="AU13427" s="5"/>
      <c r="AV13427" s="3"/>
      <c r="AW13427" s="3"/>
      <c r="AX13427" s="3"/>
      <c r="AY13427" s="3"/>
      <c r="AZ13427" s="3"/>
      <c r="BA13427" s="3"/>
      <c r="BB13427" s="3"/>
      <c r="BC13427" s="3"/>
      <c r="BD13427" s="3"/>
      <c r="BE13427" s="3"/>
      <c r="BF13427" s="3"/>
      <c r="BG13427" s="3"/>
    </row>
    <row r="13428" spans="1:59" x14ac:dyDescent="0.25">
      <c r="A13428" s="2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5"/>
      <c r="M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3"/>
      <c r="AU13428" s="5"/>
      <c r="AV13428" s="3"/>
      <c r="AW13428" s="3"/>
      <c r="AX13428" s="3"/>
      <c r="AY13428" s="3"/>
      <c r="AZ13428" s="3"/>
      <c r="BA13428" s="3"/>
      <c r="BB13428" s="3"/>
      <c r="BC13428" s="3"/>
      <c r="BD13428" s="3"/>
      <c r="BE13428" s="3"/>
      <c r="BF13428" s="3"/>
      <c r="BG13428" s="3"/>
    </row>
    <row r="13429" spans="1:59" x14ac:dyDescent="0.25">
      <c r="A13429" s="2"/>
      <c r="B13429" s="5"/>
      <c r="C13429" s="5"/>
      <c r="D13429" s="5"/>
      <c r="E13429" s="5"/>
      <c r="F13429" s="5"/>
      <c r="G13429" s="5"/>
      <c r="H13429" s="5"/>
      <c r="I13429" s="3"/>
      <c r="J13429" s="5"/>
      <c r="K13429" s="5"/>
      <c r="L13429" s="5"/>
      <c r="M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3"/>
      <c r="AU13429" s="5"/>
      <c r="AV13429" s="3"/>
      <c r="AW13429" s="3"/>
      <c r="AX13429" s="3"/>
      <c r="AY13429" s="3"/>
      <c r="AZ13429" s="3"/>
      <c r="BA13429" s="3"/>
      <c r="BB13429" s="3"/>
      <c r="BC13429" s="3"/>
      <c r="BD13429" s="3"/>
      <c r="BE13429" s="3"/>
      <c r="BF13429" s="3"/>
      <c r="BG13429" s="3"/>
    </row>
    <row r="13430" spans="1:59" x14ac:dyDescent="0.25">
      <c r="A13430" s="2"/>
      <c r="B13430" s="5"/>
      <c r="C13430" s="5"/>
      <c r="D13430" s="5"/>
      <c r="E13430" s="5"/>
      <c r="F13430" s="5"/>
      <c r="G13430" s="5"/>
      <c r="H13430" s="5"/>
      <c r="I13430" s="3"/>
      <c r="J13430" s="5"/>
      <c r="K13430" s="5"/>
      <c r="L13430" s="5"/>
      <c r="M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3"/>
      <c r="AU13430" s="5"/>
      <c r="AV13430" s="3"/>
      <c r="AW13430" s="3"/>
      <c r="AX13430" s="3"/>
      <c r="AY13430" s="3"/>
      <c r="AZ13430" s="3"/>
      <c r="BA13430" s="3"/>
      <c r="BB13430" s="3"/>
      <c r="BC13430" s="3"/>
      <c r="BD13430" s="3"/>
      <c r="BE13430" s="3"/>
      <c r="BF13430" s="3"/>
      <c r="BG13430" s="3"/>
    </row>
    <row r="13431" spans="1:59" x14ac:dyDescent="0.25">
      <c r="A13431" s="2"/>
      <c r="B13431" s="5"/>
      <c r="C13431" s="5"/>
      <c r="D13431" s="5"/>
      <c r="E13431" s="5"/>
      <c r="F13431" s="5"/>
      <c r="G13431" s="5"/>
      <c r="H13431" s="5"/>
      <c r="I13431" s="3"/>
      <c r="J13431" s="5"/>
      <c r="K13431" s="5"/>
      <c r="L13431" s="5"/>
      <c r="M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3"/>
      <c r="AU13431" s="5"/>
      <c r="AV13431" s="3"/>
      <c r="AW13431" s="3"/>
      <c r="AX13431" s="3"/>
      <c r="AY13431" s="3"/>
      <c r="AZ13431" s="3"/>
      <c r="BA13431" s="3"/>
      <c r="BB13431" s="3"/>
      <c r="BC13431" s="3"/>
      <c r="BD13431" s="3"/>
      <c r="BE13431" s="3"/>
      <c r="BF13431" s="3"/>
      <c r="BG13431" s="3"/>
    </row>
    <row r="13432" spans="1:59" x14ac:dyDescent="0.25">
      <c r="A13432" s="2"/>
      <c r="B13432" s="5"/>
      <c r="C13432" s="5"/>
      <c r="D13432" s="5"/>
      <c r="E13432" s="5"/>
      <c r="F13432" s="5"/>
      <c r="G13432" s="5"/>
      <c r="H13432" s="5"/>
      <c r="I13432" s="3"/>
      <c r="J13432" s="5"/>
      <c r="K13432" s="5"/>
      <c r="L13432" s="5"/>
      <c r="M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3"/>
      <c r="AU13432" s="5"/>
      <c r="AV13432" s="3"/>
      <c r="AW13432" s="3"/>
      <c r="AX13432" s="3"/>
      <c r="AY13432" s="3"/>
      <c r="AZ13432" s="3"/>
      <c r="BA13432" s="3"/>
      <c r="BB13432" s="3"/>
      <c r="BC13432" s="3"/>
      <c r="BD13432" s="3"/>
      <c r="BE13432" s="3"/>
      <c r="BF13432" s="3"/>
      <c r="BG13432" s="3"/>
    </row>
    <row r="13433" spans="1:59" x14ac:dyDescent="0.25">
      <c r="A13433" s="2"/>
      <c r="B13433" s="5"/>
      <c r="C13433" s="5"/>
      <c r="D13433" s="5"/>
      <c r="E13433" s="5"/>
      <c r="F13433" s="5"/>
      <c r="G13433" s="5"/>
      <c r="H13433" s="5"/>
      <c r="I13433" s="3"/>
      <c r="J13433" s="5"/>
      <c r="K13433" s="5"/>
      <c r="L13433" s="5"/>
      <c r="M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3"/>
      <c r="AU13433" s="5"/>
      <c r="AV13433" s="3"/>
      <c r="AW13433" s="3"/>
      <c r="AX13433" s="3"/>
      <c r="AY13433" s="3"/>
      <c r="AZ13433" s="3"/>
      <c r="BA13433" s="3"/>
      <c r="BB13433" s="3"/>
      <c r="BC13433" s="3"/>
      <c r="BD13433" s="3"/>
      <c r="BE13433" s="3"/>
      <c r="BF13433" s="3"/>
      <c r="BG13433" s="3"/>
    </row>
    <row r="13434" spans="1:59" x14ac:dyDescent="0.25">
      <c r="A13434" s="2"/>
      <c r="B13434" s="5"/>
      <c r="C13434" s="5"/>
      <c r="D13434" s="5"/>
      <c r="E13434" s="5"/>
      <c r="F13434" s="5"/>
      <c r="G13434" s="5"/>
      <c r="H13434" s="5"/>
      <c r="I13434" s="3"/>
      <c r="J13434" s="5"/>
      <c r="K13434" s="5"/>
      <c r="L13434" s="5"/>
      <c r="M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3"/>
      <c r="AU13434" s="5"/>
      <c r="AV13434" s="3"/>
      <c r="AW13434" s="3"/>
      <c r="AX13434" s="3"/>
      <c r="AY13434" s="3"/>
      <c r="AZ13434" s="3"/>
      <c r="BA13434" s="3"/>
      <c r="BB13434" s="3"/>
      <c r="BC13434" s="3"/>
      <c r="BD13434" s="3"/>
      <c r="BE13434" s="3"/>
      <c r="BF13434" s="3"/>
      <c r="BG13434" s="3"/>
    </row>
    <row r="13435" spans="1:59" x14ac:dyDescent="0.25">
      <c r="A13435" s="2"/>
      <c r="B13435" s="5"/>
      <c r="C13435" s="5"/>
      <c r="D13435" s="5"/>
      <c r="E13435" s="5"/>
      <c r="F13435" s="5"/>
      <c r="G13435" s="5"/>
      <c r="H13435" s="5"/>
      <c r="I13435" s="3"/>
      <c r="J13435" s="5"/>
      <c r="K13435" s="5"/>
      <c r="L13435" s="5"/>
      <c r="M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3"/>
      <c r="AU13435" s="5"/>
      <c r="AV13435" s="3"/>
      <c r="AW13435" s="3"/>
      <c r="AX13435" s="3"/>
      <c r="AY13435" s="3"/>
      <c r="AZ13435" s="3"/>
      <c r="BA13435" s="3"/>
      <c r="BB13435" s="3"/>
      <c r="BC13435" s="3"/>
      <c r="BD13435" s="3"/>
      <c r="BE13435" s="3"/>
      <c r="BF13435" s="3"/>
      <c r="BG13435" s="3"/>
    </row>
    <row r="13436" spans="1:59" x14ac:dyDescent="0.25">
      <c r="A13436" s="2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5"/>
      <c r="M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3"/>
      <c r="AU13436" s="5"/>
      <c r="AV13436" s="3"/>
      <c r="AW13436" s="3"/>
      <c r="AX13436" s="3"/>
      <c r="AY13436" s="3"/>
      <c r="AZ13436" s="3"/>
      <c r="BA13436" s="3"/>
      <c r="BB13436" s="3"/>
      <c r="BC13436" s="3"/>
      <c r="BD13436" s="3"/>
      <c r="BE13436" s="3"/>
      <c r="BF13436" s="3"/>
      <c r="BG13436" s="3"/>
    </row>
    <row r="13437" spans="1:59" x14ac:dyDescent="0.25">
      <c r="A13437" s="2"/>
      <c r="B13437" s="5"/>
      <c r="C13437" s="5"/>
      <c r="D13437" s="5"/>
      <c r="E13437" s="5"/>
      <c r="F13437" s="5"/>
      <c r="G13437" s="5"/>
      <c r="H13437" s="5"/>
      <c r="I13437" s="3"/>
      <c r="J13437" s="5"/>
      <c r="K13437" s="5"/>
      <c r="L13437" s="5"/>
      <c r="M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3"/>
      <c r="AU13437" s="5"/>
      <c r="AV13437" s="3"/>
      <c r="AW13437" s="3"/>
      <c r="AX13437" s="3"/>
      <c r="AY13437" s="3"/>
      <c r="AZ13437" s="3"/>
      <c r="BA13437" s="3"/>
      <c r="BB13437" s="3"/>
      <c r="BC13437" s="3"/>
      <c r="BD13437" s="3"/>
      <c r="BE13437" s="3"/>
      <c r="BF13437" s="3"/>
      <c r="BG13437" s="3"/>
    </row>
    <row r="13438" spans="1:59" x14ac:dyDescent="0.25">
      <c r="A13438" s="2"/>
      <c r="B13438" s="5"/>
      <c r="C13438" s="5"/>
      <c r="D13438" s="5"/>
      <c r="E13438" s="5"/>
      <c r="F13438" s="5"/>
      <c r="G13438" s="5"/>
      <c r="H13438" s="5"/>
      <c r="I13438" s="3"/>
      <c r="J13438" s="5"/>
      <c r="K13438" s="5"/>
      <c r="L13438" s="5"/>
      <c r="M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3"/>
      <c r="AU13438" s="5"/>
      <c r="AV13438" s="3"/>
      <c r="AW13438" s="3"/>
      <c r="AX13438" s="3"/>
      <c r="AY13438" s="3"/>
      <c r="AZ13438" s="3"/>
      <c r="BA13438" s="3"/>
      <c r="BB13438" s="3"/>
      <c r="BC13438" s="3"/>
      <c r="BD13438" s="3"/>
      <c r="BE13438" s="3"/>
      <c r="BF13438" s="3"/>
      <c r="BG13438" s="3"/>
    </row>
    <row r="13439" spans="1:59" x14ac:dyDescent="0.25">
      <c r="A13439" s="2"/>
      <c r="B13439" s="5"/>
      <c r="C13439" s="5"/>
      <c r="D13439" s="5"/>
      <c r="E13439" s="5"/>
      <c r="F13439" s="5"/>
      <c r="G13439" s="5"/>
      <c r="H13439" s="5"/>
      <c r="I13439" s="3"/>
      <c r="J13439" s="5"/>
      <c r="K13439" s="5"/>
      <c r="L13439" s="5"/>
      <c r="M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3"/>
      <c r="AU13439" s="5"/>
      <c r="AV13439" s="3"/>
      <c r="AW13439" s="3"/>
      <c r="AX13439" s="3"/>
      <c r="AY13439" s="3"/>
      <c r="AZ13439" s="3"/>
      <c r="BA13439" s="3"/>
      <c r="BB13439" s="3"/>
      <c r="BC13439" s="3"/>
      <c r="BD13439" s="3"/>
      <c r="BE13439" s="3"/>
      <c r="BF13439" s="3"/>
      <c r="BG13439" s="3"/>
    </row>
    <row r="13440" spans="1:59" x14ac:dyDescent="0.25">
      <c r="A13440" s="2"/>
      <c r="B13440" s="5"/>
      <c r="C13440" s="5"/>
      <c r="D13440" s="5"/>
      <c r="E13440" s="5"/>
      <c r="F13440" s="5"/>
      <c r="G13440" s="5"/>
      <c r="H13440" s="5"/>
      <c r="I13440" s="3"/>
      <c r="J13440" s="5"/>
      <c r="K13440" s="5"/>
      <c r="L13440" s="5"/>
      <c r="M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3"/>
      <c r="AU13440" s="5"/>
      <c r="AV13440" s="3"/>
      <c r="AW13440" s="3"/>
      <c r="AX13440" s="3"/>
      <c r="AY13440" s="3"/>
      <c r="AZ13440" s="3"/>
      <c r="BA13440" s="3"/>
      <c r="BB13440" s="3"/>
      <c r="BC13440" s="3"/>
      <c r="BD13440" s="3"/>
      <c r="BE13440" s="3"/>
      <c r="BF13440" s="3"/>
      <c r="BG13440" s="3"/>
    </row>
    <row r="13441" spans="1:59" x14ac:dyDescent="0.25">
      <c r="A13441" s="2"/>
      <c r="B13441" s="5"/>
      <c r="C13441" s="5"/>
      <c r="D13441" s="5"/>
      <c r="E13441" s="5"/>
      <c r="F13441" s="5"/>
      <c r="G13441" s="5"/>
      <c r="H13441" s="5"/>
      <c r="I13441" s="3"/>
      <c r="J13441" s="5"/>
      <c r="K13441" s="5"/>
      <c r="L13441" s="5"/>
      <c r="M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3"/>
      <c r="AU13441" s="5"/>
      <c r="AV13441" s="3"/>
      <c r="AW13441" s="3"/>
      <c r="AX13441" s="3"/>
      <c r="AY13441" s="3"/>
      <c r="AZ13441" s="3"/>
      <c r="BA13441" s="3"/>
      <c r="BB13441" s="3"/>
      <c r="BC13441" s="3"/>
      <c r="BD13441" s="3"/>
      <c r="BE13441" s="3"/>
      <c r="BF13441" s="3"/>
      <c r="BG13441" s="3"/>
    </row>
    <row r="13442" spans="1:59" x14ac:dyDescent="0.25">
      <c r="A13442" s="2"/>
      <c r="B13442" s="5"/>
      <c r="C13442" s="5"/>
      <c r="D13442" s="5"/>
      <c r="E13442" s="5"/>
      <c r="F13442" s="5"/>
      <c r="G13442" s="5"/>
      <c r="H13442" s="5"/>
      <c r="I13442" s="3"/>
      <c r="J13442" s="5"/>
      <c r="K13442" s="5"/>
      <c r="L13442" s="5"/>
      <c r="M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3"/>
      <c r="AU13442" s="5"/>
      <c r="AV13442" s="3"/>
      <c r="AW13442" s="3"/>
      <c r="AX13442" s="3"/>
      <c r="AY13442" s="3"/>
      <c r="AZ13442" s="3"/>
      <c r="BA13442" s="3"/>
      <c r="BB13442" s="3"/>
      <c r="BC13442" s="3"/>
      <c r="BD13442" s="3"/>
      <c r="BE13442" s="3"/>
      <c r="BF13442" s="3"/>
      <c r="BG13442" s="3"/>
    </row>
    <row r="13443" spans="1:59" x14ac:dyDescent="0.25">
      <c r="A13443" s="2"/>
      <c r="B13443" s="5"/>
      <c r="C13443" s="5"/>
      <c r="D13443" s="5"/>
      <c r="E13443" s="5"/>
      <c r="F13443" s="5"/>
      <c r="G13443" s="5"/>
      <c r="H13443" s="5"/>
      <c r="I13443" s="3"/>
      <c r="J13443" s="5"/>
      <c r="K13443" s="5"/>
      <c r="L13443" s="5"/>
      <c r="M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3"/>
      <c r="AU13443" s="5"/>
      <c r="AV13443" s="3"/>
      <c r="AW13443" s="3"/>
      <c r="AX13443" s="3"/>
      <c r="AY13443" s="3"/>
      <c r="AZ13443" s="3"/>
      <c r="BA13443" s="3"/>
      <c r="BB13443" s="3"/>
      <c r="BC13443" s="3"/>
      <c r="BD13443" s="3"/>
      <c r="BE13443" s="3"/>
      <c r="BF13443" s="3"/>
      <c r="BG13443" s="3"/>
    </row>
    <row r="13444" spans="1:59" x14ac:dyDescent="0.25">
      <c r="A13444" s="2"/>
      <c r="B13444" s="5"/>
      <c r="C13444" s="5"/>
      <c r="D13444" s="5"/>
      <c r="E13444" s="5"/>
      <c r="F13444" s="5"/>
      <c r="G13444" s="5"/>
      <c r="H13444" s="5"/>
      <c r="I13444" s="3"/>
      <c r="J13444" s="5"/>
      <c r="K13444" s="5"/>
      <c r="L13444" s="5"/>
      <c r="M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3"/>
      <c r="AU13444" s="5"/>
      <c r="AV13444" s="3"/>
      <c r="AW13444" s="3"/>
      <c r="AX13444" s="3"/>
      <c r="AY13444" s="3"/>
      <c r="AZ13444" s="3"/>
      <c r="BA13444" s="3"/>
      <c r="BB13444" s="3"/>
      <c r="BC13444" s="3"/>
      <c r="BD13444" s="3"/>
      <c r="BE13444" s="3"/>
      <c r="BF13444" s="3"/>
      <c r="BG13444" s="3"/>
    </row>
    <row r="13445" spans="1:59" x14ac:dyDescent="0.25">
      <c r="A13445" s="2"/>
      <c r="B13445" s="5"/>
      <c r="C13445" s="5"/>
      <c r="D13445" s="5"/>
      <c r="E13445" s="5"/>
      <c r="F13445" s="5"/>
      <c r="G13445" s="5"/>
      <c r="H13445" s="5"/>
      <c r="I13445" s="3"/>
      <c r="J13445" s="5"/>
      <c r="K13445" s="5"/>
      <c r="L13445" s="5"/>
      <c r="M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3"/>
      <c r="AU13445" s="5"/>
      <c r="AV13445" s="3"/>
      <c r="AW13445" s="3"/>
      <c r="AX13445" s="3"/>
      <c r="AY13445" s="3"/>
      <c r="AZ13445" s="3"/>
      <c r="BA13445" s="3"/>
      <c r="BB13445" s="3"/>
      <c r="BC13445" s="3"/>
      <c r="BD13445" s="3"/>
      <c r="BE13445" s="3"/>
      <c r="BF13445" s="3"/>
      <c r="BG13445" s="3"/>
    </row>
    <row r="13446" spans="1:59" x14ac:dyDescent="0.25">
      <c r="A13446" s="2"/>
      <c r="B13446" s="5"/>
      <c r="C13446" s="5"/>
      <c r="D13446" s="5"/>
      <c r="E13446" s="5"/>
      <c r="F13446" s="5"/>
      <c r="G13446" s="5"/>
      <c r="H13446" s="5"/>
      <c r="I13446" s="3"/>
      <c r="J13446" s="5"/>
      <c r="K13446" s="5"/>
      <c r="L13446" s="5"/>
      <c r="M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3"/>
      <c r="AU13446" s="5"/>
      <c r="AV13446" s="3"/>
      <c r="AW13446" s="3"/>
      <c r="AX13446" s="3"/>
      <c r="AY13446" s="3"/>
      <c r="AZ13446" s="3"/>
      <c r="BA13446" s="3"/>
      <c r="BB13446" s="3"/>
      <c r="BC13446" s="3"/>
      <c r="BD13446" s="3"/>
      <c r="BE13446" s="3"/>
      <c r="BF13446" s="3"/>
      <c r="BG13446" s="3"/>
    </row>
    <row r="13447" spans="1:59" x14ac:dyDescent="0.25">
      <c r="A13447" s="2"/>
      <c r="B13447" s="5"/>
      <c r="C13447" s="5"/>
      <c r="D13447" s="5"/>
      <c r="E13447" s="5"/>
      <c r="F13447" s="5"/>
      <c r="G13447" s="5"/>
      <c r="H13447" s="5"/>
      <c r="I13447" s="3"/>
      <c r="J13447" s="5"/>
      <c r="K13447" s="5"/>
      <c r="L13447" s="5"/>
      <c r="M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3"/>
      <c r="AU13447" s="5"/>
      <c r="AV13447" s="3"/>
      <c r="AW13447" s="3"/>
      <c r="AX13447" s="3"/>
      <c r="AY13447" s="3"/>
      <c r="AZ13447" s="3"/>
      <c r="BA13447" s="3"/>
      <c r="BB13447" s="3"/>
      <c r="BC13447" s="3"/>
      <c r="BD13447" s="3"/>
      <c r="BE13447" s="3"/>
      <c r="BF13447" s="3"/>
      <c r="BG13447" s="3"/>
    </row>
    <row r="13448" spans="1:59" x14ac:dyDescent="0.25">
      <c r="A13448" s="2"/>
      <c r="B13448" s="5"/>
      <c r="C13448" s="5"/>
      <c r="D13448" s="5"/>
      <c r="E13448" s="5"/>
      <c r="F13448" s="5"/>
      <c r="G13448" s="5"/>
      <c r="H13448" s="5"/>
      <c r="I13448" s="3"/>
      <c r="J13448" s="5"/>
      <c r="K13448" s="5"/>
      <c r="L13448" s="5"/>
      <c r="M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3"/>
      <c r="AU13448" s="5"/>
      <c r="AV13448" s="3"/>
      <c r="AW13448" s="3"/>
      <c r="AX13448" s="3"/>
      <c r="AY13448" s="3"/>
      <c r="AZ13448" s="3"/>
      <c r="BA13448" s="3"/>
      <c r="BB13448" s="3"/>
      <c r="BC13448" s="3"/>
      <c r="BD13448" s="3"/>
      <c r="BE13448" s="3"/>
      <c r="BF13448" s="3"/>
      <c r="BG13448" s="3"/>
    </row>
    <row r="13449" spans="1:59" x14ac:dyDescent="0.25">
      <c r="A13449" s="2"/>
      <c r="B13449" s="5"/>
      <c r="C13449" s="5"/>
      <c r="D13449" s="5"/>
      <c r="E13449" s="5"/>
      <c r="F13449" s="5"/>
      <c r="G13449" s="5"/>
      <c r="H13449" s="5"/>
      <c r="I13449" s="3"/>
      <c r="J13449" s="5"/>
      <c r="K13449" s="5"/>
      <c r="L13449" s="5"/>
      <c r="M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3"/>
      <c r="AU13449" s="5"/>
      <c r="AV13449" s="3"/>
      <c r="AW13449" s="3"/>
      <c r="AX13449" s="3"/>
      <c r="AY13449" s="3"/>
      <c r="AZ13449" s="3"/>
      <c r="BA13449" s="3"/>
      <c r="BB13449" s="3"/>
      <c r="BC13449" s="3"/>
      <c r="BD13449" s="3"/>
      <c r="BE13449" s="3"/>
      <c r="BF13449" s="3"/>
      <c r="BG13449" s="3"/>
    </row>
    <row r="13450" spans="1:59" x14ac:dyDescent="0.25">
      <c r="A13450" s="2"/>
      <c r="B13450" s="5"/>
      <c r="C13450" s="5"/>
      <c r="D13450" s="5"/>
      <c r="E13450" s="5"/>
      <c r="F13450" s="5"/>
      <c r="G13450" s="5"/>
      <c r="H13450" s="5"/>
      <c r="I13450" s="3"/>
      <c r="J13450" s="5"/>
      <c r="K13450" s="5"/>
      <c r="L13450" s="5"/>
      <c r="M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3"/>
      <c r="AU13450" s="5"/>
      <c r="AV13450" s="3"/>
      <c r="AW13450" s="3"/>
      <c r="AX13450" s="3"/>
      <c r="AY13450" s="3"/>
      <c r="AZ13450" s="3"/>
      <c r="BA13450" s="3"/>
      <c r="BB13450" s="3"/>
      <c r="BC13450" s="3"/>
      <c r="BD13450" s="3"/>
      <c r="BE13450" s="3"/>
      <c r="BF13450" s="3"/>
      <c r="BG13450" s="3"/>
    </row>
    <row r="13451" spans="1:59" x14ac:dyDescent="0.25">
      <c r="A13451" s="2"/>
      <c r="B13451" s="5"/>
      <c r="C13451" s="5"/>
      <c r="D13451" s="5"/>
      <c r="E13451" s="5"/>
      <c r="F13451" s="5"/>
      <c r="G13451" s="5"/>
      <c r="H13451" s="5"/>
      <c r="I13451" s="3"/>
      <c r="J13451" s="5"/>
      <c r="K13451" s="5"/>
      <c r="L13451" s="5"/>
      <c r="M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3"/>
      <c r="AU13451" s="5"/>
      <c r="AV13451" s="3"/>
      <c r="AW13451" s="3"/>
      <c r="AX13451" s="3"/>
      <c r="AY13451" s="3"/>
      <c r="AZ13451" s="3"/>
      <c r="BA13451" s="3"/>
      <c r="BB13451" s="3"/>
      <c r="BC13451" s="3"/>
      <c r="BD13451" s="3"/>
      <c r="BE13451" s="3"/>
      <c r="BF13451" s="3"/>
      <c r="BG13451" s="3"/>
    </row>
    <row r="13452" spans="1:59" x14ac:dyDescent="0.25">
      <c r="A13452" s="2"/>
      <c r="B13452" s="5"/>
      <c r="C13452" s="5"/>
      <c r="D13452" s="5"/>
      <c r="E13452" s="5"/>
      <c r="F13452" s="5"/>
      <c r="G13452" s="5"/>
      <c r="H13452" s="5"/>
      <c r="I13452" s="3"/>
      <c r="J13452" s="5"/>
      <c r="K13452" s="5"/>
      <c r="L13452" s="5"/>
      <c r="M13452" s="5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3"/>
      <c r="AU13452" s="5"/>
      <c r="AV13452" s="3"/>
      <c r="AW13452" s="3"/>
      <c r="AX13452" s="3"/>
      <c r="AY13452" s="3"/>
      <c r="AZ13452" s="3"/>
      <c r="BA13452" s="3"/>
      <c r="BB13452" s="3"/>
      <c r="BC13452" s="3"/>
      <c r="BD13452" s="3"/>
      <c r="BE13452" s="3"/>
      <c r="BF13452" s="3"/>
      <c r="BG13452" s="3"/>
    </row>
    <row r="13453" spans="1:59" x14ac:dyDescent="0.25">
      <c r="A13453" s="2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  <c r="L13453" s="5"/>
      <c r="M13453" s="5"/>
      <c r="AJ13453" s="3"/>
      <c r="AK13453" s="3"/>
      <c r="AL13453" s="3"/>
      <c r="AM13453" s="5"/>
      <c r="AN13453" s="5"/>
      <c r="AO13453" s="5"/>
      <c r="AP13453" s="5"/>
      <c r="AQ13453" s="5"/>
      <c r="AR13453" s="5"/>
      <c r="AS13453" s="5"/>
      <c r="AT13453" s="3"/>
      <c r="AU13453" s="5"/>
      <c r="AV13453" s="3"/>
      <c r="AW13453" s="3"/>
      <c r="AX13453" s="3"/>
      <c r="AY13453" s="3"/>
      <c r="AZ13453" s="3"/>
      <c r="BA13453" s="3"/>
      <c r="BB13453" s="3"/>
      <c r="BC13453" s="3"/>
      <c r="BD13453" s="3"/>
      <c r="BE13453" s="3"/>
      <c r="BF13453" s="3"/>
      <c r="BG13453" s="3"/>
    </row>
    <row r="13454" spans="1:59" x14ac:dyDescent="0.25">
      <c r="A13454" s="2"/>
      <c r="B13454" s="5"/>
      <c r="C13454" s="5"/>
      <c r="D13454" s="5"/>
      <c r="E13454" s="5"/>
      <c r="F13454" s="5"/>
      <c r="G13454" s="5"/>
      <c r="H13454" s="5"/>
      <c r="I13454" s="3"/>
      <c r="J13454" s="5"/>
      <c r="K13454" s="5"/>
      <c r="L13454" s="5"/>
      <c r="M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3"/>
      <c r="AU13454" s="5"/>
      <c r="AV13454" s="3"/>
      <c r="AW13454" s="3"/>
      <c r="AX13454" s="3"/>
      <c r="AY13454" s="3"/>
      <c r="AZ13454" s="3"/>
      <c r="BA13454" s="3"/>
      <c r="BB13454" s="3"/>
      <c r="BC13454" s="3"/>
      <c r="BD13454" s="3"/>
      <c r="BE13454" s="3"/>
      <c r="BF13454" s="3"/>
      <c r="BG13454" s="3"/>
    </row>
    <row r="13455" spans="1:59" x14ac:dyDescent="0.25">
      <c r="A13455" s="2"/>
      <c r="B13455" s="5"/>
      <c r="C13455" s="5"/>
      <c r="D13455" s="5"/>
      <c r="E13455" s="5"/>
      <c r="F13455" s="5"/>
      <c r="G13455" s="5"/>
      <c r="H13455" s="5"/>
      <c r="I13455" s="3"/>
      <c r="J13455" s="5"/>
      <c r="K13455" s="5"/>
      <c r="L13455" s="5"/>
      <c r="M13455" s="5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3"/>
      <c r="AU13455" s="5"/>
      <c r="AV13455" s="3"/>
      <c r="AW13455" s="3"/>
      <c r="AX13455" s="3"/>
      <c r="AY13455" s="3"/>
      <c r="AZ13455" s="3"/>
      <c r="BA13455" s="3"/>
      <c r="BB13455" s="3"/>
      <c r="BC13455" s="3"/>
      <c r="BD13455" s="3"/>
      <c r="BE13455" s="3"/>
      <c r="BF13455" s="3"/>
      <c r="BG13455" s="3"/>
    </row>
    <row r="13456" spans="1:59" x14ac:dyDescent="0.25">
      <c r="A13456" s="2"/>
      <c r="B13456" s="5"/>
      <c r="C13456" s="5"/>
      <c r="D13456" s="5"/>
      <c r="E13456" s="5"/>
      <c r="F13456" s="5"/>
      <c r="G13456" s="5"/>
      <c r="H13456" s="5"/>
      <c r="I13456" s="3"/>
      <c r="J13456" s="5"/>
      <c r="K13456" s="5"/>
      <c r="L13456" s="5"/>
      <c r="M13456" s="5"/>
      <c r="AJ13456" s="3"/>
      <c r="AK13456" s="3"/>
      <c r="AL13456" s="3"/>
      <c r="AM13456" s="5"/>
      <c r="AN13456" s="5"/>
      <c r="AO13456" s="5"/>
      <c r="AP13456" s="5"/>
      <c r="AQ13456" s="5"/>
      <c r="AR13456" s="5"/>
      <c r="AS13456" s="5"/>
      <c r="AT13456" s="3"/>
      <c r="AU13456" s="5"/>
      <c r="AV13456" s="3"/>
      <c r="AW13456" s="3"/>
      <c r="AX13456" s="3"/>
      <c r="AY13456" s="3"/>
      <c r="AZ13456" s="3"/>
      <c r="BA13456" s="3"/>
      <c r="BB13456" s="3"/>
      <c r="BC13456" s="3"/>
      <c r="BD13456" s="3"/>
      <c r="BE13456" s="3"/>
      <c r="BF13456" s="3"/>
      <c r="BG13456" s="3"/>
    </row>
    <row r="13457" spans="1:59" x14ac:dyDescent="0.25">
      <c r="A13457" s="2"/>
      <c r="B13457" s="5"/>
      <c r="C13457" s="5"/>
      <c r="D13457" s="5"/>
      <c r="E13457" s="5"/>
      <c r="F13457" s="5"/>
      <c r="G13457" s="5"/>
      <c r="H13457" s="5"/>
      <c r="I13457" s="3"/>
      <c r="J13457" s="5"/>
      <c r="K13457" s="5"/>
      <c r="L13457" s="5"/>
      <c r="M13457" s="5"/>
      <c r="AJ13457" s="3"/>
      <c r="AK13457" s="3"/>
      <c r="AL13457" s="3"/>
      <c r="AM13457" s="5"/>
      <c r="AN13457" s="5"/>
      <c r="AO13457" s="5"/>
      <c r="AP13457" s="5"/>
      <c r="AQ13457" s="5"/>
      <c r="AR13457" s="5"/>
      <c r="AS13457" s="5"/>
      <c r="AT13457" s="3"/>
      <c r="AU13457" s="5"/>
      <c r="AV13457" s="3"/>
      <c r="AW13457" s="3"/>
      <c r="AX13457" s="3"/>
      <c r="AY13457" s="3"/>
      <c r="AZ13457" s="3"/>
      <c r="BA13457" s="3"/>
      <c r="BB13457" s="3"/>
      <c r="BC13457" s="3"/>
      <c r="BD13457" s="3"/>
      <c r="BE13457" s="3"/>
      <c r="BF13457" s="3"/>
      <c r="BG13457" s="3"/>
    </row>
    <row r="13458" spans="1:59" x14ac:dyDescent="0.25">
      <c r="A13458" s="2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  <c r="L13458" s="5"/>
      <c r="M13458" s="5"/>
      <c r="AJ13458" s="3"/>
      <c r="AK13458" s="3"/>
      <c r="AL13458" s="3"/>
      <c r="AM13458" s="3"/>
      <c r="AN13458" s="5"/>
      <c r="AO13458" s="5"/>
      <c r="AP13458" s="5"/>
      <c r="AQ13458" s="5"/>
      <c r="AR13458" s="5"/>
      <c r="AS13458" s="5"/>
      <c r="AT13458" s="3"/>
      <c r="AU13458" s="5"/>
      <c r="AV13458" s="3"/>
      <c r="AW13458" s="3"/>
      <c r="AX13458" s="3"/>
      <c r="AY13458" s="3"/>
      <c r="AZ13458" s="3"/>
      <c r="BA13458" s="3"/>
      <c r="BB13458" s="3"/>
      <c r="BC13458" s="3"/>
      <c r="BD13458" s="3"/>
      <c r="BE13458" s="3"/>
      <c r="BF13458" s="3"/>
      <c r="BG13458" s="3"/>
    </row>
    <row r="13459" spans="1:59" x14ac:dyDescent="0.25">
      <c r="A13459" s="2"/>
      <c r="B13459" s="5"/>
      <c r="C13459" s="5"/>
      <c r="D13459" s="5"/>
      <c r="E13459" s="5"/>
      <c r="F13459" s="5"/>
      <c r="G13459" s="5"/>
      <c r="H13459" s="5"/>
      <c r="I13459" s="3"/>
      <c r="J13459" s="5"/>
      <c r="K13459" s="5"/>
      <c r="L13459" s="5"/>
      <c r="M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3"/>
      <c r="AU13459" s="5"/>
      <c r="AV13459" s="3"/>
      <c r="AW13459" s="3"/>
      <c r="AX13459" s="3"/>
      <c r="AY13459" s="3"/>
      <c r="AZ13459" s="3"/>
      <c r="BA13459" s="3"/>
      <c r="BB13459" s="3"/>
      <c r="BC13459" s="3"/>
      <c r="BD13459" s="3"/>
      <c r="BE13459" s="3"/>
      <c r="BF13459" s="3"/>
      <c r="BG13459" s="3"/>
    </row>
    <row r="13460" spans="1:59" x14ac:dyDescent="0.25">
      <c r="A13460" s="2"/>
      <c r="B13460" s="5"/>
      <c r="C13460" s="5"/>
      <c r="D13460" s="5"/>
      <c r="E13460" s="5"/>
      <c r="F13460" s="5"/>
      <c r="G13460" s="5"/>
      <c r="H13460" s="5"/>
      <c r="I13460" s="5"/>
      <c r="J13460" s="5"/>
      <c r="K13460" s="5"/>
      <c r="L13460" s="5"/>
      <c r="M13460" s="5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3"/>
      <c r="AU13460" s="5"/>
      <c r="AV13460" s="3"/>
      <c r="AW13460" s="3"/>
      <c r="AX13460" s="3"/>
      <c r="AY13460" s="3"/>
      <c r="AZ13460" s="3"/>
      <c r="BA13460" s="3"/>
      <c r="BB13460" s="3"/>
      <c r="BC13460" s="3"/>
      <c r="BD13460" s="3"/>
      <c r="BE13460" s="3"/>
      <c r="BF13460" s="3"/>
      <c r="BG13460" s="3"/>
    </row>
    <row r="13461" spans="1:59" x14ac:dyDescent="0.25">
      <c r="A13461" s="2"/>
      <c r="B13461" s="5"/>
      <c r="C13461" s="5"/>
      <c r="D13461" s="5"/>
      <c r="E13461" s="5"/>
      <c r="F13461" s="5"/>
      <c r="G13461" s="5"/>
      <c r="H13461" s="5"/>
      <c r="I13461" s="3"/>
      <c r="J13461" s="5"/>
      <c r="K13461" s="5"/>
      <c r="L13461" s="5"/>
      <c r="M13461" s="5"/>
      <c r="AJ13461" s="3"/>
      <c r="AK13461" s="3"/>
      <c r="AL13461" s="3"/>
      <c r="AM13461" s="5"/>
      <c r="AN13461" s="5"/>
      <c r="AO13461" s="5"/>
      <c r="AP13461" s="5"/>
      <c r="AQ13461" s="5"/>
      <c r="AR13461" s="5"/>
      <c r="AS13461" s="5"/>
      <c r="AT13461" s="3"/>
      <c r="AU13461" s="5"/>
      <c r="AV13461" s="3"/>
      <c r="AW13461" s="3"/>
      <c r="AX13461" s="3"/>
      <c r="AY13461" s="3"/>
      <c r="AZ13461" s="3"/>
      <c r="BA13461" s="3"/>
      <c r="BB13461" s="3"/>
      <c r="BC13461" s="3"/>
      <c r="BD13461" s="3"/>
      <c r="BE13461" s="3"/>
      <c r="BF13461" s="3"/>
      <c r="BG13461" s="3"/>
    </row>
    <row r="13462" spans="1:59" x14ac:dyDescent="0.25">
      <c r="A13462" s="2"/>
      <c r="B13462" s="5"/>
      <c r="C13462" s="5"/>
      <c r="D13462" s="5"/>
      <c r="E13462" s="5"/>
      <c r="F13462" s="5"/>
      <c r="G13462" s="5"/>
      <c r="H13462" s="5"/>
      <c r="I13462" s="3"/>
      <c r="J13462" s="5"/>
      <c r="K13462" s="5"/>
      <c r="L13462" s="5"/>
      <c r="M13462" s="5"/>
      <c r="AJ13462" s="3"/>
      <c r="AK13462" s="3"/>
      <c r="AL13462" s="3"/>
      <c r="AM13462" s="3"/>
      <c r="AN13462" s="5"/>
      <c r="AO13462" s="5"/>
      <c r="AP13462" s="5"/>
      <c r="AQ13462" s="5"/>
      <c r="AR13462" s="5"/>
      <c r="AS13462" s="5"/>
      <c r="AT13462" s="3"/>
      <c r="AU13462" s="5"/>
      <c r="AV13462" s="3"/>
      <c r="AW13462" s="3"/>
      <c r="AX13462" s="3"/>
      <c r="AY13462" s="3"/>
      <c r="AZ13462" s="3"/>
      <c r="BA13462" s="3"/>
      <c r="BB13462" s="3"/>
      <c r="BC13462" s="3"/>
      <c r="BD13462" s="3"/>
      <c r="BE13462" s="3"/>
      <c r="BF13462" s="3"/>
      <c r="BG13462" s="3"/>
    </row>
    <row r="13463" spans="1:59" x14ac:dyDescent="0.25">
      <c r="A13463" s="2"/>
      <c r="B13463" s="5"/>
      <c r="C13463" s="5"/>
      <c r="D13463" s="5"/>
      <c r="E13463" s="5"/>
      <c r="F13463" s="5"/>
      <c r="G13463" s="5"/>
      <c r="H13463" s="5"/>
      <c r="I13463" s="3"/>
      <c r="J13463" s="5"/>
      <c r="K13463" s="5"/>
      <c r="L13463" s="5"/>
      <c r="M13463" s="5"/>
      <c r="AJ13463" s="3"/>
      <c r="AK13463" s="3"/>
      <c r="AL13463" s="3"/>
      <c r="AM13463" s="5"/>
      <c r="AN13463" s="5"/>
      <c r="AO13463" s="5"/>
      <c r="AP13463" s="5"/>
      <c r="AQ13463" s="5"/>
      <c r="AR13463" s="5"/>
      <c r="AS13463" s="5"/>
      <c r="AT13463" s="3"/>
      <c r="AU13463" s="5"/>
      <c r="AV13463" s="3"/>
      <c r="AW13463" s="3"/>
      <c r="AX13463" s="3"/>
      <c r="AY13463" s="3"/>
      <c r="AZ13463" s="3"/>
      <c r="BA13463" s="3"/>
      <c r="BB13463" s="3"/>
      <c r="BC13463" s="3"/>
      <c r="BD13463" s="3"/>
      <c r="BE13463" s="3"/>
      <c r="BF13463" s="3"/>
      <c r="BG13463" s="3"/>
    </row>
    <row r="13464" spans="1:59" x14ac:dyDescent="0.25">
      <c r="A13464" s="2"/>
      <c r="B13464" s="5"/>
      <c r="C13464" s="5"/>
      <c r="D13464" s="5"/>
      <c r="E13464" s="5"/>
      <c r="F13464" s="5"/>
      <c r="G13464" s="5"/>
      <c r="H13464" s="5"/>
      <c r="I13464" s="3"/>
      <c r="J13464" s="5"/>
      <c r="K13464" s="5"/>
      <c r="L13464" s="5"/>
      <c r="M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3"/>
      <c r="AU13464" s="5"/>
      <c r="AV13464" s="3"/>
      <c r="AW13464" s="3"/>
      <c r="AX13464" s="3"/>
      <c r="AY13464" s="3"/>
      <c r="AZ13464" s="3"/>
      <c r="BA13464" s="3"/>
      <c r="BB13464" s="3"/>
      <c r="BC13464" s="3"/>
      <c r="BD13464" s="3"/>
      <c r="BE13464" s="3"/>
      <c r="BF13464" s="3"/>
      <c r="BG13464" s="3"/>
    </row>
    <row r="13465" spans="1:59" x14ac:dyDescent="0.25">
      <c r="A13465" s="2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5"/>
      <c r="M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3"/>
      <c r="AU13465" s="5"/>
      <c r="AV13465" s="3"/>
      <c r="AW13465" s="3"/>
      <c r="AX13465" s="3"/>
      <c r="AY13465" s="3"/>
      <c r="AZ13465" s="3"/>
      <c r="BA13465" s="3"/>
      <c r="BB13465" s="3"/>
      <c r="BC13465" s="3"/>
      <c r="BD13465" s="3"/>
      <c r="BE13465" s="3"/>
      <c r="BF13465" s="3"/>
      <c r="BG13465" s="3"/>
    </row>
    <row r="13466" spans="1:59" x14ac:dyDescent="0.25">
      <c r="A13466" s="2"/>
      <c r="B13466" s="5"/>
      <c r="C13466" s="5"/>
      <c r="D13466" s="5"/>
      <c r="E13466" s="5"/>
      <c r="F13466" s="5"/>
      <c r="G13466" s="5"/>
      <c r="H13466" s="5"/>
      <c r="I13466" s="3"/>
      <c r="J13466" s="5"/>
      <c r="K13466" s="5"/>
      <c r="L13466" s="5"/>
      <c r="M13466" s="5"/>
      <c r="AJ13466" s="5"/>
      <c r="AK13466" s="3"/>
      <c r="AL13466" s="3"/>
      <c r="AM13466" s="5"/>
      <c r="AN13466" s="5"/>
      <c r="AO13466" s="5"/>
      <c r="AP13466" s="5"/>
      <c r="AQ13466" s="5"/>
      <c r="AR13466" s="5"/>
      <c r="AS13466" s="5"/>
      <c r="AT13466" s="3"/>
      <c r="AU13466" s="5"/>
      <c r="AV13466" s="3"/>
      <c r="AW13466" s="3"/>
      <c r="AX13466" s="3"/>
      <c r="AY13466" s="3"/>
      <c r="AZ13466" s="3"/>
      <c r="BA13466" s="3"/>
      <c r="BB13466" s="3"/>
      <c r="BC13466" s="3"/>
      <c r="BD13466" s="3"/>
      <c r="BE13466" s="3"/>
      <c r="BF13466" s="3"/>
      <c r="BG13466" s="3"/>
    </row>
    <row r="13467" spans="1:59" x14ac:dyDescent="0.25">
      <c r="A13467" s="2"/>
      <c r="B13467" s="5"/>
      <c r="C13467" s="5"/>
      <c r="D13467" s="5"/>
      <c r="E13467" s="5"/>
      <c r="F13467" s="5"/>
      <c r="G13467" s="5"/>
      <c r="H13467" s="5"/>
      <c r="I13467" s="3"/>
      <c r="J13467" s="5"/>
      <c r="K13467" s="5"/>
      <c r="L13467" s="5"/>
      <c r="M13467" s="5"/>
      <c r="AJ13467" s="3"/>
      <c r="AK13467" s="3"/>
      <c r="AL13467" s="3"/>
      <c r="AM13467" s="5"/>
      <c r="AN13467" s="5"/>
      <c r="AO13467" s="5"/>
      <c r="AP13467" s="5"/>
      <c r="AQ13467" s="5"/>
      <c r="AR13467" s="5"/>
      <c r="AS13467" s="5"/>
      <c r="AT13467" s="3"/>
      <c r="AU13467" s="5"/>
      <c r="AV13467" s="3"/>
      <c r="AW13467" s="3"/>
      <c r="AX13467" s="3"/>
      <c r="AY13467" s="3"/>
      <c r="AZ13467" s="3"/>
      <c r="BA13467" s="3"/>
      <c r="BB13467" s="3"/>
      <c r="BC13467" s="3"/>
      <c r="BD13467" s="3"/>
      <c r="BE13467" s="3"/>
      <c r="BF13467" s="3"/>
      <c r="BG13467" s="3"/>
    </row>
    <row r="13468" spans="1:59" x14ac:dyDescent="0.25">
      <c r="A13468" s="2"/>
      <c r="B13468" s="5"/>
      <c r="C13468" s="5"/>
      <c r="D13468" s="5"/>
      <c r="E13468" s="5"/>
      <c r="F13468" s="5"/>
      <c r="G13468" s="5"/>
      <c r="H13468" s="5"/>
      <c r="I13468" s="3"/>
      <c r="J13468" s="5"/>
      <c r="K13468" s="5"/>
      <c r="L13468" s="5"/>
      <c r="M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3"/>
      <c r="AU13468" s="5"/>
      <c r="AV13468" s="3"/>
      <c r="AW13468" s="3"/>
      <c r="AX13468" s="3"/>
      <c r="AY13468" s="3"/>
      <c r="AZ13468" s="3"/>
      <c r="BA13468" s="3"/>
      <c r="BB13468" s="3"/>
      <c r="BC13468" s="3"/>
      <c r="BD13468" s="3"/>
      <c r="BE13468" s="3"/>
      <c r="BF13468" s="3"/>
      <c r="BG13468" s="3"/>
    </row>
    <row r="13469" spans="1:59" x14ac:dyDescent="0.25">
      <c r="A13469" s="2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5"/>
      <c r="M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3"/>
      <c r="AU13469" s="5"/>
      <c r="AV13469" s="3"/>
      <c r="AW13469" s="3"/>
      <c r="AX13469" s="3"/>
      <c r="AY13469" s="3"/>
      <c r="AZ13469" s="3"/>
      <c r="BA13469" s="3"/>
      <c r="BB13469" s="3"/>
      <c r="BC13469" s="3"/>
      <c r="BD13469" s="3"/>
      <c r="BE13469" s="3"/>
      <c r="BF13469" s="3"/>
      <c r="BG13469" s="3"/>
    </row>
    <row r="13470" spans="1:59" x14ac:dyDescent="0.25">
      <c r="A13470" s="2"/>
      <c r="B13470" s="5"/>
      <c r="C13470" s="5"/>
      <c r="D13470" s="5"/>
      <c r="E13470" s="5"/>
      <c r="F13470" s="5"/>
      <c r="G13470" s="5"/>
      <c r="H13470" s="5"/>
      <c r="I13470" s="3"/>
      <c r="J13470" s="5"/>
      <c r="K13470" s="5"/>
      <c r="L13470" s="5"/>
      <c r="M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3"/>
      <c r="AU13470" s="5"/>
      <c r="AV13470" s="3"/>
      <c r="AW13470" s="3"/>
      <c r="AX13470" s="3"/>
      <c r="AY13470" s="3"/>
      <c r="AZ13470" s="3"/>
      <c r="BA13470" s="3"/>
      <c r="BB13470" s="3"/>
      <c r="BC13470" s="3"/>
      <c r="BD13470" s="3"/>
      <c r="BE13470" s="3"/>
      <c r="BF13470" s="3"/>
      <c r="BG13470" s="3"/>
    </row>
    <row r="13471" spans="1:59" x14ac:dyDescent="0.25">
      <c r="A13471" s="2"/>
      <c r="B13471" s="5"/>
      <c r="C13471" s="5"/>
      <c r="D13471" s="5"/>
      <c r="E13471" s="5"/>
      <c r="F13471" s="5"/>
      <c r="G13471" s="5"/>
      <c r="H13471" s="5"/>
      <c r="I13471" s="3"/>
      <c r="J13471" s="5"/>
      <c r="K13471" s="5"/>
      <c r="L13471" s="5"/>
      <c r="M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3"/>
      <c r="AU13471" s="5"/>
      <c r="AV13471" s="3"/>
      <c r="AW13471" s="3"/>
      <c r="AX13471" s="3"/>
      <c r="AY13471" s="3"/>
      <c r="AZ13471" s="3"/>
      <c r="BA13471" s="3"/>
      <c r="BB13471" s="3"/>
      <c r="BC13471" s="3"/>
      <c r="BD13471" s="3"/>
      <c r="BE13471" s="3"/>
      <c r="BF13471" s="3"/>
      <c r="BG13471" s="3"/>
    </row>
    <row r="13472" spans="1:59" x14ac:dyDescent="0.25">
      <c r="A13472" s="2"/>
      <c r="B13472" s="5"/>
      <c r="C13472" s="5"/>
      <c r="D13472" s="5"/>
      <c r="E13472" s="5"/>
      <c r="F13472" s="5"/>
      <c r="G13472" s="5"/>
      <c r="H13472" s="5"/>
      <c r="I13472" s="3"/>
      <c r="J13472" s="5"/>
      <c r="K13472" s="5"/>
      <c r="L13472" s="5"/>
      <c r="M13472" s="5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3"/>
      <c r="AU13472" s="5"/>
      <c r="AV13472" s="3"/>
      <c r="AW13472" s="3"/>
      <c r="AX13472" s="3"/>
      <c r="AY13472" s="3"/>
      <c r="AZ13472" s="3"/>
      <c r="BA13472" s="3"/>
      <c r="BB13472" s="3"/>
      <c r="BC13472" s="3"/>
      <c r="BD13472" s="3"/>
      <c r="BE13472" s="3"/>
      <c r="BF13472" s="3"/>
      <c r="BG13472" s="3"/>
    </row>
    <row r="13473" spans="1:59" x14ac:dyDescent="0.25">
      <c r="A13473" s="2"/>
      <c r="B13473" s="5"/>
      <c r="C13473" s="5"/>
      <c r="D13473" s="5"/>
      <c r="E13473" s="5"/>
      <c r="F13473" s="5"/>
      <c r="G13473" s="5"/>
      <c r="H13473" s="5"/>
      <c r="I13473" s="3"/>
      <c r="J13473" s="5"/>
      <c r="K13473" s="5"/>
      <c r="L13473" s="5"/>
      <c r="M13473" s="5"/>
      <c r="AJ13473" s="3"/>
      <c r="AK13473" s="3"/>
      <c r="AL13473" s="3"/>
      <c r="AM13473" s="5"/>
      <c r="AN13473" s="5"/>
      <c r="AO13473" s="5"/>
      <c r="AP13473" s="5"/>
      <c r="AQ13473" s="5"/>
      <c r="AR13473" s="5"/>
      <c r="AS13473" s="5"/>
      <c r="AT13473" s="3"/>
      <c r="AU13473" s="5"/>
      <c r="AV13473" s="3"/>
      <c r="AW13473" s="3"/>
      <c r="AX13473" s="3"/>
      <c r="AY13473" s="3"/>
      <c r="AZ13473" s="3"/>
      <c r="BA13473" s="3"/>
      <c r="BB13473" s="3"/>
      <c r="BC13473" s="3"/>
      <c r="BD13473" s="3"/>
      <c r="BE13473" s="3"/>
      <c r="BF13473" s="3"/>
      <c r="BG13473" s="3"/>
    </row>
    <row r="13474" spans="1:59" x14ac:dyDescent="0.25">
      <c r="A13474" s="2"/>
      <c r="B13474" s="5"/>
      <c r="C13474" s="5"/>
      <c r="D13474" s="5"/>
      <c r="E13474" s="5"/>
      <c r="F13474" s="5"/>
      <c r="G13474" s="5"/>
      <c r="H13474" s="5"/>
      <c r="I13474" s="3"/>
      <c r="J13474" s="5"/>
      <c r="K13474" s="5"/>
      <c r="L13474" s="5"/>
      <c r="M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3"/>
      <c r="AU13474" s="5"/>
      <c r="AV13474" s="3"/>
      <c r="AW13474" s="3"/>
      <c r="AX13474" s="3"/>
      <c r="AY13474" s="3"/>
      <c r="AZ13474" s="3"/>
      <c r="BA13474" s="3"/>
      <c r="BB13474" s="3"/>
      <c r="BC13474" s="3"/>
      <c r="BD13474" s="3"/>
      <c r="BE13474" s="3"/>
      <c r="BF13474" s="3"/>
      <c r="BG13474" s="3"/>
    </row>
    <row r="13475" spans="1:59" x14ac:dyDescent="0.25">
      <c r="A13475" s="2"/>
      <c r="B13475" s="5"/>
      <c r="C13475" s="5"/>
      <c r="D13475" s="5"/>
      <c r="E13475" s="5"/>
      <c r="F13475" s="5"/>
      <c r="G13475" s="5"/>
      <c r="H13475" s="5"/>
      <c r="I13475" s="3"/>
      <c r="J13475" s="5"/>
      <c r="K13475" s="5"/>
      <c r="L13475" s="5"/>
      <c r="M13475" s="5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3"/>
      <c r="AU13475" s="5"/>
      <c r="AV13475" s="3"/>
      <c r="AW13475" s="3"/>
      <c r="AX13475" s="3"/>
      <c r="AY13475" s="3"/>
      <c r="AZ13475" s="3"/>
      <c r="BA13475" s="3"/>
      <c r="BB13475" s="3"/>
      <c r="BC13475" s="3"/>
      <c r="BD13475" s="3"/>
      <c r="BE13475" s="3"/>
      <c r="BF13475" s="3"/>
      <c r="BG13475" s="3"/>
    </row>
    <row r="13476" spans="1:59" x14ac:dyDescent="0.25">
      <c r="A13476" s="2"/>
      <c r="B13476" s="5"/>
      <c r="C13476" s="5"/>
      <c r="D13476" s="5"/>
      <c r="E13476" s="5"/>
      <c r="F13476" s="5"/>
      <c r="G13476" s="5"/>
      <c r="H13476" s="5"/>
      <c r="I13476" s="3"/>
      <c r="J13476" s="5"/>
      <c r="K13476" s="5"/>
      <c r="L13476" s="5"/>
      <c r="M13476" s="5"/>
      <c r="AJ13476" s="3"/>
      <c r="AK13476" s="3"/>
      <c r="AL13476" s="3"/>
      <c r="AM13476" s="5"/>
      <c r="AN13476" s="5"/>
      <c r="AO13476" s="5"/>
      <c r="AP13476" s="5"/>
      <c r="AQ13476" s="5"/>
      <c r="AR13476" s="5"/>
      <c r="AS13476" s="5"/>
      <c r="AT13476" s="3"/>
      <c r="AU13476" s="5"/>
      <c r="AV13476" s="3"/>
      <c r="AW13476" s="3"/>
      <c r="AX13476" s="3"/>
      <c r="AY13476" s="3"/>
      <c r="AZ13476" s="3"/>
      <c r="BA13476" s="3"/>
      <c r="BB13476" s="3"/>
      <c r="BC13476" s="3"/>
      <c r="BD13476" s="3"/>
      <c r="BE13476" s="3"/>
      <c r="BF13476" s="3"/>
      <c r="BG13476" s="3"/>
    </row>
    <row r="13477" spans="1:59" x14ac:dyDescent="0.25">
      <c r="A13477" s="2"/>
      <c r="B13477" s="5"/>
      <c r="C13477" s="5"/>
      <c r="D13477" s="5"/>
      <c r="E13477" s="5"/>
      <c r="F13477" s="5"/>
      <c r="G13477" s="5"/>
      <c r="H13477" s="5"/>
      <c r="I13477" s="3"/>
      <c r="J13477" s="5"/>
      <c r="K13477" s="5"/>
      <c r="L13477" s="5"/>
      <c r="M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3"/>
      <c r="AU13477" s="5"/>
      <c r="AV13477" s="3"/>
      <c r="AW13477" s="3"/>
      <c r="AX13477" s="3"/>
      <c r="AY13477" s="3"/>
      <c r="AZ13477" s="3"/>
      <c r="BA13477" s="3"/>
      <c r="BB13477" s="3"/>
      <c r="BC13477" s="3"/>
      <c r="BD13477" s="3"/>
      <c r="BE13477" s="3"/>
      <c r="BF13477" s="3"/>
      <c r="BG13477" s="3"/>
    </row>
    <row r="13478" spans="1:59" x14ac:dyDescent="0.25">
      <c r="A13478" s="2"/>
      <c r="B13478" s="5"/>
      <c r="C13478" s="5"/>
      <c r="D13478" s="5"/>
      <c r="E13478" s="5"/>
      <c r="F13478" s="5"/>
      <c r="G13478" s="5"/>
      <c r="H13478" s="5"/>
      <c r="I13478" s="3"/>
      <c r="J13478" s="5"/>
      <c r="K13478" s="5"/>
      <c r="L13478" s="5"/>
      <c r="M13478" s="5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3"/>
      <c r="AU13478" s="5"/>
      <c r="AV13478" s="3"/>
      <c r="AW13478" s="3"/>
      <c r="AX13478" s="3"/>
      <c r="AY13478" s="3"/>
      <c r="AZ13478" s="3"/>
      <c r="BA13478" s="3"/>
      <c r="BB13478" s="3"/>
      <c r="BC13478" s="3"/>
      <c r="BD13478" s="3"/>
      <c r="BE13478" s="3"/>
      <c r="BF13478" s="3"/>
      <c r="BG13478" s="3"/>
    </row>
    <row r="13479" spans="1:59" x14ac:dyDescent="0.25">
      <c r="A13479" s="2"/>
      <c r="B13479" s="5"/>
      <c r="C13479" s="5"/>
      <c r="D13479" s="5"/>
      <c r="E13479" s="5"/>
      <c r="F13479" s="5"/>
      <c r="G13479" s="5"/>
      <c r="H13479" s="5"/>
      <c r="I13479" s="3"/>
      <c r="J13479" s="5"/>
      <c r="K13479" s="5"/>
      <c r="L13479" s="5"/>
      <c r="M13479" s="5"/>
      <c r="AJ13479" s="3"/>
      <c r="AK13479" s="3"/>
      <c r="AL13479" s="3"/>
      <c r="AM13479" s="5"/>
      <c r="AN13479" s="5"/>
      <c r="AO13479" s="5"/>
      <c r="AP13479" s="5"/>
      <c r="AQ13479" s="5"/>
      <c r="AR13479" s="5"/>
      <c r="AS13479" s="5"/>
      <c r="AT13479" s="3"/>
      <c r="AU13479" s="5"/>
      <c r="AV13479" s="3"/>
      <c r="AW13479" s="3"/>
      <c r="AX13479" s="3"/>
      <c r="AY13479" s="3"/>
      <c r="AZ13479" s="3"/>
      <c r="BA13479" s="3"/>
      <c r="BB13479" s="3"/>
      <c r="BC13479" s="3"/>
      <c r="BD13479" s="3"/>
      <c r="BE13479" s="3"/>
      <c r="BF13479" s="3"/>
      <c r="BG13479" s="3"/>
    </row>
    <row r="13480" spans="1:59" x14ac:dyDescent="0.25">
      <c r="A13480" s="2"/>
      <c r="B13480" s="5"/>
      <c r="C13480" s="5"/>
      <c r="D13480" s="5"/>
      <c r="E13480" s="5"/>
      <c r="F13480" s="5"/>
      <c r="G13480" s="5"/>
      <c r="H13480" s="5"/>
      <c r="I13480" s="3"/>
      <c r="J13480" s="5"/>
      <c r="K13480" s="5"/>
      <c r="L13480" s="5"/>
      <c r="M13480" s="5"/>
      <c r="AJ13480" s="3"/>
      <c r="AK13480" s="3"/>
      <c r="AL13480" s="3"/>
      <c r="AM13480" s="5"/>
      <c r="AN13480" s="5"/>
      <c r="AO13480" s="5"/>
      <c r="AP13480" s="5"/>
      <c r="AQ13480" s="5"/>
      <c r="AR13480" s="5"/>
      <c r="AS13480" s="5"/>
      <c r="AT13480" s="3"/>
      <c r="AU13480" s="5"/>
      <c r="AV13480" s="3"/>
      <c r="AW13480" s="3"/>
      <c r="AX13480" s="3"/>
      <c r="AY13480" s="3"/>
      <c r="AZ13480" s="3"/>
      <c r="BA13480" s="3"/>
      <c r="BB13480" s="3"/>
      <c r="BC13480" s="3"/>
      <c r="BD13480" s="3"/>
      <c r="BE13480" s="3"/>
      <c r="BF13480" s="3"/>
      <c r="BG13480" s="3"/>
    </row>
    <row r="13481" spans="1:59" x14ac:dyDescent="0.25">
      <c r="A13481" s="2"/>
      <c r="B13481" s="5"/>
      <c r="C13481" s="5"/>
      <c r="D13481" s="5"/>
      <c r="E13481" s="5"/>
      <c r="F13481" s="5"/>
      <c r="G13481" s="5"/>
      <c r="H13481" s="5"/>
      <c r="I13481" s="3"/>
      <c r="J13481" s="5"/>
      <c r="K13481" s="5"/>
      <c r="L13481" s="5"/>
      <c r="M13481" s="5"/>
      <c r="AJ13481" s="3"/>
      <c r="AK13481" s="3"/>
      <c r="AL13481" s="3"/>
      <c r="AM13481" s="3"/>
      <c r="AN13481" s="5"/>
      <c r="AO13481" s="5"/>
      <c r="AP13481" s="5"/>
      <c r="AQ13481" s="5"/>
      <c r="AR13481" s="5"/>
      <c r="AS13481" s="5"/>
      <c r="AT13481" s="3"/>
      <c r="AU13481" s="5"/>
      <c r="AV13481" s="3"/>
      <c r="AW13481" s="3"/>
      <c r="AX13481" s="3"/>
      <c r="AY13481" s="3"/>
      <c r="AZ13481" s="3"/>
      <c r="BA13481" s="3"/>
      <c r="BB13481" s="3"/>
      <c r="BC13481" s="3"/>
      <c r="BD13481" s="3"/>
      <c r="BE13481" s="3"/>
      <c r="BF13481" s="3"/>
      <c r="BG13481" s="3"/>
    </row>
    <row r="13482" spans="1:59" x14ac:dyDescent="0.25">
      <c r="A13482" s="2"/>
      <c r="B13482" s="5"/>
      <c r="C13482" s="5"/>
      <c r="D13482" s="5"/>
      <c r="E13482" s="5"/>
      <c r="F13482" s="5"/>
      <c r="G13482" s="5"/>
      <c r="H13482" s="5"/>
      <c r="I13482" s="3"/>
      <c r="J13482" s="5"/>
      <c r="K13482" s="5"/>
      <c r="L13482" s="5"/>
      <c r="M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3"/>
      <c r="AU13482" s="5"/>
      <c r="AV13482" s="3"/>
      <c r="AW13482" s="3"/>
      <c r="AX13482" s="3"/>
      <c r="AY13482" s="3"/>
      <c r="AZ13482" s="3"/>
      <c r="BA13482" s="3"/>
      <c r="BB13482" s="3"/>
      <c r="BC13482" s="3"/>
      <c r="BD13482" s="3"/>
      <c r="BE13482" s="3"/>
      <c r="BF13482" s="3"/>
      <c r="BG13482" s="3"/>
    </row>
    <row r="13483" spans="1:59" x14ac:dyDescent="0.25">
      <c r="A13483" s="2"/>
      <c r="B13483" s="5"/>
      <c r="C13483" s="5"/>
      <c r="D13483" s="5"/>
      <c r="E13483" s="5"/>
      <c r="F13483" s="5"/>
      <c r="G13483" s="5"/>
      <c r="H13483" s="5"/>
      <c r="I13483" s="3"/>
      <c r="J13483" s="5"/>
      <c r="K13483" s="5"/>
      <c r="L13483" s="5"/>
      <c r="M13483" s="5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3"/>
      <c r="AU13483" s="5"/>
      <c r="AV13483" s="3"/>
      <c r="AW13483" s="3"/>
      <c r="AX13483" s="3"/>
      <c r="AY13483" s="3"/>
      <c r="AZ13483" s="3"/>
      <c r="BA13483" s="3"/>
      <c r="BB13483" s="3"/>
      <c r="BC13483" s="3"/>
      <c r="BD13483" s="3"/>
      <c r="BE13483" s="3"/>
      <c r="BF13483" s="3"/>
      <c r="BG13483" s="3"/>
    </row>
    <row r="13484" spans="1:59" x14ac:dyDescent="0.25">
      <c r="A13484" s="2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5"/>
      <c r="M13484" s="5"/>
      <c r="AJ13484" s="3"/>
      <c r="AK13484" s="3"/>
      <c r="AL13484" s="3"/>
      <c r="AM13484" s="5"/>
      <c r="AN13484" s="5"/>
      <c r="AO13484" s="5"/>
      <c r="AP13484" s="5"/>
      <c r="AQ13484" s="5"/>
      <c r="AR13484" s="5"/>
      <c r="AS13484" s="5"/>
      <c r="AT13484" s="3"/>
      <c r="AU13484" s="5"/>
      <c r="AV13484" s="3"/>
      <c r="AW13484" s="3"/>
      <c r="AX13484" s="3"/>
      <c r="AY13484" s="3"/>
      <c r="AZ13484" s="3"/>
      <c r="BA13484" s="3"/>
      <c r="BB13484" s="3"/>
      <c r="BC13484" s="3"/>
      <c r="BD13484" s="3"/>
      <c r="BE13484" s="3"/>
      <c r="BF13484" s="3"/>
      <c r="BG13484" s="3"/>
    </row>
    <row r="13485" spans="1:59" x14ac:dyDescent="0.25">
      <c r="A13485" s="2"/>
      <c r="B13485" s="5"/>
      <c r="C13485" s="5"/>
      <c r="D13485" s="5"/>
      <c r="E13485" s="5"/>
      <c r="F13485" s="5"/>
      <c r="G13485" s="5"/>
      <c r="H13485" s="5"/>
      <c r="I13485" s="5"/>
      <c r="J13485" s="5"/>
      <c r="K13485" s="5"/>
      <c r="L13485" s="5"/>
      <c r="M13485" s="5"/>
      <c r="AJ13485" s="3"/>
      <c r="AK13485" s="3"/>
      <c r="AL13485" s="3"/>
      <c r="AM13485" s="3"/>
      <c r="AN13485" s="5"/>
      <c r="AO13485" s="5"/>
      <c r="AP13485" s="5"/>
      <c r="AQ13485" s="5"/>
      <c r="AR13485" s="5"/>
      <c r="AS13485" s="5"/>
      <c r="AT13485" s="3"/>
      <c r="AU13485" s="5"/>
      <c r="AV13485" s="3"/>
      <c r="AW13485" s="3"/>
      <c r="AX13485" s="3"/>
      <c r="AY13485" s="3"/>
      <c r="AZ13485" s="3"/>
      <c r="BA13485" s="3"/>
      <c r="BB13485" s="3"/>
      <c r="BC13485" s="3"/>
      <c r="BD13485" s="3"/>
      <c r="BE13485" s="3"/>
      <c r="BF13485" s="3"/>
      <c r="BG13485" s="3"/>
    </row>
    <row r="13486" spans="1:59" x14ac:dyDescent="0.25">
      <c r="A13486" s="2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  <c r="L13486" s="5"/>
      <c r="M13486" s="5"/>
      <c r="AJ13486" s="3"/>
      <c r="AK13486" s="3"/>
      <c r="AL13486" s="3"/>
      <c r="AM13486" s="5"/>
      <c r="AN13486" s="5"/>
      <c r="AO13486" s="5"/>
      <c r="AP13486" s="5"/>
      <c r="AQ13486" s="5"/>
      <c r="AR13486" s="5"/>
      <c r="AS13486" s="5"/>
      <c r="AT13486" s="3"/>
      <c r="AU13486" s="5"/>
      <c r="AV13486" s="3"/>
      <c r="AW13486" s="3"/>
      <c r="AX13486" s="3"/>
      <c r="AY13486" s="3"/>
      <c r="AZ13486" s="3"/>
      <c r="BA13486" s="3"/>
      <c r="BB13486" s="3"/>
      <c r="BC13486" s="3"/>
      <c r="BD13486" s="3"/>
      <c r="BE13486" s="3"/>
      <c r="BF13486" s="3"/>
      <c r="BG13486" s="3"/>
    </row>
    <row r="13487" spans="1:59" x14ac:dyDescent="0.25">
      <c r="A13487" s="2"/>
      <c r="B13487" s="5"/>
      <c r="C13487" s="5"/>
      <c r="D13487" s="5"/>
      <c r="E13487" s="5"/>
      <c r="F13487" s="5"/>
      <c r="G13487" s="5"/>
      <c r="H13487" s="5"/>
      <c r="I13487" s="3"/>
      <c r="J13487" s="5"/>
      <c r="K13487" s="5"/>
      <c r="L13487" s="5"/>
      <c r="M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3"/>
      <c r="AU13487" s="5"/>
      <c r="AV13487" s="3"/>
      <c r="AW13487" s="3"/>
      <c r="AX13487" s="3"/>
      <c r="AY13487" s="3"/>
      <c r="AZ13487" s="3"/>
      <c r="BA13487" s="3"/>
      <c r="BB13487" s="3"/>
      <c r="BC13487" s="3"/>
      <c r="BD13487" s="3"/>
      <c r="BE13487" s="3"/>
      <c r="BF13487" s="3"/>
      <c r="BG13487" s="3"/>
    </row>
    <row r="13488" spans="1:59" x14ac:dyDescent="0.25">
      <c r="A13488" s="2"/>
      <c r="B13488" s="5"/>
      <c r="C13488" s="5"/>
      <c r="D13488" s="5"/>
      <c r="E13488" s="5"/>
      <c r="F13488" s="5"/>
      <c r="G13488" s="5"/>
      <c r="H13488" s="5"/>
      <c r="I13488" s="3"/>
      <c r="J13488" s="5"/>
      <c r="K13488" s="5"/>
      <c r="L13488" s="5"/>
      <c r="M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3"/>
      <c r="AU13488" s="5"/>
      <c r="AV13488" s="3"/>
      <c r="AW13488" s="3"/>
      <c r="AX13488" s="3"/>
      <c r="AY13488" s="3"/>
      <c r="AZ13488" s="3"/>
      <c r="BA13488" s="3"/>
      <c r="BB13488" s="3"/>
      <c r="BC13488" s="3"/>
      <c r="BD13488" s="3"/>
      <c r="BE13488" s="3"/>
      <c r="BF13488" s="3"/>
      <c r="BG13488" s="3"/>
    </row>
    <row r="13489" spans="1:59" x14ac:dyDescent="0.25">
      <c r="A13489" s="2"/>
      <c r="B13489" s="5"/>
      <c r="C13489" s="5"/>
      <c r="D13489" s="5"/>
      <c r="E13489" s="5"/>
      <c r="F13489" s="5"/>
      <c r="G13489" s="5"/>
      <c r="H13489" s="5"/>
      <c r="I13489" s="3"/>
      <c r="J13489" s="5"/>
      <c r="K13489" s="5"/>
      <c r="L13489" s="5"/>
      <c r="M13489" s="5"/>
      <c r="AJ13489" s="5"/>
      <c r="AK13489" s="3"/>
      <c r="AL13489" s="3"/>
      <c r="AM13489" s="5"/>
      <c r="AN13489" s="5"/>
      <c r="AO13489" s="5"/>
      <c r="AP13489" s="5"/>
      <c r="AQ13489" s="5"/>
      <c r="AR13489" s="5"/>
      <c r="AS13489" s="5"/>
      <c r="AT13489" s="3"/>
      <c r="AU13489" s="5"/>
      <c r="AV13489" s="3"/>
      <c r="AW13489" s="3"/>
      <c r="AX13489" s="3"/>
      <c r="AY13489" s="3"/>
      <c r="AZ13489" s="3"/>
      <c r="BA13489" s="3"/>
      <c r="BB13489" s="3"/>
      <c r="BC13489" s="3"/>
      <c r="BD13489" s="3"/>
      <c r="BE13489" s="3"/>
      <c r="BF13489" s="3"/>
      <c r="BG13489" s="3"/>
    </row>
    <row r="13490" spans="1:59" x14ac:dyDescent="0.25">
      <c r="A13490" s="2"/>
      <c r="B13490" s="5"/>
      <c r="C13490" s="5"/>
      <c r="D13490" s="5"/>
      <c r="E13490" s="5"/>
      <c r="F13490" s="5"/>
      <c r="G13490" s="5"/>
      <c r="H13490" s="5"/>
      <c r="I13490" s="3"/>
      <c r="J13490" s="5"/>
      <c r="K13490" s="5"/>
      <c r="L13490" s="5"/>
      <c r="M13490" s="5"/>
      <c r="AJ13490" s="3"/>
      <c r="AK13490" s="3"/>
      <c r="AL13490" s="3"/>
      <c r="AM13490" s="5"/>
      <c r="AN13490" s="5"/>
      <c r="AO13490" s="5"/>
      <c r="AP13490" s="5"/>
      <c r="AQ13490" s="5"/>
      <c r="AR13490" s="5"/>
      <c r="AS13490" s="5"/>
      <c r="AT13490" s="3"/>
      <c r="AU13490" s="5"/>
      <c r="AV13490" s="3"/>
      <c r="AW13490" s="3"/>
      <c r="AX13490" s="3"/>
      <c r="AY13490" s="3"/>
      <c r="AZ13490" s="3"/>
      <c r="BA13490" s="3"/>
      <c r="BB13490" s="3"/>
      <c r="BC13490" s="3"/>
      <c r="BD13490" s="3"/>
      <c r="BE13490" s="3"/>
      <c r="BF13490" s="3"/>
      <c r="BG13490" s="3"/>
    </row>
    <row r="13491" spans="1:59" x14ac:dyDescent="0.25">
      <c r="A13491" s="2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  <c r="L13491" s="5"/>
      <c r="M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3"/>
      <c r="AU13491" s="5"/>
      <c r="AV13491" s="3"/>
      <c r="AW13491" s="3"/>
      <c r="AX13491" s="3"/>
      <c r="AY13491" s="3"/>
      <c r="AZ13491" s="3"/>
      <c r="BA13491" s="3"/>
      <c r="BB13491" s="3"/>
      <c r="BC13491" s="3"/>
      <c r="BD13491" s="3"/>
      <c r="BE13491" s="3"/>
      <c r="BF13491" s="3"/>
      <c r="BG13491" s="3"/>
    </row>
    <row r="13492" spans="1:59" x14ac:dyDescent="0.25">
      <c r="A13492" s="2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  <c r="L13492" s="5"/>
      <c r="M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3"/>
      <c r="AU13492" s="5"/>
      <c r="AV13492" s="3"/>
      <c r="AW13492" s="3"/>
      <c r="AX13492" s="3"/>
      <c r="AY13492" s="3"/>
      <c r="AZ13492" s="3"/>
      <c r="BA13492" s="3"/>
      <c r="BB13492" s="3"/>
      <c r="BC13492" s="3"/>
      <c r="BD13492" s="3"/>
      <c r="BE13492" s="3"/>
      <c r="BF13492" s="3"/>
      <c r="BG13492" s="3"/>
    </row>
    <row r="13493" spans="1:59" x14ac:dyDescent="0.25">
      <c r="A13493" s="2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5"/>
      <c r="M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3"/>
      <c r="AU13493" s="5"/>
      <c r="AV13493" s="3"/>
      <c r="AW13493" s="3"/>
      <c r="AX13493" s="3"/>
      <c r="AY13493" s="3"/>
      <c r="AZ13493" s="3"/>
      <c r="BA13493" s="3"/>
      <c r="BB13493" s="3"/>
      <c r="BC13493" s="3"/>
      <c r="BD13493" s="3"/>
      <c r="BE13493" s="3"/>
      <c r="BF13493" s="3"/>
      <c r="BG13493" s="3"/>
    </row>
    <row r="13494" spans="1:59" x14ac:dyDescent="0.25">
      <c r="A13494" s="2"/>
      <c r="B13494" s="5"/>
      <c r="C13494" s="5"/>
      <c r="D13494" s="5"/>
      <c r="E13494" s="5"/>
      <c r="F13494" s="5"/>
      <c r="G13494" s="5"/>
      <c r="H13494" s="5"/>
      <c r="I13494" s="3"/>
      <c r="J13494" s="5"/>
      <c r="K13494" s="5"/>
      <c r="L13494" s="5"/>
      <c r="M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3"/>
      <c r="AU13494" s="5"/>
      <c r="AV13494" s="3"/>
      <c r="AW13494" s="3"/>
      <c r="AX13494" s="3"/>
      <c r="AY13494" s="3"/>
      <c r="AZ13494" s="3"/>
      <c r="BA13494" s="3"/>
      <c r="BB13494" s="3"/>
      <c r="BC13494" s="3"/>
      <c r="BD13494" s="3"/>
      <c r="BE13494" s="3"/>
      <c r="BF13494" s="3"/>
      <c r="BG13494" s="3"/>
    </row>
    <row r="13495" spans="1:59" x14ac:dyDescent="0.25">
      <c r="A13495" s="2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  <c r="L13495" s="5"/>
      <c r="M13495" s="5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3"/>
      <c r="AU13495" s="5"/>
      <c r="AV13495" s="3"/>
      <c r="AW13495" s="3"/>
      <c r="AX13495" s="3"/>
      <c r="AY13495" s="3"/>
      <c r="AZ13495" s="3"/>
      <c r="BA13495" s="3"/>
      <c r="BB13495" s="3"/>
      <c r="BC13495" s="3"/>
      <c r="BD13495" s="3"/>
      <c r="BE13495" s="3"/>
      <c r="BF13495" s="3"/>
      <c r="BG13495" s="3"/>
    </row>
    <row r="13496" spans="1:59" x14ac:dyDescent="0.25">
      <c r="A13496" s="2"/>
      <c r="B13496" s="5"/>
      <c r="C13496" s="5"/>
      <c r="D13496" s="5"/>
      <c r="E13496" s="5"/>
      <c r="F13496" s="5"/>
      <c r="G13496" s="5"/>
      <c r="H13496" s="5"/>
      <c r="I13496" s="3"/>
      <c r="J13496" s="5"/>
      <c r="K13496" s="5"/>
      <c r="L13496" s="5"/>
      <c r="M13496" s="5"/>
      <c r="AJ13496" s="3"/>
      <c r="AK13496" s="3"/>
      <c r="AL13496" s="3"/>
      <c r="AM13496" s="5"/>
      <c r="AN13496" s="5"/>
      <c r="AO13496" s="5"/>
      <c r="AP13496" s="5"/>
      <c r="AQ13496" s="5"/>
      <c r="AR13496" s="5"/>
      <c r="AS13496" s="5"/>
      <c r="AT13496" s="3"/>
      <c r="AU13496" s="5"/>
      <c r="AV13496" s="3"/>
      <c r="AW13496" s="3"/>
      <c r="AX13496" s="3"/>
      <c r="AY13496" s="3"/>
      <c r="AZ13496" s="3"/>
      <c r="BA13496" s="3"/>
      <c r="BB13496" s="3"/>
      <c r="BC13496" s="3"/>
      <c r="BD13496" s="3"/>
      <c r="BE13496" s="3"/>
      <c r="BF13496" s="3"/>
      <c r="BG13496" s="3"/>
    </row>
    <row r="13497" spans="1:59" x14ac:dyDescent="0.25">
      <c r="A13497" s="2"/>
      <c r="B13497" s="5"/>
      <c r="C13497" s="5"/>
      <c r="D13497" s="5"/>
      <c r="E13497" s="5"/>
      <c r="F13497" s="5"/>
      <c r="G13497" s="5"/>
      <c r="H13497" s="5"/>
      <c r="I13497" s="3"/>
      <c r="J13497" s="5"/>
      <c r="K13497" s="5"/>
      <c r="L13497" s="5"/>
      <c r="M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3"/>
      <c r="AU13497" s="5"/>
      <c r="AV13497" s="3"/>
      <c r="AW13497" s="3"/>
      <c r="AX13497" s="3"/>
      <c r="AY13497" s="3"/>
      <c r="AZ13497" s="3"/>
      <c r="BA13497" s="3"/>
      <c r="BB13497" s="3"/>
      <c r="BC13497" s="3"/>
      <c r="BD13497" s="3"/>
      <c r="BE13497" s="3"/>
      <c r="BF13497" s="3"/>
      <c r="BG13497" s="3"/>
    </row>
    <row r="13498" spans="1:59" x14ac:dyDescent="0.25">
      <c r="A13498" s="2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  <c r="L13498" s="5"/>
      <c r="M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3"/>
      <c r="AU13498" s="5"/>
      <c r="AV13498" s="3"/>
      <c r="AW13498" s="3"/>
      <c r="AX13498" s="3"/>
      <c r="AY13498" s="3"/>
      <c r="AZ13498" s="3"/>
      <c r="BA13498" s="3"/>
      <c r="BB13498" s="3"/>
      <c r="BC13498" s="3"/>
      <c r="BD13498" s="3"/>
      <c r="BE13498" s="3"/>
      <c r="BF13498" s="3"/>
      <c r="BG13498" s="3"/>
    </row>
    <row r="13499" spans="1:59" x14ac:dyDescent="0.25">
      <c r="A13499" s="2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  <c r="L13499" s="5"/>
      <c r="M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3"/>
      <c r="AT13499" s="3"/>
      <c r="AU13499" s="5"/>
      <c r="AV13499" s="3"/>
      <c r="AW13499" s="3"/>
      <c r="AX13499" s="3"/>
      <c r="AY13499" s="3"/>
      <c r="AZ13499" s="3"/>
      <c r="BA13499" s="3"/>
      <c r="BB13499" s="3"/>
      <c r="BC13499" s="3"/>
      <c r="BD13499" s="3"/>
      <c r="BE13499" s="3"/>
      <c r="BF13499" s="3"/>
      <c r="BG13499" s="3"/>
    </row>
    <row r="13500" spans="1:59" x14ac:dyDescent="0.25">
      <c r="A13500" s="2"/>
      <c r="B13500" s="5"/>
      <c r="C13500" s="5"/>
      <c r="D13500" s="5"/>
      <c r="E13500" s="5"/>
      <c r="F13500" s="5"/>
      <c r="G13500" s="5"/>
      <c r="H13500" s="5"/>
      <c r="I13500" s="3"/>
      <c r="J13500" s="5"/>
      <c r="K13500" s="5"/>
      <c r="L13500" s="5"/>
      <c r="M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3"/>
      <c r="AU13500" s="5"/>
      <c r="AV13500" s="3"/>
      <c r="AW13500" s="3"/>
      <c r="AX13500" s="3"/>
      <c r="AY13500" s="3"/>
      <c r="AZ13500" s="3"/>
      <c r="BA13500" s="3"/>
      <c r="BB13500" s="3"/>
      <c r="BC13500" s="3"/>
      <c r="BD13500" s="3"/>
      <c r="BE13500" s="3"/>
      <c r="BF13500" s="3"/>
      <c r="BG13500" s="3"/>
    </row>
    <row r="13501" spans="1:59" x14ac:dyDescent="0.25">
      <c r="A13501" s="2"/>
      <c r="B13501" s="5"/>
      <c r="C13501" s="5"/>
      <c r="D13501" s="5"/>
      <c r="E13501" s="5"/>
      <c r="F13501" s="5"/>
      <c r="G13501" s="5"/>
      <c r="H13501" s="5"/>
      <c r="I13501" s="3"/>
      <c r="J13501" s="5"/>
      <c r="K13501" s="5"/>
      <c r="L13501" s="5"/>
      <c r="M13501" s="5"/>
      <c r="AJ13501" s="5"/>
      <c r="AK13501" s="3"/>
      <c r="AL13501" s="5"/>
      <c r="AM13501" s="5"/>
      <c r="AN13501" s="5"/>
      <c r="AO13501" s="5"/>
      <c r="AP13501" s="5"/>
      <c r="AQ13501" s="5"/>
      <c r="AR13501" s="5"/>
      <c r="AS13501" s="3"/>
      <c r="AT13501" s="3"/>
      <c r="AU13501" s="3"/>
      <c r="AV13501" s="3"/>
      <c r="AW13501" s="3"/>
      <c r="AX13501" s="3"/>
      <c r="AY13501" s="3"/>
      <c r="AZ13501" s="3"/>
      <c r="BA13501" s="3"/>
      <c r="BB13501" s="3"/>
      <c r="BC13501" s="3"/>
      <c r="BD13501" s="3"/>
      <c r="BE13501" s="3"/>
      <c r="BF13501" s="3"/>
      <c r="BG13501" s="3"/>
    </row>
    <row r="13502" spans="1:59" x14ac:dyDescent="0.25">
      <c r="A13502" s="2"/>
      <c r="B13502" s="5"/>
      <c r="C13502" s="5"/>
      <c r="D13502" s="5"/>
      <c r="E13502" s="5"/>
      <c r="F13502" s="5"/>
      <c r="G13502" s="5"/>
      <c r="H13502" s="5"/>
      <c r="I13502" s="3"/>
      <c r="J13502" s="5"/>
      <c r="K13502" s="5"/>
      <c r="L13502" s="5"/>
      <c r="M13502" s="5"/>
      <c r="AJ13502" s="5"/>
      <c r="AK13502" s="3"/>
      <c r="AL13502" s="5"/>
      <c r="AM13502" s="5"/>
      <c r="AN13502" s="5"/>
      <c r="AO13502" s="5"/>
      <c r="AP13502" s="5"/>
      <c r="AQ13502" s="5"/>
      <c r="AR13502" s="5"/>
      <c r="AS13502" s="3"/>
      <c r="AT13502" s="3"/>
      <c r="AU13502" s="3"/>
      <c r="AV13502" s="3"/>
      <c r="AW13502" s="3"/>
      <c r="AX13502" s="3"/>
      <c r="AY13502" s="3"/>
      <c r="AZ13502" s="3"/>
      <c r="BA13502" s="3"/>
      <c r="BB13502" s="3"/>
      <c r="BC13502" s="3"/>
      <c r="BD13502" s="3"/>
      <c r="BE13502" s="3"/>
      <c r="BF13502" s="3"/>
      <c r="BG13502" s="3"/>
    </row>
    <row r="13503" spans="1:59" x14ac:dyDescent="0.25">
      <c r="A13503" s="2"/>
      <c r="B13503" s="5"/>
      <c r="C13503" s="5"/>
      <c r="D13503" s="5"/>
      <c r="E13503" s="5"/>
      <c r="F13503" s="5"/>
      <c r="G13503" s="5"/>
      <c r="H13503" s="5"/>
      <c r="I13503" s="3"/>
      <c r="J13503" s="5"/>
      <c r="K13503" s="5"/>
      <c r="L13503" s="5"/>
      <c r="M13503" s="5"/>
      <c r="AJ13503" s="3"/>
      <c r="AK13503" s="3"/>
      <c r="AL13503" s="3"/>
      <c r="AM13503" s="3"/>
      <c r="AN13503" s="5"/>
      <c r="AO13503" s="5"/>
      <c r="AP13503" s="5"/>
      <c r="AQ13503" s="5"/>
      <c r="AR13503" s="5"/>
      <c r="AS13503" s="3"/>
      <c r="AT13503" s="3"/>
      <c r="AU13503" s="3"/>
      <c r="AV13503" s="3"/>
      <c r="AW13503" s="3"/>
      <c r="AX13503" s="3"/>
      <c r="AY13503" s="3"/>
      <c r="AZ13503" s="3"/>
      <c r="BA13503" s="3"/>
      <c r="BB13503" s="3"/>
      <c r="BC13503" s="3"/>
      <c r="BD13503" s="3"/>
      <c r="BE13503" s="3"/>
      <c r="BF13503" s="3"/>
      <c r="BG13503" s="3"/>
    </row>
    <row r="13504" spans="1:59" x14ac:dyDescent="0.25">
      <c r="A13504" s="2"/>
      <c r="B13504" s="5"/>
      <c r="C13504" s="5"/>
      <c r="D13504" s="5"/>
      <c r="E13504" s="5"/>
      <c r="F13504" s="5"/>
      <c r="G13504" s="5"/>
      <c r="H13504" s="5"/>
      <c r="I13504" s="3"/>
      <c r="J13504" s="5"/>
      <c r="K13504" s="5"/>
      <c r="L13504" s="5"/>
      <c r="M13504" s="5"/>
      <c r="AJ13504" s="3"/>
      <c r="AK13504" s="5"/>
      <c r="AL13504" s="5"/>
      <c r="AM13504" s="5"/>
      <c r="AN13504" s="5"/>
      <c r="AO13504" s="5"/>
      <c r="AP13504" s="5"/>
      <c r="AQ13504" s="5"/>
      <c r="AR13504" s="5"/>
      <c r="AS13504" s="3"/>
      <c r="AT13504" s="3"/>
      <c r="AU13504" s="5"/>
      <c r="AV13504" s="3"/>
      <c r="AW13504" s="3"/>
      <c r="AX13504" s="3"/>
      <c r="AY13504" s="3"/>
      <c r="AZ13504" s="3"/>
      <c r="BA13504" s="3"/>
      <c r="BB13504" s="3"/>
      <c r="BC13504" s="3"/>
      <c r="BD13504" s="3"/>
      <c r="BE13504" s="3"/>
      <c r="BF13504" s="3"/>
      <c r="BG13504" s="3"/>
    </row>
    <row r="13505" spans="1:59" x14ac:dyDescent="0.25">
      <c r="A13505" s="2"/>
      <c r="B13505" s="5"/>
      <c r="C13505" s="5"/>
      <c r="D13505" s="5"/>
      <c r="E13505" s="5"/>
      <c r="F13505" s="5"/>
      <c r="G13505" s="5"/>
      <c r="H13505" s="5"/>
      <c r="I13505" s="3"/>
      <c r="J13505" s="5"/>
      <c r="K13505" s="5"/>
      <c r="L13505" s="5"/>
      <c r="M13505" s="5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3"/>
      <c r="AU13505" s="5"/>
      <c r="AV13505" s="3"/>
      <c r="AW13505" s="3"/>
      <c r="AX13505" s="3"/>
      <c r="AY13505" s="3"/>
      <c r="AZ13505" s="3"/>
      <c r="BA13505" s="3"/>
      <c r="BB13505" s="3"/>
      <c r="BC13505" s="3"/>
      <c r="BD13505" s="3"/>
      <c r="BE13505" s="3"/>
      <c r="BF13505" s="3"/>
      <c r="BG13505" s="3"/>
    </row>
    <row r="13506" spans="1:59" x14ac:dyDescent="0.25">
      <c r="A13506" s="2"/>
      <c r="B13506" s="5"/>
      <c r="C13506" s="5"/>
      <c r="D13506" s="5"/>
      <c r="E13506" s="5"/>
      <c r="F13506" s="5"/>
      <c r="G13506" s="5"/>
      <c r="H13506" s="5"/>
      <c r="I13506" s="3"/>
      <c r="J13506" s="5"/>
      <c r="K13506" s="5"/>
      <c r="L13506" s="5"/>
      <c r="M13506" s="5"/>
      <c r="AJ13506" s="3"/>
      <c r="AK13506" s="3"/>
      <c r="AL13506" s="3"/>
      <c r="AM13506" s="5"/>
      <c r="AN13506" s="5"/>
      <c r="AO13506" s="5"/>
      <c r="AP13506" s="5"/>
      <c r="AQ13506" s="5"/>
      <c r="AR13506" s="5"/>
      <c r="AS13506" s="5"/>
      <c r="AT13506" s="3"/>
      <c r="AU13506" s="5"/>
      <c r="AV13506" s="3"/>
      <c r="AW13506" s="3"/>
      <c r="AX13506" s="3"/>
      <c r="AY13506" s="3"/>
      <c r="AZ13506" s="3"/>
      <c r="BA13506" s="3"/>
      <c r="BB13506" s="3"/>
      <c r="BC13506" s="3"/>
      <c r="BD13506" s="3"/>
      <c r="BE13506" s="3"/>
      <c r="BF13506" s="3"/>
      <c r="BG13506" s="3"/>
    </row>
    <row r="13507" spans="1:59" x14ac:dyDescent="0.25">
      <c r="A13507" s="2"/>
      <c r="B13507" s="5"/>
      <c r="C13507" s="5"/>
      <c r="D13507" s="5"/>
      <c r="E13507" s="5"/>
      <c r="F13507" s="5"/>
      <c r="G13507" s="5"/>
      <c r="H13507" s="5"/>
      <c r="I13507" s="3"/>
      <c r="J13507" s="5"/>
      <c r="K13507" s="5"/>
      <c r="L13507" s="5"/>
      <c r="M13507" s="5"/>
      <c r="AJ13507" s="3"/>
      <c r="AK13507" s="3"/>
      <c r="AL13507" s="3"/>
      <c r="AM13507" s="3"/>
      <c r="AN13507" s="5"/>
      <c r="AO13507" s="5"/>
      <c r="AP13507" s="5"/>
      <c r="AQ13507" s="5"/>
      <c r="AR13507" s="5"/>
      <c r="AS13507" s="5"/>
      <c r="AT13507" s="3"/>
      <c r="AU13507" s="5"/>
      <c r="AV13507" s="3"/>
      <c r="AW13507" s="3"/>
      <c r="AX13507" s="3"/>
      <c r="AY13507" s="3"/>
      <c r="AZ13507" s="3"/>
      <c r="BA13507" s="3"/>
      <c r="BB13507" s="3"/>
      <c r="BC13507" s="3"/>
      <c r="BD13507" s="3"/>
      <c r="BE13507" s="3"/>
      <c r="BF13507" s="3"/>
      <c r="BG13507" s="3"/>
    </row>
    <row r="13508" spans="1:59" x14ac:dyDescent="0.25">
      <c r="A13508" s="2"/>
      <c r="B13508" s="5"/>
      <c r="C13508" s="5"/>
      <c r="D13508" s="5"/>
      <c r="E13508" s="5"/>
      <c r="F13508" s="5"/>
      <c r="G13508" s="5"/>
      <c r="H13508" s="5"/>
      <c r="I13508" s="3"/>
      <c r="J13508" s="5"/>
      <c r="K13508" s="5"/>
      <c r="L13508" s="5"/>
      <c r="M13508" s="5"/>
      <c r="AJ13508" s="3"/>
      <c r="AK13508" s="3"/>
      <c r="AL13508" s="3"/>
      <c r="AM13508" s="3"/>
      <c r="AN13508" s="5"/>
      <c r="AO13508" s="5"/>
      <c r="AP13508" s="5"/>
      <c r="AQ13508" s="5"/>
      <c r="AR13508" s="5"/>
      <c r="AS13508" s="3"/>
      <c r="AT13508" s="3"/>
      <c r="AU13508" s="5"/>
      <c r="AV13508" s="3"/>
      <c r="AW13508" s="3"/>
      <c r="AX13508" s="3"/>
      <c r="AY13508" s="3"/>
      <c r="AZ13508" s="3"/>
      <c r="BA13508" s="3"/>
      <c r="BB13508" s="3"/>
      <c r="BC13508" s="3"/>
      <c r="BD13508" s="3"/>
      <c r="BE13508" s="3"/>
      <c r="BF13508" s="3"/>
      <c r="BG13508" s="3"/>
    </row>
    <row r="13509" spans="1:59" x14ac:dyDescent="0.25">
      <c r="A13509" s="2"/>
      <c r="B13509" s="5"/>
      <c r="C13509" s="5"/>
      <c r="D13509" s="5"/>
      <c r="E13509" s="5"/>
      <c r="F13509" s="5"/>
      <c r="G13509" s="5"/>
      <c r="H13509" s="5"/>
      <c r="I13509" s="3"/>
      <c r="J13509" s="5"/>
      <c r="K13509" s="5"/>
      <c r="L13509" s="5"/>
      <c r="M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3"/>
      <c r="AU13509" s="5"/>
      <c r="AV13509" s="3"/>
      <c r="AW13509" s="3"/>
      <c r="AX13509" s="3"/>
      <c r="AY13509" s="3"/>
      <c r="AZ13509" s="3"/>
      <c r="BA13509" s="3"/>
      <c r="BB13509" s="3"/>
      <c r="BC13509" s="3"/>
      <c r="BD13509" s="3"/>
      <c r="BE13509" s="3"/>
      <c r="BF13509" s="3"/>
      <c r="BG13509" s="3"/>
    </row>
    <row r="13510" spans="1:59" x14ac:dyDescent="0.25">
      <c r="A13510" s="2"/>
      <c r="B13510" s="5"/>
      <c r="C13510" s="5"/>
      <c r="D13510" s="5"/>
      <c r="E13510" s="5"/>
      <c r="F13510" s="5"/>
      <c r="G13510" s="5"/>
      <c r="H13510" s="5"/>
      <c r="I13510" s="3"/>
      <c r="J13510" s="5"/>
      <c r="K13510" s="5"/>
      <c r="L13510" s="5"/>
      <c r="M13510" s="5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3"/>
      <c r="AU13510" s="5"/>
      <c r="AV13510" s="3"/>
      <c r="AW13510" s="3"/>
      <c r="AX13510" s="3"/>
      <c r="AY13510" s="3"/>
      <c r="AZ13510" s="3"/>
      <c r="BA13510" s="3"/>
      <c r="BB13510" s="3"/>
      <c r="BC13510" s="3"/>
      <c r="BD13510" s="3"/>
      <c r="BE13510" s="3"/>
      <c r="BF13510" s="3"/>
      <c r="BG13510" s="3"/>
    </row>
    <row r="13511" spans="1:59" x14ac:dyDescent="0.25">
      <c r="A13511" s="2"/>
      <c r="B13511" s="5"/>
      <c r="C13511" s="5"/>
      <c r="D13511" s="5"/>
      <c r="E13511" s="5"/>
      <c r="F13511" s="5"/>
      <c r="G13511" s="5"/>
      <c r="H13511" s="5"/>
      <c r="I13511" s="3"/>
      <c r="J13511" s="5"/>
      <c r="K13511" s="5"/>
      <c r="L13511" s="5"/>
      <c r="M13511" s="5"/>
      <c r="AJ13511" s="3"/>
      <c r="AK13511" s="3"/>
      <c r="AL13511" s="3"/>
      <c r="AM13511" s="5"/>
      <c r="AN13511" s="5"/>
      <c r="AO13511" s="5"/>
      <c r="AP13511" s="5"/>
      <c r="AQ13511" s="5"/>
      <c r="AR13511" s="5"/>
      <c r="AS13511" s="3"/>
      <c r="AT13511" s="3"/>
      <c r="AU13511" s="3"/>
      <c r="AV13511" s="3"/>
      <c r="AW13511" s="3"/>
      <c r="AX13511" s="3"/>
      <c r="AY13511" s="3"/>
      <c r="AZ13511" s="3"/>
      <c r="BA13511" s="3"/>
      <c r="BB13511" s="3"/>
      <c r="BC13511" s="3"/>
      <c r="BD13511" s="3"/>
      <c r="BE13511" s="3"/>
      <c r="BF13511" s="3"/>
      <c r="BG13511" s="3"/>
    </row>
    <row r="13512" spans="1:59" x14ac:dyDescent="0.25">
      <c r="A13512" s="2"/>
      <c r="B13512" s="5"/>
      <c r="C13512" s="5"/>
      <c r="D13512" s="5"/>
      <c r="E13512" s="5"/>
      <c r="F13512" s="5"/>
      <c r="G13512" s="5"/>
      <c r="H13512" s="5"/>
      <c r="I13512" s="3"/>
      <c r="J13512" s="5"/>
      <c r="K13512" s="5"/>
      <c r="L13512" s="5"/>
      <c r="M13512" s="5"/>
      <c r="AJ13512" s="3"/>
      <c r="AK13512" s="3"/>
      <c r="AL13512" s="3"/>
      <c r="AM13512" s="3"/>
      <c r="AN13512" s="5"/>
      <c r="AO13512" s="5"/>
      <c r="AP13512" s="5"/>
      <c r="AQ13512" s="5"/>
      <c r="AR13512" s="5"/>
      <c r="AS13512" s="3"/>
      <c r="AT13512" s="3"/>
      <c r="AU13512" s="3"/>
      <c r="AV13512" s="3"/>
      <c r="AW13512" s="3"/>
      <c r="AX13512" s="3"/>
      <c r="AY13512" s="3"/>
      <c r="AZ13512" s="3"/>
      <c r="BA13512" s="3"/>
      <c r="BB13512" s="3"/>
      <c r="BC13512" s="3"/>
      <c r="BD13512" s="3"/>
      <c r="BE13512" s="3"/>
      <c r="BF13512" s="3"/>
      <c r="BG13512" s="3"/>
    </row>
    <row r="13513" spans="1:59" x14ac:dyDescent="0.25">
      <c r="A13513" s="2"/>
      <c r="B13513" s="5"/>
      <c r="C13513" s="5"/>
      <c r="D13513" s="5"/>
      <c r="E13513" s="5"/>
      <c r="F13513" s="5"/>
      <c r="G13513" s="5"/>
      <c r="H13513" s="5"/>
      <c r="I13513" s="3"/>
      <c r="J13513" s="5"/>
      <c r="K13513" s="5"/>
      <c r="L13513" s="5"/>
      <c r="M13513" s="5"/>
      <c r="AJ13513" s="3"/>
      <c r="AK13513" s="3"/>
      <c r="AL13513" s="3"/>
      <c r="AM13513" s="5"/>
      <c r="AN13513" s="5"/>
      <c r="AO13513" s="5"/>
      <c r="AP13513" s="5"/>
      <c r="AQ13513" s="5"/>
      <c r="AR13513" s="5"/>
      <c r="AS13513" s="3"/>
      <c r="AT13513" s="3"/>
      <c r="AU13513" s="3"/>
      <c r="AV13513" s="3"/>
      <c r="AW13513" s="3"/>
      <c r="AX13513" s="3"/>
      <c r="AY13513" s="3"/>
      <c r="AZ13513" s="3"/>
      <c r="BA13513" s="3"/>
      <c r="BB13513" s="3"/>
      <c r="BC13513" s="3"/>
      <c r="BD13513" s="3"/>
      <c r="BE13513" s="3"/>
      <c r="BF13513" s="3"/>
      <c r="BG13513" s="3"/>
    </row>
    <row r="13514" spans="1:59" x14ac:dyDescent="0.25">
      <c r="A13514" s="2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5"/>
      <c r="M13514" s="5"/>
      <c r="AJ13514" s="3"/>
      <c r="AK13514" s="5"/>
      <c r="AL13514" s="5"/>
      <c r="AM13514" s="5"/>
      <c r="AN13514" s="5"/>
      <c r="AO13514" s="5"/>
      <c r="AP13514" s="5"/>
      <c r="AQ13514" s="5"/>
      <c r="AR13514" s="5"/>
      <c r="AS13514" s="3"/>
      <c r="AT13514" s="3"/>
      <c r="AU13514" s="5"/>
      <c r="AV13514" s="3"/>
      <c r="AW13514" s="3"/>
      <c r="AX13514" s="3"/>
      <c r="AY13514" s="3"/>
      <c r="AZ13514" s="3"/>
      <c r="BA13514" s="3"/>
      <c r="BB13514" s="3"/>
      <c r="BC13514" s="3"/>
      <c r="BD13514" s="3"/>
      <c r="BE13514" s="3"/>
      <c r="BF13514" s="3"/>
      <c r="BG13514" s="3"/>
    </row>
    <row r="13515" spans="1:59" x14ac:dyDescent="0.25">
      <c r="A13515" s="2"/>
      <c r="B13515" s="5"/>
      <c r="C13515" s="5"/>
      <c r="D13515" s="5"/>
      <c r="E13515" s="5"/>
      <c r="F13515" s="5"/>
      <c r="G13515" s="5"/>
      <c r="H13515" s="5"/>
      <c r="I13515" s="3"/>
      <c r="J13515" s="5"/>
      <c r="K13515" s="5"/>
      <c r="L13515" s="5"/>
      <c r="M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3"/>
      <c r="AU13515" s="5"/>
      <c r="AV13515" s="3"/>
      <c r="AW13515" s="3"/>
      <c r="AX13515" s="3"/>
      <c r="AY13515" s="3"/>
      <c r="AZ13515" s="3"/>
      <c r="BA13515" s="3"/>
      <c r="BB13515" s="3"/>
      <c r="BC13515" s="3"/>
      <c r="BD13515" s="3"/>
      <c r="BE13515" s="3"/>
      <c r="BF13515" s="3"/>
      <c r="BG13515" s="3"/>
    </row>
    <row r="13516" spans="1:59" x14ac:dyDescent="0.25">
      <c r="A13516" s="2"/>
      <c r="B13516" s="5"/>
      <c r="C13516" s="5"/>
      <c r="D13516" s="5"/>
      <c r="E13516" s="5"/>
      <c r="F13516" s="5"/>
      <c r="G13516" s="5"/>
      <c r="H13516" s="5"/>
      <c r="I13516" s="3"/>
      <c r="J13516" s="5"/>
      <c r="K13516" s="5"/>
      <c r="L13516" s="5"/>
      <c r="M13516" s="5"/>
      <c r="AJ13516" s="3"/>
      <c r="AK13516" s="3"/>
      <c r="AL13516" s="5"/>
      <c r="AM13516" s="5"/>
      <c r="AN13516" s="5"/>
      <c r="AO13516" s="5"/>
      <c r="AP13516" s="5"/>
      <c r="AQ13516" s="5"/>
      <c r="AR13516" s="5"/>
      <c r="AS13516" s="5"/>
      <c r="AT13516" s="3"/>
      <c r="AU13516" s="5"/>
      <c r="AV13516" s="3"/>
      <c r="AW13516" s="3"/>
      <c r="AX13516" s="3"/>
      <c r="AY13516" s="3"/>
      <c r="AZ13516" s="3"/>
      <c r="BA13516" s="3"/>
      <c r="BB13516" s="3"/>
      <c r="BC13516" s="3"/>
      <c r="BD13516" s="3"/>
      <c r="BE13516" s="3"/>
      <c r="BF13516" s="3"/>
      <c r="BG13516" s="3"/>
    </row>
    <row r="13517" spans="1:59" x14ac:dyDescent="0.25">
      <c r="A13517" s="2"/>
      <c r="B13517" s="5"/>
      <c r="C13517" s="5"/>
      <c r="D13517" s="5"/>
      <c r="E13517" s="5"/>
      <c r="F13517" s="5"/>
      <c r="G13517" s="5"/>
      <c r="H13517" s="5"/>
      <c r="I13517" s="5"/>
      <c r="J13517" s="5"/>
      <c r="K13517" s="5"/>
      <c r="L13517" s="5"/>
      <c r="M13517" s="5"/>
      <c r="AJ13517" s="3"/>
      <c r="AK13517" s="3"/>
      <c r="AL13517" s="3"/>
      <c r="AM13517" s="5"/>
      <c r="AN13517" s="5"/>
      <c r="AO13517" s="5"/>
      <c r="AP13517" s="5"/>
      <c r="AQ13517" s="5"/>
      <c r="AR13517" s="5"/>
      <c r="AS13517" s="5"/>
      <c r="AT13517" s="3"/>
      <c r="AU13517" s="5"/>
      <c r="AV13517" s="3"/>
      <c r="AW13517" s="3"/>
      <c r="AX13517" s="3"/>
      <c r="AY13517" s="3"/>
      <c r="AZ13517" s="3"/>
      <c r="BA13517" s="3"/>
      <c r="BB13517" s="3"/>
      <c r="BC13517" s="3"/>
      <c r="BD13517" s="3"/>
      <c r="BE13517" s="3"/>
      <c r="BF13517" s="3"/>
      <c r="BG13517" s="3"/>
    </row>
    <row r="13518" spans="1:59" x14ac:dyDescent="0.25">
      <c r="A13518" s="2"/>
      <c r="B13518" s="5"/>
      <c r="C13518" s="5"/>
      <c r="D13518" s="5"/>
      <c r="E13518" s="5"/>
      <c r="F13518" s="5"/>
      <c r="G13518" s="5"/>
      <c r="H13518" s="5"/>
      <c r="I13518" s="5"/>
      <c r="J13518" s="5"/>
      <c r="K13518" s="5"/>
      <c r="L13518" s="5"/>
      <c r="M13518" s="5"/>
      <c r="AJ13518" s="3"/>
      <c r="AK13518" s="5"/>
      <c r="AL13518" s="5"/>
      <c r="AM13518" s="5"/>
      <c r="AN13518" s="5"/>
      <c r="AO13518" s="5"/>
      <c r="AP13518" s="5"/>
      <c r="AQ13518" s="5"/>
      <c r="AR13518" s="5"/>
      <c r="AS13518" s="3"/>
      <c r="AT13518" s="3"/>
      <c r="AU13518" s="5"/>
      <c r="AV13518" s="3"/>
      <c r="AW13518" s="3"/>
      <c r="AX13518" s="3"/>
      <c r="AY13518" s="3"/>
      <c r="AZ13518" s="3"/>
      <c r="BA13518" s="3"/>
      <c r="BB13518" s="3"/>
      <c r="BC13518" s="3"/>
      <c r="BD13518" s="3"/>
      <c r="BE13518" s="3"/>
      <c r="BF13518" s="3"/>
      <c r="BG13518" s="3"/>
    </row>
    <row r="13519" spans="1:59" x14ac:dyDescent="0.25">
      <c r="A13519" s="2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5"/>
      <c r="M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3"/>
      <c r="AT13519" s="3"/>
      <c r="AU13519" s="5"/>
      <c r="AV13519" s="3"/>
      <c r="AW13519" s="3"/>
      <c r="AX13519" s="3"/>
      <c r="AY13519" s="3"/>
      <c r="AZ13519" s="3"/>
      <c r="BA13519" s="3"/>
      <c r="BB13519" s="3"/>
      <c r="BC13519" s="3"/>
      <c r="BD13519" s="3"/>
      <c r="BE13519" s="3"/>
      <c r="BF13519" s="3"/>
      <c r="BG13519" s="3"/>
    </row>
    <row r="13520" spans="1:59" x14ac:dyDescent="0.25">
      <c r="A13520" s="2"/>
      <c r="B13520" s="5"/>
      <c r="C13520" s="5"/>
      <c r="D13520" s="5"/>
      <c r="E13520" s="5"/>
      <c r="F13520" s="5"/>
      <c r="G13520" s="5"/>
      <c r="H13520" s="5"/>
      <c r="I13520" s="3"/>
      <c r="J13520" s="5"/>
      <c r="K13520" s="5"/>
      <c r="L13520" s="5"/>
      <c r="M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3"/>
      <c r="AU13520" s="5"/>
      <c r="AV13520" s="3"/>
      <c r="AW13520" s="3"/>
      <c r="AX13520" s="3"/>
      <c r="AY13520" s="3"/>
      <c r="AZ13520" s="3"/>
      <c r="BA13520" s="3"/>
      <c r="BB13520" s="3"/>
      <c r="BC13520" s="3"/>
      <c r="BD13520" s="3"/>
      <c r="BE13520" s="3"/>
      <c r="BF13520" s="3"/>
      <c r="BG13520" s="3"/>
    </row>
    <row r="13521" spans="1:59" x14ac:dyDescent="0.25">
      <c r="A13521" s="2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  <c r="L13521" s="5"/>
      <c r="M13521" s="5"/>
      <c r="AJ13521" s="5"/>
      <c r="AK13521" s="3"/>
      <c r="AL13521" s="5"/>
      <c r="AM13521" s="5"/>
      <c r="AN13521" s="5"/>
      <c r="AO13521" s="5"/>
      <c r="AP13521" s="5"/>
      <c r="AQ13521" s="5"/>
      <c r="AR13521" s="5"/>
      <c r="AS13521" s="3"/>
      <c r="AT13521" s="3"/>
      <c r="AU13521" s="3"/>
      <c r="AV13521" s="3"/>
      <c r="AW13521" s="3"/>
      <c r="AX13521" s="3"/>
      <c r="AY13521" s="3"/>
      <c r="AZ13521" s="3"/>
      <c r="BA13521" s="3"/>
      <c r="BB13521" s="3"/>
      <c r="BC13521" s="3"/>
      <c r="BD13521" s="3"/>
      <c r="BE13521" s="3"/>
      <c r="BF13521" s="3"/>
      <c r="BG13521" s="3"/>
    </row>
    <row r="13522" spans="1:59" x14ac:dyDescent="0.25">
      <c r="A13522" s="2"/>
      <c r="B13522" s="5"/>
      <c r="C13522" s="5"/>
      <c r="D13522" s="5"/>
      <c r="E13522" s="5"/>
      <c r="F13522" s="5"/>
      <c r="G13522" s="5"/>
      <c r="H13522" s="5"/>
      <c r="I13522" s="3"/>
      <c r="J13522" s="5"/>
      <c r="K13522" s="5"/>
      <c r="L13522" s="5"/>
      <c r="M13522" s="5"/>
      <c r="AJ13522" s="5"/>
      <c r="AK13522" s="3"/>
      <c r="AL13522" s="5"/>
      <c r="AM13522" s="5"/>
      <c r="AN13522" s="5"/>
      <c r="AO13522" s="5"/>
      <c r="AP13522" s="5"/>
      <c r="AQ13522" s="5"/>
      <c r="AR13522" s="5"/>
      <c r="AS13522" s="3"/>
      <c r="AT13522" s="3"/>
      <c r="AU13522" s="3"/>
      <c r="AV13522" s="3"/>
      <c r="AW13522" s="3"/>
      <c r="AX13522" s="3"/>
      <c r="AY13522" s="3"/>
      <c r="AZ13522" s="3"/>
      <c r="BA13522" s="3"/>
      <c r="BB13522" s="3"/>
      <c r="BC13522" s="3"/>
      <c r="BD13522" s="3"/>
      <c r="BE13522" s="3"/>
      <c r="BF13522" s="3"/>
      <c r="BG13522" s="3"/>
    </row>
    <row r="13523" spans="1:59" x14ac:dyDescent="0.25">
      <c r="A13523" s="2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  <c r="L13523" s="5"/>
      <c r="M13523" s="5"/>
      <c r="AJ13523" s="3"/>
      <c r="AK13523" s="3"/>
      <c r="AL13523" s="3"/>
      <c r="AM13523" s="3"/>
      <c r="AN13523" s="5"/>
      <c r="AO13523" s="5"/>
      <c r="AP13523" s="5"/>
      <c r="AQ13523" s="5"/>
      <c r="AR13523" s="5"/>
      <c r="AS13523" s="3"/>
      <c r="AT13523" s="3"/>
      <c r="AU13523" s="3"/>
      <c r="AV13523" s="3"/>
      <c r="AW13523" s="3"/>
      <c r="AX13523" s="3"/>
      <c r="AY13523" s="3"/>
      <c r="AZ13523" s="3"/>
      <c r="BA13523" s="3"/>
      <c r="BB13523" s="3"/>
      <c r="BC13523" s="3"/>
      <c r="BD13523" s="3"/>
      <c r="BE13523" s="3"/>
      <c r="BF13523" s="3"/>
      <c r="BG13523" s="3"/>
    </row>
    <row r="13524" spans="1:59" x14ac:dyDescent="0.25">
      <c r="A13524" s="2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5"/>
      <c r="M13524" s="5"/>
      <c r="AJ13524" s="3"/>
      <c r="AK13524" s="5"/>
      <c r="AL13524" s="5"/>
      <c r="AM13524" s="5"/>
      <c r="AN13524" s="5"/>
      <c r="AO13524" s="5"/>
      <c r="AP13524" s="5"/>
      <c r="AQ13524" s="5"/>
      <c r="AR13524" s="5"/>
      <c r="AS13524" s="3"/>
      <c r="AT13524" s="3"/>
      <c r="AU13524" s="5"/>
      <c r="AV13524" s="3"/>
      <c r="AW13524" s="3"/>
      <c r="AX13524" s="3"/>
      <c r="AY13524" s="3"/>
      <c r="AZ13524" s="3"/>
      <c r="BA13524" s="3"/>
      <c r="BB13524" s="3"/>
      <c r="BC13524" s="3"/>
      <c r="BD13524" s="3"/>
      <c r="BE13524" s="3"/>
      <c r="BF13524" s="3"/>
      <c r="BG13524" s="3"/>
    </row>
    <row r="13525" spans="1:59" x14ac:dyDescent="0.25">
      <c r="A13525" s="2"/>
      <c r="B13525" s="5"/>
      <c r="C13525" s="5"/>
      <c r="D13525" s="5"/>
      <c r="E13525" s="5"/>
      <c r="F13525" s="5"/>
      <c r="G13525" s="5"/>
      <c r="H13525" s="5"/>
      <c r="I13525" s="3"/>
      <c r="J13525" s="5"/>
      <c r="K13525" s="5"/>
      <c r="L13525" s="5"/>
      <c r="M13525" s="5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3"/>
      <c r="AU13525" s="5"/>
      <c r="AV13525" s="3"/>
      <c r="AW13525" s="3"/>
      <c r="AX13525" s="3"/>
      <c r="AY13525" s="3"/>
      <c r="AZ13525" s="3"/>
      <c r="BA13525" s="3"/>
      <c r="BB13525" s="3"/>
      <c r="BC13525" s="3"/>
      <c r="BD13525" s="3"/>
      <c r="BE13525" s="3"/>
      <c r="BF13525" s="3"/>
      <c r="BG13525" s="3"/>
    </row>
    <row r="13526" spans="1:59" x14ac:dyDescent="0.25">
      <c r="A13526" s="2"/>
      <c r="B13526" s="5"/>
      <c r="C13526" s="5"/>
      <c r="D13526" s="5"/>
      <c r="E13526" s="5"/>
      <c r="F13526" s="5"/>
      <c r="G13526" s="5"/>
      <c r="H13526" s="5"/>
      <c r="I13526" s="3"/>
      <c r="J13526" s="5"/>
      <c r="K13526" s="5"/>
      <c r="L13526" s="5"/>
      <c r="M13526" s="5"/>
      <c r="AJ13526" s="3"/>
      <c r="AK13526" s="3"/>
      <c r="AL13526" s="3"/>
      <c r="AM13526" s="3"/>
      <c r="AN13526" s="5"/>
      <c r="AO13526" s="5"/>
      <c r="AP13526" s="5"/>
      <c r="AQ13526" s="5"/>
      <c r="AR13526" s="5"/>
      <c r="AS13526" s="5"/>
      <c r="AT13526" s="3"/>
      <c r="AU13526" s="5"/>
      <c r="AV13526" s="3"/>
      <c r="AW13526" s="3"/>
      <c r="AX13526" s="3"/>
      <c r="AY13526" s="3"/>
      <c r="AZ13526" s="3"/>
      <c r="BA13526" s="3"/>
      <c r="BB13526" s="3"/>
      <c r="BC13526" s="3"/>
      <c r="BD13526" s="3"/>
      <c r="BE13526" s="3"/>
      <c r="BF13526" s="3"/>
      <c r="BG13526" s="3"/>
    </row>
    <row r="13527" spans="1:59" x14ac:dyDescent="0.25">
      <c r="A13527" s="2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  <c r="L13527" s="5"/>
      <c r="M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3"/>
      <c r="AU13527" s="5"/>
      <c r="AV13527" s="3"/>
      <c r="AW13527" s="3"/>
      <c r="AX13527" s="3"/>
      <c r="AY13527" s="3"/>
      <c r="AZ13527" s="3"/>
      <c r="BA13527" s="3"/>
      <c r="BB13527" s="3"/>
      <c r="BC13527" s="3"/>
      <c r="BD13527" s="3"/>
      <c r="BE13527" s="3"/>
      <c r="BF13527" s="3"/>
      <c r="BG13527" s="3"/>
    </row>
    <row r="13528" spans="1:59" x14ac:dyDescent="0.25">
      <c r="A13528" s="2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5"/>
      <c r="M13528" s="5"/>
      <c r="AJ13528" s="3"/>
      <c r="AK13528" s="5"/>
      <c r="AL13528" s="5"/>
      <c r="AM13528" s="5"/>
      <c r="AN13528" s="5"/>
      <c r="AO13528" s="5"/>
      <c r="AP13528" s="5"/>
      <c r="AQ13528" s="5"/>
      <c r="AR13528" s="5"/>
      <c r="AS13528" s="3"/>
      <c r="AT13528" s="3"/>
      <c r="AU13528" s="5"/>
      <c r="AV13528" s="3"/>
      <c r="AW13528" s="3"/>
      <c r="AX13528" s="3"/>
      <c r="AY13528" s="3"/>
      <c r="AZ13528" s="3"/>
      <c r="BA13528" s="3"/>
      <c r="BB13528" s="3"/>
      <c r="BC13528" s="3"/>
      <c r="BD13528" s="3"/>
      <c r="BE13528" s="3"/>
      <c r="BF13528" s="3"/>
      <c r="BG13528" s="3"/>
    </row>
    <row r="13529" spans="1:59" x14ac:dyDescent="0.25">
      <c r="A13529" s="2"/>
      <c r="B13529" s="5"/>
      <c r="C13529" s="5"/>
      <c r="D13529" s="5"/>
      <c r="E13529" s="5"/>
      <c r="F13529" s="5"/>
      <c r="G13529" s="5"/>
      <c r="H13529" s="5"/>
      <c r="I13529" s="3"/>
      <c r="J13529" s="5"/>
      <c r="K13529" s="5"/>
      <c r="L13529" s="5"/>
      <c r="M13529" s="5"/>
      <c r="AJ13529" s="3"/>
      <c r="AK13529" s="3"/>
      <c r="AL13529" s="3"/>
      <c r="AM13529" s="5"/>
      <c r="AN13529" s="5"/>
      <c r="AO13529" s="5"/>
      <c r="AP13529" s="5"/>
      <c r="AQ13529" s="5"/>
      <c r="AR13529" s="5"/>
      <c r="AS13529" s="5"/>
      <c r="AT13529" s="3"/>
      <c r="AU13529" s="5"/>
      <c r="AV13529" s="3"/>
      <c r="AW13529" s="3"/>
      <c r="AX13529" s="3"/>
      <c r="AY13529" s="3"/>
      <c r="AZ13529" s="3"/>
      <c r="BA13529" s="3"/>
      <c r="BB13529" s="3"/>
      <c r="BC13529" s="3"/>
      <c r="BD13529" s="3"/>
      <c r="BE13529" s="3"/>
      <c r="BF13529" s="3"/>
      <c r="BG13529" s="3"/>
    </row>
    <row r="13530" spans="1:59" x14ac:dyDescent="0.25">
      <c r="A13530" s="2"/>
      <c r="B13530" s="5"/>
      <c r="C13530" s="5"/>
      <c r="D13530" s="5"/>
      <c r="E13530" s="5"/>
      <c r="F13530" s="5"/>
      <c r="G13530" s="5"/>
      <c r="H13530" s="5"/>
      <c r="I13530" s="3"/>
      <c r="J13530" s="5"/>
      <c r="K13530" s="5"/>
      <c r="L13530" s="5"/>
      <c r="M13530" s="5"/>
      <c r="AJ13530" s="3"/>
      <c r="AK13530" s="3"/>
      <c r="AL13530" s="3"/>
      <c r="AM13530" s="3"/>
      <c r="AN13530" s="5"/>
      <c r="AO13530" s="5"/>
      <c r="AP13530" s="5"/>
      <c r="AQ13530" s="5"/>
      <c r="AR13530" s="5"/>
      <c r="AS13530" s="5"/>
      <c r="AT13530" s="3"/>
      <c r="AU13530" s="5"/>
      <c r="AV13530" s="3"/>
      <c r="AW13530" s="3"/>
      <c r="AX13530" s="3"/>
      <c r="AY13530" s="3"/>
      <c r="AZ13530" s="3"/>
      <c r="BA13530" s="3"/>
      <c r="BB13530" s="3"/>
      <c r="BC13530" s="3"/>
      <c r="BD13530" s="3"/>
      <c r="BE13530" s="3"/>
      <c r="BF13530" s="3"/>
      <c r="BG13530" s="3"/>
    </row>
    <row r="13531" spans="1:59" x14ac:dyDescent="0.25">
      <c r="A13531" s="2"/>
      <c r="B13531" s="5"/>
      <c r="C13531" s="5"/>
      <c r="D13531" s="5"/>
      <c r="E13531" s="5"/>
      <c r="F13531" s="5"/>
      <c r="G13531" s="5"/>
      <c r="H13531" s="5"/>
      <c r="I13531" s="3"/>
      <c r="J13531" s="5"/>
      <c r="K13531" s="5"/>
      <c r="L13531" s="5"/>
      <c r="M13531" s="5"/>
      <c r="AJ13531" s="3"/>
      <c r="AK13531" s="3"/>
      <c r="AL13531" s="3"/>
      <c r="AM13531" s="3"/>
      <c r="AN13531" s="5"/>
      <c r="AO13531" s="5"/>
      <c r="AP13531" s="5"/>
      <c r="AQ13531" s="5"/>
      <c r="AR13531" s="5"/>
      <c r="AS13531" s="3"/>
      <c r="AT13531" s="3"/>
      <c r="AU13531" s="3"/>
      <c r="AV13531" s="3"/>
      <c r="AW13531" s="3"/>
      <c r="AX13531" s="3"/>
      <c r="AY13531" s="3"/>
      <c r="AZ13531" s="3"/>
      <c r="BA13531" s="3"/>
      <c r="BB13531" s="3"/>
      <c r="BC13531" s="3"/>
      <c r="BD13531" s="3"/>
      <c r="BE13531" s="3"/>
      <c r="BF13531" s="3"/>
      <c r="BG13531" s="3"/>
    </row>
    <row r="13532" spans="1:59" x14ac:dyDescent="0.25">
      <c r="A13532" s="2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5"/>
      <c r="M13532" s="5"/>
      <c r="AJ13532" s="5"/>
      <c r="AK13532" s="3"/>
      <c r="AL13532" s="5"/>
      <c r="AM13532" s="5"/>
      <c r="AN13532" s="5"/>
      <c r="AO13532" s="5"/>
      <c r="AP13532" s="5"/>
      <c r="AQ13532" s="5"/>
      <c r="AR13532" s="5"/>
      <c r="AS13532" s="3"/>
      <c r="AT13532" s="3"/>
      <c r="AU13532" s="3"/>
      <c r="AV13532" s="3"/>
      <c r="AW13532" s="3"/>
      <c r="AX13532" s="3"/>
      <c r="AY13532" s="3"/>
      <c r="AZ13532" s="3"/>
      <c r="BA13532" s="3"/>
      <c r="BB13532" s="3"/>
      <c r="BC13532" s="3"/>
      <c r="BD13532" s="3"/>
      <c r="BE13532" s="3"/>
      <c r="BF13532" s="3"/>
      <c r="BG13532" s="3"/>
    </row>
    <row r="13533" spans="1:59" x14ac:dyDescent="0.25">
      <c r="A13533" s="2"/>
      <c r="B13533" s="5"/>
      <c r="C13533" s="5"/>
      <c r="D13533" s="5"/>
      <c r="E13533" s="5"/>
      <c r="F13533" s="5"/>
      <c r="G13533" s="5"/>
      <c r="H13533" s="5"/>
      <c r="I13533" s="3"/>
      <c r="J13533" s="5"/>
      <c r="K13533" s="5"/>
      <c r="L13533" s="5"/>
      <c r="M13533" s="5"/>
      <c r="AJ13533" s="5"/>
      <c r="AK13533" s="3"/>
      <c r="AL13533" s="5"/>
      <c r="AM13533" s="5"/>
      <c r="AN13533" s="5"/>
      <c r="AO13533" s="5"/>
      <c r="AP13533" s="5"/>
      <c r="AQ13533" s="5"/>
      <c r="AR13533" s="5"/>
      <c r="AS13533" s="3"/>
      <c r="AT13533" s="3"/>
      <c r="AU13533" s="3"/>
      <c r="AV13533" s="3"/>
      <c r="AW13533" s="3"/>
      <c r="AX13533" s="3"/>
      <c r="AY13533" s="3"/>
      <c r="AZ13533" s="3"/>
      <c r="BA13533" s="3"/>
      <c r="BB13533" s="3"/>
      <c r="BC13533" s="3"/>
      <c r="BD13533" s="3"/>
      <c r="BE13533" s="3"/>
      <c r="BF13533" s="3"/>
      <c r="BG13533" s="3"/>
    </row>
    <row r="13534" spans="1:59" x14ac:dyDescent="0.25">
      <c r="A13534" s="2"/>
      <c r="B13534" s="5"/>
      <c r="C13534" s="5"/>
      <c r="D13534" s="5"/>
      <c r="E13534" s="5"/>
      <c r="F13534" s="5"/>
      <c r="G13534" s="5"/>
      <c r="H13534" s="5"/>
      <c r="I13534" s="3"/>
      <c r="J13534" s="5"/>
      <c r="K13534" s="5"/>
      <c r="L13534" s="5"/>
      <c r="M13534" s="5"/>
      <c r="AJ13534" s="3"/>
      <c r="AK13534" s="3"/>
      <c r="AL13534" s="3"/>
      <c r="AM13534" s="5"/>
      <c r="AN13534" s="5"/>
      <c r="AO13534" s="5"/>
      <c r="AP13534" s="5"/>
      <c r="AQ13534" s="5"/>
      <c r="AR13534" s="5"/>
      <c r="AS13534" s="3"/>
      <c r="AT13534" s="3"/>
      <c r="AU13534" s="5"/>
      <c r="AV13534" s="3"/>
      <c r="AW13534" s="3"/>
      <c r="AX13534" s="3"/>
      <c r="AY13534" s="3"/>
      <c r="AZ13534" s="3"/>
      <c r="BA13534" s="3"/>
      <c r="BB13534" s="3"/>
      <c r="BC13534" s="3"/>
      <c r="BD13534" s="3"/>
      <c r="BE13534" s="3"/>
      <c r="BF13534" s="3"/>
      <c r="BG13534" s="3"/>
    </row>
    <row r="13535" spans="1:59" x14ac:dyDescent="0.25">
      <c r="A13535" s="2"/>
      <c r="B13535" s="5"/>
      <c r="C13535" s="5"/>
      <c r="D13535" s="5"/>
      <c r="E13535" s="5"/>
      <c r="F13535" s="5"/>
      <c r="G13535" s="5"/>
      <c r="H13535" s="5"/>
      <c r="I13535" s="3"/>
      <c r="J13535" s="5"/>
      <c r="K13535" s="5"/>
      <c r="L13535" s="5"/>
      <c r="M13535" s="5"/>
      <c r="AJ13535" s="3"/>
      <c r="AK13535" s="3"/>
      <c r="AL13535" s="3"/>
      <c r="AM13535" s="3"/>
      <c r="AN13535" s="5"/>
      <c r="AO13535" s="5"/>
      <c r="AP13535" s="5"/>
      <c r="AQ13535" s="5"/>
      <c r="AR13535" s="5"/>
      <c r="AS13535" s="5"/>
      <c r="AT13535" s="3"/>
      <c r="AU13535" s="5"/>
      <c r="AV13535" s="3"/>
      <c r="AW13535" s="3"/>
      <c r="AX13535" s="3"/>
      <c r="AY13535" s="3"/>
      <c r="AZ13535" s="3"/>
      <c r="BA13535" s="3"/>
      <c r="BB13535" s="3"/>
      <c r="BC13535" s="3"/>
      <c r="BD13535" s="3"/>
      <c r="BE13535" s="3"/>
      <c r="BF13535" s="3"/>
      <c r="BG13535" s="3"/>
    </row>
    <row r="13536" spans="1:59" x14ac:dyDescent="0.25">
      <c r="A13536" s="2"/>
      <c r="B13536" s="5"/>
      <c r="C13536" s="5"/>
      <c r="D13536" s="5"/>
      <c r="E13536" s="5"/>
      <c r="F13536" s="5"/>
      <c r="G13536" s="5"/>
      <c r="H13536" s="5"/>
      <c r="I13536" s="3"/>
      <c r="J13536" s="5"/>
      <c r="K13536" s="5"/>
      <c r="L13536" s="5"/>
      <c r="M13536" s="5"/>
      <c r="AJ13536" s="3"/>
      <c r="AK13536" s="3"/>
      <c r="AL13536" s="3"/>
      <c r="AM13536" s="5"/>
      <c r="AN13536" s="5"/>
      <c r="AO13536" s="5"/>
      <c r="AP13536" s="5"/>
      <c r="AQ13536" s="5"/>
      <c r="AR13536" s="5"/>
      <c r="AS13536" s="5"/>
      <c r="AT13536" s="3"/>
      <c r="AU13536" s="5"/>
      <c r="AV13536" s="3"/>
      <c r="AW13536" s="3"/>
      <c r="AX13536" s="3"/>
      <c r="AY13536" s="3"/>
      <c r="AZ13536" s="3"/>
      <c r="BA13536" s="3"/>
      <c r="BB13536" s="3"/>
      <c r="BC13536" s="3"/>
      <c r="BD13536" s="3"/>
      <c r="BE13536" s="3"/>
      <c r="BF13536" s="3"/>
      <c r="BG13536" s="3"/>
    </row>
    <row r="13537" spans="1:59" x14ac:dyDescent="0.25">
      <c r="A13537" s="2"/>
      <c r="B13537" s="5"/>
      <c r="C13537" s="5"/>
      <c r="D13537" s="5"/>
      <c r="E13537" s="5"/>
      <c r="F13537" s="5"/>
      <c r="G13537" s="5"/>
      <c r="H13537" s="5"/>
      <c r="I13537" s="3"/>
      <c r="J13537" s="5"/>
      <c r="K13537" s="5"/>
      <c r="L13537" s="5"/>
      <c r="M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3"/>
      <c r="AU13537" s="5"/>
      <c r="AV13537" s="3"/>
      <c r="AW13537" s="3"/>
      <c r="AX13537" s="3"/>
      <c r="AY13537" s="3"/>
      <c r="AZ13537" s="3"/>
      <c r="BA13537" s="3"/>
      <c r="BB13537" s="3"/>
      <c r="BC13537" s="3"/>
      <c r="BD13537" s="3"/>
      <c r="BE13537" s="3"/>
      <c r="BF13537" s="3"/>
      <c r="BG13537" s="3"/>
    </row>
    <row r="13538" spans="1:59" x14ac:dyDescent="0.25">
      <c r="A13538" s="2"/>
      <c r="B13538" s="5"/>
      <c r="C13538" s="5"/>
      <c r="D13538" s="5"/>
      <c r="E13538" s="5"/>
      <c r="F13538" s="5"/>
      <c r="G13538" s="5"/>
      <c r="H13538" s="5"/>
      <c r="I13538" s="3"/>
      <c r="J13538" s="5"/>
      <c r="K13538" s="5"/>
      <c r="L13538" s="5"/>
      <c r="M13538" s="5"/>
      <c r="AJ13538" s="3"/>
      <c r="AK13538" s="5"/>
      <c r="AL13538" s="5"/>
      <c r="AM13538" s="5"/>
      <c r="AN13538" s="5"/>
      <c r="AO13538" s="5"/>
      <c r="AP13538" s="5"/>
      <c r="AQ13538" s="5"/>
      <c r="AR13538" s="5"/>
      <c r="AS13538" s="3"/>
      <c r="AT13538" s="3"/>
      <c r="AU13538" s="5"/>
      <c r="AV13538" s="3"/>
      <c r="AW13538" s="3"/>
      <c r="AX13538" s="3"/>
      <c r="AY13538" s="3"/>
      <c r="AZ13538" s="3"/>
      <c r="BA13538" s="3"/>
      <c r="BB13538" s="3"/>
      <c r="BC13538" s="3"/>
      <c r="BD13538" s="3"/>
      <c r="BE13538" s="3"/>
      <c r="BF13538" s="3"/>
      <c r="BG13538" s="3"/>
    </row>
    <row r="13539" spans="1:59" x14ac:dyDescent="0.25">
      <c r="A13539" s="2"/>
      <c r="B13539" s="5"/>
      <c r="C13539" s="5"/>
      <c r="D13539" s="5"/>
      <c r="E13539" s="5"/>
      <c r="F13539" s="5"/>
      <c r="G13539" s="5"/>
      <c r="H13539" s="5"/>
      <c r="I13539" s="3"/>
      <c r="J13539" s="5"/>
      <c r="K13539" s="5"/>
      <c r="L13539" s="5"/>
      <c r="M13539" s="5"/>
      <c r="AJ13539" s="3"/>
      <c r="AK13539" s="3"/>
      <c r="AL13539" s="5"/>
      <c r="AM13539" s="5"/>
      <c r="AN13539" s="5"/>
      <c r="AO13539" s="5"/>
      <c r="AP13539" s="5"/>
      <c r="AQ13539" s="5"/>
      <c r="AR13539" s="5"/>
      <c r="AS13539" s="5"/>
      <c r="AT13539" s="3"/>
      <c r="AU13539" s="5"/>
      <c r="AV13539" s="3"/>
      <c r="AW13539" s="3"/>
      <c r="AX13539" s="3"/>
      <c r="AY13539" s="3"/>
      <c r="AZ13539" s="3"/>
      <c r="BA13539" s="3"/>
      <c r="BB13539" s="3"/>
      <c r="BC13539" s="3"/>
      <c r="BD13539" s="3"/>
      <c r="BE13539" s="3"/>
      <c r="BF13539" s="3"/>
      <c r="BG13539" s="3"/>
    </row>
    <row r="13540" spans="1:59" x14ac:dyDescent="0.25">
      <c r="A13540" s="2"/>
      <c r="B13540" s="5"/>
      <c r="C13540" s="5"/>
      <c r="D13540" s="5"/>
      <c r="E13540" s="5"/>
      <c r="F13540" s="5"/>
      <c r="G13540" s="5"/>
      <c r="H13540" s="5"/>
      <c r="I13540" s="3"/>
      <c r="J13540" s="5"/>
      <c r="K13540" s="5"/>
      <c r="L13540" s="5"/>
      <c r="M13540" s="5"/>
      <c r="AJ13540" s="3"/>
      <c r="AK13540" s="3"/>
      <c r="AL13540" s="3"/>
      <c r="AM13540" s="5"/>
      <c r="AN13540" s="5"/>
      <c r="AO13540" s="5"/>
      <c r="AP13540" s="5"/>
      <c r="AQ13540" s="5"/>
      <c r="AR13540" s="5"/>
      <c r="AS13540" s="5"/>
      <c r="AT13540" s="3"/>
      <c r="AU13540" s="5"/>
      <c r="AV13540" s="3"/>
      <c r="AW13540" s="3"/>
      <c r="AX13540" s="3"/>
      <c r="AY13540" s="3"/>
      <c r="AZ13540" s="3"/>
      <c r="BA13540" s="3"/>
      <c r="BB13540" s="3"/>
      <c r="BC13540" s="3"/>
      <c r="BD13540" s="3"/>
      <c r="BE13540" s="3"/>
      <c r="BF13540" s="3"/>
      <c r="BG13540" s="3"/>
    </row>
    <row r="13541" spans="1:59" x14ac:dyDescent="0.25">
      <c r="A13541" s="2"/>
      <c r="B13541" s="5"/>
      <c r="C13541" s="5"/>
      <c r="D13541" s="5"/>
      <c r="E13541" s="5"/>
      <c r="F13541" s="5"/>
      <c r="G13541" s="5"/>
      <c r="H13541" s="5"/>
      <c r="I13541" s="3"/>
      <c r="J13541" s="5"/>
      <c r="K13541" s="5"/>
      <c r="L13541" s="5"/>
      <c r="M13541" s="5"/>
      <c r="AJ13541" s="3"/>
      <c r="AK13541" s="3"/>
      <c r="AL13541" s="3"/>
      <c r="AM13541" s="3"/>
      <c r="AN13541" s="3"/>
      <c r="AO13541" s="5"/>
      <c r="AP13541" s="5"/>
      <c r="AQ13541" s="5"/>
      <c r="AR13541" s="5"/>
      <c r="AS13541" s="5"/>
      <c r="AT13541" s="3"/>
      <c r="AU13541" s="5"/>
      <c r="AV13541" s="3"/>
      <c r="AW13541" s="3"/>
      <c r="AX13541" s="3"/>
      <c r="AY13541" s="3"/>
      <c r="AZ13541" s="3"/>
      <c r="BA13541" s="3"/>
      <c r="BB13541" s="3"/>
      <c r="BC13541" s="3"/>
      <c r="BD13541" s="3"/>
      <c r="BE13541" s="3"/>
      <c r="BF13541" s="3"/>
      <c r="BG13541" s="3"/>
    </row>
    <row r="13542" spans="1:59" x14ac:dyDescent="0.25">
      <c r="A13542" s="2"/>
      <c r="B13542" s="5"/>
      <c r="C13542" s="5"/>
      <c r="D13542" s="5"/>
      <c r="E13542" s="5"/>
      <c r="F13542" s="5"/>
      <c r="G13542" s="5"/>
      <c r="H13542" s="5"/>
      <c r="I13542" s="3"/>
      <c r="J13542" s="5"/>
      <c r="K13542" s="5"/>
      <c r="L13542" s="5"/>
      <c r="M13542" s="5"/>
      <c r="AJ13542" s="3"/>
      <c r="AK13542" s="3"/>
      <c r="AL13542" s="3"/>
      <c r="AM13542" s="3"/>
      <c r="AN13542" s="5"/>
      <c r="AO13542" s="5"/>
      <c r="AP13542" s="5"/>
      <c r="AQ13542" s="5"/>
      <c r="AR13542" s="5"/>
      <c r="AS13542" s="5"/>
      <c r="AT13542" s="3"/>
      <c r="AU13542" s="5"/>
      <c r="AV13542" s="3"/>
      <c r="AW13542" s="3"/>
      <c r="AX13542" s="3"/>
      <c r="AY13542" s="3"/>
      <c r="AZ13542" s="3"/>
      <c r="BA13542" s="3"/>
      <c r="BB13542" s="3"/>
      <c r="BC13542" s="3"/>
      <c r="BD13542" s="3"/>
      <c r="BE13542" s="3"/>
      <c r="BF13542" s="3"/>
      <c r="BG13542" s="3"/>
    </row>
    <row r="13543" spans="1:59" x14ac:dyDescent="0.25">
      <c r="A13543" s="2"/>
      <c r="B13543" s="5"/>
      <c r="C13543" s="5"/>
      <c r="D13543" s="5"/>
      <c r="E13543" s="5"/>
      <c r="F13543" s="5"/>
      <c r="G13543" s="5"/>
      <c r="H13543" s="5"/>
      <c r="I13543" s="3"/>
      <c r="J13543" s="5"/>
      <c r="K13543" s="5"/>
      <c r="L13543" s="5"/>
      <c r="M13543" s="5"/>
      <c r="AJ13543" s="3"/>
      <c r="AK13543" s="3"/>
      <c r="AL13543" s="3"/>
      <c r="AM13543" s="3"/>
      <c r="AN13543" s="3"/>
      <c r="AO13543" s="5"/>
      <c r="AP13543" s="5"/>
      <c r="AQ13543" s="5"/>
      <c r="AR13543" s="5"/>
      <c r="AS13543" s="5"/>
      <c r="AT13543" s="3"/>
      <c r="AU13543" s="5"/>
      <c r="AV13543" s="3"/>
      <c r="AW13543" s="3"/>
      <c r="AX13543" s="3"/>
      <c r="AY13543" s="3"/>
      <c r="AZ13543" s="3"/>
      <c r="BA13543" s="3"/>
      <c r="BB13543" s="3"/>
      <c r="BC13543" s="3"/>
      <c r="BD13543" s="3"/>
      <c r="BE13543" s="3"/>
      <c r="BF13543" s="3"/>
      <c r="BG13543" s="3"/>
    </row>
    <row r="13544" spans="1:59" x14ac:dyDescent="0.25">
      <c r="A13544" s="2"/>
      <c r="B13544" s="5"/>
      <c r="C13544" s="5"/>
      <c r="D13544" s="5"/>
      <c r="E13544" s="5"/>
      <c r="F13544" s="5"/>
      <c r="G13544" s="5"/>
      <c r="H13544" s="5"/>
      <c r="I13544" s="3"/>
      <c r="J13544" s="5"/>
      <c r="K13544" s="5"/>
      <c r="L13544" s="5"/>
      <c r="M13544" s="5"/>
      <c r="AJ13544" s="3"/>
      <c r="AK13544" s="3"/>
      <c r="AL13544" s="3"/>
      <c r="AM13544" s="3"/>
      <c r="AN13544" s="5"/>
      <c r="AO13544" s="5"/>
      <c r="AP13544" s="5"/>
      <c r="AQ13544" s="5"/>
      <c r="AR13544" s="5"/>
      <c r="AS13544" s="5"/>
      <c r="AT13544" s="3"/>
      <c r="AU13544" s="3"/>
      <c r="AV13544" s="3"/>
      <c r="AW13544" s="3"/>
      <c r="AX13544" s="3"/>
      <c r="AY13544" s="3"/>
      <c r="AZ13544" s="3"/>
      <c r="BA13544" s="3"/>
      <c r="BB13544" s="3"/>
      <c r="BC13544" s="3"/>
      <c r="BD13544" s="3"/>
      <c r="BE13544" s="3"/>
      <c r="BF13544" s="3"/>
      <c r="BG13544" s="3"/>
    </row>
    <row r="13545" spans="1:59" x14ac:dyDescent="0.25">
      <c r="A13545" s="2"/>
      <c r="B13545" s="5"/>
      <c r="C13545" s="5"/>
      <c r="D13545" s="5"/>
      <c r="E13545" s="5"/>
      <c r="F13545" s="5"/>
      <c r="G13545" s="5"/>
      <c r="H13545" s="5"/>
      <c r="I13545" s="3"/>
      <c r="J13545" s="5"/>
      <c r="K13545" s="5"/>
      <c r="L13545" s="5"/>
      <c r="M13545" s="5"/>
      <c r="AJ13545" s="5"/>
      <c r="AK13545" s="3"/>
      <c r="AL13545" s="3"/>
      <c r="AM13545" s="3"/>
      <c r="AN13545" s="5"/>
      <c r="AO13545" s="5"/>
      <c r="AP13545" s="5"/>
      <c r="AQ13545" s="5"/>
      <c r="AR13545" s="5"/>
      <c r="AS13545" s="5"/>
      <c r="AT13545" s="3"/>
      <c r="AU13545" s="5"/>
      <c r="AV13545" s="3"/>
      <c r="AW13545" s="3"/>
      <c r="AX13545" s="3"/>
      <c r="AY13545" s="3"/>
      <c r="AZ13545" s="3"/>
      <c r="BA13545" s="3"/>
      <c r="BB13545" s="3"/>
      <c r="BC13545" s="3"/>
      <c r="BD13545" s="3"/>
      <c r="BE13545" s="3"/>
      <c r="BF13545" s="3"/>
      <c r="BG13545" s="3"/>
    </row>
    <row r="13546" spans="1:59" x14ac:dyDescent="0.25">
      <c r="A13546" s="2"/>
      <c r="B13546" s="5"/>
      <c r="C13546" s="5"/>
      <c r="D13546" s="5"/>
      <c r="E13546" s="5"/>
      <c r="F13546" s="5"/>
      <c r="G13546" s="5"/>
      <c r="H13546" s="5"/>
      <c r="I13546" s="3"/>
      <c r="J13546" s="5"/>
      <c r="K13546" s="5"/>
      <c r="L13546" s="5"/>
      <c r="M13546" s="5"/>
      <c r="AJ13546" s="3"/>
      <c r="AK13546" s="3"/>
      <c r="AL13546" s="3"/>
      <c r="AM13546" s="3"/>
      <c r="AN13546" s="5"/>
      <c r="AO13546" s="5"/>
      <c r="AP13546" s="5"/>
      <c r="AQ13546" s="5"/>
      <c r="AR13546" s="5"/>
      <c r="AS13546" s="5"/>
      <c r="AT13546" s="3"/>
      <c r="AU13546" s="3"/>
      <c r="AV13546" s="3"/>
      <c r="AW13546" s="3"/>
      <c r="AX13546" s="3"/>
      <c r="AY13546" s="3"/>
      <c r="AZ13546" s="3"/>
      <c r="BA13546" s="3"/>
      <c r="BB13546" s="3"/>
      <c r="BC13546" s="3"/>
      <c r="BD13546" s="3"/>
      <c r="BE13546" s="3"/>
      <c r="BF13546" s="3"/>
      <c r="BG13546" s="3"/>
    </row>
    <row r="13547" spans="1:59" x14ac:dyDescent="0.25">
      <c r="A13547" s="2"/>
      <c r="B13547" s="5"/>
      <c r="C13547" s="5"/>
      <c r="D13547" s="5"/>
      <c r="E13547" s="5"/>
      <c r="F13547" s="5"/>
      <c r="G13547" s="5"/>
      <c r="H13547" s="5"/>
      <c r="I13547" s="3"/>
      <c r="J13547" s="5"/>
      <c r="K13547" s="5"/>
      <c r="L13547" s="5"/>
      <c r="M13547" s="5"/>
      <c r="AJ13547" s="3"/>
      <c r="AK13547" s="3"/>
      <c r="AL13547" s="3"/>
      <c r="AM13547" s="3"/>
      <c r="AN13547" s="3"/>
      <c r="AO13547" s="5"/>
      <c r="AP13547" s="5"/>
      <c r="AQ13547" s="5"/>
      <c r="AR13547" s="5"/>
      <c r="AS13547" s="5"/>
      <c r="AT13547" s="3"/>
      <c r="AU13547" s="3"/>
      <c r="AV13547" s="3"/>
      <c r="AW13547" s="3"/>
      <c r="AX13547" s="3"/>
      <c r="AY13547" s="3"/>
      <c r="AZ13547" s="3"/>
      <c r="BA13547" s="3"/>
      <c r="BB13547" s="3"/>
      <c r="BC13547" s="3"/>
      <c r="BD13547" s="3"/>
      <c r="BE13547" s="3"/>
      <c r="BF13547" s="3"/>
      <c r="BG13547" s="3"/>
    </row>
    <row r="13548" spans="1:59" x14ac:dyDescent="0.25">
      <c r="A13548" s="2"/>
      <c r="B13548" s="5"/>
      <c r="C13548" s="5"/>
      <c r="D13548" s="5"/>
      <c r="E13548" s="5"/>
      <c r="F13548" s="5"/>
      <c r="G13548" s="5"/>
      <c r="H13548" s="5"/>
      <c r="I13548" s="3"/>
      <c r="J13548" s="5"/>
      <c r="K13548" s="5"/>
      <c r="L13548" s="5"/>
      <c r="M13548" s="5"/>
      <c r="AJ13548" s="3"/>
      <c r="AK13548" s="3"/>
      <c r="AL13548" s="3"/>
      <c r="AM13548" s="3"/>
      <c r="AN13548" s="3"/>
      <c r="AO13548" s="5"/>
      <c r="AP13548" s="5"/>
      <c r="AQ13548" s="5"/>
      <c r="AR13548" s="5"/>
      <c r="AS13548" s="5"/>
      <c r="AT13548" s="3"/>
      <c r="AU13548" s="3"/>
      <c r="AV13548" s="3"/>
      <c r="AW13548" s="3"/>
      <c r="AX13548" s="3"/>
      <c r="AY13548" s="3"/>
      <c r="AZ13548" s="3"/>
      <c r="BA13548" s="3"/>
      <c r="BB13548" s="3"/>
      <c r="BC13548" s="3"/>
      <c r="BD13548" s="3"/>
      <c r="BE13548" s="3"/>
      <c r="BF13548" s="3"/>
      <c r="BG13548" s="3"/>
    </row>
    <row r="13549" spans="1:59" x14ac:dyDescent="0.25">
      <c r="A13549" s="2"/>
      <c r="B13549" s="5"/>
      <c r="C13549" s="5"/>
      <c r="D13549" s="5"/>
      <c r="E13549" s="5"/>
      <c r="F13549" s="5"/>
      <c r="G13549" s="5"/>
      <c r="H13549" s="5"/>
      <c r="I13549" s="3"/>
      <c r="J13549" s="5"/>
      <c r="K13549" s="5"/>
      <c r="L13549" s="5"/>
      <c r="M13549" s="5"/>
      <c r="AJ13549" s="3"/>
      <c r="AK13549" s="3"/>
      <c r="AL13549" s="3"/>
      <c r="AM13549" s="3"/>
      <c r="AN13549" s="5"/>
      <c r="AO13549" s="5"/>
      <c r="AP13549" s="5"/>
      <c r="AQ13549" s="5"/>
      <c r="AR13549" s="5"/>
      <c r="AS13549" s="5"/>
      <c r="AT13549" s="3"/>
      <c r="AU13549" s="3"/>
      <c r="AV13549" s="3"/>
      <c r="AW13549" s="3"/>
      <c r="AX13549" s="3"/>
      <c r="AY13549" s="3"/>
      <c r="AZ13549" s="3"/>
      <c r="BA13549" s="3"/>
      <c r="BB13549" s="3"/>
      <c r="BC13549" s="3"/>
      <c r="BD13549" s="3"/>
      <c r="BE13549" s="3"/>
      <c r="BF13549" s="3"/>
      <c r="BG13549" s="3"/>
    </row>
    <row r="13550" spans="1:59" x14ac:dyDescent="0.25">
      <c r="A13550" s="2"/>
      <c r="B13550" s="5"/>
      <c r="C13550" s="5"/>
      <c r="D13550" s="5"/>
      <c r="E13550" s="5"/>
      <c r="F13550" s="5"/>
      <c r="G13550" s="5"/>
      <c r="H13550" s="5"/>
      <c r="I13550" s="3"/>
      <c r="J13550" s="5"/>
      <c r="K13550" s="5"/>
      <c r="L13550" s="5"/>
      <c r="M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3"/>
      <c r="AU13550" s="5"/>
      <c r="AV13550" s="3"/>
      <c r="AW13550" s="3"/>
      <c r="AX13550" s="3"/>
      <c r="AY13550" s="3"/>
      <c r="AZ13550" s="3"/>
      <c r="BA13550" s="3"/>
      <c r="BB13550" s="3"/>
      <c r="BC13550" s="3"/>
      <c r="BD13550" s="3"/>
      <c r="BE13550" s="3"/>
      <c r="BF13550" s="3"/>
      <c r="BG13550" s="3"/>
    </row>
    <row r="13551" spans="1:59" x14ac:dyDescent="0.25">
      <c r="A13551" s="2"/>
      <c r="B13551" s="5"/>
      <c r="C13551" s="5"/>
      <c r="D13551" s="5"/>
      <c r="E13551" s="5"/>
      <c r="F13551" s="5"/>
      <c r="G13551" s="5"/>
      <c r="H13551" s="5"/>
      <c r="I13551" s="3"/>
      <c r="J13551" s="5"/>
      <c r="K13551" s="5"/>
      <c r="L13551" s="5"/>
      <c r="M13551" s="5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3"/>
      <c r="AU13551" s="5"/>
      <c r="AV13551" s="3"/>
      <c r="AW13551" s="3"/>
      <c r="AX13551" s="3"/>
      <c r="AY13551" s="3"/>
      <c r="AZ13551" s="3"/>
      <c r="BA13551" s="3"/>
      <c r="BB13551" s="3"/>
      <c r="BC13551" s="3"/>
      <c r="BD13551" s="3"/>
      <c r="BE13551" s="3"/>
      <c r="BF13551" s="3"/>
      <c r="BG13551" s="3"/>
    </row>
    <row r="13552" spans="1:59" x14ac:dyDescent="0.25">
      <c r="A13552" s="2"/>
      <c r="B13552" s="5"/>
      <c r="C13552" s="5"/>
      <c r="D13552" s="5"/>
      <c r="E13552" s="5"/>
      <c r="F13552" s="5"/>
      <c r="G13552" s="5"/>
      <c r="H13552" s="5"/>
      <c r="I13552" s="3"/>
      <c r="J13552" s="5"/>
      <c r="K13552" s="5"/>
      <c r="L13552" s="5"/>
      <c r="M13552" s="5"/>
      <c r="AJ13552" s="3"/>
      <c r="AK13552" s="3"/>
      <c r="AL13552" s="3"/>
      <c r="AM13552" s="5"/>
      <c r="AN13552" s="5"/>
      <c r="AO13552" s="5"/>
      <c r="AP13552" s="5"/>
      <c r="AQ13552" s="5"/>
      <c r="AR13552" s="5"/>
      <c r="AS13552" s="5"/>
      <c r="AT13552" s="3"/>
      <c r="AU13552" s="5"/>
      <c r="AV13552" s="3"/>
      <c r="AW13552" s="3"/>
      <c r="AX13552" s="3"/>
      <c r="AY13552" s="3"/>
      <c r="AZ13552" s="3"/>
      <c r="BA13552" s="3"/>
      <c r="BB13552" s="3"/>
      <c r="BC13552" s="3"/>
      <c r="BD13552" s="3"/>
      <c r="BE13552" s="3"/>
      <c r="BF13552" s="3"/>
      <c r="BG13552" s="3"/>
    </row>
    <row r="13553" spans="1:59" x14ac:dyDescent="0.25">
      <c r="A13553" s="2"/>
      <c r="B13553" s="5"/>
      <c r="C13553" s="5"/>
      <c r="D13553" s="5"/>
      <c r="E13553" s="5"/>
      <c r="F13553" s="5"/>
      <c r="G13553" s="5"/>
      <c r="H13553" s="5"/>
      <c r="I13553" s="3"/>
      <c r="J13553" s="5"/>
      <c r="K13553" s="5"/>
      <c r="L13553" s="5"/>
      <c r="M13553" s="5"/>
      <c r="AJ13553" s="3"/>
      <c r="AK13553" s="3"/>
      <c r="AL13553" s="3"/>
      <c r="AM13553" s="3"/>
      <c r="AN13553" s="3"/>
      <c r="AO13553" s="5"/>
      <c r="AP13553" s="5"/>
      <c r="AQ13553" s="5"/>
      <c r="AR13553" s="5"/>
      <c r="AS13553" s="5"/>
      <c r="AT13553" s="3"/>
      <c r="AU13553" s="3"/>
      <c r="AV13553" s="3"/>
      <c r="AW13553" s="3"/>
      <c r="AX13553" s="3"/>
      <c r="AY13553" s="3"/>
      <c r="AZ13553" s="3"/>
      <c r="BA13553" s="3"/>
      <c r="BB13553" s="3"/>
      <c r="BC13553" s="3"/>
      <c r="BD13553" s="3"/>
      <c r="BE13553" s="3"/>
      <c r="BF13553" s="3"/>
      <c r="BG13553" s="3"/>
    </row>
    <row r="13554" spans="1:59" x14ac:dyDescent="0.25">
      <c r="A13554" s="2"/>
      <c r="B13554" s="5"/>
      <c r="C13554" s="5"/>
      <c r="D13554" s="5"/>
      <c r="E13554" s="5"/>
      <c r="F13554" s="5"/>
      <c r="G13554" s="5"/>
      <c r="H13554" s="5"/>
      <c r="I13554" s="3"/>
      <c r="J13554" s="5"/>
      <c r="K13554" s="5"/>
      <c r="L13554" s="5"/>
      <c r="M13554" s="5"/>
      <c r="AJ13554" s="3"/>
      <c r="AK13554" s="3"/>
      <c r="AL13554" s="3"/>
      <c r="AM13554" s="3"/>
      <c r="AN13554" s="5"/>
      <c r="AO13554" s="5"/>
      <c r="AP13554" s="5"/>
      <c r="AQ13554" s="5"/>
      <c r="AR13554" s="5"/>
      <c r="AS13554" s="5"/>
      <c r="AT13554" s="3"/>
      <c r="AU13554" s="5"/>
      <c r="AV13554" s="3"/>
      <c r="AW13554" s="3"/>
      <c r="AX13554" s="3"/>
      <c r="AY13554" s="3"/>
      <c r="AZ13554" s="3"/>
      <c r="BA13554" s="3"/>
      <c r="BB13554" s="3"/>
      <c r="BC13554" s="3"/>
      <c r="BD13554" s="3"/>
      <c r="BE13554" s="3"/>
      <c r="BF13554" s="3"/>
      <c r="BG13554" s="3"/>
    </row>
    <row r="13555" spans="1:59" x14ac:dyDescent="0.25">
      <c r="A13555" s="2"/>
      <c r="B13555" s="5"/>
      <c r="C13555" s="5"/>
      <c r="D13555" s="5"/>
      <c r="E13555" s="5"/>
      <c r="F13555" s="5"/>
      <c r="G13555" s="5"/>
      <c r="H13555" s="5"/>
      <c r="I13555" s="3"/>
      <c r="J13555" s="5"/>
      <c r="K13555" s="5"/>
      <c r="L13555" s="5"/>
      <c r="M13555" s="5"/>
      <c r="AJ13555" s="3"/>
      <c r="AK13555" s="3"/>
      <c r="AL13555" s="3"/>
      <c r="AM13555" s="3"/>
      <c r="AN13555" s="3"/>
      <c r="AO13555" s="5"/>
      <c r="AP13555" s="5"/>
      <c r="AQ13555" s="5"/>
      <c r="AR13555" s="5"/>
      <c r="AS13555" s="5"/>
      <c r="AT13555" s="3"/>
      <c r="AU13555" s="3"/>
      <c r="AV13555" s="3"/>
      <c r="AW13555" s="3"/>
      <c r="AX13555" s="3"/>
      <c r="AY13555" s="3"/>
      <c r="AZ13555" s="3"/>
      <c r="BA13555" s="3"/>
      <c r="BB13555" s="3"/>
      <c r="BC13555" s="3"/>
      <c r="BD13555" s="3"/>
      <c r="BE13555" s="3"/>
      <c r="BF13555" s="3"/>
      <c r="BG13555" s="3"/>
    </row>
    <row r="13556" spans="1:59" x14ac:dyDescent="0.25">
      <c r="A13556" s="2"/>
      <c r="B13556" s="5"/>
      <c r="C13556" s="5"/>
      <c r="D13556" s="5"/>
      <c r="E13556" s="5"/>
      <c r="F13556" s="5"/>
      <c r="G13556" s="5"/>
      <c r="H13556" s="5"/>
      <c r="I13556" s="3"/>
      <c r="J13556" s="5"/>
      <c r="K13556" s="5"/>
      <c r="L13556" s="5"/>
      <c r="M13556" s="5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3"/>
      <c r="AU13556" s="5"/>
      <c r="AV13556" s="3"/>
      <c r="AW13556" s="3"/>
      <c r="AX13556" s="3"/>
      <c r="AY13556" s="3"/>
      <c r="AZ13556" s="3"/>
      <c r="BA13556" s="3"/>
      <c r="BB13556" s="3"/>
      <c r="BC13556" s="3"/>
      <c r="BD13556" s="3"/>
      <c r="BE13556" s="3"/>
      <c r="BF13556" s="3"/>
      <c r="BG13556" s="3"/>
    </row>
    <row r="13557" spans="1:59" x14ac:dyDescent="0.25">
      <c r="A13557" s="2"/>
      <c r="B13557" s="5"/>
      <c r="C13557" s="5"/>
      <c r="D13557" s="5"/>
      <c r="E13557" s="5"/>
      <c r="F13557" s="5"/>
      <c r="G13557" s="5"/>
      <c r="H13557" s="5"/>
      <c r="I13557" s="3"/>
      <c r="J13557" s="5"/>
      <c r="K13557" s="5"/>
      <c r="L13557" s="5"/>
      <c r="M13557" s="5"/>
      <c r="AJ13557" s="3"/>
      <c r="AK13557" s="3"/>
      <c r="AL13557" s="3"/>
      <c r="AM13557" s="5"/>
      <c r="AN13557" s="5"/>
      <c r="AO13557" s="5"/>
      <c r="AP13557" s="5"/>
      <c r="AQ13557" s="5"/>
      <c r="AR13557" s="5"/>
      <c r="AS13557" s="5"/>
      <c r="AT13557" s="3"/>
      <c r="AU13557" s="5"/>
      <c r="AV13557" s="3"/>
      <c r="AW13557" s="3"/>
      <c r="AX13557" s="3"/>
      <c r="AY13557" s="3"/>
      <c r="AZ13557" s="3"/>
      <c r="BA13557" s="3"/>
      <c r="BB13557" s="3"/>
      <c r="BC13557" s="3"/>
      <c r="BD13557" s="3"/>
      <c r="BE13557" s="3"/>
      <c r="BF13557" s="3"/>
      <c r="BG13557" s="3"/>
    </row>
    <row r="13558" spans="1:59" x14ac:dyDescent="0.25">
      <c r="A13558" s="2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  <c r="L13558" s="5"/>
      <c r="M13558" s="5"/>
      <c r="AJ13558" s="3"/>
      <c r="AK13558" s="3"/>
      <c r="AL13558" s="3"/>
      <c r="AM13558" s="3"/>
      <c r="AN13558" s="5"/>
      <c r="AO13558" s="5"/>
      <c r="AP13558" s="5"/>
      <c r="AQ13558" s="5"/>
      <c r="AR13558" s="5"/>
      <c r="AS13558" s="5"/>
      <c r="AT13558" s="3"/>
      <c r="AU13558" s="5"/>
      <c r="AV13558" s="3"/>
      <c r="AW13558" s="3"/>
      <c r="AX13558" s="3"/>
      <c r="AY13558" s="3"/>
      <c r="AZ13558" s="3"/>
      <c r="BA13558" s="3"/>
      <c r="BB13558" s="3"/>
      <c r="BC13558" s="3"/>
      <c r="BD13558" s="3"/>
      <c r="BE13558" s="3"/>
      <c r="BF13558" s="3"/>
      <c r="BG13558" s="3"/>
    </row>
    <row r="13559" spans="1:59" x14ac:dyDescent="0.25">
      <c r="A13559" s="2"/>
      <c r="B13559" s="5"/>
      <c r="C13559" s="5"/>
      <c r="D13559" s="5"/>
      <c r="E13559" s="5"/>
      <c r="F13559" s="5"/>
      <c r="G13559" s="5"/>
      <c r="H13559" s="5"/>
      <c r="I13559" s="3"/>
      <c r="J13559" s="5"/>
      <c r="K13559" s="5"/>
      <c r="L13559" s="5"/>
      <c r="M13559" s="5"/>
      <c r="AJ13559" s="3"/>
      <c r="AK13559" s="3"/>
      <c r="AL13559" s="3"/>
      <c r="AM13559" s="5"/>
      <c r="AN13559" s="5"/>
      <c r="AO13559" s="5"/>
      <c r="AP13559" s="5"/>
      <c r="AQ13559" s="5"/>
      <c r="AR13559" s="5"/>
      <c r="AS13559" s="5"/>
      <c r="AT13559" s="3"/>
      <c r="AU13559" s="5"/>
      <c r="AV13559" s="3"/>
      <c r="AW13559" s="3"/>
      <c r="AX13559" s="3"/>
      <c r="AY13559" s="3"/>
      <c r="AZ13559" s="3"/>
      <c r="BA13559" s="3"/>
      <c r="BB13559" s="3"/>
      <c r="BC13559" s="3"/>
      <c r="BD13559" s="3"/>
      <c r="BE13559" s="3"/>
      <c r="BF13559" s="3"/>
      <c r="BG13559" s="3"/>
    </row>
    <row r="13560" spans="1:59" x14ac:dyDescent="0.25">
      <c r="A13560" s="2"/>
      <c r="B13560" s="5"/>
      <c r="C13560" s="5"/>
      <c r="D13560" s="5"/>
      <c r="E13560" s="5"/>
      <c r="F13560" s="5"/>
      <c r="G13560" s="5"/>
      <c r="H13560" s="5"/>
      <c r="I13560" s="5"/>
      <c r="J13560" s="5"/>
      <c r="K13560" s="5"/>
      <c r="L13560" s="5"/>
      <c r="M13560" s="5"/>
      <c r="AJ13560" s="3"/>
      <c r="AK13560" s="3"/>
      <c r="AL13560" s="3"/>
      <c r="AM13560" s="3"/>
      <c r="AN13560" s="5"/>
      <c r="AO13560" s="5"/>
      <c r="AP13560" s="5"/>
      <c r="AQ13560" s="5"/>
      <c r="AR13560" s="5"/>
      <c r="AS13560" s="5"/>
      <c r="AT13560" s="3"/>
      <c r="AU13560" s="5"/>
      <c r="AV13560" s="3"/>
      <c r="AW13560" s="3"/>
      <c r="AX13560" s="3"/>
      <c r="AY13560" s="3"/>
      <c r="AZ13560" s="3"/>
      <c r="BA13560" s="3"/>
      <c r="BB13560" s="3"/>
      <c r="BC13560" s="3"/>
      <c r="BD13560" s="3"/>
      <c r="BE13560" s="3"/>
      <c r="BF13560" s="3"/>
      <c r="BG13560" s="3"/>
    </row>
    <row r="13561" spans="1:59" x14ac:dyDescent="0.25">
      <c r="A13561" s="2"/>
      <c r="B13561" s="5"/>
      <c r="C13561" s="5"/>
      <c r="D13561" s="5"/>
      <c r="E13561" s="5"/>
      <c r="F13561" s="5"/>
      <c r="G13561" s="5"/>
      <c r="H13561" s="5"/>
      <c r="I13561" s="3"/>
      <c r="J13561" s="5"/>
      <c r="K13561" s="5"/>
      <c r="L13561" s="5"/>
      <c r="M13561" s="5"/>
      <c r="AJ13561" s="3"/>
      <c r="AK13561" s="3"/>
      <c r="AL13561" s="3"/>
      <c r="AM13561" s="3"/>
      <c r="AN13561" s="5"/>
      <c r="AO13561" s="5"/>
      <c r="AP13561" s="5"/>
      <c r="AQ13561" s="5"/>
      <c r="AR13561" s="5"/>
      <c r="AS13561" s="5"/>
      <c r="AT13561" s="3"/>
      <c r="AU13561" s="5"/>
      <c r="AV13561" s="3"/>
      <c r="AW13561" s="3"/>
      <c r="AX13561" s="3"/>
      <c r="AY13561" s="3"/>
      <c r="AZ13561" s="3"/>
      <c r="BA13561" s="3"/>
      <c r="BB13561" s="3"/>
      <c r="BC13561" s="3"/>
      <c r="BD13561" s="3"/>
      <c r="BE13561" s="3"/>
      <c r="BF13561" s="3"/>
      <c r="BG13561" s="3"/>
    </row>
    <row r="13562" spans="1:59" x14ac:dyDescent="0.25">
      <c r="A13562" s="2"/>
      <c r="B13562" s="5"/>
      <c r="C13562" s="5"/>
      <c r="D13562" s="5"/>
      <c r="E13562" s="5"/>
      <c r="F13562" s="5"/>
      <c r="G13562" s="5"/>
      <c r="H13562" s="5"/>
      <c r="I13562" s="3"/>
      <c r="J13562" s="5"/>
      <c r="K13562" s="5"/>
      <c r="L13562" s="5"/>
      <c r="M13562" s="5"/>
      <c r="AJ13562" s="3"/>
      <c r="AK13562" s="3"/>
      <c r="AL13562" s="3"/>
      <c r="AM13562" s="5"/>
      <c r="AN13562" s="5"/>
      <c r="AO13562" s="5"/>
      <c r="AP13562" s="5"/>
      <c r="AQ13562" s="5"/>
      <c r="AR13562" s="5"/>
      <c r="AS13562" s="5"/>
      <c r="AT13562" s="3"/>
      <c r="AU13562" s="5"/>
      <c r="AV13562" s="3"/>
      <c r="AW13562" s="3"/>
      <c r="AX13562" s="3"/>
      <c r="AY13562" s="3"/>
      <c r="AZ13562" s="3"/>
      <c r="BA13562" s="3"/>
      <c r="BB13562" s="3"/>
      <c r="BC13562" s="3"/>
      <c r="BD13562" s="3"/>
      <c r="BE13562" s="3"/>
      <c r="BF13562" s="3"/>
      <c r="BG13562" s="3"/>
    </row>
    <row r="13563" spans="1:59" x14ac:dyDescent="0.25">
      <c r="A13563" s="2"/>
      <c r="B13563" s="5"/>
      <c r="C13563" s="5"/>
      <c r="D13563" s="5"/>
      <c r="E13563" s="5"/>
      <c r="F13563" s="5"/>
      <c r="G13563" s="5"/>
      <c r="H13563" s="5"/>
      <c r="I13563" s="3"/>
      <c r="J13563" s="5"/>
      <c r="K13563" s="5"/>
      <c r="L13563" s="5"/>
      <c r="M13563" s="5"/>
      <c r="AJ13563" s="3"/>
      <c r="AK13563" s="3"/>
      <c r="AL13563" s="3"/>
      <c r="AM13563" s="3"/>
      <c r="AN13563" s="5"/>
      <c r="AO13563" s="5"/>
      <c r="AP13563" s="5"/>
      <c r="AQ13563" s="5"/>
      <c r="AR13563" s="5"/>
      <c r="AS13563" s="5"/>
      <c r="AT13563" s="3"/>
      <c r="AU13563" s="5"/>
      <c r="AV13563" s="3"/>
      <c r="AW13563" s="3"/>
      <c r="AX13563" s="3"/>
      <c r="AY13563" s="3"/>
      <c r="AZ13563" s="3"/>
      <c r="BA13563" s="3"/>
      <c r="BB13563" s="3"/>
      <c r="BC13563" s="3"/>
      <c r="BD13563" s="3"/>
      <c r="BE13563" s="3"/>
      <c r="BF13563" s="3"/>
      <c r="BG13563" s="3"/>
    </row>
    <row r="13564" spans="1:59" x14ac:dyDescent="0.25">
      <c r="A13564" s="2"/>
      <c r="B13564" s="5"/>
      <c r="C13564" s="5"/>
      <c r="D13564" s="5"/>
      <c r="E13564" s="5"/>
      <c r="F13564" s="5"/>
      <c r="G13564" s="5"/>
      <c r="H13564" s="5"/>
      <c r="I13564" s="3"/>
      <c r="J13564" s="5"/>
      <c r="K13564" s="5"/>
      <c r="L13564" s="5"/>
      <c r="M13564" s="5"/>
      <c r="AJ13564" s="3"/>
      <c r="AK13564" s="3"/>
      <c r="AL13564" s="3"/>
      <c r="AM13564" s="3"/>
      <c r="AN13564" s="5"/>
      <c r="AO13564" s="5"/>
      <c r="AP13564" s="5"/>
      <c r="AQ13564" s="5"/>
      <c r="AR13564" s="5"/>
      <c r="AS13564" s="5"/>
      <c r="AT13564" s="3"/>
      <c r="AU13564" s="5"/>
      <c r="AV13564" s="3"/>
      <c r="AW13564" s="3"/>
      <c r="AX13564" s="3"/>
      <c r="AY13564" s="3"/>
      <c r="AZ13564" s="3"/>
      <c r="BA13564" s="3"/>
      <c r="BB13564" s="3"/>
      <c r="BC13564" s="3"/>
      <c r="BD13564" s="3"/>
      <c r="BE13564" s="3"/>
      <c r="BF13564" s="3"/>
      <c r="BG13564" s="3"/>
    </row>
    <row r="13565" spans="1:59" x14ac:dyDescent="0.25">
      <c r="A13565" s="2"/>
      <c r="B13565" s="5"/>
      <c r="C13565" s="5"/>
      <c r="D13565" s="5"/>
      <c r="E13565" s="5"/>
      <c r="F13565" s="5"/>
      <c r="G13565" s="5"/>
      <c r="H13565" s="5"/>
      <c r="I13565" s="3"/>
      <c r="J13565" s="5"/>
      <c r="K13565" s="5"/>
      <c r="L13565" s="5"/>
      <c r="M13565" s="5"/>
      <c r="AJ13565" s="3"/>
      <c r="AK13565" s="3"/>
      <c r="AL13565" s="3"/>
      <c r="AM13565" s="3"/>
      <c r="AN13565" s="5"/>
      <c r="AO13565" s="5"/>
      <c r="AP13565" s="5"/>
      <c r="AQ13565" s="5"/>
      <c r="AR13565" s="5"/>
      <c r="AS13565" s="5"/>
      <c r="AT13565" s="3"/>
      <c r="AU13565" s="5"/>
      <c r="AV13565" s="3"/>
      <c r="AW13565" s="3"/>
      <c r="AX13565" s="3"/>
      <c r="AY13565" s="3"/>
      <c r="AZ13565" s="3"/>
      <c r="BA13565" s="3"/>
      <c r="BB13565" s="3"/>
      <c r="BC13565" s="3"/>
      <c r="BD13565" s="3"/>
      <c r="BE13565" s="3"/>
      <c r="BF13565" s="3"/>
      <c r="BG13565" s="3"/>
    </row>
    <row r="13566" spans="1:59" x14ac:dyDescent="0.25">
      <c r="A13566" s="2"/>
      <c r="B13566" s="5"/>
      <c r="C13566" s="5"/>
      <c r="D13566" s="5"/>
      <c r="E13566" s="5"/>
      <c r="F13566" s="5"/>
      <c r="G13566" s="5"/>
      <c r="H13566" s="5"/>
      <c r="I13566" s="3"/>
      <c r="J13566" s="5"/>
      <c r="K13566" s="5"/>
      <c r="L13566" s="5"/>
      <c r="M13566" s="5"/>
      <c r="AJ13566" s="3"/>
      <c r="AK13566" s="3"/>
      <c r="AL13566" s="3"/>
      <c r="AM13566" s="3"/>
      <c r="AN13566" s="3"/>
      <c r="AO13566" s="5"/>
      <c r="AP13566" s="5"/>
      <c r="AQ13566" s="5"/>
      <c r="AR13566" s="5"/>
      <c r="AS13566" s="5"/>
      <c r="AT13566" s="3"/>
      <c r="AU13566" s="5"/>
      <c r="AV13566" s="3"/>
      <c r="AW13566" s="3"/>
      <c r="AX13566" s="3"/>
      <c r="AY13566" s="3"/>
      <c r="AZ13566" s="3"/>
      <c r="BA13566" s="3"/>
      <c r="BB13566" s="3"/>
      <c r="BC13566" s="3"/>
      <c r="BD13566" s="3"/>
      <c r="BE13566" s="3"/>
      <c r="BF13566" s="3"/>
      <c r="BG13566" s="3"/>
    </row>
    <row r="13567" spans="1:59" x14ac:dyDescent="0.25">
      <c r="A13567" s="2"/>
      <c r="B13567" s="5"/>
      <c r="C13567" s="5"/>
      <c r="D13567" s="5"/>
      <c r="E13567" s="5"/>
      <c r="F13567" s="5"/>
      <c r="G13567" s="5"/>
      <c r="H13567" s="5"/>
      <c r="I13567" s="3"/>
      <c r="J13567" s="5"/>
      <c r="K13567" s="5"/>
      <c r="L13567" s="5"/>
      <c r="M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3"/>
      <c r="AU13567" s="5"/>
      <c r="AV13567" s="3"/>
      <c r="AW13567" s="3"/>
      <c r="AX13567" s="3"/>
      <c r="AY13567" s="3"/>
      <c r="AZ13567" s="3"/>
      <c r="BA13567" s="3"/>
      <c r="BB13567" s="3"/>
      <c r="BC13567" s="3"/>
      <c r="BD13567" s="3"/>
      <c r="BE13567" s="3"/>
      <c r="BF13567" s="3"/>
      <c r="BG13567" s="3"/>
    </row>
    <row r="13568" spans="1:59" x14ac:dyDescent="0.25">
      <c r="A13568" s="2"/>
      <c r="B13568" s="5"/>
      <c r="C13568" s="5"/>
      <c r="D13568" s="5"/>
      <c r="E13568" s="5"/>
      <c r="F13568" s="5"/>
      <c r="G13568" s="5"/>
      <c r="H13568" s="5"/>
      <c r="I13568" s="3"/>
      <c r="J13568" s="5"/>
      <c r="K13568" s="5"/>
      <c r="L13568" s="5"/>
      <c r="M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3"/>
      <c r="AU13568" s="5"/>
      <c r="AV13568" s="3"/>
      <c r="AW13568" s="3"/>
      <c r="AX13568" s="3"/>
      <c r="AY13568" s="3"/>
      <c r="AZ13568" s="3"/>
      <c r="BA13568" s="3"/>
      <c r="BB13568" s="3"/>
      <c r="BC13568" s="3"/>
      <c r="BD13568" s="3"/>
      <c r="BE13568" s="3"/>
      <c r="BF13568" s="3"/>
      <c r="BG13568" s="3"/>
    </row>
    <row r="13569" spans="1:59" x14ac:dyDescent="0.25">
      <c r="A13569" s="2"/>
      <c r="B13569" s="5"/>
      <c r="C13569" s="5"/>
      <c r="D13569" s="5"/>
      <c r="E13569" s="5"/>
      <c r="F13569" s="5"/>
      <c r="G13569" s="5"/>
      <c r="H13569" s="5"/>
      <c r="I13569" s="3"/>
      <c r="J13569" s="5"/>
      <c r="K13569" s="5"/>
      <c r="L13569" s="5"/>
      <c r="M13569" s="5"/>
      <c r="AJ13569" s="3"/>
      <c r="AK13569" s="3"/>
      <c r="AL13569" s="3"/>
      <c r="AM13569" s="3"/>
      <c r="AN13569" s="5"/>
      <c r="AO13569" s="5"/>
      <c r="AP13569" s="5"/>
      <c r="AQ13569" s="5"/>
      <c r="AR13569" s="5"/>
      <c r="AS13569" s="5"/>
      <c r="AT13569" s="3"/>
      <c r="AU13569" s="5"/>
      <c r="AV13569" s="3"/>
      <c r="AW13569" s="3"/>
      <c r="AX13569" s="3"/>
      <c r="AY13569" s="3"/>
      <c r="AZ13569" s="3"/>
      <c r="BA13569" s="3"/>
      <c r="BB13569" s="3"/>
      <c r="BC13569" s="3"/>
      <c r="BD13569" s="3"/>
      <c r="BE13569" s="3"/>
      <c r="BF13569" s="3"/>
      <c r="BG13569" s="3"/>
    </row>
    <row r="13570" spans="1:59" x14ac:dyDescent="0.25">
      <c r="A13570" s="2"/>
      <c r="B13570" s="5"/>
      <c r="C13570" s="5"/>
      <c r="D13570" s="5"/>
      <c r="E13570" s="5"/>
      <c r="F13570" s="5"/>
      <c r="G13570" s="5"/>
      <c r="H13570" s="5"/>
      <c r="I13570" s="3"/>
      <c r="J13570" s="5"/>
      <c r="K13570" s="5"/>
      <c r="L13570" s="5"/>
      <c r="M13570" s="5"/>
      <c r="AJ13570" s="3"/>
      <c r="AK13570" s="3"/>
      <c r="AL13570" s="3"/>
      <c r="AM13570" s="3"/>
      <c r="AN13570" s="3"/>
      <c r="AO13570" s="5"/>
      <c r="AP13570" s="5"/>
      <c r="AQ13570" s="5"/>
      <c r="AR13570" s="5"/>
      <c r="AS13570" s="5"/>
      <c r="AT13570" s="3"/>
      <c r="AU13570" s="5"/>
      <c r="AV13570" s="3"/>
      <c r="AW13570" s="3"/>
      <c r="AX13570" s="3"/>
      <c r="AY13570" s="3"/>
      <c r="AZ13570" s="3"/>
      <c r="BA13570" s="3"/>
      <c r="BB13570" s="3"/>
      <c r="BC13570" s="3"/>
      <c r="BD13570" s="3"/>
      <c r="BE13570" s="3"/>
      <c r="BF13570" s="3"/>
      <c r="BG13570" s="3"/>
    </row>
    <row r="13571" spans="1:59" x14ac:dyDescent="0.25">
      <c r="A13571" s="2"/>
      <c r="B13571" s="5"/>
      <c r="C13571" s="5"/>
      <c r="D13571" s="5"/>
      <c r="E13571" s="5"/>
      <c r="F13571" s="5"/>
      <c r="G13571" s="5"/>
      <c r="H13571" s="5"/>
      <c r="I13571" s="3"/>
      <c r="J13571" s="5"/>
      <c r="K13571" s="5"/>
      <c r="L13571" s="5"/>
      <c r="M13571" s="5"/>
      <c r="AJ13571" s="5"/>
      <c r="AK13571" s="3"/>
      <c r="AL13571" s="3"/>
      <c r="AM13571" s="5"/>
      <c r="AN13571" s="5"/>
      <c r="AO13571" s="5"/>
      <c r="AP13571" s="5"/>
      <c r="AQ13571" s="5"/>
      <c r="AR13571" s="5"/>
      <c r="AS13571" s="5"/>
      <c r="AT13571" s="3"/>
      <c r="AU13571" s="5"/>
      <c r="AV13571" s="3"/>
      <c r="AW13571" s="3"/>
      <c r="AX13571" s="3"/>
      <c r="AY13571" s="3"/>
      <c r="AZ13571" s="3"/>
      <c r="BA13571" s="3"/>
      <c r="BB13571" s="3"/>
      <c r="BC13571" s="3"/>
      <c r="BD13571" s="3"/>
      <c r="BE13571" s="3"/>
      <c r="BF13571" s="3"/>
      <c r="BG13571" s="3"/>
    </row>
    <row r="13572" spans="1:59" x14ac:dyDescent="0.25">
      <c r="A13572" s="2"/>
      <c r="B13572" s="5"/>
      <c r="C13572" s="5"/>
      <c r="D13572" s="5"/>
      <c r="E13572" s="5"/>
      <c r="F13572" s="5"/>
      <c r="G13572" s="5"/>
      <c r="H13572" s="5"/>
      <c r="I13572" s="3"/>
      <c r="J13572" s="5"/>
      <c r="K13572" s="5"/>
      <c r="L13572" s="5"/>
      <c r="M13572" s="5"/>
      <c r="AJ13572" s="3"/>
      <c r="AK13572" s="3"/>
      <c r="AL13572" s="3"/>
      <c r="AM13572" s="3"/>
      <c r="AN13572" s="3"/>
      <c r="AO13572" s="5"/>
      <c r="AP13572" s="5"/>
      <c r="AQ13572" s="5"/>
      <c r="AR13572" s="5"/>
      <c r="AS13572" s="5"/>
      <c r="AT13572" s="3"/>
      <c r="AU13572" s="5"/>
      <c r="AV13572" s="3"/>
      <c r="AW13572" s="3"/>
      <c r="AX13572" s="3"/>
      <c r="AY13572" s="3"/>
      <c r="AZ13572" s="3"/>
      <c r="BA13572" s="3"/>
      <c r="BB13572" s="3"/>
      <c r="BC13572" s="3"/>
      <c r="BD13572" s="3"/>
      <c r="BE13572" s="3"/>
      <c r="BF13572" s="3"/>
      <c r="BG13572" s="3"/>
    </row>
    <row r="13573" spans="1:59" x14ac:dyDescent="0.25">
      <c r="A13573" s="2"/>
      <c r="B13573" s="5"/>
      <c r="C13573" s="5"/>
      <c r="D13573" s="5"/>
      <c r="E13573" s="5"/>
      <c r="F13573" s="5"/>
      <c r="G13573" s="5"/>
      <c r="H13573" s="5"/>
      <c r="I13573" s="3"/>
      <c r="J13573" s="5"/>
      <c r="K13573" s="5"/>
      <c r="L13573" s="5"/>
      <c r="M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3"/>
      <c r="AU13573" s="5"/>
      <c r="AV13573" s="3"/>
      <c r="AW13573" s="3"/>
      <c r="AX13573" s="3"/>
      <c r="AY13573" s="3"/>
      <c r="AZ13573" s="3"/>
      <c r="BA13573" s="3"/>
      <c r="BB13573" s="3"/>
      <c r="BC13573" s="3"/>
      <c r="BD13573" s="3"/>
      <c r="BE13573" s="3"/>
      <c r="BF13573" s="3"/>
      <c r="BG13573" s="3"/>
    </row>
    <row r="13574" spans="1:59" x14ac:dyDescent="0.25">
      <c r="A13574" s="2"/>
      <c r="B13574" s="5"/>
      <c r="C13574" s="5"/>
      <c r="D13574" s="5"/>
      <c r="E13574" s="5"/>
      <c r="F13574" s="5"/>
      <c r="G13574" s="5"/>
      <c r="H13574" s="5"/>
      <c r="I13574" s="3"/>
      <c r="J13574" s="5"/>
      <c r="K13574" s="5"/>
      <c r="L13574" s="5"/>
      <c r="M13574" s="5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3"/>
      <c r="AU13574" s="5"/>
      <c r="AV13574" s="3"/>
      <c r="AW13574" s="3"/>
      <c r="AX13574" s="3"/>
      <c r="AY13574" s="3"/>
      <c r="AZ13574" s="3"/>
      <c r="BA13574" s="3"/>
      <c r="BB13574" s="3"/>
      <c r="BC13574" s="3"/>
      <c r="BD13574" s="3"/>
      <c r="BE13574" s="3"/>
      <c r="BF13574" s="3"/>
      <c r="BG13574" s="3"/>
    </row>
    <row r="13575" spans="1:59" x14ac:dyDescent="0.25">
      <c r="A13575" s="2"/>
      <c r="B13575" s="5"/>
      <c r="C13575" s="5"/>
      <c r="D13575" s="5"/>
      <c r="E13575" s="5"/>
      <c r="F13575" s="5"/>
      <c r="G13575" s="5"/>
      <c r="H13575" s="5"/>
      <c r="I13575" s="5"/>
      <c r="J13575" s="5"/>
      <c r="K13575" s="5"/>
      <c r="L13575" s="5"/>
      <c r="M13575" s="5"/>
      <c r="AJ13575" s="3"/>
      <c r="AK13575" s="3"/>
      <c r="AL13575" s="3"/>
      <c r="AM13575" s="3"/>
      <c r="AN13575" s="3"/>
      <c r="AO13575" s="5"/>
      <c r="AP13575" s="5"/>
      <c r="AQ13575" s="5"/>
      <c r="AR13575" s="3"/>
      <c r="AS13575" s="5"/>
      <c r="AT13575" s="3"/>
      <c r="AU13575" s="5"/>
      <c r="AV13575" s="3"/>
      <c r="AW13575" s="3"/>
      <c r="AX13575" s="3"/>
      <c r="AY13575" s="3"/>
      <c r="AZ13575" s="3"/>
      <c r="BA13575" s="3"/>
      <c r="BB13575" s="3"/>
      <c r="BC13575" s="3"/>
      <c r="BD13575" s="3"/>
      <c r="BE13575" s="3"/>
      <c r="BF13575" s="3"/>
      <c r="BG13575" s="3"/>
    </row>
    <row r="13576" spans="1:59" x14ac:dyDescent="0.25">
      <c r="A13576" s="2"/>
      <c r="B13576" s="5"/>
      <c r="C13576" s="5"/>
      <c r="D13576" s="5"/>
      <c r="E13576" s="5"/>
      <c r="F13576" s="5"/>
      <c r="G13576" s="5"/>
      <c r="H13576" s="5"/>
      <c r="I13576" s="3"/>
      <c r="J13576" s="5"/>
      <c r="K13576" s="5"/>
      <c r="L13576" s="5"/>
      <c r="M13576" s="5"/>
      <c r="AJ13576" s="3"/>
      <c r="AK13576" s="3"/>
      <c r="AL13576" s="3"/>
      <c r="AM13576" s="3"/>
      <c r="AN13576" s="3"/>
      <c r="AO13576" s="5"/>
      <c r="AP13576" s="5"/>
      <c r="AQ13576" s="5"/>
      <c r="AR13576" s="3"/>
      <c r="AS13576" s="5"/>
      <c r="AT13576" s="3"/>
      <c r="AU13576" s="5"/>
      <c r="AV13576" s="3"/>
      <c r="AW13576" s="3"/>
      <c r="AX13576" s="3"/>
      <c r="AY13576" s="3"/>
      <c r="AZ13576" s="3"/>
      <c r="BA13576" s="3"/>
      <c r="BB13576" s="3"/>
      <c r="BC13576" s="3"/>
      <c r="BD13576" s="3"/>
      <c r="BE13576" s="3"/>
      <c r="BF13576" s="3"/>
      <c r="BG13576" s="3"/>
    </row>
    <row r="13577" spans="1:59" x14ac:dyDescent="0.25">
      <c r="A13577" s="2"/>
      <c r="B13577" s="5"/>
      <c r="C13577" s="5"/>
      <c r="D13577" s="5"/>
      <c r="E13577" s="5"/>
      <c r="F13577" s="5"/>
      <c r="G13577" s="5"/>
      <c r="H13577" s="5"/>
      <c r="I13577" s="3"/>
      <c r="J13577" s="5"/>
      <c r="K13577" s="5"/>
      <c r="L13577" s="5"/>
      <c r="M13577" s="5"/>
      <c r="AJ13577" s="3"/>
      <c r="AK13577" s="3"/>
      <c r="AL13577" s="3"/>
      <c r="AM13577" s="3"/>
      <c r="AN13577" s="3"/>
      <c r="AO13577" s="5"/>
      <c r="AP13577" s="5"/>
      <c r="AQ13577" s="5"/>
      <c r="AR13577" s="3"/>
      <c r="AS13577" s="5"/>
      <c r="AT13577" s="3"/>
      <c r="AU13577" s="5"/>
      <c r="AV13577" s="3"/>
      <c r="AW13577" s="3"/>
      <c r="AX13577" s="3"/>
      <c r="AY13577" s="3"/>
      <c r="AZ13577" s="3"/>
      <c r="BA13577" s="3"/>
      <c r="BB13577" s="3"/>
      <c r="BC13577" s="3"/>
      <c r="BD13577" s="3"/>
      <c r="BE13577" s="3"/>
      <c r="BF13577" s="3"/>
      <c r="BG13577" s="3"/>
    </row>
    <row r="13578" spans="1:59" x14ac:dyDescent="0.25">
      <c r="A13578" s="2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  <c r="L13578" s="5"/>
      <c r="M13578" s="5"/>
      <c r="AJ13578" s="3"/>
      <c r="AK13578" s="3"/>
      <c r="AL13578" s="3"/>
      <c r="AM13578" s="3"/>
      <c r="AN13578" s="3"/>
      <c r="AO13578" s="5"/>
      <c r="AP13578" s="5"/>
      <c r="AQ13578" s="5"/>
      <c r="AR13578" s="3"/>
      <c r="AS13578" s="3"/>
      <c r="AT13578" s="3"/>
      <c r="AU13578" s="5"/>
      <c r="AV13578" s="3"/>
      <c r="AW13578" s="3"/>
      <c r="AX13578" s="3"/>
      <c r="AY13578" s="3"/>
      <c r="AZ13578" s="3"/>
      <c r="BA13578" s="3"/>
      <c r="BB13578" s="3"/>
      <c r="BC13578" s="3"/>
      <c r="BD13578" s="3"/>
      <c r="BE13578" s="3"/>
      <c r="BF13578" s="3"/>
      <c r="BG13578" s="3"/>
    </row>
    <row r="13579" spans="1:59" x14ac:dyDescent="0.25">
      <c r="A13579" s="2"/>
      <c r="B13579" s="5"/>
      <c r="C13579" s="5"/>
      <c r="D13579" s="5"/>
      <c r="E13579" s="5"/>
      <c r="F13579" s="5"/>
      <c r="G13579" s="5"/>
      <c r="H13579" s="5"/>
      <c r="I13579" s="3"/>
      <c r="J13579" s="5"/>
      <c r="K13579" s="5"/>
      <c r="L13579" s="5"/>
      <c r="M13579" s="5"/>
      <c r="AJ13579" s="5"/>
      <c r="AK13579" s="5"/>
      <c r="AL13579" s="3"/>
      <c r="AM13579" s="3"/>
      <c r="AN13579" s="5"/>
      <c r="AO13579" s="5"/>
      <c r="AP13579" s="5"/>
      <c r="AQ13579" s="5"/>
      <c r="AR13579" s="5"/>
      <c r="AS13579" s="5"/>
      <c r="AT13579" s="3"/>
      <c r="AU13579" s="5"/>
      <c r="AV13579" s="3"/>
      <c r="AW13579" s="3"/>
      <c r="AX13579" s="3"/>
      <c r="AY13579" s="3"/>
      <c r="AZ13579" s="3"/>
      <c r="BA13579" s="3"/>
      <c r="BB13579" s="3"/>
      <c r="BC13579" s="3"/>
      <c r="BD13579" s="3"/>
      <c r="BE13579" s="3"/>
      <c r="BF13579" s="3"/>
      <c r="BG13579" s="3"/>
    </row>
    <row r="13580" spans="1:59" x14ac:dyDescent="0.25">
      <c r="A13580" s="2"/>
      <c r="B13580" s="5"/>
      <c r="C13580" s="5"/>
      <c r="D13580" s="5"/>
      <c r="E13580" s="5"/>
      <c r="F13580" s="5"/>
      <c r="G13580" s="5"/>
      <c r="H13580" s="5"/>
      <c r="I13580" s="3"/>
      <c r="J13580" s="5"/>
      <c r="K13580" s="5"/>
      <c r="L13580" s="5"/>
      <c r="M13580" s="5"/>
      <c r="AJ13580" s="3"/>
      <c r="AK13580" s="3"/>
      <c r="AL13580" s="3"/>
      <c r="AM13580" s="3"/>
      <c r="AN13580" s="3"/>
      <c r="AO13580" s="5"/>
      <c r="AP13580" s="5"/>
      <c r="AQ13580" s="5"/>
      <c r="AR13580" s="3"/>
      <c r="AS13580" s="3"/>
      <c r="AT13580" s="3"/>
      <c r="AU13580" s="5"/>
      <c r="AV13580" s="3"/>
      <c r="AW13580" s="3"/>
      <c r="AX13580" s="3"/>
      <c r="AY13580" s="3"/>
      <c r="AZ13580" s="3"/>
      <c r="BA13580" s="3"/>
      <c r="BB13580" s="3"/>
      <c r="BC13580" s="3"/>
      <c r="BD13580" s="3"/>
      <c r="BE13580" s="3"/>
      <c r="BF13580" s="3"/>
      <c r="BG13580" s="3"/>
    </row>
    <row r="13581" spans="1:59" x14ac:dyDescent="0.25">
      <c r="A13581" s="2"/>
      <c r="B13581" s="5"/>
      <c r="C13581" s="5"/>
      <c r="D13581" s="5"/>
      <c r="E13581" s="5"/>
      <c r="F13581" s="5"/>
      <c r="G13581" s="5"/>
      <c r="H13581" s="5"/>
      <c r="I13581" s="3"/>
      <c r="J13581" s="5"/>
      <c r="K13581" s="5"/>
      <c r="L13581" s="5"/>
      <c r="M13581" s="5"/>
      <c r="AJ13581" s="3"/>
      <c r="AK13581" s="3"/>
      <c r="AL13581" s="3"/>
      <c r="AM13581" s="3"/>
      <c r="AN13581" s="3"/>
      <c r="AO13581" s="5"/>
      <c r="AP13581" s="5"/>
      <c r="AQ13581" s="5"/>
      <c r="AR13581" s="3"/>
      <c r="AS13581" s="3"/>
      <c r="AT13581" s="3"/>
      <c r="AU13581" s="5"/>
      <c r="AV13581" s="3"/>
      <c r="AW13581" s="3"/>
      <c r="AX13581" s="3"/>
      <c r="AY13581" s="3"/>
      <c r="AZ13581" s="3"/>
      <c r="BA13581" s="3"/>
      <c r="BB13581" s="3"/>
      <c r="BC13581" s="3"/>
      <c r="BD13581" s="3"/>
      <c r="BE13581" s="3"/>
      <c r="BF13581" s="3"/>
      <c r="BG13581" s="3"/>
    </row>
    <row r="13582" spans="1:59" x14ac:dyDescent="0.25">
      <c r="A13582" s="2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  <c r="L13582" s="5"/>
      <c r="M13582" s="5"/>
      <c r="AJ13582" s="3"/>
      <c r="AK13582" s="3"/>
      <c r="AL13582" s="3"/>
      <c r="AM13582" s="3"/>
      <c r="AN13582" s="3"/>
      <c r="AO13582" s="5"/>
      <c r="AP13582" s="5"/>
      <c r="AQ13582" s="5"/>
      <c r="AR13582" s="3"/>
      <c r="AS13582" s="3"/>
      <c r="AT13582" s="3"/>
      <c r="AU13582" s="5"/>
      <c r="AV13582" s="3"/>
      <c r="AW13582" s="3"/>
      <c r="AX13582" s="3"/>
      <c r="AY13582" s="3"/>
      <c r="AZ13582" s="3"/>
      <c r="BA13582" s="3"/>
      <c r="BB13582" s="3"/>
      <c r="BC13582" s="3"/>
      <c r="BD13582" s="3"/>
      <c r="BE13582" s="3"/>
      <c r="BF13582" s="3"/>
      <c r="BG13582" s="3"/>
    </row>
    <row r="13583" spans="1:59" x14ac:dyDescent="0.25">
      <c r="A13583" s="2"/>
      <c r="B13583" s="5"/>
      <c r="C13583" s="5"/>
      <c r="D13583" s="5"/>
      <c r="E13583" s="5"/>
      <c r="F13583" s="5"/>
      <c r="G13583" s="5"/>
      <c r="H13583" s="5"/>
      <c r="I13583" s="3"/>
      <c r="J13583" s="5"/>
      <c r="K13583" s="5"/>
      <c r="L13583" s="5"/>
      <c r="M13583" s="5"/>
      <c r="AJ13583" s="3"/>
      <c r="AK13583" s="3"/>
      <c r="AL13583" s="3"/>
      <c r="AM13583" s="3"/>
      <c r="AN13583" s="3"/>
      <c r="AO13583" s="5"/>
      <c r="AP13583" s="5"/>
      <c r="AQ13583" s="5"/>
      <c r="AR13583" s="3"/>
      <c r="AS13583" s="3"/>
      <c r="AT13583" s="3"/>
      <c r="AU13583" s="5"/>
      <c r="AV13583" s="3"/>
      <c r="AW13583" s="3"/>
      <c r="AX13583" s="3"/>
      <c r="AY13583" s="3"/>
      <c r="AZ13583" s="3"/>
      <c r="BA13583" s="3"/>
      <c r="BB13583" s="3"/>
      <c r="BC13583" s="3"/>
      <c r="BD13583" s="3"/>
      <c r="BE13583" s="3"/>
      <c r="BF13583" s="3"/>
      <c r="BG13583" s="3"/>
    </row>
    <row r="13584" spans="1:59" x14ac:dyDescent="0.25">
      <c r="A13584" s="2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  <c r="L13584" s="5"/>
      <c r="M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3"/>
      <c r="AT13584" s="3"/>
      <c r="AU13584" s="5"/>
      <c r="AV13584" s="3"/>
      <c r="AW13584" s="3"/>
      <c r="AX13584" s="3"/>
      <c r="AY13584" s="3"/>
      <c r="AZ13584" s="3"/>
      <c r="BA13584" s="3"/>
      <c r="BB13584" s="3"/>
      <c r="BC13584" s="3"/>
      <c r="BD13584" s="3"/>
      <c r="BE13584" s="3"/>
      <c r="BF13584" s="3"/>
      <c r="BG13584" s="3"/>
    </row>
    <row r="13585" spans="1:59" x14ac:dyDescent="0.25">
      <c r="A13585" s="2"/>
      <c r="B13585" s="5"/>
      <c r="C13585" s="5"/>
      <c r="D13585" s="5"/>
      <c r="E13585" s="5"/>
      <c r="F13585" s="5"/>
      <c r="G13585" s="5"/>
      <c r="H13585" s="5"/>
      <c r="I13585" s="3"/>
      <c r="J13585" s="5"/>
      <c r="K13585" s="5"/>
      <c r="L13585" s="5"/>
      <c r="M13585" s="5"/>
      <c r="AJ13585" s="3"/>
      <c r="AK13585" s="3"/>
      <c r="AL13585" s="5"/>
      <c r="AM13585" s="5"/>
      <c r="AN13585" s="5"/>
      <c r="AO13585" s="5"/>
      <c r="AP13585" s="5"/>
      <c r="AQ13585" s="5"/>
      <c r="AR13585" s="5"/>
      <c r="AS13585" s="5"/>
      <c r="AT13585" s="3"/>
      <c r="AU13585" s="5"/>
      <c r="AV13585" s="3"/>
      <c r="AW13585" s="3"/>
      <c r="AX13585" s="3"/>
      <c r="AY13585" s="3"/>
      <c r="AZ13585" s="3"/>
      <c r="BA13585" s="3"/>
      <c r="BB13585" s="3"/>
      <c r="BC13585" s="3"/>
      <c r="BD13585" s="3"/>
      <c r="BE13585" s="3"/>
      <c r="BF13585" s="3"/>
      <c r="BG13585" s="3"/>
    </row>
    <row r="13586" spans="1:59" x14ac:dyDescent="0.25">
      <c r="A13586" s="2"/>
      <c r="B13586" s="5"/>
      <c r="C13586" s="5"/>
      <c r="D13586" s="5"/>
      <c r="E13586" s="5"/>
      <c r="F13586" s="5"/>
      <c r="G13586" s="5"/>
      <c r="H13586" s="5"/>
      <c r="I13586" s="3"/>
      <c r="J13586" s="5"/>
      <c r="K13586" s="5"/>
      <c r="L13586" s="5"/>
      <c r="M13586" s="5"/>
      <c r="AJ13586" s="3"/>
      <c r="AK13586" s="3"/>
      <c r="AL13586" s="3"/>
      <c r="AM13586" s="5"/>
      <c r="AN13586" s="5"/>
      <c r="AO13586" s="5"/>
      <c r="AP13586" s="5"/>
      <c r="AQ13586" s="5"/>
      <c r="AR13586" s="5"/>
      <c r="AS13586" s="3"/>
      <c r="AT13586" s="3"/>
      <c r="AU13586" s="5"/>
      <c r="AV13586" s="3"/>
      <c r="AW13586" s="3"/>
      <c r="AX13586" s="3"/>
      <c r="AY13586" s="3"/>
      <c r="AZ13586" s="3"/>
      <c r="BA13586" s="3"/>
      <c r="BB13586" s="3"/>
      <c r="BC13586" s="3"/>
      <c r="BD13586" s="3"/>
      <c r="BE13586" s="3"/>
      <c r="BF13586" s="3"/>
      <c r="BG13586" s="3"/>
    </row>
    <row r="13587" spans="1:59" x14ac:dyDescent="0.25">
      <c r="A13587" s="2"/>
      <c r="B13587" s="5"/>
      <c r="C13587" s="5"/>
      <c r="D13587" s="5"/>
      <c r="E13587" s="5"/>
      <c r="F13587" s="5"/>
      <c r="G13587" s="5"/>
      <c r="H13587" s="5"/>
      <c r="I13587" s="3"/>
      <c r="J13587" s="5"/>
      <c r="K13587" s="5"/>
      <c r="L13587" s="5"/>
      <c r="M13587" s="5"/>
      <c r="AJ13587" s="3"/>
      <c r="AK13587" s="3"/>
      <c r="AL13587" s="3"/>
      <c r="AM13587" s="3"/>
      <c r="AN13587" s="3"/>
      <c r="AO13587" s="5"/>
      <c r="AP13587" s="5"/>
      <c r="AQ13587" s="5"/>
      <c r="AR13587" s="3"/>
      <c r="AS13587" s="3"/>
      <c r="AT13587" s="3"/>
      <c r="AU13587" s="5"/>
      <c r="AV13587" s="3"/>
      <c r="AW13587" s="3"/>
      <c r="AX13587" s="3"/>
      <c r="AY13587" s="3"/>
      <c r="AZ13587" s="3"/>
      <c r="BA13587" s="3"/>
      <c r="BB13587" s="3"/>
      <c r="BC13587" s="3"/>
      <c r="BD13587" s="3"/>
      <c r="BE13587" s="3"/>
      <c r="BF13587" s="3"/>
      <c r="BG13587" s="3"/>
    </row>
    <row r="13588" spans="1:59" x14ac:dyDescent="0.25">
      <c r="A13588" s="2"/>
      <c r="B13588" s="5"/>
      <c r="C13588" s="5"/>
      <c r="D13588" s="5"/>
      <c r="E13588" s="5"/>
      <c r="F13588" s="5"/>
      <c r="G13588" s="5"/>
      <c r="H13588" s="5"/>
      <c r="I13588" s="3"/>
      <c r="J13588" s="5"/>
      <c r="K13588" s="5"/>
      <c r="L13588" s="5"/>
      <c r="M13588" s="5"/>
      <c r="AJ13588" s="3"/>
      <c r="AK13588" s="3"/>
      <c r="AL13588" s="3"/>
      <c r="AM13588" s="3"/>
      <c r="AN13588" s="3"/>
      <c r="AO13588" s="5"/>
      <c r="AP13588" s="5"/>
      <c r="AQ13588" s="5"/>
      <c r="AR13588" s="3"/>
      <c r="AS13588" s="5"/>
      <c r="AT13588" s="3"/>
      <c r="AU13588" s="5"/>
      <c r="AV13588" s="3"/>
      <c r="AW13588" s="3"/>
      <c r="AX13588" s="3"/>
      <c r="AY13588" s="3"/>
      <c r="AZ13588" s="3"/>
      <c r="BA13588" s="3"/>
      <c r="BB13588" s="3"/>
      <c r="BC13588" s="3"/>
      <c r="BD13588" s="3"/>
      <c r="BE13588" s="3"/>
      <c r="BF13588" s="3"/>
      <c r="BG13588" s="3"/>
    </row>
    <row r="13589" spans="1:59" x14ac:dyDescent="0.25">
      <c r="A13589" s="2"/>
      <c r="B13589" s="5"/>
      <c r="C13589" s="5"/>
      <c r="D13589" s="5"/>
      <c r="E13589" s="5"/>
      <c r="F13589" s="5"/>
      <c r="G13589" s="5"/>
      <c r="H13589" s="5"/>
      <c r="I13589" s="3"/>
      <c r="J13589" s="5"/>
      <c r="K13589" s="5"/>
      <c r="L13589" s="5"/>
      <c r="M13589" s="5"/>
      <c r="AJ13589" s="3"/>
      <c r="AK13589" s="3"/>
      <c r="AL13589" s="3"/>
      <c r="AM13589" s="3"/>
      <c r="AN13589" s="3"/>
      <c r="AO13589" s="5"/>
      <c r="AP13589" s="5"/>
      <c r="AQ13589" s="5"/>
      <c r="AR13589" s="3"/>
      <c r="AS13589" s="3"/>
      <c r="AT13589" s="3"/>
      <c r="AU13589" s="5"/>
      <c r="AV13589" s="3"/>
      <c r="AW13589" s="3"/>
      <c r="AX13589" s="3"/>
      <c r="AY13589" s="3"/>
      <c r="AZ13589" s="3"/>
      <c r="BA13589" s="3"/>
      <c r="BB13589" s="3"/>
      <c r="BC13589" s="3"/>
      <c r="BD13589" s="3"/>
      <c r="BE13589" s="3"/>
      <c r="BF13589" s="3"/>
      <c r="BG13589" s="3"/>
    </row>
    <row r="13590" spans="1:59" x14ac:dyDescent="0.25">
      <c r="A13590" s="2"/>
      <c r="B13590" s="5"/>
      <c r="C13590" s="5"/>
      <c r="D13590" s="5"/>
      <c r="E13590" s="5"/>
      <c r="F13590" s="5"/>
      <c r="G13590" s="5"/>
      <c r="H13590" s="5"/>
      <c r="I13590" s="3"/>
      <c r="J13590" s="5"/>
      <c r="K13590" s="5"/>
      <c r="L13590" s="5"/>
      <c r="M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3"/>
      <c r="AU13590" s="5"/>
      <c r="AV13590" s="3"/>
      <c r="AW13590" s="3"/>
      <c r="AX13590" s="3"/>
      <c r="AY13590" s="3"/>
      <c r="AZ13590" s="3"/>
      <c r="BA13590" s="3"/>
      <c r="BB13590" s="3"/>
      <c r="BC13590" s="3"/>
      <c r="BD13590" s="3"/>
      <c r="BE13590" s="3"/>
      <c r="BF13590" s="3"/>
      <c r="BG13590" s="3"/>
    </row>
    <row r="13591" spans="1:59" x14ac:dyDescent="0.25">
      <c r="A13591" s="2"/>
      <c r="B13591" s="5"/>
      <c r="C13591" s="5"/>
      <c r="D13591" s="5"/>
      <c r="E13591" s="5"/>
      <c r="F13591" s="5"/>
      <c r="G13591" s="5"/>
      <c r="H13591" s="5"/>
      <c r="I13591" s="5"/>
      <c r="J13591" s="5"/>
      <c r="K13591" s="5"/>
      <c r="L13591" s="5"/>
      <c r="M13591" s="5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3"/>
      <c r="AU13591" s="5"/>
      <c r="AV13591" s="3"/>
      <c r="AW13591" s="3"/>
      <c r="AX13591" s="3"/>
      <c r="AY13591" s="3"/>
      <c r="AZ13591" s="3"/>
      <c r="BA13591" s="3"/>
      <c r="BB13591" s="3"/>
      <c r="BC13591" s="3"/>
      <c r="BD13591" s="3"/>
      <c r="BE13591" s="3"/>
      <c r="BF13591" s="3"/>
      <c r="BG13591" s="3"/>
    </row>
    <row r="13592" spans="1:59" x14ac:dyDescent="0.25">
      <c r="A13592" s="2"/>
      <c r="B13592" s="5"/>
      <c r="C13592" s="5"/>
      <c r="D13592" s="5"/>
      <c r="E13592" s="5"/>
      <c r="F13592" s="5"/>
      <c r="G13592" s="5"/>
      <c r="H13592" s="5"/>
      <c r="I13592" s="3"/>
      <c r="J13592" s="5"/>
      <c r="K13592" s="5"/>
      <c r="L13592" s="5"/>
      <c r="M13592" s="5"/>
      <c r="AJ13592" s="3"/>
      <c r="AK13592" s="3"/>
      <c r="AL13592" s="3"/>
      <c r="AM13592" s="3"/>
      <c r="AN13592" s="5"/>
      <c r="AO13592" s="5"/>
      <c r="AP13592" s="5"/>
      <c r="AQ13592" s="5"/>
      <c r="AR13592" s="5"/>
      <c r="AS13592" s="5"/>
      <c r="AT13592" s="3"/>
      <c r="AU13592" s="5"/>
      <c r="AV13592" s="3"/>
      <c r="AW13592" s="3"/>
      <c r="AX13592" s="3"/>
      <c r="AY13592" s="3"/>
      <c r="AZ13592" s="3"/>
      <c r="BA13592" s="3"/>
      <c r="BB13592" s="3"/>
      <c r="BC13592" s="3"/>
      <c r="BD13592" s="3"/>
      <c r="BE13592" s="3"/>
      <c r="BF13592" s="3"/>
      <c r="BG13592" s="3"/>
    </row>
    <row r="13593" spans="1:59" x14ac:dyDescent="0.25">
      <c r="A13593" s="2"/>
      <c r="B13593" s="5"/>
      <c r="C13593" s="5"/>
      <c r="D13593" s="5"/>
      <c r="E13593" s="5"/>
      <c r="F13593" s="5"/>
      <c r="G13593" s="5"/>
      <c r="H13593" s="5"/>
      <c r="I13593" s="3"/>
      <c r="J13593" s="5"/>
      <c r="K13593" s="5"/>
      <c r="L13593" s="5"/>
      <c r="M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3"/>
      <c r="AU13593" s="5"/>
      <c r="AV13593" s="3"/>
      <c r="AW13593" s="3"/>
      <c r="AX13593" s="3"/>
      <c r="AY13593" s="3"/>
      <c r="AZ13593" s="3"/>
      <c r="BA13593" s="3"/>
      <c r="BB13593" s="3"/>
      <c r="BC13593" s="3"/>
      <c r="BD13593" s="3"/>
      <c r="BE13593" s="3"/>
      <c r="BF13593" s="3"/>
      <c r="BG13593" s="3"/>
    </row>
    <row r="13594" spans="1:59" x14ac:dyDescent="0.25">
      <c r="A13594" s="2"/>
      <c r="B13594" s="5"/>
      <c r="C13594" s="5"/>
      <c r="D13594" s="5"/>
      <c r="E13594" s="5"/>
      <c r="F13594" s="5"/>
      <c r="G13594" s="5"/>
      <c r="H13594" s="5"/>
      <c r="I13594" s="3"/>
      <c r="J13594" s="5"/>
      <c r="K13594" s="5"/>
      <c r="L13594" s="5"/>
      <c r="M13594" s="5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3"/>
      <c r="AU13594" s="5"/>
      <c r="AV13594" s="3"/>
      <c r="AW13594" s="3"/>
      <c r="AX13594" s="3"/>
      <c r="AY13594" s="3"/>
      <c r="AZ13594" s="3"/>
      <c r="BA13594" s="3"/>
      <c r="BB13594" s="3"/>
      <c r="BC13594" s="3"/>
      <c r="BD13594" s="3"/>
      <c r="BE13594" s="3"/>
      <c r="BF13594" s="3"/>
      <c r="BG13594" s="3"/>
    </row>
    <row r="13595" spans="1:59" x14ac:dyDescent="0.25">
      <c r="A13595" s="2"/>
      <c r="B13595" s="5"/>
      <c r="C13595" s="5"/>
      <c r="D13595" s="5"/>
      <c r="E13595" s="5"/>
      <c r="F13595" s="5"/>
      <c r="G13595" s="5"/>
      <c r="H13595" s="5"/>
      <c r="I13595" s="3"/>
      <c r="J13595" s="5"/>
      <c r="K13595" s="5"/>
      <c r="L13595" s="5"/>
      <c r="M13595" s="5"/>
      <c r="AJ13595" s="3"/>
      <c r="AK13595" s="3"/>
      <c r="AL13595" s="3"/>
      <c r="AM13595" s="3"/>
      <c r="AN13595" s="5"/>
      <c r="AO13595" s="5"/>
      <c r="AP13595" s="5"/>
      <c r="AQ13595" s="5"/>
      <c r="AR13595" s="5"/>
      <c r="AS13595" s="5"/>
      <c r="AT13595" s="3"/>
      <c r="AU13595" s="5"/>
      <c r="AV13595" s="3"/>
      <c r="AW13595" s="3"/>
      <c r="AX13595" s="3"/>
      <c r="AY13595" s="3"/>
      <c r="AZ13595" s="3"/>
      <c r="BA13595" s="3"/>
      <c r="BB13595" s="3"/>
      <c r="BC13595" s="3"/>
      <c r="BD13595" s="3"/>
      <c r="BE13595" s="3"/>
      <c r="BF13595" s="3"/>
      <c r="BG13595" s="3"/>
    </row>
    <row r="13596" spans="1:59" x14ac:dyDescent="0.25">
      <c r="A13596" s="2"/>
      <c r="B13596" s="5"/>
      <c r="C13596" s="5"/>
      <c r="D13596" s="5"/>
      <c r="E13596" s="5"/>
      <c r="F13596" s="5"/>
      <c r="G13596" s="5"/>
      <c r="H13596" s="5"/>
      <c r="I13596" s="3"/>
      <c r="J13596" s="5"/>
      <c r="K13596" s="5"/>
      <c r="L13596" s="5"/>
      <c r="M13596" s="5"/>
      <c r="AJ13596" s="3"/>
      <c r="AK13596" s="3"/>
      <c r="AL13596" s="3"/>
      <c r="AM13596" s="5"/>
      <c r="AN13596" s="5"/>
      <c r="AO13596" s="5"/>
      <c r="AP13596" s="5"/>
      <c r="AQ13596" s="5"/>
      <c r="AR13596" s="5"/>
      <c r="AS13596" s="5"/>
      <c r="AT13596" s="3"/>
      <c r="AU13596" s="5"/>
      <c r="AV13596" s="3"/>
      <c r="AW13596" s="3"/>
      <c r="AX13596" s="3"/>
      <c r="AY13596" s="3"/>
      <c r="AZ13596" s="3"/>
      <c r="BA13596" s="3"/>
      <c r="BB13596" s="3"/>
      <c r="BC13596" s="3"/>
      <c r="BD13596" s="3"/>
      <c r="BE13596" s="3"/>
      <c r="BF13596" s="3"/>
      <c r="BG13596" s="3"/>
    </row>
    <row r="13597" spans="1:59" x14ac:dyDescent="0.25">
      <c r="A13597" s="2"/>
      <c r="B13597" s="5"/>
      <c r="C13597" s="5"/>
      <c r="D13597" s="5"/>
      <c r="E13597" s="5"/>
      <c r="F13597" s="5"/>
      <c r="G13597" s="5"/>
      <c r="H13597" s="5"/>
      <c r="I13597" s="3"/>
      <c r="J13597" s="5"/>
      <c r="K13597" s="5"/>
      <c r="L13597" s="5"/>
      <c r="M13597" s="5"/>
      <c r="AJ13597" s="5"/>
      <c r="AK13597" s="5"/>
      <c r="AL13597" s="5"/>
      <c r="AM13597" s="5"/>
      <c r="AN13597" s="5"/>
      <c r="AO13597" s="5"/>
      <c r="AP13597" s="5"/>
      <c r="AQ13597" s="3"/>
      <c r="AR13597" s="5"/>
      <c r="AS13597" s="5"/>
      <c r="AT13597" s="3"/>
      <c r="AU13597" s="5"/>
      <c r="AV13597" s="3"/>
      <c r="AW13597" s="3"/>
      <c r="AX13597" s="3"/>
      <c r="AY13597" s="3"/>
      <c r="AZ13597" s="3"/>
      <c r="BA13597" s="3"/>
      <c r="BB13597" s="3"/>
      <c r="BC13597" s="3"/>
      <c r="BD13597" s="3"/>
      <c r="BE13597" s="3"/>
      <c r="BF13597" s="3"/>
      <c r="BG13597" s="3"/>
    </row>
    <row r="13598" spans="1:59" x14ac:dyDescent="0.25">
      <c r="A13598" s="2"/>
      <c r="B13598" s="5"/>
      <c r="C13598" s="5"/>
      <c r="D13598" s="5"/>
      <c r="E13598" s="5"/>
      <c r="F13598" s="5"/>
      <c r="G13598" s="5"/>
      <c r="H13598" s="5"/>
      <c r="I13598" s="3"/>
      <c r="J13598" s="5"/>
      <c r="K13598" s="5"/>
      <c r="L13598" s="5"/>
      <c r="M13598" s="5"/>
      <c r="AJ13598" s="3"/>
      <c r="AK13598" s="3"/>
      <c r="AL13598" s="3"/>
      <c r="AM13598" s="3"/>
      <c r="AN13598" s="5"/>
      <c r="AO13598" s="5"/>
      <c r="AP13598" s="5"/>
      <c r="AQ13598" s="3"/>
      <c r="AR13598" s="5"/>
      <c r="AS13598" s="5"/>
      <c r="AT13598" s="3"/>
      <c r="AU13598" s="5"/>
      <c r="AV13598" s="3"/>
      <c r="AW13598" s="3"/>
      <c r="AX13598" s="3"/>
      <c r="AY13598" s="3"/>
      <c r="AZ13598" s="3"/>
      <c r="BA13598" s="3"/>
      <c r="BB13598" s="3"/>
      <c r="BC13598" s="3"/>
      <c r="BD13598" s="3"/>
      <c r="BE13598" s="3"/>
      <c r="BF13598" s="3"/>
      <c r="BG13598" s="3"/>
    </row>
    <row r="13599" spans="1:59" x14ac:dyDescent="0.25">
      <c r="A13599" s="2"/>
      <c r="B13599" s="5"/>
      <c r="C13599" s="5"/>
      <c r="D13599" s="5"/>
      <c r="E13599" s="5"/>
      <c r="F13599" s="5"/>
      <c r="G13599" s="5"/>
      <c r="H13599" s="5"/>
      <c r="I13599" s="3"/>
      <c r="J13599" s="5"/>
      <c r="K13599" s="5"/>
      <c r="L13599" s="5"/>
      <c r="M13599" s="5"/>
      <c r="AJ13599" s="3"/>
      <c r="AK13599" s="3"/>
      <c r="AL13599" s="3"/>
      <c r="AM13599" s="3"/>
      <c r="AN13599" s="5"/>
      <c r="AO13599" s="5"/>
      <c r="AP13599" s="5"/>
      <c r="AQ13599" s="3"/>
      <c r="AR13599" s="5"/>
      <c r="AS13599" s="5"/>
      <c r="AT13599" s="3"/>
      <c r="AU13599" s="5"/>
      <c r="AV13599" s="3"/>
      <c r="AW13599" s="3"/>
      <c r="AX13599" s="3"/>
      <c r="AY13599" s="3"/>
      <c r="AZ13599" s="3"/>
      <c r="BA13599" s="3"/>
      <c r="BB13599" s="3"/>
      <c r="BC13599" s="3"/>
      <c r="BD13599" s="3"/>
      <c r="BE13599" s="3"/>
      <c r="BF13599" s="3"/>
      <c r="BG13599" s="3"/>
    </row>
    <row r="13600" spans="1:59" x14ac:dyDescent="0.25">
      <c r="A13600" s="2"/>
      <c r="B13600" s="5"/>
      <c r="C13600" s="5"/>
      <c r="D13600" s="5"/>
      <c r="E13600" s="5"/>
      <c r="F13600" s="5"/>
      <c r="G13600" s="5"/>
      <c r="H13600" s="5"/>
      <c r="I13600" s="3"/>
      <c r="J13600" s="5"/>
      <c r="K13600" s="5"/>
      <c r="L13600" s="5"/>
      <c r="M13600" s="5"/>
      <c r="AJ13600" s="3"/>
      <c r="AK13600" s="3"/>
      <c r="AL13600" s="3"/>
      <c r="AM13600" s="3"/>
      <c r="AN13600" s="5"/>
      <c r="AO13600" s="5"/>
      <c r="AP13600" s="5"/>
      <c r="AQ13600" s="5"/>
      <c r="AR13600" s="5"/>
      <c r="AS13600" s="5"/>
      <c r="AT13600" s="3"/>
      <c r="AU13600" s="5"/>
      <c r="AV13600" s="3"/>
      <c r="AW13600" s="3"/>
      <c r="AX13600" s="3"/>
      <c r="AY13600" s="3"/>
      <c r="AZ13600" s="3"/>
      <c r="BA13600" s="3"/>
      <c r="BB13600" s="3"/>
      <c r="BC13600" s="3"/>
      <c r="BD13600" s="3"/>
      <c r="BE13600" s="3"/>
      <c r="BF13600" s="3"/>
      <c r="BG13600" s="3"/>
    </row>
    <row r="13601" spans="1:59" x14ac:dyDescent="0.25">
      <c r="A13601" s="2"/>
      <c r="B13601" s="5"/>
      <c r="C13601" s="5"/>
      <c r="D13601" s="5"/>
      <c r="E13601" s="5"/>
      <c r="F13601" s="5"/>
      <c r="G13601" s="5"/>
      <c r="H13601" s="5"/>
      <c r="I13601" s="3"/>
      <c r="J13601" s="5"/>
      <c r="K13601" s="5"/>
      <c r="L13601" s="5"/>
      <c r="M13601" s="5"/>
      <c r="AJ13601" s="3"/>
      <c r="AK13601" s="3"/>
      <c r="AL13601" s="3"/>
      <c r="AM13601" s="5"/>
      <c r="AN13601" s="5"/>
      <c r="AO13601" s="5"/>
      <c r="AP13601" s="5"/>
      <c r="AQ13601" s="5"/>
      <c r="AR13601" s="5"/>
      <c r="AS13601" s="5"/>
      <c r="AT13601" s="3"/>
      <c r="AU13601" s="5"/>
      <c r="AV13601" s="3"/>
      <c r="AW13601" s="3"/>
      <c r="AX13601" s="3"/>
      <c r="AY13601" s="3"/>
      <c r="AZ13601" s="3"/>
      <c r="BA13601" s="3"/>
      <c r="BB13601" s="3"/>
      <c r="BC13601" s="3"/>
      <c r="BD13601" s="3"/>
      <c r="BE13601" s="3"/>
      <c r="BF13601" s="3"/>
      <c r="BG13601" s="3"/>
    </row>
    <row r="13602" spans="1:59" x14ac:dyDescent="0.25">
      <c r="A13602" s="2"/>
      <c r="B13602" s="5"/>
      <c r="C13602" s="5"/>
      <c r="D13602" s="5"/>
      <c r="E13602" s="5"/>
      <c r="F13602" s="5"/>
      <c r="G13602" s="5"/>
      <c r="H13602" s="5"/>
      <c r="I13602" s="3"/>
      <c r="J13602" s="5"/>
      <c r="K13602" s="5"/>
      <c r="L13602" s="5"/>
      <c r="M13602" s="5"/>
      <c r="AJ13602" s="5"/>
      <c r="AK13602" s="5"/>
      <c r="AL13602" s="5"/>
      <c r="AM13602" s="5"/>
      <c r="AN13602" s="5"/>
      <c r="AO13602" s="5"/>
      <c r="AP13602" s="5"/>
      <c r="AQ13602" s="3"/>
      <c r="AR13602" s="5"/>
      <c r="AS13602" s="5"/>
      <c r="AT13602" s="3"/>
      <c r="AU13602" s="5"/>
      <c r="AV13602" s="3"/>
      <c r="AW13602" s="3"/>
      <c r="AX13602" s="3"/>
      <c r="AY13602" s="3"/>
      <c r="AZ13602" s="3"/>
      <c r="BA13602" s="3"/>
      <c r="BB13602" s="3"/>
      <c r="BC13602" s="3"/>
      <c r="BD13602" s="3"/>
      <c r="BE13602" s="3"/>
      <c r="BF13602" s="3"/>
      <c r="BG13602" s="3"/>
    </row>
    <row r="13603" spans="1:59" x14ac:dyDescent="0.25">
      <c r="A13603" s="2"/>
      <c r="B13603" s="5"/>
      <c r="C13603" s="5"/>
      <c r="D13603" s="5"/>
      <c r="E13603" s="5"/>
      <c r="F13603" s="5"/>
      <c r="G13603" s="5"/>
      <c r="H13603" s="5"/>
      <c r="I13603" s="3"/>
      <c r="J13603" s="5"/>
      <c r="K13603" s="5"/>
      <c r="L13603" s="5"/>
      <c r="M13603" s="5"/>
      <c r="AJ13603" s="3"/>
      <c r="AK13603" s="3"/>
      <c r="AL13603" s="3"/>
      <c r="AM13603" s="3"/>
      <c r="AN13603" s="5"/>
      <c r="AO13603" s="5"/>
      <c r="AP13603" s="5"/>
      <c r="AQ13603" s="3"/>
      <c r="AR13603" s="5"/>
      <c r="AS13603" s="5"/>
      <c r="AT13603" s="3"/>
      <c r="AU13603" s="5"/>
      <c r="AV13603" s="3"/>
      <c r="AW13603" s="3"/>
      <c r="AX13603" s="3"/>
      <c r="AY13603" s="3"/>
      <c r="AZ13603" s="3"/>
      <c r="BA13603" s="3"/>
      <c r="BB13603" s="3"/>
      <c r="BC13603" s="3"/>
      <c r="BD13603" s="3"/>
      <c r="BE13603" s="3"/>
      <c r="BF13603" s="3"/>
      <c r="BG13603" s="3"/>
    </row>
    <row r="13604" spans="1:59" x14ac:dyDescent="0.25">
      <c r="A13604" s="2"/>
      <c r="B13604" s="5"/>
      <c r="C13604" s="5"/>
      <c r="D13604" s="5"/>
      <c r="E13604" s="5"/>
      <c r="F13604" s="5"/>
      <c r="G13604" s="5"/>
      <c r="H13604" s="5"/>
      <c r="I13604" s="3"/>
      <c r="J13604" s="5"/>
      <c r="K13604" s="5"/>
      <c r="L13604" s="5"/>
      <c r="M13604" s="5"/>
      <c r="AJ13604" s="3"/>
      <c r="AK13604" s="3"/>
      <c r="AL13604" s="3"/>
      <c r="AM13604" s="3"/>
      <c r="AN13604" s="5"/>
      <c r="AO13604" s="5"/>
      <c r="AP13604" s="5"/>
      <c r="AQ13604" s="3"/>
      <c r="AR13604" s="5"/>
      <c r="AS13604" s="5"/>
      <c r="AT13604" s="3"/>
      <c r="AU13604" s="5"/>
      <c r="AV13604" s="3"/>
      <c r="AW13604" s="3"/>
      <c r="AX13604" s="3"/>
      <c r="AY13604" s="3"/>
      <c r="AZ13604" s="3"/>
      <c r="BA13604" s="3"/>
      <c r="BB13604" s="3"/>
      <c r="BC13604" s="3"/>
      <c r="BD13604" s="3"/>
      <c r="BE13604" s="3"/>
      <c r="BF13604" s="3"/>
      <c r="BG13604" s="3"/>
    </row>
    <row r="13605" spans="1:59" x14ac:dyDescent="0.25">
      <c r="A13605" s="2"/>
      <c r="B13605" s="5"/>
      <c r="C13605" s="5"/>
      <c r="D13605" s="5"/>
      <c r="E13605" s="5"/>
      <c r="F13605" s="5"/>
      <c r="G13605" s="5"/>
      <c r="H13605" s="5"/>
      <c r="I13605" s="3"/>
      <c r="J13605" s="5"/>
      <c r="K13605" s="5"/>
      <c r="L13605" s="5"/>
      <c r="M13605" s="5"/>
      <c r="AJ13605" s="3"/>
      <c r="AK13605" s="3"/>
      <c r="AL13605" s="3"/>
      <c r="AM13605" s="3"/>
      <c r="AN13605" s="5"/>
      <c r="AO13605" s="5"/>
      <c r="AP13605" s="5"/>
      <c r="AQ13605" s="5"/>
      <c r="AR13605" s="5"/>
      <c r="AS13605" s="5"/>
      <c r="AT13605" s="3"/>
      <c r="AU13605" s="5"/>
      <c r="AV13605" s="3"/>
      <c r="AW13605" s="3"/>
      <c r="AX13605" s="3"/>
      <c r="AY13605" s="3"/>
      <c r="AZ13605" s="3"/>
      <c r="BA13605" s="3"/>
      <c r="BB13605" s="3"/>
      <c r="BC13605" s="3"/>
      <c r="BD13605" s="3"/>
      <c r="BE13605" s="3"/>
      <c r="BF13605" s="3"/>
      <c r="BG13605" s="3"/>
    </row>
    <row r="13606" spans="1:59" x14ac:dyDescent="0.25">
      <c r="A13606" s="2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  <c r="L13606" s="5"/>
      <c r="M13606" s="5"/>
      <c r="AJ13606" s="3"/>
      <c r="AK13606" s="3"/>
      <c r="AL13606" s="3"/>
      <c r="AM13606" s="5"/>
      <c r="AN13606" s="5"/>
      <c r="AO13606" s="5"/>
      <c r="AP13606" s="5"/>
      <c r="AQ13606" s="5"/>
      <c r="AR13606" s="5"/>
      <c r="AS13606" s="5"/>
      <c r="AT13606" s="3"/>
      <c r="AU13606" s="5"/>
      <c r="AV13606" s="3"/>
      <c r="AW13606" s="3"/>
      <c r="AX13606" s="3"/>
      <c r="AY13606" s="3"/>
      <c r="AZ13606" s="3"/>
      <c r="BA13606" s="3"/>
      <c r="BB13606" s="3"/>
      <c r="BC13606" s="3"/>
      <c r="BD13606" s="3"/>
      <c r="BE13606" s="3"/>
      <c r="BF13606" s="3"/>
      <c r="BG13606" s="3"/>
    </row>
    <row r="13607" spans="1:59" x14ac:dyDescent="0.25">
      <c r="A13607" s="2"/>
      <c r="B13607" s="5"/>
      <c r="C13607" s="5"/>
      <c r="D13607" s="5"/>
      <c r="E13607" s="5"/>
      <c r="F13607" s="5"/>
      <c r="G13607" s="5"/>
      <c r="H13607" s="5"/>
      <c r="I13607" s="3"/>
      <c r="J13607" s="5"/>
      <c r="K13607" s="5"/>
      <c r="L13607" s="5"/>
      <c r="M13607" s="5"/>
      <c r="AJ13607" s="5"/>
      <c r="AK13607" s="5"/>
      <c r="AL13607" s="5"/>
      <c r="AM13607" s="5"/>
      <c r="AN13607" s="5"/>
      <c r="AO13607" s="5"/>
      <c r="AP13607" s="5"/>
      <c r="AQ13607" s="3"/>
      <c r="AR13607" s="3"/>
      <c r="AS13607" s="3"/>
      <c r="AT13607" s="3"/>
      <c r="AU13607" s="5"/>
      <c r="AV13607" s="3"/>
      <c r="AW13607" s="3"/>
      <c r="AX13607" s="3"/>
      <c r="AY13607" s="3"/>
      <c r="AZ13607" s="3"/>
      <c r="BA13607" s="3"/>
      <c r="BB13607" s="3"/>
      <c r="BC13607" s="3"/>
      <c r="BD13607" s="3"/>
      <c r="BE13607" s="3"/>
      <c r="BF13607" s="3"/>
      <c r="BG13607" s="3"/>
    </row>
    <row r="13608" spans="1:59" x14ac:dyDescent="0.25">
      <c r="A13608" s="2"/>
      <c r="B13608" s="5"/>
      <c r="C13608" s="5"/>
      <c r="D13608" s="5"/>
      <c r="E13608" s="5"/>
      <c r="F13608" s="5"/>
      <c r="G13608" s="5"/>
      <c r="H13608" s="5"/>
      <c r="I13608" s="5"/>
      <c r="J13608" s="5"/>
      <c r="K13608" s="5"/>
      <c r="L13608" s="5"/>
      <c r="M13608" s="5"/>
      <c r="AJ13608" s="5"/>
      <c r="AK13608" s="3"/>
      <c r="AL13608" s="3"/>
      <c r="AM13608" s="5"/>
      <c r="AN13608" s="5"/>
      <c r="AO13608" s="5"/>
      <c r="AP13608" s="5"/>
      <c r="AQ13608" s="5"/>
      <c r="AR13608" s="5"/>
      <c r="AS13608" s="5"/>
      <c r="AT13608" s="3"/>
      <c r="AU13608" s="5"/>
      <c r="AV13608" s="3"/>
      <c r="AW13608" s="3"/>
      <c r="AX13608" s="3"/>
      <c r="AY13608" s="3"/>
      <c r="AZ13608" s="3"/>
      <c r="BA13608" s="3"/>
      <c r="BB13608" s="3"/>
      <c r="BC13608" s="3"/>
      <c r="BD13608" s="3"/>
      <c r="BE13608" s="3"/>
      <c r="BF13608" s="3"/>
      <c r="BG13608" s="3"/>
    </row>
    <row r="13609" spans="1:59" x14ac:dyDescent="0.25">
      <c r="A13609" s="2"/>
      <c r="B13609" s="5"/>
      <c r="C13609" s="5"/>
      <c r="D13609" s="5"/>
      <c r="E13609" s="5"/>
      <c r="F13609" s="5"/>
      <c r="G13609" s="5"/>
      <c r="H13609" s="5"/>
      <c r="I13609" s="3"/>
      <c r="J13609" s="5"/>
      <c r="K13609" s="5"/>
      <c r="L13609" s="5"/>
      <c r="M13609" s="5"/>
      <c r="AJ13609" s="3"/>
      <c r="AK13609" s="3"/>
      <c r="AL13609" s="3"/>
      <c r="AM13609" s="3"/>
      <c r="AN13609" s="3"/>
      <c r="AO13609" s="5"/>
      <c r="AP13609" s="5"/>
      <c r="AQ13609" s="3"/>
      <c r="AR13609" s="3"/>
      <c r="AS13609" s="3"/>
      <c r="AT13609" s="3"/>
      <c r="AU13609" s="5"/>
      <c r="AV13609" s="3"/>
      <c r="AW13609" s="3"/>
      <c r="AX13609" s="3"/>
      <c r="AY13609" s="3"/>
      <c r="AZ13609" s="3"/>
      <c r="BA13609" s="3"/>
      <c r="BB13609" s="3"/>
      <c r="BC13609" s="3"/>
      <c r="BD13609" s="3"/>
      <c r="BE13609" s="3"/>
      <c r="BF13609" s="3"/>
      <c r="BG13609" s="3"/>
    </row>
    <row r="13610" spans="1:59" x14ac:dyDescent="0.25">
      <c r="A13610" s="2"/>
      <c r="B13610" s="5"/>
      <c r="C13610" s="5"/>
      <c r="D13610" s="5"/>
      <c r="E13610" s="5"/>
      <c r="F13610" s="5"/>
      <c r="G13610" s="5"/>
      <c r="H13610" s="5"/>
      <c r="I13610" s="5"/>
      <c r="J13610" s="5"/>
      <c r="K13610" s="5"/>
      <c r="L13610" s="5"/>
      <c r="M13610" s="5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3"/>
      <c r="AU13610" s="5"/>
      <c r="AV13610" s="3"/>
      <c r="AW13610" s="3"/>
      <c r="AX13610" s="3"/>
      <c r="AY13610" s="3"/>
      <c r="AZ13610" s="3"/>
      <c r="BA13610" s="3"/>
      <c r="BB13610" s="3"/>
      <c r="BC13610" s="3"/>
      <c r="BD13610" s="3"/>
      <c r="BE13610" s="3"/>
      <c r="BF13610" s="3"/>
      <c r="BG13610" s="3"/>
    </row>
    <row r="13611" spans="1:59" x14ac:dyDescent="0.25">
      <c r="A13611" s="2"/>
      <c r="B13611" s="5"/>
      <c r="C13611" s="5"/>
      <c r="D13611" s="5"/>
      <c r="E13611" s="5"/>
      <c r="F13611" s="5"/>
      <c r="G13611" s="5"/>
      <c r="H13611" s="5"/>
      <c r="I13611" s="5"/>
      <c r="J13611" s="5"/>
      <c r="K13611" s="5"/>
      <c r="L13611" s="5"/>
      <c r="M13611" s="5"/>
      <c r="AJ13611" s="3"/>
      <c r="AK13611" s="3"/>
      <c r="AL13611" s="3"/>
      <c r="AM13611" s="3"/>
      <c r="AN13611" s="3"/>
      <c r="AO13611" s="5"/>
      <c r="AP13611" s="5"/>
      <c r="AQ13611" s="5"/>
      <c r="AR13611" s="5"/>
      <c r="AS13611" s="5"/>
      <c r="AT13611" s="3"/>
      <c r="AU13611" s="5"/>
      <c r="AV13611" s="3"/>
      <c r="AW13611" s="3"/>
      <c r="AX13611" s="3"/>
      <c r="AY13611" s="3"/>
      <c r="AZ13611" s="3"/>
      <c r="BA13611" s="3"/>
      <c r="BB13611" s="3"/>
      <c r="BC13611" s="3"/>
      <c r="BD13611" s="3"/>
      <c r="BE13611" s="3"/>
      <c r="BF13611" s="3"/>
      <c r="BG13611" s="3"/>
    </row>
    <row r="13612" spans="1:59" x14ac:dyDescent="0.25">
      <c r="A13612" s="2"/>
      <c r="B13612" s="5"/>
      <c r="C13612" s="5"/>
      <c r="D13612" s="5"/>
      <c r="E13612" s="5"/>
      <c r="F13612" s="5"/>
      <c r="G13612" s="5"/>
      <c r="H13612" s="5"/>
      <c r="I13612" s="3"/>
      <c r="J13612" s="5"/>
      <c r="K13612" s="5"/>
      <c r="L13612" s="5"/>
      <c r="M13612" s="5"/>
      <c r="AJ13612" s="3"/>
      <c r="AK13612" s="3"/>
      <c r="AL13612" s="3"/>
      <c r="AM13612" s="3"/>
      <c r="AN13612" s="3"/>
      <c r="AO13612" s="5"/>
      <c r="AP13612" s="5"/>
      <c r="AQ13612" s="5"/>
      <c r="AR13612" s="5"/>
      <c r="AS13612" s="5"/>
      <c r="AT13612" s="3"/>
      <c r="AU13612" s="5"/>
      <c r="AV13612" s="3"/>
      <c r="AW13612" s="3"/>
      <c r="AX13612" s="3"/>
      <c r="AY13612" s="3"/>
      <c r="AZ13612" s="3"/>
      <c r="BA13612" s="3"/>
      <c r="BB13612" s="3"/>
      <c r="BC13612" s="3"/>
      <c r="BD13612" s="3"/>
      <c r="BE13612" s="3"/>
      <c r="BF13612" s="3"/>
      <c r="BG13612" s="3"/>
    </row>
    <row r="13613" spans="1:59" x14ac:dyDescent="0.25">
      <c r="A13613" s="2"/>
      <c r="B13613" s="5"/>
      <c r="C13613" s="5"/>
      <c r="D13613" s="5"/>
      <c r="E13613" s="5"/>
      <c r="F13613" s="5"/>
      <c r="G13613" s="5"/>
      <c r="H13613" s="5"/>
      <c r="I13613" s="5"/>
      <c r="J13613" s="5"/>
      <c r="K13613" s="5"/>
      <c r="L13613" s="5"/>
      <c r="M13613" s="5"/>
      <c r="AJ13613" s="5"/>
      <c r="AK13613" s="5"/>
      <c r="AL13613" s="3"/>
      <c r="AM13613" s="3"/>
      <c r="AN13613" s="5"/>
      <c r="AO13613" s="5"/>
      <c r="AP13613" s="5"/>
      <c r="AQ13613" s="5"/>
      <c r="AR13613" s="5"/>
      <c r="AS13613" s="5"/>
      <c r="AT13613" s="3"/>
      <c r="AU13613" s="5"/>
      <c r="AV13613" s="3"/>
      <c r="AW13613" s="3"/>
      <c r="AX13613" s="3"/>
      <c r="AY13613" s="3"/>
      <c r="AZ13613" s="3"/>
      <c r="BA13613" s="3"/>
      <c r="BB13613" s="3"/>
      <c r="BC13613" s="3"/>
      <c r="BD13613" s="3"/>
      <c r="BE13613" s="3"/>
      <c r="BF13613" s="3"/>
      <c r="BG13613" s="3"/>
    </row>
    <row r="13614" spans="1:59" x14ac:dyDescent="0.25">
      <c r="A13614" s="2"/>
      <c r="B13614" s="5"/>
      <c r="C13614" s="5"/>
      <c r="D13614" s="5"/>
      <c r="E13614" s="5"/>
      <c r="F13614" s="5"/>
      <c r="G13614" s="5"/>
      <c r="H13614" s="5"/>
      <c r="I13614" s="5"/>
      <c r="J13614" s="5"/>
      <c r="K13614" s="5"/>
      <c r="L13614" s="5"/>
      <c r="M13614" s="5"/>
      <c r="AJ13614" s="3"/>
      <c r="AK13614" s="3"/>
      <c r="AL13614" s="3"/>
      <c r="AM13614" s="3"/>
      <c r="AN13614" s="3"/>
      <c r="AO13614" s="5"/>
      <c r="AP13614" s="5"/>
      <c r="AQ13614" s="5"/>
      <c r="AR13614" s="5"/>
      <c r="AS13614" s="5"/>
      <c r="AT13614" s="3"/>
      <c r="AU13614" s="5"/>
      <c r="AV13614" s="3"/>
      <c r="AW13614" s="3"/>
      <c r="AX13614" s="3"/>
      <c r="AY13614" s="3"/>
      <c r="AZ13614" s="3"/>
      <c r="BA13614" s="3"/>
      <c r="BB13614" s="3"/>
      <c r="BC13614" s="3"/>
      <c r="BD13614" s="3"/>
      <c r="BE13614" s="3"/>
      <c r="BF13614" s="3"/>
      <c r="BG13614" s="3"/>
    </row>
    <row r="13615" spans="1:59" x14ac:dyDescent="0.25">
      <c r="A13615" s="2"/>
      <c r="B13615" s="5"/>
      <c r="C13615" s="5"/>
      <c r="D13615" s="5"/>
      <c r="E13615" s="5"/>
      <c r="F13615" s="5"/>
      <c r="G13615" s="5"/>
      <c r="H13615" s="5"/>
      <c r="I13615" s="5"/>
      <c r="J13615" s="5"/>
      <c r="K13615" s="5"/>
      <c r="L13615" s="5"/>
      <c r="M13615" s="5"/>
      <c r="AJ13615" s="3"/>
      <c r="AK13615" s="3"/>
      <c r="AL13615" s="3"/>
      <c r="AM13615" s="3"/>
      <c r="AN13615" s="3"/>
      <c r="AO13615" s="5"/>
      <c r="AP13615" s="5"/>
      <c r="AQ13615" s="3"/>
      <c r="AR13615" s="5"/>
      <c r="AS13615" s="3"/>
      <c r="AT13615" s="3"/>
      <c r="AU13615" s="5"/>
      <c r="AV13615" s="3"/>
      <c r="AW13615" s="3"/>
      <c r="AX13615" s="3"/>
      <c r="AY13615" s="3"/>
      <c r="AZ13615" s="3"/>
      <c r="BA13615" s="3"/>
      <c r="BB13615" s="3"/>
      <c r="BC13615" s="3"/>
      <c r="BD13615" s="3"/>
      <c r="BE13615" s="3"/>
      <c r="BF13615" s="3"/>
      <c r="BG13615" s="3"/>
    </row>
    <row r="13616" spans="1:59" x14ac:dyDescent="0.25">
      <c r="A13616" s="2"/>
      <c r="B13616" s="5"/>
      <c r="C13616" s="5"/>
      <c r="D13616" s="5"/>
      <c r="E13616" s="5"/>
      <c r="F13616" s="5"/>
      <c r="G13616" s="5"/>
      <c r="H13616" s="5"/>
      <c r="I13616" s="3"/>
      <c r="J13616" s="5"/>
      <c r="K13616" s="5"/>
      <c r="L13616" s="5"/>
      <c r="M13616" s="5"/>
      <c r="AJ13616" s="3"/>
      <c r="AK13616" s="3"/>
      <c r="AL13616" s="3"/>
      <c r="AM13616" s="3"/>
      <c r="AN13616" s="3"/>
      <c r="AO13616" s="5"/>
      <c r="AP13616" s="5"/>
      <c r="AQ13616" s="5"/>
      <c r="AR13616" s="5"/>
      <c r="AS13616" s="5"/>
      <c r="AT13616" s="3"/>
      <c r="AU13616" s="5"/>
      <c r="AV13616" s="3"/>
      <c r="AW13616" s="3"/>
      <c r="AX13616" s="3"/>
      <c r="AY13616" s="3"/>
      <c r="AZ13616" s="3"/>
      <c r="BA13616" s="3"/>
      <c r="BB13616" s="3"/>
      <c r="BC13616" s="3"/>
      <c r="BD13616" s="3"/>
      <c r="BE13616" s="3"/>
      <c r="BF13616" s="3"/>
      <c r="BG13616" s="3"/>
    </row>
    <row r="13617" spans="1:59" x14ac:dyDescent="0.25">
      <c r="A13617" s="2"/>
      <c r="B13617" s="5"/>
      <c r="C13617" s="5"/>
      <c r="D13617" s="5"/>
      <c r="E13617" s="5"/>
      <c r="F13617" s="5"/>
      <c r="G13617" s="5"/>
      <c r="H13617" s="5"/>
      <c r="I13617" s="5"/>
      <c r="J13617" s="5"/>
      <c r="K13617" s="5"/>
      <c r="L13617" s="5"/>
      <c r="M13617" s="5"/>
      <c r="AJ13617" s="3"/>
      <c r="AK13617" s="3"/>
      <c r="AL13617" s="3"/>
      <c r="AM13617" s="3"/>
      <c r="AN13617" s="3"/>
      <c r="AO13617" s="5"/>
      <c r="AP13617" s="5"/>
      <c r="AQ13617" s="5"/>
      <c r="AR13617" s="5"/>
      <c r="AS13617" s="5"/>
      <c r="AT13617" s="3"/>
      <c r="AU13617" s="5"/>
      <c r="AV13617" s="3"/>
      <c r="AW13617" s="3"/>
      <c r="AX13617" s="3"/>
      <c r="AY13617" s="3"/>
      <c r="AZ13617" s="3"/>
      <c r="BA13617" s="3"/>
      <c r="BB13617" s="3"/>
      <c r="BC13617" s="3"/>
      <c r="BD13617" s="3"/>
      <c r="BE13617" s="3"/>
      <c r="BF13617" s="3"/>
      <c r="BG13617" s="3"/>
    </row>
    <row r="13618" spans="1:59" x14ac:dyDescent="0.25">
      <c r="A13618" s="2"/>
      <c r="B13618" s="5"/>
      <c r="C13618" s="5"/>
      <c r="D13618" s="5"/>
      <c r="E13618" s="5"/>
      <c r="F13618" s="5"/>
      <c r="G13618" s="5"/>
      <c r="H13618" s="5"/>
      <c r="I13618" s="5"/>
      <c r="J13618" s="5"/>
      <c r="K13618" s="5"/>
      <c r="L13618" s="5"/>
      <c r="M13618" s="5"/>
      <c r="AJ13618" s="3"/>
      <c r="AK13618" s="3"/>
      <c r="AL13618" s="3"/>
      <c r="AM13618" s="3"/>
      <c r="AN13618" s="5"/>
      <c r="AO13618" s="5"/>
      <c r="AP13618" s="5"/>
      <c r="AQ13618" s="5"/>
      <c r="AR13618" s="5"/>
      <c r="AS13618" s="5"/>
      <c r="AT13618" s="3"/>
      <c r="AU13618" s="5"/>
      <c r="AV13618" s="3"/>
      <c r="AW13618" s="3"/>
      <c r="AX13618" s="3"/>
      <c r="AY13618" s="3"/>
      <c r="AZ13618" s="3"/>
      <c r="BA13618" s="3"/>
      <c r="BB13618" s="3"/>
      <c r="BC13618" s="3"/>
      <c r="BD13618" s="3"/>
      <c r="BE13618" s="3"/>
      <c r="BF13618" s="3"/>
      <c r="BG13618" s="3"/>
    </row>
    <row r="13619" spans="1:59" x14ac:dyDescent="0.25">
      <c r="A13619" s="2"/>
      <c r="B13619" s="5"/>
      <c r="C13619" s="5"/>
      <c r="D13619" s="5"/>
      <c r="E13619" s="5"/>
      <c r="F13619" s="5"/>
      <c r="G13619" s="5"/>
      <c r="H13619" s="5"/>
      <c r="I13619" s="5"/>
      <c r="J13619" s="5"/>
      <c r="K13619" s="5"/>
      <c r="L13619" s="5"/>
      <c r="M13619" s="5"/>
      <c r="AJ13619" s="3"/>
      <c r="AK13619" s="3"/>
      <c r="AL13619" s="3"/>
      <c r="AM13619" s="5"/>
      <c r="AN13619" s="5"/>
      <c r="AO13619" s="5"/>
      <c r="AP13619" s="5"/>
      <c r="AQ13619" s="5"/>
      <c r="AR13619" s="5"/>
      <c r="AS13619" s="5"/>
      <c r="AT13619" s="3"/>
      <c r="AU13619" s="5"/>
      <c r="AV13619" s="3"/>
      <c r="AW13619" s="3"/>
      <c r="AX13619" s="3"/>
      <c r="AY13619" s="3"/>
      <c r="AZ13619" s="3"/>
      <c r="BA13619" s="3"/>
      <c r="BB13619" s="3"/>
      <c r="BC13619" s="3"/>
      <c r="BD13619" s="3"/>
      <c r="BE13619" s="3"/>
      <c r="BF13619" s="3"/>
      <c r="BG13619" s="3"/>
    </row>
    <row r="13620" spans="1:59" x14ac:dyDescent="0.25">
      <c r="A13620" s="2"/>
      <c r="B13620" s="5"/>
      <c r="C13620" s="5"/>
      <c r="D13620" s="5"/>
      <c r="E13620" s="5"/>
      <c r="F13620" s="5"/>
      <c r="G13620" s="5"/>
      <c r="H13620" s="5"/>
      <c r="I13620" s="5"/>
      <c r="J13620" s="5"/>
      <c r="K13620" s="5"/>
      <c r="L13620" s="5"/>
      <c r="M13620" s="5"/>
      <c r="AJ13620" s="5"/>
      <c r="AK13620" s="5"/>
      <c r="AL13620" s="5"/>
      <c r="AM13620" s="5"/>
      <c r="AN13620" s="5"/>
      <c r="AO13620" s="5"/>
      <c r="AP13620" s="5"/>
      <c r="AQ13620" s="3"/>
      <c r="AR13620" s="5"/>
      <c r="AS13620" s="5"/>
      <c r="AT13620" s="3"/>
      <c r="AU13620" s="5"/>
      <c r="AV13620" s="3"/>
      <c r="AW13620" s="3"/>
      <c r="AX13620" s="3"/>
      <c r="AY13620" s="3"/>
      <c r="AZ13620" s="3"/>
      <c r="BA13620" s="3"/>
      <c r="BB13620" s="3"/>
      <c r="BC13620" s="3"/>
      <c r="BD13620" s="3"/>
      <c r="BE13620" s="3"/>
      <c r="BF13620" s="3"/>
      <c r="BG13620" s="3"/>
    </row>
    <row r="13621" spans="1:59" x14ac:dyDescent="0.25">
      <c r="A13621" s="2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  <c r="L13621" s="5"/>
      <c r="M13621" s="5"/>
      <c r="AJ13621" s="3"/>
      <c r="AK13621" s="3"/>
      <c r="AL13621" s="3"/>
      <c r="AM13621" s="3"/>
      <c r="AN13621" s="3"/>
      <c r="AO13621" s="5"/>
      <c r="AP13621" s="5"/>
      <c r="AQ13621" s="3"/>
      <c r="AR13621" s="5"/>
      <c r="AS13621" s="5"/>
      <c r="AT13621" s="3"/>
      <c r="AU13621" s="5"/>
      <c r="AV13621" s="3"/>
      <c r="AW13621" s="3"/>
      <c r="AX13621" s="3"/>
      <c r="AY13621" s="3"/>
      <c r="AZ13621" s="3"/>
      <c r="BA13621" s="3"/>
      <c r="BB13621" s="3"/>
      <c r="BC13621" s="3"/>
      <c r="BD13621" s="3"/>
      <c r="BE13621" s="3"/>
      <c r="BF13621" s="3"/>
      <c r="BG13621" s="3"/>
    </row>
    <row r="13622" spans="1:59" x14ac:dyDescent="0.25">
      <c r="A13622" s="2"/>
      <c r="B13622" s="5"/>
      <c r="C13622" s="5"/>
      <c r="D13622" s="5"/>
      <c r="E13622" s="5"/>
      <c r="F13622" s="5"/>
      <c r="G13622" s="5"/>
      <c r="H13622" s="5"/>
      <c r="I13622" s="3"/>
      <c r="J13622" s="5"/>
      <c r="K13622" s="5"/>
      <c r="L13622" s="5"/>
      <c r="M13622" s="5"/>
      <c r="AJ13622" s="3"/>
      <c r="AK13622" s="3"/>
      <c r="AL13622" s="3"/>
      <c r="AM13622" s="3"/>
      <c r="AN13622" s="5"/>
      <c r="AO13622" s="5"/>
      <c r="AP13622" s="5"/>
      <c r="AQ13622" s="3"/>
      <c r="AR13622" s="5"/>
      <c r="AS13622" s="5"/>
      <c r="AT13622" s="3"/>
      <c r="AU13622" s="5"/>
      <c r="AV13622" s="3"/>
      <c r="AW13622" s="3"/>
      <c r="AX13622" s="3"/>
      <c r="AY13622" s="3"/>
      <c r="AZ13622" s="3"/>
      <c r="BA13622" s="3"/>
      <c r="BB13622" s="3"/>
      <c r="BC13622" s="3"/>
      <c r="BD13622" s="3"/>
      <c r="BE13622" s="3"/>
      <c r="BF13622" s="3"/>
      <c r="BG13622" s="3"/>
    </row>
    <row r="13623" spans="1:59" x14ac:dyDescent="0.25">
      <c r="A13623" s="2"/>
      <c r="B13623" s="5"/>
      <c r="C13623" s="5"/>
      <c r="D13623" s="5"/>
      <c r="E13623" s="5"/>
      <c r="F13623" s="5"/>
      <c r="G13623" s="5"/>
      <c r="H13623" s="5"/>
      <c r="I13623" s="5"/>
      <c r="J13623" s="5"/>
      <c r="K13623" s="5"/>
      <c r="L13623" s="5"/>
      <c r="M13623" s="5"/>
      <c r="AJ13623" s="3"/>
      <c r="AK13623" s="3"/>
      <c r="AL13623" s="3"/>
      <c r="AM13623" s="3"/>
      <c r="AN13623" s="3"/>
      <c r="AO13623" s="5"/>
      <c r="AP13623" s="5"/>
      <c r="AQ13623" s="5"/>
      <c r="AR13623" s="5"/>
      <c r="AS13623" s="5"/>
      <c r="AT13623" s="5"/>
      <c r="AU13623" s="3"/>
      <c r="AV13623" s="3"/>
      <c r="AW13623" s="3"/>
      <c r="AX13623" s="3"/>
      <c r="AY13623" s="3"/>
      <c r="AZ13623" s="3"/>
      <c r="BA13623" s="3"/>
      <c r="BB13623" s="3"/>
      <c r="BC13623" s="3"/>
      <c r="BD13623" s="3"/>
      <c r="BE13623" s="3"/>
      <c r="BF13623" s="3"/>
      <c r="BG13623" s="3"/>
    </row>
    <row r="13624" spans="1:59" x14ac:dyDescent="0.25">
      <c r="A13624" s="2"/>
      <c r="B13624" s="5"/>
      <c r="C13624" s="5"/>
      <c r="D13624" s="5"/>
      <c r="E13624" s="5"/>
      <c r="F13624" s="5"/>
      <c r="G13624" s="5"/>
      <c r="H13624" s="5"/>
      <c r="I13624" s="3"/>
      <c r="J13624" s="5"/>
      <c r="K13624" s="5"/>
      <c r="L13624" s="5"/>
      <c r="M13624" s="5"/>
      <c r="AJ13624" s="3"/>
      <c r="AK13624" s="3"/>
      <c r="AL13624" s="3"/>
      <c r="AM13624" s="3"/>
      <c r="AN13624" s="5"/>
      <c r="AO13624" s="5"/>
      <c r="AP13624" s="5"/>
      <c r="AQ13624" s="5"/>
      <c r="AR13624" s="5"/>
      <c r="AS13624" s="5"/>
      <c r="AT13624" s="3"/>
      <c r="AU13624" s="5"/>
      <c r="AV13624" s="3"/>
      <c r="AW13624" s="3"/>
      <c r="AX13624" s="3"/>
      <c r="AY13624" s="3"/>
      <c r="AZ13624" s="3"/>
      <c r="BA13624" s="3"/>
      <c r="BB13624" s="3"/>
      <c r="BC13624" s="3"/>
      <c r="BD13624" s="3"/>
      <c r="BE13624" s="3"/>
      <c r="BF13624" s="3"/>
      <c r="BG13624" s="3"/>
    </row>
    <row r="13625" spans="1:59" x14ac:dyDescent="0.25">
      <c r="A13625" s="2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  <c r="L13625" s="5"/>
      <c r="M13625" s="5"/>
      <c r="AJ13625" s="5"/>
      <c r="AK13625" s="5"/>
      <c r="AL13625" s="3"/>
      <c r="AM13625" s="3"/>
      <c r="AN13625" s="5"/>
      <c r="AO13625" s="5"/>
      <c r="AP13625" s="5"/>
      <c r="AQ13625" s="3"/>
      <c r="AR13625" s="5"/>
      <c r="AS13625" s="5"/>
      <c r="AT13625" s="3"/>
      <c r="AU13625" s="5"/>
      <c r="AV13625" s="3"/>
      <c r="AW13625" s="3"/>
      <c r="AX13625" s="3"/>
      <c r="AY13625" s="3"/>
      <c r="AZ13625" s="3"/>
      <c r="BA13625" s="3"/>
      <c r="BB13625" s="3"/>
      <c r="BC13625" s="3"/>
      <c r="BD13625" s="3"/>
      <c r="BE13625" s="3"/>
      <c r="BF13625" s="3"/>
      <c r="BG13625" s="3"/>
    </row>
    <row r="13626" spans="1:59" x14ac:dyDescent="0.25">
      <c r="A13626" s="2"/>
      <c r="B13626" s="5"/>
      <c r="C13626" s="5"/>
      <c r="D13626" s="5"/>
      <c r="E13626" s="5"/>
      <c r="F13626" s="5"/>
      <c r="G13626" s="5"/>
      <c r="H13626" s="5"/>
      <c r="I13626" s="3"/>
      <c r="J13626" s="5"/>
      <c r="K13626" s="5"/>
      <c r="L13626" s="5"/>
      <c r="M13626" s="5"/>
      <c r="AJ13626" s="3"/>
      <c r="AK13626" s="3"/>
      <c r="AL13626" s="3"/>
      <c r="AM13626" s="3"/>
      <c r="AN13626" s="5"/>
      <c r="AO13626" s="5"/>
      <c r="AP13626" s="5"/>
      <c r="AQ13626" s="3"/>
      <c r="AR13626" s="5"/>
      <c r="AS13626" s="5"/>
      <c r="AT13626" s="3"/>
      <c r="AU13626" s="5"/>
      <c r="AV13626" s="3"/>
      <c r="AW13626" s="3"/>
      <c r="AX13626" s="3"/>
      <c r="AY13626" s="3"/>
      <c r="AZ13626" s="3"/>
      <c r="BA13626" s="3"/>
      <c r="BB13626" s="3"/>
      <c r="BC13626" s="3"/>
      <c r="BD13626" s="3"/>
      <c r="BE13626" s="3"/>
      <c r="BF13626" s="3"/>
      <c r="BG13626" s="3"/>
    </row>
    <row r="13627" spans="1:59" x14ac:dyDescent="0.25">
      <c r="A13627" s="2"/>
      <c r="B13627" s="5"/>
      <c r="C13627" s="5"/>
      <c r="D13627" s="5"/>
      <c r="E13627" s="5"/>
      <c r="F13627" s="5"/>
      <c r="G13627" s="5"/>
      <c r="H13627" s="5"/>
      <c r="I13627" s="3"/>
      <c r="J13627" s="5"/>
      <c r="K13627" s="5"/>
      <c r="L13627" s="5"/>
      <c r="M13627" s="5"/>
      <c r="AJ13627" s="3"/>
      <c r="AK13627" s="3"/>
      <c r="AL13627" s="3"/>
      <c r="AM13627" s="3"/>
      <c r="AN13627" s="5"/>
      <c r="AO13627" s="5"/>
      <c r="AP13627" s="5"/>
      <c r="AQ13627" s="3"/>
      <c r="AR13627" s="5"/>
      <c r="AS13627" s="5"/>
      <c r="AT13627" s="3"/>
      <c r="AU13627" s="5"/>
      <c r="AV13627" s="3"/>
      <c r="AW13627" s="3"/>
      <c r="AX13627" s="3"/>
      <c r="AY13627" s="3"/>
      <c r="AZ13627" s="3"/>
      <c r="BA13627" s="3"/>
      <c r="BB13627" s="3"/>
      <c r="BC13627" s="3"/>
      <c r="BD13627" s="3"/>
      <c r="BE13627" s="3"/>
      <c r="BF13627" s="3"/>
      <c r="BG13627" s="3"/>
    </row>
    <row r="13628" spans="1:59" x14ac:dyDescent="0.25">
      <c r="A13628" s="2"/>
      <c r="B13628" s="5"/>
      <c r="C13628" s="5"/>
      <c r="D13628" s="5"/>
      <c r="E13628" s="5"/>
      <c r="F13628" s="5"/>
      <c r="G13628" s="5"/>
      <c r="H13628" s="5"/>
      <c r="I13628" s="3"/>
      <c r="J13628" s="5"/>
      <c r="K13628" s="5"/>
      <c r="L13628" s="5"/>
      <c r="M13628" s="5"/>
      <c r="AJ13628" s="3"/>
      <c r="AK13628" s="3"/>
      <c r="AL13628" s="3"/>
      <c r="AM13628" s="3"/>
      <c r="AN13628" s="5"/>
      <c r="AO13628" s="5"/>
      <c r="AP13628" s="5"/>
      <c r="AQ13628" s="5"/>
      <c r="AR13628" s="5"/>
      <c r="AS13628" s="5"/>
      <c r="AT13628" s="3"/>
      <c r="AU13628" s="5"/>
      <c r="AV13628" s="3"/>
      <c r="AW13628" s="3"/>
      <c r="AX13628" s="3"/>
      <c r="AY13628" s="3"/>
      <c r="AZ13628" s="3"/>
      <c r="BA13628" s="3"/>
      <c r="BB13628" s="3"/>
      <c r="BC13628" s="3"/>
      <c r="BD13628" s="3"/>
      <c r="BE13628" s="3"/>
      <c r="BF13628" s="3"/>
      <c r="BG13628" s="3"/>
    </row>
    <row r="13629" spans="1:59" x14ac:dyDescent="0.25">
      <c r="A13629" s="2"/>
      <c r="B13629" s="5"/>
      <c r="C13629" s="5"/>
      <c r="D13629" s="5"/>
      <c r="E13629" s="5"/>
      <c r="F13629" s="5"/>
      <c r="G13629" s="5"/>
      <c r="H13629" s="5"/>
      <c r="I13629" s="3"/>
      <c r="J13629" s="5"/>
      <c r="K13629" s="5"/>
      <c r="L13629" s="5"/>
      <c r="M13629" s="5"/>
      <c r="AJ13629" s="3"/>
      <c r="AK13629" s="3"/>
      <c r="AL13629" s="3"/>
      <c r="AM13629" s="3"/>
      <c r="AN13629" s="5"/>
      <c r="AO13629" s="5"/>
      <c r="AP13629" s="5"/>
      <c r="AQ13629" s="5"/>
      <c r="AR13629" s="5"/>
      <c r="AS13629" s="5"/>
      <c r="AT13629" s="3"/>
      <c r="AU13629" s="5"/>
      <c r="AV13629" s="3"/>
      <c r="AW13629" s="3"/>
      <c r="AX13629" s="3"/>
      <c r="AY13629" s="3"/>
      <c r="AZ13629" s="3"/>
      <c r="BA13629" s="3"/>
      <c r="BB13629" s="3"/>
      <c r="BC13629" s="3"/>
      <c r="BD13629" s="3"/>
      <c r="BE13629" s="3"/>
      <c r="BF13629" s="3"/>
      <c r="BG13629" s="3"/>
    </row>
    <row r="13630" spans="1:59" x14ac:dyDescent="0.25">
      <c r="A13630" s="2"/>
      <c r="B13630" s="5"/>
      <c r="C13630" s="5"/>
      <c r="D13630" s="5"/>
      <c r="E13630" s="5"/>
      <c r="F13630" s="5"/>
      <c r="G13630" s="5"/>
      <c r="H13630" s="5"/>
      <c r="I13630" s="3"/>
      <c r="J13630" s="5"/>
      <c r="K13630" s="5"/>
      <c r="L13630" s="5"/>
      <c r="M13630" s="5"/>
      <c r="AJ13630" s="5"/>
      <c r="AK13630" s="5"/>
      <c r="AL13630" s="3"/>
      <c r="AM13630" s="3"/>
      <c r="AN13630" s="5"/>
      <c r="AO13630" s="5"/>
      <c r="AP13630" s="5"/>
      <c r="AQ13630" s="3"/>
      <c r="AR13630" s="3"/>
      <c r="AS13630" s="3"/>
      <c r="AT13630" s="3"/>
      <c r="AU13630" s="5"/>
      <c r="AV13630" s="3"/>
      <c r="AW13630" s="3"/>
      <c r="AX13630" s="3"/>
      <c r="AY13630" s="3"/>
      <c r="AZ13630" s="3"/>
      <c r="BA13630" s="3"/>
      <c r="BB13630" s="3"/>
      <c r="BC13630" s="3"/>
      <c r="BD13630" s="3"/>
      <c r="BE13630" s="3"/>
      <c r="BF13630" s="3"/>
      <c r="BG13630" s="3"/>
    </row>
    <row r="13631" spans="1:59" x14ac:dyDescent="0.25">
      <c r="A13631" s="2"/>
      <c r="B13631" s="5"/>
      <c r="C13631" s="5"/>
      <c r="D13631" s="5"/>
      <c r="E13631" s="5"/>
      <c r="F13631" s="5"/>
      <c r="G13631" s="5"/>
      <c r="H13631" s="5"/>
      <c r="I13631" s="3"/>
      <c r="J13631" s="5"/>
      <c r="K13631" s="5"/>
      <c r="L13631" s="5"/>
      <c r="M13631" s="5"/>
      <c r="AJ13631" s="5"/>
      <c r="AK13631" s="3"/>
      <c r="AL13631" s="3"/>
      <c r="AM13631" s="3"/>
      <c r="AN13631" s="5"/>
      <c r="AO13631" s="5"/>
      <c r="AP13631" s="5"/>
      <c r="AQ13631" s="5"/>
      <c r="AR13631" s="5"/>
      <c r="AS13631" s="5"/>
      <c r="AT13631" s="3"/>
      <c r="AU13631" s="5"/>
      <c r="AV13631" s="3"/>
      <c r="AW13631" s="3"/>
      <c r="AX13631" s="3"/>
      <c r="AY13631" s="3"/>
      <c r="AZ13631" s="3"/>
      <c r="BA13631" s="3"/>
      <c r="BB13631" s="3"/>
      <c r="BC13631" s="3"/>
      <c r="BD13631" s="3"/>
      <c r="BE13631" s="3"/>
      <c r="BF13631" s="3"/>
      <c r="BG13631" s="3"/>
    </row>
    <row r="13632" spans="1:59" x14ac:dyDescent="0.25">
      <c r="A13632" s="2"/>
      <c r="B13632" s="5"/>
      <c r="C13632" s="5"/>
      <c r="D13632" s="5"/>
      <c r="E13632" s="5"/>
      <c r="F13632" s="5"/>
      <c r="G13632" s="5"/>
      <c r="H13632" s="5"/>
      <c r="I13632" s="3"/>
      <c r="J13632" s="5"/>
      <c r="K13632" s="5"/>
      <c r="L13632" s="5"/>
      <c r="M13632" s="5"/>
      <c r="AJ13632" s="3"/>
      <c r="AK13632" s="3"/>
      <c r="AL13632" s="3"/>
      <c r="AM13632" s="3"/>
      <c r="AN13632" s="5"/>
      <c r="AO13632" s="5"/>
      <c r="AP13632" s="5"/>
      <c r="AQ13632" s="3"/>
      <c r="AR13632" s="3"/>
      <c r="AS13632" s="3"/>
      <c r="AT13632" s="3"/>
      <c r="AU13632" s="5"/>
      <c r="AV13632" s="3"/>
      <c r="AW13632" s="3"/>
      <c r="AX13632" s="3"/>
      <c r="AY13632" s="3"/>
      <c r="AZ13632" s="3"/>
      <c r="BA13632" s="3"/>
      <c r="BB13632" s="3"/>
      <c r="BC13632" s="3"/>
      <c r="BD13632" s="3"/>
      <c r="BE13632" s="3"/>
      <c r="BF13632" s="3"/>
      <c r="BG13632" s="3"/>
    </row>
    <row r="13633" spans="1:59" x14ac:dyDescent="0.25">
      <c r="A13633" s="2"/>
      <c r="B13633" s="5"/>
      <c r="C13633" s="5"/>
      <c r="D13633" s="5"/>
      <c r="E13633" s="5"/>
      <c r="F13633" s="5"/>
      <c r="G13633" s="5"/>
      <c r="H13633" s="5"/>
      <c r="I13633" s="3"/>
      <c r="J13633" s="5"/>
      <c r="K13633" s="5"/>
      <c r="L13633" s="5"/>
      <c r="M13633" s="5"/>
      <c r="AJ13633" s="5"/>
      <c r="AK13633" s="5"/>
      <c r="AL13633" s="3"/>
      <c r="AM13633" s="3"/>
      <c r="AN13633" s="5"/>
      <c r="AO13633" s="5"/>
      <c r="AP13633" s="5"/>
      <c r="AQ13633" s="5"/>
      <c r="AR13633" s="5"/>
      <c r="AS13633" s="5"/>
      <c r="AT13633" s="3"/>
      <c r="AU13633" s="5"/>
      <c r="AV13633" s="3"/>
      <c r="AW13633" s="3"/>
      <c r="AX13633" s="3"/>
      <c r="AY13633" s="3"/>
      <c r="AZ13633" s="3"/>
      <c r="BA13633" s="3"/>
      <c r="BB13633" s="3"/>
      <c r="BC13633" s="3"/>
      <c r="BD13633" s="3"/>
      <c r="BE13633" s="3"/>
      <c r="BF13633" s="3"/>
      <c r="BG13633" s="3"/>
    </row>
    <row r="13634" spans="1:59" x14ac:dyDescent="0.25">
      <c r="A13634" s="2"/>
      <c r="B13634" s="5"/>
      <c r="C13634" s="5"/>
      <c r="D13634" s="5"/>
      <c r="E13634" s="5"/>
      <c r="F13634" s="5"/>
      <c r="G13634" s="5"/>
      <c r="H13634" s="5"/>
      <c r="I13634" s="3"/>
      <c r="J13634" s="5"/>
      <c r="K13634" s="5"/>
      <c r="L13634" s="5"/>
      <c r="M13634" s="5"/>
      <c r="AJ13634" s="5"/>
      <c r="AK13634" s="5"/>
      <c r="AL13634" s="3"/>
      <c r="AM13634" s="3"/>
      <c r="AN13634" s="5"/>
      <c r="AO13634" s="5"/>
      <c r="AP13634" s="5"/>
      <c r="AQ13634" s="5"/>
      <c r="AR13634" s="5"/>
      <c r="AS13634" s="5"/>
      <c r="AT13634" s="3"/>
      <c r="AU13634" s="5"/>
      <c r="AV13634" s="3"/>
      <c r="AW13634" s="3"/>
      <c r="AX13634" s="3"/>
      <c r="AY13634" s="3"/>
      <c r="AZ13634" s="3"/>
      <c r="BA13634" s="3"/>
      <c r="BB13634" s="3"/>
      <c r="BC13634" s="3"/>
      <c r="BD13634" s="3"/>
      <c r="BE13634" s="3"/>
      <c r="BF13634" s="3"/>
      <c r="BG13634" s="3"/>
    </row>
    <row r="13635" spans="1:59" x14ac:dyDescent="0.25">
      <c r="A13635" s="2"/>
      <c r="B13635" s="5"/>
      <c r="C13635" s="5"/>
      <c r="D13635" s="5"/>
      <c r="E13635" s="5"/>
      <c r="F13635" s="5"/>
      <c r="G13635" s="5"/>
      <c r="H13635" s="5"/>
      <c r="I13635" s="3"/>
      <c r="J13635" s="5"/>
      <c r="K13635" s="5"/>
      <c r="L13635" s="5"/>
      <c r="M13635" s="5"/>
      <c r="AJ13635" s="5"/>
      <c r="AK13635" s="5"/>
      <c r="AL13635" s="3"/>
      <c r="AM13635" s="3"/>
      <c r="AN13635" s="5"/>
      <c r="AO13635" s="5"/>
      <c r="AP13635" s="5"/>
      <c r="AQ13635" s="5"/>
      <c r="AR13635" s="5"/>
      <c r="AS13635" s="5"/>
      <c r="AT13635" s="3"/>
      <c r="AU13635" s="5"/>
      <c r="AV13635" s="3"/>
      <c r="AW13635" s="3"/>
      <c r="AX13635" s="3"/>
      <c r="AY13635" s="3"/>
      <c r="AZ13635" s="3"/>
      <c r="BA13635" s="3"/>
      <c r="BB13635" s="3"/>
      <c r="BC13635" s="3"/>
      <c r="BD13635" s="3"/>
      <c r="BE13635" s="3"/>
      <c r="BF13635" s="3"/>
      <c r="BG13635" s="3"/>
    </row>
    <row r="13636" spans="1:59" x14ac:dyDescent="0.25">
      <c r="A13636" s="2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  <c r="L13636" s="5"/>
      <c r="M13636" s="5"/>
      <c r="AJ13636" s="5"/>
      <c r="AK13636" s="5"/>
      <c r="AL13636" s="3"/>
      <c r="AM13636" s="3"/>
      <c r="AN13636" s="5"/>
      <c r="AO13636" s="5"/>
      <c r="AP13636" s="5"/>
      <c r="AQ13636" s="5"/>
      <c r="AR13636" s="5"/>
      <c r="AS13636" s="5"/>
      <c r="AT13636" s="3"/>
      <c r="AU13636" s="5"/>
      <c r="AV13636" s="3"/>
      <c r="AW13636" s="3"/>
      <c r="AX13636" s="3"/>
      <c r="AY13636" s="3"/>
      <c r="AZ13636" s="3"/>
      <c r="BA13636" s="3"/>
      <c r="BB13636" s="3"/>
      <c r="BC13636" s="3"/>
      <c r="BD13636" s="3"/>
      <c r="BE13636" s="3"/>
      <c r="BF13636" s="3"/>
      <c r="BG13636" s="3"/>
    </row>
    <row r="13637" spans="1:59" x14ac:dyDescent="0.25">
      <c r="A13637" s="2"/>
      <c r="B13637" s="5"/>
      <c r="C13637" s="5"/>
      <c r="D13637" s="5"/>
      <c r="E13637" s="5"/>
      <c r="F13637" s="5"/>
      <c r="G13637" s="5"/>
      <c r="H13637" s="5"/>
      <c r="I13637" s="3"/>
      <c r="J13637" s="5"/>
      <c r="K13637" s="5"/>
      <c r="L13637" s="5"/>
      <c r="M13637" s="5"/>
      <c r="AJ13637" s="5"/>
      <c r="AK13637" s="5"/>
      <c r="AL13637" s="3"/>
      <c r="AM13637" s="3"/>
      <c r="AN13637" s="5"/>
      <c r="AO13637" s="5"/>
      <c r="AP13637" s="5"/>
      <c r="AQ13637" s="5"/>
      <c r="AR13637" s="5"/>
      <c r="AS13637" s="5"/>
      <c r="AT13637" s="3"/>
      <c r="AU13637" s="5"/>
      <c r="AV13637" s="3"/>
      <c r="AW13637" s="3"/>
      <c r="AX13637" s="3"/>
      <c r="AY13637" s="3"/>
      <c r="AZ13637" s="3"/>
      <c r="BA13637" s="3"/>
      <c r="BB13637" s="3"/>
      <c r="BC13637" s="3"/>
      <c r="BD13637" s="3"/>
      <c r="BE13637" s="3"/>
      <c r="BF13637" s="3"/>
      <c r="BG13637" s="3"/>
    </row>
    <row r="13638" spans="1:59" x14ac:dyDescent="0.25">
      <c r="A13638" s="2"/>
      <c r="B13638" s="5"/>
      <c r="C13638" s="5"/>
      <c r="D13638" s="5"/>
      <c r="E13638" s="5"/>
      <c r="F13638" s="5"/>
      <c r="G13638" s="5"/>
      <c r="H13638" s="5"/>
      <c r="I13638" s="3"/>
      <c r="J13638" s="5"/>
      <c r="K13638" s="5"/>
      <c r="L13638" s="5"/>
      <c r="M13638" s="5"/>
      <c r="AJ13638" s="3"/>
      <c r="AK13638" s="3"/>
      <c r="AL13638" s="3"/>
      <c r="AM13638" s="3"/>
      <c r="AN13638" s="5"/>
      <c r="AO13638" s="5"/>
      <c r="AP13638" s="5"/>
      <c r="AQ13638" s="3"/>
      <c r="AR13638" s="5"/>
      <c r="AS13638" s="3"/>
      <c r="AT13638" s="3"/>
      <c r="AU13638" s="5"/>
      <c r="AV13638" s="3"/>
      <c r="AW13638" s="3"/>
      <c r="AX13638" s="3"/>
      <c r="AY13638" s="3"/>
      <c r="AZ13638" s="3"/>
      <c r="BA13638" s="3"/>
      <c r="BB13638" s="3"/>
      <c r="BC13638" s="3"/>
      <c r="BD13638" s="3"/>
      <c r="BE13638" s="3"/>
      <c r="BF13638" s="3"/>
      <c r="BG13638" s="3"/>
    </row>
    <row r="13639" spans="1:59" x14ac:dyDescent="0.25">
      <c r="A13639" s="2"/>
      <c r="B13639" s="5"/>
      <c r="C13639" s="5"/>
      <c r="D13639" s="5"/>
      <c r="E13639" s="5"/>
      <c r="F13639" s="5"/>
      <c r="G13639" s="5"/>
      <c r="H13639" s="5"/>
      <c r="I13639" s="3"/>
      <c r="J13639" s="5"/>
      <c r="K13639" s="5"/>
      <c r="L13639" s="5"/>
      <c r="M13639" s="5"/>
      <c r="AJ13639" s="5"/>
      <c r="AK13639" s="5"/>
      <c r="AL13639" s="3"/>
      <c r="AM13639" s="3"/>
      <c r="AN13639" s="5"/>
      <c r="AO13639" s="5"/>
      <c r="AP13639" s="5"/>
      <c r="AQ13639" s="5"/>
      <c r="AR13639" s="5"/>
      <c r="AS13639" s="5"/>
      <c r="AT13639" s="3"/>
      <c r="AU13639" s="5"/>
      <c r="AV13639" s="3"/>
      <c r="AW13639" s="3"/>
      <c r="AX13639" s="3"/>
      <c r="AY13639" s="3"/>
      <c r="AZ13639" s="3"/>
      <c r="BA13639" s="3"/>
      <c r="BB13639" s="3"/>
      <c r="BC13639" s="3"/>
      <c r="BD13639" s="3"/>
      <c r="BE13639" s="3"/>
      <c r="BF13639" s="3"/>
      <c r="BG13639" s="3"/>
    </row>
    <row r="13640" spans="1:59" x14ac:dyDescent="0.25">
      <c r="A13640" s="2"/>
      <c r="B13640" s="5"/>
      <c r="C13640" s="5"/>
      <c r="D13640" s="5"/>
      <c r="E13640" s="5"/>
      <c r="F13640" s="5"/>
      <c r="G13640" s="5"/>
      <c r="H13640" s="5"/>
      <c r="I13640" s="5"/>
      <c r="J13640" s="5"/>
      <c r="K13640" s="5"/>
      <c r="L13640" s="5"/>
      <c r="M13640" s="5"/>
      <c r="AJ13640" s="5"/>
      <c r="AK13640" s="5"/>
      <c r="AL13640" s="3"/>
      <c r="AM13640" s="3"/>
      <c r="AN13640" s="5"/>
      <c r="AO13640" s="5"/>
      <c r="AP13640" s="5"/>
      <c r="AQ13640" s="5"/>
      <c r="AR13640" s="5"/>
      <c r="AS13640" s="5"/>
      <c r="AT13640" s="3"/>
      <c r="AU13640" s="5"/>
      <c r="AV13640" s="3"/>
      <c r="AW13640" s="3"/>
      <c r="AX13640" s="3"/>
      <c r="AY13640" s="3"/>
      <c r="AZ13640" s="3"/>
      <c r="BA13640" s="3"/>
      <c r="BB13640" s="3"/>
      <c r="BC13640" s="3"/>
      <c r="BD13640" s="3"/>
      <c r="BE13640" s="3"/>
      <c r="BF13640" s="3"/>
      <c r="BG13640" s="3"/>
    </row>
    <row r="13641" spans="1:59" x14ac:dyDescent="0.25">
      <c r="A13641" s="2"/>
      <c r="B13641" s="5"/>
      <c r="C13641" s="5"/>
      <c r="D13641" s="5"/>
      <c r="E13641" s="5"/>
      <c r="F13641" s="5"/>
      <c r="G13641" s="5"/>
      <c r="H13641" s="5"/>
      <c r="I13641" s="3"/>
      <c r="J13641" s="5"/>
      <c r="K13641" s="5"/>
      <c r="L13641" s="5"/>
      <c r="M13641" s="5"/>
      <c r="AJ13641" s="5"/>
      <c r="AK13641" s="5"/>
      <c r="AL13641" s="3"/>
      <c r="AM13641" s="3"/>
      <c r="AN13641" s="5"/>
      <c r="AO13641" s="5"/>
      <c r="AP13641" s="5"/>
      <c r="AQ13641" s="5"/>
      <c r="AR13641" s="5"/>
      <c r="AS13641" s="5"/>
      <c r="AT13641" s="3"/>
      <c r="AU13641" s="5"/>
      <c r="AV13641" s="3"/>
      <c r="AW13641" s="3"/>
      <c r="AX13641" s="3"/>
      <c r="AY13641" s="3"/>
      <c r="AZ13641" s="3"/>
      <c r="BA13641" s="3"/>
      <c r="BB13641" s="3"/>
      <c r="BC13641" s="3"/>
      <c r="BD13641" s="3"/>
      <c r="BE13641" s="3"/>
      <c r="BF13641" s="3"/>
      <c r="BG13641" s="3"/>
    </row>
    <row r="13642" spans="1:59" x14ac:dyDescent="0.25">
      <c r="A13642" s="2"/>
      <c r="B13642" s="5"/>
      <c r="C13642" s="5"/>
      <c r="D13642" s="5"/>
      <c r="E13642" s="5"/>
      <c r="F13642" s="5"/>
      <c r="G13642" s="5"/>
      <c r="H13642" s="5"/>
      <c r="I13642" s="3"/>
      <c r="J13642" s="5"/>
      <c r="K13642" s="5"/>
      <c r="L13642" s="5"/>
      <c r="M13642" s="5"/>
      <c r="AJ13642" s="5"/>
      <c r="AK13642" s="5"/>
      <c r="AL13642" s="3"/>
      <c r="AM13642" s="3"/>
      <c r="AN13642" s="5"/>
      <c r="AO13642" s="5"/>
      <c r="AP13642" s="5"/>
      <c r="AQ13642" s="5"/>
      <c r="AR13642" s="5"/>
      <c r="AS13642" s="5"/>
      <c r="AT13642" s="3"/>
      <c r="AU13642" s="5"/>
      <c r="AV13642" s="3"/>
      <c r="AW13642" s="3"/>
      <c r="AX13642" s="3"/>
      <c r="AY13642" s="3"/>
      <c r="AZ13642" s="3"/>
      <c r="BA13642" s="3"/>
      <c r="BB13642" s="3"/>
      <c r="BC13642" s="3"/>
      <c r="BD13642" s="3"/>
      <c r="BE13642" s="3"/>
      <c r="BF13642" s="3"/>
      <c r="BG13642" s="3"/>
    </row>
    <row r="13643" spans="1:59" x14ac:dyDescent="0.25">
      <c r="A13643" s="2"/>
      <c r="B13643" s="5"/>
      <c r="C13643" s="5"/>
      <c r="D13643" s="5"/>
      <c r="E13643" s="5"/>
      <c r="F13643" s="5"/>
      <c r="G13643" s="5"/>
      <c r="H13643" s="5"/>
      <c r="I13643" s="3"/>
      <c r="J13643" s="5"/>
      <c r="K13643" s="5"/>
      <c r="L13643" s="5"/>
      <c r="M13643" s="5"/>
      <c r="AJ13643" s="5"/>
      <c r="AK13643" s="5"/>
      <c r="AL13643" s="3"/>
      <c r="AM13643" s="3"/>
      <c r="AN13643" s="5"/>
      <c r="AO13643" s="5"/>
      <c r="AP13643" s="5"/>
      <c r="AQ13643" s="5"/>
      <c r="AR13643" s="5"/>
      <c r="AS13643" s="5"/>
      <c r="AT13643" s="3"/>
      <c r="AU13643" s="5"/>
      <c r="AV13643" s="3"/>
      <c r="AW13643" s="3"/>
      <c r="AX13643" s="3"/>
      <c r="AY13643" s="3"/>
      <c r="AZ13643" s="3"/>
      <c r="BA13643" s="3"/>
      <c r="BB13643" s="3"/>
      <c r="BC13643" s="3"/>
      <c r="BD13643" s="3"/>
      <c r="BE13643" s="3"/>
      <c r="BF13643" s="3"/>
      <c r="BG13643" s="3"/>
    </row>
    <row r="13644" spans="1:59" x14ac:dyDescent="0.25">
      <c r="A13644" s="2"/>
      <c r="B13644" s="5"/>
      <c r="C13644" s="5"/>
      <c r="D13644" s="5"/>
      <c r="E13644" s="5"/>
      <c r="F13644" s="5"/>
      <c r="G13644" s="5"/>
      <c r="H13644" s="5"/>
      <c r="I13644" s="3"/>
      <c r="J13644" s="5"/>
      <c r="K13644" s="5"/>
      <c r="L13644" s="5"/>
      <c r="M13644" s="5"/>
      <c r="AJ13644" s="5"/>
      <c r="AK13644" s="5"/>
      <c r="AL13644" s="3"/>
      <c r="AM13644" s="3"/>
      <c r="AN13644" s="5"/>
      <c r="AO13644" s="5"/>
      <c r="AP13644" s="5"/>
      <c r="AQ13644" s="5"/>
      <c r="AR13644" s="5"/>
      <c r="AS13644" s="5"/>
      <c r="AT13644" s="3"/>
      <c r="AU13644" s="5"/>
      <c r="AV13644" s="3"/>
      <c r="AW13644" s="3"/>
      <c r="AX13644" s="3"/>
      <c r="AY13644" s="3"/>
      <c r="AZ13644" s="3"/>
      <c r="BA13644" s="3"/>
      <c r="BB13644" s="3"/>
      <c r="BC13644" s="3"/>
      <c r="BD13644" s="3"/>
      <c r="BE13644" s="3"/>
      <c r="BF13644" s="3"/>
      <c r="BG13644" s="3"/>
    </row>
    <row r="13645" spans="1:59" x14ac:dyDescent="0.25">
      <c r="A13645" s="2"/>
      <c r="B13645" s="5"/>
      <c r="C13645" s="5"/>
      <c r="D13645" s="5"/>
      <c r="E13645" s="5"/>
      <c r="F13645" s="5"/>
      <c r="G13645" s="5"/>
      <c r="H13645" s="5"/>
      <c r="I13645" s="3"/>
      <c r="J13645" s="5"/>
      <c r="K13645" s="5"/>
      <c r="L13645" s="5"/>
      <c r="M13645" s="5"/>
      <c r="AJ13645" s="5"/>
      <c r="AK13645" s="5"/>
      <c r="AL13645" s="3"/>
      <c r="AM13645" s="3"/>
      <c r="AN13645" s="5"/>
      <c r="AO13645" s="5"/>
      <c r="AP13645" s="5"/>
      <c r="AQ13645" s="5"/>
      <c r="AR13645" s="5"/>
      <c r="AS13645" s="5"/>
      <c r="AT13645" s="3"/>
      <c r="AU13645" s="5"/>
      <c r="AV13645" s="3"/>
      <c r="AW13645" s="3"/>
      <c r="AX13645" s="3"/>
      <c r="AY13645" s="3"/>
      <c r="AZ13645" s="3"/>
      <c r="BA13645" s="3"/>
      <c r="BB13645" s="3"/>
      <c r="BC13645" s="3"/>
      <c r="BD13645" s="3"/>
      <c r="BE13645" s="3"/>
      <c r="BF13645" s="3"/>
      <c r="BG13645" s="3"/>
    </row>
    <row r="13646" spans="1:59" x14ac:dyDescent="0.25">
      <c r="A13646" s="2"/>
      <c r="B13646" s="5"/>
      <c r="C13646" s="5"/>
      <c r="D13646" s="5"/>
      <c r="E13646" s="5"/>
      <c r="F13646" s="5"/>
      <c r="G13646" s="5"/>
      <c r="H13646" s="5"/>
      <c r="I13646" s="3"/>
      <c r="J13646" s="5"/>
      <c r="K13646" s="5"/>
      <c r="L13646" s="5"/>
      <c r="M13646" s="5"/>
      <c r="AJ13646" s="5"/>
      <c r="AK13646" s="5"/>
      <c r="AL13646" s="3"/>
      <c r="AM13646" s="3"/>
      <c r="AN13646" s="5"/>
      <c r="AO13646" s="5"/>
      <c r="AP13646" s="5"/>
      <c r="AQ13646" s="5"/>
      <c r="AR13646" s="5"/>
      <c r="AS13646" s="5"/>
      <c r="AT13646" s="3"/>
      <c r="AU13646" s="5"/>
      <c r="AV13646" s="3"/>
      <c r="AW13646" s="3"/>
      <c r="AX13646" s="3"/>
      <c r="AY13646" s="3"/>
      <c r="AZ13646" s="3"/>
      <c r="BA13646" s="3"/>
      <c r="BB13646" s="3"/>
      <c r="BC13646" s="3"/>
      <c r="BD13646" s="3"/>
      <c r="BE13646" s="3"/>
      <c r="BF13646" s="3"/>
      <c r="BG13646" s="3"/>
    </row>
    <row r="13647" spans="1:59" x14ac:dyDescent="0.25">
      <c r="A13647" s="2"/>
      <c r="B13647" s="5"/>
      <c r="C13647" s="5"/>
      <c r="D13647" s="5"/>
      <c r="E13647" s="5"/>
      <c r="F13647" s="5"/>
      <c r="G13647" s="5"/>
      <c r="H13647" s="5"/>
      <c r="I13647" s="3"/>
      <c r="J13647" s="5"/>
      <c r="K13647" s="5"/>
      <c r="L13647" s="5"/>
      <c r="M13647" s="5"/>
      <c r="AJ13647" s="5"/>
      <c r="AK13647" s="5"/>
      <c r="AL13647" s="3"/>
      <c r="AM13647" s="3"/>
      <c r="AN13647" s="5"/>
      <c r="AO13647" s="5"/>
      <c r="AP13647" s="5"/>
      <c r="AQ13647" s="5"/>
      <c r="AR13647" s="5"/>
      <c r="AS13647" s="5"/>
      <c r="AT13647" s="3"/>
      <c r="AU13647" s="5"/>
      <c r="AV13647" s="3"/>
      <c r="AW13647" s="3"/>
      <c r="AX13647" s="3"/>
      <c r="AY13647" s="3"/>
      <c r="AZ13647" s="3"/>
      <c r="BA13647" s="3"/>
      <c r="BB13647" s="3"/>
      <c r="BC13647" s="3"/>
      <c r="BD13647" s="3"/>
      <c r="BE13647" s="3"/>
      <c r="BF13647" s="3"/>
      <c r="BG13647" s="3"/>
    </row>
    <row r="13648" spans="1:59" x14ac:dyDescent="0.25">
      <c r="A13648" s="2"/>
      <c r="B13648" s="5"/>
      <c r="C13648" s="5"/>
      <c r="D13648" s="5"/>
      <c r="E13648" s="5"/>
      <c r="F13648" s="5"/>
      <c r="G13648" s="5"/>
      <c r="H13648" s="5"/>
      <c r="I13648" s="3"/>
      <c r="J13648" s="5"/>
      <c r="K13648" s="5"/>
      <c r="L13648" s="5"/>
      <c r="M13648" s="5"/>
      <c r="AJ13648" s="5"/>
      <c r="AK13648" s="5"/>
      <c r="AL13648" s="3"/>
      <c r="AM13648" s="3"/>
      <c r="AN13648" s="5"/>
      <c r="AO13648" s="5"/>
      <c r="AP13648" s="5"/>
      <c r="AQ13648" s="5"/>
      <c r="AR13648" s="5"/>
      <c r="AS13648" s="5"/>
      <c r="AT13648" s="3"/>
      <c r="AU13648" s="5"/>
      <c r="AV13648" s="3"/>
      <c r="AW13648" s="3"/>
      <c r="AX13648" s="3"/>
      <c r="AY13648" s="3"/>
      <c r="AZ13648" s="3"/>
      <c r="BA13648" s="3"/>
      <c r="BB13648" s="3"/>
      <c r="BC13648" s="3"/>
      <c r="BD13648" s="3"/>
      <c r="BE13648" s="3"/>
      <c r="BF13648" s="3"/>
      <c r="BG13648" s="3"/>
    </row>
    <row r="13649" spans="1:59" x14ac:dyDescent="0.25">
      <c r="A13649" s="2"/>
      <c r="B13649" s="5"/>
      <c r="C13649" s="5"/>
      <c r="D13649" s="5"/>
      <c r="E13649" s="5"/>
      <c r="F13649" s="5"/>
      <c r="G13649" s="5"/>
      <c r="H13649" s="5"/>
      <c r="I13649" s="3"/>
      <c r="J13649" s="5"/>
      <c r="K13649" s="5"/>
      <c r="L13649" s="5"/>
      <c r="M13649" s="5"/>
      <c r="AJ13649" s="5"/>
      <c r="AK13649" s="5"/>
      <c r="AL13649" s="3"/>
      <c r="AM13649" s="3"/>
      <c r="AN13649" s="5"/>
      <c r="AO13649" s="5"/>
      <c r="AP13649" s="5"/>
      <c r="AQ13649" s="5"/>
      <c r="AR13649" s="5"/>
      <c r="AS13649" s="5"/>
      <c r="AT13649" s="3"/>
      <c r="AU13649" s="5"/>
      <c r="AV13649" s="3"/>
      <c r="AW13649" s="3"/>
      <c r="AX13649" s="3"/>
      <c r="AY13649" s="3"/>
      <c r="AZ13649" s="3"/>
      <c r="BA13649" s="3"/>
      <c r="BB13649" s="3"/>
      <c r="BC13649" s="3"/>
      <c r="BD13649" s="3"/>
      <c r="BE13649" s="3"/>
      <c r="BF13649" s="3"/>
      <c r="BG13649" s="3"/>
    </row>
    <row r="13650" spans="1:59" x14ac:dyDescent="0.25">
      <c r="A13650" s="2"/>
      <c r="B13650" s="5"/>
      <c r="C13650" s="5"/>
      <c r="D13650" s="5"/>
      <c r="E13650" s="5"/>
      <c r="F13650" s="5"/>
      <c r="G13650" s="5"/>
      <c r="H13650" s="5"/>
      <c r="I13650" s="3"/>
      <c r="J13650" s="5"/>
      <c r="K13650" s="5"/>
      <c r="L13650" s="5"/>
      <c r="M13650" s="5"/>
      <c r="AJ13650" s="5"/>
      <c r="AK13650" s="5"/>
      <c r="AL13650" s="3"/>
      <c r="AM13650" s="3"/>
      <c r="AN13650" s="5"/>
      <c r="AO13650" s="5"/>
      <c r="AP13650" s="5"/>
      <c r="AQ13650" s="5"/>
      <c r="AR13650" s="5"/>
      <c r="AS13650" s="5"/>
      <c r="AT13650" s="3"/>
      <c r="AU13650" s="5"/>
      <c r="AV13650" s="3"/>
      <c r="AW13650" s="3"/>
      <c r="AX13650" s="3"/>
      <c r="AY13650" s="3"/>
      <c r="AZ13650" s="3"/>
      <c r="BA13650" s="3"/>
      <c r="BB13650" s="3"/>
      <c r="BC13650" s="3"/>
      <c r="BD13650" s="3"/>
      <c r="BE13650" s="3"/>
      <c r="BF13650" s="3"/>
      <c r="BG13650" s="3"/>
    </row>
    <row r="13651" spans="1:59" x14ac:dyDescent="0.25">
      <c r="A13651" s="2"/>
      <c r="B13651" s="5"/>
      <c r="C13651" s="5"/>
      <c r="D13651" s="5"/>
      <c r="E13651" s="5"/>
      <c r="F13651" s="5"/>
      <c r="G13651" s="5"/>
      <c r="H13651" s="5"/>
      <c r="I13651" s="3"/>
      <c r="J13651" s="5"/>
      <c r="K13651" s="5"/>
      <c r="L13651" s="5"/>
      <c r="M13651" s="5"/>
      <c r="AJ13651" s="5"/>
      <c r="AK13651" s="5"/>
      <c r="AL13651" s="3"/>
      <c r="AM13651" s="3"/>
      <c r="AN13651" s="5"/>
      <c r="AO13651" s="5"/>
      <c r="AP13651" s="5"/>
      <c r="AQ13651" s="5"/>
      <c r="AR13651" s="5"/>
      <c r="AS13651" s="5"/>
      <c r="AT13651" s="3"/>
      <c r="AU13651" s="5"/>
      <c r="AV13651" s="3"/>
      <c r="AW13651" s="3"/>
      <c r="AX13651" s="3"/>
      <c r="AY13651" s="3"/>
      <c r="AZ13651" s="3"/>
      <c r="BA13651" s="3"/>
      <c r="BB13651" s="3"/>
      <c r="BC13651" s="3"/>
      <c r="BD13651" s="3"/>
      <c r="BE13651" s="3"/>
      <c r="BF13651" s="3"/>
      <c r="BG13651" s="3"/>
    </row>
    <row r="13652" spans="1:59" x14ac:dyDescent="0.25">
      <c r="A13652" s="2"/>
      <c r="B13652" s="5"/>
      <c r="C13652" s="5"/>
      <c r="D13652" s="5"/>
      <c r="E13652" s="5"/>
      <c r="F13652" s="5"/>
      <c r="G13652" s="5"/>
      <c r="H13652" s="5"/>
      <c r="I13652" s="3"/>
      <c r="J13652" s="5"/>
      <c r="K13652" s="5"/>
      <c r="L13652" s="5"/>
      <c r="M13652" s="5"/>
      <c r="AJ13652" s="5"/>
      <c r="AK13652" s="5"/>
      <c r="AL13652" s="3"/>
      <c r="AM13652" s="3"/>
      <c r="AN13652" s="5"/>
      <c r="AO13652" s="5"/>
      <c r="AP13652" s="5"/>
      <c r="AQ13652" s="5"/>
      <c r="AR13652" s="5"/>
      <c r="AS13652" s="5"/>
      <c r="AT13652" s="3"/>
      <c r="AU13652" s="5"/>
      <c r="AV13652" s="3"/>
      <c r="AW13652" s="3"/>
      <c r="AX13652" s="3"/>
      <c r="AY13652" s="3"/>
      <c r="AZ13652" s="3"/>
      <c r="BA13652" s="3"/>
      <c r="BB13652" s="3"/>
      <c r="BC13652" s="3"/>
      <c r="BD13652" s="3"/>
      <c r="BE13652" s="3"/>
      <c r="BF13652" s="3"/>
      <c r="BG13652" s="3"/>
    </row>
    <row r="13653" spans="1:59" x14ac:dyDescent="0.25">
      <c r="A13653" s="2"/>
      <c r="B13653" s="5"/>
      <c r="C13653" s="5"/>
      <c r="D13653" s="5"/>
      <c r="E13653" s="5"/>
      <c r="F13653" s="5"/>
      <c r="G13653" s="5"/>
      <c r="H13653" s="5"/>
      <c r="I13653" s="3"/>
      <c r="J13653" s="5"/>
      <c r="K13653" s="5"/>
      <c r="L13653" s="5"/>
      <c r="M13653" s="5"/>
      <c r="AJ13653" s="5"/>
      <c r="AK13653" s="5"/>
      <c r="AL13653" s="3"/>
      <c r="AM13653" s="3"/>
      <c r="AN13653" s="5"/>
      <c r="AO13653" s="5"/>
      <c r="AP13653" s="5"/>
      <c r="AQ13653" s="5"/>
      <c r="AR13653" s="5"/>
      <c r="AS13653" s="5"/>
      <c r="AT13653" s="3"/>
      <c r="AU13653" s="5"/>
      <c r="AV13653" s="3"/>
      <c r="AW13653" s="3"/>
      <c r="AX13653" s="3"/>
      <c r="AY13653" s="3"/>
      <c r="AZ13653" s="3"/>
      <c r="BA13653" s="3"/>
      <c r="BB13653" s="3"/>
      <c r="BC13653" s="3"/>
      <c r="BD13653" s="3"/>
      <c r="BE13653" s="3"/>
      <c r="BF13653" s="3"/>
      <c r="BG13653" s="3"/>
    </row>
    <row r="13654" spans="1:59" x14ac:dyDescent="0.25">
      <c r="A13654" s="2"/>
      <c r="B13654" s="5"/>
      <c r="C13654" s="5"/>
      <c r="D13654" s="5"/>
      <c r="E13654" s="5"/>
      <c r="F13654" s="5"/>
      <c r="G13654" s="5"/>
      <c r="H13654" s="5"/>
      <c r="I13654" s="3"/>
      <c r="J13654" s="5"/>
      <c r="K13654" s="5"/>
      <c r="L13654" s="5"/>
      <c r="M13654" s="5"/>
      <c r="AJ13654" s="5"/>
      <c r="AK13654" s="5"/>
      <c r="AL13654" s="3"/>
      <c r="AM13654" s="3"/>
      <c r="AN13654" s="5"/>
      <c r="AO13654" s="5"/>
      <c r="AP13654" s="5"/>
      <c r="AQ13654" s="5"/>
      <c r="AR13654" s="5"/>
      <c r="AS13654" s="5"/>
      <c r="AT13654" s="3"/>
      <c r="AU13654" s="5"/>
      <c r="AV13654" s="3"/>
      <c r="AW13654" s="3"/>
      <c r="AX13654" s="3"/>
      <c r="AY13654" s="3"/>
      <c r="AZ13654" s="3"/>
      <c r="BA13654" s="3"/>
      <c r="BB13654" s="3"/>
      <c r="BC13654" s="3"/>
      <c r="BD13654" s="3"/>
      <c r="BE13654" s="3"/>
      <c r="BF13654" s="3"/>
      <c r="BG13654" s="3"/>
    </row>
    <row r="13655" spans="1:59" x14ac:dyDescent="0.25">
      <c r="A13655" s="2"/>
      <c r="B13655" s="5"/>
      <c r="C13655" s="5"/>
      <c r="D13655" s="5"/>
      <c r="E13655" s="5"/>
      <c r="F13655" s="5"/>
      <c r="G13655" s="5"/>
      <c r="H13655" s="5"/>
      <c r="I13655" s="3"/>
      <c r="J13655" s="5"/>
      <c r="K13655" s="5"/>
      <c r="L13655" s="5"/>
      <c r="M13655" s="5"/>
      <c r="AJ13655" s="5"/>
      <c r="AK13655" s="5"/>
      <c r="AL13655" s="3"/>
      <c r="AM13655" s="3"/>
      <c r="AN13655" s="5"/>
      <c r="AO13655" s="5"/>
      <c r="AP13655" s="5"/>
      <c r="AQ13655" s="5"/>
      <c r="AR13655" s="5"/>
      <c r="AS13655" s="5"/>
      <c r="AT13655" s="3"/>
      <c r="AU13655" s="5"/>
      <c r="AV13655" s="3"/>
      <c r="AW13655" s="3"/>
      <c r="AX13655" s="3"/>
      <c r="AY13655" s="3"/>
      <c r="AZ13655" s="3"/>
      <c r="BA13655" s="3"/>
      <c r="BB13655" s="3"/>
      <c r="BC13655" s="3"/>
      <c r="BD13655" s="3"/>
      <c r="BE13655" s="3"/>
      <c r="BF13655" s="3"/>
      <c r="BG13655" s="3"/>
    </row>
    <row r="13656" spans="1:59" x14ac:dyDescent="0.25">
      <c r="A13656" s="2"/>
      <c r="B13656" s="5"/>
      <c r="C13656" s="5"/>
      <c r="D13656" s="5"/>
      <c r="E13656" s="5"/>
      <c r="F13656" s="5"/>
      <c r="G13656" s="5"/>
      <c r="H13656" s="5"/>
      <c r="I13656" s="3"/>
      <c r="J13656" s="5"/>
      <c r="K13656" s="5"/>
      <c r="L13656" s="5"/>
      <c r="M13656" s="5"/>
      <c r="AJ13656" s="5"/>
      <c r="AK13656" s="5"/>
      <c r="AL13656" s="3"/>
      <c r="AM13656" s="3"/>
      <c r="AN13656" s="5"/>
      <c r="AO13656" s="5"/>
      <c r="AP13656" s="5"/>
      <c r="AQ13656" s="5"/>
      <c r="AR13656" s="5"/>
      <c r="AS13656" s="5"/>
      <c r="AT13656" s="3"/>
      <c r="AU13656" s="5"/>
      <c r="AV13656" s="3"/>
      <c r="AW13656" s="3"/>
      <c r="AX13656" s="3"/>
      <c r="AY13656" s="3"/>
      <c r="AZ13656" s="3"/>
      <c r="BA13656" s="3"/>
      <c r="BB13656" s="3"/>
      <c r="BC13656" s="3"/>
      <c r="BD13656" s="3"/>
      <c r="BE13656" s="3"/>
      <c r="BF13656" s="3"/>
      <c r="BG13656" s="3"/>
    </row>
    <row r="13657" spans="1:59" x14ac:dyDescent="0.25">
      <c r="A13657" s="2"/>
      <c r="B13657" s="5"/>
      <c r="C13657" s="5"/>
      <c r="D13657" s="5"/>
      <c r="E13657" s="5"/>
      <c r="F13657" s="5"/>
      <c r="G13657" s="5"/>
      <c r="H13657" s="5"/>
      <c r="I13657" s="3"/>
      <c r="J13657" s="5"/>
      <c r="K13657" s="5"/>
      <c r="L13657" s="5"/>
      <c r="M13657" s="5"/>
      <c r="AJ13657" s="5"/>
      <c r="AK13657" s="5"/>
      <c r="AL13657" s="3"/>
      <c r="AM13657" s="3"/>
      <c r="AN13657" s="5"/>
      <c r="AO13657" s="5"/>
      <c r="AP13657" s="5"/>
      <c r="AQ13657" s="5"/>
      <c r="AR13657" s="5"/>
      <c r="AS13657" s="5"/>
      <c r="AT13657" s="3"/>
      <c r="AU13657" s="5"/>
      <c r="AV13657" s="3"/>
      <c r="AW13657" s="3"/>
      <c r="AX13657" s="3"/>
      <c r="AY13657" s="3"/>
      <c r="AZ13657" s="3"/>
      <c r="BA13657" s="3"/>
      <c r="BB13657" s="3"/>
      <c r="BC13657" s="3"/>
      <c r="BD13657" s="3"/>
      <c r="BE13657" s="3"/>
      <c r="BF13657" s="3"/>
      <c r="BG13657" s="3"/>
    </row>
    <row r="13658" spans="1:59" x14ac:dyDescent="0.25">
      <c r="A13658" s="2"/>
      <c r="B13658" s="5"/>
      <c r="C13658" s="5"/>
      <c r="D13658" s="5"/>
      <c r="E13658" s="5"/>
      <c r="F13658" s="5"/>
      <c r="G13658" s="5"/>
      <c r="H13658" s="5"/>
      <c r="I13658" s="3"/>
      <c r="J13658" s="5"/>
      <c r="K13658" s="5"/>
      <c r="L13658" s="5"/>
      <c r="M13658" s="5"/>
      <c r="AJ13658" s="5"/>
      <c r="AK13658" s="5"/>
      <c r="AL13658" s="3"/>
      <c r="AM13658" s="3"/>
      <c r="AN13658" s="5"/>
      <c r="AO13658" s="5"/>
      <c r="AP13658" s="5"/>
      <c r="AQ13658" s="5"/>
      <c r="AR13658" s="5"/>
      <c r="AS13658" s="5"/>
      <c r="AT13658" s="3"/>
      <c r="AU13658" s="5"/>
      <c r="AV13658" s="3"/>
      <c r="AW13658" s="3"/>
      <c r="AX13658" s="3"/>
      <c r="AY13658" s="3"/>
      <c r="AZ13658" s="3"/>
      <c r="BA13658" s="3"/>
      <c r="BB13658" s="3"/>
      <c r="BC13658" s="3"/>
      <c r="BD13658" s="3"/>
      <c r="BE13658" s="3"/>
      <c r="BF13658" s="3"/>
      <c r="BG13658" s="3"/>
    </row>
    <row r="13659" spans="1:59" x14ac:dyDescent="0.25">
      <c r="A13659" s="2"/>
      <c r="B13659" s="5"/>
      <c r="C13659" s="5"/>
      <c r="D13659" s="5"/>
      <c r="E13659" s="5"/>
      <c r="F13659" s="5"/>
      <c r="G13659" s="5"/>
      <c r="H13659" s="5"/>
      <c r="I13659" s="3"/>
      <c r="J13659" s="5"/>
      <c r="K13659" s="5"/>
      <c r="L13659" s="5"/>
      <c r="M13659" s="5"/>
      <c r="AJ13659" s="5"/>
      <c r="AK13659" s="5"/>
      <c r="AL13659" s="3"/>
      <c r="AM13659" s="3"/>
      <c r="AN13659" s="5"/>
      <c r="AO13659" s="5"/>
      <c r="AP13659" s="5"/>
      <c r="AQ13659" s="5"/>
      <c r="AR13659" s="5"/>
      <c r="AS13659" s="5"/>
      <c r="AT13659" s="3"/>
      <c r="AU13659" s="5"/>
      <c r="AV13659" s="3"/>
      <c r="AW13659" s="3"/>
      <c r="AX13659" s="3"/>
      <c r="AY13659" s="3"/>
      <c r="AZ13659" s="3"/>
      <c r="BA13659" s="3"/>
      <c r="BB13659" s="3"/>
      <c r="BC13659" s="3"/>
      <c r="BD13659" s="3"/>
      <c r="BE13659" s="3"/>
      <c r="BF13659" s="3"/>
      <c r="BG13659" s="3"/>
    </row>
    <row r="13660" spans="1:59" x14ac:dyDescent="0.25">
      <c r="A13660" s="2"/>
      <c r="B13660" s="5"/>
      <c r="C13660" s="5"/>
      <c r="D13660" s="5"/>
      <c r="E13660" s="5"/>
      <c r="F13660" s="5"/>
      <c r="G13660" s="5"/>
      <c r="H13660" s="5"/>
      <c r="I13660" s="3"/>
      <c r="J13660" s="5"/>
      <c r="K13660" s="5"/>
      <c r="L13660" s="5"/>
      <c r="M13660" s="5"/>
      <c r="AJ13660" s="5"/>
      <c r="AK13660" s="5"/>
      <c r="AL13660" s="3"/>
      <c r="AM13660" s="3"/>
      <c r="AN13660" s="5"/>
      <c r="AO13660" s="5"/>
      <c r="AP13660" s="5"/>
      <c r="AQ13660" s="5"/>
      <c r="AR13660" s="5"/>
      <c r="AS13660" s="5"/>
      <c r="AT13660" s="3"/>
      <c r="AU13660" s="5"/>
      <c r="AV13660" s="3"/>
      <c r="AW13660" s="3"/>
      <c r="AX13660" s="3"/>
      <c r="AY13660" s="3"/>
      <c r="AZ13660" s="3"/>
      <c r="BA13660" s="3"/>
      <c r="BB13660" s="3"/>
      <c r="BC13660" s="3"/>
      <c r="BD13660" s="3"/>
      <c r="BE13660" s="3"/>
      <c r="BF13660" s="3"/>
      <c r="BG13660" s="3"/>
    </row>
    <row r="13661" spans="1:59" x14ac:dyDescent="0.25">
      <c r="A13661" s="2"/>
      <c r="B13661" s="5"/>
      <c r="C13661" s="5"/>
      <c r="D13661" s="5"/>
      <c r="E13661" s="5"/>
      <c r="F13661" s="5"/>
      <c r="G13661" s="5"/>
      <c r="H13661" s="5"/>
      <c r="I13661" s="3"/>
      <c r="J13661" s="5"/>
      <c r="K13661" s="5"/>
      <c r="L13661" s="5"/>
      <c r="M13661" s="5"/>
      <c r="AJ13661" s="5"/>
      <c r="AK13661" s="5"/>
      <c r="AL13661" s="3"/>
      <c r="AM13661" s="3"/>
      <c r="AN13661" s="5"/>
      <c r="AO13661" s="5"/>
      <c r="AP13661" s="5"/>
      <c r="AQ13661" s="5"/>
      <c r="AR13661" s="5"/>
      <c r="AS13661" s="5"/>
      <c r="AT13661" s="3"/>
      <c r="AU13661" s="5"/>
      <c r="AV13661" s="3"/>
      <c r="AW13661" s="3"/>
      <c r="AX13661" s="3"/>
      <c r="AY13661" s="3"/>
      <c r="AZ13661" s="3"/>
      <c r="BA13661" s="3"/>
      <c r="BB13661" s="3"/>
      <c r="BC13661" s="3"/>
      <c r="BD13661" s="3"/>
      <c r="BE13661" s="3"/>
      <c r="BF13661" s="3"/>
      <c r="BG13661" s="3"/>
    </row>
    <row r="13662" spans="1:59" x14ac:dyDescent="0.25">
      <c r="A13662" s="2"/>
      <c r="B13662" s="5"/>
      <c r="C13662" s="5"/>
      <c r="D13662" s="5"/>
      <c r="E13662" s="5"/>
      <c r="F13662" s="5"/>
      <c r="G13662" s="5"/>
      <c r="H13662" s="5"/>
      <c r="I13662" s="3"/>
      <c r="J13662" s="5"/>
      <c r="K13662" s="5"/>
      <c r="L13662" s="5"/>
      <c r="M13662" s="5"/>
      <c r="AJ13662" s="5"/>
      <c r="AK13662" s="5"/>
      <c r="AL13662" s="3"/>
      <c r="AM13662" s="3"/>
      <c r="AN13662" s="5"/>
      <c r="AO13662" s="5"/>
      <c r="AP13662" s="5"/>
      <c r="AQ13662" s="5"/>
      <c r="AR13662" s="5"/>
      <c r="AS13662" s="5"/>
      <c r="AT13662" s="3"/>
      <c r="AU13662" s="5"/>
      <c r="AV13662" s="3"/>
      <c r="AW13662" s="3"/>
      <c r="AX13662" s="3"/>
      <c r="AY13662" s="3"/>
      <c r="AZ13662" s="3"/>
      <c r="BA13662" s="3"/>
      <c r="BB13662" s="3"/>
      <c r="BC13662" s="3"/>
      <c r="BD13662" s="3"/>
      <c r="BE13662" s="3"/>
      <c r="BF13662" s="3"/>
      <c r="BG13662" s="3"/>
    </row>
    <row r="13663" spans="1:59" x14ac:dyDescent="0.25">
      <c r="A13663" s="2"/>
      <c r="B13663" s="5"/>
      <c r="C13663" s="5"/>
      <c r="D13663" s="5"/>
      <c r="E13663" s="5"/>
      <c r="F13663" s="5"/>
      <c r="G13663" s="5"/>
      <c r="H13663" s="5"/>
      <c r="I13663" s="3"/>
      <c r="J13663" s="5"/>
      <c r="K13663" s="5"/>
      <c r="L13663" s="5"/>
      <c r="M13663" s="5"/>
      <c r="AJ13663" s="5"/>
      <c r="AK13663" s="5"/>
      <c r="AL13663" s="3"/>
      <c r="AM13663" s="3"/>
      <c r="AN13663" s="5"/>
      <c r="AO13663" s="5"/>
      <c r="AP13663" s="5"/>
      <c r="AQ13663" s="5"/>
      <c r="AR13663" s="5"/>
      <c r="AS13663" s="5"/>
      <c r="AT13663" s="3"/>
      <c r="AU13663" s="5"/>
      <c r="AV13663" s="3"/>
      <c r="AW13663" s="3"/>
      <c r="AX13663" s="3"/>
      <c r="AY13663" s="3"/>
      <c r="AZ13663" s="3"/>
      <c r="BA13663" s="3"/>
      <c r="BB13663" s="3"/>
      <c r="BC13663" s="3"/>
      <c r="BD13663" s="3"/>
      <c r="BE13663" s="3"/>
      <c r="BF13663" s="3"/>
      <c r="BG13663" s="3"/>
    </row>
    <row r="13664" spans="1:59" x14ac:dyDescent="0.25">
      <c r="A13664" s="2"/>
      <c r="B13664" s="5"/>
      <c r="C13664" s="5"/>
      <c r="D13664" s="5"/>
      <c r="E13664" s="5"/>
      <c r="F13664" s="5"/>
      <c r="G13664" s="5"/>
      <c r="H13664" s="5"/>
      <c r="I13664" s="3"/>
      <c r="J13664" s="5"/>
      <c r="K13664" s="5"/>
      <c r="L13664" s="5"/>
      <c r="M13664" s="5"/>
      <c r="AJ13664" s="3"/>
      <c r="AK13664" s="3"/>
      <c r="AL13664" s="3"/>
      <c r="AM13664" s="3"/>
      <c r="AN13664" s="5"/>
      <c r="AO13664" s="5"/>
      <c r="AP13664" s="5"/>
      <c r="AQ13664" s="5"/>
      <c r="AR13664" s="5"/>
      <c r="AS13664" s="5"/>
      <c r="AT13664" s="3"/>
      <c r="AU13664" s="5"/>
      <c r="AV13664" s="3"/>
      <c r="AW13664" s="3"/>
      <c r="AX13664" s="3"/>
      <c r="AY13664" s="3"/>
      <c r="AZ13664" s="3"/>
      <c r="BA13664" s="3"/>
      <c r="BB13664" s="3"/>
      <c r="BC13664" s="3"/>
      <c r="BD13664" s="3"/>
      <c r="BE13664" s="3"/>
      <c r="BF13664" s="3"/>
      <c r="BG13664" s="3"/>
    </row>
    <row r="13665" spans="1:59" x14ac:dyDescent="0.25">
      <c r="A13665" s="2"/>
      <c r="B13665" s="5"/>
      <c r="C13665" s="5"/>
      <c r="D13665" s="5"/>
      <c r="E13665" s="5"/>
      <c r="F13665" s="5"/>
      <c r="G13665" s="5"/>
      <c r="H13665" s="5"/>
      <c r="I13665" s="3"/>
      <c r="J13665" s="5"/>
      <c r="K13665" s="5"/>
      <c r="L13665" s="5"/>
      <c r="M13665" s="5"/>
      <c r="AJ13665" s="5"/>
      <c r="AK13665" s="5"/>
      <c r="AL13665" s="3"/>
      <c r="AM13665" s="3"/>
      <c r="AN13665" s="5"/>
      <c r="AO13665" s="5"/>
      <c r="AP13665" s="5"/>
      <c r="AQ13665" s="5"/>
      <c r="AR13665" s="5"/>
      <c r="AS13665" s="5"/>
      <c r="AT13665" s="3"/>
      <c r="AU13665" s="5"/>
      <c r="AV13665" s="3"/>
      <c r="AW13665" s="3"/>
      <c r="AX13665" s="3"/>
      <c r="AY13665" s="3"/>
      <c r="AZ13665" s="3"/>
      <c r="BA13665" s="3"/>
      <c r="BB13665" s="3"/>
      <c r="BC13665" s="3"/>
      <c r="BD13665" s="3"/>
      <c r="BE13665" s="3"/>
      <c r="BF13665" s="3"/>
      <c r="BG13665" s="3"/>
    </row>
    <row r="13666" spans="1:59" x14ac:dyDescent="0.25">
      <c r="A13666" s="2"/>
      <c r="B13666" s="5"/>
      <c r="C13666" s="5"/>
      <c r="D13666" s="5"/>
      <c r="E13666" s="5"/>
      <c r="F13666" s="5"/>
      <c r="G13666" s="5"/>
      <c r="H13666" s="5"/>
      <c r="I13666" s="3"/>
      <c r="J13666" s="5"/>
      <c r="K13666" s="5"/>
      <c r="L13666" s="5"/>
      <c r="M13666" s="5"/>
      <c r="AJ13666" s="5"/>
      <c r="AK13666" s="5"/>
      <c r="AL13666" s="3"/>
      <c r="AM13666" s="3"/>
      <c r="AN13666" s="5"/>
      <c r="AO13666" s="5"/>
      <c r="AP13666" s="5"/>
      <c r="AQ13666" s="5"/>
      <c r="AR13666" s="5"/>
      <c r="AS13666" s="5"/>
      <c r="AT13666" s="3"/>
      <c r="AU13666" s="5"/>
      <c r="AV13666" s="3"/>
      <c r="AW13666" s="3"/>
      <c r="AX13666" s="3"/>
      <c r="AY13666" s="3"/>
      <c r="AZ13666" s="3"/>
      <c r="BA13666" s="3"/>
      <c r="BB13666" s="3"/>
      <c r="BC13666" s="3"/>
      <c r="BD13666" s="3"/>
      <c r="BE13666" s="3"/>
      <c r="BF13666" s="3"/>
      <c r="BG13666" s="3"/>
    </row>
    <row r="13667" spans="1:59" x14ac:dyDescent="0.25">
      <c r="A13667" s="2"/>
      <c r="B13667" s="5"/>
      <c r="C13667" s="5"/>
      <c r="D13667" s="5"/>
      <c r="E13667" s="5"/>
      <c r="F13667" s="5"/>
      <c r="G13667" s="5"/>
      <c r="H13667" s="5"/>
      <c r="I13667" s="3"/>
      <c r="J13667" s="5"/>
      <c r="K13667" s="5"/>
      <c r="L13667" s="5"/>
      <c r="M13667" s="5"/>
      <c r="AJ13667" s="3"/>
      <c r="AK13667" s="3"/>
      <c r="AL13667" s="3"/>
      <c r="AM13667" s="3"/>
      <c r="AN13667" s="5"/>
      <c r="AO13667" s="5"/>
      <c r="AP13667" s="5"/>
      <c r="AQ13667" s="5"/>
      <c r="AR13667" s="5"/>
      <c r="AS13667" s="5"/>
      <c r="AT13667" s="3"/>
      <c r="AU13667" s="5"/>
      <c r="AV13667" s="3"/>
      <c r="AW13667" s="3"/>
      <c r="AX13667" s="3"/>
      <c r="AY13667" s="3"/>
      <c r="AZ13667" s="3"/>
      <c r="BA13667" s="3"/>
      <c r="BB13667" s="3"/>
      <c r="BC13667" s="3"/>
      <c r="BD13667" s="3"/>
      <c r="BE13667" s="3"/>
      <c r="BF13667" s="3"/>
      <c r="BG13667" s="3"/>
    </row>
    <row r="13668" spans="1:59" x14ac:dyDescent="0.25">
      <c r="A13668" s="2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  <c r="L13668" s="5"/>
      <c r="M13668" s="5"/>
      <c r="AJ13668" s="3"/>
      <c r="AK13668" s="3"/>
      <c r="AL13668" s="3"/>
      <c r="AM13668" s="3"/>
      <c r="AN13668" s="5"/>
      <c r="AO13668" s="5"/>
      <c r="AP13668" s="5"/>
      <c r="AQ13668" s="5"/>
      <c r="AR13668" s="5"/>
      <c r="AS13668" s="5"/>
      <c r="AT13668" s="3"/>
      <c r="AU13668" s="5"/>
      <c r="AV13668" s="3"/>
      <c r="AW13668" s="3"/>
      <c r="AX13668" s="3"/>
      <c r="AY13668" s="3"/>
      <c r="AZ13668" s="3"/>
      <c r="BA13668" s="3"/>
      <c r="BB13668" s="3"/>
      <c r="BC13668" s="3"/>
      <c r="BD13668" s="3"/>
      <c r="BE13668" s="3"/>
      <c r="BF13668" s="3"/>
      <c r="BG13668" s="3"/>
    </row>
    <row r="13669" spans="1:59" x14ac:dyDescent="0.25">
      <c r="A13669" s="2"/>
      <c r="B13669" s="5"/>
      <c r="C13669" s="5"/>
      <c r="D13669" s="5"/>
      <c r="E13669" s="5"/>
      <c r="F13669" s="5"/>
      <c r="G13669" s="5"/>
      <c r="H13669" s="5"/>
      <c r="I13669" s="3"/>
      <c r="J13669" s="5"/>
      <c r="K13669" s="5"/>
      <c r="L13669" s="5"/>
      <c r="M13669" s="5"/>
      <c r="AJ13669" s="3"/>
      <c r="AK13669" s="3"/>
      <c r="AL13669" s="3"/>
      <c r="AM13669" s="3"/>
      <c r="AN13669" s="5"/>
      <c r="AO13669" s="5"/>
      <c r="AP13669" s="5"/>
      <c r="AQ13669" s="5"/>
      <c r="AR13669" s="5"/>
      <c r="AS13669" s="5"/>
      <c r="AT13669" s="3"/>
      <c r="AU13669" s="5"/>
      <c r="AV13669" s="3"/>
      <c r="AW13669" s="3"/>
      <c r="AX13669" s="3"/>
      <c r="AY13669" s="3"/>
      <c r="AZ13669" s="3"/>
      <c r="BA13669" s="3"/>
      <c r="BB13669" s="3"/>
      <c r="BC13669" s="3"/>
      <c r="BD13669" s="3"/>
      <c r="BE13669" s="3"/>
      <c r="BF13669" s="3"/>
      <c r="BG13669" s="3"/>
    </row>
    <row r="13670" spans="1:59" x14ac:dyDescent="0.25">
      <c r="A13670" s="2"/>
      <c r="B13670" s="5"/>
      <c r="C13670" s="5"/>
      <c r="D13670" s="5"/>
      <c r="E13670" s="5"/>
      <c r="F13670" s="5"/>
      <c r="G13670" s="5"/>
      <c r="H13670" s="5"/>
      <c r="I13670" s="3"/>
      <c r="J13670" s="5"/>
      <c r="K13670" s="5"/>
      <c r="L13670" s="5"/>
      <c r="M13670" s="5"/>
      <c r="AJ13670" s="5"/>
      <c r="AK13670" s="5"/>
      <c r="AL13670" s="3"/>
      <c r="AM13670" s="3"/>
      <c r="AN13670" s="5"/>
      <c r="AO13670" s="5"/>
      <c r="AP13670" s="5"/>
      <c r="AQ13670" s="5"/>
      <c r="AR13670" s="5"/>
      <c r="AS13670" s="5"/>
      <c r="AT13670" s="3"/>
      <c r="AU13670" s="5"/>
      <c r="AV13670" s="3"/>
      <c r="AW13670" s="3"/>
      <c r="AX13670" s="3"/>
      <c r="AY13670" s="3"/>
      <c r="AZ13670" s="3"/>
      <c r="BA13670" s="3"/>
      <c r="BB13670" s="3"/>
      <c r="BC13670" s="3"/>
      <c r="BD13670" s="3"/>
      <c r="BE13670" s="3"/>
      <c r="BF13670" s="3"/>
      <c r="BG13670" s="3"/>
    </row>
    <row r="13671" spans="1:59" x14ac:dyDescent="0.25">
      <c r="A13671" s="2"/>
      <c r="B13671" s="5"/>
      <c r="C13671" s="5"/>
      <c r="D13671" s="5"/>
      <c r="E13671" s="5"/>
      <c r="F13671" s="5"/>
      <c r="G13671" s="5"/>
      <c r="H13671" s="5"/>
      <c r="I13671" s="3"/>
      <c r="J13671" s="5"/>
      <c r="K13671" s="5"/>
      <c r="L13671" s="5"/>
      <c r="M13671" s="5"/>
      <c r="AJ13671" s="5"/>
      <c r="AK13671" s="5"/>
      <c r="AL13671" s="3"/>
      <c r="AM13671" s="3"/>
      <c r="AN13671" s="5"/>
      <c r="AO13671" s="5"/>
      <c r="AP13671" s="5"/>
      <c r="AQ13671" s="5"/>
      <c r="AR13671" s="5"/>
      <c r="AS13671" s="5"/>
      <c r="AT13671" s="3"/>
      <c r="AU13671" s="5"/>
      <c r="AV13671" s="3"/>
      <c r="AW13671" s="3"/>
      <c r="AX13671" s="3"/>
      <c r="AY13671" s="3"/>
      <c r="AZ13671" s="3"/>
      <c r="BA13671" s="3"/>
      <c r="BB13671" s="3"/>
      <c r="BC13671" s="3"/>
      <c r="BD13671" s="3"/>
      <c r="BE13671" s="3"/>
      <c r="BF13671" s="3"/>
      <c r="BG13671" s="3"/>
    </row>
    <row r="13672" spans="1:59" x14ac:dyDescent="0.25">
      <c r="A13672" s="2"/>
      <c r="B13672" s="5"/>
      <c r="C13672" s="5"/>
      <c r="D13672" s="5"/>
      <c r="E13672" s="5"/>
      <c r="F13672" s="5"/>
      <c r="G13672" s="5"/>
      <c r="H13672" s="5"/>
      <c r="I13672" s="3"/>
      <c r="J13672" s="5"/>
      <c r="K13672" s="5"/>
      <c r="L13672" s="5"/>
      <c r="M13672" s="5"/>
      <c r="AJ13672" s="3"/>
      <c r="AK13672" s="3"/>
      <c r="AL13672" s="3"/>
      <c r="AM13672" s="3"/>
      <c r="AN13672" s="5"/>
      <c r="AO13672" s="5"/>
      <c r="AP13672" s="5"/>
      <c r="AQ13672" s="5"/>
      <c r="AR13672" s="5"/>
      <c r="AS13672" s="5"/>
      <c r="AT13672" s="3"/>
      <c r="AU13672" s="5"/>
      <c r="AV13672" s="3"/>
      <c r="AW13672" s="3"/>
      <c r="AX13672" s="3"/>
      <c r="AY13672" s="3"/>
      <c r="AZ13672" s="3"/>
      <c r="BA13672" s="3"/>
      <c r="BB13672" s="3"/>
      <c r="BC13672" s="3"/>
      <c r="BD13672" s="3"/>
      <c r="BE13672" s="3"/>
      <c r="BF13672" s="3"/>
      <c r="BG13672" s="3"/>
    </row>
    <row r="13673" spans="1:59" x14ac:dyDescent="0.25">
      <c r="A13673" s="2"/>
      <c r="B13673" s="5"/>
      <c r="C13673" s="5"/>
      <c r="D13673" s="5"/>
      <c r="E13673" s="5"/>
      <c r="F13673" s="5"/>
      <c r="G13673" s="5"/>
      <c r="H13673" s="5"/>
      <c r="I13673" s="3"/>
      <c r="J13673" s="5"/>
      <c r="K13673" s="5"/>
      <c r="L13673" s="5"/>
      <c r="M13673" s="5"/>
      <c r="AJ13673" s="3"/>
      <c r="AK13673" s="3"/>
      <c r="AL13673" s="3"/>
      <c r="AM13673" s="3"/>
      <c r="AN13673" s="5"/>
      <c r="AO13673" s="5"/>
      <c r="AP13673" s="5"/>
      <c r="AQ13673" s="5"/>
      <c r="AR13673" s="5"/>
      <c r="AS13673" s="5"/>
      <c r="AT13673" s="3"/>
      <c r="AU13673" s="5"/>
      <c r="AV13673" s="3"/>
      <c r="AW13673" s="3"/>
      <c r="AX13673" s="3"/>
      <c r="AY13673" s="3"/>
      <c r="AZ13673" s="3"/>
      <c r="BA13673" s="3"/>
      <c r="BB13673" s="3"/>
      <c r="BC13673" s="3"/>
      <c r="BD13673" s="3"/>
      <c r="BE13673" s="3"/>
      <c r="BF13673" s="3"/>
      <c r="BG13673" s="3"/>
    </row>
    <row r="13674" spans="1:59" x14ac:dyDescent="0.25">
      <c r="A13674" s="2"/>
      <c r="B13674" s="5"/>
      <c r="C13674" s="5"/>
      <c r="D13674" s="5"/>
      <c r="E13674" s="5"/>
      <c r="F13674" s="5"/>
      <c r="G13674" s="5"/>
      <c r="H13674" s="5"/>
      <c r="I13674" s="3"/>
      <c r="J13674" s="5"/>
      <c r="K13674" s="5"/>
      <c r="L13674" s="5"/>
      <c r="M13674" s="5"/>
      <c r="AJ13674" s="3"/>
      <c r="AK13674" s="3"/>
      <c r="AL13674" s="3"/>
      <c r="AM13674" s="3"/>
      <c r="AN13674" s="5"/>
      <c r="AO13674" s="5"/>
      <c r="AP13674" s="5"/>
      <c r="AQ13674" s="5"/>
      <c r="AR13674" s="5"/>
      <c r="AS13674" s="5"/>
      <c r="AT13674" s="3"/>
      <c r="AU13674" s="5"/>
      <c r="AV13674" s="3"/>
      <c r="AW13674" s="3"/>
      <c r="AX13674" s="3"/>
      <c r="AY13674" s="3"/>
      <c r="AZ13674" s="3"/>
      <c r="BA13674" s="3"/>
      <c r="BB13674" s="3"/>
      <c r="BC13674" s="3"/>
      <c r="BD13674" s="3"/>
      <c r="BE13674" s="3"/>
      <c r="BF13674" s="3"/>
      <c r="BG13674" s="3"/>
    </row>
    <row r="13675" spans="1:59" x14ac:dyDescent="0.25">
      <c r="A13675" s="2"/>
      <c r="B13675" s="5"/>
      <c r="C13675" s="5"/>
      <c r="D13675" s="5"/>
      <c r="E13675" s="5"/>
      <c r="F13675" s="5"/>
      <c r="G13675" s="5"/>
      <c r="H13675" s="5"/>
      <c r="I13675" s="3"/>
      <c r="J13675" s="5"/>
      <c r="K13675" s="5"/>
      <c r="L13675" s="5"/>
      <c r="M13675" s="5"/>
      <c r="AJ13675" s="5"/>
      <c r="AK13675" s="5"/>
      <c r="AL13675" s="3"/>
      <c r="AM13675" s="3"/>
      <c r="AN13675" s="5"/>
      <c r="AO13675" s="5"/>
      <c r="AP13675" s="5"/>
      <c r="AQ13675" s="5"/>
      <c r="AR13675" s="5"/>
      <c r="AS13675" s="5"/>
      <c r="AT13675" s="3"/>
      <c r="AU13675" s="5"/>
      <c r="AV13675" s="3"/>
      <c r="AW13675" s="3"/>
      <c r="AX13675" s="3"/>
      <c r="AY13675" s="3"/>
      <c r="AZ13675" s="3"/>
      <c r="BA13675" s="3"/>
      <c r="BB13675" s="3"/>
      <c r="BC13675" s="3"/>
      <c r="BD13675" s="3"/>
      <c r="BE13675" s="3"/>
      <c r="BF13675" s="3"/>
      <c r="BG13675" s="3"/>
    </row>
    <row r="13676" spans="1:59" x14ac:dyDescent="0.25">
      <c r="A13676" s="2"/>
      <c r="B13676" s="5"/>
      <c r="C13676" s="5"/>
      <c r="D13676" s="5"/>
      <c r="E13676" s="5"/>
      <c r="F13676" s="5"/>
      <c r="G13676" s="5"/>
      <c r="H13676" s="5"/>
      <c r="I13676" s="3"/>
      <c r="J13676" s="5"/>
      <c r="K13676" s="5"/>
      <c r="L13676" s="5"/>
      <c r="M13676" s="5"/>
      <c r="AJ13676" s="5"/>
      <c r="AK13676" s="5"/>
      <c r="AL13676" s="3"/>
      <c r="AM13676" s="3"/>
      <c r="AN13676" s="5"/>
      <c r="AO13676" s="5"/>
      <c r="AP13676" s="5"/>
      <c r="AQ13676" s="5"/>
      <c r="AR13676" s="5"/>
      <c r="AS13676" s="5"/>
      <c r="AT13676" s="3"/>
      <c r="AU13676" s="5"/>
      <c r="AV13676" s="3"/>
      <c r="AW13676" s="3"/>
      <c r="AX13676" s="3"/>
      <c r="AY13676" s="3"/>
      <c r="AZ13676" s="3"/>
      <c r="BA13676" s="3"/>
      <c r="BB13676" s="3"/>
      <c r="BC13676" s="3"/>
      <c r="BD13676" s="3"/>
      <c r="BE13676" s="3"/>
      <c r="BF13676" s="3"/>
      <c r="BG13676" s="3"/>
    </row>
    <row r="13677" spans="1:59" x14ac:dyDescent="0.25">
      <c r="A13677" s="2"/>
      <c r="B13677" s="5"/>
      <c r="C13677" s="5"/>
      <c r="D13677" s="5"/>
      <c r="E13677" s="5"/>
      <c r="F13677" s="5"/>
      <c r="G13677" s="5"/>
      <c r="H13677" s="5"/>
      <c r="I13677" s="3"/>
      <c r="J13677" s="5"/>
      <c r="K13677" s="5"/>
      <c r="L13677" s="5"/>
      <c r="M13677" s="5"/>
      <c r="AJ13677" s="5"/>
      <c r="AK13677" s="3"/>
      <c r="AL13677" s="3"/>
      <c r="AM13677" s="3"/>
      <c r="AN13677" s="5"/>
      <c r="AO13677" s="5"/>
      <c r="AP13677" s="5"/>
      <c r="AQ13677" s="5"/>
      <c r="AR13677" s="5"/>
      <c r="AS13677" s="5"/>
      <c r="AT13677" s="3"/>
      <c r="AU13677" s="5"/>
      <c r="AV13677" s="3"/>
      <c r="AW13677" s="3"/>
      <c r="AX13677" s="3"/>
      <c r="AY13677" s="3"/>
      <c r="AZ13677" s="3"/>
      <c r="BA13677" s="3"/>
      <c r="BB13677" s="3"/>
      <c r="BC13677" s="3"/>
      <c r="BD13677" s="3"/>
      <c r="BE13677" s="3"/>
      <c r="BF13677" s="3"/>
      <c r="BG13677" s="3"/>
    </row>
    <row r="13678" spans="1:59" x14ac:dyDescent="0.25">
      <c r="A13678" s="2"/>
      <c r="B13678" s="5"/>
      <c r="C13678" s="5"/>
      <c r="D13678" s="5"/>
      <c r="E13678" s="5"/>
      <c r="F13678" s="5"/>
      <c r="G13678" s="5"/>
      <c r="H13678" s="5"/>
      <c r="I13678" s="5"/>
      <c r="J13678" s="5"/>
      <c r="K13678" s="5"/>
      <c r="L13678" s="5"/>
      <c r="M13678" s="5"/>
      <c r="AJ13678" s="3"/>
      <c r="AK13678" s="3"/>
      <c r="AL13678" s="3"/>
      <c r="AM13678" s="3"/>
      <c r="AN13678" s="5"/>
      <c r="AO13678" s="5"/>
      <c r="AP13678" s="5"/>
      <c r="AQ13678" s="5"/>
      <c r="AR13678" s="5"/>
      <c r="AS13678" s="5"/>
      <c r="AT13678" s="3"/>
      <c r="AU13678" s="5"/>
      <c r="AV13678" s="3"/>
      <c r="AW13678" s="3"/>
      <c r="AX13678" s="3"/>
      <c r="AY13678" s="3"/>
      <c r="AZ13678" s="3"/>
      <c r="BA13678" s="3"/>
      <c r="BB13678" s="3"/>
      <c r="BC13678" s="3"/>
      <c r="BD13678" s="3"/>
      <c r="BE13678" s="3"/>
      <c r="BF13678" s="3"/>
      <c r="BG13678" s="3"/>
    </row>
    <row r="13679" spans="1:59" x14ac:dyDescent="0.25">
      <c r="A13679" s="2"/>
      <c r="B13679" s="5"/>
      <c r="C13679" s="5"/>
      <c r="D13679" s="5"/>
      <c r="E13679" s="5"/>
      <c r="F13679" s="5"/>
      <c r="G13679" s="5"/>
      <c r="H13679" s="5"/>
      <c r="I13679" s="3"/>
      <c r="J13679" s="5"/>
      <c r="K13679" s="5"/>
      <c r="L13679" s="5"/>
      <c r="M13679" s="5"/>
      <c r="AJ13679" s="5"/>
      <c r="AK13679" s="5"/>
      <c r="AL13679" s="3"/>
      <c r="AM13679" s="3"/>
      <c r="AN13679" s="5"/>
      <c r="AO13679" s="5"/>
      <c r="AP13679" s="5"/>
      <c r="AQ13679" s="5"/>
      <c r="AR13679" s="5"/>
      <c r="AS13679" s="5"/>
      <c r="AT13679" s="3"/>
      <c r="AU13679" s="5"/>
      <c r="AV13679" s="3"/>
      <c r="AW13679" s="3"/>
      <c r="AX13679" s="3"/>
      <c r="AY13679" s="3"/>
      <c r="AZ13679" s="3"/>
      <c r="BA13679" s="3"/>
      <c r="BB13679" s="3"/>
      <c r="BC13679" s="3"/>
      <c r="BD13679" s="3"/>
      <c r="BE13679" s="3"/>
      <c r="BF13679" s="3"/>
      <c r="BG13679" s="3"/>
    </row>
    <row r="13680" spans="1:59" x14ac:dyDescent="0.25">
      <c r="A13680" s="2"/>
      <c r="B13680" s="5"/>
      <c r="C13680" s="5"/>
      <c r="D13680" s="5"/>
      <c r="E13680" s="5"/>
      <c r="F13680" s="5"/>
      <c r="G13680" s="5"/>
      <c r="H13680" s="5"/>
      <c r="I13680" s="3"/>
      <c r="J13680" s="5"/>
      <c r="K13680" s="5"/>
      <c r="L13680" s="5"/>
      <c r="M13680" s="5"/>
      <c r="AJ13680" s="5"/>
      <c r="AK13680" s="5"/>
      <c r="AL13680" s="3"/>
      <c r="AM13680" s="3"/>
      <c r="AN13680" s="5"/>
      <c r="AO13680" s="5"/>
      <c r="AP13680" s="5"/>
      <c r="AQ13680" s="5"/>
      <c r="AR13680" s="5"/>
      <c r="AS13680" s="5"/>
      <c r="AT13680" s="3"/>
      <c r="AU13680" s="5"/>
      <c r="AV13680" s="3"/>
      <c r="AW13680" s="3"/>
      <c r="AX13680" s="3"/>
      <c r="AY13680" s="3"/>
      <c r="AZ13680" s="3"/>
      <c r="BA13680" s="3"/>
      <c r="BB13680" s="3"/>
      <c r="BC13680" s="3"/>
      <c r="BD13680" s="3"/>
      <c r="BE13680" s="3"/>
      <c r="BF13680" s="3"/>
      <c r="BG13680" s="3"/>
    </row>
    <row r="13681" spans="1:59" x14ac:dyDescent="0.25">
      <c r="A13681" s="2"/>
      <c r="B13681" s="5"/>
      <c r="C13681" s="5"/>
      <c r="D13681" s="5"/>
      <c r="E13681" s="5"/>
      <c r="F13681" s="5"/>
      <c r="G13681" s="5"/>
      <c r="H13681" s="5"/>
      <c r="I13681" s="3"/>
      <c r="J13681" s="5"/>
      <c r="K13681" s="5"/>
      <c r="L13681" s="5"/>
      <c r="M13681" s="5"/>
      <c r="AJ13681" s="5"/>
      <c r="AK13681" s="5"/>
      <c r="AL13681" s="3"/>
      <c r="AM13681" s="3"/>
      <c r="AN13681" s="5"/>
      <c r="AO13681" s="5"/>
      <c r="AP13681" s="5"/>
      <c r="AQ13681" s="5"/>
      <c r="AR13681" s="5"/>
      <c r="AS13681" s="5"/>
      <c r="AT13681" s="3"/>
      <c r="AU13681" s="5"/>
      <c r="AV13681" s="3"/>
      <c r="AW13681" s="3"/>
      <c r="AX13681" s="3"/>
      <c r="AY13681" s="3"/>
      <c r="AZ13681" s="3"/>
      <c r="BA13681" s="3"/>
      <c r="BB13681" s="3"/>
      <c r="BC13681" s="3"/>
      <c r="BD13681" s="3"/>
      <c r="BE13681" s="3"/>
      <c r="BF13681" s="3"/>
      <c r="BG13681" s="3"/>
    </row>
    <row r="13682" spans="1:59" x14ac:dyDescent="0.25">
      <c r="A13682" s="2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  <c r="L13682" s="5"/>
      <c r="M13682" s="5"/>
      <c r="AJ13682" s="5"/>
      <c r="AK13682" s="5"/>
      <c r="AL13682" s="3"/>
      <c r="AM13682" s="3"/>
      <c r="AN13682" s="5"/>
      <c r="AO13682" s="5"/>
      <c r="AP13682" s="5"/>
      <c r="AQ13682" s="5"/>
      <c r="AR13682" s="5"/>
      <c r="AS13682" s="5"/>
      <c r="AT13682" s="3"/>
      <c r="AU13682" s="5"/>
      <c r="AV13682" s="3"/>
      <c r="AW13682" s="3"/>
      <c r="AX13682" s="3"/>
      <c r="AY13682" s="3"/>
      <c r="AZ13682" s="3"/>
      <c r="BA13682" s="3"/>
      <c r="BB13682" s="3"/>
      <c r="BC13682" s="3"/>
      <c r="BD13682" s="3"/>
      <c r="BE13682" s="3"/>
      <c r="BF13682" s="3"/>
      <c r="BG13682" s="3"/>
    </row>
    <row r="13683" spans="1:59" x14ac:dyDescent="0.25">
      <c r="A13683" s="2"/>
      <c r="B13683" s="5"/>
      <c r="C13683" s="5"/>
      <c r="D13683" s="5"/>
      <c r="E13683" s="5"/>
      <c r="F13683" s="5"/>
      <c r="G13683" s="5"/>
      <c r="H13683" s="5"/>
      <c r="I13683" s="3"/>
      <c r="J13683" s="5"/>
      <c r="K13683" s="5"/>
      <c r="L13683" s="5"/>
      <c r="M13683" s="5"/>
      <c r="AJ13683" s="5"/>
      <c r="AK13683" s="5"/>
      <c r="AL13683" s="3"/>
      <c r="AM13683" s="3"/>
      <c r="AN13683" s="5"/>
      <c r="AO13683" s="5"/>
      <c r="AP13683" s="5"/>
      <c r="AQ13683" s="5"/>
      <c r="AR13683" s="5"/>
      <c r="AS13683" s="5"/>
      <c r="AT13683" s="3"/>
      <c r="AU13683" s="5"/>
      <c r="AV13683" s="3"/>
      <c r="AW13683" s="3"/>
      <c r="AX13683" s="3"/>
      <c r="AY13683" s="3"/>
      <c r="AZ13683" s="3"/>
      <c r="BA13683" s="3"/>
      <c r="BB13683" s="3"/>
      <c r="BC13683" s="3"/>
      <c r="BD13683" s="3"/>
      <c r="BE13683" s="3"/>
      <c r="BF13683" s="3"/>
      <c r="BG13683" s="3"/>
    </row>
    <row r="13684" spans="1:59" x14ac:dyDescent="0.25">
      <c r="A13684" s="2"/>
      <c r="B13684" s="5"/>
      <c r="C13684" s="5"/>
      <c r="D13684" s="5"/>
      <c r="E13684" s="5"/>
      <c r="F13684" s="5"/>
      <c r="G13684" s="5"/>
      <c r="H13684" s="5"/>
      <c r="I13684" s="3"/>
      <c r="J13684" s="5"/>
      <c r="K13684" s="5"/>
      <c r="L13684" s="5"/>
      <c r="M13684" s="5"/>
      <c r="AJ13684" s="3"/>
      <c r="AK13684" s="3"/>
      <c r="AL13684" s="3"/>
      <c r="AM13684" s="3"/>
      <c r="AN13684" s="5"/>
      <c r="AO13684" s="5"/>
      <c r="AP13684" s="5"/>
      <c r="AQ13684" s="5"/>
      <c r="AR13684" s="5"/>
      <c r="AS13684" s="5"/>
      <c r="AT13684" s="3"/>
      <c r="AU13684" s="5"/>
      <c r="AV13684" s="3"/>
      <c r="AW13684" s="3"/>
      <c r="AX13684" s="3"/>
      <c r="AY13684" s="3"/>
      <c r="AZ13684" s="3"/>
      <c r="BA13684" s="3"/>
      <c r="BB13684" s="3"/>
      <c r="BC13684" s="3"/>
      <c r="BD13684" s="3"/>
      <c r="BE13684" s="3"/>
      <c r="BF13684" s="3"/>
      <c r="BG13684" s="3"/>
    </row>
    <row r="13685" spans="1:59" x14ac:dyDescent="0.25">
      <c r="A13685" s="2"/>
      <c r="B13685" s="5"/>
      <c r="C13685" s="5"/>
      <c r="D13685" s="5"/>
      <c r="E13685" s="5"/>
      <c r="F13685" s="5"/>
      <c r="G13685" s="5"/>
      <c r="H13685" s="5"/>
      <c r="I13685" s="3"/>
      <c r="J13685" s="5"/>
      <c r="K13685" s="5"/>
      <c r="L13685" s="5"/>
      <c r="M13685" s="5"/>
      <c r="AJ13685" s="5"/>
      <c r="AK13685" s="5"/>
      <c r="AL13685" s="3"/>
      <c r="AM13685" s="3"/>
      <c r="AN13685" s="5"/>
      <c r="AO13685" s="5"/>
      <c r="AP13685" s="5"/>
      <c r="AQ13685" s="5"/>
      <c r="AR13685" s="5"/>
      <c r="AS13685" s="5"/>
      <c r="AT13685" s="3"/>
      <c r="AU13685" s="5"/>
      <c r="AV13685" s="3"/>
      <c r="AW13685" s="3"/>
      <c r="AX13685" s="3"/>
      <c r="AY13685" s="3"/>
      <c r="AZ13685" s="3"/>
      <c r="BA13685" s="3"/>
      <c r="BB13685" s="3"/>
      <c r="BC13685" s="3"/>
      <c r="BD13685" s="3"/>
      <c r="BE13685" s="3"/>
      <c r="BF13685" s="3"/>
      <c r="BG13685" s="3"/>
    </row>
    <row r="13686" spans="1:59" x14ac:dyDescent="0.25">
      <c r="A13686" s="2"/>
      <c r="B13686" s="5"/>
      <c r="C13686" s="5"/>
      <c r="D13686" s="5"/>
      <c r="E13686" s="5"/>
      <c r="F13686" s="5"/>
      <c r="G13686" s="5"/>
      <c r="H13686" s="5"/>
      <c r="I13686" s="3"/>
      <c r="J13686" s="5"/>
      <c r="K13686" s="5"/>
      <c r="L13686" s="5"/>
      <c r="M13686" s="5"/>
      <c r="AJ13686" s="5"/>
      <c r="AK13686" s="5"/>
      <c r="AL13686" s="3"/>
      <c r="AM13686" s="3"/>
      <c r="AN13686" s="5"/>
      <c r="AO13686" s="5"/>
      <c r="AP13686" s="5"/>
      <c r="AQ13686" s="5"/>
      <c r="AR13686" s="5"/>
      <c r="AS13686" s="5"/>
      <c r="AT13686" s="3"/>
      <c r="AU13686" s="5"/>
      <c r="AV13686" s="3"/>
      <c r="AW13686" s="3"/>
      <c r="AX13686" s="3"/>
      <c r="AY13686" s="3"/>
      <c r="AZ13686" s="3"/>
      <c r="BA13686" s="3"/>
      <c r="BB13686" s="3"/>
      <c r="BC13686" s="3"/>
      <c r="BD13686" s="3"/>
      <c r="BE13686" s="3"/>
      <c r="BF13686" s="3"/>
      <c r="BG13686" s="3"/>
    </row>
    <row r="13687" spans="1:59" x14ac:dyDescent="0.25">
      <c r="A13687" s="2"/>
      <c r="B13687" s="5"/>
      <c r="C13687" s="5"/>
      <c r="D13687" s="5"/>
      <c r="E13687" s="5"/>
      <c r="F13687" s="5"/>
      <c r="G13687" s="5"/>
      <c r="H13687" s="5"/>
      <c r="I13687" s="3"/>
      <c r="J13687" s="5"/>
      <c r="K13687" s="5"/>
      <c r="L13687" s="5"/>
      <c r="M13687" s="5"/>
      <c r="AJ13687" s="3"/>
      <c r="AK13687" s="3"/>
      <c r="AL13687" s="3"/>
      <c r="AM13687" s="3"/>
      <c r="AN13687" s="5"/>
      <c r="AO13687" s="5"/>
      <c r="AP13687" s="5"/>
      <c r="AQ13687" s="5"/>
      <c r="AR13687" s="5"/>
      <c r="AS13687" s="5"/>
      <c r="AT13687" s="3"/>
      <c r="AU13687" s="5"/>
      <c r="AV13687" s="3"/>
      <c r="AW13687" s="3"/>
      <c r="AX13687" s="3"/>
      <c r="AY13687" s="3"/>
      <c r="AZ13687" s="3"/>
      <c r="BA13687" s="3"/>
      <c r="BB13687" s="3"/>
      <c r="BC13687" s="3"/>
      <c r="BD13687" s="3"/>
      <c r="BE13687" s="3"/>
      <c r="BF13687" s="3"/>
      <c r="BG13687" s="3"/>
    </row>
    <row r="13688" spans="1:59" x14ac:dyDescent="0.25">
      <c r="A13688" s="2"/>
      <c r="B13688" s="5"/>
      <c r="C13688" s="5"/>
      <c r="D13688" s="5"/>
      <c r="E13688" s="5"/>
      <c r="F13688" s="5"/>
      <c r="G13688" s="5"/>
      <c r="H13688" s="5"/>
      <c r="I13688" s="3"/>
      <c r="J13688" s="5"/>
      <c r="K13688" s="5"/>
      <c r="L13688" s="5"/>
      <c r="M13688" s="5"/>
      <c r="AJ13688" s="5"/>
      <c r="AK13688" s="5"/>
      <c r="AL13688" s="3"/>
      <c r="AM13688" s="3"/>
      <c r="AN13688" s="5"/>
      <c r="AO13688" s="5"/>
      <c r="AP13688" s="5"/>
      <c r="AQ13688" s="5"/>
      <c r="AR13688" s="5"/>
      <c r="AS13688" s="5"/>
      <c r="AT13688" s="3"/>
      <c r="AU13688" s="5"/>
      <c r="AV13688" s="3"/>
      <c r="AW13688" s="3"/>
      <c r="AX13688" s="3"/>
      <c r="AY13688" s="3"/>
      <c r="AZ13688" s="3"/>
      <c r="BA13688" s="3"/>
      <c r="BB13688" s="3"/>
      <c r="BC13688" s="3"/>
      <c r="BD13688" s="3"/>
      <c r="BE13688" s="3"/>
      <c r="BF13688" s="3"/>
      <c r="BG13688" s="3"/>
    </row>
    <row r="13689" spans="1:59" x14ac:dyDescent="0.25">
      <c r="A13689" s="2"/>
      <c r="B13689" s="5"/>
      <c r="C13689" s="5"/>
      <c r="D13689" s="5"/>
      <c r="E13689" s="5"/>
      <c r="F13689" s="5"/>
      <c r="G13689" s="5"/>
      <c r="H13689" s="5"/>
      <c r="I13689" s="3"/>
      <c r="J13689" s="5"/>
      <c r="K13689" s="5"/>
      <c r="L13689" s="5"/>
      <c r="M13689" s="5"/>
      <c r="AJ13689" s="5"/>
      <c r="AK13689" s="5"/>
      <c r="AL13689" s="3"/>
      <c r="AM13689" s="3"/>
      <c r="AN13689" s="5"/>
      <c r="AO13689" s="5"/>
      <c r="AP13689" s="5"/>
      <c r="AQ13689" s="5"/>
      <c r="AR13689" s="5"/>
      <c r="AS13689" s="5"/>
      <c r="AT13689" s="3"/>
      <c r="AU13689" s="5"/>
      <c r="AV13689" s="3"/>
      <c r="AW13689" s="3"/>
      <c r="AX13689" s="3"/>
      <c r="AY13689" s="3"/>
      <c r="AZ13689" s="3"/>
      <c r="BA13689" s="3"/>
      <c r="BB13689" s="3"/>
      <c r="BC13689" s="3"/>
      <c r="BD13689" s="3"/>
      <c r="BE13689" s="3"/>
      <c r="BF13689" s="3"/>
      <c r="BG13689" s="3"/>
    </row>
    <row r="13690" spans="1:59" x14ac:dyDescent="0.25">
      <c r="A13690" s="2"/>
      <c r="B13690" s="5"/>
      <c r="C13690" s="5"/>
      <c r="D13690" s="5"/>
      <c r="E13690" s="5"/>
      <c r="F13690" s="5"/>
      <c r="G13690" s="5"/>
      <c r="H13690" s="5"/>
      <c r="I13690" s="3"/>
      <c r="J13690" s="5"/>
      <c r="K13690" s="5"/>
      <c r="L13690" s="5"/>
      <c r="M13690" s="5"/>
      <c r="AJ13690" s="3"/>
      <c r="AK13690" s="3"/>
      <c r="AL13690" s="3"/>
      <c r="AM13690" s="3"/>
      <c r="AN13690" s="5"/>
      <c r="AO13690" s="5"/>
      <c r="AP13690" s="5"/>
      <c r="AQ13690" s="5"/>
      <c r="AR13690" s="5"/>
      <c r="AS13690" s="5"/>
      <c r="AT13690" s="3"/>
      <c r="AU13690" s="5"/>
      <c r="AV13690" s="3"/>
      <c r="AW13690" s="3"/>
      <c r="AX13690" s="3"/>
      <c r="AY13690" s="3"/>
      <c r="AZ13690" s="3"/>
      <c r="BA13690" s="3"/>
      <c r="BB13690" s="3"/>
      <c r="BC13690" s="3"/>
      <c r="BD13690" s="3"/>
      <c r="BE13690" s="3"/>
      <c r="BF13690" s="3"/>
      <c r="BG13690" s="3"/>
    </row>
    <row r="13691" spans="1:59" x14ac:dyDescent="0.25">
      <c r="A13691" s="2"/>
      <c r="B13691" s="5"/>
      <c r="C13691" s="5"/>
      <c r="D13691" s="5"/>
      <c r="E13691" s="5"/>
      <c r="F13691" s="5"/>
      <c r="G13691" s="5"/>
      <c r="H13691" s="5"/>
      <c r="I13691" s="3"/>
      <c r="J13691" s="5"/>
      <c r="K13691" s="5"/>
      <c r="L13691" s="5"/>
      <c r="M13691" s="5"/>
      <c r="AJ13691" s="3"/>
      <c r="AK13691" s="3"/>
      <c r="AL13691" s="3"/>
      <c r="AM13691" s="3"/>
      <c r="AN13691" s="5"/>
      <c r="AO13691" s="5"/>
      <c r="AP13691" s="5"/>
      <c r="AQ13691" s="5"/>
      <c r="AR13691" s="5"/>
      <c r="AS13691" s="5"/>
      <c r="AT13691" s="3"/>
      <c r="AU13691" s="5"/>
      <c r="AV13691" s="3"/>
      <c r="AW13691" s="3"/>
      <c r="AX13691" s="3"/>
      <c r="AY13691" s="3"/>
      <c r="AZ13691" s="3"/>
      <c r="BA13691" s="3"/>
      <c r="BB13691" s="3"/>
      <c r="BC13691" s="3"/>
      <c r="BD13691" s="3"/>
      <c r="BE13691" s="3"/>
      <c r="BF13691" s="3"/>
      <c r="BG13691" s="3"/>
    </row>
    <row r="13692" spans="1:59" x14ac:dyDescent="0.25">
      <c r="A13692" s="2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5"/>
      <c r="M13692" s="5"/>
      <c r="AJ13692" s="3"/>
      <c r="AK13692" s="3"/>
      <c r="AL13692" s="3"/>
      <c r="AM13692" s="3"/>
      <c r="AN13692" s="5"/>
      <c r="AO13692" s="5"/>
      <c r="AP13692" s="5"/>
      <c r="AQ13692" s="5"/>
      <c r="AR13692" s="5"/>
      <c r="AS13692" s="5"/>
      <c r="AT13692" s="3"/>
      <c r="AU13692" s="5"/>
      <c r="AV13692" s="3"/>
      <c r="AW13692" s="3"/>
      <c r="AX13692" s="3"/>
      <c r="AY13692" s="3"/>
      <c r="AZ13692" s="3"/>
      <c r="BA13692" s="3"/>
      <c r="BB13692" s="3"/>
      <c r="BC13692" s="3"/>
      <c r="BD13692" s="3"/>
      <c r="BE13692" s="3"/>
      <c r="BF13692" s="3"/>
      <c r="BG13692" s="3"/>
    </row>
    <row r="13693" spans="1:59" x14ac:dyDescent="0.25">
      <c r="A13693" s="2"/>
      <c r="B13693" s="5"/>
      <c r="C13693" s="5"/>
      <c r="D13693" s="5"/>
      <c r="E13693" s="5"/>
      <c r="F13693" s="5"/>
      <c r="G13693" s="5"/>
      <c r="H13693" s="5"/>
      <c r="I13693" s="3"/>
      <c r="J13693" s="5"/>
      <c r="K13693" s="5"/>
      <c r="L13693" s="5"/>
      <c r="M13693" s="5"/>
      <c r="AJ13693" s="5"/>
      <c r="AK13693" s="5"/>
      <c r="AL13693" s="3"/>
      <c r="AM13693" s="3"/>
      <c r="AN13693" s="5"/>
      <c r="AO13693" s="5"/>
      <c r="AP13693" s="5"/>
      <c r="AQ13693" s="5"/>
      <c r="AR13693" s="5"/>
      <c r="AS13693" s="5"/>
      <c r="AT13693" s="3"/>
      <c r="AU13693" s="5"/>
      <c r="AV13693" s="3"/>
      <c r="AW13693" s="3"/>
      <c r="AX13693" s="3"/>
      <c r="AY13693" s="3"/>
      <c r="AZ13693" s="3"/>
      <c r="BA13693" s="3"/>
      <c r="BB13693" s="3"/>
      <c r="BC13693" s="3"/>
      <c r="BD13693" s="3"/>
      <c r="BE13693" s="3"/>
      <c r="BF13693" s="3"/>
      <c r="BG13693" s="3"/>
    </row>
    <row r="13694" spans="1:59" x14ac:dyDescent="0.25">
      <c r="A13694" s="2"/>
      <c r="B13694" s="5"/>
      <c r="C13694" s="5"/>
      <c r="D13694" s="5"/>
      <c r="E13694" s="5"/>
      <c r="F13694" s="5"/>
      <c r="G13694" s="5"/>
      <c r="H13694" s="5"/>
      <c r="I13694" s="3"/>
      <c r="J13694" s="5"/>
      <c r="K13694" s="5"/>
      <c r="L13694" s="5"/>
      <c r="M13694" s="5"/>
      <c r="AJ13694" s="5"/>
      <c r="AK13694" s="5"/>
      <c r="AL13694" s="3"/>
      <c r="AM13694" s="3"/>
      <c r="AN13694" s="5"/>
      <c r="AO13694" s="5"/>
      <c r="AP13694" s="5"/>
      <c r="AQ13694" s="5"/>
      <c r="AR13694" s="5"/>
      <c r="AS13694" s="5"/>
      <c r="AT13694" s="3"/>
      <c r="AU13694" s="5"/>
      <c r="AV13694" s="3"/>
      <c r="AW13694" s="3"/>
      <c r="AX13694" s="3"/>
      <c r="AY13694" s="3"/>
      <c r="AZ13694" s="3"/>
      <c r="BA13694" s="3"/>
      <c r="BB13694" s="3"/>
      <c r="BC13694" s="3"/>
      <c r="BD13694" s="3"/>
      <c r="BE13694" s="3"/>
      <c r="BF13694" s="3"/>
      <c r="BG13694" s="3"/>
    </row>
    <row r="13695" spans="1:59" x14ac:dyDescent="0.25">
      <c r="A13695" s="2"/>
      <c r="B13695" s="5"/>
      <c r="C13695" s="5"/>
      <c r="D13695" s="5"/>
      <c r="E13695" s="5"/>
      <c r="F13695" s="5"/>
      <c r="G13695" s="5"/>
      <c r="H13695" s="5"/>
      <c r="I13695" s="3"/>
      <c r="J13695" s="5"/>
      <c r="K13695" s="5"/>
      <c r="L13695" s="5"/>
      <c r="M13695" s="5"/>
      <c r="AJ13695" s="3"/>
      <c r="AK13695" s="3"/>
      <c r="AL13695" s="3"/>
      <c r="AM13695" s="3"/>
      <c r="AN13695" s="5"/>
      <c r="AO13695" s="5"/>
      <c r="AP13695" s="5"/>
      <c r="AQ13695" s="5"/>
      <c r="AR13695" s="5"/>
      <c r="AS13695" s="5"/>
      <c r="AT13695" s="3"/>
      <c r="AU13695" s="5"/>
      <c r="AV13695" s="3"/>
      <c r="AW13695" s="3"/>
      <c r="AX13695" s="3"/>
      <c r="AY13695" s="3"/>
      <c r="AZ13695" s="3"/>
      <c r="BA13695" s="3"/>
      <c r="BB13695" s="3"/>
      <c r="BC13695" s="3"/>
      <c r="BD13695" s="3"/>
      <c r="BE13695" s="3"/>
      <c r="BF13695" s="3"/>
      <c r="BG13695" s="3"/>
    </row>
    <row r="13696" spans="1:59" x14ac:dyDescent="0.25">
      <c r="A13696" s="2"/>
      <c r="B13696" s="5"/>
      <c r="C13696" s="5"/>
      <c r="D13696" s="5"/>
      <c r="E13696" s="5"/>
      <c r="F13696" s="5"/>
      <c r="G13696" s="5"/>
      <c r="H13696" s="5"/>
      <c r="I13696" s="3"/>
      <c r="J13696" s="5"/>
      <c r="K13696" s="5"/>
      <c r="L13696" s="5"/>
      <c r="M13696" s="5"/>
      <c r="AJ13696" s="3"/>
      <c r="AK13696" s="3"/>
      <c r="AL13696" s="3"/>
      <c r="AM13696" s="3"/>
      <c r="AN13696" s="5"/>
      <c r="AO13696" s="5"/>
      <c r="AP13696" s="5"/>
      <c r="AQ13696" s="5"/>
      <c r="AR13696" s="5"/>
      <c r="AS13696" s="5"/>
      <c r="AT13696" s="3"/>
      <c r="AU13696" s="5"/>
      <c r="AV13696" s="3"/>
      <c r="AW13696" s="3"/>
      <c r="AX13696" s="3"/>
      <c r="AY13696" s="3"/>
      <c r="AZ13696" s="3"/>
      <c r="BA13696" s="3"/>
      <c r="BB13696" s="3"/>
      <c r="BC13696" s="3"/>
      <c r="BD13696" s="3"/>
      <c r="BE13696" s="3"/>
      <c r="BF13696" s="3"/>
      <c r="BG13696" s="3"/>
    </row>
    <row r="13697" spans="1:59" x14ac:dyDescent="0.25">
      <c r="A13697" s="2"/>
      <c r="B13697" s="5"/>
      <c r="C13697" s="5"/>
      <c r="D13697" s="5"/>
      <c r="E13697" s="5"/>
      <c r="F13697" s="5"/>
      <c r="G13697" s="5"/>
      <c r="H13697" s="5"/>
      <c r="I13697" s="3"/>
      <c r="J13697" s="5"/>
      <c r="K13697" s="5"/>
      <c r="L13697" s="5"/>
      <c r="M13697" s="5"/>
      <c r="AJ13697" s="3"/>
      <c r="AK13697" s="3"/>
      <c r="AL13697" s="3"/>
      <c r="AM13697" s="3"/>
      <c r="AN13697" s="5"/>
      <c r="AO13697" s="5"/>
      <c r="AP13697" s="5"/>
      <c r="AQ13697" s="5"/>
      <c r="AR13697" s="5"/>
      <c r="AS13697" s="5"/>
      <c r="AT13697" s="3"/>
      <c r="AU13697" s="5"/>
      <c r="AV13697" s="3"/>
      <c r="AW13697" s="3"/>
      <c r="AX13697" s="3"/>
      <c r="AY13697" s="3"/>
      <c r="AZ13697" s="3"/>
      <c r="BA13697" s="3"/>
      <c r="BB13697" s="3"/>
      <c r="BC13697" s="3"/>
      <c r="BD13697" s="3"/>
      <c r="BE13697" s="3"/>
      <c r="BF13697" s="3"/>
      <c r="BG13697" s="3"/>
    </row>
    <row r="13698" spans="1:59" x14ac:dyDescent="0.25">
      <c r="A13698" s="2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5"/>
      <c r="M13698" s="5"/>
      <c r="AJ13698" s="5"/>
      <c r="AK13698" s="5"/>
      <c r="AL13698" s="3"/>
      <c r="AM13698" s="3"/>
      <c r="AN13698" s="5"/>
      <c r="AO13698" s="5"/>
      <c r="AP13698" s="5"/>
      <c r="AQ13698" s="5"/>
      <c r="AR13698" s="5"/>
      <c r="AS13698" s="5"/>
      <c r="AT13698" s="3"/>
      <c r="AU13698" s="5"/>
      <c r="AV13698" s="3"/>
      <c r="AW13698" s="3"/>
      <c r="AX13698" s="3"/>
      <c r="AY13698" s="3"/>
      <c r="AZ13698" s="3"/>
      <c r="BA13698" s="3"/>
      <c r="BB13698" s="3"/>
      <c r="BC13698" s="3"/>
      <c r="BD13698" s="3"/>
      <c r="BE13698" s="3"/>
      <c r="BF13698" s="3"/>
      <c r="BG13698" s="3"/>
    </row>
    <row r="13699" spans="1:59" x14ac:dyDescent="0.25">
      <c r="A13699" s="2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  <c r="L13699" s="5"/>
      <c r="M13699" s="5"/>
      <c r="AJ13699" s="5"/>
      <c r="AK13699" s="5"/>
      <c r="AL13699" s="3"/>
      <c r="AM13699" s="3"/>
      <c r="AN13699" s="5"/>
      <c r="AO13699" s="5"/>
      <c r="AP13699" s="5"/>
      <c r="AQ13699" s="5"/>
      <c r="AR13699" s="5"/>
      <c r="AS13699" s="5"/>
      <c r="AT13699" s="3"/>
      <c r="AU13699" s="5"/>
      <c r="AV13699" s="3"/>
      <c r="AW13699" s="3"/>
      <c r="AX13699" s="3"/>
      <c r="AY13699" s="3"/>
      <c r="AZ13699" s="3"/>
      <c r="BA13699" s="3"/>
      <c r="BB13699" s="3"/>
      <c r="BC13699" s="3"/>
      <c r="BD13699" s="3"/>
      <c r="BE13699" s="3"/>
      <c r="BF13699" s="3"/>
      <c r="BG13699" s="3"/>
    </row>
    <row r="13700" spans="1:59" x14ac:dyDescent="0.25">
      <c r="A13700" s="2"/>
      <c r="B13700" s="5"/>
      <c r="C13700" s="5"/>
      <c r="D13700" s="5"/>
      <c r="E13700" s="5"/>
      <c r="F13700" s="5"/>
      <c r="G13700" s="5"/>
      <c r="H13700" s="5"/>
      <c r="I13700" s="3"/>
      <c r="J13700" s="5"/>
      <c r="K13700" s="5"/>
      <c r="L13700" s="5"/>
      <c r="M13700" s="5"/>
      <c r="AJ13700" s="5"/>
      <c r="AK13700" s="3"/>
      <c r="AL13700" s="3"/>
      <c r="AM13700" s="3"/>
      <c r="AN13700" s="5"/>
      <c r="AO13700" s="5"/>
      <c r="AP13700" s="5"/>
      <c r="AQ13700" s="5"/>
      <c r="AR13700" s="5"/>
      <c r="AS13700" s="5"/>
      <c r="AT13700" s="3"/>
      <c r="AU13700" s="5"/>
      <c r="AV13700" s="3"/>
      <c r="AW13700" s="3"/>
      <c r="AX13700" s="3"/>
      <c r="AY13700" s="3"/>
      <c r="AZ13700" s="3"/>
      <c r="BA13700" s="3"/>
      <c r="BB13700" s="3"/>
      <c r="BC13700" s="3"/>
      <c r="BD13700" s="3"/>
      <c r="BE13700" s="3"/>
      <c r="BF13700" s="3"/>
      <c r="BG13700" s="3"/>
    </row>
    <row r="13701" spans="1:59" x14ac:dyDescent="0.25">
      <c r="A13701" s="2"/>
      <c r="B13701" s="5"/>
      <c r="C13701" s="5"/>
      <c r="D13701" s="5"/>
      <c r="E13701" s="5"/>
      <c r="F13701" s="5"/>
      <c r="G13701" s="5"/>
      <c r="H13701" s="5"/>
      <c r="I13701" s="3"/>
      <c r="J13701" s="5"/>
      <c r="K13701" s="5"/>
      <c r="L13701" s="5"/>
      <c r="M13701" s="5"/>
      <c r="AJ13701" s="3"/>
      <c r="AK13701" s="3"/>
      <c r="AL13701" s="3"/>
      <c r="AM13701" s="3"/>
      <c r="AN13701" s="5"/>
      <c r="AO13701" s="5"/>
      <c r="AP13701" s="5"/>
      <c r="AQ13701" s="5"/>
      <c r="AR13701" s="5"/>
      <c r="AS13701" s="5"/>
      <c r="AT13701" s="3"/>
      <c r="AU13701" s="5"/>
      <c r="AV13701" s="3"/>
      <c r="AW13701" s="3"/>
      <c r="AX13701" s="3"/>
      <c r="AY13701" s="3"/>
      <c r="AZ13701" s="3"/>
      <c r="BA13701" s="3"/>
      <c r="BB13701" s="3"/>
      <c r="BC13701" s="3"/>
      <c r="BD13701" s="3"/>
      <c r="BE13701" s="3"/>
      <c r="BF13701" s="3"/>
      <c r="BG13701" s="3"/>
    </row>
    <row r="13702" spans="1:59" x14ac:dyDescent="0.25">
      <c r="A13702" s="2"/>
      <c r="B13702" s="5"/>
      <c r="C13702" s="5"/>
      <c r="D13702" s="5"/>
      <c r="E13702" s="5"/>
      <c r="F13702" s="5"/>
      <c r="G13702" s="5"/>
      <c r="H13702" s="5"/>
      <c r="I13702" s="3"/>
      <c r="J13702" s="5"/>
      <c r="K13702" s="5"/>
      <c r="L13702" s="5"/>
      <c r="M13702" s="5"/>
      <c r="AJ13702" s="5"/>
      <c r="AK13702" s="5"/>
      <c r="AL13702" s="3"/>
      <c r="AM13702" s="3"/>
      <c r="AN13702" s="5"/>
      <c r="AO13702" s="5"/>
      <c r="AP13702" s="5"/>
      <c r="AQ13702" s="5"/>
      <c r="AR13702" s="5"/>
      <c r="AS13702" s="5"/>
      <c r="AT13702" s="3"/>
      <c r="AU13702" s="5"/>
      <c r="AV13702" s="3"/>
      <c r="AW13702" s="3"/>
      <c r="AX13702" s="3"/>
      <c r="AY13702" s="3"/>
      <c r="AZ13702" s="3"/>
      <c r="BA13702" s="3"/>
      <c r="BB13702" s="3"/>
      <c r="BC13702" s="3"/>
      <c r="BD13702" s="3"/>
      <c r="BE13702" s="3"/>
      <c r="BF13702" s="3"/>
      <c r="BG13702" s="3"/>
    </row>
    <row r="13703" spans="1:59" x14ac:dyDescent="0.25">
      <c r="A13703" s="2"/>
      <c r="B13703" s="5"/>
      <c r="C13703" s="5"/>
      <c r="D13703" s="5"/>
      <c r="E13703" s="5"/>
      <c r="F13703" s="5"/>
      <c r="G13703" s="5"/>
      <c r="H13703" s="5"/>
      <c r="I13703" s="3"/>
      <c r="J13703" s="5"/>
      <c r="K13703" s="5"/>
      <c r="L13703" s="5"/>
      <c r="M13703" s="5"/>
      <c r="AJ13703" s="5"/>
      <c r="AK13703" s="5"/>
      <c r="AL13703" s="3"/>
      <c r="AM13703" s="3"/>
      <c r="AN13703" s="5"/>
      <c r="AO13703" s="5"/>
      <c r="AP13703" s="5"/>
      <c r="AQ13703" s="5"/>
      <c r="AR13703" s="5"/>
      <c r="AS13703" s="5"/>
      <c r="AT13703" s="3"/>
      <c r="AU13703" s="5"/>
      <c r="AV13703" s="3"/>
      <c r="AW13703" s="3"/>
      <c r="AX13703" s="3"/>
      <c r="AY13703" s="3"/>
      <c r="AZ13703" s="3"/>
      <c r="BA13703" s="3"/>
      <c r="BB13703" s="3"/>
      <c r="BC13703" s="3"/>
      <c r="BD13703" s="3"/>
      <c r="BE13703" s="3"/>
      <c r="BF13703" s="3"/>
      <c r="BG13703" s="3"/>
    </row>
    <row r="13704" spans="1:59" x14ac:dyDescent="0.25">
      <c r="A13704" s="2"/>
      <c r="B13704" s="5"/>
      <c r="C13704" s="5"/>
      <c r="D13704" s="5"/>
      <c r="E13704" s="5"/>
      <c r="F13704" s="5"/>
      <c r="G13704" s="5"/>
      <c r="H13704" s="5"/>
      <c r="I13704" s="3"/>
      <c r="J13704" s="5"/>
      <c r="K13704" s="5"/>
      <c r="L13704" s="5"/>
      <c r="M13704" s="5"/>
      <c r="AJ13704" s="5"/>
      <c r="AK13704" s="5"/>
      <c r="AL13704" s="3"/>
      <c r="AM13704" s="3"/>
      <c r="AN13704" s="5"/>
      <c r="AO13704" s="5"/>
      <c r="AP13704" s="5"/>
      <c r="AQ13704" s="5"/>
      <c r="AR13704" s="5"/>
      <c r="AS13704" s="5"/>
      <c r="AT13704" s="3"/>
      <c r="AU13704" s="5"/>
      <c r="AV13704" s="3"/>
      <c r="AW13704" s="3"/>
      <c r="AX13704" s="3"/>
      <c r="AY13704" s="3"/>
      <c r="AZ13704" s="3"/>
      <c r="BA13704" s="3"/>
      <c r="BB13704" s="3"/>
      <c r="BC13704" s="3"/>
      <c r="BD13704" s="3"/>
      <c r="BE13704" s="3"/>
      <c r="BF13704" s="3"/>
      <c r="BG13704" s="3"/>
    </row>
    <row r="13705" spans="1:59" x14ac:dyDescent="0.25">
      <c r="A13705" s="2"/>
      <c r="B13705" s="5"/>
      <c r="C13705" s="5"/>
      <c r="D13705" s="5"/>
      <c r="E13705" s="5"/>
      <c r="F13705" s="5"/>
      <c r="G13705" s="5"/>
      <c r="H13705" s="5"/>
      <c r="I13705" s="3"/>
      <c r="J13705" s="5"/>
      <c r="K13705" s="5"/>
      <c r="L13705" s="5"/>
      <c r="M13705" s="5"/>
      <c r="AJ13705" s="5"/>
      <c r="AK13705" s="5"/>
      <c r="AL13705" s="3"/>
      <c r="AM13705" s="3"/>
      <c r="AN13705" s="5"/>
      <c r="AO13705" s="5"/>
      <c r="AP13705" s="5"/>
      <c r="AQ13705" s="5"/>
      <c r="AR13705" s="5"/>
      <c r="AS13705" s="5"/>
      <c r="AT13705" s="3"/>
      <c r="AU13705" s="5"/>
      <c r="AV13705" s="3"/>
      <c r="AW13705" s="3"/>
      <c r="AX13705" s="3"/>
      <c r="AY13705" s="3"/>
      <c r="AZ13705" s="3"/>
      <c r="BA13705" s="3"/>
      <c r="BB13705" s="3"/>
      <c r="BC13705" s="3"/>
      <c r="BD13705" s="3"/>
      <c r="BE13705" s="3"/>
      <c r="BF13705" s="3"/>
      <c r="BG13705" s="3"/>
    </row>
    <row r="13706" spans="1:59" x14ac:dyDescent="0.25">
      <c r="A13706" s="2"/>
      <c r="B13706" s="5"/>
      <c r="C13706" s="5"/>
      <c r="D13706" s="5"/>
      <c r="E13706" s="5"/>
      <c r="F13706" s="5"/>
      <c r="G13706" s="5"/>
      <c r="H13706" s="5"/>
      <c r="I13706" s="3"/>
      <c r="J13706" s="5"/>
      <c r="K13706" s="5"/>
      <c r="L13706" s="5"/>
      <c r="M13706" s="5"/>
      <c r="AJ13706" s="5"/>
      <c r="AK13706" s="5"/>
      <c r="AL13706" s="3"/>
      <c r="AM13706" s="3"/>
      <c r="AN13706" s="5"/>
      <c r="AO13706" s="5"/>
      <c r="AP13706" s="5"/>
      <c r="AQ13706" s="5"/>
      <c r="AR13706" s="5"/>
      <c r="AS13706" s="5"/>
      <c r="AT13706" s="3"/>
      <c r="AU13706" s="5"/>
      <c r="AV13706" s="3"/>
      <c r="AW13706" s="3"/>
      <c r="AX13706" s="3"/>
      <c r="AY13706" s="3"/>
      <c r="AZ13706" s="3"/>
      <c r="BA13706" s="3"/>
      <c r="BB13706" s="3"/>
      <c r="BC13706" s="3"/>
      <c r="BD13706" s="3"/>
      <c r="BE13706" s="3"/>
      <c r="BF13706" s="3"/>
      <c r="BG13706" s="3"/>
    </row>
    <row r="13707" spans="1:59" x14ac:dyDescent="0.25">
      <c r="A13707" s="2"/>
      <c r="B13707" s="5"/>
      <c r="C13707" s="5"/>
      <c r="D13707" s="5"/>
      <c r="E13707" s="5"/>
      <c r="F13707" s="5"/>
      <c r="G13707" s="5"/>
      <c r="H13707" s="5"/>
      <c r="I13707" s="3"/>
      <c r="J13707" s="5"/>
      <c r="K13707" s="5"/>
      <c r="L13707" s="5"/>
      <c r="M13707" s="5"/>
      <c r="AJ13707" s="3"/>
      <c r="AK13707" s="3"/>
      <c r="AL13707" s="3"/>
      <c r="AM13707" s="3"/>
      <c r="AN13707" s="5"/>
      <c r="AO13707" s="5"/>
      <c r="AP13707" s="5"/>
      <c r="AQ13707" s="5"/>
      <c r="AR13707" s="5"/>
      <c r="AS13707" s="5"/>
      <c r="AT13707" s="3"/>
      <c r="AU13707" s="5"/>
      <c r="AV13707" s="3"/>
      <c r="AW13707" s="3"/>
      <c r="AX13707" s="3"/>
      <c r="AY13707" s="3"/>
      <c r="AZ13707" s="3"/>
      <c r="BA13707" s="3"/>
      <c r="BB13707" s="3"/>
      <c r="BC13707" s="3"/>
      <c r="BD13707" s="3"/>
      <c r="BE13707" s="3"/>
      <c r="BF13707" s="3"/>
      <c r="BG13707" s="3"/>
    </row>
    <row r="13708" spans="1:59" x14ac:dyDescent="0.25">
      <c r="A13708" s="2"/>
      <c r="B13708" s="5"/>
      <c r="C13708" s="5"/>
      <c r="D13708" s="5"/>
      <c r="E13708" s="5"/>
      <c r="F13708" s="5"/>
      <c r="G13708" s="5"/>
      <c r="H13708" s="5"/>
      <c r="I13708" s="3"/>
      <c r="J13708" s="5"/>
      <c r="K13708" s="5"/>
      <c r="L13708" s="5"/>
      <c r="M13708" s="5"/>
      <c r="AJ13708" s="5"/>
      <c r="AK13708" s="5"/>
      <c r="AL13708" s="3"/>
      <c r="AM13708" s="3"/>
      <c r="AN13708" s="5"/>
      <c r="AO13708" s="5"/>
      <c r="AP13708" s="5"/>
      <c r="AQ13708" s="5"/>
      <c r="AR13708" s="5"/>
      <c r="AS13708" s="5"/>
      <c r="AT13708" s="3"/>
      <c r="AU13708" s="5"/>
      <c r="AV13708" s="3"/>
      <c r="AW13708" s="3"/>
      <c r="AX13708" s="3"/>
      <c r="AY13708" s="3"/>
      <c r="AZ13708" s="3"/>
      <c r="BA13708" s="3"/>
      <c r="BB13708" s="3"/>
      <c r="BC13708" s="3"/>
      <c r="BD13708" s="3"/>
      <c r="BE13708" s="3"/>
      <c r="BF13708" s="3"/>
      <c r="BG13708" s="3"/>
    </row>
    <row r="13709" spans="1:59" x14ac:dyDescent="0.25">
      <c r="A13709" s="2"/>
      <c r="B13709" s="5"/>
      <c r="C13709" s="5"/>
      <c r="D13709" s="5"/>
      <c r="E13709" s="5"/>
      <c r="F13709" s="5"/>
      <c r="G13709" s="5"/>
      <c r="H13709" s="5"/>
      <c r="I13709" s="5"/>
      <c r="J13709" s="5"/>
      <c r="K13709" s="5"/>
      <c r="L13709" s="5"/>
      <c r="M13709" s="5"/>
      <c r="AJ13709" s="5"/>
      <c r="AK13709" s="5"/>
      <c r="AL13709" s="3"/>
      <c r="AM13709" s="3"/>
      <c r="AN13709" s="5"/>
      <c r="AO13709" s="5"/>
      <c r="AP13709" s="5"/>
      <c r="AQ13709" s="5"/>
      <c r="AR13709" s="5"/>
      <c r="AS13709" s="5"/>
      <c r="AT13709" s="3"/>
      <c r="AU13709" s="5"/>
      <c r="AV13709" s="3"/>
      <c r="AW13709" s="3"/>
      <c r="AX13709" s="3"/>
      <c r="AY13709" s="3"/>
      <c r="AZ13709" s="3"/>
      <c r="BA13709" s="3"/>
      <c r="BB13709" s="3"/>
      <c r="BC13709" s="3"/>
      <c r="BD13709" s="3"/>
      <c r="BE13709" s="3"/>
      <c r="BF13709" s="3"/>
      <c r="BG13709" s="3"/>
    </row>
    <row r="13710" spans="1:59" x14ac:dyDescent="0.25">
      <c r="A13710" s="2"/>
      <c r="B13710" s="5"/>
      <c r="C13710" s="5"/>
      <c r="D13710" s="5"/>
      <c r="E13710" s="5"/>
      <c r="F13710" s="5"/>
      <c r="G13710" s="5"/>
      <c r="H13710" s="5"/>
      <c r="I13710" s="3"/>
      <c r="J13710" s="5"/>
      <c r="K13710" s="5"/>
      <c r="L13710" s="5"/>
      <c r="M13710" s="5"/>
      <c r="AJ13710" s="5"/>
      <c r="AK13710" s="5"/>
      <c r="AL13710" s="3"/>
      <c r="AM13710" s="3"/>
      <c r="AN13710" s="5"/>
      <c r="AO13710" s="5"/>
      <c r="AP13710" s="5"/>
      <c r="AQ13710" s="5"/>
      <c r="AR13710" s="5"/>
      <c r="AS13710" s="5"/>
      <c r="AT13710" s="3"/>
      <c r="AU13710" s="5"/>
      <c r="AV13710" s="3"/>
      <c r="AW13710" s="3"/>
      <c r="AX13710" s="3"/>
      <c r="AY13710" s="3"/>
      <c r="AZ13710" s="3"/>
      <c r="BA13710" s="3"/>
      <c r="BB13710" s="3"/>
      <c r="BC13710" s="3"/>
      <c r="BD13710" s="3"/>
      <c r="BE13710" s="3"/>
      <c r="BF13710" s="3"/>
      <c r="BG13710" s="3"/>
    </row>
    <row r="13711" spans="1:59" x14ac:dyDescent="0.25">
      <c r="A13711" s="2"/>
      <c r="B13711" s="5"/>
      <c r="C13711" s="5"/>
      <c r="D13711" s="5"/>
      <c r="E13711" s="5"/>
      <c r="F13711" s="5"/>
      <c r="G13711" s="5"/>
      <c r="H13711" s="5"/>
      <c r="I13711" s="3"/>
      <c r="J13711" s="5"/>
      <c r="K13711" s="5"/>
      <c r="L13711" s="5"/>
      <c r="M13711" s="5"/>
      <c r="AJ13711" s="5"/>
      <c r="AK13711" s="5"/>
      <c r="AL13711" s="3"/>
      <c r="AM13711" s="3"/>
      <c r="AN13711" s="5"/>
      <c r="AO13711" s="5"/>
      <c r="AP13711" s="5"/>
      <c r="AQ13711" s="5"/>
      <c r="AR13711" s="5"/>
      <c r="AS13711" s="5"/>
      <c r="AT13711" s="3"/>
      <c r="AU13711" s="5"/>
      <c r="AV13711" s="3"/>
      <c r="AW13711" s="3"/>
      <c r="AX13711" s="3"/>
      <c r="AY13711" s="3"/>
      <c r="AZ13711" s="3"/>
      <c r="BA13711" s="3"/>
      <c r="BB13711" s="3"/>
      <c r="BC13711" s="3"/>
      <c r="BD13711" s="3"/>
      <c r="BE13711" s="3"/>
      <c r="BF13711" s="3"/>
      <c r="BG13711" s="3"/>
    </row>
    <row r="13712" spans="1:59" x14ac:dyDescent="0.25">
      <c r="A13712" s="2"/>
      <c r="B13712" s="5"/>
      <c r="C13712" s="5"/>
      <c r="D13712" s="5"/>
      <c r="E13712" s="5"/>
      <c r="F13712" s="5"/>
      <c r="G13712" s="5"/>
      <c r="H13712" s="5"/>
      <c r="I13712" s="3"/>
      <c r="J13712" s="5"/>
      <c r="K13712" s="5"/>
      <c r="L13712" s="5"/>
      <c r="M13712" s="5"/>
      <c r="AJ13712" s="5"/>
      <c r="AK13712" s="5"/>
      <c r="AL13712" s="3"/>
      <c r="AM13712" s="3"/>
      <c r="AN13712" s="5"/>
      <c r="AO13712" s="5"/>
      <c r="AP13712" s="5"/>
      <c r="AQ13712" s="5"/>
      <c r="AR13712" s="5"/>
      <c r="AS13712" s="5"/>
      <c r="AT13712" s="3"/>
      <c r="AU13712" s="5"/>
      <c r="AV13712" s="3"/>
      <c r="AW13712" s="3"/>
      <c r="AX13712" s="3"/>
      <c r="AY13712" s="3"/>
      <c r="AZ13712" s="3"/>
      <c r="BA13712" s="3"/>
      <c r="BB13712" s="3"/>
      <c r="BC13712" s="3"/>
      <c r="BD13712" s="3"/>
      <c r="BE13712" s="3"/>
      <c r="BF13712" s="3"/>
      <c r="BG13712" s="3"/>
    </row>
    <row r="13713" spans="1:59" x14ac:dyDescent="0.25">
      <c r="A13713" s="2"/>
      <c r="B13713" s="5"/>
      <c r="C13713" s="5"/>
      <c r="D13713" s="5"/>
      <c r="E13713" s="5"/>
      <c r="F13713" s="5"/>
      <c r="G13713" s="5"/>
      <c r="H13713" s="5"/>
      <c r="I13713" s="3"/>
      <c r="J13713" s="5"/>
      <c r="K13713" s="5"/>
      <c r="L13713" s="5"/>
      <c r="M13713" s="5"/>
      <c r="AJ13713" s="5"/>
      <c r="AK13713" s="5"/>
      <c r="AL13713" s="3"/>
      <c r="AM13713" s="3"/>
      <c r="AN13713" s="5"/>
      <c r="AO13713" s="5"/>
      <c r="AP13713" s="5"/>
      <c r="AQ13713" s="5"/>
      <c r="AR13713" s="5"/>
      <c r="AS13713" s="5"/>
      <c r="AT13713" s="3"/>
      <c r="AU13713" s="5"/>
      <c r="AV13713" s="3"/>
      <c r="AW13713" s="3"/>
      <c r="AX13713" s="3"/>
      <c r="AY13713" s="3"/>
      <c r="AZ13713" s="3"/>
      <c r="BA13713" s="3"/>
      <c r="BB13713" s="3"/>
      <c r="BC13713" s="3"/>
      <c r="BD13713" s="3"/>
      <c r="BE13713" s="3"/>
      <c r="BF13713" s="3"/>
      <c r="BG13713" s="3"/>
    </row>
    <row r="13714" spans="1:59" x14ac:dyDescent="0.25">
      <c r="A13714" s="2"/>
      <c r="B13714" s="5"/>
      <c r="C13714" s="5"/>
      <c r="D13714" s="5"/>
      <c r="E13714" s="5"/>
      <c r="F13714" s="5"/>
      <c r="G13714" s="5"/>
      <c r="H13714" s="5"/>
      <c r="I13714" s="3"/>
      <c r="J13714" s="5"/>
      <c r="K13714" s="5"/>
      <c r="L13714" s="5"/>
      <c r="M13714" s="5"/>
      <c r="AJ13714" s="5"/>
      <c r="AK13714" s="5"/>
      <c r="AL13714" s="3"/>
      <c r="AM13714" s="3"/>
      <c r="AN13714" s="5"/>
      <c r="AO13714" s="5"/>
      <c r="AP13714" s="5"/>
      <c r="AQ13714" s="5"/>
      <c r="AR13714" s="5"/>
      <c r="AS13714" s="5"/>
      <c r="AT13714" s="3"/>
      <c r="AU13714" s="5"/>
      <c r="AV13714" s="3"/>
      <c r="AW13714" s="3"/>
      <c r="AX13714" s="3"/>
      <c r="AY13714" s="3"/>
      <c r="AZ13714" s="3"/>
      <c r="BA13714" s="3"/>
      <c r="BB13714" s="3"/>
      <c r="BC13714" s="3"/>
      <c r="BD13714" s="3"/>
      <c r="BE13714" s="3"/>
      <c r="BF13714" s="3"/>
      <c r="BG13714" s="3"/>
    </row>
    <row r="13715" spans="1:59" x14ac:dyDescent="0.25">
      <c r="A13715" s="2"/>
      <c r="B13715" s="5"/>
      <c r="C13715" s="5"/>
      <c r="D13715" s="5"/>
      <c r="E13715" s="5"/>
      <c r="F13715" s="5"/>
      <c r="G13715" s="5"/>
      <c r="H13715" s="5"/>
      <c r="I13715" s="3"/>
      <c r="J13715" s="5"/>
      <c r="K13715" s="5"/>
      <c r="L13715" s="5"/>
      <c r="M13715" s="5"/>
      <c r="AJ13715" s="5"/>
      <c r="AK13715" s="5"/>
      <c r="AL13715" s="3"/>
      <c r="AM13715" s="3"/>
      <c r="AN13715" s="5"/>
      <c r="AO13715" s="5"/>
      <c r="AP13715" s="5"/>
      <c r="AQ13715" s="5"/>
      <c r="AR13715" s="5"/>
      <c r="AS13715" s="5"/>
      <c r="AT13715" s="3"/>
      <c r="AU13715" s="5"/>
      <c r="AV13715" s="3"/>
      <c r="AW13715" s="3"/>
      <c r="AX13715" s="3"/>
      <c r="AY13715" s="3"/>
      <c r="AZ13715" s="3"/>
      <c r="BA13715" s="3"/>
      <c r="BB13715" s="3"/>
      <c r="BC13715" s="3"/>
      <c r="BD13715" s="3"/>
      <c r="BE13715" s="3"/>
      <c r="BF13715" s="3"/>
      <c r="BG13715" s="3"/>
    </row>
    <row r="13716" spans="1:59" x14ac:dyDescent="0.25">
      <c r="A13716" s="2"/>
      <c r="B13716" s="5"/>
      <c r="C13716" s="5"/>
      <c r="D13716" s="5"/>
      <c r="E13716" s="5"/>
      <c r="F13716" s="5"/>
      <c r="G13716" s="5"/>
      <c r="H13716" s="5"/>
      <c r="I13716" s="3"/>
      <c r="J13716" s="5"/>
      <c r="K13716" s="5"/>
      <c r="L13716" s="5"/>
      <c r="M13716" s="5"/>
      <c r="AJ13716" s="5"/>
      <c r="AK13716" s="5"/>
      <c r="AL13716" s="3"/>
      <c r="AM13716" s="3"/>
      <c r="AN13716" s="5"/>
      <c r="AO13716" s="5"/>
      <c r="AP13716" s="5"/>
      <c r="AQ13716" s="5"/>
      <c r="AR13716" s="5"/>
      <c r="AS13716" s="5"/>
      <c r="AT13716" s="3"/>
      <c r="AU13716" s="5"/>
      <c r="AV13716" s="3"/>
      <c r="AW13716" s="3"/>
      <c r="AX13716" s="3"/>
      <c r="AY13716" s="3"/>
      <c r="AZ13716" s="3"/>
      <c r="BA13716" s="3"/>
      <c r="BB13716" s="3"/>
      <c r="BC13716" s="3"/>
      <c r="BD13716" s="3"/>
      <c r="BE13716" s="3"/>
      <c r="BF13716" s="3"/>
      <c r="BG13716" s="3"/>
    </row>
    <row r="13717" spans="1:59" x14ac:dyDescent="0.25">
      <c r="A13717" s="2"/>
      <c r="B13717" s="5"/>
      <c r="C13717" s="5"/>
      <c r="D13717" s="5"/>
      <c r="E13717" s="5"/>
      <c r="F13717" s="5"/>
      <c r="G13717" s="5"/>
      <c r="H13717" s="5"/>
      <c r="I13717" s="3"/>
      <c r="J13717" s="5"/>
      <c r="K13717" s="5"/>
      <c r="L13717" s="5"/>
      <c r="M13717" s="5"/>
      <c r="AJ13717" s="5"/>
      <c r="AK13717" s="5"/>
      <c r="AL13717" s="3"/>
      <c r="AM13717" s="3"/>
      <c r="AN13717" s="5"/>
      <c r="AO13717" s="5"/>
      <c r="AP13717" s="5"/>
      <c r="AQ13717" s="5"/>
      <c r="AR13717" s="5"/>
      <c r="AS13717" s="5"/>
      <c r="AT13717" s="3"/>
      <c r="AU13717" s="5"/>
      <c r="AV13717" s="3"/>
      <c r="AW13717" s="3"/>
      <c r="AX13717" s="3"/>
      <c r="AY13717" s="3"/>
      <c r="AZ13717" s="3"/>
      <c r="BA13717" s="3"/>
      <c r="BB13717" s="3"/>
      <c r="BC13717" s="3"/>
      <c r="BD13717" s="3"/>
      <c r="BE13717" s="3"/>
      <c r="BF13717" s="3"/>
      <c r="BG13717" s="3"/>
    </row>
    <row r="13718" spans="1:59" x14ac:dyDescent="0.25">
      <c r="A13718" s="2"/>
      <c r="B13718" s="5"/>
      <c r="C13718" s="5"/>
      <c r="D13718" s="5"/>
      <c r="E13718" s="5"/>
      <c r="F13718" s="5"/>
      <c r="G13718" s="5"/>
      <c r="H13718" s="5"/>
      <c r="I13718" s="3"/>
      <c r="J13718" s="5"/>
      <c r="K13718" s="5"/>
      <c r="L13718" s="5"/>
      <c r="M13718" s="5"/>
      <c r="AJ13718" s="5"/>
      <c r="AK13718" s="5"/>
      <c r="AL13718" s="3"/>
      <c r="AM13718" s="3"/>
      <c r="AN13718" s="5"/>
      <c r="AO13718" s="5"/>
      <c r="AP13718" s="5"/>
      <c r="AQ13718" s="5"/>
      <c r="AR13718" s="5"/>
      <c r="AS13718" s="5"/>
      <c r="AT13718" s="3"/>
      <c r="AU13718" s="5"/>
      <c r="AV13718" s="3"/>
      <c r="AW13718" s="3"/>
      <c r="AX13718" s="3"/>
      <c r="AY13718" s="3"/>
      <c r="AZ13718" s="3"/>
      <c r="BA13718" s="3"/>
      <c r="BB13718" s="3"/>
      <c r="BC13718" s="3"/>
      <c r="BD13718" s="3"/>
      <c r="BE13718" s="3"/>
      <c r="BF13718" s="3"/>
      <c r="BG13718" s="3"/>
    </row>
    <row r="13719" spans="1:59" x14ac:dyDescent="0.25">
      <c r="A13719" s="2"/>
      <c r="B13719" s="5"/>
      <c r="C13719" s="5"/>
      <c r="D13719" s="5"/>
      <c r="E13719" s="5"/>
      <c r="F13719" s="5"/>
      <c r="G13719" s="5"/>
      <c r="H13719" s="5"/>
      <c r="I13719" s="3"/>
      <c r="J13719" s="5"/>
      <c r="K13719" s="5"/>
      <c r="L13719" s="5"/>
      <c r="M13719" s="5"/>
      <c r="AJ13719" s="5"/>
      <c r="AK13719" s="5"/>
      <c r="AL13719" s="3"/>
      <c r="AM13719" s="3"/>
      <c r="AN13719" s="5"/>
      <c r="AO13719" s="5"/>
      <c r="AP13719" s="5"/>
      <c r="AQ13719" s="5"/>
      <c r="AR13719" s="5"/>
      <c r="AS13719" s="5"/>
      <c r="AT13719" s="3"/>
      <c r="AU13719" s="5"/>
      <c r="AV13719" s="3"/>
      <c r="AW13719" s="3"/>
      <c r="AX13719" s="3"/>
      <c r="AY13719" s="3"/>
      <c r="AZ13719" s="3"/>
      <c r="BA13719" s="3"/>
      <c r="BB13719" s="3"/>
      <c r="BC13719" s="3"/>
      <c r="BD13719" s="3"/>
      <c r="BE13719" s="3"/>
      <c r="BF13719" s="3"/>
      <c r="BG13719" s="3"/>
    </row>
    <row r="13720" spans="1:59" x14ac:dyDescent="0.25">
      <c r="A13720" s="2"/>
      <c r="B13720" s="5"/>
      <c r="C13720" s="5"/>
      <c r="D13720" s="5"/>
      <c r="E13720" s="5"/>
      <c r="F13720" s="5"/>
      <c r="G13720" s="5"/>
      <c r="H13720" s="5"/>
      <c r="I13720" s="3"/>
      <c r="J13720" s="5"/>
      <c r="K13720" s="5"/>
      <c r="L13720" s="5"/>
      <c r="M13720" s="5"/>
      <c r="AJ13720" s="5"/>
      <c r="AK13720" s="5"/>
      <c r="AL13720" s="3"/>
      <c r="AM13720" s="3"/>
      <c r="AN13720" s="5"/>
      <c r="AO13720" s="5"/>
      <c r="AP13720" s="5"/>
      <c r="AQ13720" s="5"/>
      <c r="AR13720" s="5"/>
      <c r="AS13720" s="5"/>
      <c r="AT13720" s="3"/>
      <c r="AU13720" s="5"/>
      <c r="AV13720" s="3"/>
      <c r="AW13720" s="3"/>
      <c r="AX13720" s="3"/>
      <c r="AY13720" s="3"/>
      <c r="AZ13720" s="3"/>
      <c r="BA13720" s="3"/>
      <c r="BB13720" s="3"/>
      <c r="BC13720" s="3"/>
      <c r="BD13720" s="3"/>
      <c r="BE13720" s="3"/>
      <c r="BF13720" s="3"/>
      <c r="BG13720" s="3"/>
    </row>
    <row r="13721" spans="1:59" x14ac:dyDescent="0.25">
      <c r="A13721" s="2"/>
      <c r="B13721" s="5"/>
      <c r="C13721" s="5"/>
      <c r="D13721" s="5"/>
      <c r="E13721" s="5"/>
      <c r="F13721" s="5"/>
      <c r="G13721" s="5"/>
      <c r="H13721" s="5"/>
      <c r="I13721" s="3"/>
      <c r="J13721" s="5"/>
      <c r="K13721" s="5"/>
      <c r="L13721" s="5"/>
      <c r="M13721" s="5"/>
      <c r="AJ13721" s="5"/>
      <c r="AK13721" s="5"/>
      <c r="AL13721" s="3"/>
      <c r="AM13721" s="3"/>
      <c r="AN13721" s="5"/>
      <c r="AO13721" s="5"/>
      <c r="AP13721" s="5"/>
      <c r="AQ13721" s="5"/>
      <c r="AR13721" s="5"/>
      <c r="AS13721" s="5"/>
      <c r="AT13721" s="3"/>
      <c r="AU13721" s="5"/>
      <c r="AV13721" s="3"/>
      <c r="AW13721" s="3"/>
      <c r="AX13721" s="3"/>
      <c r="AY13721" s="3"/>
      <c r="AZ13721" s="3"/>
      <c r="BA13721" s="3"/>
      <c r="BB13721" s="3"/>
      <c r="BC13721" s="3"/>
      <c r="BD13721" s="3"/>
      <c r="BE13721" s="3"/>
      <c r="BF13721" s="3"/>
      <c r="BG13721" s="3"/>
    </row>
    <row r="13722" spans="1:59" x14ac:dyDescent="0.25">
      <c r="A13722" s="2"/>
      <c r="B13722" s="5"/>
      <c r="C13722" s="5"/>
      <c r="D13722" s="5"/>
      <c r="E13722" s="5"/>
      <c r="F13722" s="5"/>
      <c r="G13722" s="5"/>
      <c r="H13722" s="5"/>
      <c r="I13722" s="3"/>
      <c r="J13722" s="5"/>
      <c r="K13722" s="5"/>
      <c r="L13722" s="5"/>
      <c r="M13722" s="5"/>
      <c r="AJ13722" s="5"/>
      <c r="AK13722" s="5"/>
      <c r="AL13722" s="3"/>
      <c r="AM13722" s="3"/>
      <c r="AN13722" s="5"/>
      <c r="AO13722" s="5"/>
      <c r="AP13722" s="5"/>
      <c r="AQ13722" s="5"/>
      <c r="AR13722" s="5"/>
      <c r="AS13722" s="5"/>
      <c r="AT13722" s="3"/>
      <c r="AU13722" s="5"/>
      <c r="AV13722" s="3"/>
      <c r="AW13722" s="3"/>
      <c r="AX13722" s="3"/>
      <c r="AY13722" s="3"/>
      <c r="AZ13722" s="3"/>
      <c r="BA13722" s="3"/>
      <c r="BB13722" s="3"/>
      <c r="BC13722" s="3"/>
      <c r="BD13722" s="3"/>
      <c r="BE13722" s="3"/>
      <c r="BF13722" s="3"/>
      <c r="BG13722" s="3"/>
    </row>
    <row r="13723" spans="1:59" x14ac:dyDescent="0.25">
      <c r="A13723" s="2"/>
      <c r="B13723" s="5"/>
      <c r="C13723" s="5"/>
      <c r="D13723" s="5"/>
      <c r="E13723" s="5"/>
      <c r="F13723" s="5"/>
      <c r="G13723" s="5"/>
      <c r="H13723" s="5"/>
      <c r="I13723" s="3"/>
      <c r="J13723" s="5"/>
      <c r="K13723" s="5"/>
      <c r="L13723" s="5"/>
      <c r="M13723" s="5"/>
      <c r="AJ13723" s="5"/>
      <c r="AK13723" s="5"/>
      <c r="AL13723" s="3"/>
      <c r="AM13723" s="3"/>
      <c r="AN13723" s="5"/>
      <c r="AO13723" s="5"/>
      <c r="AP13723" s="5"/>
      <c r="AQ13723" s="5"/>
      <c r="AR13723" s="5"/>
      <c r="AS13723" s="5"/>
      <c r="AT13723" s="3"/>
      <c r="AU13723" s="5"/>
      <c r="AV13723" s="3"/>
      <c r="AW13723" s="3"/>
      <c r="AX13723" s="3"/>
      <c r="AY13723" s="3"/>
      <c r="AZ13723" s="3"/>
      <c r="BA13723" s="3"/>
      <c r="BB13723" s="3"/>
      <c r="BC13723" s="3"/>
      <c r="BD13723" s="3"/>
      <c r="BE13723" s="3"/>
      <c r="BF13723" s="3"/>
      <c r="BG13723" s="3"/>
    </row>
    <row r="13724" spans="1:59" x14ac:dyDescent="0.25">
      <c r="A13724" s="2"/>
      <c r="B13724" s="5"/>
      <c r="C13724" s="5"/>
      <c r="D13724" s="5"/>
      <c r="E13724" s="5"/>
      <c r="F13724" s="5"/>
      <c r="G13724" s="5"/>
      <c r="H13724" s="5"/>
      <c r="I13724" s="3"/>
      <c r="J13724" s="5"/>
      <c r="K13724" s="5"/>
      <c r="L13724" s="5"/>
      <c r="M13724" s="5"/>
      <c r="AJ13724" s="5"/>
      <c r="AK13724" s="5"/>
      <c r="AL13724" s="3"/>
      <c r="AM13724" s="3"/>
      <c r="AN13724" s="5"/>
      <c r="AO13724" s="5"/>
      <c r="AP13724" s="5"/>
      <c r="AQ13724" s="5"/>
      <c r="AR13724" s="5"/>
      <c r="AS13724" s="5"/>
      <c r="AT13724" s="3"/>
      <c r="AU13724" s="5"/>
      <c r="AV13724" s="3"/>
      <c r="AW13724" s="3"/>
      <c r="AX13724" s="3"/>
      <c r="AY13724" s="3"/>
      <c r="AZ13724" s="3"/>
      <c r="BA13724" s="3"/>
      <c r="BB13724" s="3"/>
      <c r="BC13724" s="3"/>
      <c r="BD13724" s="3"/>
      <c r="BE13724" s="3"/>
      <c r="BF13724" s="3"/>
      <c r="BG13724" s="3"/>
    </row>
    <row r="13725" spans="1:59" x14ac:dyDescent="0.25">
      <c r="A13725" s="2"/>
      <c r="B13725" s="5"/>
      <c r="C13725" s="5"/>
      <c r="D13725" s="5"/>
      <c r="E13725" s="5"/>
      <c r="F13725" s="5"/>
      <c r="G13725" s="5"/>
      <c r="H13725" s="5"/>
      <c r="I13725" s="3"/>
      <c r="J13725" s="5"/>
      <c r="K13725" s="5"/>
      <c r="L13725" s="5"/>
      <c r="M13725" s="5"/>
      <c r="AJ13725" s="5"/>
      <c r="AK13725" s="5"/>
      <c r="AL13725" s="3"/>
      <c r="AM13725" s="3"/>
      <c r="AN13725" s="5"/>
      <c r="AO13725" s="5"/>
      <c r="AP13725" s="5"/>
      <c r="AQ13725" s="5"/>
      <c r="AR13725" s="5"/>
      <c r="AS13725" s="5"/>
      <c r="AT13725" s="3"/>
      <c r="AU13725" s="5"/>
      <c r="AV13725" s="3"/>
      <c r="AW13725" s="3"/>
      <c r="AX13725" s="3"/>
      <c r="AY13725" s="3"/>
      <c r="AZ13725" s="3"/>
      <c r="BA13725" s="3"/>
      <c r="BB13725" s="3"/>
      <c r="BC13725" s="3"/>
      <c r="BD13725" s="3"/>
      <c r="BE13725" s="3"/>
      <c r="BF13725" s="3"/>
      <c r="BG13725" s="3"/>
    </row>
    <row r="13726" spans="1:59" x14ac:dyDescent="0.25">
      <c r="A13726" s="2"/>
      <c r="B13726" s="5"/>
      <c r="C13726" s="5"/>
      <c r="D13726" s="5"/>
      <c r="E13726" s="5"/>
      <c r="F13726" s="5"/>
      <c r="G13726" s="5"/>
      <c r="H13726" s="5"/>
      <c r="I13726" s="3"/>
      <c r="J13726" s="5"/>
      <c r="K13726" s="5"/>
      <c r="L13726" s="5"/>
      <c r="M13726" s="5"/>
      <c r="AJ13726" s="5"/>
      <c r="AK13726" s="5"/>
      <c r="AL13726" s="3"/>
      <c r="AM13726" s="3"/>
      <c r="AN13726" s="5"/>
      <c r="AO13726" s="5"/>
      <c r="AP13726" s="5"/>
      <c r="AQ13726" s="5"/>
      <c r="AR13726" s="5"/>
      <c r="AS13726" s="5"/>
      <c r="AT13726" s="3"/>
      <c r="AU13726" s="5"/>
      <c r="AV13726" s="3"/>
      <c r="AW13726" s="3"/>
      <c r="AX13726" s="3"/>
      <c r="AY13726" s="3"/>
      <c r="AZ13726" s="3"/>
      <c r="BA13726" s="3"/>
      <c r="BB13726" s="3"/>
      <c r="BC13726" s="3"/>
      <c r="BD13726" s="3"/>
      <c r="BE13726" s="3"/>
      <c r="BF13726" s="3"/>
      <c r="BG13726" s="3"/>
    </row>
    <row r="13727" spans="1:59" x14ac:dyDescent="0.25">
      <c r="A13727" s="2"/>
      <c r="B13727" s="5"/>
      <c r="C13727" s="5"/>
      <c r="D13727" s="5"/>
      <c r="E13727" s="5"/>
      <c r="F13727" s="5"/>
      <c r="G13727" s="5"/>
      <c r="H13727" s="5"/>
      <c r="I13727" s="3"/>
      <c r="J13727" s="5"/>
      <c r="K13727" s="5"/>
      <c r="L13727" s="5"/>
      <c r="M13727" s="5"/>
      <c r="AJ13727" s="5"/>
      <c r="AK13727" s="5"/>
      <c r="AL13727" s="3"/>
      <c r="AM13727" s="3"/>
      <c r="AN13727" s="5"/>
      <c r="AO13727" s="5"/>
      <c r="AP13727" s="5"/>
      <c r="AQ13727" s="5"/>
      <c r="AR13727" s="5"/>
      <c r="AS13727" s="5"/>
      <c r="AT13727" s="3"/>
      <c r="AU13727" s="5"/>
      <c r="AV13727" s="3"/>
      <c r="AW13727" s="3"/>
      <c r="AX13727" s="3"/>
      <c r="AY13727" s="3"/>
      <c r="AZ13727" s="3"/>
      <c r="BA13727" s="3"/>
      <c r="BB13727" s="3"/>
      <c r="BC13727" s="3"/>
      <c r="BD13727" s="3"/>
      <c r="BE13727" s="3"/>
      <c r="BF13727" s="3"/>
      <c r="BG13727" s="3"/>
    </row>
    <row r="13728" spans="1:59" x14ac:dyDescent="0.25">
      <c r="A13728" s="2"/>
      <c r="B13728" s="5"/>
      <c r="C13728" s="5"/>
      <c r="D13728" s="5"/>
      <c r="E13728" s="5"/>
      <c r="F13728" s="5"/>
      <c r="G13728" s="5"/>
      <c r="H13728" s="5"/>
      <c r="I13728" s="5"/>
      <c r="J13728" s="5"/>
      <c r="K13728" s="5"/>
      <c r="L13728" s="5"/>
      <c r="M13728" s="5"/>
      <c r="AJ13728" s="5"/>
      <c r="AK13728" s="5"/>
      <c r="AL13728" s="3"/>
      <c r="AM13728" s="3"/>
      <c r="AN13728" s="5"/>
      <c r="AO13728" s="5"/>
      <c r="AP13728" s="5"/>
      <c r="AQ13728" s="5"/>
      <c r="AR13728" s="5"/>
      <c r="AS13728" s="5"/>
      <c r="AT13728" s="3"/>
      <c r="AU13728" s="5"/>
      <c r="AV13728" s="3"/>
      <c r="AW13728" s="3"/>
      <c r="AX13728" s="3"/>
      <c r="AY13728" s="3"/>
      <c r="AZ13728" s="3"/>
      <c r="BA13728" s="3"/>
      <c r="BB13728" s="3"/>
      <c r="BC13728" s="3"/>
      <c r="BD13728" s="3"/>
      <c r="BE13728" s="3"/>
      <c r="BF13728" s="3"/>
      <c r="BG13728" s="3"/>
    </row>
    <row r="13729" spans="1:59" x14ac:dyDescent="0.25">
      <c r="A13729" s="2"/>
      <c r="B13729" s="5"/>
      <c r="C13729" s="5"/>
      <c r="D13729" s="5"/>
      <c r="E13729" s="5"/>
      <c r="F13729" s="5"/>
      <c r="G13729" s="5"/>
      <c r="H13729" s="5"/>
      <c r="I13729" s="3"/>
      <c r="J13729" s="5"/>
      <c r="K13729" s="5"/>
      <c r="L13729" s="5"/>
      <c r="M13729" s="5"/>
      <c r="AJ13729" s="5"/>
      <c r="AK13729" s="5"/>
      <c r="AL13729" s="3"/>
      <c r="AM13729" s="3"/>
      <c r="AN13729" s="5"/>
      <c r="AO13729" s="5"/>
      <c r="AP13729" s="5"/>
      <c r="AQ13729" s="5"/>
      <c r="AR13729" s="5"/>
      <c r="AS13729" s="5"/>
      <c r="AT13729" s="3"/>
      <c r="AU13729" s="5"/>
      <c r="AV13729" s="3"/>
      <c r="AW13729" s="3"/>
      <c r="AX13729" s="3"/>
      <c r="AY13729" s="3"/>
      <c r="AZ13729" s="3"/>
      <c r="BA13729" s="3"/>
      <c r="BB13729" s="3"/>
      <c r="BC13729" s="3"/>
      <c r="BD13729" s="3"/>
      <c r="BE13729" s="3"/>
      <c r="BF13729" s="3"/>
      <c r="BG13729" s="3"/>
    </row>
    <row r="13730" spans="1:59" x14ac:dyDescent="0.25">
      <c r="A13730" s="2"/>
      <c r="B13730" s="5"/>
      <c r="C13730" s="5"/>
      <c r="D13730" s="5"/>
      <c r="E13730" s="5"/>
      <c r="F13730" s="5"/>
      <c r="G13730" s="5"/>
      <c r="H13730" s="5"/>
      <c r="I13730" s="3"/>
      <c r="J13730" s="5"/>
      <c r="K13730" s="5"/>
      <c r="L13730" s="5"/>
      <c r="M13730" s="5"/>
      <c r="AJ13730" s="5"/>
      <c r="AK13730" s="5"/>
      <c r="AL13730" s="3"/>
      <c r="AM13730" s="3"/>
      <c r="AN13730" s="5"/>
      <c r="AO13730" s="5"/>
      <c r="AP13730" s="5"/>
      <c r="AQ13730" s="5"/>
      <c r="AR13730" s="5"/>
      <c r="AS13730" s="5"/>
      <c r="AT13730" s="3"/>
      <c r="AU13730" s="5"/>
      <c r="AV13730" s="3"/>
      <c r="AW13730" s="3"/>
      <c r="AX13730" s="3"/>
      <c r="AY13730" s="3"/>
      <c r="AZ13730" s="3"/>
      <c r="BA13730" s="3"/>
      <c r="BB13730" s="3"/>
      <c r="BC13730" s="3"/>
      <c r="BD13730" s="3"/>
      <c r="BE13730" s="3"/>
      <c r="BF13730" s="3"/>
      <c r="BG13730" s="3"/>
    </row>
    <row r="13731" spans="1:59" x14ac:dyDescent="0.25">
      <c r="A13731" s="2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  <c r="L13731" s="5"/>
      <c r="M13731" s="5"/>
      <c r="AJ13731" s="5"/>
      <c r="AK13731" s="5"/>
      <c r="AL13731" s="3"/>
      <c r="AM13731" s="3"/>
      <c r="AN13731" s="5"/>
      <c r="AO13731" s="5"/>
      <c r="AP13731" s="5"/>
      <c r="AQ13731" s="5"/>
      <c r="AR13731" s="5"/>
      <c r="AS13731" s="5"/>
      <c r="AT13731" s="3"/>
      <c r="AU13731" s="5"/>
      <c r="AV13731" s="3"/>
      <c r="AW13731" s="3"/>
      <c r="AX13731" s="3"/>
      <c r="AY13731" s="3"/>
      <c r="AZ13731" s="3"/>
      <c r="BA13731" s="3"/>
      <c r="BB13731" s="3"/>
      <c r="BC13731" s="3"/>
      <c r="BD13731" s="3"/>
      <c r="BE13731" s="3"/>
      <c r="BF13731" s="3"/>
      <c r="BG13731" s="3"/>
    </row>
    <row r="13732" spans="1:59" x14ac:dyDescent="0.25">
      <c r="A13732" s="2"/>
      <c r="B13732" s="5"/>
      <c r="C13732" s="5"/>
      <c r="D13732" s="5"/>
      <c r="E13732" s="5"/>
      <c r="F13732" s="5"/>
      <c r="G13732" s="5"/>
      <c r="H13732" s="5"/>
      <c r="I13732" s="5"/>
      <c r="J13732" s="5"/>
      <c r="K13732" s="5"/>
      <c r="L13732" s="5"/>
      <c r="M13732" s="5"/>
      <c r="AJ13732" s="5"/>
      <c r="AK13732" s="5"/>
      <c r="AL13732" s="3"/>
      <c r="AM13732" s="3"/>
      <c r="AN13732" s="5"/>
      <c r="AO13732" s="5"/>
      <c r="AP13732" s="5"/>
      <c r="AQ13732" s="5"/>
      <c r="AR13732" s="5"/>
      <c r="AS13732" s="5"/>
      <c r="AT13732" s="3"/>
      <c r="AU13732" s="5"/>
      <c r="AV13732" s="3"/>
      <c r="AW13732" s="3"/>
      <c r="AX13732" s="3"/>
      <c r="AY13732" s="3"/>
      <c r="AZ13732" s="3"/>
      <c r="BA13732" s="3"/>
      <c r="BB13732" s="3"/>
      <c r="BC13732" s="3"/>
      <c r="BD13732" s="3"/>
      <c r="BE13732" s="3"/>
      <c r="BF13732" s="3"/>
      <c r="BG13732" s="3"/>
    </row>
    <row r="13733" spans="1:59" x14ac:dyDescent="0.25">
      <c r="A13733" s="2"/>
      <c r="B13733" s="5"/>
      <c r="C13733" s="5"/>
      <c r="D13733" s="5"/>
      <c r="E13733" s="5"/>
      <c r="F13733" s="5"/>
      <c r="G13733" s="5"/>
      <c r="H13733" s="5"/>
      <c r="I13733" s="3"/>
      <c r="J13733" s="5"/>
      <c r="K13733" s="5"/>
      <c r="L13733" s="5"/>
      <c r="M13733" s="5"/>
      <c r="AJ13733" s="5"/>
      <c r="AK13733" s="5"/>
      <c r="AL13733" s="3"/>
      <c r="AM13733" s="3"/>
      <c r="AN13733" s="5"/>
      <c r="AO13733" s="5"/>
      <c r="AP13733" s="5"/>
      <c r="AQ13733" s="5"/>
      <c r="AR13733" s="5"/>
      <c r="AS13733" s="5"/>
      <c r="AT13733" s="3"/>
      <c r="AU13733" s="5"/>
      <c r="AV13733" s="3"/>
      <c r="AW13733" s="3"/>
      <c r="AX13733" s="3"/>
      <c r="AY13733" s="3"/>
      <c r="AZ13733" s="3"/>
      <c r="BA13733" s="3"/>
      <c r="BB13733" s="3"/>
      <c r="BC13733" s="3"/>
      <c r="BD13733" s="3"/>
      <c r="BE13733" s="3"/>
      <c r="BF13733" s="3"/>
      <c r="BG13733" s="3"/>
    </row>
    <row r="13734" spans="1:59" x14ac:dyDescent="0.25">
      <c r="A13734" s="2"/>
      <c r="B13734" s="5"/>
      <c r="C13734" s="5"/>
      <c r="D13734" s="5"/>
      <c r="E13734" s="5"/>
      <c r="F13734" s="5"/>
      <c r="G13734" s="5"/>
      <c r="H13734" s="5"/>
      <c r="I13734" s="3"/>
      <c r="J13734" s="5"/>
      <c r="K13734" s="5"/>
      <c r="L13734" s="5"/>
      <c r="M13734" s="5"/>
      <c r="AJ13734" s="5"/>
      <c r="AK13734" s="5"/>
      <c r="AL13734" s="3"/>
      <c r="AM13734" s="3"/>
      <c r="AN13734" s="5"/>
      <c r="AO13734" s="5"/>
      <c r="AP13734" s="5"/>
      <c r="AQ13734" s="5"/>
      <c r="AR13734" s="5"/>
      <c r="AS13734" s="5"/>
      <c r="AT13734" s="3"/>
      <c r="AU13734" s="5"/>
      <c r="AV13734" s="3"/>
      <c r="AW13734" s="3"/>
      <c r="AX13734" s="3"/>
      <c r="AY13734" s="3"/>
      <c r="AZ13734" s="3"/>
      <c r="BA13734" s="3"/>
      <c r="BB13734" s="3"/>
      <c r="BC13734" s="3"/>
      <c r="BD13734" s="3"/>
      <c r="BE13734" s="3"/>
      <c r="BF13734" s="3"/>
      <c r="BG13734" s="3"/>
    </row>
    <row r="13735" spans="1:59" x14ac:dyDescent="0.25">
      <c r="A13735" s="2"/>
      <c r="B13735" s="5"/>
      <c r="C13735" s="5"/>
      <c r="D13735" s="5"/>
      <c r="E13735" s="5"/>
      <c r="F13735" s="5"/>
      <c r="G13735" s="5"/>
      <c r="H13735" s="5"/>
      <c r="I13735" s="3"/>
      <c r="J13735" s="5"/>
      <c r="K13735" s="5"/>
      <c r="L13735" s="5"/>
      <c r="M13735" s="5"/>
      <c r="AJ13735" s="5"/>
      <c r="AK13735" s="5"/>
      <c r="AL13735" s="3"/>
      <c r="AM13735" s="3"/>
      <c r="AN13735" s="5"/>
      <c r="AO13735" s="5"/>
      <c r="AP13735" s="5"/>
      <c r="AQ13735" s="5"/>
      <c r="AR13735" s="5"/>
      <c r="AS13735" s="5"/>
      <c r="AT13735" s="3"/>
      <c r="AU13735" s="5"/>
      <c r="AV13735" s="3"/>
      <c r="AW13735" s="3"/>
      <c r="AX13735" s="3"/>
      <c r="AY13735" s="3"/>
      <c r="AZ13735" s="3"/>
      <c r="BA13735" s="3"/>
      <c r="BB13735" s="3"/>
      <c r="BC13735" s="3"/>
      <c r="BD13735" s="3"/>
      <c r="BE13735" s="3"/>
      <c r="BF13735" s="3"/>
      <c r="BG13735" s="3"/>
    </row>
    <row r="13736" spans="1:59" x14ac:dyDescent="0.25">
      <c r="A13736" s="2"/>
      <c r="B13736" s="5"/>
      <c r="C13736" s="5"/>
      <c r="D13736" s="5"/>
      <c r="E13736" s="5"/>
      <c r="F13736" s="5"/>
      <c r="G13736" s="5"/>
      <c r="H13736" s="5"/>
      <c r="I13736" s="3"/>
      <c r="J13736" s="5"/>
      <c r="K13736" s="5"/>
      <c r="L13736" s="5"/>
      <c r="M13736" s="5"/>
      <c r="AJ13736" s="5"/>
      <c r="AK13736" s="5"/>
      <c r="AL13736" s="3"/>
      <c r="AM13736" s="3"/>
      <c r="AN13736" s="5"/>
      <c r="AO13736" s="5"/>
      <c r="AP13736" s="5"/>
      <c r="AQ13736" s="5"/>
      <c r="AR13736" s="5"/>
      <c r="AS13736" s="5"/>
      <c r="AT13736" s="3"/>
      <c r="AU13736" s="5"/>
      <c r="AV13736" s="3"/>
      <c r="AW13736" s="3"/>
      <c r="AX13736" s="3"/>
      <c r="AY13736" s="3"/>
      <c r="AZ13736" s="3"/>
      <c r="BA13736" s="3"/>
      <c r="BB13736" s="3"/>
      <c r="BC13736" s="3"/>
      <c r="BD13736" s="3"/>
      <c r="BE13736" s="3"/>
      <c r="BF13736" s="3"/>
      <c r="BG13736" s="3"/>
    </row>
    <row r="13737" spans="1:59" x14ac:dyDescent="0.25">
      <c r="A13737" s="2"/>
      <c r="B13737" s="5"/>
      <c r="C13737" s="5"/>
      <c r="D13737" s="5"/>
      <c r="E13737" s="5"/>
      <c r="F13737" s="5"/>
      <c r="G13737" s="5"/>
      <c r="H13737" s="5"/>
      <c r="I13737" s="3"/>
      <c r="J13737" s="5"/>
      <c r="K13737" s="5"/>
      <c r="L13737" s="5"/>
      <c r="M13737" s="5"/>
      <c r="AJ13737" s="5"/>
      <c r="AK13737" s="5"/>
      <c r="AL13737" s="3"/>
      <c r="AM13737" s="3"/>
      <c r="AN13737" s="5"/>
      <c r="AO13737" s="5"/>
      <c r="AP13737" s="5"/>
      <c r="AQ13737" s="5"/>
      <c r="AR13737" s="5"/>
      <c r="AS13737" s="5"/>
      <c r="AT13737" s="3"/>
      <c r="AU13737" s="5"/>
      <c r="AV13737" s="3"/>
      <c r="AW13737" s="3"/>
      <c r="AX13737" s="3"/>
      <c r="AY13737" s="3"/>
      <c r="AZ13737" s="3"/>
      <c r="BA13737" s="3"/>
      <c r="BB13737" s="3"/>
      <c r="BC13737" s="3"/>
      <c r="BD13737" s="3"/>
      <c r="BE13737" s="3"/>
      <c r="BF13737" s="3"/>
      <c r="BG13737" s="3"/>
    </row>
    <row r="13738" spans="1:59" x14ac:dyDescent="0.25">
      <c r="A13738" s="2"/>
      <c r="B13738" s="5"/>
      <c r="C13738" s="5"/>
      <c r="D13738" s="5"/>
      <c r="E13738" s="5"/>
      <c r="F13738" s="5"/>
      <c r="G13738" s="5"/>
      <c r="H13738" s="5"/>
      <c r="I13738" s="3"/>
      <c r="J13738" s="5"/>
      <c r="K13738" s="5"/>
      <c r="L13738" s="5"/>
      <c r="M13738" s="5"/>
      <c r="AJ13738" s="5"/>
      <c r="AK13738" s="5"/>
      <c r="AL13738" s="3"/>
      <c r="AM13738" s="3"/>
      <c r="AN13738" s="5"/>
      <c r="AO13738" s="5"/>
      <c r="AP13738" s="5"/>
      <c r="AQ13738" s="5"/>
      <c r="AR13738" s="5"/>
      <c r="AS13738" s="5"/>
      <c r="AT13738" s="3"/>
      <c r="AU13738" s="5"/>
      <c r="AV13738" s="3"/>
      <c r="AW13738" s="3"/>
      <c r="AX13738" s="3"/>
      <c r="AY13738" s="3"/>
      <c r="AZ13738" s="3"/>
      <c r="BA13738" s="3"/>
      <c r="BB13738" s="3"/>
      <c r="BC13738" s="3"/>
      <c r="BD13738" s="3"/>
      <c r="BE13738" s="3"/>
      <c r="BF13738" s="3"/>
      <c r="BG13738" s="3"/>
    </row>
    <row r="13739" spans="1:59" x14ac:dyDescent="0.25">
      <c r="A13739" s="2"/>
      <c r="B13739" s="5"/>
      <c r="C13739" s="5"/>
      <c r="D13739" s="5"/>
      <c r="E13739" s="5"/>
      <c r="F13739" s="5"/>
      <c r="G13739" s="5"/>
      <c r="H13739" s="5"/>
      <c r="I13739" s="3"/>
      <c r="J13739" s="5"/>
      <c r="K13739" s="5"/>
      <c r="L13739" s="5"/>
      <c r="M13739" s="5"/>
      <c r="AJ13739" s="5"/>
      <c r="AK13739" s="5"/>
      <c r="AL13739" s="3"/>
      <c r="AM13739" s="3"/>
      <c r="AN13739" s="5"/>
      <c r="AO13739" s="5"/>
      <c r="AP13739" s="5"/>
      <c r="AQ13739" s="5"/>
      <c r="AR13739" s="5"/>
      <c r="AS13739" s="5"/>
      <c r="AT13739" s="3"/>
      <c r="AU13739" s="5"/>
      <c r="AV13739" s="3"/>
      <c r="AW13739" s="3"/>
      <c r="AX13739" s="3"/>
      <c r="AY13739" s="3"/>
      <c r="AZ13739" s="3"/>
      <c r="BA13739" s="3"/>
      <c r="BB13739" s="3"/>
      <c r="BC13739" s="3"/>
      <c r="BD13739" s="3"/>
      <c r="BE13739" s="3"/>
      <c r="BF13739" s="3"/>
      <c r="BG13739" s="3"/>
    </row>
    <row r="13740" spans="1:59" x14ac:dyDescent="0.25">
      <c r="A13740" s="2"/>
      <c r="B13740" s="5"/>
      <c r="C13740" s="5"/>
      <c r="D13740" s="5"/>
      <c r="E13740" s="5"/>
      <c r="F13740" s="5"/>
      <c r="G13740" s="5"/>
      <c r="H13740" s="5"/>
      <c r="I13740" s="3"/>
      <c r="J13740" s="5"/>
      <c r="K13740" s="5"/>
      <c r="L13740" s="5"/>
      <c r="M13740" s="5"/>
      <c r="AJ13740" s="5"/>
      <c r="AK13740" s="5"/>
      <c r="AL13740" s="3"/>
      <c r="AM13740" s="3"/>
      <c r="AN13740" s="5"/>
      <c r="AO13740" s="5"/>
      <c r="AP13740" s="5"/>
      <c r="AQ13740" s="5"/>
      <c r="AR13740" s="5"/>
      <c r="AS13740" s="5"/>
      <c r="AT13740" s="3"/>
      <c r="AU13740" s="5"/>
      <c r="AV13740" s="3"/>
      <c r="AW13740" s="3"/>
      <c r="AX13740" s="3"/>
      <c r="AY13740" s="3"/>
      <c r="AZ13740" s="3"/>
      <c r="BA13740" s="3"/>
      <c r="BB13740" s="3"/>
      <c r="BC13740" s="3"/>
      <c r="BD13740" s="3"/>
      <c r="BE13740" s="3"/>
      <c r="BF13740" s="3"/>
      <c r="BG13740" s="3"/>
    </row>
    <row r="13741" spans="1:59" x14ac:dyDescent="0.25">
      <c r="A13741" s="2"/>
      <c r="B13741" s="5"/>
      <c r="C13741" s="5"/>
      <c r="D13741" s="5"/>
      <c r="E13741" s="5"/>
      <c r="F13741" s="5"/>
      <c r="G13741" s="5"/>
      <c r="H13741" s="5"/>
      <c r="I13741" s="3"/>
      <c r="J13741" s="5"/>
      <c r="K13741" s="5"/>
      <c r="L13741" s="5"/>
      <c r="M13741" s="5"/>
      <c r="AJ13741" s="5"/>
      <c r="AK13741" s="5"/>
      <c r="AL13741" s="3"/>
      <c r="AM13741" s="3"/>
      <c r="AN13741" s="5"/>
      <c r="AO13741" s="5"/>
      <c r="AP13741" s="5"/>
      <c r="AQ13741" s="5"/>
      <c r="AR13741" s="5"/>
      <c r="AS13741" s="5"/>
      <c r="AT13741" s="3"/>
      <c r="AU13741" s="5"/>
      <c r="AV13741" s="3"/>
      <c r="AW13741" s="3"/>
      <c r="AX13741" s="3"/>
      <c r="AY13741" s="3"/>
      <c r="AZ13741" s="3"/>
      <c r="BA13741" s="3"/>
      <c r="BB13741" s="3"/>
      <c r="BC13741" s="3"/>
      <c r="BD13741" s="3"/>
      <c r="BE13741" s="3"/>
      <c r="BF13741" s="3"/>
      <c r="BG13741" s="3"/>
    </row>
    <row r="13742" spans="1:59" x14ac:dyDescent="0.25">
      <c r="A13742" s="2"/>
      <c r="B13742" s="5"/>
      <c r="C13742" s="5"/>
      <c r="D13742" s="5"/>
      <c r="E13742" s="5"/>
      <c r="F13742" s="5"/>
      <c r="G13742" s="5"/>
      <c r="H13742" s="5"/>
      <c r="I13742" s="3"/>
      <c r="J13742" s="5"/>
      <c r="K13742" s="5"/>
      <c r="L13742" s="5"/>
      <c r="M13742" s="5"/>
      <c r="AJ13742" s="5"/>
      <c r="AK13742" s="5"/>
      <c r="AL13742" s="3"/>
      <c r="AM13742" s="3"/>
      <c r="AN13742" s="5"/>
      <c r="AO13742" s="5"/>
      <c r="AP13742" s="5"/>
      <c r="AQ13742" s="5"/>
      <c r="AR13742" s="5"/>
      <c r="AS13742" s="5"/>
      <c r="AT13742" s="3"/>
      <c r="AU13742" s="5"/>
      <c r="AV13742" s="3"/>
      <c r="AW13742" s="3"/>
      <c r="AX13742" s="3"/>
      <c r="AY13742" s="3"/>
      <c r="AZ13742" s="3"/>
      <c r="BA13742" s="3"/>
      <c r="BB13742" s="3"/>
      <c r="BC13742" s="3"/>
      <c r="BD13742" s="3"/>
      <c r="BE13742" s="3"/>
      <c r="BF13742" s="3"/>
      <c r="BG13742" s="3"/>
    </row>
    <row r="13743" spans="1:59" x14ac:dyDescent="0.25">
      <c r="A13743" s="2"/>
      <c r="B13743" s="5"/>
      <c r="C13743" s="5"/>
      <c r="D13743" s="5"/>
      <c r="E13743" s="5"/>
      <c r="F13743" s="5"/>
      <c r="G13743" s="5"/>
      <c r="H13743" s="5"/>
      <c r="I13743" s="3"/>
      <c r="J13743" s="5"/>
      <c r="K13743" s="5"/>
      <c r="L13743" s="5"/>
      <c r="M13743" s="5"/>
      <c r="AJ13743" s="5"/>
      <c r="AK13743" s="5"/>
      <c r="AL13743" s="3"/>
      <c r="AM13743" s="3"/>
      <c r="AN13743" s="5"/>
      <c r="AO13743" s="5"/>
      <c r="AP13743" s="5"/>
      <c r="AQ13743" s="5"/>
      <c r="AR13743" s="5"/>
      <c r="AS13743" s="5"/>
      <c r="AT13743" s="3"/>
      <c r="AU13743" s="5"/>
      <c r="AV13743" s="3"/>
      <c r="AW13743" s="3"/>
      <c r="AX13743" s="3"/>
      <c r="AY13743" s="3"/>
      <c r="AZ13743" s="3"/>
      <c r="BA13743" s="3"/>
      <c r="BB13743" s="3"/>
      <c r="BC13743" s="3"/>
      <c r="BD13743" s="3"/>
      <c r="BE13743" s="3"/>
      <c r="BF13743" s="3"/>
      <c r="BG13743" s="3"/>
    </row>
    <row r="13744" spans="1:59" x14ac:dyDescent="0.25">
      <c r="A13744" s="2"/>
      <c r="B13744" s="5"/>
      <c r="C13744" s="5"/>
      <c r="D13744" s="5"/>
      <c r="E13744" s="5"/>
      <c r="F13744" s="5"/>
      <c r="G13744" s="5"/>
      <c r="H13744" s="5"/>
      <c r="I13744" s="3"/>
      <c r="J13744" s="5"/>
      <c r="K13744" s="5"/>
      <c r="L13744" s="5"/>
      <c r="M13744" s="5"/>
      <c r="AJ13744" s="5"/>
      <c r="AK13744" s="5"/>
      <c r="AL13744" s="3"/>
      <c r="AM13744" s="3"/>
      <c r="AN13744" s="5"/>
      <c r="AO13744" s="5"/>
      <c r="AP13744" s="5"/>
      <c r="AQ13744" s="5"/>
      <c r="AR13744" s="5"/>
      <c r="AS13744" s="5"/>
      <c r="AT13744" s="3"/>
      <c r="AU13744" s="5"/>
      <c r="AV13744" s="3"/>
      <c r="AW13744" s="3"/>
      <c r="AX13744" s="3"/>
      <c r="AY13744" s="3"/>
      <c r="AZ13744" s="3"/>
      <c r="BA13744" s="3"/>
      <c r="BB13744" s="3"/>
      <c r="BC13744" s="3"/>
      <c r="BD13744" s="3"/>
      <c r="BE13744" s="3"/>
      <c r="BF13744" s="3"/>
      <c r="BG13744" s="3"/>
    </row>
    <row r="13745" spans="1:59" x14ac:dyDescent="0.25">
      <c r="A13745" s="2"/>
      <c r="B13745" s="5"/>
      <c r="C13745" s="5"/>
      <c r="D13745" s="5"/>
      <c r="E13745" s="5"/>
      <c r="F13745" s="5"/>
      <c r="G13745" s="5"/>
      <c r="H13745" s="5"/>
      <c r="I13745" s="3"/>
      <c r="J13745" s="5"/>
      <c r="K13745" s="5"/>
      <c r="L13745" s="5"/>
      <c r="M13745" s="5"/>
      <c r="AJ13745" s="5"/>
      <c r="AK13745" s="5"/>
      <c r="AL13745" s="3"/>
      <c r="AM13745" s="3"/>
      <c r="AN13745" s="5"/>
      <c r="AO13745" s="5"/>
      <c r="AP13745" s="5"/>
      <c r="AQ13745" s="5"/>
      <c r="AR13745" s="5"/>
      <c r="AS13745" s="5"/>
      <c r="AT13745" s="3"/>
      <c r="AU13745" s="5"/>
      <c r="AV13745" s="3"/>
      <c r="AW13745" s="3"/>
      <c r="AX13745" s="3"/>
      <c r="AY13745" s="3"/>
      <c r="AZ13745" s="3"/>
      <c r="BA13745" s="3"/>
      <c r="BB13745" s="3"/>
      <c r="BC13745" s="3"/>
      <c r="BD13745" s="3"/>
      <c r="BE13745" s="3"/>
      <c r="BF13745" s="3"/>
      <c r="BG13745" s="3"/>
    </row>
    <row r="13746" spans="1:59" x14ac:dyDescent="0.25">
      <c r="A13746" s="2"/>
      <c r="B13746" s="5"/>
      <c r="C13746" s="5"/>
      <c r="D13746" s="5"/>
      <c r="E13746" s="5"/>
      <c r="F13746" s="5"/>
      <c r="G13746" s="5"/>
      <c r="H13746" s="5"/>
      <c r="I13746" s="5"/>
      <c r="J13746" s="5"/>
      <c r="K13746" s="5"/>
      <c r="L13746" s="5"/>
      <c r="M13746" s="5"/>
      <c r="AJ13746" s="5"/>
      <c r="AK13746" s="5"/>
      <c r="AL13746" s="3"/>
      <c r="AM13746" s="3"/>
      <c r="AN13746" s="5"/>
      <c r="AO13746" s="5"/>
      <c r="AP13746" s="5"/>
      <c r="AQ13746" s="5"/>
      <c r="AR13746" s="5"/>
      <c r="AS13746" s="5"/>
      <c r="AT13746" s="3"/>
      <c r="AU13746" s="5"/>
      <c r="AV13746" s="3"/>
      <c r="AW13746" s="3"/>
      <c r="AX13746" s="3"/>
      <c r="AY13746" s="3"/>
      <c r="AZ13746" s="3"/>
      <c r="BA13746" s="3"/>
      <c r="BB13746" s="3"/>
      <c r="BC13746" s="3"/>
      <c r="BD13746" s="3"/>
      <c r="BE13746" s="3"/>
      <c r="BF13746" s="3"/>
      <c r="BG13746" s="3"/>
    </row>
    <row r="13747" spans="1:59" x14ac:dyDescent="0.25">
      <c r="A13747" s="2"/>
      <c r="B13747" s="5"/>
      <c r="C13747" s="5"/>
      <c r="D13747" s="5"/>
      <c r="E13747" s="5"/>
      <c r="F13747" s="5"/>
      <c r="G13747" s="5"/>
      <c r="H13747" s="5"/>
      <c r="I13747" s="3"/>
      <c r="J13747" s="5"/>
      <c r="K13747" s="5"/>
      <c r="L13747" s="5"/>
      <c r="M13747" s="5"/>
      <c r="AJ13747" s="5"/>
      <c r="AK13747" s="5"/>
      <c r="AL13747" s="3"/>
      <c r="AM13747" s="3"/>
      <c r="AN13747" s="5"/>
      <c r="AO13747" s="5"/>
      <c r="AP13747" s="5"/>
      <c r="AQ13747" s="5"/>
      <c r="AR13747" s="5"/>
      <c r="AS13747" s="5"/>
      <c r="AT13747" s="3"/>
      <c r="AU13747" s="5"/>
      <c r="AV13747" s="3"/>
      <c r="AW13747" s="3"/>
      <c r="AX13747" s="3"/>
      <c r="AY13747" s="3"/>
      <c r="AZ13747" s="3"/>
      <c r="BA13747" s="3"/>
      <c r="BB13747" s="3"/>
      <c r="BC13747" s="3"/>
      <c r="BD13747" s="3"/>
      <c r="BE13747" s="3"/>
      <c r="BF13747" s="3"/>
      <c r="BG13747" s="3"/>
    </row>
    <row r="13748" spans="1:59" x14ac:dyDescent="0.25">
      <c r="A13748" s="2"/>
      <c r="B13748" s="5"/>
      <c r="C13748" s="5"/>
      <c r="D13748" s="5"/>
      <c r="E13748" s="5"/>
      <c r="F13748" s="5"/>
      <c r="G13748" s="5"/>
      <c r="H13748" s="5"/>
      <c r="I13748" s="5"/>
      <c r="J13748" s="5"/>
      <c r="K13748" s="5"/>
      <c r="L13748" s="5"/>
      <c r="M13748" s="5"/>
      <c r="AJ13748" s="5"/>
      <c r="AK13748" s="5"/>
      <c r="AL13748" s="3"/>
      <c r="AM13748" s="3"/>
      <c r="AN13748" s="5"/>
      <c r="AO13748" s="5"/>
      <c r="AP13748" s="5"/>
      <c r="AQ13748" s="5"/>
      <c r="AR13748" s="5"/>
      <c r="AS13748" s="5"/>
      <c r="AT13748" s="3"/>
      <c r="AU13748" s="5"/>
      <c r="AV13748" s="3"/>
      <c r="AW13748" s="3"/>
      <c r="AX13748" s="3"/>
      <c r="AY13748" s="3"/>
      <c r="AZ13748" s="3"/>
      <c r="BA13748" s="3"/>
      <c r="BB13748" s="3"/>
      <c r="BC13748" s="3"/>
      <c r="BD13748" s="3"/>
      <c r="BE13748" s="3"/>
      <c r="BF13748" s="3"/>
      <c r="BG13748" s="3"/>
    </row>
    <row r="13749" spans="1:59" x14ac:dyDescent="0.25">
      <c r="A13749" s="2"/>
      <c r="B13749" s="5"/>
      <c r="C13749" s="5"/>
      <c r="D13749" s="5"/>
      <c r="E13749" s="5"/>
      <c r="F13749" s="5"/>
      <c r="G13749" s="5"/>
      <c r="H13749" s="5"/>
      <c r="I13749" s="3"/>
      <c r="J13749" s="5"/>
      <c r="K13749" s="5"/>
      <c r="L13749" s="5"/>
      <c r="M13749" s="5"/>
      <c r="AJ13749" s="5"/>
      <c r="AK13749" s="5"/>
      <c r="AL13749" s="3"/>
      <c r="AM13749" s="3"/>
      <c r="AN13749" s="5"/>
      <c r="AO13749" s="5"/>
      <c r="AP13749" s="5"/>
      <c r="AQ13749" s="5"/>
      <c r="AR13749" s="5"/>
      <c r="AS13749" s="5"/>
      <c r="AT13749" s="3"/>
      <c r="AU13749" s="5"/>
      <c r="AV13749" s="3"/>
      <c r="AW13749" s="3"/>
      <c r="AX13749" s="3"/>
      <c r="AY13749" s="3"/>
      <c r="AZ13749" s="3"/>
      <c r="BA13749" s="3"/>
      <c r="BB13749" s="3"/>
      <c r="BC13749" s="3"/>
      <c r="BD13749" s="3"/>
      <c r="BE13749" s="3"/>
      <c r="BF13749" s="3"/>
      <c r="BG13749" s="3"/>
    </row>
    <row r="13750" spans="1:59" x14ac:dyDescent="0.25">
      <c r="A13750" s="2"/>
      <c r="B13750" s="5"/>
      <c r="C13750" s="5"/>
      <c r="D13750" s="5"/>
      <c r="E13750" s="5"/>
      <c r="F13750" s="5"/>
      <c r="G13750" s="5"/>
      <c r="H13750" s="5"/>
      <c r="I13750" s="3"/>
      <c r="J13750" s="5"/>
      <c r="K13750" s="5"/>
      <c r="L13750" s="5"/>
      <c r="M13750" s="5"/>
      <c r="AJ13750" s="5"/>
      <c r="AK13750" s="5"/>
      <c r="AL13750" s="3"/>
      <c r="AM13750" s="3"/>
      <c r="AN13750" s="5"/>
      <c r="AO13750" s="5"/>
      <c r="AP13750" s="5"/>
      <c r="AQ13750" s="5"/>
      <c r="AR13750" s="5"/>
      <c r="AS13750" s="5"/>
      <c r="AT13750" s="3"/>
      <c r="AU13750" s="5"/>
      <c r="AV13750" s="3"/>
      <c r="AW13750" s="3"/>
      <c r="AX13750" s="3"/>
      <c r="AY13750" s="3"/>
      <c r="AZ13750" s="3"/>
      <c r="BA13750" s="3"/>
      <c r="BB13750" s="3"/>
      <c r="BC13750" s="3"/>
      <c r="BD13750" s="3"/>
      <c r="BE13750" s="3"/>
      <c r="BF13750" s="3"/>
      <c r="BG13750" s="3"/>
    </row>
    <row r="13751" spans="1:59" x14ac:dyDescent="0.25">
      <c r="A13751" s="2"/>
      <c r="B13751" s="5"/>
      <c r="C13751" s="5"/>
      <c r="D13751" s="5"/>
      <c r="E13751" s="5"/>
      <c r="F13751" s="5"/>
      <c r="G13751" s="5"/>
      <c r="H13751" s="5"/>
      <c r="I13751" s="3"/>
      <c r="J13751" s="5"/>
      <c r="K13751" s="5"/>
      <c r="L13751" s="5"/>
      <c r="M13751" s="5"/>
      <c r="AJ13751" s="5"/>
      <c r="AK13751" s="5"/>
      <c r="AL13751" s="3"/>
      <c r="AM13751" s="3"/>
      <c r="AN13751" s="5"/>
      <c r="AO13751" s="5"/>
      <c r="AP13751" s="5"/>
      <c r="AQ13751" s="5"/>
      <c r="AR13751" s="5"/>
      <c r="AS13751" s="5"/>
      <c r="AT13751" s="3"/>
      <c r="AU13751" s="5"/>
      <c r="AV13751" s="3"/>
      <c r="AW13751" s="3"/>
      <c r="AX13751" s="3"/>
      <c r="AY13751" s="3"/>
      <c r="AZ13751" s="3"/>
      <c r="BA13751" s="3"/>
      <c r="BB13751" s="3"/>
      <c r="BC13751" s="3"/>
      <c r="BD13751" s="3"/>
      <c r="BE13751" s="3"/>
      <c r="BF13751" s="3"/>
      <c r="BG13751" s="3"/>
    </row>
    <row r="13752" spans="1:59" x14ac:dyDescent="0.25">
      <c r="A13752" s="2"/>
      <c r="B13752" s="5"/>
      <c r="C13752" s="5"/>
      <c r="D13752" s="5"/>
      <c r="E13752" s="5"/>
      <c r="F13752" s="5"/>
      <c r="G13752" s="5"/>
      <c r="H13752" s="5"/>
      <c r="I13752" s="3"/>
      <c r="J13752" s="5"/>
      <c r="K13752" s="5"/>
      <c r="L13752" s="5"/>
      <c r="M13752" s="5"/>
      <c r="AJ13752" s="5"/>
      <c r="AK13752" s="5"/>
      <c r="AL13752" s="3"/>
      <c r="AM13752" s="3"/>
      <c r="AN13752" s="5"/>
      <c r="AO13752" s="5"/>
      <c r="AP13752" s="5"/>
      <c r="AQ13752" s="5"/>
      <c r="AR13752" s="5"/>
      <c r="AS13752" s="5"/>
      <c r="AT13752" s="3"/>
      <c r="AU13752" s="5"/>
      <c r="AV13752" s="3"/>
      <c r="AW13752" s="3"/>
      <c r="AX13752" s="3"/>
      <c r="AY13752" s="3"/>
      <c r="AZ13752" s="3"/>
      <c r="BA13752" s="3"/>
      <c r="BB13752" s="3"/>
      <c r="BC13752" s="3"/>
      <c r="BD13752" s="3"/>
      <c r="BE13752" s="3"/>
      <c r="BF13752" s="3"/>
      <c r="BG13752" s="3"/>
    </row>
    <row r="13753" spans="1:59" x14ac:dyDescent="0.25">
      <c r="A13753" s="2"/>
      <c r="B13753" s="5"/>
      <c r="C13753" s="5"/>
      <c r="D13753" s="5"/>
      <c r="E13753" s="5"/>
      <c r="F13753" s="5"/>
      <c r="G13753" s="5"/>
      <c r="H13753" s="5"/>
      <c r="I13753" s="3"/>
      <c r="J13753" s="5"/>
      <c r="K13753" s="5"/>
      <c r="L13753" s="5"/>
      <c r="M13753" s="5"/>
      <c r="AJ13753" s="5"/>
      <c r="AK13753" s="5"/>
      <c r="AL13753" s="3"/>
      <c r="AM13753" s="3"/>
      <c r="AN13753" s="5"/>
      <c r="AO13753" s="5"/>
      <c r="AP13753" s="5"/>
      <c r="AQ13753" s="5"/>
      <c r="AR13753" s="5"/>
      <c r="AS13753" s="5"/>
      <c r="AT13753" s="3"/>
      <c r="AU13753" s="5"/>
      <c r="AV13753" s="3"/>
      <c r="AW13753" s="3"/>
      <c r="AX13753" s="3"/>
      <c r="AY13753" s="3"/>
      <c r="AZ13753" s="3"/>
      <c r="BA13753" s="3"/>
      <c r="BB13753" s="3"/>
      <c r="BC13753" s="3"/>
      <c r="BD13753" s="3"/>
      <c r="BE13753" s="3"/>
      <c r="BF13753" s="3"/>
      <c r="BG13753" s="3"/>
    </row>
    <row r="13754" spans="1:59" x14ac:dyDescent="0.25">
      <c r="A13754" s="2"/>
      <c r="B13754" s="5"/>
      <c r="C13754" s="5"/>
      <c r="D13754" s="5"/>
      <c r="E13754" s="5"/>
      <c r="F13754" s="5"/>
      <c r="G13754" s="5"/>
      <c r="H13754" s="5"/>
      <c r="I13754" s="3"/>
      <c r="J13754" s="5"/>
      <c r="K13754" s="5"/>
      <c r="L13754" s="5"/>
      <c r="M13754" s="5"/>
      <c r="AJ13754" s="5"/>
      <c r="AK13754" s="5"/>
      <c r="AL13754" s="3"/>
      <c r="AM13754" s="3"/>
      <c r="AN13754" s="5"/>
      <c r="AO13754" s="5"/>
      <c r="AP13754" s="5"/>
      <c r="AQ13754" s="5"/>
      <c r="AR13754" s="5"/>
      <c r="AS13754" s="5"/>
      <c r="AT13754" s="3"/>
      <c r="AU13754" s="5"/>
      <c r="AV13754" s="3"/>
      <c r="AW13754" s="3"/>
      <c r="AX13754" s="3"/>
      <c r="AY13754" s="3"/>
      <c r="AZ13754" s="3"/>
      <c r="BA13754" s="3"/>
      <c r="BB13754" s="3"/>
      <c r="BC13754" s="3"/>
      <c r="BD13754" s="3"/>
      <c r="BE13754" s="3"/>
      <c r="BF13754" s="3"/>
      <c r="BG13754" s="3"/>
    </row>
    <row r="13755" spans="1:59" x14ac:dyDescent="0.25">
      <c r="A13755" s="2"/>
      <c r="B13755" s="5"/>
      <c r="C13755" s="5"/>
      <c r="D13755" s="5"/>
      <c r="E13755" s="5"/>
      <c r="F13755" s="5"/>
      <c r="G13755" s="5"/>
      <c r="H13755" s="5"/>
      <c r="I13755" s="3"/>
      <c r="J13755" s="5"/>
      <c r="K13755" s="5"/>
      <c r="L13755" s="5"/>
      <c r="M13755" s="5"/>
      <c r="AJ13755" s="5"/>
      <c r="AK13755" s="5"/>
      <c r="AL13755" s="3"/>
      <c r="AM13755" s="3"/>
      <c r="AN13755" s="5"/>
      <c r="AO13755" s="5"/>
      <c r="AP13755" s="5"/>
      <c r="AQ13755" s="5"/>
      <c r="AR13755" s="5"/>
      <c r="AS13755" s="5"/>
      <c r="AT13755" s="3"/>
      <c r="AU13755" s="5"/>
      <c r="AV13755" s="3"/>
      <c r="AW13755" s="3"/>
      <c r="AX13755" s="3"/>
      <c r="AY13755" s="3"/>
      <c r="AZ13755" s="3"/>
      <c r="BA13755" s="3"/>
      <c r="BB13755" s="3"/>
      <c r="BC13755" s="3"/>
      <c r="BD13755" s="3"/>
      <c r="BE13755" s="3"/>
      <c r="BF13755" s="3"/>
      <c r="BG13755" s="3"/>
    </row>
    <row r="13756" spans="1:59" x14ac:dyDescent="0.25">
      <c r="A13756" s="2"/>
      <c r="B13756" s="5"/>
      <c r="C13756" s="5"/>
      <c r="D13756" s="5"/>
      <c r="E13756" s="5"/>
      <c r="F13756" s="5"/>
      <c r="G13756" s="5"/>
      <c r="H13756" s="5"/>
      <c r="I13756" s="3"/>
      <c r="J13756" s="5"/>
      <c r="K13756" s="5"/>
      <c r="L13756" s="5"/>
      <c r="M13756" s="5"/>
      <c r="AJ13756" s="5"/>
      <c r="AK13756" s="5"/>
      <c r="AL13756" s="3"/>
      <c r="AM13756" s="3"/>
      <c r="AN13756" s="5"/>
      <c r="AO13756" s="5"/>
      <c r="AP13756" s="5"/>
      <c r="AQ13756" s="5"/>
      <c r="AR13756" s="5"/>
      <c r="AS13756" s="5"/>
      <c r="AT13756" s="3"/>
      <c r="AU13756" s="5"/>
      <c r="AV13756" s="3"/>
      <c r="AW13756" s="3"/>
      <c r="AX13756" s="3"/>
      <c r="AY13756" s="3"/>
      <c r="AZ13756" s="3"/>
      <c r="BA13756" s="3"/>
      <c r="BB13756" s="3"/>
      <c r="BC13756" s="3"/>
      <c r="BD13756" s="3"/>
      <c r="BE13756" s="3"/>
      <c r="BF13756" s="3"/>
      <c r="BG13756" s="3"/>
    </row>
    <row r="13757" spans="1:59" x14ac:dyDescent="0.25">
      <c r="A13757" s="2"/>
      <c r="B13757" s="5"/>
      <c r="C13757" s="5"/>
      <c r="D13757" s="5"/>
      <c r="E13757" s="5"/>
      <c r="F13757" s="5"/>
      <c r="G13757" s="5"/>
      <c r="H13757" s="5"/>
      <c r="I13757" s="3"/>
      <c r="J13757" s="5"/>
      <c r="K13757" s="5"/>
      <c r="L13757" s="5"/>
      <c r="M13757" s="5"/>
      <c r="AJ13757" s="5"/>
      <c r="AK13757" s="5"/>
      <c r="AL13757" s="3"/>
      <c r="AM13757" s="3"/>
      <c r="AN13757" s="5"/>
      <c r="AO13757" s="5"/>
      <c r="AP13757" s="5"/>
      <c r="AQ13757" s="5"/>
      <c r="AR13757" s="5"/>
      <c r="AS13757" s="5"/>
      <c r="AT13757" s="3"/>
      <c r="AU13757" s="5"/>
      <c r="AV13757" s="3"/>
      <c r="AW13757" s="3"/>
      <c r="AX13757" s="3"/>
      <c r="AY13757" s="3"/>
      <c r="AZ13757" s="3"/>
      <c r="BA13757" s="3"/>
      <c r="BB13757" s="3"/>
      <c r="BC13757" s="3"/>
      <c r="BD13757" s="3"/>
      <c r="BE13757" s="3"/>
      <c r="BF13757" s="3"/>
      <c r="BG13757" s="3"/>
    </row>
    <row r="13758" spans="1:59" x14ac:dyDescent="0.25">
      <c r="A13758" s="2"/>
      <c r="B13758" s="5"/>
      <c r="C13758" s="5"/>
      <c r="D13758" s="5"/>
      <c r="E13758" s="5"/>
      <c r="F13758" s="5"/>
      <c r="G13758" s="5"/>
      <c r="H13758" s="5"/>
      <c r="I13758" s="3"/>
      <c r="J13758" s="5"/>
      <c r="K13758" s="5"/>
      <c r="L13758" s="5"/>
      <c r="M13758" s="5"/>
      <c r="AJ13758" s="5"/>
      <c r="AK13758" s="5"/>
      <c r="AL13758" s="3"/>
      <c r="AM13758" s="3"/>
      <c r="AN13758" s="5"/>
      <c r="AO13758" s="5"/>
      <c r="AP13758" s="5"/>
      <c r="AQ13758" s="5"/>
      <c r="AR13758" s="5"/>
      <c r="AS13758" s="5"/>
      <c r="AT13758" s="3"/>
      <c r="AU13758" s="5"/>
      <c r="AV13758" s="3"/>
      <c r="AW13758" s="3"/>
      <c r="AX13758" s="3"/>
      <c r="AY13758" s="3"/>
      <c r="AZ13758" s="3"/>
      <c r="BA13758" s="3"/>
      <c r="BB13758" s="3"/>
      <c r="BC13758" s="3"/>
      <c r="BD13758" s="3"/>
      <c r="BE13758" s="3"/>
      <c r="BF13758" s="3"/>
      <c r="BG13758" s="3"/>
    </row>
    <row r="13759" spans="1:59" x14ac:dyDescent="0.25">
      <c r="A13759" s="2"/>
      <c r="B13759" s="5"/>
      <c r="C13759" s="5"/>
      <c r="D13759" s="5"/>
      <c r="E13759" s="5"/>
      <c r="F13759" s="5"/>
      <c r="G13759" s="5"/>
      <c r="H13759" s="5"/>
      <c r="I13759" s="3"/>
      <c r="J13759" s="5"/>
      <c r="K13759" s="5"/>
      <c r="L13759" s="5"/>
      <c r="M13759" s="5"/>
      <c r="AJ13759" s="5"/>
      <c r="AK13759" s="5"/>
      <c r="AL13759" s="3"/>
      <c r="AM13759" s="3"/>
      <c r="AN13759" s="5"/>
      <c r="AO13759" s="5"/>
      <c r="AP13759" s="5"/>
      <c r="AQ13759" s="5"/>
      <c r="AR13759" s="5"/>
      <c r="AS13759" s="5"/>
      <c r="AT13759" s="3"/>
      <c r="AU13759" s="5"/>
      <c r="AV13759" s="3"/>
      <c r="AW13759" s="3"/>
      <c r="AX13759" s="3"/>
      <c r="AY13759" s="3"/>
      <c r="AZ13759" s="3"/>
      <c r="BA13759" s="3"/>
      <c r="BB13759" s="3"/>
      <c r="BC13759" s="3"/>
      <c r="BD13759" s="3"/>
      <c r="BE13759" s="3"/>
      <c r="BF13759" s="3"/>
      <c r="BG13759" s="3"/>
    </row>
    <row r="13760" spans="1:59" x14ac:dyDescent="0.25">
      <c r="A13760" s="2"/>
      <c r="B13760" s="5"/>
      <c r="C13760" s="5"/>
      <c r="D13760" s="5"/>
      <c r="E13760" s="5"/>
      <c r="F13760" s="5"/>
      <c r="G13760" s="5"/>
      <c r="H13760" s="5"/>
      <c r="I13760" s="3"/>
      <c r="J13760" s="5"/>
      <c r="K13760" s="5"/>
      <c r="L13760" s="5"/>
      <c r="M13760" s="5"/>
      <c r="AJ13760" s="5"/>
      <c r="AK13760" s="5"/>
      <c r="AL13760" s="3"/>
      <c r="AM13760" s="3"/>
      <c r="AN13760" s="5"/>
      <c r="AO13760" s="5"/>
      <c r="AP13760" s="5"/>
      <c r="AQ13760" s="5"/>
      <c r="AR13760" s="5"/>
      <c r="AS13760" s="5"/>
      <c r="AT13760" s="3"/>
      <c r="AU13760" s="5"/>
      <c r="AV13760" s="3"/>
      <c r="AW13760" s="3"/>
      <c r="AX13760" s="3"/>
      <c r="AY13760" s="3"/>
      <c r="AZ13760" s="3"/>
      <c r="BA13760" s="3"/>
      <c r="BB13760" s="3"/>
      <c r="BC13760" s="3"/>
      <c r="BD13760" s="3"/>
      <c r="BE13760" s="3"/>
      <c r="BF13760" s="3"/>
      <c r="BG13760" s="3"/>
    </row>
    <row r="13761" spans="1:59" x14ac:dyDescent="0.25">
      <c r="A13761" s="2"/>
      <c r="B13761" s="5"/>
      <c r="C13761" s="5"/>
      <c r="D13761" s="5"/>
      <c r="E13761" s="5"/>
      <c r="F13761" s="5"/>
      <c r="G13761" s="5"/>
      <c r="H13761" s="5"/>
      <c r="I13761" s="3"/>
      <c r="J13761" s="5"/>
      <c r="K13761" s="5"/>
      <c r="L13761" s="5"/>
      <c r="M13761" s="5"/>
      <c r="AJ13761" s="5"/>
      <c r="AK13761" s="5"/>
      <c r="AL13761" s="3"/>
      <c r="AM13761" s="3"/>
      <c r="AN13761" s="5"/>
      <c r="AO13761" s="5"/>
      <c r="AP13761" s="5"/>
      <c r="AQ13761" s="5"/>
      <c r="AR13761" s="5"/>
      <c r="AS13761" s="5"/>
      <c r="AT13761" s="3"/>
      <c r="AU13761" s="5"/>
      <c r="AV13761" s="3"/>
      <c r="AW13761" s="3"/>
      <c r="AX13761" s="3"/>
      <c r="AY13761" s="3"/>
      <c r="AZ13761" s="3"/>
      <c r="BA13761" s="3"/>
      <c r="BB13761" s="3"/>
      <c r="BC13761" s="3"/>
      <c r="BD13761" s="3"/>
      <c r="BE13761" s="3"/>
      <c r="BF13761" s="3"/>
      <c r="BG13761" s="3"/>
    </row>
    <row r="13762" spans="1:59" x14ac:dyDescent="0.25">
      <c r="A13762" s="2"/>
      <c r="B13762" s="5"/>
      <c r="C13762" s="5"/>
      <c r="D13762" s="5"/>
      <c r="E13762" s="5"/>
      <c r="F13762" s="5"/>
      <c r="G13762" s="5"/>
      <c r="H13762" s="5"/>
      <c r="I13762" s="3"/>
      <c r="J13762" s="5"/>
      <c r="K13762" s="5"/>
      <c r="L13762" s="5"/>
      <c r="M13762" s="5"/>
      <c r="AJ13762" s="5"/>
      <c r="AK13762" s="5"/>
      <c r="AL13762" s="3"/>
      <c r="AM13762" s="3"/>
      <c r="AN13762" s="5"/>
      <c r="AO13762" s="5"/>
      <c r="AP13762" s="5"/>
      <c r="AQ13762" s="5"/>
      <c r="AR13762" s="5"/>
      <c r="AS13762" s="5"/>
      <c r="AT13762" s="3"/>
      <c r="AU13762" s="5"/>
      <c r="AV13762" s="3"/>
      <c r="AW13762" s="3"/>
      <c r="AX13762" s="3"/>
      <c r="AY13762" s="3"/>
      <c r="AZ13762" s="3"/>
      <c r="BA13762" s="3"/>
      <c r="BB13762" s="3"/>
      <c r="BC13762" s="3"/>
      <c r="BD13762" s="3"/>
      <c r="BE13762" s="3"/>
      <c r="BF13762" s="3"/>
      <c r="BG13762" s="3"/>
    </row>
    <row r="13763" spans="1:59" x14ac:dyDescent="0.25">
      <c r="A13763" s="2"/>
      <c r="B13763" s="5"/>
      <c r="C13763" s="5"/>
      <c r="D13763" s="5"/>
      <c r="E13763" s="5"/>
      <c r="F13763" s="5"/>
      <c r="G13763" s="5"/>
      <c r="H13763" s="5"/>
      <c r="I13763" s="5"/>
      <c r="J13763" s="5"/>
      <c r="K13763" s="5"/>
      <c r="L13763" s="5"/>
      <c r="M13763" s="5"/>
      <c r="AJ13763" s="5"/>
      <c r="AK13763" s="5"/>
      <c r="AL13763" s="3"/>
      <c r="AM13763" s="3"/>
      <c r="AN13763" s="5"/>
      <c r="AO13763" s="5"/>
      <c r="AP13763" s="5"/>
      <c r="AQ13763" s="5"/>
      <c r="AR13763" s="5"/>
      <c r="AS13763" s="5"/>
      <c r="AT13763" s="3"/>
      <c r="AU13763" s="5"/>
      <c r="AV13763" s="3"/>
      <c r="AW13763" s="3"/>
      <c r="AX13763" s="3"/>
      <c r="AY13763" s="3"/>
      <c r="AZ13763" s="3"/>
      <c r="BA13763" s="3"/>
      <c r="BB13763" s="3"/>
      <c r="BC13763" s="3"/>
      <c r="BD13763" s="3"/>
      <c r="BE13763" s="3"/>
      <c r="BF13763" s="3"/>
      <c r="BG13763" s="3"/>
    </row>
    <row r="13764" spans="1:59" x14ac:dyDescent="0.25">
      <c r="A13764" s="2"/>
      <c r="B13764" s="5"/>
      <c r="C13764" s="5"/>
      <c r="D13764" s="5"/>
      <c r="E13764" s="5"/>
      <c r="F13764" s="5"/>
      <c r="G13764" s="5"/>
      <c r="H13764" s="5"/>
      <c r="I13764" s="3"/>
      <c r="J13764" s="5"/>
      <c r="K13764" s="5"/>
      <c r="L13764" s="5"/>
      <c r="M13764" s="5"/>
      <c r="AJ13764" s="5"/>
      <c r="AK13764" s="5"/>
      <c r="AL13764" s="3"/>
      <c r="AM13764" s="3"/>
      <c r="AN13764" s="5"/>
      <c r="AO13764" s="5"/>
      <c r="AP13764" s="5"/>
      <c r="AQ13764" s="5"/>
      <c r="AR13764" s="5"/>
      <c r="AS13764" s="5"/>
      <c r="AT13764" s="3"/>
      <c r="AU13764" s="5"/>
      <c r="AV13764" s="3"/>
      <c r="AW13764" s="3"/>
      <c r="AX13764" s="3"/>
      <c r="AY13764" s="3"/>
      <c r="AZ13764" s="3"/>
      <c r="BA13764" s="3"/>
      <c r="BB13764" s="3"/>
      <c r="BC13764" s="3"/>
      <c r="BD13764" s="3"/>
      <c r="BE13764" s="3"/>
      <c r="BF13764" s="3"/>
      <c r="BG13764" s="3"/>
    </row>
    <row r="13765" spans="1:59" x14ac:dyDescent="0.25">
      <c r="A13765" s="2"/>
      <c r="B13765" s="5"/>
      <c r="C13765" s="5"/>
      <c r="D13765" s="5"/>
      <c r="E13765" s="5"/>
      <c r="F13765" s="5"/>
      <c r="G13765" s="5"/>
      <c r="H13765" s="5"/>
      <c r="I13765" s="3"/>
      <c r="J13765" s="5"/>
      <c r="K13765" s="5"/>
      <c r="L13765" s="5"/>
      <c r="M13765" s="5"/>
      <c r="AJ13765" s="5"/>
      <c r="AK13765" s="5"/>
      <c r="AL13765" s="3"/>
      <c r="AM13765" s="3"/>
      <c r="AN13765" s="5"/>
      <c r="AO13765" s="5"/>
      <c r="AP13765" s="5"/>
      <c r="AQ13765" s="5"/>
      <c r="AR13765" s="5"/>
      <c r="AS13765" s="5"/>
      <c r="AT13765" s="3"/>
      <c r="AU13765" s="5"/>
      <c r="AV13765" s="3"/>
      <c r="AW13765" s="3"/>
      <c r="AX13765" s="3"/>
      <c r="AY13765" s="3"/>
      <c r="AZ13765" s="3"/>
      <c r="BA13765" s="3"/>
      <c r="BB13765" s="3"/>
      <c r="BC13765" s="3"/>
      <c r="BD13765" s="3"/>
      <c r="BE13765" s="3"/>
      <c r="BF13765" s="3"/>
      <c r="BG13765" s="3"/>
    </row>
    <row r="13766" spans="1:59" x14ac:dyDescent="0.25">
      <c r="A13766" s="2"/>
      <c r="B13766" s="5"/>
      <c r="C13766" s="5"/>
      <c r="D13766" s="5"/>
      <c r="E13766" s="5"/>
      <c r="F13766" s="5"/>
      <c r="G13766" s="5"/>
      <c r="H13766" s="5"/>
      <c r="I13766" s="3"/>
      <c r="J13766" s="5"/>
      <c r="K13766" s="5"/>
      <c r="L13766" s="5"/>
      <c r="M13766" s="5"/>
      <c r="AJ13766" s="5"/>
      <c r="AK13766" s="5"/>
      <c r="AL13766" s="3"/>
      <c r="AM13766" s="3"/>
      <c r="AN13766" s="5"/>
      <c r="AO13766" s="5"/>
      <c r="AP13766" s="5"/>
      <c r="AQ13766" s="5"/>
      <c r="AR13766" s="5"/>
      <c r="AS13766" s="5"/>
      <c r="AT13766" s="3"/>
      <c r="AU13766" s="5"/>
      <c r="AV13766" s="3"/>
      <c r="AW13766" s="3"/>
      <c r="AX13766" s="3"/>
      <c r="AY13766" s="3"/>
      <c r="AZ13766" s="3"/>
      <c r="BA13766" s="3"/>
      <c r="BB13766" s="3"/>
      <c r="BC13766" s="3"/>
      <c r="BD13766" s="3"/>
      <c r="BE13766" s="3"/>
      <c r="BF13766" s="3"/>
      <c r="BG13766" s="3"/>
    </row>
    <row r="13767" spans="1:59" x14ac:dyDescent="0.25">
      <c r="A13767" s="2"/>
      <c r="B13767" s="5"/>
      <c r="C13767" s="5"/>
      <c r="D13767" s="5"/>
      <c r="E13767" s="5"/>
      <c r="F13767" s="5"/>
      <c r="G13767" s="5"/>
      <c r="H13767" s="5"/>
      <c r="I13767" s="3"/>
      <c r="J13767" s="5"/>
      <c r="K13767" s="5"/>
      <c r="L13767" s="5"/>
      <c r="M13767" s="5"/>
      <c r="AJ13767" s="5"/>
      <c r="AK13767" s="5"/>
      <c r="AL13767" s="3"/>
      <c r="AM13767" s="3"/>
      <c r="AN13767" s="5"/>
      <c r="AO13767" s="5"/>
      <c r="AP13767" s="5"/>
      <c r="AQ13767" s="5"/>
      <c r="AR13767" s="5"/>
      <c r="AS13767" s="5"/>
      <c r="AT13767" s="3"/>
      <c r="AU13767" s="5"/>
      <c r="AV13767" s="3"/>
      <c r="AW13767" s="3"/>
      <c r="AX13767" s="3"/>
      <c r="AY13767" s="3"/>
      <c r="AZ13767" s="3"/>
      <c r="BA13767" s="3"/>
      <c r="BB13767" s="3"/>
      <c r="BC13767" s="3"/>
      <c r="BD13767" s="3"/>
      <c r="BE13767" s="3"/>
      <c r="BF13767" s="3"/>
      <c r="BG13767" s="3"/>
    </row>
    <row r="13768" spans="1:59" x14ac:dyDescent="0.25">
      <c r="A13768" s="2"/>
      <c r="B13768" s="5"/>
      <c r="C13768" s="5"/>
      <c r="D13768" s="5"/>
      <c r="E13768" s="5"/>
      <c r="F13768" s="5"/>
      <c r="G13768" s="5"/>
      <c r="H13768" s="5"/>
      <c r="I13768" s="3"/>
      <c r="J13768" s="5"/>
      <c r="K13768" s="5"/>
      <c r="L13768" s="5"/>
      <c r="M13768" s="5"/>
      <c r="AJ13768" s="5"/>
      <c r="AK13768" s="5"/>
      <c r="AL13768" s="3"/>
      <c r="AM13768" s="3"/>
      <c r="AN13768" s="5"/>
      <c r="AO13768" s="5"/>
      <c r="AP13768" s="5"/>
      <c r="AQ13768" s="5"/>
      <c r="AR13768" s="5"/>
      <c r="AS13768" s="5"/>
      <c r="AT13768" s="3"/>
      <c r="AU13768" s="5"/>
      <c r="AV13768" s="3"/>
      <c r="AW13768" s="3"/>
      <c r="AX13768" s="3"/>
      <c r="AY13768" s="3"/>
      <c r="AZ13768" s="3"/>
      <c r="BA13768" s="3"/>
      <c r="BB13768" s="3"/>
      <c r="BC13768" s="3"/>
      <c r="BD13768" s="3"/>
      <c r="BE13768" s="3"/>
      <c r="BF13768" s="3"/>
      <c r="BG13768" s="3"/>
    </row>
    <row r="13769" spans="1:59" x14ac:dyDescent="0.25">
      <c r="A13769" s="2"/>
      <c r="B13769" s="5"/>
      <c r="C13769" s="5"/>
      <c r="D13769" s="5"/>
      <c r="E13769" s="5"/>
      <c r="F13769" s="5"/>
      <c r="G13769" s="5"/>
      <c r="H13769" s="5"/>
      <c r="I13769" s="3"/>
      <c r="J13769" s="5"/>
      <c r="K13769" s="5"/>
      <c r="L13769" s="5"/>
      <c r="M13769" s="5"/>
      <c r="AJ13769" s="5"/>
      <c r="AK13769" s="5"/>
      <c r="AL13769" s="3"/>
      <c r="AM13769" s="3"/>
      <c r="AN13769" s="5"/>
      <c r="AO13769" s="5"/>
      <c r="AP13769" s="5"/>
      <c r="AQ13769" s="5"/>
      <c r="AR13769" s="5"/>
      <c r="AS13769" s="5"/>
      <c r="AT13769" s="3"/>
      <c r="AU13769" s="5"/>
      <c r="AV13769" s="3"/>
      <c r="AW13769" s="3"/>
      <c r="AX13769" s="3"/>
      <c r="AY13769" s="3"/>
      <c r="AZ13769" s="3"/>
      <c r="BA13769" s="3"/>
      <c r="BB13769" s="3"/>
      <c r="BC13769" s="3"/>
      <c r="BD13769" s="3"/>
      <c r="BE13769" s="3"/>
      <c r="BF13769" s="3"/>
      <c r="BG13769" s="3"/>
    </row>
    <row r="13770" spans="1:59" x14ac:dyDescent="0.25">
      <c r="A13770" s="2"/>
      <c r="B13770" s="5"/>
      <c r="C13770" s="5"/>
      <c r="D13770" s="5"/>
      <c r="E13770" s="5"/>
      <c r="F13770" s="5"/>
      <c r="G13770" s="5"/>
      <c r="H13770" s="5"/>
      <c r="I13770" s="3"/>
      <c r="J13770" s="5"/>
      <c r="K13770" s="5"/>
      <c r="L13770" s="5"/>
      <c r="M13770" s="5"/>
      <c r="AJ13770" s="5"/>
      <c r="AK13770" s="5"/>
      <c r="AL13770" s="3"/>
      <c r="AM13770" s="3"/>
      <c r="AN13770" s="5"/>
      <c r="AO13770" s="5"/>
      <c r="AP13770" s="5"/>
      <c r="AQ13770" s="5"/>
      <c r="AR13770" s="5"/>
      <c r="AS13770" s="5"/>
      <c r="AT13770" s="3"/>
      <c r="AU13770" s="5"/>
      <c r="AV13770" s="3"/>
      <c r="AW13770" s="3"/>
      <c r="AX13770" s="3"/>
      <c r="AY13770" s="3"/>
      <c r="AZ13770" s="3"/>
      <c r="BA13770" s="3"/>
      <c r="BB13770" s="3"/>
      <c r="BC13770" s="3"/>
      <c r="BD13770" s="3"/>
      <c r="BE13770" s="3"/>
      <c r="BF13770" s="3"/>
      <c r="BG13770" s="3"/>
    </row>
    <row r="13771" spans="1:59" x14ac:dyDescent="0.25">
      <c r="A13771" s="2"/>
      <c r="B13771" s="5"/>
      <c r="C13771" s="5"/>
      <c r="D13771" s="5"/>
      <c r="E13771" s="5"/>
      <c r="F13771" s="5"/>
      <c r="G13771" s="5"/>
      <c r="H13771" s="5"/>
      <c r="I13771" s="3"/>
      <c r="J13771" s="5"/>
      <c r="K13771" s="5"/>
      <c r="L13771" s="5"/>
      <c r="M13771" s="5"/>
      <c r="AJ13771" s="5"/>
      <c r="AK13771" s="5"/>
      <c r="AL13771" s="3"/>
      <c r="AM13771" s="3"/>
      <c r="AN13771" s="5"/>
      <c r="AO13771" s="5"/>
      <c r="AP13771" s="5"/>
      <c r="AQ13771" s="5"/>
      <c r="AR13771" s="5"/>
      <c r="AS13771" s="5"/>
      <c r="AT13771" s="3"/>
      <c r="AU13771" s="5"/>
      <c r="AV13771" s="3"/>
      <c r="AW13771" s="3"/>
      <c r="AX13771" s="3"/>
      <c r="AY13771" s="3"/>
      <c r="AZ13771" s="3"/>
      <c r="BA13771" s="3"/>
      <c r="BB13771" s="3"/>
      <c r="BC13771" s="3"/>
      <c r="BD13771" s="3"/>
      <c r="BE13771" s="3"/>
      <c r="BF13771" s="3"/>
      <c r="BG13771" s="3"/>
    </row>
    <row r="13772" spans="1:59" x14ac:dyDescent="0.25">
      <c r="A13772" s="2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  <c r="L13772" s="5"/>
      <c r="M13772" s="5"/>
      <c r="AJ13772" s="5"/>
      <c r="AK13772" s="5"/>
      <c r="AL13772" s="3"/>
      <c r="AM13772" s="3"/>
      <c r="AN13772" s="5"/>
      <c r="AO13772" s="5"/>
      <c r="AP13772" s="5"/>
      <c r="AQ13772" s="5"/>
      <c r="AR13772" s="5"/>
      <c r="AS13772" s="5"/>
      <c r="AT13772" s="3"/>
      <c r="AU13772" s="5"/>
      <c r="AV13772" s="3"/>
      <c r="AW13772" s="3"/>
      <c r="AX13772" s="3"/>
      <c r="AY13772" s="3"/>
      <c r="AZ13772" s="3"/>
      <c r="BA13772" s="3"/>
      <c r="BB13772" s="3"/>
      <c r="BC13772" s="3"/>
      <c r="BD13772" s="3"/>
      <c r="BE13772" s="3"/>
      <c r="BF13772" s="3"/>
      <c r="BG13772" s="3"/>
    </row>
    <row r="13773" spans="1:59" x14ac:dyDescent="0.25">
      <c r="A13773" s="2"/>
      <c r="B13773" s="5"/>
      <c r="C13773" s="5"/>
      <c r="D13773" s="5"/>
      <c r="E13773" s="5"/>
      <c r="F13773" s="5"/>
      <c r="G13773" s="5"/>
      <c r="H13773" s="5"/>
      <c r="I13773" s="3"/>
      <c r="J13773" s="5"/>
      <c r="K13773" s="5"/>
      <c r="L13773" s="5"/>
      <c r="M13773" s="5"/>
      <c r="AJ13773" s="5"/>
      <c r="AK13773" s="5"/>
      <c r="AL13773" s="3"/>
      <c r="AM13773" s="3"/>
      <c r="AN13773" s="5"/>
      <c r="AO13773" s="5"/>
      <c r="AP13773" s="5"/>
      <c r="AQ13773" s="5"/>
      <c r="AR13773" s="5"/>
      <c r="AS13773" s="5"/>
      <c r="AT13773" s="3"/>
      <c r="AU13773" s="5"/>
      <c r="AV13773" s="3"/>
      <c r="AW13773" s="3"/>
      <c r="AX13773" s="3"/>
      <c r="AY13773" s="3"/>
      <c r="AZ13773" s="3"/>
      <c r="BA13773" s="3"/>
      <c r="BB13773" s="3"/>
      <c r="BC13773" s="3"/>
      <c r="BD13773" s="3"/>
      <c r="BE13773" s="3"/>
      <c r="BF13773" s="3"/>
      <c r="BG13773" s="3"/>
    </row>
    <row r="13774" spans="1:59" x14ac:dyDescent="0.25">
      <c r="A13774" s="2"/>
      <c r="B13774" s="5"/>
      <c r="C13774" s="5"/>
      <c r="D13774" s="5"/>
      <c r="E13774" s="5"/>
      <c r="F13774" s="5"/>
      <c r="G13774" s="5"/>
      <c r="H13774" s="5"/>
      <c r="I13774" s="3"/>
      <c r="J13774" s="5"/>
      <c r="K13774" s="5"/>
      <c r="L13774" s="5"/>
      <c r="M13774" s="5"/>
      <c r="AJ13774" s="5"/>
      <c r="AK13774" s="5"/>
      <c r="AL13774" s="3"/>
      <c r="AM13774" s="3"/>
      <c r="AN13774" s="5"/>
      <c r="AO13774" s="5"/>
      <c r="AP13774" s="5"/>
      <c r="AQ13774" s="5"/>
      <c r="AR13774" s="5"/>
      <c r="AS13774" s="5"/>
      <c r="AT13774" s="3"/>
      <c r="AU13774" s="5"/>
      <c r="AV13774" s="3"/>
      <c r="AW13774" s="3"/>
      <c r="AX13774" s="3"/>
      <c r="AY13774" s="3"/>
      <c r="AZ13774" s="3"/>
      <c r="BA13774" s="3"/>
      <c r="BB13774" s="3"/>
      <c r="BC13774" s="3"/>
      <c r="BD13774" s="3"/>
      <c r="BE13774" s="3"/>
      <c r="BF13774" s="3"/>
      <c r="BG13774" s="3"/>
    </row>
    <row r="13775" spans="1:59" x14ac:dyDescent="0.25">
      <c r="A13775" s="2"/>
      <c r="B13775" s="5"/>
      <c r="C13775" s="5"/>
      <c r="D13775" s="5"/>
      <c r="E13775" s="5"/>
      <c r="F13775" s="5"/>
      <c r="G13775" s="5"/>
      <c r="H13775" s="5"/>
      <c r="I13775" s="3"/>
      <c r="J13775" s="5"/>
      <c r="K13775" s="5"/>
      <c r="L13775" s="5"/>
      <c r="M13775" s="5"/>
      <c r="AJ13775" s="5"/>
      <c r="AK13775" s="5"/>
      <c r="AL13775" s="3"/>
      <c r="AM13775" s="3"/>
      <c r="AN13775" s="5"/>
      <c r="AO13775" s="5"/>
      <c r="AP13775" s="5"/>
      <c r="AQ13775" s="5"/>
      <c r="AR13775" s="5"/>
      <c r="AS13775" s="5"/>
      <c r="AT13775" s="3"/>
      <c r="AU13775" s="5"/>
      <c r="AV13775" s="3"/>
      <c r="AW13775" s="3"/>
      <c r="AX13775" s="3"/>
      <c r="AY13775" s="3"/>
      <c r="AZ13775" s="3"/>
      <c r="BA13775" s="3"/>
      <c r="BB13775" s="3"/>
      <c r="BC13775" s="3"/>
      <c r="BD13775" s="3"/>
      <c r="BE13775" s="3"/>
      <c r="BF13775" s="3"/>
      <c r="BG13775" s="3"/>
    </row>
    <row r="13776" spans="1:59" x14ac:dyDescent="0.25">
      <c r="A13776" s="2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  <c r="L13776" s="5"/>
      <c r="M13776" s="5"/>
      <c r="AJ13776" s="5"/>
      <c r="AK13776" s="5"/>
      <c r="AL13776" s="3"/>
      <c r="AM13776" s="3"/>
      <c r="AN13776" s="5"/>
      <c r="AO13776" s="5"/>
      <c r="AP13776" s="5"/>
      <c r="AQ13776" s="5"/>
      <c r="AR13776" s="5"/>
      <c r="AS13776" s="5"/>
      <c r="AT13776" s="3"/>
      <c r="AU13776" s="5"/>
      <c r="AV13776" s="3"/>
      <c r="AW13776" s="3"/>
      <c r="AX13776" s="3"/>
      <c r="AY13776" s="3"/>
      <c r="AZ13776" s="3"/>
      <c r="BA13776" s="3"/>
      <c r="BB13776" s="3"/>
      <c r="BC13776" s="3"/>
      <c r="BD13776" s="3"/>
      <c r="BE13776" s="3"/>
      <c r="BF13776" s="3"/>
      <c r="BG13776" s="3"/>
    </row>
    <row r="13777" spans="1:59" x14ac:dyDescent="0.25">
      <c r="A13777" s="2"/>
      <c r="B13777" s="5"/>
      <c r="C13777" s="5"/>
      <c r="D13777" s="5"/>
      <c r="E13777" s="5"/>
      <c r="F13777" s="5"/>
      <c r="G13777" s="5"/>
      <c r="H13777" s="5"/>
      <c r="I13777" s="3"/>
      <c r="J13777" s="5"/>
      <c r="K13777" s="5"/>
      <c r="L13777" s="5"/>
      <c r="M13777" s="5"/>
      <c r="AJ13777" s="5"/>
      <c r="AK13777" s="5"/>
      <c r="AL13777" s="3"/>
      <c r="AM13777" s="3"/>
      <c r="AN13777" s="5"/>
      <c r="AO13777" s="5"/>
      <c r="AP13777" s="5"/>
      <c r="AQ13777" s="5"/>
      <c r="AR13777" s="5"/>
      <c r="AS13777" s="5"/>
      <c r="AT13777" s="3"/>
      <c r="AU13777" s="5"/>
      <c r="AV13777" s="3"/>
      <c r="AW13777" s="3"/>
      <c r="AX13777" s="3"/>
      <c r="AY13777" s="3"/>
      <c r="AZ13777" s="3"/>
      <c r="BA13777" s="3"/>
      <c r="BB13777" s="3"/>
      <c r="BC13777" s="3"/>
      <c r="BD13777" s="3"/>
      <c r="BE13777" s="3"/>
      <c r="BF13777" s="3"/>
      <c r="BG13777" s="3"/>
    </row>
    <row r="13778" spans="1:59" x14ac:dyDescent="0.25">
      <c r="A13778" s="2"/>
      <c r="B13778" s="5"/>
      <c r="C13778" s="5"/>
      <c r="D13778" s="5"/>
      <c r="E13778" s="5"/>
      <c r="F13778" s="5"/>
      <c r="G13778" s="5"/>
      <c r="H13778" s="5"/>
      <c r="I13778" s="3"/>
      <c r="J13778" s="5"/>
      <c r="K13778" s="5"/>
      <c r="L13778" s="5"/>
      <c r="M13778" s="5"/>
      <c r="AJ13778" s="5"/>
      <c r="AK13778" s="5"/>
      <c r="AL13778" s="3"/>
      <c r="AM13778" s="3"/>
      <c r="AN13778" s="5"/>
      <c r="AO13778" s="5"/>
      <c r="AP13778" s="5"/>
      <c r="AQ13778" s="5"/>
      <c r="AR13778" s="5"/>
      <c r="AS13778" s="5"/>
      <c r="AT13778" s="3"/>
      <c r="AU13778" s="5"/>
      <c r="AV13778" s="3"/>
      <c r="AW13778" s="3"/>
      <c r="AX13778" s="3"/>
      <c r="AY13778" s="3"/>
      <c r="AZ13778" s="3"/>
      <c r="BA13778" s="3"/>
      <c r="BB13778" s="3"/>
      <c r="BC13778" s="3"/>
      <c r="BD13778" s="3"/>
      <c r="BE13778" s="3"/>
      <c r="BF13778" s="3"/>
      <c r="BG13778" s="3"/>
    </row>
    <row r="13779" spans="1:59" x14ac:dyDescent="0.25">
      <c r="A13779" s="2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  <c r="L13779" s="5"/>
      <c r="M13779" s="5"/>
      <c r="AJ13779" s="5"/>
      <c r="AK13779" s="5"/>
      <c r="AL13779" s="3"/>
      <c r="AM13779" s="3"/>
      <c r="AN13779" s="5"/>
      <c r="AO13779" s="5"/>
      <c r="AP13779" s="5"/>
      <c r="AQ13779" s="5"/>
      <c r="AR13779" s="5"/>
      <c r="AS13779" s="5"/>
      <c r="AT13779" s="3"/>
      <c r="AU13779" s="5"/>
      <c r="AV13779" s="3"/>
      <c r="AW13779" s="3"/>
      <c r="AX13779" s="3"/>
      <c r="AY13779" s="3"/>
      <c r="AZ13779" s="3"/>
      <c r="BA13779" s="3"/>
      <c r="BB13779" s="3"/>
      <c r="BC13779" s="3"/>
      <c r="BD13779" s="3"/>
      <c r="BE13779" s="3"/>
      <c r="BF13779" s="3"/>
      <c r="BG13779" s="3"/>
    </row>
    <row r="13780" spans="1:59" x14ac:dyDescent="0.25">
      <c r="A13780" s="2"/>
      <c r="B13780" s="5"/>
      <c r="C13780" s="5"/>
      <c r="D13780" s="5"/>
      <c r="E13780" s="5"/>
      <c r="F13780" s="5"/>
      <c r="G13780" s="5"/>
      <c r="H13780" s="5"/>
      <c r="I13780" s="3"/>
      <c r="J13780" s="5"/>
      <c r="K13780" s="5"/>
      <c r="L13780" s="5"/>
      <c r="M13780" s="5"/>
      <c r="AJ13780" s="5"/>
      <c r="AK13780" s="5"/>
      <c r="AL13780" s="3"/>
      <c r="AM13780" s="3"/>
      <c r="AN13780" s="5"/>
      <c r="AO13780" s="5"/>
      <c r="AP13780" s="5"/>
      <c r="AQ13780" s="5"/>
      <c r="AR13780" s="5"/>
      <c r="AS13780" s="5"/>
      <c r="AT13780" s="3"/>
      <c r="AU13780" s="5"/>
      <c r="AV13780" s="3"/>
      <c r="AW13780" s="3"/>
      <c r="AX13780" s="3"/>
      <c r="AY13780" s="3"/>
      <c r="AZ13780" s="3"/>
      <c r="BA13780" s="3"/>
      <c r="BB13780" s="3"/>
      <c r="BC13780" s="3"/>
      <c r="BD13780" s="3"/>
      <c r="BE13780" s="3"/>
      <c r="BF13780" s="3"/>
      <c r="BG13780" s="3"/>
    </row>
    <row r="13781" spans="1:59" x14ac:dyDescent="0.25">
      <c r="A13781" s="2"/>
      <c r="B13781" s="5"/>
      <c r="C13781" s="5"/>
      <c r="D13781" s="5"/>
      <c r="E13781" s="5"/>
      <c r="F13781" s="5"/>
      <c r="G13781" s="5"/>
      <c r="H13781" s="5"/>
      <c r="I13781" s="3"/>
      <c r="J13781" s="5"/>
      <c r="K13781" s="5"/>
      <c r="L13781" s="5"/>
      <c r="M13781" s="5"/>
      <c r="AJ13781" s="5"/>
      <c r="AK13781" s="5"/>
      <c r="AL13781" s="3"/>
      <c r="AM13781" s="3"/>
      <c r="AN13781" s="5"/>
      <c r="AO13781" s="5"/>
      <c r="AP13781" s="5"/>
      <c r="AQ13781" s="5"/>
      <c r="AR13781" s="5"/>
      <c r="AS13781" s="5"/>
      <c r="AT13781" s="3"/>
      <c r="AU13781" s="5"/>
      <c r="AV13781" s="3"/>
      <c r="AW13781" s="3"/>
      <c r="AX13781" s="3"/>
      <c r="AY13781" s="3"/>
      <c r="AZ13781" s="3"/>
      <c r="BA13781" s="3"/>
      <c r="BB13781" s="3"/>
      <c r="BC13781" s="3"/>
      <c r="BD13781" s="3"/>
      <c r="BE13781" s="3"/>
      <c r="BF13781" s="3"/>
      <c r="BG13781" s="3"/>
    </row>
    <row r="13782" spans="1:59" x14ac:dyDescent="0.25">
      <c r="A13782" s="2"/>
      <c r="B13782" s="5"/>
      <c r="C13782" s="5"/>
      <c r="D13782" s="5"/>
      <c r="E13782" s="5"/>
      <c r="F13782" s="5"/>
      <c r="G13782" s="5"/>
      <c r="H13782" s="5"/>
      <c r="I13782" s="3"/>
      <c r="J13782" s="5"/>
      <c r="K13782" s="5"/>
      <c r="L13782" s="5"/>
      <c r="M13782" s="5"/>
      <c r="AJ13782" s="5"/>
      <c r="AK13782" s="5"/>
      <c r="AL13782" s="3"/>
      <c r="AM13782" s="3"/>
      <c r="AN13782" s="5"/>
      <c r="AO13782" s="5"/>
      <c r="AP13782" s="5"/>
      <c r="AQ13782" s="5"/>
      <c r="AR13782" s="5"/>
      <c r="AS13782" s="5"/>
      <c r="AT13782" s="3"/>
      <c r="AU13782" s="5"/>
      <c r="AV13782" s="3"/>
      <c r="AW13782" s="3"/>
      <c r="AX13782" s="3"/>
      <c r="AY13782" s="3"/>
      <c r="AZ13782" s="3"/>
      <c r="BA13782" s="3"/>
      <c r="BB13782" s="3"/>
      <c r="BC13782" s="3"/>
      <c r="BD13782" s="3"/>
      <c r="BE13782" s="3"/>
      <c r="BF13782" s="3"/>
      <c r="BG13782" s="3"/>
    </row>
    <row r="13783" spans="1:59" x14ac:dyDescent="0.25">
      <c r="A13783" s="2"/>
      <c r="B13783" s="5"/>
      <c r="C13783" s="5"/>
      <c r="D13783" s="5"/>
      <c r="E13783" s="5"/>
      <c r="F13783" s="5"/>
      <c r="G13783" s="5"/>
      <c r="H13783" s="5"/>
      <c r="I13783" s="3"/>
      <c r="J13783" s="5"/>
      <c r="K13783" s="5"/>
      <c r="L13783" s="5"/>
      <c r="M13783" s="5"/>
      <c r="AJ13783" s="5"/>
      <c r="AK13783" s="5"/>
      <c r="AL13783" s="3"/>
      <c r="AM13783" s="3"/>
      <c r="AN13783" s="5"/>
      <c r="AO13783" s="5"/>
      <c r="AP13783" s="5"/>
      <c r="AQ13783" s="5"/>
      <c r="AR13783" s="5"/>
      <c r="AS13783" s="5"/>
      <c r="AT13783" s="3"/>
      <c r="AU13783" s="5"/>
      <c r="AV13783" s="3"/>
      <c r="AW13783" s="3"/>
      <c r="AX13783" s="3"/>
      <c r="AY13783" s="3"/>
      <c r="AZ13783" s="3"/>
      <c r="BA13783" s="3"/>
      <c r="BB13783" s="3"/>
      <c r="BC13783" s="3"/>
      <c r="BD13783" s="3"/>
      <c r="BE13783" s="3"/>
      <c r="BF13783" s="3"/>
      <c r="BG13783" s="3"/>
    </row>
    <row r="13784" spans="1:59" x14ac:dyDescent="0.25">
      <c r="A13784" s="2"/>
      <c r="B13784" s="5"/>
      <c r="C13784" s="5"/>
      <c r="D13784" s="5"/>
      <c r="E13784" s="5"/>
      <c r="F13784" s="5"/>
      <c r="G13784" s="5"/>
      <c r="H13784" s="5"/>
      <c r="I13784" s="3"/>
      <c r="J13784" s="5"/>
      <c r="K13784" s="5"/>
      <c r="L13784" s="5"/>
      <c r="M13784" s="5"/>
      <c r="AJ13784" s="5"/>
      <c r="AK13784" s="5"/>
      <c r="AL13784" s="3"/>
      <c r="AM13784" s="3"/>
      <c r="AN13784" s="5"/>
      <c r="AO13784" s="5"/>
      <c r="AP13784" s="5"/>
      <c r="AQ13784" s="5"/>
      <c r="AR13784" s="5"/>
      <c r="AS13784" s="5"/>
      <c r="AT13784" s="3"/>
      <c r="AU13784" s="5"/>
      <c r="AV13784" s="3"/>
      <c r="AW13784" s="3"/>
      <c r="AX13784" s="3"/>
      <c r="AY13784" s="3"/>
      <c r="AZ13784" s="3"/>
      <c r="BA13784" s="3"/>
      <c r="BB13784" s="3"/>
      <c r="BC13784" s="3"/>
      <c r="BD13784" s="3"/>
      <c r="BE13784" s="3"/>
      <c r="BF13784" s="3"/>
      <c r="BG13784" s="3"/>
    </row>
    <row r="13785" spans="1:59" x14ac:dyDescent="0.25">
      <c r="A13785" s="2"/>
      <c r="B13785" s="5"/>
      <c r="C13785" s="5"/>
      <c r="D13785" s="5"/>
      <c r="E13785" s="5"/>
      <c r="F13785" s="5"/>
      <c r="G13785" s="5"/>
      <c r="H13785" s="5"/>
      <c r="I13785" s="3"/>
      <c r="J13785" s="5"/>
      <c r="K13785" s="5"/>
      <c r="L13785" s="5"/>
      <c r="M13785" s="5"/>
      <c r="AJ13785" s="5"/>
      <c r="AK13785" s="5"/>
      <c r="AL13785" s="3"/>
      <c r="AM13785" s="3"/>
      <c r="AN13785" s="5"/>
      <c r="AO13785" s="5"/>
      <c r="AP13785" s="5"/>
      <c r="AQ13785" s="5"/>
      <c r="AR13785" s="5"/>
      <c r="AS13785" s="5"/>
      <c r="AT13785" s="3"/>
      <c r="AU13785" s="5"/>
      <c r="AV13785" s="3"/>
      <c r="AW13785" s="3"/>
      <c r="AX13785" s="3"/>
      <c r="AY13785" s="3"/>
      <c r="AZ13785" s="3"/>
      <c r="BA13785" s="3"/>
      <c r="BB13785" s="3"/>
      <c r="BC13785" s="3"/>
      <c r="BD13785" s="3"/>
      <c r="BE13785" s="3"/>
      <c r="BF13785" s="3"/>
      <c r="BG13785" s="3"/>
    </row>
    <row r="13786" spans="1:59" x14ac:dyDescent="0.25">
      <c r="A13786" s="2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  <c r="L13786" s="5"/>
      <c r="M13786" s="5"/>
      <c r="AJ13786" s="5"/>
      <c r="AK13786" s="5"/>
      <c r="AL13786" s="3"/>
      <c r="AM13786" s="3"/>
      <c r="AN13786" s="5"/>
      <c r="AO13786" s="5"/>
      <c r="AP13786" s="5"/>
      <c r="AQ13786" s="5"/>
      <c r="AR13786" s="5"/>
      <c r="AS13786" s="5"/>
      <c r="AT13786" s="3"/>
      <c r="AU13786" s="5"/>
      <c r="AV13786" s="3"/>
      <c r="AW13786" s="3"/>
      <c r="AX13786" s="3"/>
      <c r="AY13786" s="3"/>
      <c r="AZ13786" s="3"/>
      <c r="BA13786" s="3"/>
      <c r="BB13786" s="3"/>
      <c r="BC13786" s="3"/>
      <c r="BD13786" s="3"/>
      <c r="BE13786" s="3"/>
      <c r="BF13786" s="3"/>
      <c r="BG13786" s="3"/>
    </row>
    <row r="13787" spans="1:59" x14ac:dyDescent="0.25">
      <c r="A13787" s="2"/>
      <c r="B13787" s="5"/>
      <c r="C13787" s="5"/>
      <c r="D13787" s="5"/>
      <c r="E13787" s="5"/>
      <c r="F13787" s="5"/>
      <c r="G13787" s="5"/>
      <c r="H13787" s="5"/>
      <c r="I13787" s="3"/>
      <c r="J13787" s="5"/>
      <c r="K13787" s="5"/>
      <c r="L13787" s="5"/>
      <c r="M13787" s="5"/>
      <c r="AJ13787" s="5"/>
      <c r="AK13787" s="5"/>
      <c r="AL13787" s="3"/>
      <c r="AM13787" s="3"/>
      <c r="AN13787" s="5"/>
      <c r="AO13787" s="5"/>
      <c r="AP13787" s="5"/>
      <c r="AQ13787" s="5"/>
      <c r="AR13787" s="5"/>
      <c r="AS13787" s="5"/>
      <c r="AT13787" s="3"/>
      <c r="AU13787" s="5"/>
      <c r="AV13787" s="3"/>
      <c r="AW13787" s="3"/>
      <c r="AX13787" s="3"/>
      <c r="AY13787" s="3"/>
      <c r="AZ13787" s="3"/>
      <c r="BA13787" s="3"/>
      <c r="BB13787" s="3"/>
      <c r="BC13787" s="3"/>
      <c r="BD13787" s="3"/>
      <c r="BE13787" s="3"/>
      <c r="BF13787" s="3"/>
      <c r="BG13787" s="3"/>
    </row>
    <row r="13788" spans="1:59" x14ac:dyDescent="0.25">
      <c r="A13788" s="2"/>
      <c r="B13788" s="5"/>
      <c r="C13788" s="5"/>
      <c r="D13788" s="5"/>
      <c r="E13788" s="5"/>
      <c r="F13788" s="5"/>
      <c r="G13788" s="5"/>
      <c r="H13788" s="5"/>
      <c r="I13788" s="3"/>
      <c r="J13788" s="5"/>
      <c r="K13788" s="5"/>
      <c r="L13788" s="5"/>
      <c r="M13788" s="5"/>
      <c r="AJ13788" s="5"/>
      <c r="AK13788" s="5"/>
      <c r="AL13788" s="3"/>
      <c r="AM13788" s="3"/>
      <c r="AN13788" s="5"/>
      <c r="AO13788" s="5"/>
      <c r="AP13788" s="5"/>
      <c r="AQ13788" s="5"/>
      <c r="AR13788" s="5"/>
      <c r="AS13788" s="5"/>
      <c r="AT13788" s="3"/>
      <c r="AU13788" s="5"/>
      <c r="AV13788" s="3"/>
      <c r="AW13788" s="3"/>
      <c r="AX13788" s="3"/>
      <c r="AY13788" s="3"/>
      <c r="AZ13788" s="3"/>
      <c r="BA13788" s="3"/>
      <c r="BB13788" s="3"/>
      <c r="BC13788" s="3"/>
      <c r="BD13788" s="3"/>
      <c r="BE13788" s="3"/>
      <c r="BF13788" s="3"/>
      <c r="BG13788" s="3"/>
    </row>
    <row r="13789" spans="1:59" x14ac:dyDescent="0.25">
      <c r="A13789" s="2"/>
      <c r="B13789" s="5"/>
      <c r="C13789" s="5"/>
      <c r="D13789" s="5"/>
      <c r="E13789" s="5"/>
      <c r="F13789" s="5"/>
      <c r="G13789" s="5"/>
      <c r="H13789" s="5"/>
      <c r="I13789" s="3"/>
      <c r="J13789" s="5"/>
      <c r="K13789" s="5"/>
      <c r="L13789" s="5"/>
      <c r="M13789" s="5"/>
      <c r="AJ13789" s="5"/>
      <c r="AK13789" s="5"/>
      <c r="AL13789" s="3"/>
      <c r="AM13789" s="3"/>
      <c r="AN13789" s="5"/>
      <c r="AO13789" s="5"/>
      <c r="AP13789" s="5"/>
      <c r="AQ13789" s="5"/>
      <c r="AR13789" s="5"/>
      <c r="AS13789" s="5"/>
      <c r="AT13789" s="3"/>
      <c r="AU13789" s="5"/>
      <c r="AV13789" s="3"/>
      <c r="AW13789" s="3"/>
      <c r="AX13789" s="3"/>
      <c r="AY13789" s="3"/>
      <c r="AZ13789" s="3"/>
      <c r="BA13789" s="3"/>
      <c r="BB13789" s="3"/>
      <c r="BC13789" s="3"/>
      <c r="BD13789" s="3"/>
      <c r="BE13789" s="3"/>
      <c r="BF13789" s="3"/>
      <c r="BG13789" s="3"/>
    </row>
    <row r="13790" spans="1:59" x14ac:dyDescent="0.25">
      <c r="A13790" s="2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5"/>
      <c r="M13790" s="5"/>
      <c r="AJ13790" s="5"/>
      <c r="AK13790" s="5"/>
      <c r="AL13790" s="3"/>
      <c r="AM13790" s="3"/>
      <c r="AN13790" s="5"/>
      <c r="AO13790" s="5"/>
      <c r="AP13790" s="5"/>
      <c r="AQ13790" s="5"/>
      <c r="AR13790" s="5"/>
      <c r="AS13790" s="5"/>
      <c r="AT13790" s="3"/>
      <c r="AU13790" s="5"/>
      <c r="AV13790" s="3"/>
      <c r="AW13790" s="3"/>
      <c r="AX13790" s="3"/>
      <c r="AY13790" s="3"/>
      <c r="AZ13790" s="3"/>
      <c r="BA13790" s="3"/>
      <c r="BB13790" s="3"/>
      <c r="BC13790" s="3"/>
      <c r="BD13790" s="3"/>
      <c r="BE13790" s="3"/>
      <c r="BF13790" s="3"/>
      <c r="BG13790" s="3"/>
    </row>
    <row r="13791" spans="1:59" x14ac:dyDescent="0.25">
      <c r="A13791" s="2"/>
      <c r="B13791" s="5"/>
      <c r="C13791" s="5"/>
      <c r="D13791" s="5"/>
      <c r="E13791" s="5"/>
      <c r="F13791" s="5"/>
      <c r="G13791" s="5"/>
      <c r="H13791" s="5"/>
      <c r="I13791" s="3"/>
      <c r="J13791" s="5"/>
      <c r="K13791" s="5"/>
      <c r="L13791" s="5"/>
      <c r="M13791" s="5"/>
      <c r="AJ13791" s="5"/>
      <c r="AK13791" s="5"/>
      <c r="AL13791" s="3"/>
      <c r="AM13791" s="3"/>
      <c r="AN13791" s="5"/>
      <c r="AO13791" s="5"/>
      <c r="AP13791" s="5"/>
      <c r="AQ13791" s="5"/>
      <c r="AR13791" s="5"/>
      <c r="AS13791" s="5"/>
      <c r="AT13791" s="3"/>
      <c r="AU13791" s="5"/>
      <c r="AV13791" s="3"/>
      <c r="AW13791" s="3"/>
      <c r="AX13791" s="3"/>
      <c r="AY13791" s="3"/>
      <c r="AZ13791" s="3"/>
      <c r="BA13791" s="3"/>
      <c r="BB13791" s="3"/>
      <c r="BC13791" s="3"/>
      <c r="BD13791" s="3"/>
      <c r="BE13791" s="3"/>
      <c r="BF13791" s="3"/>
      <c r="BG13791" s="3"/>
    </row>
    <row r="13792" spans="1:59" x14ac:dyDescent="0.25">
      <c r="A13792" s="2"/>
      <c r="B13792" s="5"/>
      <c r="C13792" s="5"/>
      <c r="D13792" s="5"/>
      <c r="E13792" s="5"/>
      <c r="F13792" s="5"/>
      <c r="G13792" s="5"/>
      <c r="H13792" s="5"/>
      <c r="I13792" s="3"/>
      <c r="J13792" s="5"/>
      <c r="K13792" s="5"/>
      <c r="L13792" s="5"/>
      <c r="M13792" s="5"/>
      <c r="AJ13792" s="5"/>
      <c r="AK13792" s="5"/>
      <c r="AL13792" s="3"/>
      <c r="AM13792" s="3"/>
      <c r="AN13792" s="5"/>
      <c r="AO13792" s="5"/>
      <c r="AP13792" s="5"/>
      <c r="AQ13792" s="5"/>
      <c r="AR13792" s="5"/>
      <c r="AS13792" s="5"/>
      <c r="AT13792" s="3"/>
      <c r="AU13792" s="5"/>
      <c r="AV13792" s="3"/>
      <c r="AW13792" s="3"/>
      <c r="AX13792" s="3"/>
      <c r="AY13792" s="3"/>
      <c r="AZ13792" s="3"/>
      <c r="BA13792" s="3"/>
      <c r="BB13792" s="3"/>
      <c r="BC13792" s="3"/>
      <c r="BD13792" s="3"/>
      <c r="BE13792" s="3"/>
      <c r="BF13792" s="3"/>
      <c r="BG13792" s="3"/>
    </row>
    <row r="13793" spans="1:59" x14ac:dyDescent="0.25">
      <c r="A13793" s="2"/>
      <c r="B13793" s="5"/>
      <c r="C13793" s="5"/>
      <c r="D13793" s="5"/>
      <c r="E13793" s="5"/>
      <c r="F13793" s="5"/>
      <c r="G13793" s="5"/>
      <c r="H13793" s="5"/>
      <c r="I13793" s="3"/>
      <c r="J13793" s="5"/>
      <c r="K13793" s="5"/>
      <c r="L13793" s="5"/>
      <c r="M13793" s="5"/>
      <c r="AJ13793" s="5"/>
      <c r="AK13793" s="5"/>
      <c r="AL13793" s="3"/>
      <c r="AM13793" s="3"/>
      <c r="AN13793" s="5"/>
      <c r="AO13793" s="5"/>
      <c r="AP13793" s="5"/>
      <c r="AQ13793" s="5"/>
      <c r="AR13793" s="5"/>
      <c r="AS13793" s="5"/>
      <c r="AT13793" s="3"/>
      <c r="AU13793" s="5"/>
      <c r="AV13793" s="3"/>
      <c r="AW13793" s="3"/>
      <c r="AX13793" s="3"/>
      <c r="AY13793" s="3"/>
      <c r="AZ13793" s="3"/>
      <c r="BA13793" s="3"/>
      <c r="BB13793" s="3"/>
      <c r="BC13793" s="3"/>
      <c r="BD13793" s="3"/>
      <c r="BE13793" s="3"/>
      <c r="BF13793" s="3"/>
      <c r="BG13793" s="3"/>
    </row>
    <row r="13794" spans="1:59" x14ac:dyDescent="0.25">
      <c r="A13794" s="2"/>
      <c r="B13794" s="5"/>
      <c r="C13794" s="5"/>
      <c r="D13794" s="5"/>
      <c r="E13794" s="5"/>
      <c r="F13794" s="5"/>
      <c r="G13794" s="5"/>
      <c r="H13794" s="5"/>
      <c r="I13794" s="3"/>
      <c r="J13794" s="5"/>
      <c r="K13794" s="5"/>
      <c r="L13794" s="5"/>
      <c r="M13794" s="5"/>
      <c r="AJ13794" s="5"/>
      <c r="AK13794" s="5"/>
      <c r="AL13794" s="3"/>
      <c r="AM13794" s="3"/>
      <c r="AN13794" s="5"/>
      <c r="AO13794" s="5"/>
      <c r="AP13794" s="5"/>
      <c r="AQ13794" s="5"/>
      <c r="AR13794" s="5"/>
      <c r="AS13794" s="5"/>
      <c r="AT13794" s="3"/>
      <c r="AU13794" s="5"/>
      <c r="AV13794" s="3"/>
      <c r="AW13794" s="3"/>
      <c r="AX13794" s="3"/>
      <c r="AY13794" s="3"/>
      <c r="AZ13794" s="3"/>
      <c r="BA13794" s="3"/>
      <c r="BB13794" s="3"/>
      <c r="BC13794" s="3"/>
      <c r="BD13794" s="3"/>
      <c r="BE13794" s="3"/>
      <c r="BF13794" s="3"/>
      <c r="BG13794" s="3"/>
    </row>
    <row r="13795" spans="1:59" x14ac:dyDescent="0.25">
      <c r="A13795" s="2"/>
      <c r="B13795" s="5"/>
      <c r="C13795" s="5"/>
      <c r="D13795" s="5"/>
      <c r="E13795" s="5"/>
      <c r="F13795" s="5"/>
      <c r="G13795" s="5"/>
      <c r="H13795" s="5"/>
      <c r="I13795" s="3"/>
      <c r="J13795" s="5"/>
      <c r="K13795" s="5"/>
      <c r="L13795" s="5"/>
      <c r="M13795" s="5"/>
      <c r="AJ13795" s="5"/>
      <c r="AK13795" s="5"/>
      <c r="AL13795" s="3"/>
      <c r="AM13795" s="3"/>
      <c r="AN13795" s="5"/>
      <c r="AO13795" s="5"/>
      <c r="AP13795" s="5"/>
      <c r="AQ13795" s="5"/>
      <c r="AR13795" s="5"/>
      <c r="AS13795" s="5"/>
      <c r="AT13795" s="3"/>
      <c r="AU13795" s="5"/>
      <c r="AV13795" s="3"/>
      <c r="AW13795" s="3"/>
      <c r="AX13795" s="3"/>
      <c r="AY13795" s="3"/>
      <c r="AZ13795" s="3"/>
      <c r="BA13795" s="3"/>
      <c r="BB13795" s="3"/>
      <c r="BC13795" s="3"/>
      <c r="BD13795" s="3"/>
      <c r="BE13795" s="3"/>
      <c r="BF13795" s="3"/>
      <c r="BG13795" s="3"/>
    </row>
    <row r="13796" spans="1:59" x14ac:dyDescent="0.25">
      <c r="A13796" s="2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  <c r="L13796" s="5"/>
      <c r="M13796" s="5"/>
      <c r="AJ13796" s="5"/>
      <c r="AK13796" s="5"/>
      <c r="AL13796" s="3"/>
      <c r="AM13796" s="3"/>
      <c r="AN13796" s="5"/>
      <c r="AO13796" s="5"/>
      <c r="AP13796" s="5"/>
      <c r="AQ13796" s="5"/>
      <c r="AR13796" s="5"/>
      <c r="AS13796" s="5"/>
      <c r="AT13796" s="3"/>
      <c r="AU13796" s="5"/>
      <c r="AV13796" s="3"/>
      <c r="AW13796" s="3"/>
      <c r="AX13796" s="3"/>
      <c r="AY13796" s="3"/>
      <c r="AZ13796" s="3"/>
      <c r="BA13796" s="3"/>
      <c r="BB13796" s="3"/>
      <c r="BC13796" s="3"/>
      <c r="BD13796" s="3"/>
      <c r="BE13796" s="3"/>
      <c r="BF13796" s="3"/>
      <c r="BG13796" s="3"/>
    </row>
    <row r="13797" spans="1:59" x14ac:dyDescent="0.25">
      <c r="A13797" s="2"/>
      <c r="B13797" s="5"/>
      <c r="C13797" s="5"/>
      <c r="D13797" s="5"/>
      <c r="E13797" s="5"/>
      <c r="F13797" s="5"/>
      <c r="G13797" s="5"/>
      <c r="H13797" s="5"/>
      <c r="I13797" s="3"/>
      <c r="J13797" s="5"/>
      <c r="K13797" s="5"/>
      <c r="L13797" s="5"/>
      <c r="M13797" s="5"/>
      <c r="AJ13797" s="5"/>
      <c r="AK13797" s="5"/>
      <c r="AL13797" s="3"/>
      <c r="AM13797" s="3"/>
      <c r="AN13797" s="5"/>
      <c r="AO13797" s="5"/>
      <c r="AP13797" s="5"/>
      <c r="AQ13797" s="5"/>
      <c r="AR13797" s="5"/>
      <c r="AS13797" s="5"/>
      <c r="AT13797" s="3"/>
      <c r="AU13797" s="5"/>
      <c r="AV13797" s="3"/>
      <c r="AW13797" s="3"/>
      <c r="AX13797" s="3"/>
      <c r="AY13797" s="3"/>
      <c r="AZ13797" s="3"/>
      <c r="BA13797" s="3"/>
      <c r="BB13797" s="3"/>
      <c r="BC13797" s="3"/>
      <c r="BD13797" s="3"/>
      <c r="BE13797" s="3"/>
      <c r="BF13797" s="3"/>
      <c r="BG13797" s="3"/>
    </row>
    <row r="13798" spans="1:59" x14ac:dyDescent="0.25">
      <c r="A13798" s="2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  <c r="L13798" s="5"/>
      <c r="M13798" s="5"/>
      <c r="AJ13798" s="5"/>
      <c r="AK13798" s="5"/>
      <c r="AL13798" s="3"/>
      <c r="AM13798" s="3"/>
      <c r="AN13798" s="5"/>
      <c r="AO13798" s="5"/>
      <c r="AP13798" s="5"/>
      <c r="AQ13798" s="5"/>
      <c r="AR13798" s="5"/>
      <c r="AS13798" s="5"/>
      <c r="AT13798" s="3"/>
      <c r="AU13798" s="5"/>
      <c r="AV13798" s="3"/>
      <c r="AW13798" s="3"/>
      <c r="AX13798" s="3"/>
      <c r="AY13798" s="3"/>
      <c r="AZ13798" s="3"/>
      <c r="BA13798" s="3"/>
      <c r="BB13798" s="3"/>
      <c r="BC13798" s="3"/>
      <c r="BD13798" s="3"/>
      <c r="BE13798" s="3"/>
      <c r="BF13798" s="3"/>
      <c r="BG13798" s="3"/>
    </row>
    <row r="13799" spans="1:59" x14ac:dyDescent="0.25">
      <c r="A13799" s="2"/>
      <c r="B13799" s="5"/>
      <c r="C13799" s="5"/>
      <c r="D13799" s="5"/>
      <c r="E13799" s="5"/>
      <c r="F13799" s="5"/>
      <c r="G13799" s="5"/>
      <c r="H13799" s="5"/>
      <c r="I13799" s="3"/>
      <c r="J13799" s="5"/>
      <c r="K13799" s="5"/>
      <c r="L13799" s="5"/>
      <c r="M13799" s="5"/>
      <c r="AJ13799" s="5"/>
      <c r="AK13799" s="5"/>
      <c r="AL13799" s="3"/>
      <c r="AM13799" s="3"/>
      <c r="AN13799" s="5"/>
      <c r="AO13799" s="5"/>
      <c r="AP13799" s="5"/>
      <c r="AQ13799" s="5"/>
      <c r="AR13799" s="5"/>
      <c r="AS13799" s="5"/>
      <c r="AT13799" s="3"/>
      <c r="AU13799" s="5"/>
      <c r="AV13799" s="3"/>
      <c r="AW13799" s="3"/>
      <c r="AX13799" s="3"/>
      <c r="AY13799" s="3"/>
      <c r="AZ13799" s="3"/>
      <c r="BA13799" s="3"/>
      <c r="BB13799" s="3"/>
      <c r="BC13799" s="3"/>
      <c r="BD13799" s="3"/>
      <c r="BE13799" s="3"/>
      <c r="BF13799" s="3"/>
      <c r="BG13799" s="3"/>
    </row>
    <row r="13800" spans="1:59" x14ac:dyDescent="0.25">
      <c r="A13800" s="2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5"/>
      <c r="M13800" s="5"/>
      <c r="AJ13800" s="5"/>
      <c r="AK13800" s="5"/>
      <c r="AL13800" s="3"/>
      <c r="AM13800" s="3"/>
      <c r="AN13800" s="5"/>
      <c r="AO13800" s="5"/>
      <c r="AP13800" s="5"/>
      <c r="AQ13800" s="5"/>
      <c r="AR13800" s="5"/>
      <c r="AS13800" s="5"/>
      <c r="AT13800" s="3"/>
      <c r="AU13800" s="5"/>
      <c r="AV13800" s="3"/>
      <c r="AW13800" s="3"/>
      <c r="AX13800" s="3"/>
      <c r="AY13800" s="3"/>
      <c r="AZ13800" s="3"/>
      <c r="BA13800" s="3"/>
      <c r="BB13800" s="3"/>
      <c r="BC13800" s="3"/>
      <c r="BD13800" s="3"/>
      <c r="BE13800" s="3"/>
      <c r="BF13800" s="3"/>
      <c r="BG13800" s="3"/>
    </row>
    <row r="13801" spans="1:59" x14ac:dyDescent="0.25">
      <c r="A13801" s="2"/>
      <c r="B13801" s="5"/>
      <c r="C13801" s="5"/>
      <c r="D13801" s="5"/>
      <c r="E13801" s="5"/>
      <c r="F13801" s="5"/>
      <c r="G13801" s="5"/>
      <c r="H13801" s="5"/>
      <c r="I13801" s="3"/>
      <c r="J13801" s="5"/>
      <c r="K13801" s="5"/>
      <c r="L13801" s="5"/>
      <c r="M13801" s="5"/>
      <c r="AJ13801" s="5"/>
      <c r="AK13801" s="5"/>
      <c r="AL13801" s="3"/>
      <c r="AM13801" s="3"/>
      <c r="AN13801" s="5"/>
      <c r="AO13801" s="5"/>
      <c r="AP13801" s="5"/>
      <c r="AQ13801" s="5"/>
      <c r="AR13801" s="5"/>
      <c r="AS13801" s="5"/>
      <c r="AT13801" s="3"/>
      <c r="AU13801" s="5"/>
      <c r="AV13801" s="3"/>
      <c r="AW13801" s="3"/>
      <c r="AX13801" s="3"/>
      <c r="AY13801" s="3"/>
      <c r="AZ13801" s="3"/>
      <c r="BA13801" s="3"/>
      <c r="BB13801" s="3"/>
      <c r="BC13801" s="3"/>
      <c r="BD13801" s="3"/>
      <c r="BE13801" s="3"/>
      <c r="BF13801" s="3"/>
      <c r="BG13801" s="3"/>
    </row>
    <row r="13802" spans="1:59" x14ac:dyDescent="0.25">
      <c r="A13802" s="2"/>
      <c r="B13802" s="5"/>
      <c r="C13802" s="5"/>
      <c r="D13802" s="5"/>
      <c r="E13802" s="5"/>
      <c r="F13802" s="5"/>
      <c r="G13802" s="5"/>
      <c r="H13802" s="5"/>
      <c r="I13802" s="3"/>
      <c r="J13802" s="5"/>
      <c r="K13802" s="5"/>
      <c r="L13802" s="5"/>
      <c r="M13802" s="5"/>
      <c r="AJ13802" s="5"/>
      <c r="AK13802" s="5"/>
      <c r="AL13802" s="3"/>
      <c r="AM13802" s="3"/>
      <c r="AN13802" s="5"/>
      <c r="AO13802" s="5"/>
      <c r="AP13802" s="5"/>
      <c r="AQ13802" s="5"/>
      <c r="AR13802" s="5"/>
      <c r="AS13802" s="5"/>
      <c r="AT13802" s="3"/>
      <c r="AU13802" s="5"/>
      <c r="AV13802" s="3"/>
      <c r="AW13802" s="3"/>
      <c r="AX13802" s="3"/>
      <c r="AY13802" s="3"/>
      <c r="AZ13802" s="3"/>
      <c r="BA13802" s="3"/>
      <c r="BB13802" s="3"/>
      <c r="BC13802" s="3"/>
      <c r="BD13802" s="3"/>
      <c r="BE13802" s="3"/>
      <c r="BF13802" s="3"/>
      <c r="BG13802" s="3"/>
    </row>
    <row r="13803" spans="1:59" x14ac:dyDescent="0.25">
      <c r="A13803" s="2"/>
      <c r="B13803" s="5"/>
      <c r="C13803" s="5"/>
      <c r="D13803" s="5"/>
      <c r="E13803" s="5"/>
      <c r="F13803" s="5"/>
      <c r="G13803" s="5"/>
      <c r="H13803" s="5"/>
      <c r="I13803" s="3"/>
      <c r="J13803" s="5"/>
      <c r="K13803" s="5"/>
      <c r="L13803" s="5"/>
      <c r="M13803" s="5"/>
      <c r="AJ13803" s="5"/>
      <c r="AK13803" s="5"/>
      <c r="AL13803" s="3"/>
      <c r="AM13803" s="3"/>
      <c r="AN13803" s="5"/>
      <c r="AO13803" s="5"/>
      <c r="AP13803" s="5"/>
      <c r="AQ13803" s="5"/>
      <c r="AR13803" s="5"/>
      <c r="AS13803" s="5"/>
      <c r="AT13803" s="3"/>
      <c r="AU13803" s="5"/>
      <c r="AV13803" s="3"/>
      <c r="AW13803" s="3"/>
      <c r="AX13803" s="3"/>
      <c r="AY13803" s="3"/>
      <c r="AZ13803" s="3"/>
      <c r="BA13803" s="3"/>
      <c r="BB13803" s="3"/>
      <c r="BC13803" s="3"/>
      <c r="BD13803" s="3"/>
      <c r="BE13803" s="3"/>
      <c r="BF13803" s="3"/>
      <c r="BG13803" s="3"/>
    </row>
    <row r="13804" spans="1:59" x14ac:dyDescent="0.25">
      <c r="A13804" s="2"/>
      <c r="B13804" s="5"/>
      <c r="C13804" s="5"/>
      <c r="D13804" s="5"/>
      <c r="E13804" s="5"/>
      <c r="F13804" s="5"/>
      <c r="G13804" s="5"/>
      <c r="H13804" s="5"/>
      <c r="I13804" s="3"/>
      <c r="J13804" s="5"/>
      <c r="K13804" s="5"/>
      <c r="L13804" s="5"/>
      <c r="M13804" s="5"/>
      <c r="AJ13804" s="5"/>
      <c r="AK13804" s="5"/>
      <c r="AL13804" s="3"/>
      <c r="AM13804" s="3"/>
      <c r="AN13804" s="5"/>
      <c r="AO13804" s="5"/>
      <c r="AP13804" s="5"/>
      <c r="AQ13804" s="5"/>
      <c r="AR13804" s="5"/>
      <c r="AS13804" s="5"/>
      <c r="AT13804" s="3"/>
      <c r="AU13804" s="5"/>
      <c r="AV13804" s="3"/>
      <c r="AW13804" s="3"/>
      <c r="AX13804" s="3"/>
      <c r="AY13804" s="3"/>
      <c r="AZ13804" s="3"/>
      <c r="BA13804" s="3"/>
      <c r="BB13804" s="3"/>
      <c r="BC13804" s="3"/>
      <c r="BD13804" s="3"/>
      <c r="BE13804" s="3"/>
      <c r="BF13804" s="3"/>
      <c r="BG13804" s="3"/>
    </row>
    <row r="13805" spans="1:59" x14ac:dyDescent="0.25">
      <c r="A13805" s="2"/>
      <c r="B13805" s="5"/>
      <c r="C13805" s="5"/>
      <c r="D13805" s="5"/>
      <c r="E13805" s="5"/>
      <c r="F13805" s="5"/>
      <c r="G13805" s="5"/>
      <c r="H13805" s="5"/>
      <c r="I13805" s="3"/>
      <c r="J13805" s="5"/>
      <c r="K13805" s="5"/>
      <c r="L13805" s="5"/>
      <c r="M13805" s="5"/>
      <c r="AJ13805" s="5"/>
      <c r="AK13805" s="5"/>
      <c r="AL13805" s="3"/>
      <c r="AM13805" s="3"/>
      <c r="AN13805" s="5"/>
      <c r="AO13805" s="5"/>
      <c r="AP13805" s="5"/>
      <c r="AQ13805" s="5"/>
      <c r="AR13805" s="5"/>
      <c r="AS13805" s="5"/>
      <c r="AT13805" s="3"/>
      <c r="AU13805" s="5"/>
      <c r="AV13805" s="3"/>
      <c r="AW13805" s="3"/>
      <c r="AX13805" s="3"/>
      <c r="AY13805" s="3"/>
      <c r="AZ13805" s="3"/>
      <c r="BA13805" s="3"/>
      <c r="BB13805" s="3"/>
      <c r="BC13805" s="3"/>
      <c r="BD13805" s="3"/>
      <c r="BE13805" s="3"/>
      <c r="BF13805" s="3"/>
      <c r="BG13805" s="3"/>
    </row>
    <row r="13806" spans="1:59" x14ac:dyDescent="0.25">
      <c r="A13806" s="2"/>
      <c r="B13806" s="5"/>
      <c r="C13806" s="5"/>
      <c r="D13806" s="5"/>
      <c r="E13806" s="5"/>
      <c r="F13806" s="5"/>
      <c r="G13806" s="5"/>
      <c r="H13806" s="5"/>
      <c r="I13806" s="3"/>
      <c r="J13806" s="5"/>
      <c r="K13806" s="5"/>
      <c r="L13806" s="5"/>
      <c r="M13806" s="5"/>
      <c r="AJ13806" s="5"/>
      <c r="AK13806" s="5"/>
      <c r="AL13806" s="3"/>
      <c r="AM13806" s="3"/>
      <c r="AN13806" s="5"/>
      <c r="AO13806" s="5"/>
      <c r="AP13806" s="5"/>
      <c r="AQ13806" s="5"/>
      <c r="AR13806" s="5"/>
      <c r="AS13806" s="5"/>
      <c r="AT13806" s="3"/>
      <c r="AU13806" s="5"/>
      <c r="AV13806" s="3"/>
      <c r="AW13806" s="3"/>
      <c r="AX13806" s="3"/>
      <c r="AY13806" s="3"/>
      <c r="AZ13806" s="3"/>
      <c r="BA13806" s="3"/>
      <c r="BB13806" s="3"/>
      <c r="BC13806" s="3"/>
      <c r="BD13806" s="3"/>
      <c r="BE13806" s="3"/>
      <c r="BF13806" s="3"/>
      <c r="BG13806" s="3"/>
    </row>
    <row r="13807" spans="1:59" x14ac:dyDescent="0.25">
      <c r="A13807" s="2"/>
      <c r="B13807" s="5"/>
      <c r="C13807" s="5"/>
      <c r="D13807" s="5"/>
      <c r="E13807" s="5"/>
      <c r="F13807" s="5"/>
      <c r="G13807" s="5"/>
      <c r="H13807" s="5"/>
      <c r="I13807" s="3"/>
      <c r="J13807" s="5"/>
      <c r="K13807" s="5"/>
      <c r="L13807" s="5"/>
      <c r="M13807" s="5"/>
      <c r="AJ13807" s="5"/>
      <c r="AK13807" s="5"/>
      <c r="AL13807" s="3"/>
      <c r="AM13807" s="3"/>
      <c r="AN13807" s="5"/>
      <c r="AO13807" s="5"/>
      <c r="AP13807" s="5"/>
      <c r="AQ13807" s="5"/>
      <c r="AR13807" s="5"/>
      <c r="AS13807" s="5"/>
      <c r="AT13807" s="3"/>
      <c r="AU13807" s="5"/>
      <c r="AV13807" s="3"/>
      <c r="AW13807" s="3"/>
      <c r="AX13807" s="3"/>
      <c r="AY13807" s="3"/>
      <c r="AZ13807" s="3"/>
      <c r="BA13807" s="3"/>
      <c r="BB13807" s="3"/>
      <c r="BC13807" s="3"/>
      <c r="BD13807" s="3"/>
      <c r="BE13807" s="3"/>
      <c r="BF13807" s="3"/>
      <c r="BG13807" s="3"/>
    </row>
    <row r="13808" spans="1:59" x14ac:dyDescent="0.25">
      <c r="A13808" s="2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5"/>
      <c r="M13808" s="5"/>
      <c r="AJ13808" s="5"/>
      <c r="AK13808" s="5"/>
      <c r="AL13808" s="3"/>
      <c r="AM13808" s="3"/>
      <c r="AN13808" s="5"/>
      <c r="AO13808" s="5"/>
      <c r="AP13808" s="5"/>
      <c r="AQ13808" s="5"/>
      <c r="AR13808" s="5"/>
      <c r="AS13808" s="5"/>
      <c r="AT13808" s="3"/>
      <c r="AU13808" s="5"/>
      <c r="AV13808" s="3"/>
      <c r="AW13808" s="3"/>
      <c r="AX13808" s="3"/>
      <c r="AY13808" s="3"/>
      <c r="AZ13808" s="3"/>
      <c r="BA13808" s="3"/>
      <c r="BB13808" s="3"/>
      <c r="BC13808" s="3"/>
      <c r="BD13808" s="3"/>
      <c r="BE13808" s="3"/>
      <c r="BF13808" s="3"/>
      <c r="BG13808" s="3"/>
    </row>
    <row r="13809" spans="1:59" x14ac:dyDescent="0.25">
      <c r="A13809" s="2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5"/>
      <c r="M13809" s="5"/>
      <c r="AJ13809" s="5"/>
      <c r="AK13809" s="5"/>
      <c r="AL13809" s="3"/>
      <c r="AM13809" s="3"/>
      <c r="AN13809" s="5"/>
      <c r="AO13809" s="5"/>
      <c r="AP13809" s="5"/>
      <c r="AQ13809" s="5"/>
      <c r="AR13809" s="5"/>
      <c r="AS13809" s="5"/>
      <c r="AT13809" s="3"/>
      <c r="AU13809" s="5"/>
      <c r="AV13809" s="3"/>
      <c r="AW13809" s="3"/>
      <c r="AX13809" s="3"/>
      <c r="AY13809" s="3"/>
      <c r="AZ13809" s="3"/>
      <c r="BA13809" s="3"/>
      <c r="BB13809" s="3"/>
      <c r="BC13809" s="3"/>
      <c r="BD13809" s="3"/>
      <c r="BE13809" s="3"/>
      <c r="BF13809" s="3"/>
      <c r="BG13809" s="3"/>
    </row>
    <row r="13810" spans="1:59" x14ac:dyDescent="0.25">
      <c r="A13810" s="2"/>
      <c r="B13810" s="5"/>
      <c r="C13810" s="5"/>
      <c r="D13810" s="5"/>
      <c r="E13810" s="5"/>
      <c r="F13810" s="5"/>
      <c r="G13810" s="5"/>
      <c r="H13810" s="5"/>
      <c r="I13810" s="3"/>
      <c r="J13810" s="5"/>
      <c r="K13810" s="5"/>
      <c r="L13810" s="5"/>
      <c r="M13810" s="5"/>
      <c r="AJ13810" s="5"/>
      <c r="AK13810" s="5"/>
      <c r="AL13810" s="3"/>
      <c r="AM13810" s="3"/>
      <c r="AN13810" s="5"/>
      <c r="AO13810" s="5"/>
      <c r="AP13810" s="5"/>
      <c r="AQ13810" s="5"/>
      <c r="AR13810" s="5"/>
      <c r="AS13810" s="5"/>
      <c r="AT13810" s="3"/>
      <c r="AU13810" s="5"/>
      <c r="AV13810" s="3"/>
      <c r="AW13810" s="3"/>
      <c r="AX13810" s="3"/>
      <c r="AY13810" s="3"/>
      <c r="AZ13810" s="3"/>
      <c r="BA13810" s="3"/>
      <c r="BB13810" s="3"/>
      <c r="BC13810" s="3"/>
      <c r="BD13810" s="3"/>
      <c r="BE13810" s="3"/>
      <c r="BF13810" s="3"/>
      <c r="BG13810" s="3"/>
    </row>
    <row r="13811" spans="1:59" x14ac:dyDescent="0.25">
      <c r="A13811" s="2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5"/>
      <c r="M13811" s="5"/>
      <c r="AJ13811" s="5"/>
      <c r="AK13811" s="5"/>
      <c r="AL13811" s="3"/>
      <c r="AM13811" s="3"/>
      <c r="AN13811" s="5"/>
      <c r="AO13811" s="5"/>
      <c r="AP13811" s="5"/>
      <c r="AQ13811" s="5"/>
      <c r="AR13811" s="5"/>
      <c r="AS13811" s="5"/>
      <c r="AT13811" s="3"/>
      <c r="AU13811" s="5"/>
      <c r="AV13811" s="3"/>
      <c r="AW13811" s="3"/>
      <c r="AX13811" s="3"/>
      <c r="AY13811" s="3"/>
      <c r="AZ13811" s="3"/>
      <c r="BA13811" s="3"/>
      <c r="BB13811" s="3"/>
      <c r="BC13811" s="3"/>
      <c r="BD13811" s="3"/>
      <c r="BE13811" s="3"/>
      <c r="BF13811" s="3"/>
      <c r="BG13811" s="3"/>
    </row>
    <row r="13812" spans="1:59" x14ac:dyDescent="0.25">
      <c r="A13812" s="2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  <c r="L13812" s="5"/>
      <c r="M13812" s="5"/>
      <c r="AJ13812" s="5"/>
      <c r="AK13812" s="5"/>
      <c r="AL13812" s="3"/>
      <c r="AM13812" s="3"/>
      <c r="AN13812" s="5"/>
      <c r="AO13812" s="5"/>
      <c r="AP13812" s="5"/>
      <c r="AQ13812" s="5"/>
      <c r="AR13812" s="5"/>
      <c r="AS13812" s="5"/>
      <c r="AT13812" s="3"/>
      <c r="AU13812" s="5"/>
      <c r="AV13812" s="3"/>
      <c r="AW13812" s="3"/>
      <c r="AX13812" s="3"/>
      <c r="AY13812" s="3"/>
      <c r="AZ13812" s="3"/>
      <c r="BA13812" s="3"/>
      <c r="BB13812" s="3"/>
      <c r="BC13812" s="3"/>
      <c r="BD13812" s="3"/>
      <c r="BE13812" s="3"/>
      <c r="BF13812" s="3"/>
      <c r="BG13812" s="3"/>
    </row>
    <row r="13813" spans="1:59" x14ac:dyDescent="0.25">
      <c r="A13813" s="2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5"/>
      <c r="M13813" s="5"/>
      <c r="AJ13813" s="5"/>
      <c r="AK13813" s="5"/>
      <c r="AL13813" s="3"/>
      <c r="AM13813" s="3"/>
      <c r="AN13813" s="5"/>
      <c r="AO13813" s="5"/>
      <c r="AP13813" s="5"/>
      <c r="AQ13813" s="5"/>
      <c r="AR13813" s="5"/>
      <c r="AS13813" s="5"/>
      <c r="AT13813" s="3"/>
      <c r="AU13813" s="5"/>
      <c r="AV13813" s="3"/>
      <c r="AW13813" s="3"/>
      <c r="AX13813" s="3"/>
      <c r="AY13813" s="3"/>
      <c r="AZ13813" s="3"/>
      <c r="BA13813" s="3"/>
      <c r="BB13813" s="3"/>
      <c r="BC13813" s="3"/>
      <c r="BD13813" s="3"/>
      <c r="BE13813" s="3"/>
      <c r="BF13813" s="3"/>
      <c r="BG13813" s="3"/>
    </row>
    <row r="13814" spans="1:59" x14ac:dyDescent="0.25">
      <c r="A13814" s="2"/>
      <c r="B13814" s="5"/>
      <c r="C13814" s="5"/>
      <c r="D13814" s="5"/>
      <c r="E13814" s="5"/>
      <c r="F13814" s="5"/>
      <c r="G13814" s="5"/>
      <c r="H13814" s="5"/>
      <c r="I13814" s="3"/>
      <c r="J13814" s="5"/>
      <c r="K13814" s="5"/>
      <c r="L13814" s="5"/>
      <c r="M13814" s="5"/>
      <c r="AJ13814" s="5"/>
      <c r="AK13814" s="5"/>
      <c r="AL13814" s="3"/>
      <c r="AM13814" s="3"/>
      <c r="AN13814" s="5"/>
      <c r="AO13814" s="5"/>
      <c r="AP13814" s="5"/>
      <c r="AQ13814" s="5"/>
      <c r="AR13814" s="5"/>
      <c r="AS13814" s="5"/>
      <c r="AT13814" s="3"/>
      <c r="AU13814" s="5"/>
      <c r="AV13814" s="3"/>
      <c r="AW13814" s="3"/>
      <c r="AX13814" s="3"/>
      <c r="AY13814" s="3"/>
      <c r="AZ13814" s="3"/>
      <c r="BA13814" s="3"/>
      <c r="BB13814" s="3"/>
      <c r="BC13814" s="3"/>
      <c r="BD13814" s="3"/>
      <c r="BE13814" s="3"/>
      <c r="BF13814" s="3"/>
      <c r="BG13814" s="3"/>
    </row>
    <row r="13815" spans="1:59" x14ac:dyDescent="0.25">
      <c r="A13815" s="2"/>
      <c r="B13815" s="5"/>
      <c r="C13815" s="5"/>
      <c r="D13815" s="5"/>
      <c r="E13815" s="5"/>
      <c r="F13815" s="5"/>
      <c r="G13815" s="5"/>
      <c r="H13815" s="5"/>
      <c r="I13815" s="3"/>
      <c r="J13815" s="5"/>
      <c r="K13815" s="5"/>
      <c r="L13815" s="5"/>
      <c r="M13815" s="5"/>
      <c r="AJ13815" s="5"/>
      <c r="AK13815" s="5"/>
      <c r="AL13815" s="3"/>
      <c r="AM13815" s="3"/>
      <c r="AN13815" s="5"/>
      <c r="AO13815" s="5"/>
      <c r="AP13815" s="5"/>
      <c r="AQ13815" s="5"/>
      <c r="AR13815" s="5"/>
      <c r="AS13815" s="5"/>
      <c r="AT13815" s="3"/>
      <c r="AU13815" s="5"/>
      <c r="AV13815" s="3"/>
      <c r="AW13815" s="3"/>
      <c r="AX13815" s="3"/>
      <c r="AY13815" s="3"/>
      <c r="AZ13815" s="3"/>
      <c r="BA13815" s="3"/>
      <c r="BB13815" s="3"/>
      <c r="BC13815" s="3"/>
      <c r="BD13815" s="3"/>
      <c r="BE13815" s="3"/>
      <c r="BF13815" s="3"/>
      <c r="BG13815" s="3"/>
    </row>
    <row r="13816" spans="1:59" x14ac:dyDescent="0.25">
      <c r="A13816" s="2"/>
      <c r="B13816" s="5"/>
      <c r="C13816" s="5"/>
      <c r="D13816" s="5"/>
      <c r="E13816" s="5"/>
      <c r="F13816" s="5"/>
      <c r="G13816" s="5"/>
      <c r="H13816" s="5"/>
      <c r="I13816" s="3"/>
      <c r="J13816" s="5"/>
      <c r="K13816" s="5"/>
      <c r="L13816" s="5"/>
      <c r="M13816" s="5"/>
      <c r="AJ13816" s="5"/>
      <c r="AK13816" s="5"/>
      <c r="AL13816" s="3"/>
      <c r="AM13816" s="3"/>
      <c r="AN13816" s="5"/>
      <c r="AO13816" s="5"/>
      <c r="AP13816" s="5"/>
      <c r="AQ13816" s="5"/>
      <c r="AR13816" s="5"/>
      <c r="AS13816" s="5"/>
      <c r="AT13816" s="3"/>
      <c r="AU13816" s="5"/>
      <c r="AV13816" s="3"/>
      <c r="AW13816" s="3"/>
      <c r="AX13816" s="3"/>
      <c r="AY13816" s="3"/>
      <c r="AZ13816" s="3"/>
      <c r="BA13816" s="3"/>
      <c r="BB13816" s="3"/>
      <c r="BC13816" s="3"/>
      <c r="BD13816" s="3"/>
      <c r="BE13816" s="3"/>
      <c r="BF13816" s="3"/>
      <c r="BG13816" s="3"/>
    </row>
    <row r="13817" spans="1:59" x14ac:dyDescent="0.25">
      <c r="A13817" s="2"/>
      <c r="B13817" s="5"/>
      <c r="C13817" s="5"/>
      <c r="D13817" s="5"/>
      <c r="E13817" s="5"/>
      <c r="F13817" s="5"/>
      <c r="G13817" s="5"/>
      <c r="H13817" s="5"/>
      <c r="I13817" s="3"/>
      <c r="J13817" s="5"/>
      <c r="K13817" s="5"/>
      <c r="L13817" s="5"/>
      <c r="M13817" s="5"/>
      <c r="AJ13817" s="5"/>
      <c r="AK13817" s="5"/>
      <c r="AL13817" s="3"/>
      <c r="AM13817" s="3"/>
      <c r="AN13817" s="5"/>
      <c r="AO13817" s="5"/>
      <c r="AP13817" s="5"/>
      <c r="AQ13817" s="5"/>
      <c r="AR13817" s="5"/>
      <c r="AS13817" s="5"/>
      <c r="AT13817" s="3"/>
      <c r="AU13817" s="5"/>
      <c r="AV13817" s="3"/>
      <c r="AW13817" s="3"/>
      <c r="AX13817" s="3"/>
      <c r="AY13817" s="3"/>
      <c r="AZ13817" s="3"/>
      <c r="BA13817" s="3"/>
      <c r="BB13817" s="3"/>
      <c r="BC13817" s="3"/>
      <c r="BD13817" s="3"/>
      <c r="BE13817" s="3"/>
      <c r="BF13817" s="3"/>
      <c r="BG13817" s="3"/>
    </row>
    <row r="13818" spans="1:59" x14ac:dyDescent="0.25">
      <c r="A13818" s="2"/>
      <c r="B13818" s="5"/>
      <c r="C13818" s="5"/>
      <c r="D13818" s="5"/>
      <c r="E13818" s="5"/>
      <c r="F13818" s="5"/>
      <c r="G13818" s="5"/>
      <c r="H13818" s="5"/>
      <c r="I13818" s="3"/>
      <c r="J13818" s="5"/>
      <c r="K13818" s="5"/>
      <c r="L13818" s="5"/>
      <c r="M13818" s="5"/>
      <c r="AJ13818" s="5"/>
      <c r="AK13818" s="5"/>
      <c r="AL13818" s="3"/>
      <c r="AM13818" s="3"/>
      <c r="AN13818" s="5"/>
      <c r="AO13818" s="5"/>
      <c r="AP13818" s="5"/>
      <c r="AQ13818" s="5"/>
      <c r="AR13818" s="5"/>
      <c r="AS13818" s="5"/>
      <c r="AT13818" s="3"/>
      <c r="AU13818" s="5"/>
      <c r="AV13818" s="3"/>
      <c r="AW13818" s="3"/>
      <c r="AX13818" s="3"/>
      <c r="AY13818" s="3"/>
      <c r="AZ13818" s="3"/>
      <c r="BA13818" s="3"/>
      <c r="BB13818" s="3"/>
      <c r="BC13818" s="3"/>
      <c r="BD13818" s="3"/>
      <c r="BE13818" s="3"/>
      <c r="BF13818" s="3"/>
      <c r="BG13818" s="3"/>
    </row>
    <row r="13819" spans="1:59" x14ac:dyDescent="0.25">
      <c r="A13819" s="2"/>
      <c r="B13819" s="5"/>
      <c r="C13819" s="5"/>
      <c r="D13819" s="5"/>
      <c r="E13819" s="5"/>
      <c r="F13819" s="5"/>
      <c r="G13819" s="5"/>
      <c r="H13819" s="5"/>
      <c r="I13819" s="3"/>
      <c r="J13819" s="5"/>
      <c r="K13819" s="5"/>
      <c r="L13819" s="5"/>
      <c r="M13819" s="5"/>
      <c r="AJ13819" s="5"/>
      <c r="AK13819" s="5"/>
      <c r="AL13819" s="3"/>
      <c r="AM13819" s="3"/>
      <c r="AN13819" s="5"/>
      <c r="AO13819" s="5"/>
      <c r="AP13819" s="5"/>
      <c r="AQ13819" s="5"/>
      <c r="AR13819" s="5"/>
      <c r="AS13819" s="5"/>
      <c r="AT13819" s="3"/>
      <c r="AU13819" s="5"/>
      <c r="AV13819" s="3"/>
      <c r="AW13819" s="3"/>
      <c r="AX13819" s="3"/>
      <c r="AY13819" s="3"/>
      <c r="AZ13819" s="3"/>
      <c r="BA13819" s="3"/>
      <c r="BB13819" s="3"/>
      <c r="BC13819" s="3"/>
      <c r="BD13819" s="3"/>
      <c r="BE13819" s="3"/>
      <c r="BF13819" s="3"/>
      <c r="BG13819" s="3"/>
    </row>
    <row r="13820" spans="1:59" x14ac:dyDescent="0.25">
      <c r="A13820" s="2"/>
      <c r="B13820" s="5"/>
      <c r="C13820" s="5"/>
      <c r="D13820" s="5"/>
      <c r="E13820" s="5"/>
      <c r="F13820" s="5"/>
      <c r="G13820" s="5"/>
      <c r="H13820" s="5"/>
      <c r="I13820" s="3"/>
      <c r="J13820" s="5"/>
      <c r="K13820" s="5"/>
      <c r="L13820" s="5"/>
      <c r="M13820" s="5"/>
      <c r="AJ13820" s="5"/>
      <c r="AK13820" s="5"/>
      <c r="AL13820" s="3"/>
      <c r="AM13820" s="3"/>
      <c r="AN13820" s="5"/>
      <c r="AO13820" s="5"/>
      <c r="AP13820" s="5"/>
      <c r="AQ13820" s="5"/>
      <c r="AR13820" s="5"/>
      <c r="AS13820" s="5"/>
      <c r="AT13820" s="3"/>
      <c r="AU13820" s="5"/>
      <c r="AV13820" s="3"/>
      <c r="AW13820" s="3"/>
      <c r="AX13820" s="3"/>
      <c r="AY13820" s="3"/>
      <c r="AZ13820" s="3"/>
      <c r="BA13820" s="3"/>
      <c r="BB13820" s="3"/>
      <c r="BC13820" s="3"/>
      <c r="BD13820" s="3"/>
      <c r="BE13820" s="3"/>
      <c r="BF13820" s="3"/>
      <c r="BG13820" s="3"/>
    </row>
    <row r="13821" spans="1:59" x14ac:dyDescent="0.25">
      <c r="A13821" s="2"/>
      <c r="B13821" s="5"/>
      <c r="C13821" s="5"/>
      <c r="D13821" s="5"/>
      <c r="E13821" s="5"/>
      <c r="F13821" s="5"/>
      <c r="G13821" s="5"/>
      <c r="H13821" s="5"/>
      <c r="I13821" s="3"/>
      <c r="J13821" s="5"/>
      <c r="K13821" s="5"/>
      <c r="L13821" s="5"/>
      <c r="M13821" s="5"/>
      <c r="AJ13821" s="5"/>
      <c r="AK13821" s="5"/>
      <c r="AL13821" s="3"/>
      <c r="AM13821" s="3"/>
      <c r="AN13821" s="5"/>
      <c r="AO13821" s="5"/>
      <c r="AP13821" s="5"/>
      <c r="AQ13821" s="5"/>
      <c r="AR13821" s="5"/>
      <c r="AS13821" s="5"/>
      <c r="AT13821" s="3"/>
      <c r="AU13821" s="5"/>
      <c r="AV13821" s="3"/>
      <c r="AW13821" s="3"/>
      <c r="AX13821" s="3"/>
      <c r="AY13821" s="3"/>
      <c r="AZ13821" s="3"/>
      <c r="BA13821" s="3"/>
      <c r="BB13821" s="3"/>
      <c r="BC13821" s="3"/>
      <c r="BD13821" s="3"/>
      <c r="BE13821" s="3"/>
      <c r="BF13821" s="3"/>
      <c r="BG13821" s="3"/>
    </row>
    <row r="13822" spans="1:59" x14ac:dyDescent="0.25">
      <c r="A13822" s="2"/>
      <c r="B13822" s="5"/>
      <c r="C13822" s="5"/>
      <c r="D13822" s="5"/>
      <c r="E13822" s="5"/>
      <c r="F13822" s="5"/>
      <c r="G13822" s="5"/>
      <c r="H13822" s="5"/>
      <c r="I13822" s="3"/>
      <c r="J13822" s="5"/>
      <c r="K13822" s="5"/>
      <c r="L13822" s="5"/>
      <c r="M13822" s="5"/>
      <c r="AJ13822" s="5"/>
      <c r="AK13822" s="5"/>
      <c r="AL13822" s="3"/>
      <c r="AM13822" s="3"/>
      <c r="AN13822" s="5"/>
      <c r="AO13822" s="5"/>
      <c r="AP13822" s="5"/>
      <c r="AQ13822" s="5"/>
      <c r="AR13822" s="5"/>
      <c r="AS13822" s="5"/>
      <c r="AT13822" s="3"/>
      <c r="AU13822" s="5"/>
      <c r="AV13822" s="3"/>
      <c r="AW13822" s="3"/>
      <c r="AX13822" s="3"/>
      <c r="AY13822" s="3"/>
      <c r="AZ13822" s="3"/>
      <c r="BA13822" s="3"/>
      <c r="BB13822" s="3"/>
      <c r="BC13822" s="3"/>
      <c r="BD13822" s="3"/>
      <c r="BE13822" s="3"/>
      <c r="BF13822" s="3"/>
      <c r="BG13822" s="3"/>
    </row>
    <row r="13823" spans="1:59" x14ac:dyDescent="0.25">
      <c r="A13823" s="2"/>
      <c r="B13823" s="5"/>
      <c r="C13823" s="5"/>
      <c r="D13823" s="5"/>
      <c r="E13823" s="5"/>
      <c r="F13823" s="5"/>
      <c r="G13823" s="5"/>
      <c r="H13823" s="5"/>
      <c r="I13823" s="3"/>
      <c r="J13823" s="5"/>
      <c r="K13823" s="5"/>
      <c r="L13823" s="5"/>
      <c r="M13823" s="5"/>
      <c r="AJ13823" s="5"/>
      <c r="AK13823" s="5"/>
      <c r="AL13823" s="3"/>
      <c r="AM13823" s="3"/>
      <c r="AN13823" s="5"/>
      <c r="AO13823" s="5"/>
      <c r="AP13823" s="5"/>
      <c r="AQ13823" s="5"/>
      <c r="AR13823" s="5"/>
      <c r="AS13823" s="5"/>
      <c r="AT13823" s="3"/>
      <c r="AU13823" s="5"/>
      <c r="AV13823" s="3"/>
      <c r="AW13823" s="3"/>
      <c r="AX13823" s="3"/>
      <c r="AY13823" s="3"/>
      <c r="AZ13823" s="3"/>
      <c r="BA13823" s="3"/>
      <c r="BB13823" s="3"/>
      <c r="BC13823" s="3"/>
      <c r="BD13823" s="3"/>
      <c r="BE13823" s="3"/>
      <c r="BF13823" s="3"/>
      <c r="BG13823" s="3"/>
    </row>
    <row r="13824" spans="1:59" x14ac:dyDescent="0.25">
      <c r="A13824" s="2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  <c r="L13824" s="5"/>
      <c r="M13824" s="5"/>
      <c r="AJ13824" s="5"/>
      <c r="AK13824" s="5"/>
      <c r="AL13824" s="3"/>
      <c r="AM13824" s="3"/>
      <c r="AN13824" s="5"/>
      <c r="AO13824" s="5"/>
      <c r="AP13824" s="5"/>
      <c r="AQ13824" s="5"/>
      <c r="AR13824" s="5"/>
      <c r="AS13824" s="5"/>
      <c r="AT13824" s="3"/>
      <c r="AU13824" s="5"/>
      <c r="AV13824" s="3"/>
      <c r="AW13824" s="3"/>
      <c r="AX13824" s="3"/>
      <c r="AY13824" s="3"/>
      <c r="AZ13824" s="3"/>
      <c r="BA13824" s="3"/>
      <c r="BB13824" s="3"/>
      <c r="BC13824" s="3"/>
      <c r="BD13824" s="3"/>
      <c r="BE13824" s="3"/>
      <c r="BF13824" s="3"/>
      <c r="BG13824" s="3"/>
    </row>
    <row r="13825" spans="1:59" x14ac:dyDescent="0.25">
      <c r="A13825" s="2"/>
      <c r="B13825" s="5"/>
      <c r="C13825" s="5"/>
      <c r="D13825" s="5"/>
      <c r="E13825" s="5"/>
      <c r="F13825" s="5"/>
      <c r="G13825" s="5"/>
      <c r="H13825" s="5"/>
      <c r="I13825" s="3"/>
      <c r="J13825" s="5"/>
      <c r="K13825" s="5"/>
      <c r="L13825" s="5"/>
      <c r="M13825" s="5"/>
      <c r="AJ13825" s="5"/>
      <c r="AK13825" s="5"/>
      <c r="AL13825" s="3"/>
      <c r="AM13825" s="3"/>
      <c r="AN13825" s="5"/>
      <c r="AO13825" s="5"/>
      <c r="AP13825" s="5"/>
      <c r="AQ13825" s="5"/>
      <c r="AR13825" s="5"/>
      <c r="AS13825" s="5"/>
      <c r="AT13825" s="3"/>
      <c r="AU13825" s="5"/>
      <c r="AV13825" s="3"/>
      <c r="AW13825" s="3"/>
      <c r="AX13825" s="3"/>
      <c r="AY13825" s="3"/>
      <c r="AZ13825" s="3"/>
      <c r="BA13825" s="3"/>
      <c r="BB13825" s="3"/>
      <c r="BC13825" s="3"/>
      <c r="BD13825" s="3"/>
      <c r="BE13825" s="3"/>
      <c r="BF13825" s="3"/>
      <c r="BG13825" s="3"/>
    </row>
    <row r="13826" spans="1:59" x14ac:dyDescent="0.25">
      <c r="A13826" s="2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  <c r="L13826" s="5"/>
      <c r="M13826" s="5"/>
      <c r="AJ13826" s="5"/>
      <c r="AK13826" s="5"/>
      <c r="AL13826" s="3"/>
      <c r="AM13826" s="3"/>
      <c r="AN13826" s="5"/>
      <c r="AO13826" s="5"/>
      <c r="AP13826" s="5"/>
      <c r="AQ13826" s="5"/>
      <c r="AR13826" s="5"/>
      <c r="AS13826" s="5"/>
      <c r="AT13826" s="3"/>
      <c r="AU13826" s="5"/>
      <c r="AV13826" s="3"/>
      <c r="AW13826" s="3"/>
      <c r="AX13826" s="3"/>
      <c r="AY13826" s="3"/>
      <c r="AZ13826" s="3"/>
      <c r="BA13826" s="3"/>
      <c r="BB13826" s="3"/>
      <c r="BC13826" s="3"/>
      <c r="BD13826" s="3"/>
      <c r="BE13826" s="3"/>
      <c r="BF13826" s="3"/>
      <c r="BG13826" s="3"/>
    </row>
    <row r="13827" spans="1:59" x14ac:dyDescent="0.25">
      <c r="A13827" s="2"/>
      <c r="B13827" s="5"/>
      <c r="C13827" s="5"/>
      <c r="D13827" s="5"/>
      <c r="E13827" s="5"/>
      <c r="F13827" s="5"/>
      <c r="G13827" s="5"/>
      <c r="H13827" s="5"/>
      <c r="I13827" s="3"/>
      <c r="J13827" s="5"/>
      <c r="K13827" s="5"/>
      <c r="L13827" s="5"/>
      <c r="M13827" s="5"/>
      <c r="AJ13827" s="5"/>
      <c r="AK13827" s="5"/>
      <c r="AL13827" s="3"/>
      <c r="AM13827" s="3"/>
      <c r="AN13827" s="5"/>
      <c r="AO13827" s="5"/>
      <c r="AP13827" s="5"/>
      <c r="AQ13827" s="5"/>
      <c r="AR13827" s="5"/>
      <c r="AS13827" s="5"/>
      <c r="AT13827" s="3"/>
      <c r="AU13827" s="5"/>
      <c r="AV13827" s="3"/>
      <c r="AW13827" s="3"/>
      <c r="AX13827" s="3"/>
      <c r="AY13827" s="3"/>
      <c r="AZ13827" s="3"/>
      <c r="BA13827" s="3"/>
      <c r="BB13827" s="3"/>
      <c r="BC13827" s="3"/>
      <c r="BD13827" s="3"/>
      <c r="BE13827" s="3"/>
      <c r="BF13827" s="3"/>
      <c r="BG13827" s="3"/>
    </row>
    <row r="13828" spans="1:59" x14ac:dyDescent="0.25">
      <c r="A13828" s="2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  <c r="L13828" s="5"/>
      <c r="M13828" s="5"/>
      <c r="AJ13828" s="5"/>
      <c r="AK13828" s="5"/>
      <c r="AL13828" s="3"/>
      <c r="AM13828" s="3"/>
      <c r="AN13828" s="5"/>
      <c r="AO13828" s="5"/>
      <c r="AP13828" s="5"/>
      <c r="AQ13828" s="5"/>
      <c r="AR13828" s="5"/>
      <c r="AS13828" s="5"/>
      <c r="AT13828" s="3"/>
      <c r="AU13828" s="5"/>
      <c r="AV13828" s="3"/>
      <c r="AW13828" s="3"/>
      <c r="AX13828" s="3"/>
      <c r="AY13828" s="3"/>
      <c r="AZ13828" s="3"/>
      <c r="BA13828" s="3"/>
      <c r="BB13828" s="3"/>
      <c r="BC13828" s="3"/>
      <c r="BD13828" s="3"/>
      <c r="BE13828" s="3"/>
      <c r="BF13828" s="3"/>
      <c r="BG13828" s="3"/>
    </row>
    <row r="13829" spans="1:59" x14ac:dyDescent="0.25">
      <c r="A13829" s="2"/>
      <c r="B13829" s="5"/>
      <c r="C13829" s="5"/>
      <c r="D13829" s="5"/>
      <c r="E13829" s="5"/>
      <c r="F13829" s="5"/>
      <c r="G13829" s="5"/>
      <c r="H13829" s="5"/>
      <c r="I13829" s="3"/>
      <c r="J13829" s="5"/>
      <c r="K13829" s="5"/>
      <c r="L13829" s="5"/>
      <c r="M13829" s="5"/>
      <c r="AJ13829" s="5"/>
      <c r="AK13829" s="5"/>
      <c r="AL13829" s="3"/>
      <c r="AM13829" s="3"/>
      <c r="AN13829" s="5"/>
      <c r="AO13829" s="5"/>
      <c r="AP13829" s="5"/>
      <c r="AQ13829" s="5"/>
      <c r="AR13829" s="5"/>
      <c r="AS13829" s="5"/>
      <c r="AT13829" s="3"/>
      <c r="AU13829" s="5"/>
      <c r="AV13829" s="3"/>
      <c r="AW13829" s="3"/>
      <c r="AX13829" s="3"/>
      <c r="AY13829" s="3"/>
      <c r="AZ13829" s="3"/>
      <c r="BA13829" s="3"/>
      <c r="BB13829" s="3"/>
      <c r="BC13829" s="3"/>
      <c r="BD13829" s="3"/>
      <c r="BE13829" s="3"/>
      <c r="BF13829" s="3"/>
      <c r="BG13829" s="3"/>
    </row>
    <row r="13830" spans="1:59" x14ac:dyDescent="0.25">
      <c r="A13830" s="2"/>
      <c r="B13830" s="5"/>
      <c r="C13830" s="5"/>
      <c r="D13830" s="5"/>
      <c r="E13830" s="5"/>
      <c r="F13830" s="5"/>
      <c r="G13830" s="5"/>
      <c r="H13830" s="5"/>
      <c r="I13830" s="3"/>
      <c r="J13830" s="5"/>
      <c r="K13830" s="5"/>
      <c r="L13830" s="5"/>
      <c r="M13830" s="5"/>
      <c r="AJ13830" s="5"/>
      <c r="AK13830" s="5"/>
      <c r="AL13830" s="3"/>
      <c r="AM13830" s="3"/>
      <c r="AN13830" s="5"/>
      <c r="AO13830" s="5"/>
      <c r="AP13830" s="5"/>
      <c r="AQ13830" s="5"/>
      <c r="AR13830" s="5"/>
      <c r="AS13830" s="5"/>
      <c r="AT13830" s="3"/>
      <c r="AU13830" s="5"/>
      <c r="AV13830" s="3"/>
      <c r="AW13830" s="3"/>
      <c r="AX13830" s="3"/>
      <c r="AY13830" s="3"/>
      <c r="AZ13830" s="3"/>
      <c r="BA13830" s="3"/>
      <c r="BB13830" s="3"/>
      <c r="BC13830" s="3"/>
      <c r="BD13830" s="3"/>
      <c r="BE13830" s="3"/>
      <c r="BF13830" s="3"/>
      <c r="BG13830" s="3"/>
    </row>
    <row r="13831" spans="1:59" x14ac:dyDescent="0.25">
      <c r="A13831" s="2"/>
      <c r="B13831" s="5"/>
      <c r="C13831" s="5"/>
      <c r="D13831" s="5"/>
      <c r="E13831" s="5"/>
      <c r="F13831" s="5"/>
      <c r="G13831" s="5"/>
      <c r="H13831" s="5"/>
      <c r="I13831" s="3"/>
      <c r="J13831" s="5"/>
      <c r="K13831" s="5"/>
      <c r="L13831" s="5"/>
      <c r="M13831" s="5"/>
      <c r="AJ13831" s="5"/>
      <c r="AK13831" s="5"/>
      <c r="AL13831" s="3"/>
      <c r="AM13831" s="3"/>
      <c r="AN13831" s="5"/>
      <c r="AO13831" s="5"/>
      <c r="AP13831" s="5"/>
      <c r="AQ13831" s="5"/>
      <c r="AR13831" s="5"/>
      <c r="AS13831" s="5"/>
      <c r="AT13831" s="3"/>
      <c r="AU13831" s="5"/>
      <c r="AV13831" s="3"/>
      <c r="AW13831" s="3"/>
      <c r="AX13831" s="3"/>
      <c r="AY13831" s="3"/>
      <c r="AZ13831" s="3"/>
      <c r="BA13831" s="3"/>
      <c r="BB13831" s="3"/>
      <c r="BC13831" s="3"/>
      <c r="BD13831" s="3"/>
      <c r="BE13831" s="3"/>
      <c r="BF13831" s="3"/>
      <c r="BG13831" s="3"/>
    </row>
    <row r="13832" spans="1:59" x14ac:dyDescent="0.25">
      <c r="A13832" s="2"/>
      <c r="B13832" s="5"/>
      <c r="C13832" s="5"/>
      <c r="D13832" s="5"/>
      <c r="E13832" s="5"/>
      <c r="F13832" s="5"/>
      <c r="G13832" s="5"/>
      <c r="H13832" s="5"/>
      <c r="I13832" s="3"/>
      <c r="J13832" s="5"/>
      <c r="K13832" s="5"/>
      <c r="L13832" s="5"/>
      <c r="M13832" s="5"/>
      <c r="AJ13832" s="5"/>
      <c r="AK13832" s="5"/>
      <c r="AL13832" s="3"/>
      <c r="AM13832" s="3"/>
      <c r="AN13832" s="5"/>
      <c r="AO13832" s="5"/>
      <c r="AP13832" s="5"/>
      <c r="AQ13832" s="5"/>
      <c r="AR13832" s="5"/>
      <c r="AS13832" s="5"/>
      <c r="AT13832" s="3"/>
      <c r="AU13832" s="5"/>
      <c r="AV13832" s="3"/>
      <c r="AW13832" s="3"/>
      <c r="AX13832" s="3"/>
      <c r="AY13832" s="3"/>
      <c r="AZ13832" s="3"/>
      <c r="BA13832" s="3"/>
      <c r="BB13832" s="3"/>
      <c r="BC13832" s="3"/>
      <c r="BD13832" s="3"/>
      <c r="BE13832" s="3"/>
      <c r="BF13832" s="3"/>
      <c r="BG13832" s="3"/>
    </row>
    <row r="13833" spans="1:59" x14ac:dyDescent="0.25">
      <c r="A13833" s="2"/>
      <c r="B13833" s="5"/>
      <c r="C13833" s="5"/>
      <c r="D13833" s="5"/>
      <c r="E13833" s="5"/>
      <c r="F13833" s="5"/>
      <c r="G13833" s="5"/>
      <c r="H13833" s="5"/>
      <c r="I13833" s="3"/>
      <c r="J13833" s="5"/>
      <c r="K13833" s="5"/>
      <c r="L13833" s="5"/>
      <c r="M13833" s="5"/>
      <c r="AJ13833" s="5"/>
      <c r="AK13833" s="5"/>
      <c r="AL13833" s="3"/>
      <c r="AM13833" s="3"/>
      <c r="AN13833" s="5"/>
      <c r="AO13833" s="5"/>
      <c r="AP13833" s="5"/>
      <c r="AQ13833" s="5"/>
      <c r="AR13833" s="5"/>
      <c r="AS13833" s="5"/>
      <c r="AT13833" s="3"/>
      <c r="AU13833" s="5"/>
      <c r="AV13833" s="3"/>
      <c r="AW13833" s="3"/>
      <c r="AX13833" s="3"/>
      <c r="AY13833" s="3"/>
      <c r="AZ13833" s="3"/>
      <c r="BA13833" s="3"/>
      <c r="BB13833" s="3"/>
      <c r="BC13833" s="3"/>
      <c r="BD13833" s="3"/>
      <c r="BE13833" s="3"/>
      <c r="BF13833" s="3"/>
      <c r="BG13833" s="3"/>
    </row>
    <row r="13834" spans="1:59" x14ac:dyDescent="0.25">
      <c r="A13834" s="2"/>
      <c r="B13834" s="5"/>
      <c r="C13834" s="5"/>
      <c r="D13834" s="5"/>
      <c r="E13834" s="5"/>
      <c r="F13834" s="5"/>
      <c r="G13834" s="5"/>
      <c r="H13834" s="5"/>
      <c r="I13834" s="3"/>
      <c r="J13834" s="5"/>
      <c r="K13834" s="5"/>
      <c r="L13834" s="5"/>
      <c r="M13834" s="5"/>
      <c r="AJ13834" s="5"/>
      <c r="AK13834" s="5"/>
      <c r="AL13834" s="3"/>
      <c r="AM13834" s="3"/>
      <c r="AN13834" s="5"/>
      <c r="AO13834" s="5"/>
      <c r="AP13834" s="5"/>
      <c r="AQ13834" s="5"/>
      <c r="AR13834" s="5"/>
      <c r="AS13834" s="5"/>
      <c r="AT13834" s="3"/>
      <c r="AU13834" s="5"/>
      <c r="AV13834" s="3"/>
      <c r="AW13834" s="3"/>
      <c r="AX13834" s="3"/>
      <c r="AY13834" s="3"/>
      <c r="AZ13834" s="3"/>
      <c r="BA13834" s="3"/>
      <c r="BB13834" s="3"/>
      <c r="BC13834" s="3"/>
      <c r="BD13834" s="3"/>
      <c r="BE13834" s="3"/>
      <c r="BF13834" s="3"/>
      <c r="BG13834" s="3"/>
    </row>
    <row r="13835" spans="1:59" x14ac:dyDescent="0.25">
      <c r="A13835" s="2"/>
      <c r="B13835" s="5"/>
      <c r="C13835" s="5"/>
      <c r="D13835" s="5"/>
      <c r="E13835" s="5"/>
      <c r="F13835" s="5"/>
      <c r="G13835" s="5"/>
      <c r="H13835" s="5"/>
      <c r="I13835" s="3"/>
      <c r="J13835" s="5"/>
      <c r="K13835" s="5"/>
      <c r="L13835" s="5"/>
      <c r="M13835" s="5"/>
      <c r="AJ13835" s="5"/>
      <c r="AK13835" s="5"/>
      <c r="AL13835" s="3"/>
      <c r="AM13835" s="3"/>
      <c r="AN13835" s="5"/>
      <c r="AO13835" s="5"/>
      <c r="AP13835" s="5"/>
      <c r="AQ13835" s="5"/>
      <c r="AR13835" s="5"/>
      <c r="AS13835" s="5"/>
      <c r="AT13835" s="3"/>
      <c r="AU13835" s="5"/>
      <c r="AV13835" s="3"/>
      <c r="AW13835" s="3"/>
      <c r="AX13835" s="3"/>
      <c r="AY13835" s="3"/>
      <c r="AZ13835" s="3"/>
      <c r="BA13835" s="3"/>
      <c r="BB13835" s="3"/>
      <c r="BC13835" s="3"/>
      <c r="BD13835" s="3"/>
      <c r="BE13835" s="3"/>
      <c r="BF13835" s="3"/>
      <c r="BG13835" s="3"/>
    </row>
    <row r="13836" spans="1:59" x14ac:dyDescent="0.25">
      <c r="A13836" s="2"/>
      <c r="B13836" s="5"/>
      <c r="C13836" s="5"/>
      <c r="D13836" s="5"/>
      <c r="E13836" s="5"/>
      <c r="F13836" s="5"/>
      <c r="G13836" s="5"/>
      <c r="H13836" s="5"/>
      <c r="I13836" s="3"/>
      <c r="J13836" s="5"/>
      <c r="K13836" s="5"/>
      <c r="L13836" s="5"/>
      <c r="M13836" s="5"/>
      <c r="AJ13836" s="5"/>
      <c r="AK13836" s="5"/>
      <c r="AL13836" s="3"/>
      <c r="AM13836" s="3"/>
      <c r="AN13836" s="5"/>
      <c r="AO13836" s="5"/>
      <c r="AP13836" s="5"/>
      <c r="AQ13836" s="5"/>
      <c r="AR13836" s="5"/>
      <c r="AS13836" s="5"/>
      <c r="AT13836" s="3"/>
      <c r="AU13836" s="5"/>
      <c r="AV13836" s="3"/>
      <c r="AW13836" s="3"/>
      <c r="AX13836" s="3"/>
      <c r="AY13836" s="3"/>
      <c r="AZ13836" s="3"/>
      <c r="BA13836" s="3"/>
      <c r="BB13836" s="3"/>
      <c r="BC13836" s="3"/>
      <c r="BD13836" s="3"/>
      <c r="BE13836" s="3"/>
      <c r="BF13836" s="3"/>
      <c r="BG13836" s="3"/>
    </row>
    <row r="13837" spans="1:59" x14ac:dyDescent="0.25">
      <c r="A13837" s="2"/>
      <c r="B13837" s="5"/>
      <c r="C13837" s="5"/>
      <c r="D13837" s="5"/>
      <c r="E13837" s="5"/>
      <c r="F13837" s="5"/>
      <c r="G13837" s="5"/>
      <c r="H13837" s="5"/>
      <c r="I13837" s="3"/>
      <c r="J13837" s="5"/>
      <c r="K13837" s="5"/>
      <c r="L13837" s="5"/>
      <c r="M13837" s="5"/>
      <c r="AJ13837" s="5"/>
      <c r="AK13837" s="5"/>
      <c r="AL13837" s="3"/>
      <c r="AM13837" s="3"/>
      <c r="AN13837" s="5"/>
      <c r="AO13837" s="5"/>
      <c r="AP13837" s="5"/>
      <c r="AQ13837" s="5"/>
      <c r="AR13837" s="5"/>
      <c r="AS13837" s="5"/>
      <c r="AT13837" s="3"/>
      <c r="AU13837" s="5"/>
      <c r="AV13837" s="3"/>
      <c r="AW13837" s="3"/>
      <c r="AX13837" s="3"/>
      <c r="AY13837" s="3"/>
      <c r="AZ13837" s="3"/>
      <c r="BA13837" s="3"/>
      <c r="BB13837" s="3"/>
      <c r="BC13837" s="3"/>
      <c r="BD13837" s="3"/>
      <c r="BE13837" s="3"/>
      <c r="BF13837" s="3"/>
      <c r="BG13837" s="3"/>
    </row>
    <row r="13838" spans="1:59" x14ac:dyDescent="0.25">
      <c r="A13838" s="2"/>
      <c r="B13838" s="5"/>
      <c r="C13838" s="5"/>
      <c r="D13838" s="5"/>
      <c r="E13838" s="5"/>
      <c r="F13838" s="5"/>
      <c r="G13838" s="5"/>
      <c r="H13838" s="5"/>
      <c r="I13838" s="3"/>
      <c r="J13838" s="5"/>
      <c r="K13838" s="5"/>
      <c r="L13838" s="5"/>
      <c r="M13838" s="5"/>
      <c r="AJ13838" s="5"/>
      <c r="AK13838" s="5"/>
      <c r="AL13838" s="3"/>
      <c r="AM13838" s="3"/>
      <c r="AN13838" s="5"/>
      <c r="AO13838" s="5"/>
      <c r="AP13838" s="5"/>
      <c r="AQ13838" s="5"/>
      <c r="AR13838" s="5"/>
      <c r="AS13838" s="5"/>
      <c r="AT13838" s="3"/>
      <c r="AU13838" s="5"/>
      <c r="AV13838" s="3"/>
      <c r="AW13838" s="3"/>
      <c r="AX13838" s="3"/>
      <c r="AY13838" s="3"/>
      <c r="AZ13838" s="3"/>
      <c r="BA13838" s="3"/>
      <c r="BB13838" s="3"/>
      <c r="BC13838" s="3"/>
      <c r="BD13838" s="3"/>
      <c r="BE13838" s="3"/>
      <c r="BF13838" s="3"/>
      <c r="BG13838" s="3"/>
    </row>
    <row r="13839" spans="1:59" x14ac:dyDescent="0.25">
      <c r="A13839" s="2"/>
      <c r="B13839" s="5"/>
      <c r="C13839" s="5"/>
      <c r="D13839" s="5"/>
      <c r="E13839" s="5"/>
      <c r="F13839" s="5"/>
      <c r="G13839" s="5"/>
      <c r="H13839" s="5"/>
      <c r="I13839" s="3"/>
      <c r="J13839" s="5"/>
      <c r="K13839" s="5"/>
      <c r="L13839" s="5"/>
      <c r="M13839" s="5"/>
      <c r="AJ13839" s="5"/>
      <c r="AK13839" s="5"/>
      <c r="AL13839" s="3"/>
      <c r="AM13839" s="3"/>
      <c r="AN13839" s="5"/>
      <c r="AO13839" s="5"/>
      <c r="AP13839" s="5"/>
      <c r="AQ13839" s="5"/>
      <c r="AR13839" s="5"/>
      <c r="AS13839" s="5"/>
      <c r="AT13839" s="3"/>
      <c r="AU13839" s="5"/>
      <c r="AV13839" s="3"/>
      <c r="AW13839" s="3"/>
      <c r="AX13839" s="3"/>
      <c r="AY13839" s="3"/>
      <c r="AZ13839" s="3"/>
      <c r="BA13839" s="3"/>
      <c r="BB13839" s="3"/>
      <c r="BC13839" s="3"/>
      <c r="BD13839" s="3"/>
      <c r="BE13839" s="3"/>
      <c r="BF13839" s="3"/>
      <c r="BG13839" s="3"/>
    </row>
    <row r="13840" spans="1:59" x14ac:dyDescent="0.25">
      <c r="A13840" s="2"/>
      <c r="B13840" s="5"/>
      <c r="C13840" s="5"/>
      <c r="D13840" s="5"/>
      <c r="E13840" s="5"/>
      <c r="F13840" s="5"/>
      <c r="G13840" s="5"/>
      <c r="H13840" s="5"/>
      <c r="I13840" s="3"/>
      <c r="J13840" s="5"/>
      <c r="K13840" s="5"/>
      <c r="L13840" s="5"/>
      <c r="M13840" s="5"/>
      <c r="AJ13840" s="5"/>
      <c r="AK13840" s="5"/>
      <c r="AL13840" s="3"/>
      <c r="AM13840" s="3"/>
      <c r="AN13840" s="5"/>
      <c r="AO13840" s="5"/>
      <c r="AP13840" s="5"/>
      <c r="AQ13840" s="5"/>
      <c r="AR13840" s="5"/>
      <c r="AS13840" s="5"/>
      <c r="AT13840" s="3"/>
      <c r="AU13840" s="5"/>
      <c r="AV13840" s="3"/>
      <c r="AW13840" s="3"/>
      <c r="AX13840" s="3"/>
      <c r="AY13840" s="3"/>
      <c r="AZ13840" s="3"/>
      <c r="BA13840" s="3"/>
      <c r="BB13840" s="3"/>
      <c r="BC13840" s="3"/>
      <c r="BD13840" s="3"/>
      <c r="BE13840" s="3"/>
      <c r="BF13840" s="3"/>
      <c r="BG13840" s="3"/>
    </row>
    <row r="13841" spans="1:59" x14ac:dyDescent="0.25">
      <c r="A13841" s="2"/>
      <c r="B13841" s="5"/>
      <c r="C13841" s="5"/>
      <c r="D13841" s="5"/>
      <c r="E13841" s="5"/>
      <c r="F13841" s="5"/>
      <c r="G13841" s="5"/>
      <c r="H13841" s="5"/>
      <c r="I13841" s="3"/>
      <c r="J13841" s="5"/>
      <c r="K13841" s="5"/>
      <c r="L13841" s="5"/>
      <c r="M13841" s="5"/>
      <c r="AJ13841" s="5"/>
      <c r="AK13841" s="5"/>
      <c r="AL13841" s="3"/>
      <c r="AM13841" s="3"/>
      <c r="AN13841" s="5"/>
      <c r="AO13841" s="5"/>
      <c r="AP13841" s="5"/>
      <c r="AQ13841" s="5"/>
      <c r="AR13841" s="5"/>
      <c r="AS13841" s="5"/>
      <c r="AT13841" s="3"/>
      <c r="AU13841" s="5"/>
      <c r="AV13841" s="3"/>
      <c r="AW13841" s="3"/>
      <c r="AX13841" s="3"/>
      <c r="AY13841" s="3"/>
      <c r="AZ13841" s="3"/>
      <c r="BA13841" s="3"/>
      <c r="BB13841" s="3"/>
      <c r="BC13841" s="3"/>
      <c r="BD13841" s="3"/>
      <c r="BE13841" s="3"/>
      <c r="BF13841" s="3"/>
      <c r="BG13841" s="3"/>
    </row>
    <row r="13842" spans="1:59" x14ac:dyDescent="0.25">
      <c r="A13842" s="2"/>
      <c r="B13842" s="5"/>
      <c r="C13842" s="5"/>
      <c r="D13842" s="5"/>
      <c r="E13842" s="5"/>
      <c r="F13842" s="5"/>
      <c r="G13842" s="5"/>
      <c r="H13842" s="5"/>
      <c r="I13842" s="3"/>
      <c r="J13842" s="5"/>
      <c r="K13842" s="5"/>
      <c r="L13842" s="5"/>
      <c r="M13842" s="5"/>
      <c r="AJ13842" s="5"/>
      <c r="AK13842" s="5"/>
      <c r="AL13842" s="3"/>
      <c r="AM13842" s="3"/>
      <c r="AN13842" s="5"/>
      <c r="AO13842" s="5"/>
      <c r="AP13842" s="5"/>
      <c r="AQ13842" s="5"/>
      <c r="AR13842" s="5"/>
      <c r="AS13842" s="5"/>
      <c r="AT13842" s="3"/>
      <c r="AU13842" s="5"/>
      <c r="AV13842" s="3"/>
      <c r="AW13842" s="3"/>
      <c r="AX13842" s="3"/>
      <c r="AY13842" s="3"/>
      <c r="AZ13842" s="3"/>
      <c r="BA13842" s="3"/>
      <c r="BB13842" s="3"/>
      <c r="BC13842" s="3"/>
      <c r="BD13842" s="3"/>
      <c r="BE13842" s="3"/>
      <c r="BF13842" s="3"/>
      <c r="BG13842" s="3"/>
    </row>
    <row r="13843" spans="1:59" x14ac:dyDescent="0.25">
      <c r="A13843" s="2"/>
      <c r="B13843" s="5"/>
      <c r="C13843" s="5"/>
      <c r="D13843" s="5"/>
      <c r="E13843" s="5"/>
      <c r="F13843" s="5"/>
      <c r="G13843" s="5"/>
      <c r="H13843" s="5"/>
      <c r="I13843" s="3"/>
      <c r="J13843" s="5"/>
      <c r="K13843" s="5"/>
      <c r="L13843" s="5"/>
      <c r="M13843" s="5"/>
      <c r="AJ13843" s="5"/>
      <c r="AK13843" s="5"/>
      <c r="AL13843" s="3"/>
      <c r="AM13843" s="3"/>
      <c r="AN13843" s="5"/>
      <c r="AO13843" s="5"/>
      <c r="AP13843" s="5"/>
      <c r="AQ13843" s="5"/>
      <c r="AR13843" s="5"/>
      <c r="AS13843" s="5"/>
      <c r="AT13843" s="3"/>
      <c r="AU13843" s="5"/>
      <c r="AV13843" s="3"/>
      <c r="AW13843" s="3"/>
      <c r="AX13843" s="3"/>
      <c r="AY13843" s="3"/>
      <c r="AZ13843" s="3"/>
      <c r="BA13843" s="3"/>
      <c r="BB13843" s="3"/>
      <c r="BC13843" s="3"/>
      <c r="BD13843" s="3"/>
      <c r="BE13843" s="3"/>
      <c r="BF13843" s="3"/>
      <c r="BG13843" s="3"/>
    </row>
    <row r="13844" spans="1:59" x14ac:dyDescent="0.25">
      <c r="A13844" s="2"/>
      <c r="B13844" s="5"/>
      <c r="C13844" s="5"/>
      <c r="D13844" s="5"/>
      <c r="E13844" s="5"/>
      <c r="F13844" s="5"/>
      <c r="G13844" s="5"/>
      <c r="H13844" s="5"/>
      <c r="I13844" s="3"/>
      <c r="J13844" s="5"/>
      <c r="K13844" s="5"/>
      <c r="L13844" s="5"/>
      <c r="M13844" s="5"/>
      <c r="AJ13844" s="5"/>
      <c r="AK13844" s="5"/>
      <c r="AL13844" s="3"/>
      <c r="AM13844" s="3"/>
      <c r="AN13844" s="5"/>
      <c r="AO13844" s="5"/>
      <c r="AP13844" s="5"/>
      <c r="AQ13844" s="5"/>
      <c r="AR13844" s="5"/>
      <c r="AS13844" s="5"/>
      <c r="AT13844" s="3"/>
      <c r="AU13844" s="5"/>
      <c r="AV13844" s="3"/>
      <c r="AW13844" s="3"/>
      <c r="AX13844" s="3"/>
      <c r="AY13844" s="3"/>
      <c r="AZ13844" s="3"/>
      <c r="BA13844" s="3"/>
      <c r="BB13844" s="3"/>
      <c r="BC13844" s="3"/>
      <c r="BD13844" s="3"/>
      <c r="BE13844" s="3"/>
      <c r="BF13844" s="3"/>
      <c r="BG13844" s="3"/>
    </row>
    <row r="13845" spans="1:59" x14ac:dyDescent="0.25">
      <c r="A13845" s="2"/>
      <c r="B13845" s="5"/>
      <c r="C13845" s="5"/>
      <c r="D13845" s="5"/>
      <c r="E13845" s="5"/>
      <c r="F13845" s="5"/>
      <c r="G13845" s="5"/>
      <c r="H13845" s="5"/>
      <c r="I13845" s="3"/>
      <c r="J13845" s="5"/>
      <c r="K13845" s="5"/>
      <c r="L13845" s="5"/>
      <c r="M13845" s="5"/>
      <c r="AJ13845" s="5"/>
      <c r="AK13845" s="5"/>
      <c r="AL13845" s="3"/>
      <c r="AM13845" s="3"/>
      <c r="AN13845" s="5"/>
      <c r="AO13845" s="5"/>
      <c r="AP13845" s="5"/>
      <c r="AQ13845" s="5"/>
      <c r="AR13845" s="5"/>
      <c r="AS13845" s="5"/>
      <c r="AT13845" s="3"/>
      <c r="AU13845" s="5"/>
      <c r="AV13845" s="3"/>
      <c r="AW13845" s="3"/>
      <c r="AX13845" s="3"/>
      <c r="AY13845" s="3"/>
      <c r="AZ13845" s="3"/>
      <c r="BA13845" s="3"/>
      <c r="BB13845" s="3"/>
      <c r="BC13845" s="3"/>
      <c r="BD13845" s="3"/>
      <c r="BE13845" s="3"/>
      <c r="BF13845" s="3"/>
      <c r="BG13845" s="3"/>
    </row>
    <row r="13846" spans="1:59" x14ac:dyDescent="0.25">
      <c r="A13846" s="2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  <c r="L13846" s="5"/>
      <c r="M13846" s="5"/>
      <c r="AJ13846" s="5"/>
      <c r="AK13846" s="5"/>
      <c r="AL13846" s="3"/>
      <c r="AM13846" s="3"/>
      <c r="AN13846" s="5"/>
      <c r="AO13846" s="5"/>
      <c r="AP13846" s="5"/>
      <c r="AQ13846" s="5"/>
      <c r="AR13846" s="5"/>
      <c r="AS13846" s="5"/>
      <c r="AT13846" s="3"/>
      <c r="AU13846" s="5"/>
      <c r="AV13846" s="3"/>
      <c r="AW13846" s="3"/>
      <c r="AX13846" s="3"/>
      <c r="AY13846" s="3"/>
      <c r="AZ13846" s="3"/>
      <c r="BA13846" s="3"/>
      <c r="BB13846" s="3"/>
      <c r="BC13846" s="3"/>
      <c r="BD13846" s="3"/>
      <c r="BE13846" s="3"/>
      <c r="BF13846" s="3"/>
      <c r="BG13846" s="3"/>
    </row>
    <row r="13847" spans="1:59" x14ac:dyDescent="0.25">
      <c r="A13847" s="2"/>
      <c r="B13847" s="5"/>
      <c r="C13847" s="5"/>
      <c r="D13847" s="5"/>
      <c r="E13847" s="5"/>
      <c r="F13847" s="5"/>
      <c r="G13847" s="5"/>
      <c r="H13847" s="5"/>
      <c r="I13847" s="3"/>
      <c r="J13847" s="5"/>
      <c r="K13847" s="5"/>
      <c r="L13847" s="5"/>
      <c r="M13847" s="5"/>
      <c r="AJ13847" s="5"/>
      <c r="AK13847" s="5"/>
      <c r="AL13847" s="3"/>
      <c r="AM13847" s="3"/>
      <c r="AN13847" s="5"/>
      <c r="AO13847" s="5"/>
      <c r="AP13847" s="5"/>
      <c r="AQ13847" s="5"/>
      <c r="AR13847" s="5"/>
      <c r="AS13847" s="5"/>
      <c r="AT13847" s="3"/>
      <c r="AU13847" s="5"/>
      <c r="AV13847" s="3"/>
      <c r="AW13847" s="3"/>
      <c r="AX13847" s="3"/>
      <c r="AY13847" s="3"/>
      <c r="AZ13847" s="3"/>
      <c r="BA13847" s="3"/>
      <c r="BB13847" s="3"/>
      <c r="BC13847" s="3"/>
      <c r="BD13847" s="3"/>
      <c r="BE13847" s="3"/>
      <c r="BF13847" s="3"/>
      <c r="BG13847" s="3"/>
    </row>
    <row r="13848" spans="1:59" x14ac:dyDescent="0.25">
      <c r="A13848" s="2"/>
      <c r="B13848" s="5"/>
      <c r="C13848" s="5"/>
      <c r="D13848" s="5"/>
      <c r="E13848" s="5"/>
      <c r="F13848" s="5"/>
      <c r="G13848" s="5"/>
      <c r="H13848" s="5"/>
      <c r="I13848" s="3"/>
      <c r="J13848" s="5"/>
      <c r="K13848" s="5"/>
      <c r="L13848" s="5"/>
      <c r="M13848" s="5"/>
      <c r="AJ13848" s="5"/>
      <c r="AK13848" s="5"/>
      <c r="AL13848" s="3"/>
      <c r="AM13848" s="3"/>
      <c r="AN13848" s="5"/>
      <c r="AO13848" s="5"/>
      <c r="AP13848" s="5"/>
      <c r="AQ13848" s="5"/>
      <c r="AR13848" s="5"/>
      <c r="AS13848" s="5"/>
      <c r="AT13848" s="3"/>
      <c r="AU13848" s="5"/>
      <c r="AV13848" s="3"/>
      <c r="AW13848" s="3"/>
      <c r="AX13848" s="3"/>
      <c r="AY13848" s="3"/>
      <c r="AZ13848" s="3"/>
      <c r="BA13848" s="3"/>
      <c r="BB13848" s="3"/>
      <c r="BC13848" s="3"/>
      <c r="BD13848" s="3"/>
      <c r="BE13848" s="3"/>
      <c r="BF13848" s="3"/>
      <c r="BG13848" s="3"/>
    </row>
    <row r="13849" spans="1:59" x14ac:dyDescent="0.25">
      <c r="A13849" s="2"/>
      <c r="B13849" s="5"/>
      <c r="C13849" s="5"/>
      <c r="D13849" s="5"/>
      <c r="E13849" s="5"/>
      <c r="F13849" s="5"/>
      <c r="G13849" s="5"/>
      <c r="H13849" s="5"/>
      <c r="I13849" s="3"/>
      <c r="J13849" s="5"/>
      <c r="K13849" s="5"/>
      <c r="L13849" s="5"/>
      <c r="M13849" s="5"/>
      <c r="AJ13849" s="5"/>
      <c r="AK13849" s="5"/>
      <c r="AL13849" s="3"/>
      <c r="AM13849" s="3"/>
      <c r="AN13849" s="5"/>
      <c r="AO13849" s="5"/>
      <c r="AP13849" s="5"/>
      <c r="AQ13849" s="5"/>
      <c r="AR13849" s="5"/>
      <c r="AS13849" s="5"/>
      <c r="AT13849" s="3"/>
      <c r="AU13849" s="5"/>
      <c r="AV13849" s="3"/>
      <c r="AW13849" s="3"/>
      <c r="AX13849" s="3"/>
      <c r="AY13849" s="3"/>
      <c r="AZ13849" s="3"/>
      <c r="BA13849" s="3"/>
      <c r="BB13849" s="3"/>
      <c r="BC13849" s="3"/>
      <c r="BD13849" s="3"/>
      <c r="BE13849" s="3"/>
      <c r="BF13849" s="3"/>
      <c r="BG13849" s="3"/>
    </row>
    <row r="13850" spans="1:59" x14ac:dyDescent="0.25">
      <c r="A13850" s="2"/>
      <c r="B13850" s="5"/>
      <c r="C13850" s="5"/>
      <c r="D13850" s="5"/>
      <c r="E13850" s="5"/>
      <c r="F13850" s="5"/>
      <c r="G13850" s="5"/>
      <c r="H13850" s="5"/>
      <c r="I13850" s="3"/>
      <c r="J13850" s="5"/>
      <c r="K13850" s="5"/>
      <c r="L13850" s="5"/>
      <c r="M13850" s="5"/>
      <c r="AJ13850" s="5"/>
      <c r="AK13850" s="5"/>
      <c r="AL13850" s="3"/>
      <c r="AM13850" s="3"/>
      <c r="AN13850" s="5"/>
      <c r="AO13850" s="5"/>
      <c r="AP13850" s="5"/>
      <c r="AQ13850" s="5"/>
      <c r="AR13850" s="5"/>
      <c r="AS13850" s="5"/>
      <c r="AT13850" s="3"/>
      <c r="AU13850" s="5"/>
      <c r="AV13850" s="3"/>
      <c r="AW13850" s="3"/>
      <c r="AX13850" s="3"/>
      <c r="AY13850" s="3"/>
      <c r="AZ13850" s="3"/>
      <c r="BA13850" s="3"/>
      <c r="BB13850" s="3"/>
      <c r="BC13850" s="3"/>
      <c r="BD13850" s="3"/>
      <c r="BE13850" s="3"/>
      <c r="BF13850" s="3"/>
      <c r="BG13850" s="3"/>
    </row>
    <row r="13851" spans="1:59" x14ac:dyDescent="0.25">
      <c r="A13851" s="2"/>
      <c r="B13851" s="5"/>
      <c r="C13851" s="5"/>
      <c r="D13851" s="5"/>
      <c r="E13851" s="5"/>
      <c r="F13851" s="5"/>
      <c r="G13851" s="5"/>
      <c r="H13851" s="5"/>
      <c r="I13851" s="3"/>
      <c r="J13851" s="5"/>
      <c r="K13851" s="5"/>
      <c r="L13851" s="5"/>
      <c r="M13851" s="5"/>
      <c r="AJ13851" s="5"/>
      <c r="AK13851" s="5"/>
      <c r="AL13851" s="3"/>
      <c r="AM13851" s="3"/>
      <c r="AN13851" s="5"/>
      <c r="AO13851" s="5"/>
      <c r="AP13851" s="5"/>
      <c r="AQ13851" s="5"/>
      <c r="AR13851" s="5"/>
      <c r="AS13851" s="5"/>
      <c r="AT13851" s="3"/>
      <c r="AU13851" s="5"/>
      <c r="AV13851" s="3"/>
      <c r="AW13851" s="3"/>
      <c r="AX13851" s="3"/>
      <c r="AY13851" s="3"/>
      <c r="AZ13851" s="3"/>
      <c r="BA13851" s="3"/>
      <c r="BB13851" s="3"/>
      <c r="BC13851" s="3"/>
      <c r="BD13851" s="3"/>
      <c r="BE13851" s="3"/>
      <c r="BF13851" s="3"/>
      <c r="BG13851" s="3"/>
    </row>
    <row r="13852" spans="1:59" x14ac:dyDescent="0.25">
      <c r="A13852" s="2"/>
      <c r="B13852" s="5"/>
      <c r="C13852" s="5"/>
      <c r="D13852" s="5"/>
      <c r="E13852" s="5"/>
      <c r="F13852" s="5"/>
      <c r="G13852" s="5"/>
      <c r="H13852" s="5"/>
      <c r="I13852" s="3"/>
      <c r="J13852" s="5"/>
      <c r="K13852" s="5"/>
      <c r="L13852" s="5"/>
      <c r="M13852" s="5"/>
      <c r="AJ13852" s="5"/>
      <c r="AK13852" s="5"/>
      <c r="AL13852" s="3"/>
      <c r="AM13852" s="3"/>
      <c r="AN13852" s="5"/>
      <c r="AO13852" s="5"/>
      <c r="AP13852" s="5"/>
      <c r="AQ13852" s="5"/>
      <c r="AR13852" s="5"/>
      <c r="AS13852" s="5"/>
      <c r="AT13852" s="3"/>
      <c r="AU13852" s="5"/>
      <c r="AV13852" s="3"/>
      <c r="AW13852" s="3"/>
      <c r="AX13852" s="3"/>
      <c r="AY13852" s="3"/>
      <c r="AZ13852" s="3"/>
      <c r="BA13852" s="3"/>
      <c r="BB13852" s="3"/>
      <c r="BC13852" s="3"/>
      <c r="BD13852" s="3"/>
      <c r="BE13852" s="3"/>
      <c r="BF13852" s="3"/>
      <c r="BG13852" s="3"/>
    </row>
    <row r="13853" spans="1:59" x14ac:dyDescent="0.25">
      <c r="A13853" s="2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  <c r="L13853" s="5"/>
      <c r="M13853" s="5"/>
      <c r="AJ13853" s="5"/>
      <c r="AK13853" s="5"/>
      <c r="AL13853" s="3"/>
      <c r="AM13853" s="3"/>
      <c r="AN13853" s="5"/>
      <c r="AO13853" s="5"/>
      <c r="AP13853" s="5"/>
      <c r="AQ13853" s="5"/>
      <c r="AR13853" s="5"/>
      <c r="AS13853" s="5"/>
      <c r="AT13853" s="3"/>
      <c r="AU13853" s="5"/>
      <c r="AV13853" s="3"/>
      <c r="AW13853" s="3"/>
      <c r="AX13853" s="3"/>
      <c r="AY13853" s="3"/>
      <c r="AZ13853" s="3"/>
      <c r="BA13853" s="3"/>
      <c r="BB13853" s="3"/>
      <c r="BC13853" s="3"/>
      <c r="BD13853" s="3"/>
      <c r="BE13853" s="3"/>
      <c r="BF13853" s="3"/>
      <c r="BG13853" s="3"/>
    </row>
    <row r="13854" spans="1:59" x14ac:dyDescent="0.25">
      <c r="A13854" s="2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  <c r="L13854" s="5"/>
      <c r="M13854" s="5"/>
      <c r="AJ13854" s="5"/>
      <c r="AK13854" s="5"/>
      <c r="AL13854" s="3"/>
      <c r="AM13854" s="3"/>
      <c r="AN13854" s="5"/>
      <c r="AO13854" s="5"/>
      <c r="AP13854" s="5"/>
      <c r="AQ13854" s="5"/>
      <c r="AR13854" s="5"/>
      <c r="AS13854" s="5"/>
      <c r="AT13854" s="3"/>
      <c r="AU13854" s="5"/>
      <c r="AV13854" s="3"/>
      <c r="AW13854" s="3"/>
      <c r="AX13854" s="3"/>
      <c r="AY13854" s="3"/>
      <c r="AZ13854" s="3"/>
      <c r="BA13854" s="3"/>
      <c r="BB13854" s="3"/>
      <c r="BC13854" s="3"/>
      <c r="BD13854" s="3"/>
      <c r="BE13854" s="3"/>
      <c r="BF13854" s="3"/>
      <c r="BG13854" s="3"/>
    </row>
    <row r="13855" spans="1:59" x14ac:dyDescent="0.25">
      <c r="A13855" s="2"/>
      <c r="B13855" s="5"/>
      <c r="C13855" s="5"/>
      <c r="D13855" s="5"/>
      <c r="E13855" s="5"/>
      <c r="F13855" s="5"/>
      <c r="G13855" s="5"/>
      <c r="H13855" s="5"/>
      <c r="I13855" s="3"/>
      <c r="J13855" s="5"/>
      <c r="K13855" s="5"/>
      <c r="L13855" s="5"/>
      <c r="M13855" s="5"/>
      <c r="AJ13855" s="5"/>
      <c r="AK13855" s="5"/>
      <c r="AL13855" s="3"/>
      <c r="AM13855" s="3"/>
      <c r="AN13855" s="5"/>
      <c r="AO13855" s="5"/>
      <c r="AP13855" s="5"/>
      <c r="AQ13855" s="5"/>
      <c r="AR13855" s="5"/>
      <c r="AS13855" s="5"/>
      <c r="AT13855" s="3"/>
      <c r="AU13855" s="5"/>
      <c r="AV13855" s="3"/>
      <c r="AW13855" s="3"/>
      <c r="AX13855" s="3"/>
      <c r="AY13855" s="3"/>
      <c r="AZ13855" s="3"/>
      <c r="BA13855" s="3"/>
      <c r="BB13855" s="3"/>
      <c r="BC13855" s="3"/>
      <c r="BD13855" s="3"/>
      <c r="BE13855" s="3"/>
      <c r="BF13855" s="3"/>
      <c r="BG13855" s="3"/>
    </row>
    <row r="13856" spans="1:59" x14ac:dyDescent="0.25">
      <c r="A13856" s="2"/>
      <c r="B13856" s="5"/>
      <c r="C13856" s="5"/>
      <c r="D13856" s="5"/>
      <c r="E13856" s="5"/>
      <c r="F13856" s="5"/>
      <c r="G13856" s="5"/>
      <c r="H13856" s="5"/>
      <c r="I13856" s="3"/>
      <c r="J13856" s="5"/>
      <c r="K13856" s="5"/>
      <c r="L13856" s="5"/>
      <c r="M13856" s="5"/>
      <c r="AJ13856" s="5"/>
      <c r="AK13856" s="5"/>
      <c r="AL13856" s="3"/>
      <c r="AM13856" s="3"/>
      <c r="AN13856" s="5"/>
      <c r="AO13856" s="5"/>
      <c r="AP13856" s="5"/>
      <c r="AQ13856" s="5"/>
      <c r="AR13856" s="5"/>
      <c r="AS13856" s="5"/>
      <c r="AT13856" s="3"/>
      <c r="AU13856" s="5"/>
      <c r="AV13856" s="3"/>
      <c r="AW13856" s="3"/>
      <c r="AX13856" s="3"/>
      <c r="AY13856" s="3"/>
      <c r="AZ13856" s="3"/>
      <c r="BA13856" s="3"/>
      <c r="BB13856" s="3"/>
      <c r="BC13856" s="3"/>
      <c r="BD13856" s="3"/>
      <c r="BE13856" s="3"/>
      <c r="BF13856" s="3"/>
      <c r="BG13856" s="3"/>
    </row>
    <row r="13857" spans="1:59" x14ac:dyDescent="0.25">
      <c r="A13857" s="2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5"/>
      <c r="M13857" s="5"/>
      <c r="AJ13857" s="5"/>
      <c r="AK13857" s="5"/>
      <c r="AL13857" s="3"/>
      <c r="AM13857" s="3"/>
      <c r="AN13857" s="5"/>
      <c r="AO13857" s="5"/>
      <c r="AP13857" s="5"/>
      <c r="AQ13857" s="5"/>
      <c r="AR13857" s="5"/>
      <c r="AS13857" s="5"/>
      <c r="AT13857" s="3"/>
      <c r="AU13857" s="5"/>
      <c r="AV13857" s="3"/>
      <c r="AW13857" s="3"/>
      <c r="AX13857" s="3"/>
      <c r="AY13857" s="3"/>
      <c r="AZ13857" s="3"/>
      <c r="BA13857" s="3"/>
      <c r="BB13857" s="3"/>
      <c r="BC13857" s="3"/>
      <c r="BD13857" s="3"/>
      <c r="BE13857" s="3"/>
      <c r="BF13857" s="3"/>
      <c r="BG13857" s="3"/>
    </row>
    <row r="13858" spans="1:59" x14ac:dyDescent="0.25">
      <c r="A13858" s="2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5"/>
      <c r="M13858" s="5"/>
      <c r="AJ13858" s="5"/>
      <c r="AK13858" s="5"/>
      <c r="AL13858" s="3"/>
      <c r="AM13858" s="3"/>
      <c r="AN13858" s="5"/>
      <c r="AO13858" s="5"/>
      <c r="AP13858" s="5"/>
      <c r="AQ13858" s="5"/>
      <c r="AR13858" s="5"/>
      <c r="AS13858" s="5"/>
      <c r="AT13858" s="3"/>
      <c r="AU13858" s="5"/>
      <c r="AV13858" s="3"/>
      <c r="AW13858" s="3"/>
      <c r="AX13858" s="3"/>
      <c r="AY13858" s="3"/>
      <c r="AZ13858" s="3"/>
      <c r="BA13858" s="3"/>
      <c r="BB13858" s="3"/>
      <c r="BC13858" s="3"/>
      <c r="BD13858" s="3"/>
      <c r="BE13858" s="3"/>
      <c r="BF13858" s="3"/>
      <c r="BG13858" s="3"/>
    </row>
    <row r="13859" spans="1:59" x14ac:dyDescent="0.25">
      <c r="A13859" s="2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  <c r="L13859" s="5"/>
      <c r="M13859" s="5"/>
      <c r="AJ13859" s="5"/>
      <c r="AK13859" s="5"/>
      <c r="AL13859" s="3"/>
      <c r="AM13859" s="3"/>
      <c r="AN13859" s="5"/>
      <c r="AO13859" s="5"/>
      <c r="AP13859" s="5"/>
      <c r="AQ13859" s="5"/>
      <c r="AR13859" s="5"/>
      <c r="AS13859" s="5"/>
      <c r="AT13859" s="3"/>
      <c r="AU13859" s="5"/>
      <c r="AV13859" s="3"/>
      <c r="AW13859" s="3"/>
      <c r="AX13859" s="3"/>
      <c r="AY13859" s="3"/>
      <c r="AZ13859" s="3"/>
      <c r="BA13859" s="3"/>
      <c r="BB13859" s="3"/>
      <c r="BC13859" s="3"/>
      <c r="BD13859" s="3"/>
      <c r="BE13859" s="3"/>
      <c r="BF13859" s="3"/>
      <c r="BG13859" s="3"/>
    </row>
    <row r="13860" spans="1:59" x14ac:dyDescent="0.25">
      <c r="A13860" s="2"/>
      <c r="B13860" s="5"/>
      <c r="C13860" s="5"/>
      <c r="D13860" s="5"/>
      <c r="E13860" s="5"/>
      <c r="F13860" s="5"/>
      <c r="G13860" s="5"/>
      <c r="H13860" s="5"/>
      <c r="I13860" s="3"/>
      <c r="J13860" s="5"/>
      <c r="K13860" s="5"/>
      <c r="L13860" s="5"/>
      <c r="M13860" s="5"/>
      <c r="AJ13860" s="5"/>
      <c r="AK13860" s="5"/>
      <c r="AL13860" s="3"/>
      <c r="AM13860" s="3"/>
      <c r="AN13860" s="5"/>
      <c r="AO13860" s="5"/>
      <c r="AP13860" s="5"/>
      <c r="AQ13860" s="5"/>
      <c r="AR13860" s="5"/>
      <c r="AS13860" s="5"/>
      <c r="AT13860" s="3"/>
      <c r="AU13860" s="5"/>
      <c r="AV13860" s="3"/>
      <c r="AW13860" s="3"/>
      <c r="AX13860" s="3"/>
      <c r="AY13860" s="3"/>
      <c r="AZ13860" s="3"/>
      <c r="BA13860" s="3"/>
      <c r="BB13860" s="3"/>
      <c r="BC13860" s="3"/>
      <c r="BD13860" s="3"/>
      <c r="BE13860" s="3"/>
      <c r="BF13860" s="3"/>
      <c r="BG13860" s="3"/>
    </row>
    <row r="13861" spans="1:59" x14ac:dyDescent="0.25">
      <c r="A13861" s="2"/>
      <c r="B13861" s="5"/>
      <c r="C13861" s="5"/>
      <c r="D13861" s="5"/>
      <c r="E13861" s="5"/>
      <c r="F13861" s="5"/>
      <c r="G13861" s="5"/>
      <c r="H13861" s="5"/>
      <c r="I13861" s="3"/>
      <c r="J13861" s="5"/>
      <c r="K13861" s="5"/>
      <c r="L13861" s="5"/>
      <c r="M13861" s="5"/>
      <c r="AJ13861" s="5"/>
      <c r="AK13861" s="5"/>
      <c r="AL13861" s="3"/>
      <c r="AM13861" s="3"/>
      <c r="AN13861" s="5"/>
      <c r="AO13861" s="5"/>
      <c r="AP13861" s="5"/>
      <c r="AQ13861" s="5"/>
      <c r="AR13861" s="5"/>
      <c r="AS13861" s="5"/>
      <c r="AT13861" s="3"/>
      <c r="AU13861" s="5"/>
      <c r="AV13861" s="3"/>
      <c r="AW13861" s="3"/>
      <c r="AX13861" s="3"/>
      <c r="AY13861" s="3"/>
      <c r="AZ13861" s="3"/>
      <c r="BA13861" s="3"/>
      <c r="BB13861" s="3"/>
      <c r="BC13861" s="3"/>
      <c r="BD13861" s="3"/>
      <c r="BE13861" s="3"/>
      <c r="BF13861" s="3"/>
      <c r="BG13861" s="3"/>
    </row>
    <row r="13862" spans="1:59" x14ac:dyDescent="0.25">
      <c r="A13862" s="2"/>
      <c r="B13862" s="5"/>
      <c r="C13862" s="5"/>
      <c r="D13862" s="5"/>
      <c r="E13862" s="5"/>
      <c r="F13862" s="5"/>
      <c r="G13862" s="5"/>
      <c r="H13862" s="5"/>
      <c r="I13862" s="3"/>
      <c r="J13862" s="5"/>
      <c r="K13862" s="5"/>
      <c r="L13862" s="5"/>
      <c r="M13862" s="5"/>
      <c r="AJ13862" s="5"/>
      <c r="AK13862" s="5"/>
      <c r="AL13862" s="3"/>
      <c r="AM13862" s="3"/>
      <c r="AN13862" s="5"/>
      <c r="AO13862" s="5"/>
      <c r="AP13862" s="5"/>
      <c r="AQ13862" s="5"/>
      <c r="AR13862" s="5"/>
      <c r="AS13862" s="5"/>
      <c r="AT13862" s="3"/>
      <c r="AU13862" s="5"/>
      <c r="AV13862" s="3"/>
      <c r="AW13862" s="3"/>
      <c r="AX13862" s="3"/>
      <c r="AY13862" s="3"/>
      <c r="AZ13862" s="3"/>
      <c r="BA13862" s="3"/>
      <c r="BB13862" s="3"/>
      <c r="BC13862" s="3"/>
      <c r="BD13862" s="3"/>
      <c r="BE13862" s="3"/>
      <c r="BF13862" s="3"/>
      <c r="BG13862" s="3"/>
    </row>
    <row r="13863" spans="1:59" x14ac:dyDescent="0.25">
      <c r="A13863" s="2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  <c r="L13863" s="5"/>
      <c r="M13863" s="5"/>
      <c r="AJ13863" s="5"/>
      <c r="AK13863" s="5"/>
      <c r="AL13863" s="3"/>
      <c r="AM13863" s="3"/>
      <c r="AN13863" s="5"/>
      <c r="AO13863" s="5"/>
      <c r="AP13863" s="5"/>
      <c r="AQ13863" s="5"/>
      <c r="AR13863" s="5"/>
      <c r="AS13863" s="5"/>
      <c r="AT13863" s="3"/>
      <c r="AU13863" s="5"/>
      <c r="AV13863" s="3"/>
      <c r="AW13863" s="3"/>
      <c r="AX13863" s="3"/>
      <c r="AY13863" s="3"/>
      <c r="AZ13863" s="3"/>
      <c r="BA13863" s="3"/>
      <c r="BB13863" s="3"/>
      <c r="BC13863" s="3"/>
      <c r="BD13863" s="3"/>
      <c r="BE13863" s="3"/>
      <c r="BF13863" s="3"/>
      <c r="BG13863" s="3"/>
    </row>
    <row r="13864" spans="1:59" x14ac:dyDescent="0.25">
      <c r="A13864" s="2"/>
      <c r="B13864" s="5"/>
      <c r="C13864" s="5"/>
      <c r="D13864" s="5"/>
      <c r="E13864" s="5"/>
      <c r="F13864" s="5"/>
      <c r="G13864" s="5"/>
      <c r="H13864" s="5"/>
      <c r="I13864" s="3"/>
      <c r="J13864" s="5"/>
      <c r="K13864" s="5"/>
      <c r="L13864" s="5"/>
      <c r="M13864" s="5"/>
      <c r="AJ13864" s="5"/>
      <c r="AK13864" s="5"/>
      <c r="AL13864" s="3"/>
      <c r="AM13864" s="3"/>
      <c r="AN13864" s="5"/>
      <c r="AO13864" s="5"/>
      <c r="AP13864" s="5"/>
      <c r="AQ13864" s="5"/>
      <c r="AR13864" s="5"/>
      <c r="AS13864" s="5"/>
      <c r="AT13864" s="3"/>
      <c r="AU13864" s="5"/>
      <c r="AV13864" s="3"/>
      <c r="AW13864" s="3"/>
      <c r="AX13864" s="3"/>
      <c r="AY13864" s="3"/>
      <c r="AZ13864" s="3"/>
      <c r="BA13864" s="3"/>
      <c r="BB13864" s="3"/>
      <c r="BC13864" s="3"/>
      <c r="BD13864" s="3"/>
      <c r="BE13864" s="3"/>
      <c r="BF13864" s="3"/>
      <c r="BG13864" s="3"/>
    </row>
    <row r="13865" spans="1:59" x14ac:dyDescent="0.25">
      <c r="A13865" s="2"/>
      <c r="B13865" s="5"/>
      <c r="C13865" s="5"/>
      <c r="D13865" s="5"/>
      <c r="E13865" s="5"/>
      <c r="F13865" s="5"/>
      <c r="G13865" s="5"/>
      <c r="H13865" s="5"/>
      <c r="I13865" s="3"/>
      <c r="J13865" s="5"/>
      <c r="K13865" s="5"/>
      <c r="L13865" s="5"/>
      <c r="M13865" s="5"/>
      <c r="AJ13865" s="5"/>
      <c r="AK13865" s="5"/>
      <c r="AL13865" s="3"/>
      <c r="AM13865" s="3"/>
      <c r="AN13865" s="5"/>
      <c r="AO13865" s="5"/>
      <c r="AP13865" s="5"/>
      <c r="AQ13865" s="5"/>
      <c r="AR13865" s="5"/>
      <c r="AS13865" s="5"/>
      <c r="AT13865" s="3"/>
      <c r="AU13865" s="5"/>
      <c r="AV13865" s="3"/>
      <c r="AW13865" s="3"/>
      <c r="AX13865" s="3"/>
      <c r="AY13865" s="3"/>
      <c r="AZ13865" s="3"/>
      <c r="BA13865" s="3"/>
      <c r="BB13865" s="3"/>
      <c r="BC13865" s="3"/>
      <c r="BD13865" s="3"/>
      <c r="BE13865" s="3"/>
      <c r="BF13865" s="3"/>
      <c r="BG13865" s="3"/>
    </row>
    <row r="13866" spans="1:59" x14ac:dyDescent="0.25">
      <c r="A13866" s="2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  <c r="L13866" s="5"/>
      <c r="M13866" s="5"/>
      <c r="AJ13866" s="5"/>
      <c r="AK13866" s="5"/>
      <c r="AL13866" s="3"/>
      <c r="AM13866" s="3"/>
      <c r="AN13866" s="5"/>
      <c r="AO13866" s="5"/>
      <c r="AP13866" s="5"/>
      <c r="AQ13866" s="5"/>
      <c r="AR13866" s="5"/>
      <c r="AS13866" s="5"/>
      <c r="AT13866" s="3"/>
      <c r="AU13866" s="5"/>
      <c r="AV13866" s="3"/>
      <c r="AW13866" s="3"/>
      <c r="AX13866" s="3"/>
      <c r="AY13866" s="3"/>
      <c r="AZ13866" s="3"/>
      <c r="BA13866" s="3"/>
      <c r="BB13866" s="3"/>
      <c r="BC13866" s="3"/>
      <c r="BD13866" s="3"/>
      <c r="BE13866" s="3"/>
      <c r="BF13866" s="3"/>
      <c r="BG13866" s="3"/>
    </row>
    <row r="13867" spans="1:59" x14ac:dyDescent="0.25">
      <c r="A13867" s="2"/>
      <c r="B13867" s="5"/>
      <c r="C13867" s="5"/>
      <c r="D13867" s="5"/>
      <c r="E13867" s="5"/>
      <c r="F13867" s="5"/>
      <c r="G13867" s="5"/>
      <c r="H13867" s="5"/>
      <c r="I13867" s="3"/>
      <c r="J13867" s="5"/>
      <c r="K13867" s="5"/>
      <c r="L13867" s="5"/>
      <c r="M13867" s="5"/>
      <c r="AJ13867" s="5"/>
      <c r="AK13867" s="5"/>
      <c r="AL13867" s="3"/>
      <c r="AM13867" s="3"/>
      <c r="AN13867" s="5"/>
      <c r="AO13867" s="5"/>
      <c r="AP13867" s="5"/>
      <c r="AQ13867" s="5"/>
      <c r="AR13867" s="5"/>
      <c r="AS13867" s="5"/>
      <c r="AT13867" s="3"/>
      <c r="AU13867" s="5"/>
      <c r="AV13867" s="3"/>
      <c r="AW13867" s="3"/>
      <c r="AX13867" s="3"/>
      <c r="AY13867" s="3"/>
      <c r="AZ13867" s="3"/>
      <c r="BA13867" s="3"/>
      <c r="BB13867" s="3"/>
      <c r="BC13867" s="3"/>
      <c r="BD13867" s="3"/>
      <c r="BE13867" s="3"/>
      <c r="BF13867" s="3"/>
      <c r="BG13867" s="3"/>
    </row>
    <row r="13868" spans="1:59" x14ac:dyDescent="0.25">
      <c r="A13868" s="2"/>
      <c r="B13868" s="5"/>
      <c r="C13868" s="5"/>
      <c r="D13868" s="5"/>
      <c r="E13868" s="5"/>
      <c r="F13868" s="5"/>
      <c r="G13868" s="5"/>
      <c r="H13868" s="5"/>
      <c r="I13868" s="3"/>
      <c r="J13868" s="5"/>
      <c r="K13868" s="5"/>
      <c r="L13868" s="5"/>
      <c r="M13868" s="5"/>
      <c r="AJ13868" s="5"/>
      <c r="AK13868" s="5"/>
      <c r="AL13868" s="3"/>
      <c r="AM13868" s="3"/>
      <c r="AN13868" s="5"/>
      <c r="AO13868" s="5"/>
      <c r="AP13868" s="5"/>
      <c r="AQ13868" s="5"/>
      <c r="AR13868" s="5"/>
      <c r="AS13868" s="5"/>
      <c r="AT13868" s="3"/>
      <c r="AU13868" s="5"/>
      <c r="AV13868" s="3"/>
      <c r="AW13868" s="3"/>
      <c r="AX13868" s="3"/>
      <c r="AY13868" s="3"/>
      <c r="AZ13868" s="3"/>
      <c r="BA13868" s="3"/>
      <c r="BB13868" s="3"/>
      <c r="BC13868" s="3"/>
      <c r="BD13868" s="3"/>
      <c r="BE13868" s="3"/>
      <c r="BF13868" s="3"/>
      <c r="BG13868" s="3"/>
    </row>
    <row r="13869" spans="1:59" x14ac:dyDescent="0.25">
      <c r="A13869" s="2"/>
      <c r="B13869" s="5"/>
      <c r="C13869" s="5"/>
      <c r="D13869" s="5"/>
      <c r="E13869" s="5"/>
      <c r="F13869" s="5"/>
      <c r="G13869" s="5"/>
      <c r="H13869" s="5"/>
      <c r="I13869" s="3"/>
      <c r="J13869" s="5"/>
      <c r="K13869" s="5"/>
      <c r="L13869" s="5"/>
      <c r="M13869" s="5"/>
      <c r="AJ13869" s="5"/>
      <c r="AK13869" s="5"/>
      <c r="AL13869" s="3"/>
      <c r="AM13869" s="3"/>
      <c r="AN13869" s="5"/>
      <c r="AO13869" s="5"/>
      <c r="AP13869" s="5"/>
      <c r="AQ13869" s="5"/>
      <c r="AR13869" s="5"/>
      <c r="AS13869" s="5"/>
      <c r="AT13869" s="3"/>
      <c r="AU13869" s="5"/>
      <c r="AV13869" s="3"/>
      <c r="AW13869" s="3"/>
      <c r="AX13869" s="3"/>
      <c r="AY13869" s="3"/>
      <c r="AZ13869" s="3"/>
      <c r="BA13869" s="3"/>
      <c r="BB13869" s="3"/>
      <c r="BC13869" s="3"/>
      <c r="BD13869" s="3"/>
      <c r="BE13869" s="3"/>
      <c r="BF13869" s="3"/>
      <c r="BG13869" s="3"/>
    </row>
    <row r="13870" spans="1:59" x14ac:dyDescent="0.25">
      <c r="A13870" s="2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  <c r="L13870" s="5"/>
      <c r="M13870" s="5"/>
      <c r="AJ13870" s="5"/>
      <c r="AK13870" s="5"/>
      <c r="AL13870" s="3"/>
      <c r="AM13870" s="3"/>
      <c r="AN13870" s="5"/>
      <c r="AO13870" s="5"/>
      <c r="AP13870" s="5"/>
      <c r="AQ13870" s="5"/>
      <c r="AR13870" s="5"/>
      <c r="AS13870" s="5"/>
      <c r="AT13870" s="3"/>
      <c r="AU13870" s="5"/>
      <c r="AV13870" s="3"/>
      <c r="AW13870" s="3"/>
      <c r="AX13870" s="3"/>
      <c r="AY13870" s="3"/>
      <c r="AZ13870" s="3"/>
      <c r="BA13870" s="3"/>
      <c r="BB13870" s="3"/>
      <c r="BC13870" s="3"/>
      <c r="BD13870" s="3"/>
      <c r="BE13870" s="3"/>
      <c r="BF13870" s="3"/>
      <c r="BG13870" s="3"/>
    </row>
    <row r="13871" spans="1:59" x14ac:dyDescent="0.25">
      <c r="A13871" s="2"/>
      <c r="B13871" s="5"/>
      <c r="C13871" s="5"/>
      <c r="D13871" s="5"/>
      <c r="E13871" s="5"/>
      <c r="F13871" s="5"/>
      <c r="G13871" s="5"/>
      <c r="H13871" s="5"/>
      <c r="I13871" s="3"/>
      <c r="J13871" s="5"/>
      <c r="K13871" s="5"/>
      <c r="L13871" s="5"/>
      <c r="M13871" s="5"/>
      <c r="AJ13871" s="5"/>
      <c r="AK13871" s="5"/>
      <c r="AL13871" s="3"/>
      <c r="AM13871" s="3"/>
      <c r="AN13871" s="5"/>
      <c r="AO13871" s="5"/>
      <c r="AP13871" s="5"/>
      <c r="AQ13871" s="5"/>
      <c r="AR13871" s="5"/>
      <c r="AS13871" s="5"/>
      <c r="AT13871" s="3"/>
      <c r="AU13871" s="5"/>
      <c r="AV13871" s="3"/>
      <c r="AW13871" s="3"/>
      <c r="AX13871" s="3"/>
      <c r="AY13871" s="3"/>
      <c r="AZ13871" s="3"/>
      <c r="BA13871" s="3"/>
      <c r="BB13871" s="3"/>
      <c r="BC13871" s="3"/>
      <c r="BD13871" s="3"/>
      <c r="BE13871" s="3"/>
      <c r="BF13871" s="3"/>
      <c r="BG13871" s="3"/>
    </row>
    <row r="13872" spans="1:59" x14ac:dyDescent="0.25">
      <c r="A13872" s="2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5"/>
      <c r="M13872" s="5"/>
      <c r="AJ13872" s="5"/>
      <c r="AK13872" s="5"/>
      <c r="AL13872" s="3"/>
      <c r="AM13872" s="3"/>
      <c r="AN13872" s="5"/>
      <c r="AO13872" s="5"/>
      <c r="AP13872" s="5"/>
      <c r="AQ13872" s="5"/>
      <c r="AR13872" s="5"/>
      <c r="AS13872" s="5"/>
      <c r="AT13872" s="3"/>
      <c r="AU13872" s="5"/>
      <c r="AV13872" s="3"/>
      <c r="AW13872" s="3"/>
      <c r="AX13872" s="3"/>
      <c r="AY13872" s="3"/>
      <c r="AZ13872" s="3"/>
      <c r="BA13872" s="3"/>
      <c r="BB13872" s="3"/>
      <c r="BC13872" s="3"/>
      <c r="BD13872" s="3"/>
      <c r="BE13872" s="3"/>
      <c r="BF13872" s="3"/>
      <c r="BG13872" s="3"/>
    </row>
    <row r="13873" spans="1:59" x14ac:dyDescent="0.25">
      <c r="A13873" s="2"/>
      <c r="B13873" s="5"/>
      <c r="C13873" s="5"/>
      <c r="D13873" s="5"/>
      <c r="E13873" s="5"/>
      <c r="F13873" s="5"/>
      <c r="G13873" s="5"/>
      <c r="H13873" s="5"/>
      <c r="I13873" s="3"/>
      <c r="J13873" s="5"/>
      <c r="K13873" s="5"/>
      <c r="L13873" s="5"/>
      <c r="M13873" s="5"/>
      <c r="AJ13873" s="5"/>
      <c r="AK13873" s="5"/>
      <c r="AL13873" s="3"/>
      <c r="AM13873" s="3"/>
      <c r="AN13873" s="5"/>
      <c r="AO13873" s="5"/>
      <c r="AP13873" s="5"/>
      <c r="AQ13873" s="5"/>
      <c r="AR13873" s="5"/>
      <c r="AS13873" s="5"/>
      <c r="AT13873" s="3"/>
      <c r="AU13873" s="5"/>
      <c r="AV13873" s="3"/>
      <c r="AW13873" s="3"/>
      <c r="AX13873" s="3"/>
      <c r="AY13873" s="3"/>
      <c r="AZ13873" s="3"/>
      <c r="BA13873" s="3"/>
      <c r="BB13873" s="3"/>
      <c r="BC13873" s="3"/>
      <c r="BD13873" s="3"/>
      <c r="BE13873" s="3"/>
      <c r="BF13873" s="3"/>
      <c r="BG13873" s="3"/>
    </row>
    <row r="13874" spans="1:59" x14ac:dyDescent="0.25">
      <c r="A13874" s="2"/>
      <c r="B13874" s="5"/>
      <c r="C13874" s="5"/>
      <c r="D13874" s="5"/>
      <c r="E13874" s="5"/>
      <c r="F13874" s="5"/>
      <c r="G13874" s="5"/>
      <c r="H13874" s="5"/>
      <c r="I13874" s="3"/>
      <c r="J13874" s="5"/>
      <c r="K13874" s="5"/>
      <c r="L13874" s="5"/>
      <c r="M13874" s="5"/>
      <c r="AJ13874" s="5"/>
      <c r="AK13874" s="5"/>
      <c r="AL13874" s="3"/>
      <c r="AM13874" s="3"/>
      <c r="AN13874" s="5"/>
      <c r="AO13874" s="5"/>
      <c r="AP13874" s="5"/>
      <c r="AQ13874" s="5"/>
      <c r="AR13874" s="5"/>
      <c r="AS13874" s="5"/>
      <c r="AT13874" s="3"/>
      <c r="AU13874" s="5"/>
      <c r="AV13874" s="3"/>
      <c r="AW13874" s="3"/>
      <c r="AX13874" s="3"/>
      <c r="AY13874" s="3"/>
      <c r="AZ13874" s="3"/>
      <c r="BA13874" s="3"/>
      <c r="BB13874" s="3"/>
      <c r="BC13874" s="3"/>
      <c r="BD13874" s="3"/>
      <c r="BE13874" s="3"/>
      <c r="BF13874" s="3"/>
      <c r="BG13874" s="3"/>
    </row>
    <row r="13875" spans="1:59" x14ac:dyDescent="0.25">
      <c r="A13875" s="2"/>
      <c r="B13875" s="5"/>
      <c r="C13875" s="5"/>
      <c r="D13875" s="5"/>
      <c r="E13875" s="5"/>
      <c r="F13875" s="5"/>
      <c r="G13875" s="5"/>
      <c r="H13875" s="5"/>
      <c r="I13875" s="3"/>
      <c r="J13875" s="5"/>
      <c r="K13875" s="5"/>
      <c r="L13875" s="5"/>
      <c r="M13875" s="5"/>
      <c r="AJ13875" s="5"/>
      <c r="AK13875" s="5"/>
      <c r="AL13875" s="3"/>
      <c r="AM13875" s="3"/>
      <c r="AN13875" s="5"/>
      <c r="AO13875" s="5"/>
      <c r="AP13875" s="5"/>
      <c r="AQ13875" s="5"/>
      <c r="AR13875" s="5"/>
      <c r="AS13875" s="3"/>
      <c r="AT13875" s="3"/>
      <c r="AU13875" s="5"/>
      <c r="AV13875" s="3"/>
      <c r="AW13875" s="3"/>
      <c r="AX13875" s="3"/>
      <c r="AY13875" s="3"/>
      <c r="AZ13875" s="3"/>
      <c r="BA13875" s="3"/>
      <c r="BB13875" s="3"/>
      <c r="BC13875" s="3"/>
      <c r="BD13875" s="3"/>
      <c r="BE13875" s="3"/>
      <c r="BF13875" s="3"/>
      <c r="BG13875" s="3"/>
    </row>
    <row r="13876" spans="1:59" x14ac:dyDescent="0.25">
      <c r="A13876" s="2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5"/>
      <c r="M13876" s="5"/>
      <c r="AJ13876" s="5"/>
      <c r="AK13876" s="5"/>
      <c r="AL13876" s="3"/>
      <c r="AM13876" s="3"/>
      <c r="AN13876" s="5"/>
      <c r="AO13876" s="5"/>
      <c r="AP13876" s="5"/>
      <c r="AQ13876" s="5"/>
      <c r="AR13876" s="5"/>
      <c r="AS13876" s="5"/>
      <c r="AT13876" s="3"/>
      <c r="AU13876" s="5"/>
      <c r="AV13876" s="3"/>
      <c r="AW13876" s="3"/>
      <c r="AX13876" s="3"/>
      <c r="AY13876" s="3"/>
      <c r="AZ13876" s="3"/>
      <c r="BA13876" s="3"/>
      <c r="BB13876" s="3"/>
      <c r="BC13876" s="3"/>
      <c r="BD13876" s="3"/>
      <c r="BE13876" s="3"/>
      <c r="BF13876" s="3"/>
      <c r="BG13876" s="3"/>
    </row>
    <row r="13877" spans="1:59" x14ac:dyDescent="0.25">
      <c r="A13877" s="2"/>
      <c r="B13877" s="5"/>
      <c r="C13877" s="5"/>
      <c r="D13877" s="5"/>
      <c r="E13877" s="5"/>
      <c r="F13877" s="5"/>
      <c r="G13877" s="5"/>
      <c r="H13877" s="5"/>
      <c r="I13877" s="3"/>
      <c r="J13877" s="5"/>
      <c r="K13877" s="5"/>
      <c r="L13877" s="5"/>
      <c r="M13877" s="5"/>
      <c r="AJ13877" s="5"/>
      <c r="AK13877" s="3"/>
      <c r="AL13877" s="3"/>
      <c r="AM13877" s="3"/>
      <c r="AN13877" s="5"/>
      <c r="AO13877" s="5"/>
      <c r="AP13877" s="5"/>
      <c r="AQ13877" s="5"/>
      <c r="AR13877" s="5"/>
      <c r="AS13877" s="3"/>
      <c r="AT13877" s="3"/>
      <c r="AU13877" s="3"/>
      <c r="AV13877" s="3"/>
      <c r="AW13877" s="3"/>
      <c r="AX13877" s="3"/>
      <c r="AY13877" s="3"/>
      <c r="AZ13877" s="3"/>
      <c r="BA13877" s="3"/>
      <c r="BB13877" s="3"/>
      <c r="BC13877" s="3"/>
      <c r="BD13877" s="3"/>
      <c r="BE13877" s="3"/>
      <c r="BF13877" s="3"/>
      <c r="BG13877" s="3"/>
    </row>
    <row r="13878" spans="1:59" x14ac:dyDescent="0.25">
      <c r="A13878" s="2"/>
      <c r="B13878" s="5"/>
      <c r="C13878" s="5"/>
      <c r="D13878" s="5"/>
      <c r="E13878" s="5"/>
      <c r="F13878" s="5"/>
      <c r="G13878" s="5"/>
      <c r="H13878" s="5"/>
      <c r="I13878" s="3"/>
      <c r="J13878" s="5"/>
      <c r="K13878" s="5"/>
      <c r="L13878" s="5"/>
      <c r="M13878" s="5"/>
      <c r="AJ13878" s="5"/>
      <c r="AK13878" s="3"/>
      <c r="AL13878" s="3"/>
      <c r="AM13878" s="3"/>
      <c r="AN13878" s="5"/>
      <c r="AO13878" s="5"/>
      <c r="AP13878" s="5"/>
      <c r="AQ13878" s="5"/>
      <c r="AR13878" s="5"/>
      <c r="AS13878" s="3"/>
      <c r="AT13878" s="3"/>
      <c r="AU13878" s="3"/>
      <c r="AV13878" s="3"/>
      <c r="AW13878" s="3"/>
      <c r="AX13878" s="3"/>
      <c r="AY13878" s="3"/>
      <c r="AZ13878" s="3"/>
      <c r="BA13878" s="3"/>
      <c r="BB13878" s="3"/>
      <c r="BC13878" s="3"/>
      <c r="BD13878" s="3"/>
      <c r="BE13878" s="3"/>
      <c r="BF13878" s="3"/>
      <c r="BG13878" s="3"/>
    </row>
    <row r="13879" spans="1:59" x14ac:dyDescent="0.25">
      <c r="A13879" s="2"/>
      <c r="B13879" s="5"/>
      <c r="C13879" s="5"/>
      <c r="D13879" s="5"/>
      <c r="E13879" s="5"/>
      <c r="F13879" s="5"/>
      <c r="G13879" s="5"/>
      <c r="H13879" s="5"/>
      <c r="I13879" s="3"/>
      <c r="J13879" s="5"/>
      <c r="K13879" s="5"/>
      <c r="L13879" s="5"/>
      <c r="M13879" s="5"/>
      <c r="AJ13879" s="5"/>
      <c r="AK13879" s="3"/>
      <c r="AL13879" s="3"/>
      <c r="AM13879" s="3"/>
      <c r="AN13879" s="5"/>
      <c r="AO13879" s="5"/>
      <c r="AP13879" s="5"/>
      <c r="AQ13879" s="5"/>
      <c r="AR13879" s="5"/>
      <c r="AS13879" s="3"/>
      <c r="AT13879" s="3"/>
      <c r="AU13879" s="3"/>
      <c r="AV13879" s="3"/>
      <c r="AW13879" s="3"/>
      <c r="AX13879" s="3"/>
      <c r="AY13879" s="3"/>
      <c r="AZ13879" s="3"/>
      <c r="BA13879" s="3"/>
      <c r="BB13879" s="3"/>
      <c r="BC13879" s="3"/>
      <c r="BD13879" s="3"/>
      <c r="BE13879" s="3"/>
      <c r="BF13879" s="3"/>
      <c r="BG13879" s="3"/>
    </row>
    <row r="13880" spans="1:59" x14ac:dyDescent="0.25">
      <c r="A13880" s="2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5"/>
      <c r="M13880" s="5"/>
      <c r="AJ13880" s="3"/>
      <c r="AK13880" s="5"/>
      <c r="AL13880" s="3"/>
      <c r="AM13880" s="3"/>
      <c r="AN13880" s="5"/>
      <c r="AO13880" s="5"/>
      <c r="AP13880" s="5"/>
      <c r="AQ13880" s="5"/>
      <c r="AR13880" s="5"/>
      <c r="AS13880" s="3"/>
      <c r="AT13880" s="3"/>
      <c r="AU13880" s="5"/>
      <c r="AV13880" s="3"/>
      <c r="AW13880" s="3"/>
      <c r="AX13880" s="3"/>
      <c r="AY13880" s="3"/>
      <c r="AZ13880" s="3"/>
      <c r="BA13880" s="3"/>
      <c r="BB13880" s="3"/>
      <c r="BC13880" s="3"/>
      <c r="BD13880" s="3"/>
      <c r="BE13880" s="3"/>
      <c r="BF13880" s="3"/>
      <c r="BG13880" s="3"/>
    </row>
    <row r="13881" spans="1:59" x14ac:dyDescent="0.25">
      <c r="A13881" s="2"/>
      <c r="B13881" s="5"/>
      <c r="C13881" s="5"/>
      <c r="D13881" s="5"/>
      <c r="E13881" s="5"/>
      <c r="F13881" s="5"/>
      <c r="G13881" s="5"/>
      <c r="H13881" s="5"/>
      <c r="I13881" s="3"/>
      <c r="J13881" s="5"/>
      <c r="K13881" s="5"/>
      <c r="L13881" s="5"/>
      <c r="M13881" s="5"/>
      <c r="AJ13881" s="5"/>
      <c r="AK13881" s="5"/>
      <c r="AL13881" s="3"/>
      <c r="AM13881" s="3"/>
      <c r="AN13881" s="5"/>
      <c r="AO13881" s="5"/>
      <c r="AP13881" s="5"/>
      <c r="AQ13881" s="5"/>
      <c r="AR13881" s="5"/>
      <c r="AS13881" s="5"/>
      <c r="AT13881" s="3"/>
      <c r="AU13881" s="5"/>
      <c r="AV13881" s="3"/>
      <c r="AW13881" s="3"/>
      <c r="AX13881" s="3"/>
      <c r="AY13881" s="3"/>
      <c r="AZ13881" s="3"/>
      <c r="BA13881" s="3"/>
      <c r="BB13881" s="3"/>
      <c r="BC13881" s="3"/>
      <c r="BD13881" s="3"/>
      <c r="BE13881" s="3"/>
      <c r="BF13881" s="3"/>
      <c r="BG13881" s="3"/>
    </row>
    <row r="13882" spans="1:59" x14ac:dyDescent="0.25">
      <c r="A13882" s="2"/>
      <c r="B13882" s="5"/>
      <c r="C13882" s="5"/>
      <c r="D13882" s="5"/>
      <c r="E13882" s="5"/>
      <c r="F13882" s="5"/>
      <c r="G13882" s="5"/>
      <c r="H13882" s="5"/>
      <c r="I13882" s="3"/>
      <c r="J13882" s="5"/>
      <c r="K13882" s="5"/>
      <c r="L13882" s="5"/>
      <c r="M13882" s="5"/>
      <c r="AJ13882" s="5"/>
      <c r="AK13882" s="5"/>
      <c r="AL13882" s="3"/>
      <c r="AM13882" s="3"/>
      <c r="AN13882" s="5"/>
      <c r="AO13882" s="5"/>
      <c r="AP13882" s="5"/>
      <c r="AQ13882" s="5"/>
      <c r="AR13882" s="5"/>
      <c r="AS13882" s="5"/>
      <c r="AT13882" s="3"/>
      <c r="AU13882" s="5"/>
      <c r="AV13882" s="3"/>
      <c r="AW13882" s="3"/>
      <c r="AX13882" s="3"/>
      <c r="AY13882" s="3"/>
      <c r="AZ13882" s="3"/>
      <c r="BA13882" s="3"/>
      <c r="BB13882" s="3"/>
      <c r="BC13882" s="3"/>
      <c r="BD13882" s="3"/>
      <c r="BE13882" s="3"/>
      <c r="BF13882" s="3"/>
      <c r="BG13882" s="3"/>
    </row>
    <row r="13883" spans="1:59" x14ac:dyDescent="0.25">
      <c r="A13883" s="2"/>
      <c r="B13883" s="5"/>
      <c r="C13883" s="5"/>
      <c r="D13883" s="5"/>
      <c r="E13883" s="5"/>
      <c r="F13883" s="5"/>
      <c r="G13883" s="5"/>
      <c r="H13883" s="5"/>
      <c r="I13883" s="3"/>
      <c r="J13883" s="5"/>
      <c r="K13883" s="5"/>
      <c r="L13883" s="5"/>
      <c r="M13883" s="5"/>
      <c r="AJ13883" s="5"/>
      <c r="AK13883" s="5"/>
      <c r="AL13883" s="3"/>
      <c r="AM13883" s="3"/>
      <c r="AN13883" s="5"/>
      <c r="AO13883" s="5"/>
      <c r="AP13883" s="5"/>
      <c r="AQ13883" s="5"/>
      <c r="AR13883" s="5"/>
      <c r="AS13883" s="5"/>
      <c r="AT13883" s="3"/>
      <c r="AU13883" s="5"/>
      <c r="AV13883" s="3"/>
      <c r="AW13883" s="3"/>
      <c r="AX13883" s="3"/>
      <c r="AY13883" s="3"/>
      <c r="AZ13883" s="3"/>
      <c r="BA13883" s="3"/>
      <c r="BB13883" s="3"/>
      <c r="BC13883" s="3"/>
      <c r="BD13883" s="3"/>
      <c r="BE13883" s="3"/>
      <c r="BF13883" s="3"/>
      <c r="BG13883" s="3"/>
    </row>
    <row r="13884" spans="1:59" x14ac:dyDescent="0.25">
      <c r="A13884" s="2"/>
      <c r="B13884" s="5"/>
      <c r="C13884" s="5"/>
      <c r="D13884" s="5"/>
      <c r="E13884" s="5"/>
      <c r="F13884" s="5"/>
      <c r="G13884" s="5"/>
      <c r="H13884" s="5"/>
      <c r="I13884" s="3"/>
      <c r="J13884" s="5"/>
      <c r="K13884" s="5"/>
      <c r="L13884" s="5"/>
      <c r="M13884" s="5"/>
      <c r="AJ13884" s="3"/>
      <c r="AK13884" s="5"/>
      <c r="AL13884" s="3"/>
      <c r="AM13884" s="3"/>
      <c r="AN13884" s="5"/>
      <c r="AO13884" s="5"/>
      <c r="AP13884" s="5"/>
      <c r="AQ13884" s="5"/>
      <c r="AR13884" s="5"/>
      <c r="AS13884" s="3"/>
      <c r="AT13884" s="3"/>
      <c r="AU13884" s="5"/>
      <c r="AV13884" s="3"/>
      <c r="AW13884" s="3"/>
      <c r="AX13884" s="3"/>
      <c r="AY13884" s="3"/>
      <c r="AZ13884" s="3"/>
      <c r="BA13884" s="3"/>
      <c r="BB13884" s="3"/>
      <c r="BC13884" s="3"/>
      <c r="BD13884" s="3"/>
      <c r="BE13884" s="3"/>
      <c r="BF13884" s="3"/>
      <c r="BG13884" s="3"/>
    </row>
    <row r="13885" spans="1:59" x14ac:dyDescent="0.25">
      <c r="A13885" s="2"/>
      <c r="B13885" s="5"/>
      <c r="C13885" s="5"/>
      <c r="D13885" s="5"/>
      <c r="E13885" s="5"/>
      <c r="F13885" s="5"/>
      <c r="G13885" s="5"/>
      <c r="H13885" s="5"/>
      <c r="I13885" s="3"/>
      <c r="J13885" s="5"/>
      <c r="K13885" s="5"/>
      <c r="L13885" s="5"/>
      <c r="M13885" s="5"/>
      <c r="AJ13885" s="5"/>
      <c r="AK13885" s="5"/>
      <c r="AL13885" s="3"/>
      <c r="AM13885" s="3"/>
      <c r="AN13885" s="5"/>
      <c r="AO13885" s="5"/>
      <c r="AP13885" s="5"/>
      <c r="AQ13885" s="5"/>
      <c r="AR13885" s="5"/>
      <c r="AS13885" s="5"/>
      <c r="AT13885" s="3"/>
      <c r="AU13885" s="5"/>
      <c r="AV13885" s="3"/>
      <c r="AW13885" s="3"/>
      <c r="AX13885" s="3"/>
      <c r="AY13885" s="3"/>
      <c r="AZ13885" s="3"/>
      <c r="BA13885" s="3"/>
      <c r="BB13885" s="3"/>
      <c r="BC13885" s="3"/>
      <c r="BD13885" s="3"/>
      <c r="BE13885" s="3"/>
      <c r="BF13885" s="3"/>
      <c r="BG13885" s="3"/>
    </row>
    <row r="13886" spans="1:59" x14ac:dyDescent="0.25">
      <c r="A13886" s="2"/>
      <c r="B13886" s="5"/>
      <c r="C13886" s="5"/>
      <c r="D13886" s="5"/>
      <c r="E13886" s="5"/>
      <c r="F13886" s="5"/>
      <c r="G13886" s="5"/>
      <c r="H13886" s="5"/>
      <c r="I13886" s="3"/>
      <c r="J13886" s="5"/>
      <c r="K13886" s="5"/>
      <c r="L13886" s="5"/>
      <c r="M13886" s="5"/>
      <c r="AJ13886" s="5"/>
      <c r="AK13886" s="5"/>
      <c r="AL13886" s="3"/>
      <c r="AM13886" s="3"/>
      <c r="AN13886" s="5"/>
      <c r="AO13886" s="5"/>
      <c r="AP13886" s="5"/>
      <c r="AQ13886" s="5"/>
      <c r="AR13886" s="5"/>
      <c r="AS13886" s="5"/>
      <c r="AT13886" s="3"/>
      <c r="AU13886" s="5"/>
      <c r="AV13886" s="3"/>
      <c r="AW13886" s="3"/>
      <c r="AX13886" s="3"/>
      <c r="AY13886" s="3"/>
      <c r="AZ13886" s="3"/>
      <c r="BA13886" s="3"/>
      <c r="BB13886" s="3"/>
      <c r="BC13886" s="3"/>
      <c r="BD13886" s="3"/>
      <c r="BE13886" s="3"/>
      <c r="BF13886" s="3"/>
      <c r="BG13886" s="3"/>
    </row>
    <row r="13887" spans="1:59" x14ac:dyDescent="0.25">
      <c r="A13887" s="2"/>
      <c r="B13887" s="5"/>
      <c r="C13887" s="5"/>
      <c r="D13887" s="5"/>
      <c r="E13887" s="5"/>
      <c r="F13887" s="5"/>
      <c r="G13887" s="5"/>
      <c r="H13887" s="5"/>
      <c r="I13887" s="3"/>
      <c r="J13887" s="5"/>
      <c r="K13887" s="5"/>
      <c r="L13887" s="5"/>
      <c r="M13887" s="5"/>
      <c r="AJ13887" s="5"/>
      <c r="AK13887" s="3"/>
      <c r="AL13887" s="3"/>
      <c r="AM13887" s="3"/>
      <c r="AN13887" s="5"/>
      <c r="AO13887" s="5"/>
      <c r="AP13887" s="5"/>
      <c r="AQ13887" s="5"/>
      <c r="AR13887" s="5"/>
      <c r="AS13887" s="3"/>
      <c r="AT13887" s="3"/>
      <c r="AU13887" s="3"/>
      <c r="AV13887" s="3"/>
      <c r="AW13887" s="3"/>
      <c r="AX13887" s="3"/>
      <c r="AY13887" s="3"/>
      <c r="AZ13887" s="3"/>
      <c r="BA13887" s="3"/>
      <c r="BB13887" s="3"/>
      <c r="BC13887" s="3"/>
      <c r="BD13887" s="3"/>
      <c r="BE13887" s="3"/>
      <c r="BF13887" s="3"/>
      <c r="BG13887" s="3"/>
    </row>
    <row r="13888" spans="1:59" x14ac:dyDescent="0.25">
      <c r="A13888" s="2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  <c r="L13888" s="5"/>
      <c r="M13888" s="5"/>
      <c r="AJ13888" s="5"/>
      <c r="AK13888" s="3"/>
      <c r="AL13888" s="3"/>
      <c r="AM13888" s="3"/>
      <c r="AN13888" s="5"/>
      <c r="AO13888" s="5"/>
      <c r="AP13888" s="5"/>
      <c r="AQ13888" s="5"/>
      <c r="AR13888" s="5"/>
      <c r="AS13888" s="3"/>
      <c r="AT13888" s="3"/>
      <c r="AU13888" s="3"/>
      <c r="AV13888" s="3"/>
      <c r="AW13888" s="3"/>
      <c r="AX13888" s="3"/>
      <c r="AY13888" s="3"/>
      <c r="AZ13888" s="3"/>
      <c r="BA13888" s="3"/>
      <c r="BB13888" s="3"/>
      <c r="BC13888" s="3"/>
      <c r="BD13888" s="3"/>
      <c r="BE13888" s="3"/>
      <c r="BF13888" s="3"/>
      <c r="BG13888" s="3"/>
    </row>
    <row r="13889" spans="1:59" x14ac:dyDescent="0.25">
      <c r="A13889" s="2"/>
      <c r="B13889" s="5"/>
      <c r="C13889" s="5"/>
      <c r="D13889" s="5"/>
      <c r="E13889" s="5"/>
      <c r="F13889" s="5"/>
      <c r="G13889" s="5"/>
      <c r="H13889" s="5"/>
      <c r="I13889" s="3"/>
      <c r="J13889" s="5"/>
      <c r="K13889" s="5"/>
      <c r="L13889" s="5"/>
      <c r="M13889" s="5"/>
      <c r="AJ13889" s="5"/>
      <c r="AK13889" s="3"/>
      <c r="AL13889" s="3"/>
      <c r="AM13889" s="3"/>
      <c r="AN13889" s="5"/>
      <c r="AO13889" s="5"/>
      <c r="AP13889" s="5"/>
      <c r="AQ13889" s="5"/>
      <c r="AR13889" s="5"/>
      <c r="AS13889" s="3"/>
      <c r="AT13889" s="3"/>
      <c r="AU13889" s="3"/>
      <c r="AV13889" s="3"/>
      <c r="AW13889" s="3"/>
      <c r="AX13889" s="3"/>
      <c r="AY13889" s="3"/>
      <c r="AZ13889" s="3"/>
      <c r="BA13889" s="3"/>
      <c r="BB13889" s="3"/>
      <c r="BC13889" s="3"/>
      <c r="BD13889" s="3"/>
      <c r="BE13889" s="3"/>
      <c r="BF13889" s="3"/>
      <c r="BG13889" s="3"/>
    </row>
    <row r="13890" spans="1:59" x14ac:dyDescent="0.25">
      <c r="A13890" s="2"/>
      <c r="B13890" s="5"/>
      <c r="C13890" s="5"/>
      <c r="D13890" s="5"/>
      <c r="E13890" s="5"/>
      <c r="F13890" s="5"/>
      <c r="G13890" s="5"/>
      <c r="H13890" s="5"/>
      <c r="I13890" s="3"/>
      <c r="J13890" s="5"/>
      <c r="K13890" s="5"/>
      <c r="L13890" s="5"/>
      <c r="M13890" s="5"/>
      <c r="AJ13890" s="5"/>
      <c r="AK13890" s="5"/>
      <c r="AL13890" s="3"/>
      <c r="AM13890" s="3"/>
      <c r="AN13890" s="5"/>
      <c r="AO13890" s="5"/>
      <c r="AP13890" s="5"/>
      <c r="AQ13890" s="5"/>
      <c r="AR13890" s="5"/>
      <c r="AS13890" s="5"/>
      <c r="AT13890" s="3"/>
      <c r="AU13890" s="5"/>
      <c r="AV13890" s="3"/>
      <c r="AW13890" s="3"/>
      <c r="AX13890" s="3"/>
      <c r="AY13890" s="3"/>
      <c r="AZ13890" s="3"/>
      <c r="BA13890" s="3"/>
      <c r="BB13890" s="3"/>
      <c r="BC13890" s="3"/>
      <c r="BD13890" s="3"/>
      <c r="BE13890" s="3"/>
      <c r="BF13890" s="3"/>
      <c r="BG13890" s="3"/>
    </row>
    <row r="13891" spans="1:59" x14ac:dyDescent="0.25">
      <c r="A13891" s="2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  <c r="L13891" s="5"/>
      <c r="M13891" s="5"/>
      <c r="AJ13891" s="5"/>
      <c r="AK13891" s="5"/>
      <c r="AL13891" s="3"/>
      <c r="AM13891" s="3"/>
      <c r="AN13891" s="5"/>
      <c r="AO13891" s="5"/>
      <c r="AP13891" s="5"/>
      <c r="AQ13891" s="5"/>
      <c r="AR13891" s="5"/>
      <c r="AS13891" s="5"/>
      <c r="AT13891" s="3"/>
      <c r="AU13891" s="5"/>
      <c r="AV13891" s="3"/>
      <c r="AW13891" s="3"/>
      <c r="AX13891" s="3"/>
      <c r="AY13891" s="3"/>
      <c r="AZ13891" s="3"/>
      <c r="BA13891" s="3"/>
      <c r="BB13891" s="3"/>
      <c r="BC13891" s="3"/>
      <c r="BD13891" s="3"/>
      <c r="BE13891" s="3"/>
      <c r="BF13891" s="3"/>
      <c r="BG13891" s="3"/>
    </row>
    <row r="13892" spans="1:59" x14ac:dyDescent="0.25">
      <c r="A13892" s="2"/>
      <c r="B13892" s="5"/>
      <c r="C13892" s="5"/>
      <c r="D13892" s="5"/>
      <c r="E13892" s="5"/>
      <c r="F13892" s="5"/>
      <c r="G13892" s="5"/>
      <c r="H13892" s="5"/>
      <c r="I13892" s="5"/>
      <c r="J13892" s="5"/>
      <c r="K13892" s="5"/>
      <c r="L13892" s="5"/>
      <c r="M13892" s="5"/>
      <c r="AJ13892" s="5"/>
      <c r="AK13892" s="5"/>
      <c r="AL13892" s="3"/>
      <c r="AM13892" s="3"/>
      <c r="AN13892" s="5"/>
      <c r="AO13892" s="5"/>
      <c r="AP13892" s="5"/>
      <c r="AQ13892" s="5"/>
      <c r="AR13892" s="5"/>
      <c r="AS13892" s="5"/>
      <c r="AT13892" s="3"/>
      <c r="AU13892" s="5"/>
      <c r="AV13892" s="3"/>
      <c r="AW13892" s="3"/>
      <c r="AX13892" s="3"/>
      <c r="AY13892" s="3"/>
      <c r="AZ13892" s="3"/>
      <c r="BA13892" s="3"/>
      <c r="BB13892" s="3"/>
      <c r="BC13892" s="3"/>
      <c r="BD13892" s="3"/>
      <c r="BE13892" s="3"/>
      <c r="BF13892" s="3"/>
      <c r="BG13892" s="3"/>
    </row>
    <row r="13893" spans="1:59" x14ac:dyDescent="0.25">
      <c r="A13893" s="2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  <c r="L13893" s="5"/>
      <c r="M13893" s="5"/>
      <c r="AJ13893" s="5"/>
      <c r="AK13893" s="5"/>
      <c r="AL13893" s="3"/>
      <c r="AM13893" s="3"/>
      <c r="AN13893" s="5"/>
      <c r="AO13893" s="5"/>
      <c r="AP13893" s="5"/>
      <c r="AQ13893" s="5"/>
      <c r="AR13893" s="5"/>
      <c r="AS13893" s="5"/>
      <c r="AT13893" s="3"/>
      <c r="AU13893" s="5"/>
      <c r="AV13893" s="3"/>
      <c r="AW13893" s="3"/>
      <c r="AX13893" s="3"/>
      <c r="AY13893" s="3"/>
      <c r="AZ13893" s="3"/>
      <c r="BA13893" s="3"/>
      <c r="BB13893" s="3"/>
      <c r="BC13893" s="3"/>
      <c r="BD13893" s="3"/>
      <c r="BE13893" s="3"/>
      <c r="BF13893" s="3"/>
      <c r="BG13893" s="3"/>
    </row>
    <row r="13894" spans="1:59" x14ac:dyDescent="0.25">
      <c r="A13894" s="2"/>
      <c r="B13894" s="5"/>
      <c r="C13894" s="5"/>
      <c r="D13894" s="5"/>
      <c r="E13894" s="5"/>
      <c r="F13894" s="5"/>
      <c r="G13894" s="5"/>
      <c r="H13894" s="5"/>
      <c r="I13894" s="3"/>
      <c r="J13894" s="5"/>
      <c r="K13894" s="5"/>
      <c r="L13894" s="5"/>
      <c r="M13894" s="5"/>
      <c r="AJ13894" s="3"/>
      <c r="AK13894" s="5"/>
      <c r="AL13894" s="3"/>
      <c r="AM13894" s="3"/>
      <c r="AN13894" s="5"/>
      <c r="AO13894" s="5"/>
      <c r="AP13894" s="5"/>
      <c r="AQ13894" s="5"/>
      <c r="AR13894" s="5"/>
      <c r="AS13894" s="3"/>
      <c r="AT13894" s="3"/>
      <c r="AU13894" s="5"/>
      <c r="AV13894" s="3"/>
      <c r="AW13894" s="3"/>
      <c r="AX13894" s="3"/>
      <c r="AY13894" s="3"/>
      <c r="AZ13894" s="3"/>
      <c r="BA13894" s="3"/>
      <c r="BB13894" s="3"/>
      <c r="BC13894" s="3"/>
      <c r="BD13894" s="3"/>
      <c r="BE13894" s="3"/>
      <c r="BF13894" s="3"/>
      <c r="BG13894" s="3"/>
    </row>
    <row r="13895" spans="1:59" x14ac:dyDescent="0.25">
      <c r="A13895" s="2"/>
      <c r="B13895" s="5"/>
      <c r="C13895" s="5"/>
      <c r="D13895" s="5"/>
      <c r="E13895" s="5"/>
      <c r="F13895" s="5"/>
      <c r="G13895" s="5"/>
      <c r="H13895" s="5"/>
      <c r="I13895" s="3"/>
      <c r="J13895" s="5"/>
      <c r="K13895" s="5"/>
      <c r="L13895" s="5"/>
      <c r="M13895" s="5"/>
      <c r="AJ13895" s="5"/>
      <c r="AK13895" s="5"/>
      <c r="AL13895" s="3"/>
      <c r="AM13895" s="3"/>
      <c r="AN13895" s="5"/>
      <c r="AO13895" s="5"/>
      <c r="AP13895" s="5"/>
      <c r="AQ13895" s="5"/>
      <c r="AR13895" s="5"/>
      <c r="AS13895" s="3"/>
      <c r="AT13895" s="3"/>
      <c r="AU13895" s="5"/>
      <c r="AV13895" s="3"/>
      <c r="AW13895" s="3"/>
      <c r="AX13895" s="3"/>
      <c r="AY13895" s="3"/>
      <c r="AZ13895" s="3"/>
      <c r="BA13895" s="3"/>
      <c r="BB13895" s="3"/>
      <c r="BC13895" s="3"/>
      <c r="BD13895" s="3"/>
      <c r="BE13895" s="3"/>
      <c r="BF13895" s="3"/>
      <c r="BG13895" s="3"/>
    </row>
    <row r="13896" spans="1:59" x14ac:dyDescent="0.25">
      <c r="A13896" s="2"/>
      <c r="B13896" s="5"/>
      <c r="C13896" s="5"/>
      <c r="D13896" s="5"/>
      <c r="E13896" s="5"/>
      <c r="F13896" s="5"/>
      <c r="G13896" s="5"/>
      <c r="H13896" s="5"/>
      <c r="I13896" s="3"/>
      <c r="J13896" s="5"/>
      <c r="K13896" s="5"/>
      <c r="L13896" s="5"/>
      <c r="M13896" s="5"/>
      <c r="AJ13896" s="5"/>
      <c r="AK13896" s="5"/>
      <c r="AL13896" s="3"/>
      <c r="AM13896" s="3"/>
      <c r="AN13896" s="5"/>
      <c r="AO13896" s="5"/>
      <c r="AP13896" s="5"/>
      <c r="AQ13896" s="5"/>
      <c r="AR13896" s="5"/>
      <c r="AS13896" s="5"/>
      <c r="AT13896" s="3"/>
      <c r="AU13896" s="5"/>
      <c r="AV13896" s="3"/>
      <c r="AW13896" s="3"/>
      <c r="AX13896" s="3"/>
      <c r="AY13896" s="3"/>
      <c r="AZ13896" s="3"/>
      <c r="BA13896" s="3"/>
      <c r="BB13896" s="3"/>
      <c r="BC13896" s="3"/>
      <c r="BD13896" s="3"/>
      <c r="BE13896" s="3"/>
      <c r="BF13896" s="3"/>
      <c r="BG13896" s="3"/>
    </row>
    <row r="13897" spans="1:59" x14ac:dyDescent="0.25">
      <c r="A13897" s="2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  <c r="L13897" s="5"/>
      <c r="M13897" s="5"/>
      <c r="AJ13897" s="5"/>
      <c r="AK13897" s="3"/>
      <c r="AL13897" s="3"/>
      <c r="AM13897" s="3"/>
      <c r="AN13897" s="5"/>
      <c r="AO13897" s="5"/>
      <c r="AP13897" s="5"/>
      <c r="AQ13897" s="5"/>
      <c r="AR13897" s="5"/>
      <c r="AS13897" s="3"/>
      <c r="AT13897" s="3"/>
      <c r="AU13897" s="3"/>
      <c r="AV13897" s="3"/>
      <c r="AW13897" s="3"/>
      <c r="AX13897" s="3"/>
      <c r="AY13897" s="3"/>
      <c r="AZ13897" s="3"/>
      <c r="BA13897" s="3"/>
      <c r="BB13897" s="3"/>
      <c r="BC13897" s="3"/>
      <c r="BD13897" s="3"/>
      <c r="BE13897" s="3"/>
      <c r="BF13897" s="3"/>
      <c r="BG13897" s="3"/>
    </row>
    <row r="13898" spans="1:59" x14ac:dyDescent="0.25">
      <c r="A13898" s="2"/>
      <c r="B13898" s="5"/>
      <c r="C13898" s="5"/>
      <c r="D13898" s="5"/>
      <c r="E13898" s="5"/>
      <c r="F13898" s="5"/>
      <c r="G13898" s="5"/>
      <c r="H13898" s="5"/>
      <c r="I13898" s="3"/>
      <c r="J13898" s="5"/>
      <c r="K13898" s="5"/>
      <c r="L13898" s="5"/>
      <c r="M13898" s="5"/>
      <c r="AJ13898" s="5"/>
      <c r="AK13898" s="3"/>
      <c r="AL13898" s="3"/>
      <c r="AM13898" s="3"/>
      <c r="AN13898" s="5"/>
      <c r="AO13898" s="5"/>
      <c r="AP13898" s="5"/>
      <c r="AQ13898" s="5"/>
      <c r="AR13898" s="5"/>
      <c r="AS13898" s="3"/>
      <c r="AT13898" s="3"/>
      <c r="AU13898" s="3"/>
      <c r="AV13898" s="3"/>
      <c r="AW13898" s="3"/>
      <c r="AX13898" s="3"/>
      <c r="AY13898" s="3"/>
      <c r="AZ13898" s="3"/>
      <c r="BA13898" s="3"/>
      <c r="BB13898" s="3"/>
      <c r="BC13898" s="3"/>
      <c r="BD13898" s="3"/>
      <c r="BE13898" s="3"/>
      <c r="BF13898" s="3"/>
      <c r="BG13898" s="3"/>
    </row>
    <row r="13899" spans="1:59" x14ac:dyDescent="0.25">
      <c r="A13899" s="2"/>
      <c r="B13899" s="5"/>
      <c r="C13899" s="5"/>
      <c r="D13899" s="5"/>
      <c r="E13899" s="5"/>
      <c r="F13899" s="5"/>
      <c r="G13899" s="5"/>
      <c r="H13899" s="5"/>
      <c r="I13899" s="3"/>
      <c r="J13899" s="5"/>
      <c r="K13899" s="5"/>
      <c r="L13899" s="5"/>
      <c r="M13899" s="5"/>
      <c r="AJ13899" s="5"/>
      <c r="AK13899" s="3"/>
      <c r="AL13899" s="3"/>
      <c r="AM13899" s="3"/>
      <c r="AN13899" s="5"/>
      <c r="AO13899" s="5"/>
      <c r="AP13899" s="5"/>
      <c r="AQ13899" s="5"/>
      <c r="AR13899" s="5"/>
      <c r="AS13899" s="3"/>
      <c r="AT13899" s="3"/>
      <c r="AU13899" s="3"/>
      <c r="AV13899" s="3"/>
      <c r="AW13899" s="3"/>
      <c r="AX13899" s="3"/>
      <c r="AY13899" s="3"/>
      <c r="AZ13899" s="3"/>
      <c r="BA13899" s="3"/>
      <c r="BB13899" s="3"/>
      <c r="BC13899" s="3"/>
      <c r="BD13899" s="3"/>
      <c r="BE13899" s="3"/>
      <c r="BF13899" s="3"/>
      <c r="BG13899" s="3"/>
    </row>
    <row r="13900" spans="1:59" x14ac:dyDescent="0.25">
      <c r="A13900" s="2"/>
      <c r="B13900" s="5"/>
      <c r="C13900" s="5"/>
      <c r="D13900" s="5"/>
      <c r="E13900" s="5"/>
      <c r="F13900" s="5"/>
      <c r="G13900" s="5"/>
      <c r="H13900" s="5"/>
      <c r="I13900" s="3"/>
      <c r="J13900" s="5"/>
      <c r="K13900" s="5"/>
      <c r="L13900" s="5"/>
      <c r="M13900" s="5"/>
      <c r="AJ13900" s="3"/>
      <c r="AK13900" s="5"/>
      <c r="AL13900" s="3"/>
      <c r="AM13900" s="3"/>
      <c r="AN13900" s="5"/>
      <c r="AO13900" s="5"/>
      <c r="AP13900" s="5"/>
      <c r="AQ13900" s="5"/>
      <c r="AR13900" s="5"/>
      <c r="AS13900" s="3"/>
      <c r="AT13900" s="3"/>
      <c r="AU13900" s="5"/>
      <c r="AV13900" s="3"/>
      <c r="AW13900" s="3"/>
      <c r="AX13900" s="3"/>
      <c r="AY13900" s="3"/>
      <c r="AZ13900" s="3"/>
      <c r="BA13900" s="3"/>
      <c r="BB13900" s="3"/>
      <c r="BC13900" s="3"/>
      <c r="BD13900" s="3"/>
      <c r="BE13900" s="3"/>
      <c r="BF13900" s="3"/>
      <c r="BG13900" s="3"/>
    </row>
    <row r="13901" spans="1:59" x14ac:dyDescent="0.25">
      <c r="A13901" s="2"/>
      <c r="B13901" s="5"/>
      <c r="C13901" s="5"/>
      <c r="D13901" s="5"/>
      <c r="E13901" s="5"/>
      <c r="F13901" s="5"/>
      <c r="G13901" s="5"/>
      <c r="H13901" s="5"/>
      <c r="I13901" s="3"/>
      <c r="J13901" s="5"/>
      <c r="K13901" s="5"/>
      <c r="L13901" s="5"/>
      <c r="M13901" s="5"/>
      <c r="AJ13901" s="5"/>
      <c r="AK13901" s="5"/>
      <c r="AL13901" s="3"/>
      <c r="AM13901" s="3"/>
      <c r="AN13901" s="5"/>
      <c r="AO13901" s="5"/>
      <c r="AP13901" s="5"/>
      <c r="AQ13901" s="5"/>
      <c r="AR13901" s="5"/>
      <c r="AS13901" s="5"/>
      <c r="AT13901" s="3"/>
      <c r="AU13901" s="5"/>
      <c r="AV13901" s="3"/>
      <c r="AW13901" s="3"/>
      <c r="AX13901" s="3"/>
      <c r="AY13901" s="3"/>
      <c r="AZ13901" s="3"/>
      <c r="BA13901" s="3"/>
      <c r="BB13901" s="3"/>
      <c r="BC13901" s="3"/>
      <c r="BD13901" s="3"/>
      <c r="BE13901" s="3"/>
      <c r="BF13901" s="3"/>
      <c r="BG13901" s="3"/>
    </row>
    <row r="13902" spans="1:59" x14ac:dyDescent="0.25">
      <c r="A13902" s="2"/>
      <c r="B13902" s="5"/>
      <c r="C13902" s="5"/>
      <c r="D13902" s="5"/>
      <c r="E13902" s="5"/>
      <c r="F13902" s="5"/>
      <c r="G13902" s="5"/>
      <c r="H13902" s="5"/>
      <c r="I13902" s="3"/>
      <c r="J13902" s="5"/>
      <c r="K13902" s="5"/>
      <c r="L13902" s="5"/>
      <c r="M13902" s="5"/>
      <c r="AJ13902" s="5"/>
      <c r="AK13902" s="5"/>
      <c r="AL13902" s="3"/>
      <c r="AM13902" s="3"/>
      <c r="AN13902" s="5"/>
      <c r="AO13902" s="5"/>
      <c r="AP13902" s="5"/>
      <c r="AQ13902" s="5"/>
      <c r="AR13902" s="5"/>
      <c r="AS13902" s="5"/>
      <c r="AT13902" s="3"/>
      <c r="AU13902" s="5"/>
      <c r="AV13902" s="3"/>
      <c r="AW13902" s="3"/>
      <c r="AX13902" s="3"/>
      <c r="AY13902" s="3"/>
      <c r="AZ13902" s="3"/>
      <c r="BA13902" s="3"/>
      <c r="BB13902" s="3"/>
      <c r="BC13902" s="3"/>
      <c r="BD13902" s="3"/>
      <c r="BE13902" s="3"/>
      <c r="BF13902" s="3"/>
      <c r="BG13902" s="3"/>
    </row>
    <row r="13903" spans="1:59" x14ac:dyDescent="0.25">
      <c r="A13903" s="2"/>
      <c r="B13903" s="5"/>
      <c r="C13903" s="5"/>
      <c r="D13903" s="5"/>
      <c r="E13903" s="5"/>
      <c r="F13903" s="5"/>
      <c r="G13903" s="5"/>
      <c r="H13903" s="5"/>
      <c r="I13903" s="3"/>
      <c r="J13903" s="5"/>
      <c r="K13903" s="5"/>
      <c r="L13903" s="5"/>
      <c r="M13903" s="5"/>
      <c r="AJ13903" s="5"/>
      <c r="AK13903" s="5"/>
      <c r="AL13903" s="3"/>
      <c r="AM13903" s="3"/>
      <c r="AN13903" s="5"/>
      <c r="AO13903" s="5"/>
      <c r="AP13903" s="5"/>
      <c r="AQ13903" s="5"/>
      <c r="AR13903" s="5"/>
      <c r="AS13903" s="5"/>
      <c r="AT13903" s="3"/>
      <c r="AU13903" s="5"/>
      <c r="AV13903" s="3"/>
      <c r="AW13903" s="3"/>
      <c r="AX13903" s="3"/>
      <c r="AY13903" s="3"/>
      <c r="AZ13903" s="3"/>
      <c r="BA13903" s="3"/>
      <c r="BB13903" s="3"/>
      <c r="BC13903" s="3"/>
      <c r="BD13903" s="3"/>
      <c r="BE13903" s="3"/>
      <c r="BF13903" s="3"/>
      <c r="BG13903" s="3"/>
    </row>
    <row r="13904" spans="1:59" x14ac:dyDescent="0.25">
      <c r="A13904" s="2"/>
      <c r="B13904" s="5"/>
      <c r="C13904" s="5"/>
      <c r="D13904" s="5"/>
      <c r="E13904" s="5"/>
      <c r="F13904" s="5"/>
      <c r="G13904" s="5"/>
      <c r="H13904" s="5"/>
      <c r="I13904" s="3"/>
      <c r="J13904" s="5"/>
      <c r="K13904" s="5"/>
      <c r="L13904" s="5"/>
      <c r="M13904" s="5"/>
      <c r="AJ13904" s="3"/>
      <c r="AK13904" s="5"/>
      <c r="AL13904" s="3"/>
      <c r="AM13904" s="3"/>
      <c r="AN13904" s="5"/>
      <c r="AO13904" s="5"/>
      <c r="AP13904" s="5"/>
      <c r="AQ13904" s="5"/>
      <c r="AR13904" s="5"/>
      <c r="AS13904" s="3"/>
      <c r="AT13904" s="3"/>
      <c r="AU13904" s="5"/>
      <c r="AV13904" s="3"/>
      <c r="AW13904" s="3"/>
      <c r="AX13904" s="3"/>
      <c r="AY13904" s="3"/>
      <c r="AZ13904" s="3"/>
      <c r="BA13904" s="3"/>
      <c r="BB13904" s="3"/>
      <c r="BC13904" s="3"/>
      <c r="BD13904" s="3"/>
      <c r="BE13904" s="3"/>
      <c r="BF13904" s="3"/>
      <c r="BG13904" s="3"/>
    </row>
    <row r="13905" spans="1:59" x14ac:dyDescent="0.25">
      <c r="A13905" s="2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5"/>
      <c r="M13905" s="5"/>
      <c r="AJ13905" s="5"/>
      <c r="AK13905" s="5"/>
      <c r="AL13905" s="3"/>
      <c r="AM13905" s="3"/>
      <c r="AN13905" s="5"/>
      <c r="AO13905" s="5"/>
      <c r="AP13905" s="5"/>
      <c r="AQ13905" s="5"/>
      <c r="AR13905" s="5"/>
      <c r="AS13905" s="5"/>
      <c r="AT13905" s="3"/>
      <c r="AU13905" s="5"/>
      <c r="AV13905" s="3"/>
      <c r="AW13905" s="3"/>
      <c r="AX13905" s="3"/>
      <c r="AY13905" s="3"/>
      <c r="AZ13905" s="3"/>
      <c r="BA13905" s="3"/>
      <c r="BB13905" s="3"/>
      <c r="BC13905" s="3"/>
      <c r="BD13905" s="3"/>
      <c r="BE13905" s="3"/>
      <c r="BF13905" s="3"/>
      <c r="BG13905" s="3"/>
    </row>
    <row r="13906" spans="1:59" x14ac:dyDescent="0.25">
      <c r="A13906" s="2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5"/>
      <c r="M13906" s="5"/>
      <c r="AJ13906" s="5"/>
      <c r="AK13906" s="5"/>
      <c r="AL13906" s="3"/>
      <c r="AM13906" s="3"/>
      <c r="AN13906" s="5"/>
      <c r="AO13906" s="5"/>
      <c r="AP13906" s="5"/>
      <c r="AQ13906" s="5"/>
      <c r="AR13906" s="5"/>
      <c r="AS13906" s="5"/>
      <c r="AT13906" s="3"/>
      <c r="AU13906" s="5"/>
      <c r="AV13906" s="3"/>
      <c r="AW13906" s="3"/>
      <c r="AX13906" s="3"/>
      <c r="AY13906" s="3"/>
      <c r="AZ13906" s="3"/>
      <c r="BA13906" s="3"/>
      <c r="BB13906" s="3"/>
      <c r="BC13906" s="3"/>
      <c r="BD13906" s="3"/>
      <c r="BE13906" s="3"/>
      <c r="BF13906" s="3"/>
      <c r="BG13906" s="3"/>
    </row>
    <row r="13907" spans="1:59" x14ac:dyDescent="0.25">
      <c r="A13907" s="2"/>
      <c r="B13907" s="5"/>
      <c r="C13907" s="5"/>
      <c r="D13907" s="5"/>
      <c r="E13907" s="5"/>
      <c r="F13907" s="5"/>
      <c r="G13907" s="5"/>
      <c r="H13907" s="5"/>
      <c r="I13907" s="3"/>
      <c r="J13907" s="5"/>
      <c r="K13907" s="5"/>
      <c r="L13907" s="5"/>
      <c r="M13907" s="5"/>
      <c r="AJ13907" s="5"/>
      <c r="AK13907" s="3"/>
      <c r="AL13907" s="3"/>
      <c r="AM13907" s="3"/>
      <c r="AN13907" s="5"/>
      <c r="AO13907" s="5"/>
      <c r="AP13907" s="5"/>
      <c r="AQ13907" s="5"/>
      <c r="AR13907" s="5"/>
      <c r="AS13907" s="3"/>
      <c r="AT13907" s="3"/>
      <c r="AU13907" s="3"/>
      <c r="AV13907" s="3"/>
      <c r="AW13907" s="3"/>
      <c r="AX13907" s="3"/>
      <c r="AY13907" s="3"/>
      <c r="AZ13907" s="3"/>
      <c r="BA13907" s="3"/>
      <c r="BB13907" s="3"/>
      <c r="BC13907" s="3"/>
      <c r="BD13907" s="3"/>
      <c r="BE13907" s="3"/>
      <c r="BF13907" s="3"/>
      <c r="BG13907" s="3"/>
    </row>
    <row r="13908" spans="1:59" x14ac:dyDescent="0.25">
      <c r="A13908" s="2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  <c r="L13908" s="5"/>
      <c r="M13908" s="5"/>
      <c r="AJ13908" s="5"/>
      <c r="AK13908" s="3"/>
      <c r="AL13908" s="3"/>
      <c r="AM13908" s="3"/>
      <c r="AN13908" s="5"/>
      <c r="AO13908" s="5"/>
      <c r="AP13908" s="5"/>
      <c r="AQ13908" s="5"/>
      <c r="AR13908" s="5"/>
      <c r="AS13908" s="3"/>
      <c r="AT13908" s="3"/>
      <c r="AU13908" s="3"/>
      <c r="AV13908" s="3"/>
      <c r="AW13908" s="3"/>
      <c r="AX13908" s="3"/>
      <c r="AY13908" s="3"/>
      <c r="AZ13908" s="3"/>
      <c r="BA13908" s="3"/>
      <c r="BB13908" s="3"/>
      <c r="BC13908" s="3"/>
      <c r="BD13908" s="3"/>
      <c r="BE13908" s="3"/>
      <c r="BF13908" s="3"/>
      <c r="BG13908" s="3"/>
    </row>
    <row r="13909" spans="1:59" x14ac:dyDescent="0.25">
      <c r="A13909" s="2"/>
      <c r="B13909" s="5"/>
      <c r="C13909" s="5"/>
      <c r="D13909" s="5"/>
      <c r="E13909" s="5"/>
      <c r="F13909" s="5"/>
      <c r="G13909" s="5"/>
      <c r="H13909" s="5"/>
      <c r="I13909" s="3"/>
      <c r="J13909" s="5"/>
      <c r="K13909" s="5"/>
      <c r="L13909" s="5"/>
      <c r="M13909" s="5"/>
      <c r="AJ13909" s="5"/>
      <c r="AK13909" s="3"/>
      <c r="AL13909" s="3"/>
      <c r="AM13909" s="3"/>
      <c r="AN13909" s="5"/>
      <c r="AO13909" s="5"/>
      <c r="AP13909" s="5"/>
      <c r="AQ13909" s="5"/>
      <c r="AR13909" s="5"/>
      <c r="AS13909" s="3"/>
      <c r="AT13909" s="3"/>
      <c r="AU13909" s="3"/>
      <c r="AV13909" s="3"/>
      <c r="AW13909" s="3"/>
      <c r="AX13909" s="3"/>
      <c r="AY13909" s="3"/>
      <c r="AZ13909" s="3"/>
      <c r="BA13909" s="3"/>
      <c r="BB13909" s="3"/>
      <c r="BC13909" s="3"/>
      <c r="BD13909" s="3"/>
      <c r="BE13909" s="3"/>
      <c r="BF13909" s="3"/>
      <c r="BG13909" s="3"/>
    </row>
    <row r="13910" spans="1:59" x14ac:dyDescent="0.25">
      <c r="A13910" s="2"/>
      <c r="B13910" s="5"/>
      <c r="C13910" s="5"/>
      <c r="D13910" s="5"/>
      <c r="E13910" s="5"/>
      <c r="F13910" s="5"/>
      <c r="G13910" s="5"/>
      <c r="H13910" s="5"/>
      <c r="I13910" s="3"/>
      <c r="J13910" s="5"/>
      <c r="K13910" s="5"/>
      <c r="L13910" s="5"/>
      <c r="M13910" s="5"/>
      <c r="AJ13910" s="3"/>
      <c r="AK13910" s="5"/>
      <c r="AL13910" s="3"/>
      <c r="AM13910" s="3"/>
      <c r="AN13910" s="5"/>
      <c r="AO13910" s="5"/>
      <c r="AP13910" s="5"/>
      <c r="AQ13910" s="5"/>
      <c r="AR13910" s="5"/>
      <c r="AS13910" s="3"/>
      <c r="AT13910" s="3"/>
      <c r="AU13910" s="5"/>
      <c r="AV13910" s="3"/>
      <c r="AW13910" s="3"/>
      <c r="AX13910" s="3"/>
      <c r="AY13910" s="3"/>
      <c r="AZ13910" s="3"/>
      <c r="BA13910" s="3"/>
      <c r="BB13910" s="3"/>
      <c r="BC13910" s="3"/>
      <c r="BD13910" s="3"/>
      <c r="BE13910" s="3"/>
      <c r="BF13910" s="3"/>
      <c r="BG13910" s="3"/>
    </row>
    <row r="13911" spans="1:59" x14ac:dyDescent="0.25">
      <c r="A13911" s="2"/>
      <c r="B13911" s="5"/>
      <c r="C13911" s="5"/>
      <c r="D13911" s="5"/>
      <c r="E13911" s="5"/>
      <c r="F13911" s="5"/>
      <c r="G13911" s="5"/>
      <c r="H13911" s="5"/>
      <c r="I13911" s="3"/>
      <c r="J13911" s="5"/>
      <c r="K13911" s="5"/>
      <c r="L13911" s="5"/>
      <c r="M13911" s="5"/>
      <c r="AJ13911" s="5"/>
      <c r="AK13911" s="5"/>
      <c r="AL13911" s="3"/>
      <c r="AM13911" s="3"/>
      <c r="AN13911" s="5"/>
      <c r="AO13911" s="5"/>
      <c r="AP13911" s="5"/>
      <c r="AQ13911" s="5"/>
      <c r="AR13911" s="5"/>
      <c r="AS13911" s="5"/>
      <c r="AT13911" s="3"/>
      <c r="AU13911" s="5"/>
      <c r="AV13911" s="3"/>
      <c r="AW13911" s="3"/>
      <c r="AX13911" s="3"/>
      <c r="AY13911" s="3"/>
      <c r="AZ13911" s="3"/>
      <c r="BA13911" s="3"/>
      <c r="BB13911" s="3"/>
      <c r="BC13911" s="3"/>
      <c r="BD13911" s="3"/>
      <c r="BE13911" s="3"/>
      <c r="BF13911" s="3"/>
      <c r="BG13911" s="3"/>
    </row>
    <row r="13912" spans="1:59" x14ac:dyDescent="0.25">
      <c r="A13912" s="2"/>
      <c r="B13912" s="5"/>
      <c r="C13912" s="5"/>
      <c r="D13912" s="5"/>
      <c r="E13912" s="5"/>
      <c r="F13912" s="5"/>
      <c r="G13912" s="5"/>
      <c r="H13912" s="5"/>
      <c r="I13912" s="3"/>
      <c r="J13912" s="5"/>
      <c r="K13912" s="5"/>
      <c r="L13912" s="5"/>
      <c r="M13912" s="5"/>
      <c r="AJ13912" s="5"/>
      <c r="AK13912" s="5"/>
      <c r="AL13912" s="3"/>
      <c r="AM13912" s="3"/>
      <c r="AN13912" s="5"/>
      <c r="AO13912" s="5"/>
      <c r="AP13912" s="5"/>
      <c r="AQ13912" s="5"/>
      <c r="AR13912" s="5"/>
      <c r="AS13912" s="5"/>
      <c r="AT13912" s="3"/>
      <c r="AU13912" s="5"/>
      <c r="AV13912" s="3"/>
      <c r="AW13912" s="3"/>
      <c r="AX13912" s="3"/>
      <c r="AY13912" s="3"/>
      <c r="AZ13912" s="3"/>
      <c r="BA13912" s="3"/>
      <c r="BB13912" s="3"/>
      <c r="BC13912" s="3"/>
      <c r="BD13912" s="3"/>
      <c r="BE13912" s="3"/>
      <c r="BF13912" s="3"/>
      <c r="BG13912" s="3"/>
    </row>
    <row r="13913" spans="1:59" x14ac:dyDescent="0.25">
      <c r="A13913" s="2"/>
      <c r="B13913" s="5"/>
      <c r="C13913" s="5"/>
      <c r="D13913" s="5"/>
      <c r="E13913" s="5"/>
      <c r="F13913" s="5"/>
      <c r="G13913" s="5"/>
      <c r="H13913" s="5"/>
      <c r="I13913" s="3"/>
      <c r="J13913" s="5"/>
      <c r="K13913" s="5"/>
      <c r="L13913" s="5"/>
      <c r="M13913" s="5"/>
      <c r="AJ13913" s="5"/>
      <c r="AK13913" s="5"/>
      <c r="AL13913" s="3"/>
      <c r="AM13913" s="3"/>
      <c r="AN13913" s="5"/>
      <c r="AO13913" s="5"/>
      <c r="AP13913" s="5"/>
      <c r="AQ13913" s="5"/>
      <c r="AR13913" s="5"/>
      <c r="AS13913" s="5"/>
      <c r="AT13913" s="3"/>
      <c r="AU13913" s="5"/>
      <c r="AV13913" s="3"/>
      <c r="AW13913" s="3"/>
      <c r="AX13913" s="3"/>
      <c r="AY13913" s="3"/>
      <c r="AZ13913" s="3"/>
      <c r="BA13913" s="3"/>
      <c r="BB13913" s="3"/>
      <c r="BC13913" s="3"/>
      <c r="BD13913" s="3"/>
      <c r="BE13913" s="3"/>
      <c r="BF13913" s="3"/>
      <c r="BG13913" s="3"/>
    </row>
    <row r="13914" spans="1:59" x14ac:dyDescent="0.25">
      <c r="A13914" s="2"/>
      <c r="B13914" s="5"/>
      <c r="C13914" s="5"/>
      <c r="D13914" s="5"/>
      <c r="E13914" s="5"/>
      <c r="F13914" s="5"/>
      <c r="G13914" s="5"/>
      <c r="H13914" s="5"/>
      <c r="I13914" s="3"/>
      <c r="J13914" s="5"/>
      <c r="K13914" s="5"/>
      <c r="L13914" s="5"/>
      <c r="M13914" s="5"/>
      <c r="AJ13914" s="3"/>
      <c r="AK13914" s="5"/>
      <c r="AL13914" s="3"/>
      <c r="AM13914" s="3"/>
      <c r="AN13914" s="5"/>
      <c r="AO13914" s="5"/>
      <c r="AP13914" s="5"/>
      <c r="AQ13914" s="5"/>
      <c r="AR13914" s="5"/>
      <c r="AS13914" s="3"/>
      <c r="AT13914" s="3"/>
      <c r="AU13914" s="5"/>
      <c r="AV13914" s="3"/>
      <c r="AW13914" s="3"/>
      <c r="AX13914" s="3"/>
      <c r="AY13914" s="3"/>
      <c r="AZ13914" s="3"/>
      <c r="BA13914" s="3"/>
      <c r="BB13914" s="3"/>
      <c r="BC13914" s="3"/>
      <c r="BD13914" s="3"/>
      <c r="BE13914" s="3"/>
      <c r="BF13914" s="3"/>
      <c r="BG13914" s="3"/>
    </row>
    <row r="13915" spans="1:59" x14ac:dyDescent="0.25">
      <c r="A13915" s="2"/>
      <c r="B13915" s="5"/>
      <c r="C13915" s="5"/>
      <c r="D13915" s="5"/>
      <c r="E13915" s="5"/>
      <c r="F13915" s="5"/>
      <c r="G13915" s="5"/>
      <c r="H13915" s="5"/>
      <c r="I13915" s="3"/>
      <c r="J13915" s="5"/>
      <c r="K13915" s="5"/>
      <c r="L13915" s="5"/>
      <c r="M13915" s="5"/>
      <c r="AJ13915" s="5"/>
      <c r="AK13915" s="5"/>
      <c r="AL13915" s="3"/>
      <c r="AM13915" s="3"/>
      <c r="AN13915" s="5"/>
      <c r="AO13915" s="5"/>
      <c r="AP13915" s="5"/>
      <c r="AQ13915" s="5"/>
      <c r="AR13915" s="5"/>
      <c r="AS13915" s="5"/>
      <c r="AT13915" s="3"/>
      <c r="AU13915" s="5"/>
      <c r="AV13915" s="3"/>
      <c r="AW13915" s="3"/>
      <c r="AX13915" s="3"/>
      <c r="AY13915" s="3"/>
      <c r="AZ13915" s="3"/>
      <c r="BA13915" s="3"/>
      <c r="BB13915" s="3"/>
      <c r="BC13915" s="3"/>
      <c r="BD13915" s="3"/>
      <c r="BE13915" s="3"/>
      <c r="BF13915" s="3"/>
      <c r="BG13915" s="3"/>
    </row>
    <row r="13916" spans="1:59" x14ac:dyDescent="0.25">
      <c r="A13916" s="2"/>
      <c r="B13916" s="5"/>
      <c r="C13916" s="5"/>
      <c r="D13916" s="5"/>
      <c r="E13916" s="5"/>
      <c r="F13916" s="5"/>
      <c r="G13916" s="5"/>
      <c r="H13916" s="5"/>
      <c r="I13916" s="3"/>
      <c r="J13916" s="5"/>
      <c r="K13916" s="5"/>
      <c r="L13916" s="5"/>
      <c r="M13916" s="5"/>
      <c r="AJ13916" s="5"/>
      <c r="AK13916" s="5"/>
      <c r="AL13916" s="3"/>
      <c r="AM13916" s="3"/>
      <c r="AN13916" s="5"/>
      <c r="AO13916" s="5"/>
      <c r="AP13916" s="5"/>
      <c r="AQ13916" s="5"/>
      <c r="AR13916" s="5"/>
      <c r="AS13916" s="5"/>
      <c r="AT13916" s="3"/>
      <c r="AU13916" s="5"/>
      <c r="AV13916" s="3"/>
      <c r="AW13916" s="3"/>
      <c r="AX13916" s="3"/>
      <c r="AY13916" s="3"/>
      <c r="AZ13916" s="3"/>
      <c r="BA13916" s="3"/>
      <c r="BB13916" s="3"/>
      <c r="BC13916" s="3"/>
      <c r="BD13916" s="3"/>
      <c r="BE13916" s="3"/>
      <c r="BF13916" s="3"/>
      <c r="BG13916" s="3"/>
    </row>
    <row r="13917" spans="1:59" x14ac:dyDescent="0.25">
      <c r="A13917" s="2"/>
      <c r="B13917" s="5"/>
      <c r="C13917" s="5"/>
      <c r="D13917" s="5"/>
      <c r="E13917" s="5"/>
      <c r="F13917" s="5"/>
      <c r="G13917" s="5"/>
      <c r="H13917" s="5"/>
      <c r="I13917" s="3"/>
      <c r="J13917" s="5"/>
      <c r="K13917" s="5"/>
      <c r="L13917" s="5"/>
      <c r="M13917" s="5"/>
      <c r="AJ13917" s="3"/>
      <c r="AK13917" s="3"/>
      <c r="AL13917" s="3"/>
      <c r="AM13917" s="3"/>
      <c r="AN13917" s="3"/>
      <c r="AO13917" s="5"/>
      <c r="AP13917" s="5"/>
      <c r="AQ13917" s="5"/>
      <c r="AR13917" s="5"/>
      <c r="AS13917" s="5"/>
      <c r="AT13917" s="3"/>
      <c r="AU13917" s="5"/>
      <c r="AV13917" s="3"/>
      <c r="AW13917" s="3"/>
      <c r="AX13917" s="3"/>
      <c r="AY13917" s="3"/>
      <c r="AZ13917" s="3"/>
      <c r="BA13917" s="3"/>
      <c r="BB13917" s="3"/>
      <c r="BC13917" s="3"/>
      <c r="BD13917" s="3"/>
      <c r="BE13917" s="3"/>
      <c r="BF13917" s="3"/>
      <c r="BG13917" s="3"/>
    </row>
    <row r="13918" spans="1:59" x14ac:dyDescent="0.25">
      <c r="A13918" s="2"/>
      <c r="B13918" s="5"/>
      <c r="C13918" s="5"/>
      <c r="D13918" s="5"/>
      <c r="E13918" s="5"/>
      <c r="F13918" s="5"/>
      <c r="G13918" s="5"/>
      <c r="H13918" s="5"/>
      <c r="I13918" s="3"/>
      <c r="J13918" s="5"/>
      <c r="K13918" s="5"/>
      <c r="L13918" s="5"/>
      <c r="M13918" s="5"/>
      <c r="AJ13918" s="3"/>
      <c r="AK13918" s="3"/>
      <c r="AL13918" s="3"/>
      <c r="AM13918" s="3"/>
      <c r="AN13918" s="5"/>
      <c r="AO13918" s="5"/>
      <c r="AP13918" s="5"/>
      <c r="AQ13918" s="5"/>
      <c r="AR13918" s="5"/>
      <c r="AS13918" s="5"/>
      <c r="AT13918" s="3"/>
      <c r="AU13918" s="5"/>
      <c r="AV13918" s="3"/>
      <c r="AW13918" s="3"/>
      <c r="AX13918" s="3"/>
      <c r="AY13918" s="3"/>
      <c r="AZ13918" s="3"/>
      <c r="BA13918" s="3"/>
      <c r="BB13918" s="3"/>
      <c r="BC13918" s="3"/>
      <c r="BD13918" s="3"/>
      <c r="BE13918" s="3"/>
      <c r="BF13918" s="3"/>
      <c r="BG13918" s="3"/>
    </row>
    <row r="13919" spans="1:59" x14ac:dyDescent="0.25">
      <c r="A13919" s="2"/>
      <c r="B13919" s="5"/>
      <c r="C13919" s="5"/>
      <c r="D13919" s="5"/>
      <c r="E13919" s="5"/>
      <c r="F13919" s="5"/>
      <c r="G13919" s="5"/>
      <c r="H13919" s="5"/>
      <c r="I13919" s="3"/>
      <c r="J13919" s="5"/>
      <c r="K13919" s="5"/>
      <c r="L13919" s="5"/>
      <c r="M13919" s="5"/>
      <c r="AJ13919" s="3"/>
      <c r="AK13919" s="3"/>
      <c r="AL13919" s="3"/>
      <c r="AM13919" s="3"/>
      <c r="AN13919" s="3"/>
      <c r="AO13919" s="5"/>
      <c r="AP13919" s="5"/>
      <c r="AQ13919" s="5"/>
      <c r="AR13919" s="5"/>
      <c r="AS13919" s="5"/>
      <c r="AT13919" s="3"/>
      <c r="AU13919" s="5"/>
      <c r="AV13919" s="3"/>
      <c r="AW13919" s="3"/>
      <c r="AX13919" s="3"/>
      <c r="AY13919" s="3"/>
      <c r="AZ13919" s="3"/>
      <c r="BA13919" s="3"/>
      <c r="BB13919" s="3"/>
      <c r="BC13919" s="3"/>
      <c r="BD13919" s="3"/>
      <c r="BE13919" s="3"/>
      <c r="BF13919" s="3"/>
      <c r="BG13919" s="3"/>
    </row>
    <row r="13920" spans="1:59" x14ac:dyDescent="0.25">
      <c r="A13920" s="2"/>
      <c r="B13920" s="5"/>
      <c r="C13920" s="5"/>
      <c r="D13920" s="5"/>
      <c r="E13920" s="5"/>
      <c r="F13920" s="5"/>
      <c r="G13920" s="5"/>
      <c r="H13920" s="5"/>
      <c r="I13920" s="3"/>
      <c r="J13920" s="5"/>
      <c r="K13920" s="5"/>
      <c r="L13920" s="5"/>
      <c r="M13920" s="5"/>
      <c r="AJ13920" s="3"/>
      <c r="AK13920" s="3"/>
      <c r="AL13920" s="3"/>
      <c r="AM13920" s="3"/>
      <c r="AN13920" s="5"/>
      <c r="AO13920" s="5"/>
      <c r="AP13920" s="5"/>
      <c r="AQ13920" s="5"/>
      <c r="AR13920" s="5"/>
      <c r="AS13920" s="5"/>
      <c r="AT13920" s="3"/>
      <c r="AU13920" s="3"/>
      <c r="AV13920" s="3"/>
      <c r="AW13920" s="3"/>
      <c r="AX13920" s="3"/>
      <c r="AY13920" s="3"/>
      <c r="AZ13920" s="3"/>
      <c r="BA13920" s="3"/>
      <c r="BB13920" s="3"/>
      <c r="BC13920" s="3"/>
      <c r="BD13920" s="3"/>
      <c r="BE13920" s="3"/>
      <c r="BF13920" s="3"/>
      <c r="BG13920" s="3"/>
    </row>
    <row r="13921" spans="1:59" x14ac:dyDescent="0.25">
      <c r="A13921" s="2"/>
      <c r="B13921" s="5"/>
      <c r="C13921" s="5"/>
      <c r="D13921" s="5"/>
      <c r="E13921" s="5"/>
      <c r="F13921" s="5"/>
      <c r="G13921" s="5"/>
      <c r="H13921" s="5"/>
      <c r="I13921" s="3"/>
      <c r="J13921" s="5"/>
      <c r="K13921" s="5"/>
      <c r="L13921" s="5"/>
      <c r="M13921" s="5"/>
      <c r="AJ13921" s="5"/>
      <c r="AK13921" s="3"/>
      <c r="AL13921" s="3"/>
      <c r="AM13921" s="3"/>
      <c r="AN13921" s="5"/>
      <c r="AO13921" s="5"/>
      <c r="AP13921" s="5"/>
      <c r="AQ13921" s="5"/>
      <c r="AR13921" s="5"/>
      <c r="AS13921" s="5"/>
      <c r="AT13921" s="3"/>
      <c r="AU13921" s="5"/>
      <c r="AV13921" s="3"/>
      <c r="AW13921" s="3"/>
      <c r="AX13921" s="3"/>
      <c r="AY13921" s="3"/>
      <c r="AZ13921" s="3"/>
      <c r="BA13921" s="3"/>
      <c r="BB13921" s="3"/>
      <c r="BC13921" s="3"/>
      <c r="BD13921" s="3"/>
      <c r="BE13921" s="3"/>
      <c r="BF13921" s="3"/>
      <c r="BG13921" s="3"/>
    </row>
    <row r="13922" spans="1:59" x14ac:dyDescent="0.25">
      <c r="A13922" s="2"/>
      <c r="B13922" s="5"/>
      <c r="C13922" s="5"/>
      <c r="D13922" s="5"/>
      <c r="E13922" s="5"/>
      <c r="F13922" s="5"/>
      <c r="G13922" s="5"/>
      <c r="H13922" s="5"/>
      <c r="I13922" s="3"/>
      <c r="J13922" s="5"/>
      <c r="K13922" s="5"/>
      <c r="L13922" s="5"/>
      <c r="M13922" s="5"/>
      <c r="AJ13922" s="3"/>
      <c r="AK13922" s="3"/>
      <c r="AL13922" s="3"/>
      <c r="AM13922" s="3"/>
      <c r="AN13922" s="5"/>
      <c r="AO13922" s="5"/>
      <c r="AP13922" s="5"/>
      <c r="AQ13922" s="5"/>
      <c r="AR13922" s="5"/>
      <c r="AS13922" s="5"/>
      <c r="AT13922" s="3"/>
      <c r="AU13922" s="3"/>
      <c r="AV13922" s="3"/>
      <c r="AW13922" s="3"/>
      <c r="AX13922" s="3"/>
      <c r="AY13922" s="3"/>
      <c r="AZ13922" s="3"/>
      <c r="BA13922" s="3"/>
      <c r="BB13922" s="3"/>
      <c r="BC13922" s="3"/>
      <c r="BD13922" s="3"/>
      <c r="BE13922" s="3"/>
      <c r="BF13922" s="3"/>
      <c r="BG13922" s="3"/>
    </row>
    <row r="13923" spans="1:59" x14ac:dyDescent="0.25">
      <c r="A13923" s="2"/>
      <c r="B13923" s="5"/>
      <c r="C13923" s="5"/>
      <c r="D13923" s="5"/>
      <c r="E13923" s="5"/>
      <c r="F13923" s="5"/>
      <c r="G13923" s="5"/>
      <c r="H13923" s="5"/>
      <c r="I13923" s="3"/>
      <c r="J13923" s="5"/>
      <c r="K13923" s="5"/>
      <c r="L13923" s="5"/>
      <c r="M13923" s="5"/>
      <c r="AJ13923" s="3"/>
      <c r="AK13923" s="3"/>
      <c r="AL13923" s="3"/>
      <c r="AM13923" s="3"/>
      <c r="AN13923" s="3"/>
      <c r="AO13923" s="5"/>
      <c r="AP13923" s="5"/>
      <c r="AQ13923" s="5"/>
      <c r="AR13923" s="5"/>
      <c r="AS13923" s="5"/>
      <c r="AT13923" s="3"/>
      <c r="AU13923" s="3"/>
      <c r="AV13923" s="3"/>
      <c r="AW13923" s="3"/>
      <c r="AX13923" s="3"/>
      <c r="AY13923" s="3"/>
      <c r="AZ13923" s="3"/>
      <c r="BA13923" s="3"/>
      <c r="BB13923" s="3"/>
      <c r="BC13923" s="3"/>
      <c r="BD13923" s="3"/>
      <c r="BE13923" s="3"/>
      <c r="BF13923" s="3"/>
      <c r="BG13923" s="3"/>
    </row>
    <row r="13924" spans="1:59" x14ac:dyDescent="0.25">
      <c r="A13924" s="2"/>
      <c r="B13924" s="5"/>
      <c r="C13924" s="5"/>
      <c r="D13924" s="5"/>
      <c r="E13924" s="5"/>
      <c r="F13924" s="5"/>
      <c r="G13924" s="5"/>
      <c r="H13924" s="5"/>
      <c r="I13924" s="3"/>
      <c r="J13924" s="5"/>
      <c r="K13924" s="5"/>
      <c r="L13924" s="5"/>
      <c r="M13924" s="5"/>
      <c r="AJ13924" s="3"/>
      <c r="AK13924" s="3"/>
      <c r="AL13924" s="3"/>
      <c r="AM13924" s="3"/>
      <c r="AN13924" s="3"/>
      <c r="AO13924" s="5"/>
      <c r="AP13924" s="5"/>
      <c r="AQ13924" s="5"/>
      <c r="AR13924" s="5"/>
      <c r="AS13924" s="5"/>
      <c r="AT13924" s="3"/>
      <c r="AU13924" s="3"/>
      <c r="AV13924" s="3"/>
      <c r="AW13924" s="3"/>
      <c r="AX13924" s="3"/>
      <c r="AY13924" s="3"/>
      <c r="AZ13924" s="3"/>
      <c r="BA13924" s="3"/>
      <c r="BB13924" s="3"/>
      <c r="BC13924" s="3"/>
      <c r="BD13924" s="3"/>
      <c r="BE13924" s="3"/>
      <c r="BF13924" s="3"/>
      <c r="BG13924" s="3"/>
    </row>
    <row r="13925" spans="1:59" x14ac:dyDescent="0.25">
      <c r="A13925" s="2"/>
      <c r="B13925" s="5"/>
      <c r="C13925" s="5"/>
      <c r="D13925" s="5"/>
      <c r="E13925" s="5"/>
      <c r="F13925" s="5"/>
      <c r="G13925" s="5"/>
      <c r="H13925" s="5"/>
      <c r="I13925" s="3"/>
      <c r="J13925" s="5"/>
      <c r="K13925" s="5"/>
      <c r="L13925" s="5"/>
      <c r="M13925" s="5"/>
      <c r="AJ13925" s="3"/>
      <c r="AK13925" s="3"/>
      <c r="AL13925" s="3"/>
      <c r="AM13925" s="3"/>
      <c r="AN13925" s="5"/>
      <c r="AO13925" s="5"/>
      <c r="AP13925" s="5"/>
      <c r="AQ13925" s="5"/>
      <c r="AR13925" s="5"/>
      <c r="AS13925" s="5"/>
      <c r="AT13925" s="3"/>
      <c r="AU13925" s="3"/>
      <c r="AV13925" s="3"/>
      <c r="AW13925" s="3"/>
      <c r="AX13925" s="3"/>
      <c r="AY13925" s="3"/>
      <c r="AZ13925" s="3"/>
      <c r="BA13925" s="3"/>
      <c r="BB13925" s="3"/>
      <c r="BC13925" s="3"/>
      <c r="BD13925" s="3"/>
      <c r="BE13925" s="3"/>
      <c r="BF13925" s="3"/>
      <c r="BG13925" s="3"/>
    </row>
    <row r="13926" spans="1:59" x14ac:dyDescent="0.25">
      <c r="A13926" s="2"/>
      <c r="B13926" s="5"/>
      <c r="C13926" s="5"/>
      <c r="D13926" s="5"/>
      <c r="E13926" s="5"/>
      <c r="F13926" s="5"/>
      <c r="G13926" s="5"/>
      <c r="H13926" s="5"/>
      <c r="I13926" s="3"/>
      <c r="J13926" s="5"/>
      <c r="K13926" s="5"/>
      <c r="L13926" s="5"/>
      <c r="M13926" s="5"/>
      <c r="AJ13926" s="5"/>
      <c r="AK13926" s="5"/>
      <c r="AL13926" s="3"/>
      <c r="AM13926" s="3"/>
      <c r="AN13926" s="5"/>
      <c r="AO13926" s="5"/>
      <c r="AP13926" s="5"/>
      <c r="AQ13926" s="5"/>
      <c r="AR13926" s="5"/>
      <c r="AS13926" s="5"/>
      <c r="AT13926" s="3"/>
      <c r="AU13926" s="5"/>
      <c r="AV13926" s="3"/>
      <c r="AW13926" s="3"/>
      <c r="AX13926" s="3"/>
      <c r="AY13926" s="3"/>
      <c r="AZ13926" s="3"/>
      <c r="BA13926" s="3"/>
      <c r="BB13926" s="3"/>
      <c r="BC13926" s="3"/>
      <c r="BD13926" s="3"/>
      <c r="BE13926" s="3"/>
      <c r="BF13926" s="3"/>
      <c r="BG13926" s="3"/>
    </row>
    <row r="13927" spans="1:59" x14ac:dyDescent="0.25">
      <c r="A13927" s="2"/>
      <c r="B13927" s="5"/>
      <c r="C13927" s="5"/>
      <c r="D13927" s="5"/>
      <c r="E13927" s="5"/>
      <c r="F13927" s="5"/>
      <c r="G13927" s="5"/>
      <c r="H13927" s="5"/>
      <c r="I13927" s="3"/>
      <c r="J13927" s="5"/>
      <c r="K13927" s="5"/>
      <c r="L13927" s="5"/>
      <c r="M13927" s="5"/>
      <c r="AJ13927" s="5"/>
      <c r="AK13927" s="5"/>
      <c r="AL13927" s="3"/>
      <c r="AM13927" s="3"/>
      <c r="AN13927" s="5"/>
      <c r="AO13927" s="5"/>
      <c r="AP13927" s="5"/>
      <c r="AQ13927" s="5"/>
      <c r="AR13927" s="5"/>
      <c r="AS13927" s="5"/>
      <c r="AT13927" s="3"/>
      <c r="AU13927" s="5"/>
      <c r="AV13927" s="3"/>
      <c r="AW13927" s="3"/>
      <c r="AX13927" s="3"/>
      <c r="AY13927" s="3"/>
      <c r="AZ13927" s="3"/>
      <c r="BA13927" s="3"/>
      <c r="BB13927" s="3"/>
      <c r="BC13927" s="3"/>
      <c r="BD13927" s="3"/>
      <c r="BE13927" s="3"/>
      <c r="BF13927" s="3"/>
      <c r="BG13927" s="3"/>
    </row>
    <row r="13928" spans="1:59" x14ac:dyDescent="0.25">
      <c r="A13928" s="2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  <c r="L13928" s="5"/>
      <c r="M13928" s="5"/>
      <c r="AJ13928" s="5"/>
      <c r="AK13928" s="5"/>
      <c r="AL13928" s="3"/>
      <c r="AM13928" s="3"/>
      <c r="AN13928" s="5"/>
      <c r="AO13928" s="5"/>
      <c r="AP13928" s="5"/>
      <c r="AQ13928" s="5"/>
      <c r="AR13928" s="5"/>
      <c r="AS13928" s="5"/>
      <c r="AT13928" s="3"/>
      <c r="AU13928" s="5"/>
      <c r="AV13928" s="3"/>
      <c r="AW13928" s="3"/>
      <c r="AX13928" s="3"/>
      <c r="AY13928" s="3"/>
      <c r="AZ13928" s="3"/>
      <c r="BA13928" s="3"/>
      <c r="BB13928" s="3"/>
      <c r="BC13928" s="3"/>
      <c r="BD13928" s="3"/>
      <c r="BE13928" s="3"/>
      <c r="BF13928" s="3"/>
      <c r="BG13928" s="3"/>
    </row>
    <row r="13929" spans="1:59" x14ac:dyDescent="0.25">
      <c r="A13929" s="2"/>
      <c r="B13929" s="5"/>
      <c r="C13929" s="5"/>
      <c r="D13929" s="5"/>
      <c r="E13929" s="5"/>
      <c r="F13929" s="5"/>
      <c r="G13929" s="5"/>
      <c r="H13929" s="5"/>
      <c r="I13929" s="3"/>
      <c r="J13929" s="5"/>
      <c r="K13929" s="5"/>
      <c r="L13929" s="5"/>
      <c r="M13929" s="5"/>
      <c r="AJ13929" s="3"/>
      <c r="AK13929" s="3"/>
      <c r="AL13929" s="3"/>
      <c r="AM13929" s="3"/>
      <c r="AN13929" s="3"/>
      <c r="AO13929" s="5"/>
      <c r="AP13929" s="5"/>
      <c r="AQ13929" s="5"/>
      <c r="AR13929" s="5"/>
      <c r="AS13929" s="5"/>
      <c r="AT13929" s="3"/>
      <c r="AU13929" s="3"/>
      <c r="AV13929" s="3"/>
      <c r="AW13929" s="3"/>
      <c r="AX13929" s="3"/>
      <c r="AY13929" s="3"/>
      <c r="AZ13929" s="3"/>
      <c r="BA13929" s="3"/>
      <c r="BB13929" s="3"/>
      <c r="BC13929" s="3"/>
      <c r="BD13929" s="3"/>
      <c r="BE13929" s="3"/>
      <c r="BF13929" s="3"/>
      <c r="BG13929" s="3"/>
    </row>
    <row r="13930" spans="1:59" x14ac:dyDescent="0.25">
      <c r="A13930" s="2"/>
      <c r="B13930" s="5"/>
      <c r="C13930" s="5"/>
      <c r="D13930" s="5"/>
      <c r="E13930" s="5"/>
      <c r="F13930" s="5"/>
      <c r="G13930" s="5"/>
      <c r="H13930" s="5"/>
      <c r="I13930" s="3"/>
      <c r="J13930" s="5"/>
      <c r="K13930" s="5"/>
      <c r="L13930" s="5"/>
      <c r="M13930" s="5"/>
      <c r="AJ13930" s="3"/>
      <c r="AK13930" s="3"/>
      <c r="AL13930" s="3"/>
      <c r="AM13930" s="3"/>
      <c r="AN13930" s="5"/>
      <c r="AO13930" s="5"/>
      <c r="AP13930" s="5"/>
      <c r="AQ13930" s="5"/>
      <c r="AR13930" s="5"/>
      <c r="AS13930" s="5"/>
      <c r="AT13930" s="3"/>
      <c r="AU13930" s="5"/>
      <c r="AV13930" s="3"/>
      <c r="AW13930" s="3"/>
      <c r="AX13930" s="3"/>
      <c r="AY13930" s="3"/>
      <c r="AZ13930" s="3"/>
      <c r="BA13930" s="3"/>
      <c r="BB13930" s="3"/>
      <c r="BC13930" s="3"/>
      <c r="BD13930" s="3"/>
      <c r="BE13930" s="3"/>
      <c r="BF13930" s="3"/>
      <c r="BG13930" s="3"/>
    </row>
    <row r="13931" spans="1:59" x14ac:dyDescent="0.25">
      <c r="A13931" s="2"/>
      <c r="B13931" s="5"/>
      <c r="C13931" s="5"/>
      <c r="D13931" s="5"/>
      <c r="E13931" s="5"/>
      <c r="F13931" s="5"/>
      <c r="G13931" s="5"/>
      <c r="H13931" s="5"/>
      <c r="I13931" s="3"/>
      <c r="J13931" s="5"/>
      <c r="K13931" s="5"/>
      <c r="L13931" s="5"/>
      <c r="M13931" s="5"/>
      <c r="AJ13931" s="3"/>
      <c r="AK13931" s="3"/>
      <c r="AL13931" s="3"/>
      <c r="AM13931" s="3"/>
      <c r="AN13931" s="3"/>
      <c r="AO13931" s="5"/>
      <c r="AP13931" s="5"/>
      <c r="AQ13931" s="5"/>
      <c r="AR13931" s="5"/>
      <c r="AS13931" s="5"/>
      <c r="AT13931" s="3"/>
      <c r="AU13931" s="3"/>
      <c r="AV13931" s="3"/>
      <c r="AW13931" s="3"/>
      <c r="AX13931" s="3"/>
      <c r="AY13931" s="3"/>
      <c r="AZ13931" s="3"/>
      <c r="BA13931" s="3"/>
      <c r="BB13931" s="3"/>
      <c r="BC13931" s="3"/>
      <c r="BD13931" s="3"/>
      <c r="BE13931" s="3"/>
      <c r="BF13931" s="3"/>
      <c r="BG13931" s="3"/>
    </row>
    <row r="13932" spans="1:59" x14ac:dyDescent="0.25">
      <c r="A13932" s="2"/>
      <c r="B13932" s="5"/>
      <c r="C13932" s="5"/>
      <c r="D13932" s="5"/>
      <c r="E13932" s="5"/>
      <c r="F13932" s="5"/>
      <c r="G13932" s="5"/>
      <c r="H13932" s="5"/>
      <c r="I13932" s="3"/>
      <c r="J13932" s="5"/>
      <c r="K13932" s="5"/>
      <c r="L13932" s="5"/>
      <c r="M13932" s="5"/>
      <c r="AJ13932" s="5"/>
      <c r="AK13932" s="5"/>
      <c r="AL13932" s="3"/>
      <c r="AM13932" s="3"/>
      <c r="AN13932" s="5"/>
      <c r="AO13932" s="5"/>
      <c r="AP13932" s="5"/>
      <c r="AQ13932" s="5"/>
      <c r="AR13932" s="5"/>
      <c r="AS13932" s="5"/>
      <c r="AT13932" s="3"/>
      <c r="AU13932" s="5"/>
      <c r="AV13932" s="3"/>
      <c r="AW13932" s="3"/>
      <c r="AX13932" s="3"/>
      <c r="AY13932" s="3"/>
      <c r="AZ13932" s="3"/>
      <c r="BA13932" s="3"/>
      <c r="BB13932" s="3"/>
      <c r="BC13932" s="3"/>
      <c r="BD13932" s="3"/>
      <c r="BE13932" s="3"/>
      <c r="BF13932" s="3"/>
      <c r="BG13932" s="3"/>
    </row>
    <row r="13933" spans="1:59" x14ac:dyDescent="0.25">
      <c r="A13933" s="2"/>
      <c r="B13933" s="5"/>
      <c r="C13933" s="5"/>
      <c r="D13933" s="5"/>
      <c r="E13933" s="5"/>
      <c r="F13933" s="5"/>
      <c r="G13933" s="5"/>
      <c r="H13933" s="5"/>
      <c r="I13933" s="3"/>
      <c r="J13933" s="5"/>
      <c r="K13933" s="5"/>
      <c r="L13933" s="5"/>
      <c r="M13933" s="5"/>
      <c r="AJ13933" s="5"/>
      <c r="AK13933" s="5"/>
      <c r="AL13933" s="3"/>
      <c r="AM13933" s="3"/>
      <c r="AN13933" s="5"/>
      <c r="AO13933" s="5"/>
      <c r="AP13933" s="5"/>
      <c r="AQ13933" s="5"/>
      <c r="AR13933" s="5"/>
      <c r="AS13933" s="5"/>
      <c r="AT13933" s="3"/>
      <c r="AU13933" s="5"/>
      <c r="AV13933" s="3"/>
      <c r="AW13933" s="3"/>
      <c r="AX13933" s="3"/>
      <c r="AY13933" s="3"/>
      <c r="AZ13933" s="3"/>
      <c r="BA13933" s="3"/>
      <c r="BB13933" s="3"/>
      <c r="BC13933" s="3"/>
      <c r="BD13933" s="3"/>
      <c r="BE13933" s="3"/>
      <c r="BF13933" s="3"/>
      <c r="BG13933" s="3"/>
    </row>
    <row r="13934" spans="1:59" x14ac:dyDescent="0.25">
      <c r="A13934" s="2"/>
      <c r="B13934" s="5"/>
      <c r="C13934" s="5"/>
      <c r="D13934" s="5"/>
      <c r="E13934" s="5"/>
      <c r="F13934" s="5"/>
      <c r="G13934" s="5"/>
      <c r="H13934" s="5"/>
      <c r="I13934" s="3"/>
      <c r="J13934" s="5"/>
      <c r="K13934" s="5"/>
      <c r="L13934" s="5"/>
      <c r="M13934" s="5"/>
      <c r="AJ13934" s="3"/>
      <c r="AK13934" s="3"/>
      <c r="AL13934" s="3"/>
      <c r="AM13934" s="3"/>
      <c r="AN13934" s="3"/>
      <c r="AO13934" s="5"/>
      <c r="AP13934" s="5"/>
      <c r="AQ13934" s="5"/>
      <c r="AR13934" s="5"/>
      <c r="AS13934" s="5"/>
      <c r="AT13934" s="3"/>
      <c r="AU13934" s="5"/>
      <c r="AV13934" s="3"/>
      <c r="AW13934" s="3"/>
      <c r="AX13934" s="3"/>
      <c r="AY13934" s="3"/>
      <c r="AZ13934" s="3"/>
      <c r="BA13934" s="3"/>
      <c r="BB13934" s="3"/>
      <c r="BC13934" s="3"/>
      <c r="BD13934" s="3"/>
      <c r="BE13934" s="3"/>
      <c r="BF13934" s="3"/>
      <c r="BG13934" s="3"/>
    </row>
    <row r="13935" spans="1:59" x14ac:dyDescent="0.25">
      <c r="A13935" s="2"/>
      <c r="B13935" s="5"/>
      <c r="C13935" s="5"/>
      <c r="D13935" s="5"/>
      <c r="E13935" s="5"/>
      <c r="F13935" s="5"/>
      <c r="G13935" s="5"/>
      <c r="H13935" s="5"/>
      <c r="I13935" s="3"/>
      <c r="J13935" s="5"/>
      <c r="K13935" s="5"/>
      <c r="L13935" s="5"/>
      <c r="M13935" s="5"/>
      <c r="AJ13935" s="5"/>
      <c r="AK13935" s="5"/>
      <c r="AL13935" s="3"/>
      <c r="AM13935" s="3"/>
      <c r="AN13935" s="5"/>
      <c r="AO13935" s="5"/>
      <c r="AP13935" s="5"/>
      <c r="AQ13935" s="5"/>
      <c r="AR13935" s="5"/>
      <c r="AS13935" s="5"/>
      <c r="AT13935" s="3"/>
      <c r="AU13935" s="5"/>
      <c r="AV13935" s="3"/>
      <c r="AW13935" s="3"/>
      <c r="AX13935" s="3"/>
      <c r="AY13935" s="3"/>
      <c r="AZ13935" s="3"/>
      <c r="BA13935" s="3"/>
      <c r="BB13935" s="3"/>
      <c r="BC13935" s="3"/>
      <c r="BD13935" s="3"/>
      <c r="BE13935" s="3"/>
      <c r="BF13935" s="3"/>
      <c r="BG13935" s="3"/>
    </row>
    <row r="13936" spans="1:59" x14ac:dyDescent="0.25">
      <c r="A13936" s="2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  <c r="L13936" s="5"/>
      <c r="M13936" s="5"/>
      <c r="AJ13936" s="3"/>
      <c r="AK13936" s="3"/>
      <c r="AL13936" s="3"/>
      <c r="AM13936" s="3"/>
      <c r="AN13936" s="3"/>
      <c r="AO13936" s="5"/>
      <c r="AP13936" s="5"/>
      <c r="AQ13936" s="5"/>
      <c r="AR13936" s="5"/>
      <c r="AS13936" s="5"/>
      <c r="AT13936" s="3"/>
      <c r="AU13936" s="5"/>
      <c r="AV13936" s="3"/>
      <c r="AW13936" s="3"/>
      <c r="AX13936" s="3"/>
      <c r="AY13936" s="3"/>
      <c r="AZ13936" s="3"/>
      <c r="BA13936" s="3"/>
      <c r="BB13936" s="3"/>
      <c r="BC13936" s="3"/>
      <c r="BD13936" s="3"/>
      <c r="BE13936" s="3"/>
      <c r="BF13936" s="3"/>
      <c r="BG13936" s="3"/>
    </row>
    <row r="13937" spans="1:59" x14ac:dyDescent="0.25">
      <c r="A13937" s="2"/>
      <c r="B13937" s="5"/>
      <c r="C13937" s="5"/>
      <c r="D13937" s="5"/>
      <c r="E13937" s="5"/>
      <c r="F13937" s="5"/>
      <c r="G13937" s="5"/>
      <c r="H13937" s="5"/>
      <c r="I13937" s="3"/>
      <c r="J13937" s="5"/>
      <c r="K13937" s="5"/>
      <c r="L13937" s="5"/>
      <c r="M13937" s="5"/>
      <c r="AJ13937" s="3"/>
      <c r="AK13937" s="3"/>
      <c r="AL13937" s="3"/>
      <c r="AM13937" s="3"/>
      <c r="AN13937" s="5"/>
      <c r="AO13937" s="5"/>
      <c r="AP13937" s="5"/>
      <c r="AQ13937" s="5"/>
      <c r="AR13937" s="5"/>
      <c r="AS13937" s="5"/>
      <c r="AT13937" s="3"/>
      <c r="AU13937" s="5"/>
      <c r="AV13937" s="3"/>
      <c r="AW13937" s="3"/>
      <c r="AX13937" s="3"/>
      <c r="AY13937" s="3"/>
      <c r="AZ13937" s="3"/>
      <c r="BA13937" s="3"/>
      <c r="BB13937" s="3"/>
      <c r="BC13937" s="3"/>
      <c r="BD13937" s="3"/>
      <c r="BE13937" s="3"/>
      <c r="BF13937" s="3"/>
      <c r="BG13937" s="3"/>
    </row>
    <row r="13938" spans="1:59" x14ac:dyDescent="0.25">
      <c r="A13938" s="2"/>
      <c r="B13938" s="5"/>
      <c r="C13938" s="5"/>
      <c r="D13938" s="5"/>
      <c r="E13938" s="5"/>
      <c r="F13938" s="5"/>
      <c r="G13938" s="5"/>
      <c r="H13938" s="5"/>
      <c r="I13938" s="5"/>
      <c r="J13938" s="5"/>
      <c r="K13938" s="5"/>
      <c r="L13938" s="5"/>
      <c r="M13938" s="5"/>
      <c r="AJ13938" s="3"/>
      <c r="AK13938" s="3"/>
      <c r="AL13938" s="3"/>
      <c r="AM13938" s="3"/>
      <c r="AN13938" s="5"/>
      <c r="AO13938" s="5"/>
      <c r="AP13938" s="5"/>
      <c r="AQ13938" s="5"/>
      <c r="AR13938" s="5"/>
      <c r="AS13938" s="5"/>
      <c r="AT13938" s="3"/>
      <c r="AU13938" s="5"/>
      <c r="AV13938" s="3"/>
      <c r="AW13938" s="3"/>
      <c r="AX13938" s="3"/>
      <c r="AY13938" s="3"/>
      <c r="AZ13938" s="3"/>
      <c r="BA13938" s="3"/>
      <c r="BB13938" s="3"/>
      <c r="BC13938" s="3"/>
      <c r="BD13938" s="3"/>
      <c r="BE13938" s="3"/>
      <c r="BF13938" s="3"/>
      <c r="BG13938" s="3"/>
    </row>
    <row r="13939" spans="1:59" x14ac:dyDescent="0.25">
      <c r="A13939" s="2"/>
      <c r="B13939" s="5"/>
      <c r="C13939" s="5"/>
      <c r="D13939" s="5"/>
      <c r="E13939" s="5"/>
      <c r="F13939" s="5"/>
      <c r="G13939" s="5"/>
      <c r="H13939" s="5"/>
      <c r="I13939" s="5"/>
      <c r="J13939" s="5"/>
      <c r="K13939" s="5"/>
      <c r="L13939" s="5"/>
      <c r="M13939" s="5"/>
      <c r="AJ13939" s="3"/>
      <c r="AK13939" s="3"/>
      <c r="AL13939" s="3"/>
      <c r="AM13939" s="3"/>
      <c r="AN13939" s="5"/>
      <c r="AO13939" s="5"/>
      <c r="AP13939" s="5"/>
      <c r="AQ13939" s="5"/>
      <c r="AR13939" s="5"/>
      <c r="AS13939" s="5"/>
      <c r="AT13939" s="3"/>
      <c r="AU13939" s="5"/>
      <c r="AV13939" s="3"/>
      <c r="AW13939" s="3"/>
      <c r="AX13939" s="3"/>
      <c r="AY13939" s="3"/>
      <c r="AZ13939" s="3"/>
      <c r="BA13939" s="3"/>
      <c r="BB13939" s="3"/>
      <c r="BC13939" s="3"/>
      <c r="BD13939" s="3"/>
      <c r="BE13939" s="3"/>
      <c r="BF13939" s="3"/>
      <c r="BG13939" s="3"/>
    </row>
    <row r="13940" spans="1:59" x14ac:dyDescent="0.25">
      <c r="A13940" s="2"/>
      <c r="B13940" s="5"/>
      <c r="C13940" s="5"/>
      <c r="D13940" s="5"/>
      <c r="E13940" s="5"/>
      <c r="F13940" s="5"/>
      <c r="G13940" s="5"/>
      <c r="H13940" s="5"/>
      <c r="I13940" s="3"/>
      <c r="J13940" s="5"/>
      <c r="K13940" s="5"/>
      <c r="L13940" s="5"/>
      <c r="M13940" s="5"/>
      <c r="AJ13940" s="3"/>
      <c r="AK13940" s="3"/>
      <c r="AL13940" s="3"/>
      <c r="AM13940" s="3"/>
      <c r="AN13940" s="3"/>
      <c r="AO13940" s="5"/>
      <c r="AP13940" s="5"/>
      <c r="AQ13940" s="5"/>
      <c r="AR13940" s="5"/>
      <c r="AS13940" s="5"/>
      <c r="AT13940" s="3"/>
      <c r="AU13940" s="5"/>
      <c r="AV13940" s="3"/>
      <c r="AW13940" s="3"/>
      <c r="AX13940" s="3"/>
      <c r="AY13940" s="3"/>
      <c r="AZ13940" s="3"/>
      <c r="BA13940" s="3"/>
      <c r="BB13940" s="3"/>
      <c r="BC13940" s="3"/>
      <c r="BD13940" s="3"/>
      <c r="BE13940" s="3"/>
      <c r="BF13940" s="3"/>
      <c r="BG13940" s="3"/>
    </row>
    <row r="13941" spans="1:59" x14ac:dyDescent="0.25">
      <c r="A13941" s="2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  <c r="L13941" s="5"/>
      <c r="M13941" s="5"/>
      <c r="AJ13941" s="3"/>
      <c r="AK13941" s="3"/>
      <c r="AL13941" s="3"/>
      <c r="AM13941" s="3"/>
      <c r="AN13941" s="3"/>
      <c r="AO13941" s="5"/>
      <c r="AP13941" s="5"/>
      <c r="AQ13941" s="5"/>
      <c r="AR13941" s="5"/>
      <c r="AS13941" s="5"/>
      <c r="AT13941" s="3"/>
      <c r="AU13941" s="5"/>
      <c r="AV13941" s="3"/>
      <c r="AW13941" s="3"/>
      <c r="AX13941" s="3"/>
      <c r="AY13941" s="3"/>
      <c r="AZ13941" s="3"/>
      <c r="BA13941" s="3"/>
      <c r="BB13941" s="3"/>
      <c r="BC13941" s="3"/>
      <c r="BD13941" s="3"/>
      <c r="BE13941" s="3"/>
      <c r="BF13941" s="3"/>
      <c r="BG13941" s="3"/>
    </row>
    <row r="13942" spans="1:59" x14ac:dyDescent="0.25">
      <c r="A13942" s="2"/>
      <c r="B13942" s="5"/>
      <c r="C13942" s="5"/>
      <c r="D13942" s="5"/>
      <c r="E13942" s="5"/>
      <c r="F13942" s="5"/>
      <c r="G13942" s="5"/>
      <c r="H13942" s="5"/>
      <c r="I13942" s="3"/>
      <c r="J13942" s="5"/>
      <c r="K13942" s="5"/>
      <c r="L13942" s="5"/>
      <c r="M13942" s="5"/>
      <c r="AJ13942" s="3"/>
      <c r="AK13942" s="3"/>
      <c r="AL13942" s="3"/>
      <c r="AM13942" s="3"/>
      <c r="AN13942" s="5"/>
      <c r="AO13942" s="5"/>
      <c r="AP13942" s="5"/>
      <c r="AQ13942" s="5"/>
      <c r="AR13942" s="5"/>
      <c r="AS13942" s="5"/>
      <c r="AT13942" s="3"/>
      <c r="AU13942" s="5"/>
      <c r="AV13942" s="3"/>
      <c r="AW13942" s="3"/>
      <c r="AX13942" s="3"/>
      <c r="AY13942" s="3"/>
      <c r="AZ13942" s="3"/>
      <c r="BA13942" s="3"/>
      <c r="BB13942" s="3"/>
      <c r="BC13942" s="3"/>
      <c r="BD13942" s="3"/>
      <c r="BE13942" s="3"/>
      <c r="BF13942" s="3"/>
      <c r="BG13942" s="3"/>
    </row>
    <row r="13943" spans="1:59" x14ac:dyDescent="0.25">
      <c r="A13943" s="2"/>
      <c r="B13943" s="5"/>
      <c r="C13943" s="5"/>
      <c r="D13943" s="5"/>
      <c r="E13943" s="5"/>
      <c r="F13943" s="5"/>
      <c r="G13943" s="5"/>
      <c r="H13943" s="5"/>
      <c r="I13943" s="3"/>
      <c r="J13943" s="5"/>
      <c r="K13943" s="5"/>
      <c r="L13943" s="5"/>
      <c r="M13943" s="5"/>
      <c r="AJ13943" s="5"/>
      <c r="AK13943" s="5"/>
      <c r="AL13943" s="3"/>
      <c r="AM13943" s="3"/>
      <c r="AN13943" s="5"/>
      <c r="AO13943" s="5"/>
      <c r="AP13943" s="5"/>
      <c r="AQ13943" s="5"/>
      <c r="AR13943" s="5"/>
      <c r="AS13943" s="5"/>
      <c r="AT13943" s="3"/>
      <c r="AU13943" s="5"/>
      <c r="AV13943" s="3"/>
      <c r="AW13943" s="3"/>
      <c r="AX13943" s="3"/>
      <c r="AY13943" s="3"/>
      <c r="AZ13943" s="3"/>
      <c r="BA13943" s="3"/>
      <c r="BB13943" s="3"/>
      <c r="BC13943" s="3"/>
      <c r="BD13943" s="3"/>
      <c r="BE13943" s="3"/>
      <c r="BF13943" s="3"/>
      <c r="BG13943" s="3"/>
    </row>
    <row r="13944" spans="1:59" x14ac:dyDescent="0.25">
      <c r="A13944" s="2"/>
      <c r="B13944" s="5"/>
      <c r="C13944" s="5"/>
      <c r="D13944" s="5"/>
      <c r="E13944" s="5"/>
      <c r="F13944" s="5"/>
      <c r="G13944" s="5"/>
      <c r="H13944" s="5"/>
      <c r="I13944" s="3"/>
      <c r="J13944" s="5"/>
      <c r="K13944" s="5"/>
      <c r="L13944" s="5"/>
      <c r="M13944" s="5"/>
      <c r="AJ13944" s="5"/>
      <c r="AK13944" s="5"/>
      <c r="AL13944" s="3"/>
      <c r="AM13944" s="3"/>
      <c r="AN13944" s="5"/>
      <c r="AO13944" s="5"/>
      <c r="AP13944" s="5"/>
      <c r="AQ13944" s="5"/>
      <c r="AR13944" s="5"/>
      <c r="AS13944" s="5"/>
      <c r="AT13944" s="3"/>
      <c r="AU13944" s="5"/>
      <c r="AV13944" s="3"/>
      <c r="AW13944" s="3"/>
      <c r="AX13944" s="3"/>
      <c r="AY13944" s="3"/>
      <c r="AZ13944" s="3"/>
      <c r="BA13944" s="3"/>
      <c r="BB13944" s="3"/>
      <c r="BC13944" s="3"/>
      <c r="BD13944" s="3"/>
      <c r="BE13944" s="3"/>
      <c r="BF13944" s="3"/>
      <c r="BG13944" s="3"/>
    </row>
    <row r="13945" spans="1:59" x14ac:dyDescent="0.25">
      <c r="A13945" s="2"/>
      <c r="B13945" s="5"/>
      <c r="C13945" s="5"/>
      <c r="D13945" s="5"/>
      <c r="E13945" s="5"/>
      <c r="F13945" s="5"/>
      <c r="G13945" s="5"/>
      <c r="H13945" s="5"/>
      <c r="I13945" s="3"/>
      <c r="J13945" s="5"/>
      <c r="K13945" s="5"/>
      <c r="L13945" s="5"/>
      <c r="M13945" s="5"/>
      <c r="AJ13945" s="5"/>
      <c r="AK13945" s="5"/>
      <c r="AL13945" s="3"/>
      <c r="AM13945" s="3"/>
      <c r="AN13945" s="5"/>
      <c r="AO13945" s="5"/>
      <c r="AP13945" s="5"/>
      <c r="AQ13945" s="5"/>
      <c r="AR13945" s="5"/>
      <c r="AS13945" s="5"/>
      <c r="AT13945" s="3"/>
      <c r="AU13945" s="5"/>
      <c r="AV13945" s="3"/>
      <c r="AW13945" s="3"/>
      <c r="AX13945" s="3"/>
      <c r="AY13945" s="3"/>
      <c r="AZ13945" s="3"/>
      <c r="BA13945" s="3"/>
      <c r="BB13945" s="3"/>
      <c r="BC13945" s="3"/>
      <c r="BD13945" s="3"/>
      <c r="BE13945" s="3"/>
      <c r="BF13945" s="3"/>
      <c r="BG13945" s="3"/>
    </row>
    <row r="13946" spans="1:59" x14ac:dyDescent="0.25">
      <c r="A13946" s="2"/>
      <c r="B13946" s="5"/>
      <c r="C13946" s="5"/>
      <c r="D13946" s="5"/>
      <c r="E13946" s="5"/>
      <c r="F13946" s="5"/>
      <c r="G13946" s="5"/>
      <c r="H13946" s="5"/>
      <c r="I13946" s="5"/>
      <c r="J13946" s="5"/>
      <c r="K13946" s="5"/>
      <c r="L13946" s="5"/>
      <c r="M13946" s="5"/>
      <c r="AJ13946" s="3"/>
      <c r="AK13946" s="3"/>
      <c r="AL13946" s="3"/>
      <c r="AM13946" s="3"/>
      <c r="AN13946" s="3"/>
      <c r="AO13946" s="5"/>
      <c r="AP13946" s="5"/>
      <c r="AQ13946" s="5"/>
      <c r="AR13946" s="5"/>
      <c r="AS13946" s="5"/>
      <c r="AT13946" s="3"/>
      <c r="AU13946" s="5"/>
      <c r="AV13946" s="3"/>
      <c r="AW13946" s="3"/>
      <c r="AX13946" s="3"/>
      <c r="AY13946" s="3"/>
      <c r="AZ13946" s="3"/>
      <c r="BA13946" s="3"/>
      <c r="BB13946" s="3"/>
      <c r="BC13946" s="3"/>
      <c r="BD13946" s="3"/>
      <c r="BE13946" s="3"/>
      <c r="BF13946" s="3"/>
      <c r="BG13946" s="3"/>
    </row>
    <row r="13947" spans="1:59" x14ac:dyDescent="0.25">
      <c r="A13947" s="2"/>
      <c r="B13947" s="5"/>
      <c r="C13947" s="5"/>
      <c r="D13947" s="5"/>
      <c r="E13947" s="5"/>
      <c r="F13947" s="5"/>
      <c r="G13947" s="5"/>
      <c r="H13947" s="5"/>
      <c r="I13947" s="3"/>
      <c r="J13947" s="5"/>
      <c r="K13947" s="5"/>
      <c r="L13947" s="5"/>
      <c r="M13947" s="5"/>
      <c r="AJ13947" s="3"/>
      <c r="AK13947" s="3"/>
      <c r="AL13947" s="3"/>
      <c r="AM13947" s="3"/>
      <c r="AN13947" s="5"/>
      <c r="AO13947" s="5"/>
      <c r="AP13947" s="5"/>
      <c r="AQ13947" s="5"/>
      <c r="AR13947" s="5"/>
      <c r="AS13947" s="5"/>
      <c r="AT13947" s="3"/>
      <c r="AU13947" s="5"/>
      <c r="AV13947" s="3"/>
      <c r="AW13947" s="3"/>
      <c r="AX13947" s="3"/>
      <c r="AY13947" s="3"/>
      <c r="AZ13947" s="3"/>
      <c r="BA13947" s="3"/>
      <c r="BB13947" s="3"/>
      <c r="BC13947" s="3"/>
      <c r="BD13947" s="3"/>
      <c r="BE13947" s="3"/>
      <c r="BF13947" s="3"/>
      <c r="BG13947" s="3"/>
    </row>
    <row r="13948" spans="1:59" x14ac:dyDescent="0.25">
      <c r="A13948" s="2"/>
      <c r="B13948" s="5"/>
      <c r="C13948" s="5"/>
      <c r="D13948" s="5"/>
      <c r="E13948" s="5"/>
      <c r="F13948" s="5"/>
      <c r="G13948" s="5"/>
      <c r="H13948" s="5"/>
      <c r="I13948" s="3"/>
      <c r="J13948" s="5"/>
      <c r="K13948" s="5"/>
      <c r="L13948" s="5"/>
      <c r="M13948" s="5"/>
      <c r="AJ13948" s="3"/>
      <c r="AK13948" s="3"/>
      <c r="AL13948" s="3"/>
      <c r="AM13948" s="3"/>
      <c r="AN13948" s="3"/>
      <c r="AO13948" s="5"/>
      <c r="AP13948" s="5"/>
      <c r="AQ13948" s="5"/>
      <c r="AR13948" s="5"/>
      <c r="AS13948" s="5"/>
      <c r="AT13948" s="3"/>
      <c r="AU13948" s="5"/>
      <c r="AV13948" s="3"/>
      <c r="AW13948" s="3"/>
      <c r="AX13948" s="3"/>
      <c r="AY13948" s="3"/>
      <c r="AZ13948" s="3"/>
      <c r="BA13948" s="3"/>
      <c r="BB13948" s="3"/>
      <c r="BC13948" s="3"/>
      <c r="BD13948" s="3"/>
      <c r="BE13948" s="3"/>
      <c r="BF13948" s="3"/>
      <c r="BG13948" s="3"/>
    </row>
    <row r="13949" spans="1:59" x14ac:dyDescent="0.25">
      <c r="A13949" s="2"/>
      <c r="B13949" s="5"/>
      <c r="C13949" s="5"/>
      <c r="D13949" s="5"/>
      <c r="E13949" s="5"/>
      <c r="F13949" s="5"/>
      <c r="G13949" s="5"/>
      <c r="H13949" s="5"/>
      <c r="I13949" s="3"/>
      <c r="J13949" s="5"/>
      <c r="K13949" s="5"/>
      <c r="L13949" s="5"/>
      <c r="M13949" s="5"/>
      <c r="AJ13949" s="5"/>
      <c r="AK13949" s="5"/>
      <c r="AL13949" s="3"/>
      <c r="AM13949" s="3"/>
      <c r="AN13949" s="5"/>
      <c r="AO13949" s="5"/>
      <c r="AP13949" s="5"/>
      <c r="AQ13949" s="5"/>
      <c r="AR13949" s="5"/>
      <c r="AS13949" s="5"/>
      <c r="AT13949" s="3"/>
      <c r="AU13949" s="5"/>
      <c r="AV13949" s="3"/>
      <c r="AW13949" s="3"/>
      <c r="AX13949" s="3"/>
      <c r="AY13949" s="3"/>
      <c r="AZ13949" s="3"/>
      <c r="BA13949" s="3"/>
      <c r="BB13949" s="3"/>
      <c r="BC13949" s="3"/>
      <c r="BD13949" s="3"/>
      <c r="BE13949" s="3"/>
      <c r="BF13949" s="3"/>
      <c r="BG13949" s="3"/>
    </row>
    <row r="13950" spans="1:59" x14ac:dyDescent="0.25">
      <c r="A13950" s="2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  <c r="L13950" s="5"/>
      <c r="M13950" s="5"/>
      <c r="AJ13950" s="5"/>
      <c r="AK13950" s="5"/>
      <c r="AL13950" s="3"/>
      <c r="AM13950" s="3"/>
      <c r="AN13950" s="5"/>
      <c r="AO13950" s="5"/>
      <c r="AP13950" s="5"/>
      <c r="AQ13950" s="5"/>
      <c r="AR13950" s="5"/>
      <c r="AS13950" s="5"/>
      <c r="AT13950" s="3"/>
      <c r="AU13950" s="5"/>
      <c r="AV13950" s="3"/>
      <c r="AW13950" s="3"/>
      <c r="AX13950" s="3"/>
      <c r="AY13950" s="3"/>
      <c r="AZ13950" s="3"/>
      <c r="BA13950" s="3"/>
      <c r="BB13950" s="3"/>
      <c r="BC13950" s="3"/>
      <c r="BD13950" s="3"/>
      <c r="BE13950" s="3"/>
      <c r="BF13950" s="3"/>
      <c r="BG13950" s="3"/>
    </row>
    <row r="13951" spans="1:59" x14ac:dyDescent="0.25">
      <c r="A13951" s="2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5"/>
      <c r="M13951" s="5"/>
      <c r="AJ13951" s="3"/>
      <c r="AK13951" s="3"/>
      <c r="AL13951" s="3"/>
      <c r="AM13951" s="3"/>
      <c r="AN13951" s="3"/>
      <c r="AO13951" s="5"/>
      <c r="AP13951" s="5"/>
      <c r="AQ13951" s="5"/>
      <c r="AR13951" s="3"/>
      <c r="AS13951" s="5"/>
      <c r="AT13951" s="3"/>
      <c r="AU13951" s="5"/>
      <c r="AV13951" s="3"/>
      <c r="AW13951" s="3"/>
      <c r="AX13951" s="3"/>
      <c r="AY13951" s="3"/>
      <c r="AZ13951" s="3"/>
      <c r="BA13951" s="3"/>
      <c r="BB13951" s="3"/>
      <c r="BC13951" s="3"/>
      <c r="BD13951" s="3"/>
      <c r="BE13951" s="3"/>
      <c r="BF13951" s="3"/>
      <c r="BG13951" s="3"/>
    </row>
    <row r="13952" spans="1:59" x14ac:dyDescent="0.25">
      <c r="A13952" s="2"/>
      <c r="B13952" s="5"/>
      <c r="C13952" s="5"/>
      <c r="D13952" s="5"/>
      <c r="E13952" s="5"/>
      <c r="F13952" s="5"/>
      <c r="G13952" s="5"/>
      <c r="H13952" s="5"/>
      <c r="I13952" s="3"/>
      <c r="J13952" s="5"/>
      <c r="K13952" s="5"/>
      <c r="L13952" s="5"/>
      <c r="M13952" s="5"/>
      <c r="AJ13952" s="3"/>
      <c r="AK13952" s="3"/>
      <c r="AL13952" s="3"/>
      <c r="AM13952" s="3"/>
      <c r="AN13952" s="3"/>
      <c r="AO13952" s="5"/>
      <c r="AP13952" s="5"/>
      <c r="AQ13952" s="5"/>
      <c r="AR13952" s="3"/>
      <c r="AS13952" s="5"/>
      <c r="AT13952" s="3"/>
      <c r="AU13952" s="5"/>
      <c r="AV13952" s="3"/>
      <c r="AW13952" s="3"/>
      <c r="AX13952" s="3"/>
      <c r="AY13952" s="3"/>
      <c r="AZ13952" s="3"/>
      <c r="BA13952" s="3"/>
      <c r="BB13952" s="3"/>
      <c r="BC13952" s="3"/>
      <c r="BD13952" s="3"/>
      <c r="BE13952" s="3"/>
      <c r="BF13952" s="3"/>
      <c r="BG13952" s="3"/>
    </row>
    <row r="13953" spans="1:59" x14ac:dyDescent="0.25">
      <c r="A13953" s="2"/>
      <c r="B13953" s="5"/>
      <c r="C13953" s="5"/>
      <c r="D13953" s="5"/>
      <c r="E13953" s="5"/>
      <c r="F13953" s="5"/>
      <c r="G13953" s="5"/>
      <c r="H13953" s="5"/>
      <c r="I13953" s="3"/>
      <c r="J13953" s="5"/>
      <c r="K13953" s="5"/>
      <c r="L13953" s="5"/>
      <c r="M13953" s="5"/>
      <c r="AJ13953" s="3"/>
      <c r="AK13953" s="3"/>
      <c r="AL13953" s="3"/>
      <c r="AM13953" s="3"/>
      <c r="AN13953" s="3"/>
      <c r="AO13953" s="5"/>
      <c r="AP13953" s="5"/>
      <c r="AQ13953" s="5"/>
      <c r="AR13953" s="3"/>
      <c r="AS13953" s="5"/>
      <c r="AT13953" s="3"/>
      <c r="AU13953" s="5"/>
      <c r="AV13953" s="3"/>
      <c r="AW13953" s="3"/>
      <c r="AX13953" s="3"/>
      <c r="AY13953" s="3"/>
      <c r="AZ13953" s="3"/>
      <c r="BA13953" s="3"/>
      <c r="BB13953" s="3"/>
      <c r="BC13953" s="3"/>
      <c r="BD13953" s="3"/>
      <c r="BE13953" s="3"/>
      <c r="BF13953" s="3"/>
      <c r="BG13953" s="3"/>
    </row>
    <row r="13954" spans="1:59" x14ac:dyDescent="0.25">
      <c r="A13954" s="2"/>
      <c r="B13954" s="5"/>
      <c r="C13954" s="5"/>
      <c r="D13954" s="5"/>
      <c r="E13954" s="5"/>
      <c r="F13954" s="5"/>
      <c r="G13954" s="5"/>
      <c r="H13954" s="5"/>
      <c r="I13954" s="3"/>
      <c r="J13954" s="5"/>
      <c r="K13954" s="5"/>
      <c r="L13954" s="5"/>
      <c r="M13954" s="5"/>
      <c r="AJ13954" s="3"/>
      <c r="AK13954" s="3"/>
      <c r="AL13954" s="3"/>
      <c r="AM13954" s="3"/>
      <c r="AN13954" s="3"/>
      <c r="AO13954" s="5"/>
      <c r="AP13954" s="5"/>
      <c r="AQ13954" s="5"/>
      <c r="AR13954" s="3"/>
      <c r="AS13954" s="3"/>
      <c r="AT13954" s="3"/>
      <c r="AU13954" s="5"/>
      <c r="AV13954" s="3"/>
      <c r="AW13954" s="3"/>
      <c r="AX13954" s="3"/>
      <c r="AY13954" s="3"/>
      <c r="AZ13954" s="3"/>
      <c r="BA13954" s="3"/>
      <c r="BB13954" s="3"/>
      <c r="BC13954" s="3"/>
      <c r="BD13954" s="3"/>
      <c r="BE13954" s="3"/>
      <c r="BF13954" s="3"/>
      <c r="BG13954" s="3"/>
    </row>
    <row r="13955" spans="1:59" x14ac:dyDescent="0.25">
      <c r="A13955" s="2"/>
      <c r="B13955" s="5"/>
      <c r="C13955" s="5"/>
      <c r="D13955" s="5"/>
      <c r="E13955" s="5"/>
      <c r="F13955" s="5"/>
      <c r="G13955" s="5"/>
      <c r="H13955" s="5"/>
      <c r="I13955" s="3"/>
      <c r="J13955" s="5"/>
      <c r="K13955" s="5"/>
      <c r="L13955" s="5"/>
      <c r="M13955" s="5"/>
      <c r="AJ13955" s="5"/>
      <c r="AK13955" s="5"/>
      <c r="AL13955" s="3"/>
      <c r="AM13955" s="3"/>
      <c r="AN13955" s="5"/>
      <c r="AO13955" s="5"/>
      <c r="AP13955" s="5"/>
      <c r="AQ13955" s="5"/>
      <c r="AR13955" s="5"/>
      <c r="AS13955" s="5"/>
      <c r="AT13955" s="3"/>
      <c r="AU13955" s="5"/>
      <c r="AV13955" s="3"/>
      <c r="AW13955" s="3"/>
      <c r="AX13955" s="3"/>
      <c r="AY13955" s="3"/>
      <c r="AZ13955" s="3"/>
      <c r="BA13955" s="3"/>
      <c r="BB13955" s="3"/>
      <c r="BC13955" s="3"/>
      <c r="BD13955" s="3"/>
      <c r="BE13955" s="3"/>
      <c r="BF13955" s="3"/>
      <c r="BG13955" s="3"/>
    </row>
    <row r="13956" spans="1:59" x14ac:dyDescent="0.25">
      <c r="A13956" s="2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5"/>
      <c r="M13956" s="5"/>
      <c r="AJ13956" s="3"/>
      <c r="AK13956" s="3"/>
      <c r="AL13956" s="3"/>
      <c r="AM13956" s="3"/>
      <c r="AN13956" s="3"/>
      <c r="AO13956" s="5"/>
      <c r="AP13956" s="5"/>
      <c r="AQ13956" s="5"/>
      <c r="AR13956" s="3"/>
      <c r="AS13956" s="3"/>
      <c r="AT13956" s="3"/>
      <c r="AU13956" s="5"/>
      <c r="AV13956" s="3"/>
      <c r="AW13956" s="3"/>
      <c r="AX13956" s="3"/>
      <c r="AY13956" s="3"/>
      <c r="AZ13956" s="3"/>
      <c r="BA13956" s="3"/>
      <c r="BB13956" s="3"/>
      <c r="BC13956" s="3"/>
      <c r="BD13956" s="3"/>
      <c r="BE13956" s="3"/>
      <c r="BF13956" s="3"/>
      <c r="BG13956" s="3"/>
    </row>
    <row r="13957" spans="1:59" x14ac:dyDescent="0.25">
      <c r="A13957" s="2"/>
      <c r="B13957" s="5"/>
      <c r="C13957" s="5"/>
      <c r="D13957" s="5"/>
      <c r="E13957" s="5"/>
      <c r="F13957" s="5"/>
      <c r="G13957" s="5"/>
      <c r="H13957" s="5"/>
      <c r="I13957" s="3"/>
      <c r="J13957" s="5"/>
      <c r="K13957" s="5"/>
      <c r="L13957" s="5"/>
      <c r="M13957" s="5"/>
      <c r="AJ13957" s="3"/>
      <c r="AK13957" s="3"/>
      <c r="AL13957" s="3"/>
      <c r="AM13957" s="3"/>
      <c r="AN13957" s="3"/>
      <c r="AO13957" s="5"/>
      <c r="AP13957" s="5"/>
      <c r="AQ13957" s="5"/>
      <c r="AR13957" s="3"/>
      <c r="AS13957" s="3"/>
      <c r="AT13957" s="3"/>
      <c r="AU13957" s="5"/>
      <c r="AV13957" s="3"/>
      <c r="AW13957" s="3"/>
      <c r="AX13957" s="3"/>
      <c r="AY13957" s="3"/>
      <c r="AZ13957" s="3"/>
      <c r="BA13957" s="3"/>
      <c r="BB13957" s="3"/>
      <c r="BC13957" s="3"/>
      <c r="BD13957" s="3"/>
      <c r="BE13957" s="3"/>
      <c r="BF13957" s="3"/>
      <c r="BG13957" s="3"/>
    </row>
    <row r="13958" spans="1:59" x14ac:dyDescent="0.25">
      <c r="A13958" s="2"/>
      <c r="B13958" s="5"/>
      <c r="C13958" s="5"/>
      <c r="D13958" s="5"/>
      <c r="E13958" s="5"/>
      <c r="F13958" s="5"/>
      <c r="G13958" s="5"/>
      <c r="H13958" s="5"/>
      <c r="I13958" s="3"/>
      <c r="J13958" s="5"/>
      <c r="K13958" s="5"/>
      <c r="L13958" s="5"/>
      <c r="M13958" s="5"/>
      <c r="AJ13958" s="3"/>
      <c r="AK13958" s="3"/>
      <c r="AL13958" s="3"/>
      <c r="AM13958" s="3"/>
      <c r="AN13958" s="3"/>
      <c r="AO13958" s="5"/>
      <c r="AP13958" s="5"/>
      <c r="AQ13958" s="5"/>
      <c r="AR13958" s="3"/>
      <c r="AS13958" s="3"/>
      <c r="AT13958" s="3"/>
      <c r="AU13958" s="5"/>
      <c r="AV13958" s="3"/>
      <c r="AW13958" s="3"/>
      <c r="AX13958" s="3"/>
      <c r="AY13958" s="3"/>
      <c r="AZ13958" s="3"/>
      <c r="BA13958" s="3"/>
      <c r="BB13958" s="3"/>
      <c r="BC13958" s="3"/>
      <c r="BD13958" s="3"/>
      <c r="BE13958" s="3"/>
      <c r="BF13958" s="3"/>
      <c r="BG13958" s="3"/>
    </row>
    <row r="13959" spans="1:59" x14ac:dyDescent="0.25">
      <c r="A13959" s="2"/>
      <c r="B13959" s="5"/>
      <c r="C13959" s="5"/>
      <c r="D13959" s="5"/>
      <c r="E13959" s="5"/>
      <c r="F13959" s="5"/>
      <c r="G13959" s="5"/>
      <c r="H13959" s="5"/>
      <c r="I13959" s="3"/>
      <c r="J13959" s="5"/>
      <c r="K13959" s="5"/>
      <c r="L13959" s="5"/>
      <c r="M13959" s="5"/>
      <c r="AJ13959" s="3"/>
      <c r="AK13959" s="3"/>
      <c r="AL13959" s="3"/>
      <c r="AM13959" s="3"/>
      <c r="AN13959" s="3"/>
      <c r="AO13959" s="5"/>
      <c r="AP13959" s="5"/>
      <c r="AQ13959" s="5"/>
      <c r="AR13959" s="3"/>
      <c r="AS13959" s="3"/>
      <c r="AT13959" s="3"/>
      <c r="AU13959" s="5"/>
      <c r="AV13959" s="3"/>
      <c r="AW13959" s="3"/>
      <c r="AX13959" s="3"/>
      <c r="AY13959" s="3"/>
      <c r="AZ13959" s="3"/>
      <c r="BA13959" s="3"/>
      <c r="BB13959" s="3"/>
      <c r="BC13959" s="3"/>
      <c r="BD13959" s="3"/>
      <c r="BE13959" s="3"/>
      <c r="BF13959" s="3"/>
      <c r="BG13959" s="3"/>
    </row>
    <row r="13960" spans="1:59" x14ac:dyDescent="0.25">
      <c r="A13960" s="2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  <c r="L13960" s="5"/>
      <c r="M13960" s="5"/>
      <c r="AJ13960" s="5"/>
      <c r="AK13960" s="5"/>
      <c r="AL13960" s="3"/>
      <c r="AM13960" s="3"/>
      <c r="AN13960" s="5"/>
      <c r="AO13960" s="5"/>
      <c r="AP13960" s="5"/>
      <c r="AQ13960" s="5"/>
      <c r="AR13960" s="5"/>
      <c r="AS13960" s="5"/>
      <c r="AT13960" s="3"/>
      <c r="AU13960" s="5"/>
      <c r="AV13960" s="3"/>
      <c r="AW13960" s="3"/>
      <c r="AX13960" s="3"/>
      <c r="AY13960" s="3"/>
      <c r="AZ13960" s="3"/>
      <c r="BA13960" s="3"/>
      <c r="BB13960" s="3"/>
      <c r="BC13960" s="3"/>
      <c r="BD13960" s="3"/>
      <c r="BE13960" s="3"/>
      <c r="BF13960" s="3"/>
      <c r="BG13960" s="3"/>
    </row>
    <row r="13961" spans="1:59" x14ac:dyDescent="0.25">
      <c r="A13961" s="2"/>
      <c r="B13961" s="5"/>
      <c r="C13961" s="5"/>
      <c r="D13961" s="5"/>
      <c r="E13961" s="5"/>
      <c r="F13961" s="5"/>
      <c r="G13961" s="5"/>
      <c r="H13961" s="5"/>
      <c r="I13961" s="3"/>
      <c r="J13961" s="5"/>
      <c r="K13961" s="5"/>
      <c r="L13961" s="5"/>
      <c r="M13961" s="5"/>
      <c r="AJ13961" s="5"/>
      <c r="AK13961" s="5"/>
      <c r="AL13961" s="3"/>
      <c r="AM13961" s="3"/>
      <c r="AN13961" s="5"/>
      <c r="AO13961" s="5"/>
      <c r="AP13961" s="5"/>
      <c r="AQ13961" s="5"/>
      <c r="AR13961" s="5"/>
      <c r="AS13961" s="5"/>
      <c r="AT13961" s="3"/>
      <c r="AU13961" s="5"/>
      <c r="AV13961" s="3"/>
      <c r="AW13961" s="3"/>
      <c r="AX13961" s="3"/>
      <c r="AY13961" s="3"/>
      <c r="AZ13961" s="3"/>
      <c r="BA13961" s="3"/>
      <c r="BB13961" s="3"/>
      <c r="BC13961" s="3"/>
      <c r="BD13961" s="3"/>
      <c r="BE13961" s="3"/>
      <c r="BF13961" s="3"/>
      <c r="BG13961" s="3"/>
    </row>
    <row r="13962" spans="1:59" x14ac:dyDescent="0.25">
      <c r="A13962" s="2"/>
      <c r="B13962" s="5"/>
      <c r="C13962" s="5"/>
      <c r="D13962" s="5"/>
      <c r="E13962" s="5"/>
      <c r="F13962" s="5"/>
      <c r="G13962" s="5"/>
      <c r="H13962" s="5"/>
      <c r="I13962" s="3"/>
      <c r="J13962" s="5"/>
      <c r="K13962" s="5"/>
      <c r="L13962" s="5"/>
      <c r="M13962" s="5"/>
      <c r="AJ13962" s="5"/>
      <c r="AK13962" s="5"/>
      <c r="AL13962" s="3"/>
      <c r="AM13962" s="3"/>
      <c r="AN13962" s="5"/>
      <c r="AO13962" s="5"/>
      <c r="AP13962" s="5"/>
      <c r="AQ13962" s="5"/>
      <c r="AR13962" s="5"/>
      <c r="AS13962" s="5"/>
      <c r="AT13962" s="3"/>
      <c r="AU13962" s="5"/>
      <c r="AV13962" s="3"/>
      <c r="AW13962" s="3"/>
      <c r="AX13962" s="3"/>
      <c r="AY13962" s="3"/>
      <c r="AZ13962" s="3"/>
      <c r="BA13962" s="3"/>
      <c r="BB13962" s="3"/>
      <c r="BC13962" s="3"/>
      <c r="BD13962" s="3"/>
      <c r="BE13962" s="3"/>
      <c r="BF13962" s="3"/>
      <c r="BG13962" s="3"/>
    </row>
    <row r="13963" spans="1:59" x14ac:dyDescent="0.25">
      <c r="A13963" s="2"/>
      <c r="B13963" s="5"/>
      <c r="C13963" s="5"/>
      <c r="D13963" s="5"/>
      <c r="E13963" s="5"/>
      <c r="F13963" s="5"/>
      <c r="G13963" s="5"/>
      <c r="H13963" s="5"/>
      <c r="I13963" s="3"/>
      <c r="J13963" s="5"/>
      <c r="K13963" s="5"/>
      <c r="L13963" s="5"/>
      <c r="M13963" s="5"/>
      <c r="AJ13963" s="3"/>
      <c r="AK13963" s="3"/>
      <c r="AL13963" s="3"/>
      <c r="AM13963" s="3"/>
      <c r="AN13963" s="3"/>
      <c r="AO13963" s="5"/>
      <c r="AP13963" s="5"/>
      <c r="AQ13963" s="5"/>
      <c r="AR13963" s="3"/>
      <c r="AS13963" s="3"/>
      <c r="AT13963" s="3"/>
      <c r="AU13963" s="5"/>
      <c r="AV13963" s="3"/>
      <c r="AW13963" s="3"/>
      <c r="AX13963" s="3"/>
      <c r="AY13963" s="3"/>
      <c r="AZ13963" s="3"/>
      <c r="BA13963" s="3"/>
      <c r="BB13963" s="3"/>
      <c r="BC13963" s="3"/>
      <c r="BD13963" s="3"/>
      <c r="BE13963" s="3"/>
      <c r="BF13963" s="3"/>
      <c r="BG13963" s="3"/>
    </row>
    <row r="13964" spans="1:59" x14ac:dyDescent="0.25">
      <c r="A13964" s="2"/>
      <c r="B13964" s="5"/>
      <c r="C13964" s="5"/>
      <c r="D13964" s="5"/>
      <c r="E13964" s="5"/>
      <c r="F13964" s="5"/>
      <c r="G13964" s="5"/>
      <c r="H13964" s="5"/>
      <c r="I13964" s="5"/>
      <c r="J13964" s="5"/>
      <c r="K13964" s="5"/>
      <c r="L13964" s="5"/>
      <c r="M13964" s="5"/>
      <c r="AJ13964" s="3"/>
      <c r="AK13964" s="3"/>
      <c r="AL13964" s="3"/>
      <c r="AM13964" s="3"/>
      <c r="AN13964" s="3"/>
      <c r="AO13964" s="5"/>
      <c r="AP13964" s="5"/>
      <c r="AQ13964" s="5"/>
      <c r="AR13964" s="3"/>
      <c r="AS13964" s="5"/>
      <c r="AT13964" s="3"/>
      <c r="AU13964" s="5"/>
      <c r="AV13964" s="3"/>
      <c r="AW13964" s="3"/>
      <c r="AX13964" s="3"/>
      <c r="AY13964" s="3"/>
      <c r="AZ13964" s="3"/>
      <c r="BA13964" s="3"/>
      <c r="BB13964" s="3"/>
      <c r="BC13964" s="3"/>
      <c r="BD13964" s="3"/>
      <c r="BE13964" s="3"/>
      <c r="BF13964" s="3"/>
      <c r="BG13964" s="3"/>
    </row>
    <row r="13965" spans="1:59" x14ac:dyDescent="0.25">
      <c r="A13965" s="2"/>
      <c r="B13965" s="5"/>
      <c r="C13965" s="5"/>
      <c r="D13965" s="5"/>
      <c r="E13965" s="5"/>
      <c r="F13965" s="5"/>
      <c r="G13965" s="5"/>
      <c r="H13965" s="5"/>
      <c r="I13965" s="3"/>
      <c r="J13965" s="5"/>
      <c r="K13965" s="5"/>
      <c r="L13965" s="5"/>
      <c r="M13965" s="5"/>
      <c r="AJ13965" s="3"/>
      <c r="AK13965" s="3"/>
      <c r="AL13965" s="3"/>
      <c r="AM13965" s="3"/>
      <c r="AN13965" s="3"/>
      <c r="AO13965" s="5"/>
      <c r="AP13965" s="5"/>
      <c r="AQ13965" s="5"/>
      <c r="AR13965" s="3"/>
      <c r="AS13965" s="3"/>
      <c r="AT13965" s="3"/>
      <c r="AU13965" s="5"/>
      <c r="AV13965" s="3"/>
      <c r="AW13965" s="3"/>
      <c r="AX13965" s="3"/>
      <c r="AY13965" s="3"/>
      <c r="AZ13965" s="3"/>
      <c r="BA13965" s="3"/>
      <c r="BB13965" s="3"/>
      <c r="BC13965" s="3"/>
      <c r="BD13965" s="3"/>
      <c r="BE13965" s="3"/>
      <c r="BF13965" s="3"/>
      <c r="BG13965" s="3"/>
    </row>
    <row r="13966" spans="1:59" x14ac:dyDescent="0.25">
      <c r="A13966" s="2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  <c r="L13966" s="5"/>
      <c r="M13966" s="5"/>
      <c r="AJ13966" s="5"/>
      <c r="AK13966" s="5"/>
      <c r="AL13966" s="3"/>
      <c r="AM13966" s="3"/>
      <c r="AN13966" s="5"/>
      <c r="AO13966" s="5"/>
      <c r="AP13966" s="5"/>
      <c r="AQ13966" s="5"/>
      <c r="AR13966" s="5"/>
      <c r="AS13966" s="5"/>
      <c r="AT13966" s="3"/>
      <c r="AU13966" s="5"/>
      <c r="AV13966" s="3"/>
      <c r="AW13966" s="3"/>
      <c r="AX13966" s="3"/>
      <c r="AY13966" s="3"/>
      <c r="AZ13966" s="3"/>
      <c r="BA13966" s="3"/>
      <c r="BB13966" s="3"/>
      <c r="BC13966" s="3"/>
      <c r="BD13966" s="3"/>
      <c r="BE13966" s="3"/>
      <c r="BF13966" s="3"/>
      <c r="BG13966" s="3"/>
    </row>
    <row r="13967" spans="1:59" x14ac:dyDescent="0.25">
      <c r="A13967" s="2"/>
      <c r="B13967" s="5"/>
      <c r="C13967" s="5"/>
      <c r="D13967" s="5"/>
      <c r="E13967" s="5"/>
      <c r="F13967" s="5"/>
      <c r="G13967" s="5"/>
      <c r="H13967" s="5"/>
      <c r="I13967" s="5"/>
      <c r="J13967" s="5"/>
      <c r="K13967" s="5"/>
      <c r="L13967" s="5"/>
      <c r="M13967" s="5"/>
      <c r="AJ13967" s="5"/>
      <c r="AK13967" s="5"/>
      <c r="AL13967" s="3"/>
      <c r="AM13967" s="3"/>
      <c r="AN13967" s="5"/>
      <c r="AO13967" s="5"/>
      <c r="AP13967" s="5"/>
      <c r="AQ13967" s="5"/>
      <c r="AR13967" s="5"/>
      <c r="AS13967" s="5"/>
      <c r="AT13967" s="3"/>
      <c r="AU13967" s="5"/>
      <c r="AV13967" s="3"/>
      <c r="AW13967" s="3"/>
      <c r="AX13967" s="3"/>
      <c r="AY13967" s="3"/>
      <c r="AZ13967" s="3"/>
      <c r="BA13967" s="3"/>
      <c r="BB13967" s="3"/>
      <c r="BC13967" s="3"/>
      <c r="BD13967" s="3"/>
      <c r="BE13967" s="3"/>
      <c r="BF13967" s="3"/>
      <c r="BG13967" s="3"/>
    </row>
    <row r="13968" spans="1:59" x14ac:dyDescent="0.25">
      <c r="A13968" s="2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  <c r="L13968" s="5"/>
      <c r="M13968" s="5"/>
      <c r="AJ13968" s="5"/>
      <c r="AK13968" s="5"/>
      <c r="AL13968" s="3"/>
      <c r="AM13968" s="3"/>
      <c r="AN13968" s="5"/>
      <c r="AO13968" s="5"/>
      <c r="AP13968" s="5"/>
      <c r="AQ13968" s="5"/>
      <c r="AR13968" s="5"/>
      <c r="AS13968" s="5"/>
      <c r="AT13968" s="3"/>
      <c r="AU13968" s="5"/>
      <c r="AV13968" s="3"/>
      <c r="AW13968" s="3"/>
      <c r="AX13968" s="3"/>
      <c r="AY13968" s="3"/>
      <c r="AZ13968" s="3"/>
      <c r="BA13968" s="3"/>
      <c r="BB13968" s="3"/>
      <c r="BC13968" s="3"/>
      <c r="BD13968" s="3"/>
      <c r="BE13968" s="3"/>
      <c r="BF13968" s="3"/>
      <c r="BG13968" s="3"/>
    </row>
    <row r="13969" spans="1:59" x14ac:dyDescent="0.25">
      <c r="A13969" s="2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  <c r="L13969" s="5"/>
      <c r="M13969" s="5"/>
      <c r="AJ13969" s="5"/>
      <c r="AK13969" s="5"/>
      <c r="AL13969" s="3"/>
      <c r="AM13969" s="3"/>
      <c r="AN13969" s="5"/>
      <c r="AO13969" s="5"/>
      <c r="AP13969" s="5"/>
      <c r="AQ13969" s="5"/>
      <c r="AR13969" s="5"/>
      <c r="AS13969" s="5"/>
      <c r="AT13969" s="3"/>
      <c r="AU13969" s="5"/>
      <c r="AV13969" s="3"/>
      <c r="AW13969" s="3"/>
      <c r="AX13969" s="3"/>
      <c r="AY13969" s="3"/>
      <c r="AZ13969" s="3"/>
      <c r="BA13969" s="3"/>
      <c r="BB13969" s="3"/>
      <c r="BC13969" s="3"/>
      <c r="BD13969" s="3"/>
      <c r="BE13969" s="3"/>
      <c r="BF13969" s="3"/>
      <c r="BG13969" s="3"/>
    </row>
    <row r="13970" spans="1:59" x14ac:dyDescent="0.25">
      <c r="A13970" s="2"/>
      <c r="B13970" s="5"/>
      <c r="C13970" s="5"/>
      <c r="D13970" s="5"/>
      <c r="E13970" s="5"/>
      <c r="F13970" s="5"/>
      <c r="G13970" s="5"/>
      <c r="H13970" s="5"/>
      <c r="I13970" s="5"/>
      <c r="J13970" s="5"/>
      <c r="K13970" s="5"/>
      <c r="L13970" s="5"/>
      <c r="M13970" s="5"/>
      <c r="AJ13970" s="5"/>
      <c r="AK13970" s="5"/>
      <c r="AL13970" s="3"/>
      <c r="AM13970" s="3"/>
      <c r="AN13970" s="5"/>
      <c r="AO13970" s="5"/>
      <c r="AP13970" s="5"/>
      <c r="AQ13970" s="5"/>
      <c r="AR13970" s="5"/>
      <c r="AS13970" s="5"/>
      <c r="AT13970" s="3"/>
      <c r="AU13970" s="5"/>
      <c r="AV13970" s="3"/>
      <c r="AW13970" s="3"/>
      <c r="AX13970" s="3"/>
      <c r="AY13970" s="3"/>
      <c r="AZ13970" s="3"/>
      <c r="BA13970" s="3"/>
      <c r="BB13970" s="3"/>
      <c r="BC13970" s="3"/>
      <c r="BD13970" s="3"/>
      <c r="BE13970" s="3"/>
      <c r="BF13970" s="3"/>
      <c r="BG13970" s="3"/>
    </row>
    <row r="13971" spans="1:59" x14ac:dyDescent="0.25">
      <c r="A13971" s="2"/>
      <c r="B13971" s="5"/>
      <c r="C13971" s="5"/>
      <c r="D13971" s="5"/>
      <c r="E13971" s="5"/>
      <c r="F13971" s="5"/>
      <c r="G13971" s="5"/>
      <c r="H13971" s="5"/>
      <c r="I13971" s="3"/>
      <c r="J13971" s="5"/>
      <c r="K13971" s="5"/>
      <c r="L13971" s="5"/>
      <c r="M13971" s="5"/>
      <c r="AJ13971" s="5"/>
      <c r="AK13971" s="5"/>
      <c r="AL13971" s="3"/>
      <c r="AM13971" s="3"/>
      <c r="AN13971" s="5"/>
      <c r="AO13971" s="5"/>
      <c r="AP13971" s="5"/>
      <c r="AQ13971" s="5"/>
      <c r="AR13971" s="5"/>
      <c r="AS13971" s="5"/>
      <c r="AT13971" s="3"/>
      <c r="AU13971" s="5"/>
      <c r="AV13971" s="3"/>
      <c r="AW13971" s="3"/>
      <c r="AX13971" s="3"/>
      <c r="AY13971" s="3"/>
      <c r="AZ13971" s="3"/>
      <c r="BA13971" s="3"/>
      <c r="BB13971" s="3"/>
      <c r="BC13971" s="3"/>
      <c r="BD13971" s="3"/>
      <c r="BE13971" s="3"/>
      <c r="BF13971" s="3"/>
      <c r="BG13971" s="3"/>
    </row>
    <row r="13972" spans="1:59" x14ac:dyDescent="0.25">
      <c r="A13972" s="2"/>
      <c r="B13972" s="5"/>
      <c r="C13972" s="5"/>
      <c r="D13972" s="5"/>
      <c r="E13972" s="5"/>
      <c r="F13972" s="5"/>
      <c r="G13972" s="5"/>
      <c r="H13972" s="5"/>
      <c r="I13972" s="5"/>
      <c r="J13972" s="5"/>
      <c r="K13972" s="5"/>
      <c r="L13972" s="5"/>
      <c r="M13972" s="5"/>
      <c r="AJ13972" s="5"/>
      <c r="AK13972" s="5"/>
      <c r="AL13972" s="3"/>
      <c r="AM13972" s="3"/>
      <c r="AN13972" s="5"/>
      <c r="AO13972" s="5"/>
      <c r="AP13972" s="5"/>
      <c r="AQ13972" s="5"/>
      <c r="AR13972" s="5"/>
      <c r="AS13972" s="5"/>
      <c r="AT13972" s="3"/>
      <c r="AU13972" s="5"/>
      <c r="AV13972" s="3"/>
      <c r="AW13972" s="3"/>
      <c r="AX13972" s="3"/>
      <c r="AY13972" s="3"/>
      <c r="AZ13972" s="3"/>
      <c r="BA13972" s="3"/>
      <c r="BB13972" s="3"/>
      <c r="BC13972" s="3"/>
      <c r="BD13972" s="3"/>
      <c r="BE13972" s="3"/>
      <c r="BF13972" s="3"/>
      <c r="BG13972" s="3"/>
    </row>
    <row r="13973" spans="1:59" x14ac:dyDescent="0.25">
      <c r="A13973" s="2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  <c r="L13973" s="5"/>
      <c r="M13973" s="5"/>
      <c r="AJ13973" s="5"/>
      <c r="AK13973" s="5"/>
      <c r="AL13973" s="3"/>
      <c r="AM13973" s="3"/>
      <c r="AN13973" s="5"/>
      <c r="AO13973" s="5"/>
      <c r="AP13973" s="5"/>
      <c r="AQ13973" s="5"/>
      <c r="AR13973" s="5"/>
      <c r="AS13973" s="5"/>
      <c r="AT13973" s="3"/>
      <c r="AU13973" s="5"/>
      <c r="AV13973" s="3"/>
      <c r="AW13973" s="3"/>
      <c r="AX13973" s="3"/>
      <c r="AY13973" s="3"/>
      <c r="AZ13973" s="3"/>
      <c r="BA13973" s="3"/>
      <c r="BB13973" s="3"/>
      <c r="BC13973" s="3"/>
      <c r="BD13973" s="3"/>
      <c r="BE13973" s="3"/>
      <c r="BF13973" s="3"/>
      <c r="BG13973" s="3"/>
    </row>
    <row r="13974" spans="1:59" x14ac:dyDescent="0.25">
      <c r="A13974" s="2"/>
      <c r="B13974" s="5"/>
      <c r="C13974" s="5"/>
      <c r="D13974" s="5"/>
      <c r="E13974" s="5"/>
      <c r="F13974" s="5"/>
      <c r="G13974" s="5"/>
      <c r="H13974" s="5"/>
      <c r="I13974" s="5"/>
      <c r="J13974" s="5"/>
      <c r="K13974" s="5"/>
      <c r="L13974" s="5"/>
      <c r="M13974" s="5"/>
      <c r="AJ13974" s="5"/>
      <c r="AK13974" s="5"/>
      <c r="AL13974" s="3"/>
      <c r="AM13974" s="3"/>
      <c r="AN13974" s="5"/>
      <c r="AO13974" s="5"/>
      <c r="AP13974" s="5"/>
      <c r="AQ13974" s="5"/>
      <c r="AR13974" s="5"/>
      <c r="AS13974" s="5"/>
      <c r="AT13974" s="3"/>
      <c r="AU13974" s="5"/>
      <c r="AV13974" s="3"/>
      <c r="AW13974" s="3"/>
      <c r="AX13974" s="3"/>
      <c r="AY13974" s="3"/>
      <c r="AZ13974" s="3"/>
      <c r="BA13974" s="3"/>
      <c r="BB13974" s="3"/>
      <c r="BC13974" s="3"/>
      <c r="BD13974" s="3"/>
      <c r="BE13974" s="3"/>
      <c r="BF13974" s="3"/>
      <c r="BG13974" s="3"/>
    </row>
    <row r="13975" spans="1:59" x14ac:dyDescent="0.25">
      <c r="A13975" s="2"/>
      <c r="B13975" s="5"/>
      <c r="C13975" s="5"/>
      <c r="D13975" s="5"/>
      <c r="E13975" s="5"/>
      <c r="F13975" s="5"/>
      <c r="G13975" s="5"/>
      <c r="H13975" s="5"/>
      <c r="I13975" s="5"/>
      <c r="J13975" s="5"/>
      <c r="K13975" s="5"/>
      <c r="L13975" s="5"/>
      <c r="M13975" s="5"/>
      <c r="AJ13975" s="5"/>
      <c r="AK13975" s="5"/>
      <c r="AL13975" s="3"/>
      <c r="AM13975" s="3"/>
      <c r="AN13975" s="5"/>
      <c r="AO13975" s="5"/>
      <c r="AP13975" s="5"/>
      <c r="AQ13975" s="5"/>
      <c r="AR13975" s="5"/>
      <c r="AS13975" s="5"/>
      <c r="AT13975" s="3"/>
      <c r="AU13975" s="5"/>
      <c r="AV13975" s="3"/>
      <c r="AW13975" s="3"/>
      <c r="AX13975" s="3"/>
      <c r="AY13975" s="3"/>
      <c r="AZ13975" s="3"/>
      <c r="BA13975" s="3"/>
      <c r="BB13975" s="3"/>
      <c r="BC13975" s="3"/>
      <c r="BD13975" s="3"/>
      <c r="BE13975" s="3"/>
      <c r="BF13975" s="3"/>
      <c r="BG13975" s="3"/>
    </row>
    <row r="13976" spans="1:59" x14ac:dyDescent="0.25">
      <c r="A13976" s="2"/>
      <c r="B13976" s="5"/>
      <c r="C13976" s="5"/>
      <c r="D13976" s="5"/>
      <c r="E13976" s="5"/>
      <c r="F13976" s="5"/>
      <c r="G13976" s="5"/>
      <c r="H13976" s="5"/>
      <c r="I13976" s="3"/>
      <c r="J13976" s="5"/>
      <c r="K13976" s="5"/>
      <c r="L13976" s="5"/>
      <c r="M13976" s="5"/>
      <c r="AJ13976" s="5"/>
      <c r="AK13976" s="5"/>
      <c r="AL13976" s="3"/>
      <c r="AM13976" s="3"/>
      <c r="AN13976" s="5"/>
      <c r="AO13976" s="5"/>
      <c r="AP13976" s="5"/>
      <c r="AQ13976" s="5"/>
      <c r="AR13976" s="5"/>
      <c r="AS13976" s="5"/>
      <c r="AT13976" s="3"/>
      <c r="AU13976" s="5"/>
      <c r="AV13976" s="3"/>
      <c r="AW13976" s="3"/>
      <c r="AX13976" s="3"/>
      <c r="AY13976" s="3"/>
      <c r="AZ13976" s="3"/>
      <c r="BA13976" s="3"/>
      <c r="BB13976" s="3"/>
      <c r="BC13976" s="3"/>
      <c r="BD13976" s="3"/>
      <c r="BE13976" s="3"/>
      <c r="BF13976" s="3"/>
      <c r="BG13976" s="3"/>
    </row>
    <row r="13977" spans="1:59" x14ac:dyDescent="0.25">
      <c r="A13977" s="2"/>
      <c r="B13977" s="5"/>
      <c r="C13977" s="5"/>
      <c r="D13977" s="5"/>
      <c r="E13977" s="5"/>
      <c r="F13977" s="5"/>
      <c r="G13977" s="5"/>
      <c r="H13977" s="5"/>
      <c r="I13977" s="3"/>
      <c r="J13977" s="5"/>
      <c r="K13977" s="5"/>
      <c r="L13977" s="5"/>
      <c r="M13977" s="5"/>
      <c r="AJ13977" s="5"/>
      <c r="AK13977" s="5"/>
      <c r="AL13977" s="3"/>
      <c r="AM13977" s="3"/>
      <c r="AN13977" s="5"/>
      <c r="AO13977" s="5"/>
      <c r="AP13977" s="5"/>
      <c r="AQ13977" s="5"/>
      <c r="AR13977" s="5"/>
      <c r="AS13977" s="5"/>
      <c r="AT13977" s="3"/>
      <c r="AU13977" s="5"/>
      <c r="AV13977" s="3"/>
      <c r="AW13977" s="3"/>
      <c r="AX13977" s="3"/>
      <c r="AY13977" s="3"/>
      <c r="AZ13977" s="3"/>
      <c r="BA13977" s="3"/>
      <c r="BB13977" s="3"/>
      <c r="BC13977" s="3"/>
      <c r="BD13977" s="3"/>
      <c r="BE13977" s="3"/>
      <c r="BF13977" s="3"/>
      <c r="BG13977" s="3"/>
    </row>
    <row r="13978" spans="1:59" x14ac:dyDescent="0.25">
      <c r="A13978" s="2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5"/>
      <c r="M13978" s="5"/>
      <c r="AJ13978" s="5"/>
      <c r="AK13978" s="5"/>
      <c r="AL13978" s="3"/>
      <c r="AM13978" s="3"/>
      <c r="AN13978" s="5"/>
      <c r="AO13978" s="5"/>
      <c r="AP13978" s="5"/>
      <c r="AQ13978" s="5"/>
      <c r="AR13978" s="5"/>
      <c r="AS13978" s="5"/>
      <c r="AT13978" s="3"/>
      <c r="AU13978" s="5"/>
      <c r="AV13978" s="3"/>
      <c r="AW13978" s="3"/>
      <c r="AX13978" s="3"/>
      <c r="AY13978" s="3"/>
      <c r="AZ13978" s="3"/>
      <c r="BA13978" s="3"/>
      <c r="BB13978" s="3"/>
      <c r="BC13978" s="3"/>
      <c r="BD13978" s="3"/>
      <c r="BE13978" s="3"/>
      <c r="BF13978" s="3"/>
      <c r="BG13978" s="3"/>
    </row>
    <row r="13979" spans="1:59" x14ac:dyDescent="0.25">
      <c r="A13979" s="2"/>
      <c r="B13979" s="5"/>
      <c r="C13979" s="5"/>
      <c r="D13979" s="5"/>
      <c r="E13979" s="5"/>
      <c r="F13979" s="5"/>
      <c r="G13979" s="5"/>
      <c r="H13979" s="5"/>
      <c r="I13979" s="5"/>
      <c r="J13979" s="5"/>
      <c r="K13979" s="5"/>
      <c r="L13979" s="5"/>
      <c r="M13979" s="5"/>
      <c r="AJ13979" s="5"/>
      <c r="AK13979" s="5"/>
      <c r="AL13979" s="3"/>
      <c r="AM13979" s="3"/>
      <c r="AN13979" s="5"/>
      <c r="AO13979" s="5"/>
      <c r="AP13979" s="5"/>
      <c r="AQ13979" s="5"/>
      <c r="AR13979" s="5"/>
      <c r="AS13979" s="5"/>
      <c r="AT13979" s="3"/>
      <c r="AU13979" s="5"/>
      <c r="AV13979" s="3"/>
      <c r="AW13979" s="3"/>
      <c r="AX13979" s="3"/>
      <c r="AY13979" s="3"/>
      <c r="AZ13979" s="3"/>
      <c r="BA13979" s="3"/>
      <c r="BB13979" s="3"/>
      <c r="BC13979" s="3"/>
      <c r="BD13979" s="3"/>
      <c r="BE13979" s="3"/>
      <c r="BF13979" s="3"/>
      <c r="BG13979" s="3"/>
    </row>
    <row r="13980" spans="1:59" x14ac:dyDescent="0.25">
      <c r="A13980" s="2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  <c r="L13980" s="5"/>
      <c r="M13980" s="5"/>
      <c r="AJ13980" s="5"/>
      <c r="AK13980" s="5"/>
      <c r="AL13980" s="3"/>
      <c r="AM13980" s="3"/>
      <c r="AN13980" s="5"/>
      <c r="AO13980" s="5"/>
      <c r="AP13980" s="5"/>
      <c r="AQ13980" s="5"/>
      <c r="AR13980" s="5"/>
      <c r="AS13980" s="5"/>
      <c r="AT13980" s="3"/>
      <c r="AU13980" s="5"/>
      <c r="AV13980" s="3"/>
      <c r="AW13980" s="3"/>
      <c r="AX13980" s="3"/>
      <c r="AY13980" s="3"/>
      <c r="AZ13980" s="3"/>
      <c r="BA13980" s="3"/>
      <c r="BB13980" s="3"/>
      <c r="BC13980" s="3"/>
      <c r="BD13980" s="3"/>
      <c r="BE13980" s="3"/>
      <c r="BF13980" s="3"/>
      <c r="BG13980" s="3"/>
    </row>
    <row r="13981" spans="1:59" x14ac:dyDescent="0.25">
      <c r="A13981" s="2"/>
      <c r="B13981" s="5"/>
      <c r="C13981" s="5"/>
      <c r="D13981" s="5"/>
      <c r="E13981" s="5"/>
      <c r="F13981" s="5"/>
      <c r="G13981" s="5"/>
      <c r="H13981" s="5"/>
      <c r="I13981" s="3"/>
      <c r="J13981" s="5"/>
      <c r="K13981" s="5"/>
      <c r="L13981" s="5"/>
      <c r="M13981" s="5"/>
      <c r="AJ13981" s="5"/>
      <c r="AK13981" s="5"/>
      <c r="AL13981" s="3"/>
      <c r="AM13981" s="3"/>
      <c r="AN13981" s="5"/>
      <c r="AO13981" s="5"/>
      <c r="AP13981" s="5"/>
      <c r="AQ13981" s="5"/>
      <c r="AR13981" s="5"/>
      <c r="AS13981" s="5"/>
      <c r="AT13981" s="3"/>
      <c r="AU13981" s="5"/>
      <c r="AV13981" s="3"/>
      <c r="AW13981" s="3"/>
      <c r="AX13981" s="3"/>
      <c r="AY13981" s="3"/>
      <c r="AZ13981" s="3"/>
      <c r="BA13981" s="3"/>
      <c r="BB13981" s="3"/>
      <c r="BC13981" s="3"/>
      <c r="BD13981" s="3"/>
      <c r="BE13981" s="3"/>
      <c r="BF13981" s="3"/>
      <c r="BG13981" s="3"/>
    </row>
    <row r="13982" spans="1:59" x14ac:dyDescent="0.25">
      <c r="A13982" s="2"/>
      <c r="B13982" s="5"/>
      <c r="C13982" s="5"/>
      <c r="D13982" s="5"/>
      <c r="E13982" s="5"/>
      <c r="F13982" s="5"/>
      <c r="G13982" s="5"/>
      <c r="H13982" s="5"/>
      <c r="I13982" s="3"/>
      <c r="J13982" s="5"/>
      <c r="K13982" s="5"/>
      <c r="L13982" s="5"/>
      <c r="M13982" s="5"/>
      <c r="AJ13982" s="5"/>
      <c r="AK13982" s="5"/>
      <c r="AL13982" s="3"/>
      <c r="AM13982" s="3"/>
      <c r="AN13982" s="5"/>
      <c r="AO13982" s="5"/>
      <c r="AP13982" s="5"/>
      <c r="AQ13982" s="5"/>
      <c r="AR13982" s="5"/>
      <c r="AS13982" s="5"/>
      <c r="AT13982" s="3"/>
      <c r="AU13982" s="5"/>
      <c r="AV13982" s="3"/>
      <c r="AW13982" s="3"/>
      <c r="AX13982" s="3"/>
      <c r="AY13982" s="3"/>
      <c r="AZ13982" s="3"/>
      <c r="BA13982" s="3"/>
      <c r="BB13982" s="3"/>
      <c r="BC13982" s="3"/>
      <c r="BD13982" s="3"/>
      <c r="BE13982" s="3"/>
      <c r="BF13982" s="3"/>
      <c r="BG13982" s="3"/>
    </row>
    <row r="13983" spans="1:59" x14ac:dyDescent="0.25">
      <c r="A13983" s="2"/>
      <c r="B13983" s="5"/>
      <c r="C13983" s="5"/>
      <c r="D13983" s="5"/>
      <c r="E13983" s="5"/>
      <c r="F13983" s="5"/>
      <c r="G13983" s="5"/>
      <c r="H13983" s="5"/>
      <c r="I13983" s="3"/>
      <c r="J13983" s="5"/>
      <c r="K13983" s="5"/>
      <c r="L13983" s="5"/>
      <c r="M13983" s="5"/>
      <c r="AJ13983" s="5"/>
      <c r="AK13983" s="5"/>
      <c r="AL13983" s="3"/>
      <c r="AM13983" s="3"/>
      <c r="AN13983" s="5"/>
      <c r="AO13983" s="5"/>
      <c r="AP13983" s="5"/>
      <c r="AQ13983" s="5"/>
      <c r="AR13983" s="5"/>
      <c r="AS13983" s="5"/>
      <c r="AT13983" s="3"/>
      <c r="AU13983" s="5"/>
      <c r="AV13983" s="3"/>
      <c r="AW13983" s="3"/>
      <c r="AX13983" s="3"/>
      <c r="AY13983" s="3"/>
      <c r="AZ13983" s="3"/>
      <c r="BA13983" s="3"/>
      <c r="BB13983" s="3"/>
      <c r="BC13983" s="3"/>
      <c r="BD13983" s="3"/>
      <c r="BE13983" s="3"/>
      <c r="BF13983" s="3"/>
      <c r="BG13983" s="3"/>
    </row>
    <row r="13984" spans="1:59" x14ac:dyDescent="0.25">
      <c r="A13984" s="2"/>
      <c r="B13984" s="5"/>
      <c r="C13984" s="5"/>
      <c r="D13984" s="5"/>
      <c r="E13984" s="5"/>
      <c r="F13984" s="5"/>
      <c r="G13984" s="5"/>
      <c r="H13984" s="5"/>
      <c r="I13984" s="5"/>
      <c r="J13984" s="5"/>
      <c r="K13984" s="5"/>
      <c r="L13984" s="5"/>
      <c r="M13984" s="5"/>
      <c r="AJ13984" s="5"/>
      <c r="AK13984" s="5"/>
      <c r="AL13984" s="3"/>
      <c r="AM13984" s="3"/>
      <c r="AN13984" s="5"/>
      <c r="AO13984" s="5"/>
      <c r="AP13984" s="5"/>
      <c r="AQ13984" s="5"/>
      <c r="AR13984" s="5"/>
      <c r="AS13984" s="5"/>
      <c r="AT13984" s="3"/>
      <c r="AU13984" s="5"/>
      <c r="AV13984" s="3"/>
      <c r="AW13984" s="3"/>
      <c r="AX13984" s="3"/>
      <c r="AY13984" s="3"/>
      <c r="AZ13984" s="3"/>
      <c r="BA13984" s="3"/>
      <c r="BB13984" s="3"/>
      <c r="BC13984" s="3"/>
      <c r="BD13984" s="3"/>
      <c r="BE13984" s="3"/>
      <c r="BF13984" s="3"/>
      <c r="BG13984" s="3"/>
    </row>
    <row r="13985" spans="1:59" x14ac:dyDescent="0.25">
      <c r="A13985" s="2"/>
      <c r="B13985" s="5"/>
      <c r="C13985" s="5"/>
      <c r="D13985" s="5"/>
      <c r="E13985" s="5"/>
      <c r="F13985" s="5"/>
      <c r="G13985" s="5"/>
      <c r="H13985" s="5"/>
      <c r="I13985" s="3"/>
      <c r="J13985" s="5"/>
      <c r="K13985" s="5"/>
      <c r="L13985" s="5"/>
      <c r="M13985" s="5"/>
      <c r="AJ13985" s="3"/>
      <c r="AK13985" s="3"/>
      <c r="AL13985" s="3"/>
      <c r="AM13985" s="3"/>
      <c r="AN13985" s="3"/>
      <c r="AO13985" s="5"/>
      <c r="AP13985" s="5"/>
      <c r="AQ13985" s="5"/>
      <c r="AR13985" s="5"/>
      <c r="AS13985" s="5"/>
      <c r="AT13985" s="3"/>
      <c r="AU13985" s="5"/>
      <c r="AV13985" s="3"/>
      <c r="AW13985" s="3"/>
      <c r="AX13985" s="3"/>
      <c r="AY13985" s="3"/>
      <c r="AZ13985" s="3"/>
      <c r="BA13985" s="3"/>
      <c r="BB13985" s="3"/>
      <c r="BC13985" s="3"/>
      <c r="BD13985" s="3"/>
      <c r="BE13985" s="3"/>
      <c r="BF13985" s="3"/>
      <c r="BG13985" s="3"/>
    </row>
    <row r="13986" spans="1:59" x14ac:dyDescent="0.25">
      <c r="A13986" s="2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  <c r="L13986" s="5"/>
      <c r="M13986" s="5"/>
      <c r="AJ13986" s="5"/>
      <c r="AK13986" s="5"/>
      <c r="AL13986" s="3"/>
      <c r="AM13986" s="3"/>
      <c r="AN13986" s="5"/>
      <c r="AO13986" s="5"/>
      <c r="AP13986" s="5"/>
      <c r="AQ13986" s="5"/>
      <c r="AR13986" s="5"/>
      <c r="AS13986" s="5"/>
      <c r="AT13986" s="3"/>
      <c r="AU13986" s="5"/>
      <c r="AV13986" s="3"/>
      <c r="AW13986" s="3"/>
      <c r="AX13986" s="3"/>
      <c r="AY13986" s="3"/>
      <c r="AZ13986" s="3"/>
      <c r="BA13986" s="3"/>
      <c r="BB13986" s="3"/>
      <c r="BC13986" s="3"/>
      <c r="BD13986" s="3"/>
      <c r="BE13986" s="3"/>
      <c r="BF13986" s="3"/>
      <c r="BG13986" s="3"/>
    </row>
    <row r="13987" spans="1:59" x14ac:dyDescent="0.25">
      <c r="A13987" s="2"/>
      <c r="B13987" s="5"/>
      <c r="C13987" s="5"/>
      <c r="D13987" s="5"/>
      <c r="E13987" s="5"/>
      <c r="F13987" s="5"/>
      <c r="G13987" s="5"/>
      <c r="H13987" s="5"/>
      <c r="I13987" s="3"/>
      <c r="J13987" s="5"/>
      <c r="K13987" s="5"/>
      <c r="L13987" s="5"/>
      <c r="M13987" s="5"/>
      <c r="AJ13987" s="3"/>
      <c r="AK13987" s="3"/>
      <c r="AL13987" s="3"/>
      <c r="AM13987" s="3"/>
      <c r="AN13987" s="3"/>
      <c r="AO13987" s="5"/>
      <c r="AP13987" s="5"/>
      <c r="AQ13987" s="5"/>
      <c r="AR13987" s="5"/>
      <c r="AS13987" s="5"/>
      <c r="AT13987" s="3"/>
      <c r="AU13987" s="5"/>
      <c r="AV13987" s="3"/>
      <c r="AW13987" s="3"/>
      <c r="AX13987" s="3"/>
      <c r="AY13987" s="3"/>
      <c r="AZ13987" s="3"/>
      <c r="BA13987" s="3"/>
      <c r="BB13987" s="3"/>
      <c r="BC13987" s="3"/>
      <c r="BD13987" s="3"/>
      <c r="BE13987" s="3"/>
      <c r="BF13987" s="3"/>
      <c r="BG13987" s="3"/>
    </row>
    <row r="13988" spans="1:59" x14ac:dyDescent="0.25">
      <c r="A13988" s="2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  <c r="L13988" s="5"/>
      <c r="M13988" s="5"/>
      <c r="AJ13988" s="3"/>
      <c r="AK13988" s="3"/>
      <c r="AL13988" s="3"/>
      <c r="AM13988" s="3"/>
      <c r="AN13988" s="3"/>
      <c r="AO13988" s="5"/>
      <c r="AP13988" s="5"/>
      <c r="AQ13988" s="5"/>
      <c r="AR13988" s="5"/>
      <c r="AS13988" s="5"/>
      <c r="AT13988" s="3"/>
      <c r="AU13988" s="5"/>
      <c r="AV13988" s="3"/>
      <c r="AW13988" s="3"/>
      <c r="AX13988" s="3"/>
      <c r="AY13988" s="3"/>
      <c r="AZ13988" s="3"/>
      <c r="BA13988" s="3"/>
      <c r="BB13988" s="3"/>
      <c r="BC13988" s="3"/>
      <c r="BD13988" s="3"/>
      <c r="BE13988" s="3"/>
      <c r="BF13988" s="3"/>
      <c r="BG13988" s="3"/>
    </row>
    <row r="13989" spans="1:59" x14ac:dyDescent="0.25">
      <c r="A13989" s="2"/>
      <c r="B13989" s="5"/>
      <c r="C13989" s="5"/>
      <c r="D13989" s="5"/>
      <c r="E13989" s="5"/>
      <c r="F13989" s="5"/>
      <c r="G13989" s="5"/>
      <c r="H13989" s="5"/>
      <c r="I13989" s="3"/>
      <c r="J13989" s="5"/>
      <c r="K13989" s="5"/>
      <c r="L13989" s="5"/>
      <c r="M13989" s="5"/>
      <c r="AJ13989" s="3"/>
      <c r="AK13989" s="5"/>
      <c r="AL13989" s="3"/>
      <c r="AM13989" s="3"/>
      <c r="AN13989" s="5"/>
      <c r="AO13989" s="5"/>
      <c r="AP13989" s="5"/>
      <c r="AQ13989" s="5"/>
      <c r="AR13989" s="5"/>
      <c r="AS13989" s="5"/>
      <c r="AT13989" s="3"/>
      <c r="AU13989" s="5"/>
      <c r="AV13989" s="3"/>
      <c r="AW13989" s="3"/>
      <c r="AX13989" s="3"/>
      <c r="AY13989" s="3"/>
      <c r="AZ13989" s="3"/>
      <c r="BA13989" s="3"/>
      <c r="BB13989" s="3"/>
      <c r="BC13989" s="3"/>
      <c r="BD13989" s="3"/>
      <c r="BE13989" s="3"/>
      <c r="BF13989" s="3"/>
      <c r="BG13989" s="3"/>
    </row>
    <row r="13990" spans="1:59" x14ac:dyDescent="0.25">
      <c r="A13990" s="2"/>
      <c r="B13990" s="5"/>
      <c r="C13990" s="5"/>
      <c r="D13990" s="5"/>
      <c r="E13990" s="5"/>
      <c r="F13990" s="5"/>
      <c r="G13990" s="5"/>
      <c r="H13990" s="5"/>
      <c r="I13990" s="3"/>
      <c r="J13990" s="5"/>
      <c r="K13990" s="5"/>
      <c r="L13990" s="5"/>
      <c r="M13990" s="5"/>
      <c r="AJ13990" s="3"/>
      <c r="AK13990" s="3"/>
      <c r="AL13990" s="3"/>
      <c r="AM13990" s="3"/>
      <c r="AN13990" s="3"/>
      <c r="AO13990" s="5"/>
      <c r="AP13990" s="5"/>
      <c r="AQ13990" s="5"/>
      <c r="AR13990" s="5"/>
      <c r="AS13990" s="5"/>
      <c r="AT13990" s="3"/>
      <c r="AU13990" s="5"/>
      <c r="AV13990" s="3"/>
      <c r="AW13990" s="3"/>
      <c r="AX13990" s="3"/>
      <c r="AY13990" s="3"/>
      <c r="AZ13990" s="3"/>
      <c r="BA13990" s="3"/>
      <c r="BB13990" s="3"/>
      <c r="BC13990" s="3"/>
      <c r="BD13990" s="3"/>
      <c r="BE13990" s="3"/>
      <c r="BF13990" s="3"/>
      <c r="BG13990" s="3"/>
    </row>
    <row r="13991" spans="1:59" x14ac:dyDescent="0.25">
      <c r="A13991" s="2"/>
      <c r="B13991" s="5"/>
      <c r="C13991" s="5"/>
      <c r="D13991" s="5"/>
      <c r="E13991" s="5"/>
      <c r="F13991" s="5"/>
      <c r="G13991" s="5"/>
      <c r="H13991" s="5"/>
      <c r="I13991" s="3"/>
      <c r="J13991" s="5"/>
      <c r="K13991" s="5"/>
      <c r="L13991" s="5"/>
      <c r="M13991" s="5"/>
      <c r="AJ13991" s="3"/>
      <c r="AK13991" s="3"/>
      <c r="AL13991" s="3"/>
      <c r="AM13991" s="3"/>
      <c r="AN13991" s="3"/>
      <c r="AO13991" s="5"/>
      <c r="AP13991" s="5"/>
      <c r="AQ13991" s="5"/>
      <c r="AR13991" s="5"/>
      <c r="AS13991" s="5"/>
      <c r="AT13991" s="3"/>
      <c r="AU13991" s="5"/>
      <c r="AV13991" s="3"/>
      <c r="AW13991" s="3"/>
      <c r="AX13991" s="3"/>
      <c r="AY13991" s="3"/>
      <c r="AZ13991" s="3"/>
      <c r="BA13991" s="3"/>
      <c r="BB13991" s="3"/>
      <c r="BC13991" s="3"/>
      <c r="BD13991" s="3"/>
      <c r="BE13991" s="3"/>
      <c r="BF13991" s="3"/>
      <c r="BG13991" s="3"/>
    </row>
    <row r="13992" spans="1:59" x14ac:dyDescent="0.25">
      <c r="A13992" s="2"/>
      <c r="B13992" s="5"/>
      <c r="C13992" s="5"/>
      <c r="D13992" s="5"/>
      <c r="E13992" s="5"/>
      <c r="F13992" s="5"/>
      <c r="G13992" s="5"/>
      <c r="H13992" s="5"/>
      <c r="I13992" s="3"/>
      <c r="J13992" s="5"/>
      <c r="K13992" s="5"/>
      <c r="L13992" s="5"/>
      <c r="M13992" s="5"/>
      <c r="AJ13992" s="3"/>
      <c r="AK13992" s="3"/>
      <c r="AL13992" s="3"/>
      <c r="AM13992" s="3"/>
      <c r="AN13992" s="3"/>
      <c r="AO13992" s="5"/>
      <c r="AP13992" s="5"/>
      <c r="AQ13992" s="5"/>
      <c r="AR13992" s="5"/>
      <c r="AS13992" s="5"/>
      <c r="AT13992" s="3"/>
      <c r="AU13992" s="5"/>
      <c r="AV13992" s="3"/>
      <c r="AW13992" s="3"/>
      <c r="AX13992" s="3"/>
      <c r="AY13992" s="3"/>
      <c r="AZ13992" s="3"/>
      <c r="BA13992" s="3"/>
      <c r="BB13992" s="3"/>
      <c r="BC13992" s="3"/>
      <c r="BD13992" s="3"/>
      <c r="BE13992" s="3"/>
      <c r="BF13992" s="3"/>
      <c r="BG13992" s="3"/>
    </row>
    <row r="13993" spans="1:59" x14ac:dyDescent="0.25">
      <c r="A13993" s="2"/>
      <c r="B13993" s="5"/>
      <c r="C13993" s="5"/>
      <c r="D13993" s="5"/>
      <c r="E13993" s="5"/>
      <c r="F13993" s="5"/>
      <c r="G13993" s="5"/>
      <c r="H13993" s="5"/>
      <c r="I13993" s="3"/>
      <c r="J13993" s="5"/>
      <c r="K13993" s="5"/>
      <c r="L13993" s="5"/>
      <c r="M13993" s="5"/>
      <c r="AJ13993" s="3"/>
      <c r="AK13993" s="3"/>
      <c r="AL13993" s="3"/>
      <c r="AM13993" s="3"/>
      <c r="AN13993" s="3"/>
      <c r="AO13993" s="5"/>
      <c r="AP13993" s="5"/>
      <c r="AQ13993" s="5"/>
      <c r="AR13993" s="5"/>
      <c r="AS13993" s="5"/>
      <c r="AT13993" s="3"/>
      <c r="AU13993" s="5"/>
      <c r="AV13993" s="3"/>
      <c r="AW13993" s="3"/>
      <c r="AX13993" s="3"/>
      <c r="AY13993" s="3"/>
      <c r="AZ13993" s="3"/>
      <c r="BA13993" s="3"/>
      <c r="BB13993" s="3"/>
      <c r="BC13993" s="3"/>
      <c r="BD13993" s="3"/>
      <c r="BE13993" s="3"/>
      <c r="BF13993" s="3"/>
      <c r="BG13993" s="3"/>
    </row>
    <row r="13994" spans="1:59" x14ac:dyDescent="0.25">
      <c r="A13994" s="2"/>
      <c r="B13994" s="5"/>
      <c r="C13994" s="5"/>
      <c r="D13994" s="5"/>
      <c r="E13994" s="5"/>
      <c r="F13994" s="5"/>
      <c r="G13994" s="5"/>
      <c r="H13994" s="5"/>
      <c r="I13994" s="3"/>
      <c r="J13994" s="5"/>
      <c r="K13994" s="5"/>
      <c r="L13994" s="5"/>
      <c r="M13994" s="5"/>
      <c r="AJ13994" s="5"/>
      <c r="AK13994" s="5"/>
      <c r="AL13994" s="3"/>
      <c r="AM13994" s="3"/>
      <c r="AN13994" s="5"/>
      <c r="AO13994" s="5"/>
      <c r="AP13994" s="5"/>
      <c r="AQ13994" s="5"/>
      <c r="AR13994" s="5"/>
      <c r="AS13994" s="5"/>
      <c r="AT13994" s="3"/>
      <c r="AU13994" s="5"/>
      <c r="AV13994" s="3"/>
      <c r="AW13994" s="3"/>
      <c r="AX13994" s="3"/>
      <c r="AY13994" s="3"/>
      <c r="AZ13994" s="3"/>
      <c r="BA13994" s="3"/>
      <c r="BB13994" s="3"/>
      <c r="BC13994" s="3"/>
      <c r="BD13994" s="3"/>
      <c r="BE13994" s="3"/>
      <c r="BF13994" s="3"/>
      <c r="BG13994" s="3"/>
    </row>
    <row r="13995" spans="1:59" x14ac:dyDescent="0.25">
      <c r="A13995" s="2"/>
      <c r="B13995" s="5"/>
      <c r="C13995" s="5"/>
      <c r="D13995" s="5"/>
      <c r="E13995" s="5"/>
      <c r="F13995" s="5"/>
      <c r="G13995" s="5"/>
      <c r="H13995" s="5"/>
      <c r="I13995" s="3"/>
      <c r="J13995" s="5"/>
      <c r="K13995" s="5"/>
      <c r="L13995" s="5"/>
      <c r="M13995" s="5"/>
      <c r="AJ13995" s="5"/>
      <c r="AK13995" s="5"/>
      <c r="AL13995" s="3"/>
      <c r="AM13995" s="3"/>
      <c r="AN13995" s="5"/>
      <c r="AO13995" s="5"/>
      <c r="AP13995" s="5"/>
      <c r="AQ13995" s="5"/>
      <c r="AR13995" s="5"/>
      <c r="AS13995" s="5"/>
      <c r="AT13995" s="3"/>
      <c r="AU13995" s="5"/>
      <c r="AV13995" s="3"/>
      <c r="AW13995" s="3"/>
      <c r="AX13995" s="3"/>
      <c r="AY13995" s="3"/>
      <c r="AZ13995" s="3"/>
      <c r="BA13995" s="3"/>
      <c r="BB13995" s="3"/>
      <c r="BC13995" s="3"/>
      <c r="BD13995" s="3"/>
      <c r="BE13995" s="3"/>
      <c r="BF13995" s="3"/>
      <c r="BG13995" s="3"/>
    </row>
    <row r="13996" spans="1:59" x14ac:dyDescent="0.25">
      <c r="A13996" s="2"/>
      <c r="B13996" s="5"/>
      <c r="C13996" s="5"/>
      <c r="D13996" s="5"/>
      <c r="E13996" s="5"/>
      <c r="F13996" s="5"/>
      <c r="G13996" s="5"/>
      <c r="H13996" s="5"/>
      <c r="I13996" s="5"/>
      <c r="J13996" s="5"/>
      <c r="K13996" s="5"/>
      <c r="L13996" s="5"/>
      <c r="M13996" s="5"/>
      <c r="AJ13996" s="5"/>
      <c r="AK13996" s="5"/>
      <c r="AL13996" s="3"/>
      <c r="AM13996" s="3"/>
      <c r="AN13996" s="5"/>
      <c r="AO13996" s="5"/>
      <c r="AP13996" s="5"/>
      <c r="AQ13996" s="5"/>
      <c r="AR13996" s="5"/>
      <c r="AS13996" s="5"/>
      <c r="AT13996" s="3"/>
      <c r="AU13996" s="5"/>
      <c r="AV13996" s="3"/>
      <c r="AW13996" s="3"/>
      <c r="AX13996" s="3"/>
      <c r="AY13996" s="3"/>
      <c r="AZ13996" s="3"/>
      <c r="BA13996" s="3"/>
      <c r="BB13996" s="3"/>
      <c r="BC13996" s="3"/>
      <c r="BD13996" s="3"/>
      <c r="BE13996" s="3"/>
      <c r="BF13996" s="3"/>
      <c r="BG13996" s="3"/>
    </row>
    <row r="13997" spans="1:59" x14ac:dyDescent="0.25">
      <c r="A13997" s="2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5"/>
      <c r="M13997" s="5"/>
      <c r="AJ13997" s="3"/>
      <c r="AK13997" s="3"/>
      <c r="AL13997" s="3"/>
      <c r="AM13997" s="3"/>
      <c r="AN13997" s="3"/>
      <c r="AO13997" s="5"/>
      <c r="AP13997" s="5"/>
      <c r="AQ13997" s="5"/>
      <c r="AR13997" s="5"/>
      <c r="AS13997" s="5"/>
      <c r="AT13997" s="3"/>
      <c r="AU13997" s="5"/>
      <c r="AV13997" s="3"/>
      <c r="AW13997" s="3"/>
      <c r="AX13997" s="3"/>
      <c r="AY13997" s="3"/>
      <c r="AZ13997" s="3"/>
      <c r="BA13997" s="3"/>
      <c r="BB13997" s="3"/>
      <c r="BC13997" s="3"/>
      <c r="BD13997" s="3"/>
      <c r="BE13997" s="3"/>
      <c r="BF13997" s="3"/>
      <c r="BG13997" s="3"/>
    </row>
    <row r="13998" spans="1:59" x14ac:dyDescent="0.25">
      <c r="A13998" s="2"/>
      <c r="B13998" s="5"/>
      <c r="C13998" s="5"/>
      <c r="D13998" s="5"/>
      <c r="E13998" s="5"/>
      <c r="F13998" s="5"/>
      <c r="G13998" s="5"/>
      <c r="H13998" s="5"/>
      <c r="I13998" s="3"/>
      <c r="J13998" s="5"/>
      <c r="K13998" s="5"/>
      <c r="L13998" s="5"/>
      <c r="M13998" s="5"/>
      <c r="AJ13998" s="3"/>
      <c r="AK13998" s="5"/>
      <c r="AL13998" s="3"/>
      <c r="AM13998" s="3"/>
      <c r="AN13998" s="5"/>
      <c r="AO13998" s="5"/>
      <c r="AP13998" s="5"/>
      <c r="AQ13998" s="5"/>
      <c r="AR13998" s="5"/>
      <c r="AS13998" s="5"/>
      <c r="AT13998" s="3"/>
      <c r="AU13998" s="5"/>
      <c r="AV13998" s="3"/>
      <c r="AW13998" s="3"/>
      <c r="AX13998" s="3"/>
      <c r="AY13998" s="3"/>
      <c r="AZ13998" s="3"/>
      <c r="BA13998" s="3"/>
      <c r="BB13998" s="3"/>
      <c r="BC13998" s="3"/>
      <c r="BD13998" s="3"/>
      <c r="BE13998" s="3"/>
      <c r="BF13998" s="3"/>
      <c r="BG13998" s="3"/>
    </row>
    <row r="13999" spans="1:59" x14ac:dyDescent="0.25">
      <c r="A13999" s="2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5"/>
      <c r="M13999" s="5"/>
      <c r="AJ13999" s="3"/>
      <c r="AK13999" s="3"/>
      <c r="AL13999" s="3"/>
      <c r="AM13999" s="3"/>
      <c r="AN13999" s="3"/>
      <c r="AO13999" s="5"/>
      <c r="AP13999" s="5"/>
      <c r="AQ13999" s="5"/>
      <c r="AR13999" s="5"/>
      <c r="AS13999" s="5"/>
      <c r="AT13999" s="3"/>
      <c r="AU13999" s="5"/>
      <c r="AV13999" s="3"/>
      <c r="AW13999" s="3"/>
      <c r="AX13999" s="3"/>
      <c r="AY13999" s="3"/>
      <c r="AZ13999" s="3"/>
      <c r="BA13999" s="3"/>
      <c r="BB13999" s="3"/>
      <c r="BC13999" s="3"/>
      <c r="BD13999" s="3"/>
      <c r="BE13999" s="3"/>
      <c r="BF13999" s="3"/>
      <c r="BG13999" s="3"/>
    </row>
    <row r="14000" spans="1:59" x14ac:dyDescent="0.25">
      <c r="A14000" s="2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  <c r="L14000" s="5"/>
      <c r="M14000" s="5"/>
      <c r="AJ14000" s="5"/>
      <c r="AK14000" s="5"/>
      <c r="AL14000" s="3"/>
      <c r="AM14000" s="3"/>
      <c r="AN14000" s="5"/>
      <c r="AO14000" s="5"/>
      <c r="AP14000" s="5"/>
      <c r="AQ14000" s="5"/>
      <c r="AR14000" s="5"/>
      <c r="AS14000" s="5"/>
      <c r="AT14000" s="3"/>
      <c r="AU14000" s="5"/>
      <c r="AV14000" s="3"/>
      <c r="AW14000" s="3"/>
      <c r="AX14000" s="3"/>
      <c r="AY14000" s="3"/>
      <c r="AZ14000" s="3"/>
      <c r="BA14000" s="3"/>
      <c r="BB14000" s="3"/>
      <c r="BC14000" s="3"/>
      <c r="BD14000" s="3"/>
      <c r="BE14000" s="3"/>
      <c r="BF14000" s="3"/>
      <c r="BG14000" s="3"/>
    </row>
    <row r="14001" spans="1:59" x14ac:dyDescent="0.25">
      <c r="A14001" s="2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5"/>
      <c r="M14001" s="5"/>
      <c r="AJ14001" s="5"/>
      <c r="AK14001" s="5"/>
      <c r="AL14001" s="3"/>
      <c r="AM14001" s="3"/>
      <c r="AN14001" s="5"/>
      <c r="AO14001" s="5"/>
      <c r="AP14001" s="5"/>
      <c r="AQ14001" s="5"/>
      <c r="AR14001" s="5"/>
      <c r="AS14001" s="5"/>
      <c r="AT14001" s="3"/>
      <c r="AU14001" s="5"/>
      <c r="AV14001" s="3"/>
      <c r="AW14001" s="3"/>
      <c r="AX14001" s="3"/>
      <c r="AY14001" s="3"/>
      <c r="AZ14001" s="3"/>
      <c r="BA14001" s="3"/>
      <c r="BB14001" s="3"/>
      <c r="BC14001" s="3"/>
      <c r="BD14001" s="3"/>
      <c r="BE14001" s="3"/>
      <c r="BF14001" s="3"/>
      <c r="BG14001" s="3"/>
    </row>
    <row r="14002" spans="1:59" x14ac:dyDescent="0.25">
      <c r="A14002" s="2"/>
      <c r="B14002" s="5"/>
      <c r="C14002" s="5"/>
      <c r="D14002" s="5"/>
      <c r="E14002" s="5"/>
      <c r="F14002" s="5"/>
      <c r="G14002" s="5"/>
      <c r="H14002" s="5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5"/>
      <c r="AK14002" s="5"/>
      <c r="AL14002" s="3"/>
      <c r="AM14002" s="3"/>
      <c r="AN14002" s="5"/>
      <c r="AO14002" s="5"/>
      <c r="AP14002" s="5"/>
      <c r="AQ14002" s="5"/>
      <c r="AR14002" s="5"/>
      <c r="AS14002" s="5"/>
      <c r="AT14002" s="3"/>
      <c r="AU14002" s="5"/>
      <c r="AV14002" s="3"/>
      <c r="AW14002" s="3"/>
      <c r="AX14002" s="3"/>
      <c r="AY14002" s="3"/>
      <c r="AZ14002" s="3"/>
      <c r="BA14002" s="3"/>
      <c r="BB14002" s="3"/>
      <c r="BC14002" s="3"/>
      <c r="BD14002" s="3"/>
      <c r="BE14002" s="3"/>
      <c r="BF14002" s="3"/>
      <c r="BG14002" s="3"/>
    </row>
    <row r="14003" spans="1:59" x14ac:dyDescent="0.25">
      <c r="A14003" s="2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  <c r="L14003" s="5"/>
      <c r="M14003" s="5"/>
      <c r="AJ14003" s="5"/>
      <c r="AK14003" s="5"/>
      <c r="AL14003" s="3"/>
      <c r="AM14003" s="3"/>
      <c r="AN14003" s="5"/>
      <c r="AO14003" s="5"/>
      <c r="AP14003" s="5"/>
      <c r="AQ14003" s="5"/>
      <c r="AR14003" s="5"/>
      <c r="AS14003" s="5"/>
      <c r="AT14003" s="3"/>
      <c r="AU14003" s="5"/>
      <c r="AV14003" s="3"/>
      <c r="AW14003" s="3"/>
      <c r="AX14003" s="3"/>
      <c r="AY14003" s="3"/>
      <c r="AZ14003" s="3"/>
      <c r="BA14003" s="3"/>
      <c r="BB14003" s="3"/>
      <c r="BC14003" s="3"/>
      <c r="BD14003" s="3"/>
      <c r="BE14003" s="3"/>
      <c r="BF14003" s="3"/>
      <c r="BG14003" s="3"/>
    </row>
    <row r="14004" spans="1:59" x14ac:dyDescent="0.25">
      <c r="A14004" s="2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5"/>
      <c r="M14004" s="5"/>
      <c r="AJ14004" s="5"/>
      <c r="AK14004" s="5"/>
      <c r="AL14004" s="3"/>
      <c r="AM14004" s="3"/>
      <c r="AN14004" s="5"/>
      <c r="AO14004" s="5"/>
      <c r="AP14004" s="5"/>
      <c r="AQ14004" s="5"/>
      <c r="AR14004" s="5"/>
      <c r="AS14004" s="5"/>
      <c r="AT14004" s="3"/>
      <c r="AU14004" s="5"/>
      <c r="AV14004" s="3"/>
      <c r="AW14004" s="3"/>
      <c r="AX14004" s="3"/>
      <c r="AY14004" s="3"/>
      <c r="AZ14004" s="3"/>
      <c r="BA14004" s="3"/>
      <c r="BB14004" s="3"/>
      <c r="BC14004" s="3"/>
      <c r="BD14004" s="3"/>
      <c r="BE14004" s="3"/>
      <c r="BF14004" s="3"/>
      <c r="BG14004" s="3"/>
    </row>
    <row r="14005" spans="1:59" x14ac:dyDescent="0.25">
      <c r="A14005" s="2"/>
      <c r="B14005" s="5"/>
      <c r="C14005" s="5"/>
      <c r="D14005" s="5"/>
      <c r="E14005" s="5"/>
      <c r="F14005" s="5"/>
      <c r="G14005" s="5"/>
      <c r="H14005" s="5"/>
      <c r="I14005" s="5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5"/>
      <c r="AK14005" s="5"/>
      <c r="AL14005" s="3"/>
      <c r="AM14005" s="3"/>
      <c r="AN14005" s="5"/>
      <c r="AO14005" s="5"/>
      <c r="AP14005" s="5"/>
      <c r="AQ14005" s="5"/>
      <c r="AR14005" s="5"/>
      <c r="AS14005" s="5"/>
      <c r="AT14005" s="3"/>
      <c r="AU14005" s="5"/>
      <c r="AV14005" s="3"/>
      <c r="AW14005" s="3"/>
      <c r="AX14005" s="3"/>
      <c r="AY14005" s="3"/>
      <c r="AZ14005" s="3"/>
      <c r="BA14005" s="3"/>
      <c r="BB14005" s="3"/>
      <c r="BC14005" s="3"/>
      <c r="BD14005" s="3"/>
      <c r="BE14005" s="3"/>
      <c r="BF14005" s="3"/>
      <c r="BG14005" s="3"/>
    </row>
    <row r="14006" spans="1:59" x14ac:dyDescent="0.25">
      <c r="A14006" s="2"/>
      <c r="B14006" s="5"/>
      <c r="C14006" s="5"/>
      <c r="D14006" s="5"/>
      <c r="E14006" s="5"/>
      <c r="F14006" s="5"/>
      <c r="G14006" s="5"/>
      <c r="H14006" s="5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5"/>
      <c r="AK14006" s="5"/>
      <c r="AL14006" s="3"/>
      <c r="AM14006" s="3"/>
      <c r="AN14006" s="5"/>
      <c r="AO14006" s="5"/>
      <c r="AP14006" s="5"/>
      <c r="AQ14006" s="5"/>
      <c r="AR14006" s="5"/>
      <c r="AS14006" s="5"/>
      <c r="AT14006" s="3"/>
      <c r="AU14006" s="5"/>
      <c r="AV14006" s="3"/>
      <c r="AW14006" s="3"/>
      <c r="AX14006" s="3"/>
      <c r="AY14006" s="3"/>
      <c r="AZ14006" s="3"/>
      <c r="BA14006" s="3"/>
      <c r="BB14006" s="3"/>
      <c r="BC14006" s="3"/>
      <c r="BD14006" s="3"/>
      <c r="BE14006" s="3"/>
      <c r="BF14006" s="3"/>
      <c r="BG14006" s="3"/>
    </row>
    <row r="14007" spans="1:59" x14ac:dyDescent="0.25">
      <c r="A14007" s="2"/>
      <c r="B14007" s="5"/>
      <c r="C14007" s="5"/>
      <c r="D14007" s="5"/>
      <c r="E14007" s="5"/>
      <c r="F14007" s="5"/>
      <c r="G14007" s="5"/>
      <c r="H14007" s="5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5"/>
      <c r="AK14007" s="5"/>
      <c r="AL14007" s="3"/>
      <c r="AM14007" s="3"/>
      <c r="AN14007" s="5"/>
      <c r="AO14007" s="5"/>
      <c r="AP14007" s="5"/>
      <c r="AQ14007" s="5"/>
      <c r="AR14007" s="5"/>
      <c r="AS14007" s="5"/>
      <c r="AT14007" s="3"/>
      <c r="AU14007" s="5"/>
      <c r="AV14007" s="3"/>
      <c r="AW14007" s="3"/>
      <c r="AX14007" s="3"/>
      <c r="AY14007" s="3"/>
      <c r="AZ14007" s="3"/>
      <c r="BA14007" s="3"/>
      <c r="BB14007" s="3"/>
      <c r="BC14007" s="3"/>
      <c r="BD14007" s="3"/>
      <c r="BE14007" s="3"/>
      <c r="BF14007" s="3"/>
      <c r="BG14007" s="3"/>
    </row>
    <row r="14008" spans="1:59" x14ac:dyDescent="0.25">
      <c r="A14008" s="2"/>
      <c r="B14008" s="5"/>
      <c r="C14008" s="5"/>
      <c r="D14008" s="5"/>
      <c r="E14008" s="5"/>
      <c r="F14008" s="5"/>
      <c r="G14008" s="5"/>
      <c r="H14008" s="5"/>
      <c r="I14008" s="3"/>
      <c r="J14008" s="5"/>
      <c r="K14008" s="5"/>
      <c r="L14008" s="5"/>
      <c r="M14008" s="5"/>
      <c r="AJ14008" s="5"/>
      <c r="AK14008" s="5"/>
      <c r="AL14008" s="3"/>
      <c r="AM14008" s="3"/>
      <c r="AN14008" s="5"/>
      <c r="AO14008" s="5"/>
      <c r="AP14008" s="5"/>
      <c r="AQ14008" s="5"/>
      <c r="AR14008" s="5"/>
      <c r="AS14008" s="5"/>
      <c r="AT14008" s="3"/>
      <c r="AU14008" s="5"/>
      <c r="AV14008" s="3"/>
      <c r="AW14008" s="3"/>
      <c r="AX14008" s="3"/>
      <c r="AY14008" s="3"/>
      <c r="AZ14008" s="3"/>
      <c r="BA14008" s="3"/>
      <c r="BB14008" s="3"/>
      <c r="BC14008" s="3"/>
      <c r="BD14008" s="3"/>
      <c r="BE14008" s="3"/>
      <c r="BF14008" s="3"/>
      <c r="BG14008" s="3"/>
    </row>
    <row r="14009" spans="1:59" x14ac:dyDescent="0.25">
      <c r="A14009" s="2"/>
      <c r="B14009" s="5"/>
      <c r="C14009" s="5"/>
      <c r="D14009" s="5"/>
      <c r="E14009" s="5"/>
      <c r="F14009" s="5"/>
      <c r="G14009" s="5"/>
      <c r="H14009" s="5"/>
      <c r="I14009" s="3"/>
      <c r="J14009" s="5"/>
      <c r="K14009" s="5"/>
      <c r="L14009" s="5"/>
      <c r="M14009" s="5"/>
      <c r="AJ14009" s="5"/>
      <c r="AK14009" s="5"/>
      <c r="AL14009" s="3"/>
      <c r="AM14009" s="3"/>
      <c r="AN14009" s="5"/>
      <c r="AO14009" s="5"/>
      <c r="AP14009" s="5"/>
      <c r="AQ14009" s="5"/>
      <c r="AR14009" s="5"/>
      <c r="AS14009" s="5"/>
      <c r="AT14009" s="3"/>
      <c r="AU14009" s="5"/>
      <c r="AV14009" s="3"/>
      <c r="AW14009" s="3"/>
      <c r="AX14009" s="3"/>
      <c r="AY14009" s="3"/>
      <c r="AZ14009" s="3"/>
      <c r="BA14009" s="3"/>
      <c r="BB14009" s="3"/>
      <c r="BC14009" s="3"/>
      <c r="BD14009" s="3"/>
      <c r="BE14009" s="3"/>
      <c r="BF14009" s="3"/>
      <c r="BG14009" s="3"/>
    </row>
    <row r="14010" spans="1:59" x14ac:dyDescent="0.25">
      <c r="A14010" s="2"/>
      <c r="B14010" s="5"/>
      <c r="C14010" s="5"/>
      <c r="D14010" s="5"/>
      <c r="E14010" s="5"/>
      <c r="F14010" s="5"/>
      <c r="G14010" s="5"/>
      <c r="H14010" s="5"/>
      <c r="I14010" s="5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5"/>
      <c r="AK14010" s="5"/>
      <c r="AL14010" s="3"/>
      <c r="AM14010" s="3"/>
      <c r="AN14010" s="5"/>
      <c r="AO14010" s="5"/>
      <c r="AP14010" s="5"/>
      <c r="AQ14010" s="5"/>
      <c r="AR14010" s="5"/>
      <c r="AS14010" s="5"/>
      <c r="AT14010" s="3"/>
      <c r="AU14010" s="5"/>
      <c r="AV14010" s="3"/>
      <c r="AW14010" s="3"/>
      <c r="AX14010" s="3"/>
      <c r="AY14010" s="3"/>
      <c r="AZ14010" s="3"/>
      <c r="BA14010" s="3"/>
      <c r="BB14010" s="3"/>
      <c r="BC14010" s="3"/>
      <c r="BD14010" s="3"/>
      <c r="BE14010" s="3"/>
      <c r="BF14010" s="3"/>
      <c r="BG14010" s="3"/>
    </row>
    <row r="14011" spans="1:59" x14ac:dyDescent="0.25">
      <c r="A14011" s="2"/>
      <c r="B14011" s="5"/>
      <c r="C14011" s="5"/>
      <c r="D14011" s="5"/>
      <c r="E14011" s="5"/>
      <c r="F14011" s="5"/>
      <c r="G14011" s="5"/>
      <c r="H14011" s="5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5"/>
      <c r="AK14011" s="5"/>
      <c r="AL14011" s="3"/>
      <c r="AM14011" s="3"/>
      <c r="AN14011" s="5"/>
      <c r="AO14011" s="5"/>
      <c r="AP14011" s="5"/>
      <c r="AQ14011" s="5"/>
      <c r="AR14011" s="5"/>
      <c r="AS14011" s="5"/>
      <c r="AT14011" s="3"/>
      <c r="AU14011" s="5"/>
      <c r="AV14011" s="3"/>
      <c r="AW14011" s="3"/>
      <c r="AX14011" s="3"/>
      <c r="AY14011" s="3"/>
      <c r="AZ14011" s="3"/>
      <c r="BA14011" s="3"/>
      <c r="BB14011" s="3"/>
      <c r="BC14011" s="3"/>
      <c r="BD14011" s="3"/>
      <c r="BE14011" s="3"/>
      <c r="BF14011" s="3"/>
      <c r="BG14011" s="3"/>
    </row>
    <row r="14012" spans="1:59" x14ac:dyDescent="0.25">
      <c r="A14012" s="2"/>
      <c r="B14012" s="5"/>
      <c r="C14012" s="5"/>
      <c r="D14012" s="5"/>
      <c r="E14012" s="5"/>
      <c r="F14012" s="5"/>
      <c r="G14012" s="5"/>
      <c r="H14012" s="5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5"/>
      <c r="AK14012" s="5"/>
      <c r="AL14012" s="3"/>
      <c r="AM14012" s="3"/>
      <c r="AN14012" s="5"/>
      <c r="AO14012" s="5"/>
      <c r="AP14012" s="5"/>
      <c r="AQ14012" s="5"/>
      <c r="AR14012" s="5"/>
      <c r="AS14012" s="5"/>
      <c r="AT14012" s="3"/>
      <c r="AU14012" s="5"/>
      <c r="AV14012" s="3"/>
      <c r="AW14012" s="3"/>
      <c r="AX14012" s="3"/>
      <c r="AY14012" s="3"/>
      <c r="AZ14012" s="3"/>
      <c r="BA14012" s="3"/>
      <c r="BB14012" s="3"/>
      <c r="BC14012" s="3"/>
      <c r="BD14012" s="3"/>
      <c r="BE14012" s="3"/>
      <c r="BF14012" s="3"/>
      <c r="BG14012" s="3"/>
    </row>
    <row r="14013" spans="1:59" x14ac:dyDescent="0.25">
      <c r="A14013" s="2"/>
      <c r="B14013" s="5"/>
      <c r="C14013" s="5"/>
      <c r="D14013" s="5"/>
      <c r="E14013" s="5"/>
      <c r="F14013" s="5"/>
      <c r="G14013" s="5"/>
      <c r="H14013" s="5"/>
      <c r="I14013" s="5"/>
      <c r="J14013" s="5"/>
      <c r="K14013" s="5"/>
      <c r="L14013" s="5"/>
      <c r="M14013" s="5"/>
      <c r="AJ14013" s="5"/>
      <c r="AK14013" s="5"/>
      <c r="AL14013" s="3"/>
      <c r="AM14013" s="3"/>
      <c r="AN14013" s="5"/>
      <c r="AO14013" s="5"/>
      <c r="AP14013" s="5"/>
      <c r="AQ14013" s="5"/>
      <c r="AR14013" s="5"/>
      <c r="AS14013" s="5"/>
      <c r="AT14013" s="3"/>
      <c r="AU14013" s="5"/>
      <c r="AV14013" s="3"/>
      <c r="AW14013" s="3"/>
      <c r="AX14013" s="3"/>
      <c r="AY14013" s="3"/>
      <c r="AZ14013" s="3"/>
      <c r="BA14013" s="3"/>
      <c r="BB14013" s="3"/>
      <c r="BC14013" s="3"/>
      <c r="BD14013" s="3"/>
      <c r="BE14013" s="3"/>
      <c r="BF14013" s="3"/>
      <c r="BG14013" s="3"/>
    </row>
    <row r="14014" spans="1:59" x14ac:dyDescent="0.25">
      <c r="A14014" s="2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5"/>
      <c r="M14014" s="5"/>
      <c r="AJ14014" s="5"/>
      <c r="AK14014" s="5"/>
      <c r="AL14014" s="3"/>
      <c r="AM14014" s="3"/>
      <c r="AN14014" s="5"/>
      <c r="AO14014" s="5"/>
      <c r="AP14014" s="5"/>
      <c r="AQ14014" s="5"/>
      <c r="AR14014" s="5"/>
      <c r="AS14014" s="5"/>
      <c r="AT14014" s="3"/>
      <c r="AU14014" s="5"/>
      <c r="AV14014" s="3"/>
      <c r="AW14014" s="3"/>
      <c r="AX14014" s="3"/>
      <c r="AY14014" s="3"/>
      <c r="AZ14014" s="3"/>
      <c r="BA14014" s="3"/>
      <c r="BB14014" s="3"/>
      <c r="BC14014" s="3"/>
      <c r="BD14014" s="3"/>
      <c r="BE14014" s="3"/>
      <c r="BF14014" s="3"/>
      <c r="BG14014" s="3"/>
    </row>
    <row r="14015" spans="1:59" x14ac:dyDescent="0.25">
      <c r="A14015" s="2"/>
      <c r="B14015" s="5"/>
      <c r="C14015" s="5"/>
      <c r="D14015" s="5"/>
      <c r="E14015" s="5"/>
      <c r="F14015" s="5"/>
      <c r="G14015" s="5"/>
      <c r="H14015" s="5"/>
      <c r="I14015" s="3"/>
      <c r="J14015" s="5"/>
      <c r="K14015" s="5"/>
      <c r="L14015" s="3"/>
      <c r="M14015" s="5"/>
      <c r="AJ14015" s="5"/>
      <c r="AK14015" s="5"/>
      <c r="AL14015" s="3"/>
      <c r="AM14015" s="3"/>
      <c r="AN14015" s="5"/>
      <c r="AO14015" s="5"/>
      <c r="AP14015" s="5"/>
      <c r="AQ14015" s="5"/>
      <c r="AR14015" s="5"/>
      <c r="AS14015" s="5"/>
      <c r="AT14015" s="3"/>
      <c r="AU14015" s="5"/>
      <c r="AV14015" s="3"/>
      <c r="AW14015" s="3"/>
      <c r="AX14015" s="3"/>
      <c r="AY14015" s="3"/>
      <c r="AZ14015" s="3"/>
      <c r="BA14015" s="3"/>
      <c r="BB14015" s="3"/>
      <c r="BC14015" s="3"/>
      <c r="BD14015" s="3"/>
      <c r="BE14015" s="3"/>
      <c r="BF14015" s="3"/>
      <c r="BG14015" s="3"/>
    </row>
    <row r="14016" spans="1:59" x14ac:dyDescent="0.25">
      <c r="A14016" s="2"/>
      <c r="B14016" s="5"/>
      <c r="C14016" s="5"/>
      <c r="D14016" s="5"/>
      <c r="E14016" s="5"/>
      <c r="F14016" s="5"/>
      <c r="G14016" s="5"/>
      <c r="H14016" s="5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5"/>
      <c r="AK14016" s="5"/>
      <c r="AL14016" s="3"/>
      <c r="AM14016" s="3"/>
      <c r="AN14016" s="5"/>
      <c r="AO14016" s="5"/>
      <c r="AP14016" s="5"/>
      <c r="AQ14016" s="5"/>
      <c r="AR14016" s="5"/>
      <c r="AS14016" s="5"/>
      <c r="AT14016" s="3"/>
      <c r="AU14016" s="5"/>
      <c r="AV14016" s="3"/>
      <c r="AW14016" s="3"/>
      <c r="AX14016" s="3"/>
      <c r="AY14016" s="3"/>
      <c r="AZ14016" s="3"/>
      <c r="BA14016" s="3"/>
      <c r="BB14016" s="3"/>
      <c r="BC14016" s="3"/>
      <c r="BD14016" s="3"/>
      <c r="BE14016" s="3"/>
      <c r="BF14016" s="3"/>
      <c r="BG14016" s="3"/>
    </row>
    <row r="14017" spans="1:59" x14ac:dyDescent="0.25">
      <c r="A14017" s="2"/>
      <c r="B14017" s="5"/>
      <c r="C14017" s="5"/>
      <c r="D14017" s="5"/>
      <c r="E14017" s="5"/>
      <c r="F14017" s="5"/>
      <c r="G14017" s="5"/>
      <c r="H14017" s="5"/>
      <c r="I14017" s="3"/>
      <c r="J14017" s="5"/>
      <c r="K14017" s="5"/>
      <c r="L14017" s="5"/>
      <c r="M14017" s="5"/>
      <c r="AJ14017" s="5"/>
      <c r="AK14017" s="5"/>
      <c r="AL14017" s="3"/>
      <c r="AM14017" s="3"/>
      <c r="AN14017" s="5"/>
      <c r="AO14017" s="5"/>
      <c r="AP14017" s="5"/>
      <c r="AQ14017" s="5"/>
      <c r="AR14017" s="5"/>
      <c r="AS14017" s="5"/>
      <c r="AT14017" s="3"/>
      <c r="AU14017" s="5"/>
      <c r="AV14017" s="3"/>
      <c r="AW14017" s="3"/>
      <c r="AX14017" s="3"/>
      <c r="AY14017" s="3"/>
      <c r="AZ14017" s="3"/>
      <c r="BA14017" s="3"/>
      <c r="BB14017" s="3"/>
      <c r="BC14017" s="3"/>
      <c r="BD14017" s="3"/>
      <c r="BE14017" s="3"/>
      <c r="BF14017" s="3"/>
      <c r="BG14017" s="3"/>
    </row>
    <row r="14018" spans="1:59" x14ac:dyDescent="0.25">
      <c r="A14018" s="2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  <c r="L14018" s="5"/>
      <c r="M14018" s="5"/>
      <c r="AJ14018" s="5"/>
      <c r="AK14018" s="5"/>
      <c r="AL14018" s="3"/>
      <c r="AM14018" s="3"/>
      <c r="AN14018" s="5"/>
      <c r="AO14018" s="5"/>
      <c r="AP14018" s="5"/>
      <c r="AQ14018" s="5"/>
      <c r="AR14018" s="5"/>
      <c r="AS14018" s="5"/>
      <c r="AT14018" s="3"/>
      <c r="AU14018" s="5"/>
      <c r="AV14018" s="3"/>
      <c r="AW14018" s="3"/>
      <c r="AX14018" s="3"/>
      <c r="AY14018" s="3"/>
      <c r="AZ14018" s="3"/>
      <c r="BA14018" s="3"/>
      <c r="BB14018" s="3"/>
      <c r="BC14018" s="3"/>
      <c r="BD14018" s="3"/>
      <c r="BE14018" s="3"/>
      <c r="BF14018" s="3"/>
      <c r="BG14018" s="3"/>
    </row>
    <row r="14019" spans="1:59" x14ac:dyDescent="0.25">
      <c r="A14019" s="2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5"/>
      <c r="M14019" s="5"/>
      <c r="AJ14019" s="5"/>
      <c r="AK14019" s="5"/>
      <c r="AL14019" s="3"/>
      <c r="AM14019" s="3"/>
      <c r="AN14019" s="5"/>
      <c r="AO14019" s="5"/>
      <c r="AP14019" s="5"/>
      <c r="AQ14019" s="5"/>
      <c r="AR14019" s="5"/>
      <c r="AS14019" s="5"/>
      <c r="AT14019" s="3"/>
      <c r="AU14019" s="5"/>
      <c r="AV14019" s="3"/>
      <c r="AW14019" s="3"/>
      <c r="AX14019" s="3"/>
      <c r="AY14019" s="3"/>
      <c r="AZ14019" s="3"/>
      <c r="BA14019" s="3"/>
      <c r="BB14019" s="3"/>
      <c r="BC14019" s="3"/>
      <c r="BD14019" s="3"/>
      <c r="BE14019" s="3"/>
      <c r="BF14019" s="3"/>
      <c r="BG14019" s="3"/>
    </row>
    <row r="14020" spans="1:59" x14ac:dyDescent="0.25">
      <c r="A14020" s="2"/>
      <c r="B14020" s="5"/>
      <c r="C14020" s="5"/>
      <c r="D14020" s="5"/>
      <c r="E14020" s="5"/>
      <c r="F14020" s="5"/>
      <c r="G14020" s="5"/>
      <c r="H14020" s="5"/>
      <c r="I14020" s="3"/>
      <c r="J14020" s="5"/>
      <c r="K14020" s="5"/>
      <c r="L14020" s="5"/>
      <c r="M14020" s="5"/>
      <c r="AJ14020" s="5"/>
      <c r="AK14020" s="5"/>
      <c r="AL14020" s="3"/>
      <c r="AM14020" s="3"/>
      <c r="AN14020" s="5"/>
      <c r="AO14020" s="5"/>
      <c r="AP14020" s="5"/>
      <c r="AQ14020" s="5"/>
      <c r="AR14020" s="5"/>
      <c r="AS14020" s="5"/>
      <c r="AT14020" s="3"/>
      <c r="AU14020" s="5"/>
      <c r="AV14020" s="3"/>
      <c r="AW14020" s="3"/>
      <c r="AX14020" s="3"/>
      <c r="AY14020" s="3"/>
      <c r="AZ14020" s="3"/>
      <c r="BA14020" s="3"/>
      <c r="BB14020" s="3"/>
      <c r="BC14020" s="3"/>
      <c r="BD14020" s="3"/>
      <c r="BE14020" s="3"/>
      <c r="BF14020" s="3"/>
      <c r="BG14020" s="3"/>
    </row>
    <row r="14021" spans="1:59" x14ac:dyDescent="0.25">
      <c r="A14021" s="2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  <c r="L14021" s="5"/>
      <c r="M14021" s="5"/>
      <c r="AJ14021" s="5"/>
      <c r="AK14021" s="5"/>
      <c r="AL14021" s="3"/>
      <c r="AM14021" s="3"/>
      <c r="AN14021" s="5"/>
      <c r="AO14021" s="5"/>
      <c r="AP14021" s="5"/>
      <c r="AQ14021" s="5"/>
      <c r="AR14021" s="5"/>
      <c r="AS14021" s="5"/>
      <c r="AT14021" s="3"/>
      <c r="AU14021" s="5"/>
      <c r="AV14021" s="3"/>
      <c r="AW14021" s="3"/>
      <c r="AX14021" s="3"/>
      <c r="AY14021" s="3"/>
      <c r="AZ14021" s="3"/>
      <c r="BA14021" s="3"/>
      <c r="BB14021" s="3"/>
      <c r="BC14021" s="3"/>
      <c r="BD14021" s="3"/>
      <c r="BE14021" s="3"/>
      <c r="BF14021" s="3"/>
      <c r="BG14021" s="3"/>
    </row>
    <row r="14022" spans="1:59" x14ac:dyDescent="0.25">
      <c r="A14022" s="2"/>
      <c r="B14022" s="5"/>
      <c r="C14022" s="5"/>
      <c r="D14022" s="5"/>
      <c r="E14022" s="5"/>
      <c r="F14022" s="5"/>
      <c r="G14022" s="5"/>
      <c r="H14022" s="5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5"/>
      <c r="AK14022" s="5"/>
      <c r="AL14022" s="3"/>
      <c r="AM14022" s="3"/>
      <c r="AN14022" s="5"/>
      <c r="AO14022" s="5"/>
      <c r="AP14022" s="5"/>
      <c r="AQ14022" s="5"/>
      <c r="AR14022" s="5"/>
      <c r="AS14022" s="5"/>
      <c r="AT14022" s="3"/>
      <c r="AU14022" s="5"/>
      <c r="AV14022" s="3"/>
      <c r="AW14022" s="3"/>
      <c r="AX14022" s="3"/>
      <c r="AY14022" s="3"/>
      <c r="AZ14022" s="3"/>
      <c r="BA14022" s="3"/>
      <c r="BB14022" s="3"/>
      <c r="BC14022" s="3"/>
      <c r="BD14022" s="3"/>
      <c r="BE14022" s="3"/>
      <c r="BF14022" s="3"/>
      <c r="BG14022" s="3"/>
    </row>
    <row r="14023" spans="1:59" x14ac:dyDescent="0.25">
      <c r="A14023" s="2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5"/>
      <c r="M14023" s="5"/>
      <c r="AJ14023" s="5"/>
      <c r="AK14023" s="5"/>
      <c r="AL14023" s="3"/>
      <c r="AM14023" s="3"/>
      <c r="AN14023" s="5"/>
      <c r="AO14023" s="5"/>
      <c r="AP14023" s="5"/>
      <c r="AQ14023" s="5"/>
      <c r="AR14023" s="5"/>
      <c r="AS14023" s="5"/>
      <c r="AT14023" s="3"/>
      <c r="AU14023" s="5"/>
      <c r="AV14023" s="3"/>
      <c r="AW14023" s="3"/>
      <c r="AX14023" s="3"/>
      <c r="AY14023" s="3"/>
      <c r="AZ14023" s="3"/>
      <c r="BA14023" s="3"/>
      <c r="BB14023" s="3"/>
      <c r="BC14023" s="3"/>
      <c r="BD14023" s="3"/>
      <c r="BE14023" s="3"/>
      <c r="BF14023" s="3"/>
      <c r="BG14023" s="3"/>
    </row>
    <row r="14024" spans="1:59" x14ac:dyDescent="0.25">
      <c r="A14024" s="2"/>
      <c r="B14024" s="5"/>
      <c r="C14024" s="5"/>
      <c r="D14024" s="5"/>
      <c r="E14024" s="5"/>
      <c r="F14024" s="5"/>
      <c r="G14024" s="5"/>
      <c r="H14024" s="5"/>
      <c r="I14024" s="3"/>
      <c r="J14024" s="5"/>
      <c r="K14024" s="5"/>
      <c r="L14024" s="5"/>
      <c r="M14024" s="5"/>
      <c r="AJ14024" s="5"/>
      <c r="AK14024" s="5"/>
      <c r="AL14024" s="3"/>
      <c r="AM14024" s="3"/>
      <c r="AN14024" s="5"/>
      <c r="AO14024" s="5"/>
      <c r="AP14024" s="5"/>
      <c r="AQ14024" s="5"/>
      <c r="AR14024" s="5"/>
      <c r="AS14024" s="5"/>
      <c r="AT14024" s="3"/>
      <c r="AU14024" s="5"/>
      <c r="AV14024" s="3"/>
      <c r="AW14024" s="3"/>
      <c r="AX14024" s="3"/>
      <c r="AY14024" s="3"/>
      <c r="AZ14024" s="3"/>
      <c r="BA14024" s="3"/>
      <c r="BB14024" s="3"/>
      <c r="BC14024" s="3"/>
      <c r="BD14024" s="3"/>
      <c r="BE14024" s="3"/>
      <c r="BF14024" s="3"/>
      <c r="BG14024" s="3"/>
    </row>
    <row r="14025" spans="1:59" x14ac:dyDescent="0.25">
      <c r="A14025" s="2"/>
      <c r="B14025" s="5"/>
      <c r="C14025" s="5"/>
      <c r="D14025" s="5"/>
      <c r="E14025" s="5"/>
      <c r="F14025" s="5"/>
      <c r="G14025" s="5"/>
      <c r="H14025" s="5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5"/>
      <c r="AK14025" s="5"/>
      <c r="AL14025" s="3"/>
      <c r="AM14025" s="3"/>
      <c r="AN14025" s="5"/>
      <c r="AO14025" s="5"/>
      <c r="AP14025" s="5"/>
      <c r="AQ14025" s="5"/>
      <c r="AR14025" s="5"/>
      <c r="AS14025" s="5"/>
      <c r="AT14025" s="3"/>
      <c r="AU14025" s="5"/>
      <c r="AV14025" s="3"/>
      <c r="AW14025" s="3"/>
      <c r="AX14025" s="3"/>
      <c r="AY14025" s="3"/>
      <c r="AZ14025" s="3"/>
      <c r="BA14025" s="3"/>
      <c r="BB14025" s="3"/>
      <c r="BC14025" s="3"/>
      <c r="BD14025" s="3"/>
      <c r="BE14025" s="3"/>
      <c r="BF14025" s="3"/>
      <c r="BG14025" s="3"/>
    </row>
    <row r="14026" spans="1:59" x14ac:dyDescent="0.25">
      <c r="A14026" s="2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  <c r="L14026" s="5"/>
      <c r="M14026" s="5"/>
      <c r="AJ14026" s="5"/>
      <c r="AK14026" s="5"/>
      <c r="AL14026" s="3"/>
      <c r="AM14026" s="3"/>
      <c r="AN14026" s="5"/>
      <c r="AO14026" s="5"/>
      <c r="AP14026" s="5"/>
      <c r="AQ14026" s="5"/>
      <c r="AR14026" s="5"/>
      <c r="AS14026" s="5"/>
      <c r="AT14026" s="3"/>
      <c r="AU14026" s="5"/>
      <c r="AV14026" s="3"/>
      <c r="AW14026" s="3"/>
      <c r="AX14026" s="3"/>
      <c r="AY14026" s="3"/>
      <c r="AZ14026" s="3"/>
      <c r="BA14026" s="3"/>
      <c r="BB14026" s="3"/>
      <c r="BC14026" s="3"/>
      <c r="BD14026" s="3"/>
      <c r="BE14026" s="3"/>
      <c r="BF14026" s="3"/>
      <c r="BG14026" s="3"/>
    </row>
    <row r="14027" spans="1:59" x14ac:dyDescent="0.25">
      <c r="A14027" s="2"/>
      <c r="B14027" s="5"/>
      <c r="C14027" s="5"/>
      <c r="D14027" s="5"/>
      <c r="E14027" s="5"/>
      <c r="F14027" s="5"/>
      <c r="G14027" s="5"/>
      <c r="H14027" s="5"/>
      <c r="I14027" s="3"/>
      <c r="J14027" s="5"/>
      <c r="K14027" s="5"/>
      <c r="L14027" s="5"/>
      <c r="M14027" s="5"/>
      <c r="AJ14027" s="5"/>
      <c r="AK14027" s="5"/>
      <c r="AL14027" s="3"/>
      <c r="AM14027" s="3"/>
      <c r="AN14027" s="5"/>
      <c r="AO14027" s="5"/>
      <c r="AP14027" s="5"/>
      <c r="AQ14027" s="5"/>
      <c r="AR14027" s="5"/>
      <c r="AS14027" s="5"/>
      <c r="AT14027" s="3"/>
      <c r="AU14027" s="5"/>
      <c r="AV14027" s="3"/>
      <c r="AW14027" s="3"/>
      <c r="AX14027" s="3"/>
      <c r="AY14027" s="3"/>
      <c r="AZ14027" s="3"/>
      <c r="BA14027" s="3"/>
      <c r="BB14027" s="3"/>
      <c r="BC14027" s="3"/>
      <c r="BD14027" s="3"/>
      <c r="BE14027" s="3"/>
      <c r="BF14027" s="3"/>
      <c r="BG14027" s="3"/>
    </row>
    <row r="14028" spans="1:59" x14ac:dyDescent="0.25">
      <c r="A14028" s="2"/>
      <c r="B14028" s="5"/>
      <c r="C14028" s="5"/>
      <c r="D14028" s="5"/>
      <c r="E14028" s="5"/>
      <c r="F14028" s="5"/>
      <c r="G14028" s="5"/>
      <c r="H14028" s="5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5"/>
      <c r="AK14028" s="5"/>
      <c r="AL14028" s="3"/>
      <c r="AM14028" s="3"/>
      <c r="AN14028" s="5"/>
      <c r="AO14028" s="5"/>
      <c r="AP14028" s="5"/>
      <c r="AQ14028" s="5"/>
      <c r="AR14028" s="5"/>
      <c r="AS14028" s="5"/>
      <c r="AT14028" s="3"/>
      <c r="AU14028" s="5"/>
      <c r="AV14028" s="3"/>
      <c r="AW14028" s="3"/>
      <c r="AX14028" s="3"/>
      <c r="AY14028" s="3"/>
      <c r="AZ14028" s="3"/>
      <c r="BA14028" s="3"/>
      <c r="BB14028" s="3"/>
      <c r="BC14028" s="3"/>
      <c r="BD14028" s="3"/>
      <c r="BE14028" s="3"/>
      <c r="BF14028" s="3"/>
      <c r="BG14028" s="3"/>
    </row>
    <row r="14029" spans="1:59" x14ac:dyDescent="0.25">
      <c r="A14029" s="2"/>
      <c r="B14029" s="5"/>
      <c r="C14029" s="5"/>
      <c r="D14029" s="5"/>
      <c r="E14029" s="5"/>
      <c r="F14029" s="5"/>
      <c r="G14029" s="5"/>
      <c r="H14029" s="5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5"/>
      <c r="AK14029" s="5"/>
      <c r="AL14029" s="3"/>
      <c r="AM14029" s="3"/>
      <c r="AN14029" s="5"/>
      <c r="AO14029" s="5"/>
      <c r="AP14029" s="5"/>
      <c r="AQ14029" s="5"/>
      <c r="AR14029" s="5"/>
      <c r="AS14029" s="5"/>
      <c r="AT14029" s="3"/>
      <c r="AU14029" s="5"/>
      <c r="AV14029" s="3"/>
      <c r="AW14029" s="3"/>
      <c r="AX14029" s="3"/>
      <c r="AY14029" s="3"/>
      <c r="AZ14029" s="3"/>
      <c r="BA14029" s="3"/>
      <c r="BB14029" s="3"/>
      <c r="BC14029" s="3"/>
      <c r="BD14029" s="3"/>
      <c r="BE14029" s="3"/>
      <c r="BF14029" s="3"/>
      <c r="BG14029" s="3"/>
    </row>
    <row r="14030" spans="1:59" x14ac:dyDescent="0.25">
      <c r="A14030" s="2"/>
      <c r="B14030" s="5"/>
      <c r="C14030" s="5"/>
      <c r="D14030" s="5"/>
      <c r="E14030" s="5"/>
      <c r="F14030" s="5"/>
      <c r="G14030" s="5"/>
      <c r="H14030" s="5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5"/>
      <c r="AK14030" s="5"/>
      <c r="AL14030" s="3"/>
      <c r="AM14030" s="3"/>
      <c r="AN14030" s="5"/>
      <c r="AO14030" s="5"/>
      <c r="AP14030" s="5"/>
      <c r="AQ14030" s="5"/>
      <c r="AR14030" s="5"/>
      <c r="AS14030" s="5"/>
      <c r="AT14030" s="3"/>
      <c r="AU14030" s="5"/>
      <c r="AV14030" s="3"/>
      <c r="AW14030" s="3"/>
      <c r="AX14030" s="3"/>
      <c r="AY14030" s="3"/>
      <c r="AZ14030" s="3"/>
      <c r="BA14030" s="3"/>
      <c r="BB14030" s="3"/>
      <c r="BC14030" s="3"/>
      <c r="BD14030" s="3"/>
      <c r="BE14030" s="3"/>
      <c r="BF14030" s="3"/>
      <c r="BG14030" s="3"/>
    </row>
    <row r="14031" spans="1:59" x14ac:dyDescent="0.25">
      <c r="A14031" s="2"/>
      <c r="B14031" s="5"/>
      <c r="C14031" s="5"/>
      <c r="D14031" s="5"/>
      <c r="E14031" s="5"/>
      <c r="F14031" s="5"/>
      <c r="G14031" s="5"/>
      <c r="H14031" s="5"/>
      <c r="I14031" s="3"/>
      <c r="J14031" s="5"/>
      <c r="K14031" s="5"/>
      <c r="L14031" s="5"/>
      <c r="M14031" s="5"/>
      <c r="AJ14031" s="5"/>
      <c r="AK14031" s="5"/>
      <c r="AL14031" s="3"/>
      <c r="AM14031" s="3"/>
      <c r="AN14031" s="5"/>
      <c r="AO14031" s="5"/>
      <c r="AP14031" s="5"/>
      <c r="AQ14031" s="5"/>
      <c r="AR14031" s="5"/>
      <c r="AS14031" s="5"/>
      <c r="AT14031" s="3"/>
      <c r="AU14031" s="5"/>
      <c r="AV14031" s="3"/>
      <c r="AW14031" s="3"/>
      <c r="AX14031" s="3"/>
      <c r="AY14031" s="3"/>
      <c r="AZ14031" s="3"/>
      <c r="BA14031" s="3"/>
      <c r="BB14031" s="3"/>
      <c r="BC14031" s="3"/>
      <c r="BD14031" s="3"/>
      <c r="BE14031" s="3"/>
      <c r="BF14031" s="3"/>
      <c r="BG14031" s="3"/>
    </row>
    <row r="14032" spans="1:59" x14ac:dyDescent="0.25">
      <c r="A14032" s="2"/>
      <c r="B14032" s="5"/>
      <c r="C14032" s="5"/>
      <c r="D14032" s="5"/>
      <c r="E14032" s="5"/>
      <c r="F14032" s="5"/>
      <c r="G14032" s="5"/>
      <c r="H14032" s="5"/>
      <c r="I14032" s="3"/>
      <c r="J14032" s="5"/>
      <c r="K14032" s="5"/>
      <c r="L14032" s="5"/>
      <c r="M14032" s="5"/>
      <c r="AJ14032" s="5"/>
      <c r="AK14032" s="5"/>
      <c r="AL14032" s="3"/>
      <c r="AM14032" s="3"/>
      <c r="AN14032" s="5"/>
      <c r="AO14032" s="5"/>
      <c r="AP14032" s="5"/>
      <c r="AQ14032" s="5"/>
      <c r="AR14032" s="5"/>
      <c r="AS14032" s="5"/>
      <c r="AT14032" s="3"/>
      <c r="AU14032" s="5"/>
      <c r="AV14032" s="3"/>
      <c r="AW14032" s="3"/>
      <c r="AX14032" s="3"/>
      <c r="AY14032" s="3"/>
      <c r="AZ14032" s="3"/>
      <c r="BA14032" s="3"/>
      <c r="BB14032" s="3"/>
      <c r="BC14032" s="3"/>
      <c r="BD14032" s="3"/>
      <c r="BE14032" s="3"/>
      <c r="BF14032" s="3"/>
      <c r="BG14032" s="3"/>
    </row>
    <row r="14033" spans="1:59" x14ac:dyDescent="0.25">
      <c r="A14033" s="2"/>
      <c r="B14033" s="5"/>
      <c r="C14033" s="5"/>
      <c r="D14033" s="5"/>
      <c r="E14033" s="5"/>
      <c r="F14033" s="5"/>
      <c r="G14033" s="5"/>
      <c r="H14033" s="5"/>
      <c r="I14033" s="5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5"/>
      <c r="AK14033" s="5"/>
      <c r="AL14033" s="3"/>
      <c r="AM14033" s="3"/>
      <c r="AN14033" s="5"/>
      <c r="AO14033" s="5"/>
      <c r="AP14033" s="5"/>
      <c r="AQ14033" s="5"/>
      <c r="AR14033" s="5"/>
      <c r="AS14033" s="5"/>
      <c r="AT14033" s="3"/>
      <c r="AU14033" s="5"/>
      <c r="AV14033" s="3"/>
      <c r="AW14033" s="3"/>
      <c r="AX14033" s="3"/>
      <c r="AY14033" s="3"/>
      <c r="AZ14033" s="3"/>
      <c r="BA14033" s="3"/>
      <c r="BB14033" s="3"/>
      <c r="BC14033" s="3"/>
      <c r="BD14033" s="3"/>
      <c r="BE14033" s="3"/>
      <c r="BF14033" s="3"/>
      <c r="BG14033" s="3"/>
    </row>
    <row r="14034" spans="1:59" x14ac:dyDescent="0.25">
      <c r="A14034" s="2"/>
      <c r="B14034" s="5"/>
      <c r="C14034" s="5"/>
      <c r="D14034" s="5"/>
      <c r="E14034" s="5"/>
      <c r="F14034" s="5"/>
      <c r="G14034" s="5"/>
      <c r="H14034" s="5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5"/>
      <c r="AK14034" s="5"/>
      <c r="AL14034" s="3"/>
      <c r="AM14034" s="3"/>
      <c r="AN14034" s="5"/>
      <c r="AO14034" s="5"/>
      <c r="AP14034" s="5"/>
      <c r="AQ14034" s="5"/>
      <c r="AR14034" s="5"/>
      <c r="AS14034" s="5"/>
      <c r="AT14034" s="3"/>
      <c r="AU14034" s="5"/>
      <c r="AV14034" s="3"/>
      <c r="AW14034" s="3"/>
      <c r="AX14034" s="3"/>
      <c r="AY14034" s="3"/>
      <c r="AZ14034" s="3"/>
      <c r="BA14034" s="3"/>
      <c r="BB14034" s="3"/>
      <c r="BC14034" s="3"/>
      <c r="BD14034" s="3"/>
      <c r="BE14034" s="3"/>
      <c r="BF14034" s="3"/>
      <c r="BG14034" s="3"/>
    </row>
    <row r="14035" spans="1:59" x14ac:dyDescent="0.25">
      <c r="A14035" s="2"/>
      <c r="B14035" s="5"/>
      <c r="C14035" s="5"/>
      <c r="D14035" s="5"/>
      <c r="E14035" s="5"/>
      <c r="F14035" s="5"/>
      <c r="G14035" s="5"/>
      <c r="H14035" s="5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5"/>
      <c r="AK14035" s="5"/>
      <c r="AL14035" s="3"/>
      <c r="AM14035" s="3"/>
      <c r="AN14035" s="5"/>
      <c r="AO14035" s="5"/>
      <c r="AP14035" s="5"/>
      <c r="AQ14035" s="5"/>
      <c r="AR14035" s="5"/>
      <c r="AS14035" s="5"/>
      <c r="AT14035" s="3"/>
      <c r="AU14035" s="5"/>
      <c r="AV14035" s="3"/>
      <c r="AW14035" s="3"/>
      <c r="AX14035" s="3"/>
      <c r="AY14035" s="3"/>
      <c r="AZ14035" s="3"/>
      <c r="BA14035" s="3"/>
      <c r="BB14035" s="3"/>
      <c r="BC14035" s="3"/>
      <c r="BD14035" s="3"/>
      <c r="BE14035" s="3"/>
      <c r="BF14035" s="3"/>
      <c r="BG14035" s="3"/>
    </row>
    <row r="14036" spans="1:59" x14ac:dyDescent="0.25">
      <c r="A14036" s="2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  <c r="L14036" s="5"/>
      <c r="M14036" s="5"/>
      <c r="AJ14036" s="5"/>
      <c r="AK14036" s="5"/>
      <c r="AL14036" s="3"/>
      <c r="AM14036" s="3"/>
      <c r="AN14036" s="5"/>
      <c r="AO14036" s="5"/>
      <c r="AP14036" s="5"/>
      <c r="AQ14036" s="5"/>
      <c r="AR14036" s="5"/>
      <c r="AS14036" s="5"/>
      <c r="AT14036" s="3"/>
      <c r="AU14036" s="5"/>
      <c r="AV14036" s="3"/>
      <c r="AW14036" s="3"/>
      <c r="AX14036" s="3"/>
      <c r="AY14036" s="3"/>
      <c r="AZ14036" s="3"/>
      <c r="BA14036" s="3"/>
      <c r="BB14036" s="3"/>
      <c r="BC14036" s="3"/>
      <c r="BD14036" s="3"/>
      <c r="BE14036" s="3"/>
      <c r="BF14036" s="3"/>
      <c r="BG14036" s="3"/>
    </row>
    <row r="14037" spans="1:59" x14ac:dyDescent="0.25">
      <c r="A14037" s="2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5"/>
      <c r="M14037" s="5"/>
      <c r="AJ14037" s="5"/>
      <c r="AK14037" s="5"/>
      <c r="AL14037" s="3"/>
      <c r="AM14037" s="3"/>
      <c r="AN14037" s="5"/>
      <c r="AO14037" s="5"/>
      <c r="AP14037" s="5"/>
      <c r="AQ14037" s="5"/>
      <c r="AR14037" s="5"/>
      <c r="AS14037" s="5"/>
      <c r="AT14037" s="3"/>
      <c r="AU14037" s="5"/>
      <c r="AV14037" s="3"/>
      <c r="AW14037" s="3"/>
      <c r="AX14037" s="3"/>
      <c r="AY14037" s="3"/>
      <c r="AZ14037" s="3"/>
      <c r="BA14037" s="3"/>
      <c r="BB14037" s="3"/>
      <c r="BC14037" s="3"/>
      <c r="BD14037" s="3"/>
      <c r="BE14037" s="3"/>
      <c r="BF14037" s="3"/>
      <c r="BG14037" s="3"/>
    </row>
    <row r="14038" spans="1:59" x14ac:dyDescent="0.25">
      <c r="A14038" s="2"/>
      <c r="B14038" s="5"/>
      <c r="C14038" s="5"/>
      <c r="D14038" s="5"/>
      <c r="E14038" s="5"/>
      <c r="F14038" s="5"/>
      <c r="G14038" s="5"/>
      <c r="H14038" s="5"/>
      <c r="I14038" s="5"/>
      <c r="J14038" s="5"/>
      <c r="K14038" s="5"/>
      <c r="L14038" s="3"/>
      <c r="M14038" s="5"/>
      <c r="AJ14038" s="5"/>
      <c r="AK14038" s="5"/>
      <c r="AL14038" s="3"/>
      <c r="AM14038" s="3"/>
      <c r="AN14038" s="5"/>
      <c r="AO14038" s="5"/>
      <c r="AP14038" s="5"/>
      <c r="AQ14038" s="5"/>
      <c r="AR14038" s="5"/>
      <c r="AS14038" s="5"/>
      <c r="AT14038" s="3"/>
      <c r="AU14038" s="5"/>
      <c r="AV14038" s="3"/>
      <c r="AW14038" s="3"/>
      <c r="AX14038" s="3"/>
      <c r="AY14038" s="3"/>
      <c r="AZ14038" s="3"/>
      <c r="BA14038" s="3"/>
      <c r="BB14038" s="3"/>
      <c r="BC14038" s="3"/>
      <c r="BD14038" s="3"/>
      <c r="BE14038" s="3"/>
      <c r="BF14038" s="3"/>
      <c r="BG14038" s="3"/>
    </row>
    <row r="14039" spans="1:59" x14ac:dyDescent="0.25">
      <c r="A14039" s="2"/>
      <c r="B14039" s="5"/>
      <c r="C14039" s="5"/>
      <c r="D14039" s="5"/>
      <c r="E14039" s="5"/>
      <c r="F14039" s="5"/>
      <c r="G14039" s="5"/>
      <c r="H14039" s="5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5"/>
      <c r="AK14039" s="5"/>
      <c r="AL14039" s="3"/>
      <c r="AM14039" s="3"/>
      <c r="AN14039" s="5"/>
      <c r="AO14039" s="5"/>
      <c r="AP14039" s="5"/>
      <c r="AQ14039" s="5"/>
      <c r="AR14039" s="5"/>
      <c r="AS14039" s="5"/>
      <c r="AT14039" s="3"/>
      <c r="AU14039" s="5"/>
      <c r="AV14039" s="3"/>
      <c r="AW14039" s="3"/>
      <c r="AX14039" s="3"/>
      <c r="AY14039" s="3"/>
      <c r="AZ14039" s="3"/>
      <c r="BA14039" s="3"/>
      <c r="BB14039" s="3"/>
      <c r="BC14039" s="3"/>
      <c r="BD14039" s="3"/>
      <c r="BE14039" s="3"/>
      <c r="BF14039" s="3"/>
      <c r="BG14039" s="3"/>
    </row>
    <row r="14040" spans="1:59" x14ac:dyDescent="0.25">
      <c r="A14040" s="2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5"/>
      <c r="M14040" s="5"/>
      <c r="AJ14040" s="5"/>
      <c r="AK14040" s="5"/>
      <c r="AL14040" s="3"/>
      <c r="AM14040" s="3"/>
      <c r="AN14040" s="5"/>
      <c r="AO14040" s="5"/>
      <c r="AP14040" s="5"/>
      <c r="AQ14040" s="5"/>
      <c r="AR14040" s="5"/>
      <c r="AS14040" s="5"/>
      <c r="AT14040" s="3"/>
      <c r="AU14040" s="5"/>
      <c r="AV14040" s="3"/>
      <c r="AW14040" s="3"/>
      <c r="AX14040" s="3"/>
      <c r="AY14040" s="3"/>
      <c r="AZ14040" s="3"/>
      <c r="BA14040" s="3"/>
      <c r="BB14040" s="3"/>
      <c r="BC14040" s="3"/>
      <c r="BD14040" s="3"/>
      <c r="BE14040" s="3"/>
      <c r="BF14040" s="3"/>
      <c r="BG14040" s="3"/>
    </row>
    <row r="14041" spans="1:59" x14ac:dyDescent="0.25">
      <c r="A14041" s="2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5"/>
      <c r="M14041" s="5"/>
      <c r="AJ14041" s="5"/>
      <c r="AK14041" s="5"/>
      <c r="AL14041" s="3"/>
      <c r="AM14041" s="3"/>
      <c r="AN14041" s="5"/>
      <c r="AO14041" s="5"/>
      <c r="AP14041" s="5"/>
      <c r="AQ14041" s="5"/>
      <c r="AR14041" s="5"/>
      <c r="AS14041" s="5"/>
      <c r="AT14041" s="3"/>
      <c r="AU14041" s="5"/>
      <c r="AV14041" s="3"/>
      <c r="AW14041" s="3"/>
      <c r="AX14041" s="3"/>
      <c r="AY14041" s="3"/>
      <c r="AZ14041" s="3"/>
      <c r="BA14041" s="3"/>
      <c r="BB14041" s="3"/>
      <c r="BC14041" s="3"/>
      <c r="BD14041" s="3"/>
      <c r="BE14041" s="3"/>
      <c r="BF14041" s="3"/>
      <c r="BG14041" s="3"/>
    </row>
    <row r="14042" spans="1:59" x14ac:dyDescent="0.25">
      <c r="A14042" s="2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  <c r="L14042" s="5"/>
      <c r="M14042" s="5"/>
      <c r="AJ14042" s="5"/>
      <c r="AK14042" s="5"/>
      <c r="AL14042" s="3"/>
      <c r="AM14042" s="3"/>
      <c r="AN14042" s="5"/>
      <c r="AO14042" s="5"/>
      <c r="AP14042" s="5"/>
      <c r="AQ14042" s="5"/>
      <c r="AR14042" s="5"/>
      <c r="AS14042" s="5"/>
      <c r="AT14042" s="3"/>
      <c r="AU14042" s="5"/>
      <c r="AV14042" s="3"/>
      <c r="AW14042" s="3"/>
      <c r="AX14042" s="3"/>
      <c r="AY14042" s="3"/>
      <c r="AZ14042" s="3"/>
      <c r="BA14042" s="3"/>
      <c r="BB14042" s="3"/>
      <c r="BC14042" s="3"/>
      <c r="BD14042" s="3"/>
      <c r="BE14042" s="3"/>
      <c r="BF14042" s="3"/>
      <c r="BG14042" s="3"/>
    </row>
    <row r="14043" spans="1:59" x14ac:dyDescent="0.25">
      <c r="A14043" s="2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  <c r="L14043" s="5"/>
      <c r="M14043" s="5"/>
      <c r="AJ14043" s="5"/>
      <c r="AK14043" s="5"/>
      <c r="AL14043" s="3"/>
      <c r="AM14043" s="3"/>
      <c r="AN14043" s="5"/>
      <c r="AO14043" s="5"/>
      <c r="AP14043" s="5"/>
      <c r="AQ14043" s="5"/>
      <c r="AR14043" s="5"/>
      <c r="AS14043" s="5"/>
      <c r="AT14043" s="3"/>
      <c r="AU14043" s="5"/>
      <c r="AV14043" s="3"/>
      <c r="AW14043" s="3"/>
      <c r="AX14043" s="3"/>
      <c r="AY14043" s="3"/>
      <c r="AZ14043" s="3"/>
      <c r="BA14043" s="3"/>
      <c r="BB14043" s="3"/>
      <c r="BC14043" s="3"/>
      <c r="BD14043" s="3"/>
      <c r="BE14043" s="3"/>
      <c r="BF14043" s="3"/>
      <c r="BG14043" s="3"/>
    </row>
    <row r="14044" spans="1:59" x14ac:dyDescent="0.25">
      <c r="A14044" s="2"/>
      <c r="B14044" s="5"/>
      <c r="C14044" s="5"/>
      <c r="D14044" s="5"/>
      <c r="E14044" s="5"/>
      <c r="F14044" s="5"/>
      <c r="G14044" s="5"/>
      <c r="H14044" s="5"/>
      <c r="I14044" s="5"/>
      <c r="J14044" s="5"/>
      <c r="K14044" s="5"/>
      <c r="L14044" s="5"/>
      <c r="M14044" s="5"/>
      <c r="AJ14044" s="5"/>
      <c r="AK14044" s="5"/>
      <c r="AL14044" s="3"/>
      <c r="AM14044" s="3"/>
      <c r="AN14044" s="5"/>
      <c r="AO14044" s="5"/>
      <c r="AP14044" s="5"/>
      <c r="AQ14044" s="5"/>
      <c r="AR14044" s="5"/>
      <c r="AS14044" s="5"/>
      <c r="AT14044" s="3"/>
      <c r="AU14044" s="5"/>
      <c r="AV14044" s="3"/>
      <c r="AW14044" s="3"/>
      <c r="AX14044" s="3"/>
      <c r="AY14044" s="3"/>
      <c r="AZ14044" s="3"/>
      <c r="BA14044" s="3"/>
      <c r="BB14044" s="3"/>
      <c r="BC14044" s="3"/>
      <c r="BD14044" s="3"/>
      <c r="BE14044" s="3"/>
      <c r="BF14044" s="3"/>
      <c r="BG14044" s="3"/>
    </row>
    <row r="14045" spans="1:59" x14ac:dyDescent="0.25">
      <c r="A14045" s="2"/>
      <c r="B14045" s="5"/>
      <c r="C14045" s="5"/>
      <c r="D14045" s="5"/>
      <c r="E14045" s="5"/>
      <c r="F14045" s="5"/>
      <c r="G14045" s="5"/>
      <c r="H14045" s="5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5"/>
      <c r="AK14045" s="5"/>
      <c r="AL14045" s="3"/>
      <c r="AM14045" s="3"/>
      <c r="AN14045" s="5"/>
      <c r="AO14045" s="5"/>
      <c r="AP14045" s="5"/>
      <c r="AQ14045" s="5"/>
      <c r="AR14045" s="5"/>
      <c r="AS14045" s="5"/>
      <c r="AT14045" s="3"/>
      <c r="AU14045" s="5"/>
      <c r="AV14045" s="3"/>
      <c r="AW14045" s="3"/>
      <c r="AX14045" s="3"/>
      <c r="AY14045" s="3"/>
      <c r="AZ14045" s="3"/>
      <c r="BA14045" s="3"/>
      <c r="BB14045" s="3"/>
      <c r="BC14045" s="3"/>
      <c r="BD14045" s="3"/>
      <c r="BE14045" s="3"/>
      <c r="BF14045" s="3"/>
      <c r="BG14045" s="3"/>
    </row>
    <row r="14046" spans="1:59" x14ac:dyDescent="0.25">
      <c r="A14046" s="2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  <c r="L14046" s="5"/>
      <c r="M14046" s="5"/>
      <c r="AJ14046" s="5"/>
      <c r="AK14046" s="5"/>
      <c r="AL14046" s="3"/>
      <c r="AM14046" s="3"/>
      <c r="AN14046" s="5"/>
      <c r="AO14046" s="5"/>
      <c r="AP14046" s="5"/>
      <c r="AQ14046" s="5"/>
      <c r="AR14046" s="5"/>
      <c r="AS14046" s="5"/>
      <c r="AT14046" s="3"/>
      <c r="AU14046" s="5"/>
      <c r="AV14046" s="3"/>
      <c r="AW14046" s="3"/>
      <c r="AX14046" s="3"/>
      <c r="AY14046" s="3"/>
      <c r="AZ14046" s="3"/>
      <c r="BA14046" s="3"/>
      <c r="BB14046" s="3"/>
      <c r="BC14046" s="3"/>
      <c r="BD14046" s="3"/>
      <c r="BE14046" s="3"/>
      <c r="BF14046" s="3"/>
      <c r="BG14046" s="3"/>
    </row>
    <row r="14047" spans="1:59" x14ac:dyDescent="0.25">
      <c r="A14047" s="2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5"/>
      <c r="M14047" s="5"/>
      <c r="AJ14047" s="5"/>
      <c r="AK14047" s="5"/>
      <c r="AL14047" s="3"/>
      <c r="AM14047" s="3"/>
      <c r="AN14047" s="5"/>
      <c r="AO14047" s="5"/>
      <c r="AP14047" s="5"/>
      <c r="AQ14047" s="5"/>
      <c r="AR14047" s="5"/>
      <c r="AS14047" s="5"/>
      <c r="AT14047" s="3"/>
      <c r="AU14047" s="5"/>
      <c r="AV14047" s="3"/>
      <c r="AW14047" s="3"/>
      <c r="AX14047" s="3"/>
      <c r="AY14047" s="3"/>
      <c r="AZ14047" s="3"/>
      <c r="BA14047" s="3"/>
      <c r="BB14047" s="3"/>
      <c r="BC14047" s="3"/>
      <c r="BD14047" s="3"/>
      <c r="BE14047" s="3"/>
      <c r="BF14047" s="3"/>
      <c r="BG14047" s="3"/>
    </row>
    <row r="14048" spans="1:59" x14ac:dyDescent="0.25">
      <c r="A14048" s="2"/>
      <c r="B14048" s="5"/>
      <c r="C14048" s="5"/>
      <c r="D14048" s="5"/>
      <c r="E14048" s="5"/>
      <c r="F14048" s="5"/>
      <c r="G14048" s="5"/>
      <c r="H14048" s="5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5"/>
      <c r="AK14048" s="5"/>
      <c r="AL14048" s="3"/>
      <c r="AM14048" s="3"/>
      <c r="AN14048" s="5"/>
      <c r="AO14048" s="5"/>
      <c r="AP14048" s="5"/>
      <c r="AQ14048" s="5"/>
      <c r="AR14048" s="5"/>
      <c r="AS14048" s="5"/>
      <c r="AT14048" s="3"/>
      <c r="AU14048" s="5"/>
      <c r="AV14048" s="3"/>
      <c r="AW14048" s="3"/>
      <c r="AX14048" s="3"/>
      <c r="AY14048" s="3"/>
      <c r="AZ14048" s="3"/>
      <c r="BA14048" s="3"/>
      <c r="BB14048" s="3"/>
      <c r="BC14048" s="3"/>
      <c r="BD14048" s="3"/>
      <c r="BE14048" s="3"/>
      <c r="BF14048" s="3"/>
      <c r="BG14048" s="3"/>
    </row>
    <row r="14049" spans="1:59" x14ac:dyDescent="0.25">
      <c r="A14049" s="2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  <c r="L14049" s="5"/>
      <c r="M14049" s="5"/>
      <c r="AJ14049" s="5"/>
      <c r="AK14049" s="5"/>
      <c r="AL14049" s="3"/>
      <c r="AM14049" s="3"/>
      <c r="AN14049" s="5"/>
      <c r="AO14049" s="5"/>
      <c r="AP14049" s="5"/>
      <c r="AQ14049" s="5"/>
      <c r="AR14049" s="5"/>
      <c r="AS14049" s="5"/>
      <c r="AT14049" s="3"/>
      <c r="AU14049" s="5"/>
      <c r="AV14049" s="3"/>
      <c r="AW14049" s="3"/>
      <c r="AX14049" s="3"/>
      <c r="AY14049" s="3"/>
      <c r="AZ14049" s="3"/>
      <c r="BA14049" s="3"/>
      <c r="BB14049" s="3"/>
      <c r="BC14049" s="3"/>
      <c r="BD14049" s="3"/>
      <c r="BE14049" s="3"/>
      <c r="BF14049" s="3"/>
      <c r="BG14049" s="3"/>
    </row>
    <row r="14050" spans="1:59" x14ac:dyDescent="0.25">
      <c r="A14050" s="2"/>
      <c r="B14050" s="5"/>
      <c r="C14050" s="5"/>
      <c r="D14050" s="5"/>
      <c r="E14050" s="5"/>
      <c r="F14050" s="5"/>
      <c r="G14050" s="5"/>
      <c r="H14050" s="5"/>
      <c r="I14050" s="5"/>
      <c r="J14050" s="5"/>
      <c r="K14050" s="5"/>
      <c r="L14050" s="5"/>
      <c r="M14050" s="5"/>
      <c r="AJ14050" s="5"/>
      <c r="AK14050" s="5"/>
      <c r="AL14050" s="3"/>
      <c r="AM14050" s="3"/>
      <c r="AN14050" s="5"/>
      <c r="AO14050" s="5"/>
      <c r="AP14050" s="5"/>
      <c r="AQ14050" s="5"/>
      <c r="AR14050" s="5"/>
      <c r="AS14050" s="5"/>
      <c r="AT14050" s="3"/>
      <c r="AU14050" s="5"/>
      <c r="AV14050" s="3"/>
      <c r="AW14050" s="3"/>
      <c r="AX14050" s="3"/>
      <c r="AY14050" s="3"/>
      <c r="AZ14050" s="3"/>
      <c r="BA14050" s="3"/>
      <c r="BB14050" s="3"/>
      <c r="BC14050" s="3"/>
      <c r="BD14050" s="3"/>
      <c r="BE14050" s="3"/>
      <c r="BF14050" s="3"/>
      <c r="BG14050" s="3"/>
    </row>
    <row r="14051" spans="1:59" x14ac:dyDescent="0.25">
      <c r="A14051" s="2"/>
      <c r="B14051" s="5"/>
      <c r="C14051" s="5"/>
      <c r="D14051" s="5"/>
      <c r="E14051" s="5"/>
      <c r="F14051" s="5"/>
      <c r="G14051" s="5"/>
      <c r="H14051" s="5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5"/>
      <c r="AK14051" s="5"/>
      <c r="AL14051" s="3"/>
      <c r="AM14051" s="3"/>
      <c r="AN14051" s="5"/>
      <c r="AO14051" s="5"/>
      <c r="AP14051" s="5"/>
      <c r="AQ14051" s="5"/>
      <c r="AR14051" s="5"/>
      <c r="AS14051" s="5"/>
      <c r="AT14051" s="3"/>
      <c r="AU14051" s="5"/>
      <c r="AV14051" s="3"/>
      <c r="AW14051" s="3"/>
      <c r="AX14051" s="3"/>
      <c r="AY14051" s="3"/>
      <c r="AZ14051" s="3"/>
      <c r="BA14051" s="3"/>
      <c r="BB14051" s="3"/>
      <c r="BC14051" s="3"/>
      <c r="BD14051" s="3"/>
      <c r="BE14051" s="3"/>
      <c r="BF14051" s="3"/>
      <c r="BG14051" s="3"/>
    </row>
    <row r="14052" spans="1:59" x14ac:dyDescent="0.25">
      <c r="A14052" s="2"/>
      <c r="B14052" s="5"/>
      <c r="C14052" s="5"/>
      <c r="D14052" s="5"/>
      <c r="E14052" s="5"/>
      <c r="F14052" s="5"/>
      <c r="G14052" s="5"/>
      <c r="H14052" s="5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5"/>
      <c r="AK14052" s="5"/>
      <c r="AL14052" s="3"/>
      <c r="AM14052" s="3"/>
      <c r="AN14052" s="5"/>
      <c r="AO14052" s="5"/>
      <c r="AP14052" s="5"/>
      <c r="AQ14052" s="5"/>
      <c r="AR14052" s="5"/>
      <c r="AS14052" s="5"/>
      <c r="AT14052" s="3"/>
      <c r="AU14052" s="5"/>
      <c r="AV14052" s="3"/>
      <c r="AW14052" s="3"/>
      <c r="AX14052" s="3"/>
      <c r="AY14052" s="3"/>
      <c r="AZ14052" s="3"/>
      <c r="BA14052" s="3"/>
      <c r="BB14052" s="3"/>
      <c r="BC14052" s="3"/>
      <c r="BD14052" s="3"/>
      <c r="BE14052" s="3"/>
      <c r="BF14052" s="3"/>
      <c r="BG14052" s="3"/>
    </row>
    <row r="14053" spans="1:59" x14ac:dyDescent="0.25">
      <c r="A14053" s="2"/>
      <c r="B14053" s="5"/>
      <c r="C14053" s="5"/>
      <c r="D14053" s="5"/>
      <c r="E14053" s="5"/>
      <c r="F14053" s="5"/>
      <c r="G14053" s="5"/>
      <c r="H14053" s="5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5"/>
      <c r="AK14053" s="5"/>
      <c r="AL14053" s="3"/>
      <c r="AM14053" s="3"/>
      <c r="AN14053" s="5"/>
      <c r="AO14053" s="5"/>
      <c r="AP14053" s="5"/>
      <c r="AQ14053" s="5"/>
      <c r="AR14053" s="5"/>
      <c r="AS14053" s="5"/>
      <c r="AT14053" s="3"/>
      <c r="AU14053" s="5"/>
      <c r="AV14053" s="3"/>
      <c r="AW14053" s="3"/>
      <c r="AX14053" s="3"/>
      <c r="AY14053" s="3"/>
      <c r="AZ14053" s="3"/>
      <c r="BA14053" s="3"/>
      <c r="BB14053" s="3"/>
      <c r="BC14053" s="3"/>
      <c r="BD14053" s="3"/>
      <c r="BE14053" s="3"/>
      <c r="BF14053" s="3"/>
      <c r="BG14053" s="3"/>
    </row>
    <row r="14054" spans="1:59" x14ac:dyDescent="0.25">
      <c r="A14054" s="2"/>
      <c r="B14054" s="5"/>
      <c r="C14054" s="5"/>
      <c r="D14054" s="5"/>
      <c r="E14054" s="5"/>
      <c r="F14054" s="5"/>
      <c r="G14054" s="5"/>
      <c r="H14054" s="5"/>
      <c r="I14054" s="5"/>
      <c r="J14054" s="5"/>
      <c r="K14054" s="5"/>
      <c r="L14054" s="5"/>
      <c r="M14054" s="5"/>
      <c r="AJ14054" s="5"/>
      <c r="AK14054" s="5"/>
      <c r="AL14054" s="3"/>
      <c r="AM14054" s="3"/>
      <c r="AN14054" s="5"/>
      <c r="AO14054" s="5"/>
      <c r="AP14054" s="5"/>
      <c r="AQ14054" s="5"/>
      <c r="AR14054" s="5"/>
      <c r="AS14054" s="5"/>
      <c r="AT14054" s="3"/>
      <c r="AU14054" s="5"/>
      <c r="AV14054" s="3"/>
      <c r="AW14054" s="3"/>
      <c r="AX14054" s="3"/>
      <c r="AY14054" s="3"/>
      <c r="AZ14054" s="3"/>
      <c r="BA14054" s="3"/>
      <c r="BB14054" s="3"/>
      <c r="BC14054" s="3"/>
      <c r="BD14054" s="3"/>
      <c r="BE14054" s="3"/>
      <c r="BF14054" s="3"/>
      <c r="BG14054" s="3"/>
    </row>
    <row r="14055" spans="1:59" x14ac:dyDescent="0.25">
      <c r="A14055" s="2"/>
      <c r="B14055" s="5"/>
      <c r="C14055" s="5"/>
      <c r="D14055" s="5"/>
      <c r="E14055" s="5"/>
      <c r="F14055" s="5"/>
      <c r="G14055" s="5"/>
      <c r="H14055" s="5"/>
      <c r="I14055" s="3"/>
      <c r="J14055" s="5"/>
      <c r="K14055" s="5"/>
      <c r="L14055" s="5"/>
      <c r="M14055" s="5"/>
      <c r="AJ14055" s="5"/>
      <c r="AK14055" s="5"/>
      <c r="AL14055" s="3"/>
      <c r="AM14055" s="3"/>
      <c r="AN14055" s="5"/>
      <c r="AO14055" s="5"/>
      <c r="AP14055" s="5"/>
      <c r="AQ14055" s="5"/>
      <c r="AR14055" s="5"/>
      <c r="AS14055" s="5"/>
      <c r="AT14055" s="3"/>
      <c r="AU14055" s="5"/>
      <c r="AV14055" s="3"/>
      <c r="AW14055" s="3"/>
      <c r="AX14055" s="3"/>
      <c r="AY14055" s="3"/>
      <c r="AZ14055" s="3"/>
      <c r="BA14055" s="3"/>
      <c r="BB14055" s="3"/>
      <c r="BC14055" s="3"/>
      <c r="BD14055" s="3"/>
      <c r="BE14055" s="3"/>
      <c r="BF14055" s="3"/>
      <c r="BG14055" s="3"/>
    </row>
    <row r="14056" spans="1:59" x14ac:dyDescent="0.25">
      <c r="A14056" s="2"/>
      <c r="B14056" s="5"/>
      <c r="C14056" s="5"/>
      <c r="D14056" s="5"/>
      <c r="E14056" s="5"/>
      <c r="F14056" s="5"/>
      <c r="G14056" s="5"/>
      <c r="H14056" s="5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5"/>
      <c r="AK14056" s="5"/>
      <c r="AL14056" s="3"/>
      <c r="AM14056" s="3"/>
      <c r="AN14056" s="5"/>
      <c r="AO14056" s="5"/>
      <c r="AP14056" s="5"/>
      <c r="AQ14056" s="5"/>
      <c r="AR14056" s="5"/>
      <c r="AS14056" s="5"/>
      <c r="AT14056" s="3"/>
      <c r="AU14056" s="5"/>
      <c r="AV14056" s="3"/>
      <c r="AW14056" s="3"/>
      <c r="AX14056" s="3"/>
      <c r="AY14056" s="3"/>
      <c r="AZ14056" s="3"/>
      <c r="BA14056" s="3"/>
      <c r="BB14056" s="3"/>
      <c r="BC14056" s="3"/>
      <c r="BD14056" s="3"/>
      <c r="BE14056" s="3"/>
      <c r="BF14056" s="3"/>
      <c r="BG14056" s="3"/>
    </row>
    <row r="14057" spans="1:59" x14ac:dyDescent="0.25">
      <c r="A14057" s="2"/>
      <c r="B14057" s="5"/>
      <c r="C14057" s="5"/>
      <c r="D14057" s="5"/>
      <c r="E14057" s="5"/>
      <c r="F14057" s="5"/>
      <c r="G14057" s="5"/>
      <c r="H14057" s="5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5"/>
      <c r="AK14057" s="5"/>
      <c r="AL14057" s="3"/>
      <c r="AM14057" s="3"/>
      <c r="AN14057" s="5"/>
      <c r="AO14057" s="5"/>
      <c r="AP14057" s="5"/>
      <c r="AQ14057" s="5"/>
      <c r="AR14057" s="5"/>
      <c r="AS14057" s="5"/>
      <c r="AT14057" s="3"/>
      <c r="AU14057" s="5"/>
      <c r="AV14057" s="3"/>
      <c r="AW14057" s="3"/>
      <c r="AX14057" s="3"/>
      <c r="AY14057" s="3"/>
      <c r="AZ14057" s="3"/>
      <c r="BA14057" s="3"/>
      <c r="BB14057" s="3"/>
      <c r="BC14057" s="3"/>
      <c r="BD14057" s="3"/>
      <c r="BE14057" s="3"/>
      <c r="BF14057" s="3"/>
      <c r="BG14057" s="3"/>
    </row>
    <row r="14058" spans="1:59" x14ac:dyDescent="0.25">
      <c r="A14058" s="2"/>
      <c r="B14058" s="5"/>
      <c r="C14058" s="5"/>
      <c r="D14058" s="5"/>
      <c r="E14058" s="5"/>
      <c r="F14058" s="5"/>
      <c r="G14058" s="5"/>
      <c r="H14058" s="5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5"/>
      <c r="AK14058" s="5"/>
      <c r="AL14058" s="3"/>
      <c r="AM14058" s="3"/>
      <c r="AN14058" s="5"/>
      <c r="AO14058" s="5"/>
      <c r="AP14058" s="5"/>
      <c r="AQ14058" s="5"/>
      <c r="AR14058" s="5"/>
      <c r="AS14058" s="5"/>
      <c r="AT14058" s="3"/>
      <c r="AU14058" s="5"/>
      <c r="AV14058" s="3"/>
      <c r="AW14058" s="3"/>
      <c r="AX14058" s="3"/>
      <c r="AY14058" s="3"/>
      <c r="AZ14058" s="3"/>
      <c r="BA14058" s="3"/>
      <c r="BB14058" s="3"/>
      <c r="BC14058" s="3"/>
      <c r="BD14058" s="3"/>
      <c r="BE14058" s="3"/>
      <c r="BF14058" s="3"/>
      <c r="BG14058" s="3"/>
    </row>
    <row r="14059" spans="1:59" x14ac:dyDescent="0.25">
      <c r="A14059" s="2"/>
      <c r="B14059" s="5"/>
      <c r="C14059" s="5"/>
      <c r="D14059" s="5"/>
      <c r="E14059" s="5"/>
      <c r="F14059" s="5"/>
      <c r="G14059" s="5"/>
      <c r="H14059" s="5"/>
      <c r="I14059" s="5"/>
      <c r="J14059" s="5"/>
      <c r="K14059" s="5"/>
      <c r="L14059" s="5"/>
      <c r="M14059" s="5"/>
      <c r="AJ14059" s="5"/>
      <c r="AK14059" s="5"/>
      <c r="AL14059" s="3"/>
      <c r="AM14059" s="3"/>
      <c r="AN14059" s="5"/>
      <c r="AO14059" s="5"/>
      <c r="AP14059" s="5"/>
      <c r="AQ14059" s="5"/>
      <c r="AR14059" s="5"/>
      <c r="AS14059" s="5"/>
      <c r="AT14059" s="3"/>
      <c r="AU14059" s="5"/>
      <c r="AV14059" s="3"/>
      <c r="AW14059" s="3"/>
      <c r="AX14059" s="3"/>
      <c r="AY14059" s="3"/>
      <c r="AZ14059" s="3"/>
      <c r="BA14059" s="3"/>
      <c r="BB14059" s="3"/>
      <c r="BC14059" s="3"/>
      <c r="BD14059" s="3"/>
      <c r="BE14059" s="3"/>
      <c r="BF14059" s="3"/>
      <c r="BG14059" s="3"/>
    </row>
    <row r="14060" spans="1:59" x14ac:dyDescent="0.25">
      <c r="A14060" s="2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5"/>
      <c r="M14060" s="5"/>
      <c r="AJ14060" s="5"/>
      <c r="AK14060" s="5"/>
      <c r="AL14060" s="3"/>
      <c r="AM14060" s="3"/>
      <c r="AN14060" s="5"/>
      <c r="AO14060" s="5"/>
      <c r="AP14060" s="5"/>
      <c r="AQ14060" s="5"/>
      <c r="AR14060" s="5"/>
      <c r="AS14060" s="5"/>
      <c r="AT14060" s="3"/>
      <c r="AU14060" s="5"/>
      <c r="AV14060" s="3"/>
      <c r="AW14060" s="3"/>
      <c r="AX14060" s="3"/>
      <c r="AY14060" s="3"/>
      <c r="AZ14060" s="3"/>
      <c r="BA14060" s="3"/>
      <c r="BB14060" s="3"/>
      <c r="BC14060" s="3"/>
      <c r="BD14060" s="3"/>
      <c r="BE14060" s="3"/>
      <c r="BF14060" s="3"/>
      <c r="BG14060" s="3"/>
    </row>
    <row r="14061" spans="1:59" x14ac:dyDescent="0.25">
      <c r="A14061" s="2"/>
      <c r="B14061" s="5"/>
      <c r="C14061" s="5"/>
      <c r="D14061" s="5"/>
      <c r="E14061" s="5"/>
      <c r="F14061" s="5"/>
      <c r="G14061" s="5"/>
      <c r="H14061" s="5"/>
      <c r="I14061" s="3"/>
      <c r="J14061" s="3"/>
      <c r="K14061" s="5"/>
      <c r="L14061" s="3"/>
      <c r="M14061" s="5"/>
      <c r="AJ14061" s="5"/>
      <c r="AK14061" s="5"/>
      <c r="AL14061" s="3"/>
      <c r="AM14061" s="3"/>
      <c r="AN14061" s="5"/>
      <c r="AO14061" s="5"/>
      <c r="AP14061" s="5"/>
      <c r="AQ14061" s="5"/>
      <c r="AR14061" s="5"/>
      <c r="AS14061" s="5"/>
      <c r="AT14061" s="3"/>
      <c r="AU14061" s="5"/>
      <c r="AV14061" s="3"/>
      <c r="AW14061" s="3"/>
      <c r="AX14061" s="3"/>
      <c r="AY14061" s="3"/>
      <c r="AZ14061" s="3"/>
      <c r="BA14061" s="3"/>
      <c r="BB14061" s="3"/>
      <c r="BC14061" s="3"/>
      <c r="BD14061" s="3"/>
      <c r="BE14061" s="3"/>
      <c r="BF14061" s="3"/>
      <c r="BG14061" s="3"/>
    </row>
    <row r="14062" spans="1:59" x14ac:dyDescent="0.25">
      <c r="A14062" s="2"/>
      <c r="B14062" s="5"/>
      <c r="C14062" s="5"/>
      <c r="D14062" s="5"/>
      <c r="E14062" s="5"/>
      <c r="F14062" s="5"/>
      <c r="G14062" s="5"/>
      <c r="H14062" s="5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5"/>
      <c r="AK14062" s="5"/>
      <c r="AL14062" s="3"/>
      <c r="AM14062" s="3"/>
      <c r="AN14062" s="5"/>
      <c r="AO14062" s="5"/>
      <c r="AP14062" s="5"/>
      <c r="AQ14062" s="5"/>
      <c r="AR14062" s="5"/>
      <c r="AS14062" s="5"/>
      <c r="AT14062" s="3"/>
      <c r="AU14062" s="5"/>
      <c r="AV14062" s="3"/>
      <c r="AW14062" s="3"/>
      <c r="AX14062" s="3"/>
      <c r="AY14062" s="3"/>
      <c r="AZ14062" s="3"/>
      <c r="BA14062" s="3"/>
      <c r="BB14062" s="3"/>
      <c r="BC14062" s="3"/>
      <c r="BD14062" s="3"/>
      <c r="BE14062" s="3"/>
      <c r="BF14062" s="3"/>
      <c r="BG14062" s="3"/>
    </row>
    <row r="14063" spans="1:59" x14ac:dyDescent="0.25">
      <c r="A14063" s="2"/>
      <c r="B14063" s="5"/>
      <c r="C14063" s="5"/>
      <c r="D14063" s="5"/>
      <c r="E14063" s="5"/>
      <c r="F14063" s="5"/>
      <c r="G14063" s="5"/>
      <c r="H14063" s="5"/>
      <c r="I14063" s="3"/>
      <c r="J14063" s="5"/>
      <c r="K14063" s="5"/>
      <c r="L14063" s="5"/>
      <c r="M14063" s="5"/>
      <c r="AJ14063" s="5"/>
      <c r="AK14063" s="5"/>
      <c r="AL14063" s="3"/>
      <c r="AM14063" s="3"/>
      <c r="AN14063" s="5"/>
      <c r="AO14063" s="5"/>
      <c r="AP14063" s="5"/>
      <c r="AQ14063" s="5"/>
      <c r="AR14063" s="5"/>
      <c r="AS14063" s="5"/>
      <c r="AT14063" s="3"/>
      <c r="AU14063" s="5"/>
      <c r="AV14063" s="3"/>
      <c r="AW14063" s="3"/>
      <c r="AX14063" s="3"/>
      <c r="AY14063" s="3"/>
      <c r="AZ14063" s="3"/>
      <c r="BA14063" s="3"/>
      <c r="BB14063" s="3"/>
      <c r="BC14063" s="3"/>
      <c r="BD14063" s="3"/>
      <c r="BE14063" s="3"/>
      <c r="BF14063" s="3"/>
      <c r="BG14063" s="3"/>
    </row>
    <row r="14064" spans="1:59" x14ac:dyDescent="0.25">
      <c r="A14064" s="2"/>
      <c r="B14064" s="5"/>
      <c r="C14064" s="5"/>
      <c r="D14064" s="5"/>
      <c r="E14064" s="5"/>
      <c r="F14064" s="5"/>
      <c r="G14064" s="5"/>
      <c r="H14064" s="5"/>
      <c r="I14064" s="5"/>
      <c r="J14064" s="5"/>
      <c r="K14064" s="5"/>
      <c r="L14064" s="5"/>
      <c r="M14064" s="5"/>
      <c r="AJ14064" s="5"/>
      <c r="AK14064" s="5"/>
      <c r="AL14064" s="3"/>
      <c r="AM14064" s="3"/>
      <c r="AN14064" s="5"/>
      <c r="AO14064" s="5"/>
      <c r="AP14064" s="5"/>
      <c r="AQ14064" s="5"/>
      <c r="AR14064" s="5"/>
      <c r="AS14064" s="5"/>
      <c r="AT14064" s="3"/>
      <c r="AU14064" s="5"/>
      <c r="AV14064" s="3"/>
      <c r="AW14064" s="3"/>
      <c r="AX14064" s="3"/>
      <c r="AY14064" s="3"/>
      <c r="AZ14064" s="3"/>
      <c r="BA14064" s="3"/>
      <c r="BB14064" s="3"/>
      <c r="BC14064" s="3"/>
      <c r="BD14064" s="3"/>
      <c r="BE14064" s="3"/>
      <c r="BF14064" s="3"/>
      <c r="BG14064" s="3"/>
    </row>
    <row r="14065" spans="1:59" x14ac:dyDescent="0.25">
      <c r="A14065" s="2"/>
      <c r="B14065" s="5"/>
      <c r="C14065" s="5"/>
      <c r="D14065" s="5"/>
      <c r="E14065" s="5"/>
      <c r="F14065" s="5"/>
      <c r="G14065" s="5"/>
      <c r="H14065" s="5"/>
      <c r="I14065" s="3"/>
      <c r="J14065" s="5"/>
      <c r="K14065" s="5"/>
      <c r="L14065" s="5"/>
      <c r="M14065" s="5"/>
      <c r="AJ14065" s="5"/>
      <c r="AK14065" s="5"/>
      <c r="AL14065" s="3"/>
      <c r="AM14065" s="3"/>
      <c r="AN14065" s="5"/>
      <c r="AO14065" s="5"/>
      <c r="AP14065" s="5"/>
      <c r="AQ14065" s="5"/>
      <c r="AR14065" s="5"/>
      <c r="AS14065" s="5"/>
      <c r="AT14065" s="3"/>
      <c r="AU14065" s="5"/>
      <c r="AV14065" s="3"/>
      <c r="AW14065" s="3"/>
      <c r="AX14065" s="3"/>
      <c r="AY14065" s="3"/>
      <c r="AZ14065" s="3"/>
      <c r="BA14065" s="3"/>
      <c r="BB14065" s="3"/>
      <c r="BC14065" s="3"/>
      <c r="BD14065" s="3"/>
      <c r="BE14065" s="3"/>
      <c r="BF14065" s="3"/>
      <c r="BG14065" s="3"/>
    </row>
    <row r="14066" spans="1:59" x14ac:dyDescent="0.25">
      <c r="A14066" s="2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5"/>
      <c r="M14066" s="5"/>
      <c r="AJ14066" s="5"/>
      <c r="AK14066" s="5"/>
      <c r="AL14066" s="3"/>
      <c r="AM14066" s="3"/>
      <c r="AN14066" s="5"/>
      <c r="AO14066" s="5"/>
      <c r="AP14066" s="5"/>
      <c r="AQ14066" s="5"/>
      <c r="AR14066" s="5"/>
      <c r="AS14066" s="5"/>
      <c r="AT14066" s="3"/>
      <c r="AU14066" s="5"/>
      <c r="AV14066" s="3"/>
      <c r="AW14066" s="3"/>
      <c r="AX14066" s="3"/>
      <c r="AY14066" s="3"/>
      <c r="AZ14066" s="3"/>
      <c r="BA14066" s="3"/>
      <c r="BB14066" s="3"/>
      <c r="BC14066" s="3"/>
      <c r="BD14066" s="3"/>
      <c r="BE14066" s="3"/>
      <c r="BF14066" s="3"/>
      <c r="BG14066" s="3"/>
    </row>
    <row r="14067" spans="1:59" x14ac:dyDescent="0.25">
      <c r="A14067" s="2"/>
      <c r="B14067" s="5"/>
      <c r="C14067" s="5"/>
      <c r="D14067" s="5"/>
      <c r="E14067" s="5"/>
      <c r="F14067" s="5"/>
      <c r="G14067" s="5"/>
      <c r="H14067" s="5"/>
      <c r="I14067" s="3"/>
      <c r="J14067" s="5"/>
      <c r="K14067" s="5"/>
      <c r="L14067" s="5"/>
      <c r="M14067" s="5"/>
      <c r="AJ14067" s="5"/>
      <c r="AK14067" s="5"/>
      <c r="AL14067" s="3"/>
      <c r="AM14067" s="3"/>
      <c r="AN14067" s="5"/>
      <c r="AO14067" s="5"/>
      <c r="AP14067" s="5"/>
      <c r="AQ14067" s="5"/>
      <c r="AR14067" s="5"/>
      <c r="AS14067" s="5"/>
      <c r="AT14067" s="3"/>
      <c r="AU14067" s="5"/>
      <c r="AV14067" s="3"/>
      <c r="AW14067" s="3"/>
      <c r="AX14067" s="3"/>
      <c r="AY14067" s="3"/>
      <c r="AZ14067" s="3"/>
      <c r="BA14067" s="3"/>
      <c r="BB14067" s="3"/>
      <c r="BC14067" s="3"/>
      <c r="BD14067" s="3"/>
      <c r="BE14067" s="3"/>
      <c r="BF14067" s="3"/>
      <c r="BG14067" s="3"/>
    </row>
    <row r="14068" spans="1:59" x14ac:dyDescent="0.25">
      <c r="A14068" s="2"/>
      <c r="B14068" s="5"/>
      <c r="C14068" s="5"/>
      <c r="D14068" s="5"/>
      <c r="E14068" s="5"/>
      <c r="F14068" s="5"/>
      <c r="G14068" s="5"/>
      <c r="H14068" s="5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5"/>
      <c r="AK14068" s="5"/>
      <c r="AL14068" s="3"/>
      <c r="AM14068" s="3"/>
      <c r="AN14068" s="5"/>
      <c r="AO14068" s="5"/>
      <c r="AP14068" s="5"/>
      <c r="AQ14068" s="5"/>
      <c r="AR14068" s="5"/>
      <c r="AS14068" s="5"/>
      <c r="AT14068" s="3"/>
      <c r="AU14068" s="5"/>
      <c r="AV14068" s="3"/>
      <c r="AW14068" s="3"/>
      <c r="AX14068" s="3"/>
      <c r="AY14068" s="3"/>
      <c r="AZ14068" s="3"/>
      <c r="BA14068" s="3"/>
      <c r="BB14068" s="3"/>
      <c r="BC14068" s="3"/>
      <c r="BD14068" s="3"/>
      <c r="BE14068" s="3"/>
      <c r="BF14068" s="3"/>
      <c r="BG14068" s="3"/>
    </row>
    <row r="14069" spans="1:59" x14ac:dyDescent="0.25">
      <c r="A14069" s="2"/>
      <c r="B14069" s="5"/>
      <c r="C14069" s="5"/>
      <c r="D14069" s="5"/>
      <c r="E14069" s="5"/>
      <c r="F14069" s="5"/>
      <c r="G14069" s="5"/>
      <c r="H14069" s="5"/>
      <c r="I14069" s="3"/>
      <c r="J14069" s="5"/>
      <c r="K14069" s="5"/>
      <c r="L14069" s="5"/>
      <c r="M14069" s="5"/>
      <c r="AJ14069" s="5"/>
      <c r="AK14069" s="5"/>
      <c r="AL14069" s="3"/>
      <c r="AM14069" s="3"/>
      <c r="AN14069" s="5"/>
      <c r="AO14069" s="5"/>
      <c r="AP14069" s="5"/>
      <c r="AQ14069" s="5"/>
      <c r="AR14069" s="5"/>
      <c r="AS14069" s="5"/>
      <c r="AT14069" s="3"/>
      <c r="AU14069" s="5"/>
      <c r="AV14069" s="3"/>
      <c r="AW14069" s="3"/>
      <c r="AX14069" s="3"/>
      <c r="AY14069" s="3"/>
      <c r="AZ14069" s="3"/>
      <c r="BA14069" s="3"/>
      <c r="BB14069" s="3"/>
      <c r="BC14069" s="3"/>
      <c r="BD14069" s="3"/>
      <c r="BE14069" s="3"/>
      <c r="BF14069" s="3"/>
      <c r="BG14069" s="3"/>
    </row>
    <row r="14070" spans="1:59" x14ac:dyDescent="0.25">
      <c r="A14070" s="2"/>
      <c r="B14070" s="5"/>
      <c r="C14070" s="5"/>
      <c r="D14070" s="5"/>
      <c r="E14070" s="5"/>
      <c r="F14070" s="5"/>
      <c r="G14070" s="5"/>
      <c r="H14070" s="5"/>
      <c r="I14070" s="3"/>
      <c r="J14070" s="5"/>
      <c r="K14070" s="5"/>
      <c r="L14070" s="5"/>
      <c r="M14070" s="5"/>
      <c r="AJ14070" s="5"/>
      <c r="AK14070" s="5"/>
      <c r="AL14070" s="3"/>
      <c r="AM14070" s="3"/>
      <c r="AN14070" s="5"/>
      <c r="AO14070" s="5"/>
      <c r="AP14070" s="5"/>
      <c r="AQ14070" s="5"/>
      <c r="AR14070" s="5"/>
      <c r="AS14070" s="5"/>
      <c r="AT14070" s="3"/>
      <c r="AU14070" s="5"/>
      <c r="AV14070" s="3"/>
      <c r="AW14070" s="3"/>
      <c r="AX14070" s="3"/>
      <c r="AY14070" s="3"/>
      <c r="AZ14070" s="3"/>
      <c r="BA14070" s="3"/>
      <c r="BB14070" s="3"/>
      <c r="BC14070" s="3"/>
      <c r="BD14070" s="3"/>
      <c r="BE14070" s="3"/>
      <c r="BF14070" s="3"/>
      <c r="BG14070" s="3"/>
    </row>
    <row r="14071" spans="1:59" x14ac:dyDescent="0.25">
      <c r="A14071" s="2"/>
      <c r="B14071" s="5"/>
      <c r="C14071" s="5"/>
      <c r="D14071" s="5"/>
      <c r="E14071" s="5"/>
      <c r="F14071" s="5"/>
      <c r="G14071" s="5"/>
      <c r="H14071" s="5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5"/>
      <c r="AK14071" s="5"/>
      <c r="AL14071" s="3"/>
      <c r="AM14071" s="3"/>
      <c r="AN14071" s="5"/>
      <c r="AO14071" s="5"/>
      <c r="AP14071" s="5"/>
      <c r="AQ14071" s="5"/>
      <c r="AR14071" s="5"/>
      <c r="AS14071" s="5"/>
      <c r="AT14071" s="3"/>
      <c r="AU14071" s="5"/>
      <c r="AV14071" s="3"/>
      <c r="AW14071" s="3"/>
      <c r="AX14071" s="3"/>
      <c r="AY14071" s="3"/>
      <c r="AZ14071" s="3"/>
      <c r="BA14071" s="3"/>
      <c r="BB14071" s="3"/>
      <c r="BC14071" s="3"/>
      <c r="BD14071" s="3"/>
      <c r="BE14071" s="3"/>
      <c r="BF14071" s="3"/>
      <c r="BG14071" s="3"/>
    </row>
    <row r="14072" spans="1:59" x14ac:dyDescent="0.25">
      <c r="A14072" s="2"/>
      <c r="B14072" s="5"/>
      <c r="C14072" s="5"/>
      <c r="D14072" s="5"/>
      <c r="E14072" s="5"/>
      <c r="F14072" s="5"/>
      <c r="G14072" s="5"/>
      <c r="H14072" s="5"/>
      <c r="I14072" s="3"/>
      <c r="J14072" s="3"/>
      <c r="K14072" s="5"/>
      <c r="L14072" s="5"/>
      <c r="M14072" s="5"/>
      <c r="AJ14072" s="5"/>
      <c r="AK14072" s="5"/>
      <c r="AL14072" s="3"/>
      <c r="AM14072" s="3"/>
      <c r="AN14072" s="5"/>
      <c r="AO14072" s="5"/>
      <c r="AP14072" s="5"/>
      <c r="AQ14072" s="5"/>
      <c r="AR14072" s="5"/>
      <c r="AS14072" s="5"/>
      <c r="AT14072" s="3"/>
      <c r="AU14072" s="5"/>
      <c r="AV14072" s="3"/>
      <c r="AW14072" s="3"/>
      <c r="AX14072" s="3"/>
      <c r="AY14072" s="3"/>
      <c r="AZ14072" s="3"/>
      <c r="BA14072" s="3"/>
      <c r="BB14072" s="3"/>
      <c r="BC14072" s="3"/>
      <c r="BD14072" s="3"/>
      <c r="BE14072" s="3"/>
      <c r="BF14072" s="3"/>
      <c r="BG14072" s="3"/>
    </row>
    <row r="14073" spans="1:59" x14ac:dyDescent="0.25">
      <c r="A14073" s="2"/>
      <c r="B14073" s="5"/>
      <c r="C14073" s="5"/>
      <c r="D14073" s="5"/>
      <c r="E14073" s="5"/>
      <c r="F14073" s="5"/>
      <c r="G14073" s="5"/>
      <c r="H14073" s="5"/>
      <c r="I14073" s="3"/>
      <c r="J14073" s="5"/>
      <c r="K14073" s="5"/>
      <c r="L14073" s="5"/>
      <c r="M14073" s="5"/>
      <c r="AJ14073" s="5"/>
      <c r="AK14073" s="5"/>
      <c r="AL14073" s="3"/>
      <c r="AM14073" s="3"/>
      <c r="AN14073" s="5"/>
      <c r="AO14073" s="5"/>
      <c r="AP14073" s="5"/>
      <c r="AQ14073" s="5"/>
      <c r="AR14073" s="5"/>
      <c r="AS14073" s="5"/>
      <c r="AT14073" s="3"/>
      <c r="AU14073" s="5"/>
      <c r="AV14073" s="3"/>
      <c r="AW14073" s="3"/>
      <c r="AX14073" s="3"/>
      <c r="AY14073" s="3"/>
      <c r="AZ14073" s="3"/>
      <c r="BA14073" s="3"/>
      <c r="BB14073" s="3"/>
      <c r="BC14073" s="3"/>
      <c r="BD14073" s="3"/>
      <c r="BE14073" s="3"/>
      <c r="BF14073" s="3"/>
      <c r="BG14073" s="3"/>
    </row>
    <row r="14074" spans="1:59" x14ac:dyDescent="0.25">
      <c r="A14074" s="2"/>
      <c r="B14074" s="5"/>
      <c r="C14074" s="5"/>
      <c r="D14074" s="5"/>
      <c r="E14074" s="5"/>
      <c r="F14074" s="5"/>
      <c r="G14074" s="5"/>
      <c r="H14074" s="5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5"/>
      <c r="AK14074" s="5"/>
      <c r="AL14074" s="3"/>
      <c r="AM14074" s="3"/>
      <c r="AN14074" s="5"/>
      <c r="AO14074" s="5"/>
      <c r="AP14074" s="5"/>
      <c r="AQ14074" s="5"/>
      <c r="AR14074" s="5"/>
      <c r="AS14074" s="5"/>
      <c r="AT14074" s="3"/>
      <c r="AU14074" s="5"/>
      <c r="AV14074" s="3"/>
      <c r="AW14074" s="3"/>
      <c r="AX14074" s="3"/>
      <c r="AY14074" s="3"/>
      <c r="AZ14074" s="3"/>
      <c r="BA14074" s="3"/>
      <c r="BB14074" s="3"/>
      <c r="BC14074" s="3"/>
      <c r="BD14074" s="3"/>
      <c r="BE14074" s="3"/>
      <c r="BF14074" s="3"/>
      <c r="BG14074" s="3"/>
    </row>
    <row r="14075" spans="1:59" x14ac:dyDescent="0.25">
      <c r="A14075" s="2"/>
      <c r="B14075" s="5"/>
      <c r="C14075" s="5"/>
      <c r="D14075" s="5"/>
      <c r="E14075" s="5"/>
      <c r="F14075" s="5"/>
      <c r="G14075" s="5"/>
      <c r="H14075" s="5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5"/>
      <c r="AK14075" s="5"/>
      <c r="AL14075" s="3"/>
      <c r="AM14075" s="3"/>
      <c r="AN14075" s="5"/>
      <c r="AO14075" s="5"/>
      <c r="AP14075" s="5"/>
      <c r="AQ14075" s="5"/>
      <c r="AR14075" s="5"/>
      <c r="AS14075" s="5"/>
      <c r="AT14075" s="3"/>
      <c r="AU14075" s="5"/>
      <c r="AV14075" s="3"/>
      <c r="AW14075" s="3"/>
      <c r="AX14075" s="3"/>
      <c r="AY14075" s="3"/>
      <c r="AZ14075" s="3"/>
      <c r="BA14075" s="3"/>
      <c r="BB14075" s="3"/>
      <c r="BC14075" s="3"/>
      <c r="BD14075" s="3"/>
      <c r="BE14075" s="3"/>
      <c r="BF14075" s="3"/>
      <c r="BG14075" s="3"/>
    </row>
    <row r="14076" spans="1:59" x14ac:dyDescent="0.25">
      <c r="A14076" s="2"/>
      <c r="B14076" s="5"/>
      <c r="C14076" s="5"/>
      <c r="D14076" s="5"/>
      <c r="E14076" s="5"/>
      <c r="F14076" s="5"/>
      <c r="G14076" s="5"/>
      <c r="H14076" s="5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5"/>
      <c r="AK14076" s="5"/>
      <c r="AL14076" s="3"/>
      <c r="AM14076" s="3"/>
      <c r="AN14076" s="5"/>
      <c r="AO14076" s="5"/>
      <c r="AP14076" s="5"/>
      <c r="AQ14076" s="5"/>
      <c r="AR14076" s="5"/>
      <c r="AS14076" s="5"/>
      <c r="AT14076" s="3"/>
      <c r="AU14076" s="5"/>
      <c r="AV14076" s="3"/>
      <c r="AW14076" s="3"/>
      <c r="AX14076" s="3"/>
      <c r="AY14076" s="3"/>
      <c r="AZ14076" s="3"/>
      <c r="BA14076" s="3"/>
      <c r="BB14076" s="3"/>
      <c r="BC14076" s="3"/>
      <c r="BD14076" s="3"/>
      <c r="BE14076" s="3"/>
      <c r="BF14076" s="3"/>
      <c r="BG14076" s="3"/>
    </row>
    <row r="14077" spans="1:59" x14ac:dyDescent="0.25">
      <c r="A14077" s="2"/>
      <c r="B14077" s="5"/>
      <c r="C14077" s="5"/>
      <c r="D14077" s="5"/>
      <c r="E14077" s="5"/>
      <c r="F14077" s="5"/>
      <c r="G14077" s="5"/>
      <c r="H14077" s="5"/>
      <c r="I14077" s="5"/>
      <c r="J14077" s="3"/>
      <c r="K14077" s="5"/>
      <c r="L14077" s="5"/>
      <c r="M14077" s="5"/>
      <c r="AJ14077" s="5"/>
      <c r="AK14077" s="5"/>
      <c r="AL14077" s="3"/>
      <c r="AM14077" s="3"/>
      <c r="AN14077" s="5"/>
      <c r="AO14077" s="5"/>
      <c r="AP14077" s="5"/>
      <c r="AQ14077" s="5"/>
      <c r="AR14077" s="5"/>
      <c r="AS14077" s="5"/>
      <c r="AT14077" s="3"/>
      <c r="AU14077" s="5"/>
      <c r="AV14077" s="3"/>
      <c r="AW14077" s="3"/>
      <c r="AX14077" s="3"/>
      <c r="AY14077" s="3"/>
      <c r="AZ14077" s="3"/>
      <c r="BA14077" s="3"/>
      <c r="BB14077" s="3"/>
      <c r="BC14077" s="3"/>
      <c r="BD14077" s="3"/>
      <c r="BE14077" s="3"/>
      <c r="BF14077" s="3"/>
      <c r="BG14077" s="3"/>
    </row>
    <row r="14078" spans="1:59" x14ac:dyDescent="0.25">
      <c r="A14078" s="2"/>
      <c r="B14078" s="5"/>
      <c r="C14078" s="5"/>
      <c r="D14078" s="5"/>
      <c r="E14078" s="5"/>
      <c r="F14078" s="5"/>
      <c r="G14078" s="5"/>
      <c r="H14078" s="5"/>
      <c r="I14078" s="3"/>
      <c r="J14078" s="5"/>
      <c r="K14078" s="5"/>
      <c r="L14078" s="5"/>
      <c r="M14078" s="5"/>
      <c r="AJ14078" s="5"/>
      <c r="AK14078" s="5"/>
      <c r="AL14078" s="3"/>
      <c r="AM14078" s="3"/>
      <c r="AN14078" s="5"/>
      <c r="AO14078" s="5"/>
      <c r="AP14078" s="5"/>
      <c r="AQ14078" s="5"/>
      <c r="AR14078" s="5"/>
      <c r="AS14078" s="5"/>
      <c r="AT14078" s="3"/>
      <c r="AU14078" s="5"/>
      <c r="AV14078" s="3"/>
      <c r="AW14078" s="3"/>
      <c r="AX14078" s="3"/>
      <c r="AY14078" s="3"/>
      <c r="AZ14078" s="3"/>
      <c r="BA14078" s="3"/>
      <c r="BB14078" s="3"/>
      <c r="BC14078" s="3"/>
      <c r="BD14078" s="3"/>
      <c r="BE14078" s="3"/>
      <c r="BF14078" s="3"/>
      <c r="BG14078" s="3"/>
    </row>
    <row r="14079" spans="1:59" x14ac:dyDescent="0.25">
      <c r="A14079" s="2"/>
      <c r="B14079" s="5"/>
      <c r="C14079" s="5"/>
      <c r="D14079" s="5"/>
      <c r="E14079" s="5"/>
      <c r="F14079" s="5"/>
      <c r="G14079" s="5"/>
      <c r="H14079" s="5"/>
      <c r="I14079" s="5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5"/>
      <c r="AK14079" s="5"/>
      <c r="AL14079" s="3"/>
      <c r="AM14079" s="3"/>
      <c r="AN14079" s="5"/>
      <c r="AO14079" s="5"/>
      <c r="AP14079" s="5"/>
      <c r="AQ14079" s="5"/>
      <c r="AR14079" s="5"/>
      <c r="AS14079" s="5"/>
      <c r="AT14079" s="3"/>
      <c r="AU14079" s="5"/>
      <c r="AV14079" s="3"/>
      <c r="AW14079" s="3"/>
      <c r="AX14079" s="3"/>
      <c r="AY14079" s="3"/>
      <c r="AZ14079" s="3"/>
      <c r="BA14079" s="3"/>
      <c r="BB14079" s="3"/>
      <c r="BC14079" s="3"/>
      <c r="BD14079" s="3"/>
      <c r="BE14079" s="3"/>
      <c r="BF14079" s="3"/>
      <c r="BG14079" s="3"/>
    </row>
    <row r="14080" spans="1:59" x14ac:dyDescent="0.25">
      <c r="A14080" s="2"/>
      <c r="B14080" s="5"/>
      <c r="C14080" s="5"/>
      <c r="D14080" s="5"/>
      <c r="E14080" s="5"/>
      <c r="F14080" s="5"/>
      <c r="G14080" s="5"/>
      <c r="H14080" s="5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5"/>
      <c r="AK14080" s="5"/>
      <c r="AL14080" s="3"/>
      <c r="AM14080" s="3"/>
      <c r="AN14080" s="5"/>
      <c r="AO14080" s="5"/>
      <c r="AP14080" s="5"/>
      <c r="AQ14080" s="5"/>
      <c r="AR14080" s="5"/>
      <c r="AS14080" s="5"/>
      <c r="AT14080" s="3"/>
      <c r="AU14080" s="5"/>
      <c r="AV14080" s="3"/>
      <c r="AW14080" s="3"/>
      <c r="AX14080" s="3"/>
      <c r="AY14080" s="3"/>
      <c r="AZ14080" s="3"/>
      <c r="BA14080" s="3"/>
      <c r="BB14080" s="3"/>
      <c r="BC14080" s="3"/>
      <c r="BD14080" s="3"/>
      <c r="BE14080" s="3"/>
      <c r="BF14080" s="3"/>
      <c r="BG14080" s="3"/>
    </row>
    <row r="14081" spans="1:59" x14ac:dyDescent="0.25">
      <c r="A14081" s="2"/>
      <c r="B14081" s="5"/>
      <c r="C14081" s="5"/>
      <c r="D14081" s="5"/>
      <c r="E14081" s="5"/>
      <c r="F14081" s="5"/>
      <c r="G14081" s="5"/>
      <c r="H14081" s="5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5"/>
      <c r="AK14081" s="5"/>
      <c r="AL14081" s="3"/>
      <c r="AM14081" s="3"/>
      <c r="AN14081" s="5"/>
      <c r="AO14081" s="5"/>
      <c r="AP14081" s="5"/>
      <c r="AQ14081" s="5"/>
      <c r="AR14081" s="5"/>
      <c r="AS14081" s="5"/>
      <c r="AT14081" s="3"/>
      <c r="AU14081" s="5"/>
      <c r="AV14081" s="3"/>
      <c r="AW14081" s="3"/>
      <c r="AX14081" s="3"/>
      <c r="AY14081" s="3"/>
      <c r="AZ14081" s="3"/>
      <c r="BA14081" s="3"/>
      <c r="BB14081" s="3"/>
      <c r="BC14081" s="3"/>
      <c r="BD14081" s="3"/>
      <c r="BE14081" s="3"/>
      <c r="BF14081" s="3"/>
      <c r="BG14081" s="3"/>
    </row>
    <row r="14082" spans="1:59" x14ac:dyDescent="0.25">
      <c r="A14082" s="2"/>
      <c r="B14082" s="5"/>
      <c r="C14082" s="5"/>
      <c r="D14082" s="5"/>
      <c r="E14082" s="5"/>
      <c r="F14082" s="5"/>
      <c r="G14082" s="5"/>
      <c r="H14082" s="5"/>
      <c r="I14082" s="3"/>
      <c r="J14082" s="3"/>
      <c r="K14082" s="5"/>
      <c r="L14082" s="5"/>
      <c r="M14082" s="5"/>
      <c r="AJ14082" s="5"/>
      <c r="AK14082" s="5"/>
      <c r="AL14082" s="3"/>
      <c r="AM14082" s="3"/>
      <c r="AN14082" s="5"/>
      <c r="AO14082" s="5"/>
      <c r="AP14082" s="5"/>
      <c r="AQ14082" s="5"/>
      <c r="AR14082" s="5"/>
      <c r="AS14082" s="5"/>
      <c r="AT14082" s="3"/>
      <c r="AU14082" s="5"/>
      <c r="AV14082" s="3"/>
      <c r="AW14082" s="3"/>
      <c r="AX14082" s="3"/>
      <c r="AY14082" s="3"/>
      <c r="AZ14082" s="3"/>
      <c r="BA14082" s="3"/>
      <c r="BB14082" s="3"/>
      <c r="BC14082" s="3"/>
      <c r="BD14082" s="3"/>
      <c r="BE14082" s="3"/>
      <c r="BF14082" s="3"/>
      <c r="BG14082" s="3"/>
    </row>
    <row r="14083" spans="1:59" x14ac:dyDescent="0.25">
      <c r="A14083" s="2"/>
      <c r="B14083" s="5"/>
      <c r="C14083" s="5"/>
      <c r="D14083" s="5"/>
      <c r="E14083" s="5"/>
      <c r="F14083" s="5"/>
      <c r="G14083" s="5"/>
      <c r="H14083" s="5"/>
      <c r="I14083" s="3"/>
      <c r="J14083" s="5"/>
      <c r="K14083" s="5"/>
      <c r="L14083" s="5"/>
      <c r="M14083" s="5"/>
      <c r="AJ14083" s="5"/>
      <c r="AK14083" s="5"/>
      <c r="AL14083" s="3"/>
      <c r="AM14083" s="3"/>
      <c r="AN14083" s="5"/>
      <c r="AO14083" s="5"/>
      <c r="AP14083" s="5"/>
      <c r="AQ14083" s="5"/>
      <c r="AR14083" s="5"/>
      <c r="AS14083" s="5"/>
      <c r="AT14083" s="3"/>
      <c r="AU14083" s="5"/>
      <c r="AV14083" s="3"/>
      <c r="AW14083" s="3"/>
      <c r="AX14083" s="3"/>
      <c r="AY14083" s="3"/>
      <c r="AZ14083" s="3"/>
      <c r="BA14083" s="3"/>
      <c r="BB14083" s="3"/>
      <c r="BC14083" s="3"/>
      <c r="BD14083" s="3"/>
      <c r="BE14083" s="3"/>
      <c r="BF14083" s="3"/>
      <c r="BG14083" s="3"/>
    </row>
    <row r="14084" spans="1:59" x14ac:dyDescent="0.25">
      <c r="A14084" s="2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5"/>
      <c r="M14084" s="5"/>
      <c r="AJ14084" s="5"/>
      <c r="AK14084" s="5"/>
      <c r="AL14084" s="3"/>
      <c r="AM14084" s="3"/>
      <c r="AN14084" s="5"/>
      <c r="AO14084" s="5"/>
      <c r="AP14084" s="5"/>
      <c r="AQ14084" s="5"/>
      <c r="AR14084" s="5"/>
      <c r="AS14084" s="5"/>
      <c r="AT14084" s="3"/>
      <c r="AU14084" s="5"/>
      <c r="AV14084" s="3"/>
      <c r="AW14084" s="3"/>
      <c r="AX14084" s="3"/>
      <c r="AY14084" s="3"/>
      <c r="AZ14084" s="3"/>
      <c r="BA14084" s="3"/>
      <c r="BB14084" s="3"/>
      <c r="BC14084" s="3"/>
      <c r="BD14084" s="3"/>
      <c r="BE14084" s="3"/>
      <c r="BF14084" s="3"/>
      <c r="BG14084" s="3"/>
    </row>
    <row r="14085" spans="1:59" x14ac:dyDescent="0.25">
      <c r="A14085" s="2"/>
      <c r="B14085" s="5"/>
      <c r="C14085" s="5"/>
      <c r="D14085" s="5"/>
      <c r="E14085" s="5"/>
      <c r="F14085" s="5"/>
      <c r="G14085" s="5"/>
      <c r="H14085" s="5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5"/>
      <c r="AK14085" s="5"/>
      <c r="AL14085" s="3"/>
      <c r="AM14085" s="3"/>
      <c r="AN14085" s="5"/>
      <c r="AO14085" s="5"/>
      <c r="AP14085" s="5"/>
      <c r="AQ14085" s="5"/>
      <c r="AR14085" s="5"/>
      <c r="AS14085" s="5"/>
      <c r="AT14085" s="3"/>
      <c r="AU14085" s="5"/>
      <c r="AV14085" s="3"/>
      <c r="AW14085" s="3"/>
      <c r="AX14085" s="3"/>
      <c r="AY14085" s="3"/>
      <c r="AZ14085" s="3"/>
      <c r="BA14085" s="3"/>
      <c r="BB14085" s="3"/>
      <c r="BC14085" s="3"/>
      <c r="BD14085" s="3"/>
      <c r="BE14085" s="3"/>
      <c r="BF14085" s="3"/>
      <c r="BG14085" s="3"/>
    </row>
    <row r="14086" spans="1:59" x14ac:dyDescent="0.25">
      <c r="A14086" s="2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5"/>
      <c r="M14086" s="5"/>
      <c r="AJ14086" s="5"/>
      <c r="AK14086" s="5"/>
      <c r="AL14086" s="3"/>
      <c r="AM14086" s="3"/>
      <c r="AN14086" s="5"/>
      <c r="AO14086" s="5"/>
      <c r="AP14086" s="5"/>
      <c r="AQ14086" s="5"/>
      <c r="AR14086" s="5"/>
      <c r="AS14086" s="5"/>
      <c r="AT14086" s="3"/>
      <c r="AU14086" s="5"/>
      <c r="AV14086" s="3"/>
      <c r="AW14086" s="3"/>
      <c r="AX14086" s="3"/>
      <c r="AY14086" s="3"/>
      <c r="AZ14086" s="3"/>
      <c r="BA14086" s="3"/>
      <c r="BB14086" s="3"/>
      <c r="BC14086" s="3"/>
      <c r="BD14086" s="3"/>
      <c r="BE14086" s="3"/>
      <c r="BF14086" s="3"/>
      <c r="BG14086" s="3"/>
    </row>
    <row r="14087" spans="1:59" x14ac:dyDescent="0.25">
      <c r="A14087" s="2"/>
      <c r="B14087" s="5"/>
      <c r="C14087" s="5"/>
      <c r="D14087" s="5"/>
      <c r="E14087" s="5"/>
      <c r="F14087" s="5"/>
      <c r="G14087" s="5"/>
      <c r="H14087" s="5"/>
      <c r="I14087" s="3"/>
      <c r="J14087" s="5"/>
      <c r="K14087" s="5"/>
      <c r="L14087" s="5"/>
      <c r="M14087" s="5"/>
      <c r="AJ14087" s="5"/>
      <c r="AK14087" s="5"/>
      <c r="AL14087" s="3"/>
      <c r="AM14087" s="3"/>
      <c r="AN14087" s="5"/>
      <c r="AO14087" s="5"/>
      <c r="AP14087" s="5"/>
      <c r="AQ14087" s="5"/>
      <c r="AR14087" s="5"/>
      <c r="AS14087" s="5"/>
      <c r="AT14087" s="3"/>
      <c r="AU14087" s="5"/>
      <c r="AV14087" s="3"/>
      <c r="AW14087" s="3"/>
      <c r="AX14087" s="3"/>
      <c r="AY14087" s="3"/>
      <c r="AZ14087" s="3"/>
      <c r="BA14087" s="3"/>
      <c r="BB14087" s="3"/>
      <c r="BC14087" s="3"/>
      <c r="BD14087" s="3"/>
      <c r="BE14087" s="3"/>
      <c r="BF14087" s="3"/>
      <c r="BG14087" s="3"/>
    </row>
    <row r="14088" spans="1:59" x14ac:dyDescent="0.25">
      <c r="A14088" s="2"/>
      <c r="B14088" s="5"/>
      <c r="C14088" s="5"/>
      <c r="D14088" s="5"/>
      <c r="E14088" s="5"/>
      <c r="F14088" s="5"/>
      <c r="G14088" s="5"/>
      <c r="H14088" s="5"/>
      <c r="I14088" s="3"/>
      <c r="J14088" s="5"/>
      <c r="K14088" s="5"/>
      <c r="L14088" s="5"/>
      <c r="M14088" s="5"/>
      <c r="AJ14088" s="5"/>
      <c r="AK14088" s="5"/>
      <c r="AL14088" s="3"/>
      <c r="AM14088" s="3"/>
      <c r="AN14088" s="5"/>
      <c r="AO14088" s="5"/>
      <c r="AP14088" s="5"/>
      <c r="AQ14088" s="5"/>
      <c r="AR14088" s="5"/>
      <c r="AS14088" s="5"/>
      <c r="AT14088" s="3"/>
      <c r="AU14088" s="5"/>
      <c r="AV14088" s="3"/>
      <c r="AW14088" s="3"/>
      <c r="AX14088" s="3"/>
      <c r="AY14088" s="3"/>
      <c r="AZ14088" s="3"/>
      <c r="BA14088" s="3"/>
      <c r="BB14088" s="3"/>
      <c r="BC14088" s="3"/>
      <c r="BD14088" s="3"/>
      <c r="BE14088" s="3"/>
      <c r="BF14088" s="3"/>
      <c r="BG14088" s="3"/>
    </row>
    <row r="14089" spans="1:59" x14ac:dyDescent="0.25">
      <c r="A14089" s="2"/>
      <c r="B14089" s="5"/>
      <c r="C14089" s="5"/>
      <c r="D14089" s="5"/>
      <c r="E14089" s="5"/>
      <c r="F14089" s="5"/>
      <c r="G14089" s="5"/>
      <c r="H14089" s="5"/>
      <c r="I14089" s="3"/>
      <c r="J14089" s="5"/>
      <c r="K14089" s="5"/>
      <c r="L14089" s="5"/>
      <c r="M14089" s="5"/>
      <c r="AJ14089" s="5"/>
      <c r="AK14089" s="5"/>
      <c r="AL14089" s="3"/>
      <c r="AM14089" s="3"/>
      <c r="AN14089" s="5"/>
      <c r="AO14089" s="5"/>
      <c r="AP14089" s="5"/>
      <c r="AQ14089" s="5"/>
      <c r="AR14089" s="5"/>
      <c r="AS14089" s="5"/>
      <c r="AT14089" s="3"/>
      <c r="AU14089" s="5"/>
      <c r="AV14089" s="3"/>
      <c r="AW14089" s="3"/>
      <c r="AX14089" s="3"/>
      <c r="AY14089" s="3"/>
      <c r="AZ14089" s="3"/>
      <c r="BA14089" s="3"/>
      <c r="BB14089" s="3"/>
      <c r="BC14089" s="3"/>
      <c r="BD14089" s="3"/>
      <c r="BE14089" s="3"/>
      <c r="BF14089" s="3"/>
      <c r="BG14089" s="3"/>
    </row>
    <row r="14090" spans="1:59" x14ac:dyDescent="0.25">
      <c r="A14090" s="2"/>
      <c r="B14090" s="5"/>
      <c r="C14090" s="5"/>
      <c r="D14090" s="5"/>
      <c r="E14090" s="5"/>
      <c r="F14090" s="5"/>
      <c r="G14090" s="5"/>
      <c r="H14090" s="5"/>
      <c r="I14090" s="3"/>
      <c r="J14090" s="5"/>
      <c r="K14090" s="5"/>
      <c r="L14090" s="5"/>
      <c r="M14090" s="5"/>
      <c r="AJ14090" s="5"/>
      <c r="AK14090" s="5"/>
      <c r="AL14090" s="3"/>
      <c r="AM14090" s="3"/>
      <c r="AN14090" s="5"/>
      <c r="AO14090" s="5"/>
      <c r="AP14090" s="5"/>
      <c r="AQ14090" s="5"/>
      <c r="AR14090" s="5"/>
      <c r="AS14090" s="5"/>
      <c r="AT14090" s="3"/>
      <c r="AU14090" s="5"/>
      <c r="AV14090" s="3"/>
      <c r="AW14090" s="3"/>
      <c r="AX14090" s="3"/>
      <c r="AY14090" s="3"/>
      <c r="AZ14090" s="3"/>
      <c r="BA14090" s="3"/>
      <c r="BB14090" s="3"/>
      <c r="BC14090" s="3"/>
      <c r="BD14090" s="3"/>
      <c r="BE14090" s="3"/>
      <c r="BF14090" s="3"/>
      <c r="BG14090" s="3"/>
    </row>
    <row r="14091" spans="1:59" x14ac:dyDescent="0.25">
      <c r="A14091" s="2"/>
      <c r="B14091" s="5"/>
      <c r="C14091" s="5"/>
      <c r="D14091" s="5"/>
      <c r="E14091" s="5"/>
      <c r="F14091" s="5"/>
      <c r="G14091" s="5"/>
      <c r="H14091" s="5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5"/>
      <c r="AK14091" s="5"/>
      <c r="AL14091" s="3"/>
      <c r="AM14091" s="3"/>
      <c r="AN14091" s="5"/>
      <c r="AO14091" s="5"/>
      <c r="AP14091" s="5"/>
      <c r="AQ14091" s="5"/>
      <c r="AR14091" s="5"/>
      <c r="AS14091" s="5"/>
      <c r="AT14091" s="3"/>
      <c r="AU14091" s="5"/>
      <c r="AV14091" s="3"/>
      <c r="AW14091" s="3"/>
      <c r="AX14091" s="3"/>
      <c r="AY14091" s="3"/>
      <c r="AZ14091" s="3"/>
      <c r="BA14091" s="3"/>
      <c r="BB14091" s="3"/>
      <c r="BC14091" s="3"/>
      <c r="BD14091" s="3"/>
      <c r="BE14091" s="3"/>
      <c r="BF14091" s="3"/>
      <c r="BG14091" s="3"/>
    </row>
    <row r="14092" spans="1:59" x14ac:dyDescent="0.25">
      <c r="A14092" s="2"/>
      <c r="B14092" s="5"/>
      <c r="C14092" s="5"/>
      <c r="D14092" s="5"/>
      <c r="E14092" s="5"/>
      <c r="F14092" s="5"/>
      <c r="G14092" s="5"/>
      <c r="H14092" s="5"/>
      <c r="I14092" s="3"/>
      <c r="J14092" s="5"/>
      <c r="K14092" s="5"/>
      <c r="L14092" s="5"/>
      <c r="M14092" s="5"/>
      <c r="AJ14092" s="5"/>
      <c r="AK14092" s="5"/>
      <c r="AL14092" s="3"/>
      <c r="AM14092" s="3"/>
      <c r="AN14092" s="5"/>
      <c r="AO14092" s="5"/>
      <c r="AP14092" s="5"/>
      <c r="AQ14092" s="5"/>
      <c r="AR14092" s="5"/>
      <c r="AS14092" s="5"/>
      <c r="AT14092" s="3"/>
      <c r="AU14092" s="5"/>
      <c r="AV14092" s="3"/>
      <c r="AW14092" s="3"/>
      <c r="AX14092" s="3"/>
      <c r="AY14092" s="3"/>
      <c r="AZ14092" s="3"/>
      <c r="BA14092" s="3"/>
      <c r="BB14092" s="3"/>
      <c r="BC14092" s="3"/>
      <c r="BD14092" s="3"/>
      <c r="BE14092" s="3"/>
      <c r="BF14092" s="3"/>
      <c r="BG14092" s="3"/>
    </row>
    <row r="14093" spans="1:59" x14ac:dyDescent="0.25">
      <c r="A14093" s="2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  <c r="L14093" s="5"/>
      <c r="M14093" s="5"/>
      <c r="AJ14093" s="5"/>
      <c r="AK14093" s="5"/>
      <c r="AL14093" s="3"/>
      <c r="AM14093" s="3"/>
      <c r="AN14093" s="5"/>
      <c r="AO14093" s="5"/>
      <c r="AP14093" s="5"/>
      <c r="AQ14093" s="5"/>
      <c r="AR14093" s="5"/>
      <c r="AS14093" s="5"/>
      <c r="AT14093" s="3"/>
      <c r="AU14093" s="5"/>
      <c r="AV14093" s="3"/>
      <c r="AW14093" s="3"/>
      <c r="AX14093" s="3"/>
      <c r="AY14093" s="3"/>
      <c r="AZ14093" s="3"/>
      <c r="BA14093" s="3"/>
      <c r="BB14093" s="3"/>
      <c r="BC14093" s="3"/>
      <c r="BD14093" s="3"/>
      <c r="BE14093" s="3"/>
      <c r="BF14093" s="3"/>
      <c r="BG14093" s="3"/>
    </row>
    <row r="14094" spans="1:59" x14ac:dyDescent="0.25">
      <c r="A14094" s="2"/>
      <c r="B14094" s="5"/>
      <c r="C14094" s="5"/>
      <c r="D14094" s="5"/>
      <c r="E14094" s="5"/>
      <c r="F14094" s="5"/>
      <c r="G14094" s="5"/>
      <c r="H14094" s="5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5"/>
      <c r="AK14094" s="5"/>
      <c r="AL14094" s="3"/>
      <c r="AM14094" s="3"/>
      <c r="AN14094" s="5"/>
      <c r="AO14094" s="5"/>
      <c r="AP14094" s="5"/>
      <c r="AQ14094" s="5"/>
      <c r="AR14094" s="5"/>
      <c r="AS14094" s="5"/>
      <c r="AT14094" s="3"/>
      <c r="AU14094" s="5"/>
      <c r="AV14094" s="3"/>
      <c r="AW14094" s="3"/>
      <c r="AX14094" s="3"/>
      <c r="AY14094" s="3"/>
      <c r="AZ14094" s="3"/>
      <c r="BA14094" s="3"/>
      <c r="BB14094" s="3"/>
      <c r="BC14094" s="3"/>
      <c r="BD14094" s="3"/>
      <c r="BE14094" s="3"/>
      <c r="BF14094" s="3"/>
      <c r="BG14094" s="3"/>
    </row>
    <row r="14095" spans="1:59" x14ac:dyDescent="0.25">
      <c r="A14095" s="2"/>
      <c r="B14095" s="5"/>
      <c r="C14095" s="5"/>
      <c r="D14095" s="5"/>
      <c r="E14095" s="5"/>
      <c r="F14095" s="5"/>
      <c r="G14095" s="5"/>
      <c r="H14095" s="5"/>
      <c r="I14095" s="3"/>
      <c r="J14095" s="3"/>
      <c r="K14095" s="5"/>
      <c r="L14095" s="5"/>
      <c r="M14095" s="5"/>
      <c r="AJ14095" s="5"/>
      <c r="AK14095" s="5"/>
      <c r="AL14095" s="3"/>
      <c r="AM14095" s="3"/>
      <c r="AN14095" s="5"/>
      <c r="AO14095" s="5"/>
      <c r="AP14095" s="5"/>
      <c r="AQ14095" s="5"/>
      <c r="AR14095" s="5"/>
      <c r="AS14095" s="5"/>
      <c r="AT14095" s="3"/>
      <c r="AU14095" s="5"/>
      <c r="AV14095" s="3"/>
      <c r="AW14095" s="3"/>
      <c r="AX14095" s="3"/>
      <c r="AY14095" s="3"/>
      <c r="AZ14095" s="3"/>
      <c r="BA14095" s="3"/>
      <c r="BB14095" s="3"/>
      <c r="BC14095" s="3"/>
      <c r="BD14095" s="3"/>
      <c r="BE14095" s="3"/>
      <c r="BF14095" s="3"/>
      <c r="BG14095" s="3"/>
    </row>
    <row r="14096" spans="1:59" x14ac:dyDescent="0.25">
      <c r="A14096" s="2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  <c r="L14096" s="5"/>
      <c r="M14096" s="5"/>
      <c r="AJ14096" s="5"/>
      <c r="AK14096" s="5"/>
      <c r="AL14096" s="3"/>
      <c r="AM14096" s="3"/>
      <c r="AN14096" s="5"/>
      <c r="AO14096" s="5"/>
      <c r="AP14096" s="5"/>
      <c r="AQ14096" s="5"/>
      <c r="AR14096" s="5"/>
      <c r="AS14096" s="5"/>
      <c r="AT14096" s="3"/>
      <c r="AU14096" s="5"/>
      <c r="AV14096" s="3"/>
      <c r="AW14096" s="3"/>
      <c r="AX14096" s="3"/>
      <c r="AY14096" s="3"/>
      <c r="AZ14096" s="3"/>
      <c r="BA14096" s="3"/>
      <c r="BB14096" s="3"/>
      <c r="BC14096" s="3"/>
      <c r="BD14096" s="3"/>
      <c r="BE14096" s="3"/>
      <c r="BF14096" s="3"/>
      <c r="BG14096" s="3"/>
    </row>
    <row r="14097" spans="1:59" x14ac:dyDescent="0.25">
      <c r="A14097" s="2"/>
      <c r="B14097" s="5"/>
      <c r="C14097" s="5"/>
      <c r="D14097" s="5"/>
      <c r="E14097" s="5"/>
      <c r="F14097" s="5"/>
      <c r="G14097" s="5"/>
      <c r="H14097" s="5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5"/>
      <c r="AK14097" s="5"/>
      <c r="AL14097" s="3"/>
      <c r="AM14097" s="3"/>
      <c r="AN14097" s="5"/>
      <c r="AO14097" s="5"/>
      <c r="AP14097" s="5"/>
      <c r="AQ14097" s="5"/>
      <c r="AR14097" s="5"/>
      <c r="AS14097" s="5"/>
      <c r="AT14097" s="3"/>
      <c r="AU14097" s="5"/>
      <c r="AV14097" s="3"/>
      <c r="AW14097" s="3"/>
      <c r="AX14097" s="3"/>
      <c r="AY14097" s="3"/>
      <c r="AZ14097" s="3"/>
      <c r="BA14097" s="3"/>
      <c r="BB14097" s="3"/>
      <c r="BC14097" s="3"/>
      <c r="BD14097" s="3"/>
      <c r="BE14097" s="3"/>
      <c r="BF14097" s="3"/>
      <c r="BG14097" s="3"/>
    </row>
    <row r="14098" spans="1:59" x14ac:dyDescent="0.25">
      <c r="A14098" s="2"/>
      <c r="B14098" s="5"/>
      <c r="C14098" s="5"/>
      <c r="D14098" s="5"/>
      <c r="E14098" s="5"/>
      <c r="F14098" s="5"/>
      <c r="G14098" s="5"/>
      <c r="H14098" s="5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5"/>
      <c r="AK14098" s="5"/>
      <c r="AL14098" s="3"/>
      <c r="AM14098" s="3"/>
      <c r="AN14098" s="5"/>
      <c r="AO14098" s="5"/>
      <c r="AP14098" s="5"/>
      <c r="AQ14098" s="5"/>
      <c r="AR14098" s="5"/>
      <c r="AS14098" s="5"/>
      <c r="AT14098" s="3"/>
      <c r="AU14098" s="5"/>
      <c r="AV14098" s="3"/>
      <c r="AW14098" s="3"/>
      <c r="AX14098" s="3"/>
      <c r="AY14098" s="3"/>
      <c r="AZ14098" s="3"/>
      <c r="BA14098" s="3"/>
      <c r="BB14098" s="3"/>
      <c r="BC14098" s="3"/>
      <c r="BD14098" s="3"/>
      <c r="BE14098" s="3"/>
      <c r="BF14098" s="3"/>
      <c r="BG14098" s="3"/>
    </row>
    <row r="14099" spans="1:59" x14ac:dyDescent="0.25">
      <c r="A14099" s="2"/>
      <c r="B14099" s="5"/>
      <c r="C14099" s="5"/>
      <c r="D14099" s="5"/>
      <c r="E14099" s="5"/>
      <c r="F14099" s="5"/>
      <c r="G14099" s="5"/>
      <c r="H14099" s="5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5"/>
      <c r="AK14099" s="5"/>
      <c r="AL14099" s="3"/>
      <c r="AM14099" s="3"/>
      <c r="AN14099" s="5"/>
      <c r="AO14099" s="5"/>
      <c r="AP14099" s="5"/>
      <c r="AQ14099" s="5"/>
      <c r="AR14099" s="5"/>
      <c r="AS14099" s="5"/>
      <c r="AT14099" s="3"/>
      <c r="AU14099" s="5"/>
      <c r="AV14099" s="3"/>
      <c r="AW14099" s="3"/>
      <c r="AX14099" s="3"/>
      <c r="AY14099" s="3"/>
      <c r="AZ14099" s="3"/>
      <c r="BA14099" s="3"/>
      <c r="BB14099" s="3"/>
      <c r="BC14099" s="3"/>
      <c r="BD14099" s="3"/>
      <c r="BE14099" s="3"/>
      <c r="BF14099" s="3"/>
      <c r="BG14099" s="3"/>
    </row>
    <row r="14100" spans="1:59" x14ac:dyDescent="0.25">
      <c r="A14100" s="2"/>
      <c r="B14100" s="5"/>
      <c r="C14100" s="5"/>
      <c r="D14100" s="5"/>
      <c r="E14100" s="5"/>
      <c r="F14100" s="5"/>
      <c r="G14100" s="5"/>
      <c r="H14100" s="5"/>
      <c r="I14100" s="3"/>
      <c r="J14100" s="3"/>
      <c r="K14100" s="5"/>
      <c r="L14100" s="5"/>
      <c r="M14100" s="5"/>
      <c r="AJ14100" s="5"/>
      <c r="AK14100" s="5"/>
      <c r="AL14100" s="3"/>
      <c r="AM14100" s="3"/>
      <c r="AN14100" s="5"/>
      <c r="AO14100" s="5"/>
      <c r="AP14100" s="5"/>
      <c r="AQ14100" s="5"/>
      <c r="AR14100" s="5"/>
      <c r="AS14100" s="5"/>
      <c r="AT14100" s="3"/>
      <c r="AU14100" s="5"/>
      <c r="AV14100" s="3"/>
      <c r="AW14100" s="3"/>
      <c r="AX14100" s="3"/>
      <c r="AY14100" s="3"/>
      <c r="AZ14100" s="3"/>
      <c r="BA14100" s="3"/>
      <c r="BB14100" s="3"/>
      <c r="BC14100" s="3"/>
      <c r="BD14100" s="3"/>
      <c r="BE14100" s="3"/>
      <c r="BF14100" s="3"/>
      <c r="BG14100" s="3"/>
    </row>
    <row r="14101" spans="1:59" x14ac:dyDescent="0.25">
      <c r="A14101" s="2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5"/>
      <c r="M14101" s="5"/>
      <c r="AJ14101" s="5"/>
      <c r="AK14101" s="5"/>
      <c r="AL14101" s="3"/>
      <c r="AM14101" s="3"/>
      <c r="AN14101" s="5"/>
      <c r="AO14101" s="5"/>
      <c r="AP14101" s="5"/>
      <c r="AQ14101" s="5"/>
      <c r="AR14101" s="5"/>
      <c r="AS14101" s="5"/>
      <c r="AT14101" s="3"/>
      <c r="AU14101" s="5"/>
      <c r="AV14101" s="3"/>
      <c r="AW14101" s="3"/>
      <c r="AX14101" s="3"/>
      <c r="AY14101" s="3"/>
      <c r="AZ14101" s="3"/>
      <c r="BA14101" s="3"/>
      <c r="BB14101" s="3"/>
      <c r="BC14101" s="3"/>
      <c r="BD14101" s="3"/>
      <c r="BE14101" s="3"/>
      <c r="BF14101" s="3"/>
      <c r="BG14101" s="3"/>
    </row>
    <row r="14102" spans="1:59" x14ac:dyDescent="0.25">
      <c r="A14102" s="2"/>
      <c r="B14102" s="5"/>
      <c r="C14102" s="5"/>
      <c r="D14102" s="5"/>
      <c r="E14102" s="5"/>
      <c r="F14102" s="5"/>
      <c r="G14102" s="5"/>
      <c r="H14102" s="5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5"/>
      <c r="AK14102" s="5"/>
      <c r="AL14102" s="3"/>
      <c r="AM14102" s="3"/>
      <c r="AN14102" s="5"/>
      <c r="AO14102" s="5"/>
      <c r="AP14102" s="5"/>
      <c r="AQ14102" s="5"/>
      <c r="AR14102" s="5"/>
      <c r="AS14102" s="5"/>
      <c r="AT14102" s="3"/>
      <c r="AU14102" s="5"/>
      <c r="AV14102" s="3"/>
      <c r="AW14102" s="3"/>
      <c r="AX14102" s="3"/>
      <c r="AY14102" s="3"/>
      <c r="AZ14102" s="3"/>
      <c r="BA14102" s="3"/>
      <c r="BB14102" s="3"/>
      <c r="BC14102" s="3"/>
      <c r="BD14102" s="3"/>
      <c r="BE14102" s="3"/>
      <c r="BF14102" s="3"/>
      <c r="BG14102" s="3"/>
    </row>
    <row r="14103" spans="1:59" x14ac:dyDescent="0.25">
      <c r="A14103" s="2"/>
      <c r="B14103" s="5"/>
      <c r="C14103" s="5"/>
      <c r="D14103" s="5"/>
      <c r="E14103" s="5"/>
      <c r="F14103" s="5"/>
      <c r="G14103" s="5"/>
      <c r="H14103" s="5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5"/>
      <c r="AK14103" s="5"/>
      <c r="AL14103" s="3"/>
      <c r="AM14103" s="3"/>
      <c r="AN14103" s="5"/>
      <c r="AO14103" s="5"/>
      <c r="AP14103" s="5"/>
      <c r="AQ14103" s="5"/>
      <c r="AR14103" s="5"/>
      <c r="AS14103" s="5"/>
      <c r="AT14103" s="3"/>
      <c r="AU14103" s="5"/>
      <c r="AV14103" s="3"/>
      <c r="AW14103" s="3"/>
      <c r="AX14103" s="3"/>
      <c r="AY14103" s="3"/>
      <c r="AZ14103" s="3"/>
      <c r="BA14103" s="3"/>
      <c r="BB14103" s="3"/>
      <c r="BC14103" s="3"/>
      <c r="BD14103" s="3"/>
      <c r="BE14103" s="3"/>
      <c r="BF14103" s="3"/>
      <c r="BG14103" s="3"/>
    </row>
    <row r="14104" spans="1:59" x14ac:dyDescent="0.25">
      <c r="A14104" s="2"/>
      <c r="B14104" s="5"/>
      <c r="C14104" s="5"/>
      <c r="D14104" s="5"/>
      <c r="E14104" s="5"/>
      <c r="F14104" s="5"/>
      <c r="G14104" s="5"/>
      <c r="H14104" s="5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5"/>
      <c r="AK14104" s="5"/>
      <c r="AL14104" s="3"/>
      <c r="AM14104" s="3"/>
      <c r="AN14104" s="5"/>
      <c r="AO14104" s="5"/>
      <c r="AP14104" s="5"/>
      <c r="AQ14104" s="5"/>
      <c r="AR14104" s="5"/>
      <c r="AS14104" s="5"/>
      <c r="AT14104" s="3"/>
      <c r="AU14104" s="5"/>
      <c r="AV14104" s="3"/>
      <c r="AW14104" s="3"/>
      <c r="AX14104" s="3"/>
      <c r="AY14104" s="3"/>
      <c r="AZ14104" s="3"/>
      <c r="BA14104" s="3"/>
      <c r="BB14104" s="3"/>
      <c r="BC14104" s="3"/>
      <c r="BD14104" s="3"/>
      <c r="BE14104" s="3"/>
      <c r="BF14104" s="3"/>
      <c r="BG14104" s="3"/>
    </row>
    <row r="14105" spans="1:59" x14ac:dyDescent="0.25">
      <c r="A14105" s="2"/>
      <c r="B14105" s="5"/>
      <c r="C14105" s="5"/>
      <c r="D14105" s="5"/>
      <c r="E14105" s="5"/>
      <c r="F14105" s="5"/>
      <c r="G14105" s="5"/>
      <c r="H14105" s="5"/>
      <c r="I14105" s="3"/>
      <c r="J14105" s="3"/>
      <c r="K14105" s="5"/>
      <c r="L14105" s="5"/>
      <c r="M14105" s="5"/>
      <c r="AJ14105" s="5"/>
      <c r="AK14105" s="5"/>
      <c r="AL14105" s="3"/>
      <c r="AM14105" s="3"/>
      <c r="AN14105" s="5"/>
      <c r="AO14105" s="5"/>
      <c r="AP14105" s="5"/>
      <c r="AQ14105" s="5"/>
      <c r="AR14105" s="5"/>
      <c r="AS14105" s="5"/>
      <c r="AT14105" s="3"/>
      <c r="AU14105" s="5"/>
      <c r="AV14105" s="3"/>
      <c r="AW14105" s="3"/>
      <c r="AX14105" s="3"/>
      <c r="AY14105" s="3"/>
      <c r="AZ14105" s="3"/>
      <c r="BA14105" s="3"/>
      <c r="BB14105" s="3"/>
      <c r="BC14105" s="3"/>
      <c r="BD14105" s="3"/>
      <c r="BE14105" s="3"/>
      <c r="BF14105" s="3"/>
      <c r="BG14105" s="3"/>
    </row>
    <row r="14106" spans="1:59" x14ac:dyDescent="0.25">
      <c r="A14106" s="2"/>
      <c r="B14106" s="5"/>
      <c r="C14106" s="5"/>
      <c r="D14106" s="5"/>
      <c r="E14106" s="5"/>
      <c r="F14106" s="5"/>
      <c r="G14106" s="5"/>
      <c r="H14106" s="5"/>
      <c r="I14106" s="5"/>
      <c r="J14106" s="5"/>
      <c r="K14106" s="5"/>
      <c r="L14106" s="5"/>
      <c r="M14106" s="5"/>
      <c r="AJ14106" s="5"/>
      <c r="AK14106" s="5"/>
      <c r="AL14106" s="3"/>
      <c r="AM14106" s="3"/>
      <c r="AN14106" s="5"/>
      <c r="AO14106" s="5"/>
      <c r="AP14106" s="5"/>
      <c r="AQ14106" s="5"/>
      <c r="AR14106" s="5"/>
      <c r="AS14106" s="5"/>
      <c r="AT14106" s="3"/>
      <c r="AU14106" s="5"/>
      <c r="AV14106" s="3"/>
      <c r="AW14106" s="3"/>
      <c r="AX14106" s="3"/>
      <c r="AY14106" s="3"/>
      <c r="AZ14106" s="3"/>
      <c r="BA14106" s="3"/>
      <c r="BB14106" s="3"/>
      <c r="BC14106" s="3"/>
      <c r="BD14106" s="3"/>
      <c r="BE14106" s="3"/>
      <c r="BF14106" s="3"/>
      <c r="BG14106" s="3"/>
    </row>
    <row r="14107" spans="1:59" x14ac:dyDescent="0.25">
      <c r="A14107" s="2"/>
      <c r="B14107" s="5"/>
      <c r="C14107" s="5"/>
      <c r="D14107" s="5"/>
      <c r="E14107" s="5"/>
      <c r="F14107" s="5"/>
      <c r="G14107" s="5"/>
      <c r="H14107" s="5"/>
      <c r="I14107" s="3"/>
      <c r="J14107" s="5"/>
      <c r="K14107" s="5"/>
      <c r="L14107" s="5"/>
      <c r="M14107" s="5"/>
      <c r="AJ14107" s="5"/>
      <c r="AK14107" s="5"/>
      <c r="AL14107" s="3"/>
      <c r="AM14107" s="3"/>
      <c r="AN14107" s="5"/>
      <c r="AO14107" s="5"/>
      <c r="AP14107" s="5"/>
      <c r="AQ14107" s="5"/>
      <c r="AR14107" s="5"/>
      <c r="AS14107" s="5"/>
      <c r="AT14107" s="3"/>
      <c r="AU14107" s="5"/>
      <c r="AV14107" s="3"/>
      <c r="AW14107" s="3"/>
      <c r="AX14107" s="3"/>
      <c r="AY14107" s="3"/>
      <c r="AZ14107" s="3"/>
      <c r="BA14107" s="3"/>
      <c r="BB14107" s="3"/>
      <c r="BC14107" s="3"/>
      <c r="BD14107" s="3"/>
      <c r="BE14107" s="3"/>
      <c r="BF14107" s="3"/>
      <c r="BG14107" s="3"/>
    </row>
    <row r="14108" spans="1:59" x14ac:dyDescent="0.25">
      <c r="A14108" s="2"/>
      <c r="B14108" s="5"/>
      <c r="C14108" s="5"/>
      <c r="D14108" s="5"/>
      <c r="E14108" s="5"/>
      <c r="F14108" s="5"/>
      <c r="G14108" s="5"/>
      <c r="H14108" s="5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5"/>
      <c r="AK14108" s="5"/>
      <c r="AL14108" s="3"/>
      <c r="AM14108" s="3"/>
      <c r="AN14108" s="5"/>
      <c r="AO14108" s="5"/>
      <c r="AP14108" s="5"/>
      <c r="AQ14108" s="5"/>
      <c r="AR14108" s="5"/>
      <c r="AS14108" s="5"/>
      <c r="AT14108" s="3"/>
      <c r="AU14108" s="5"/>
      <c r="AV14108" s="3"/>
      <c r="AW14108" s="3"/>
      <c r="AX14108" s="3"/>
      <c r="AY14108" s="3"/>
      <c r="AZ14108" s="3"/>
      <c r="BA14108" s="3"/>
      <c r="BB14108" s="3"/>
      <c r="BC14108" s="3"/>
      <c r="BD14108" s="3"/>
      <c r="BE14108" s="3"/>
      <c r="BF14108" s="3"/>
      <c r="BG14108" s="3"/>
    </row>
    <row r="14109" spans="1:59" x14ac:dyDescent="0.25">
      <c r="A14109" s="2"/>
      <c r="B14109" s="5"/>
      <c r="C14109" s="5"/>
      <c r="D14109" s="5"/>
      <c r="E14109" s="5"/>
      <c r="F14109" s="5"/>
      <c r="G14109" s="5"/>
      <c r="H14109" s="5"/>
      <c r="I14109" s="3"/>
      <c r="J14109" s="5"/>
      <c r="K14109" s="5"/>
      <c r="L14109" s="5"/>
      <c r="M14109" s="5"/>
      <c r="AJ14109" s="5"/>
      <c r="AK14109" s="5"/>
      <c r="AL14109" s="3"/>
      <c r="AM14109" s="3"/>
      <c r="AN14109" s="5"/>
      <c r="AO14109" s="5"/>
      <c r="AP14109" s="5"/>
      <c r="AQ14109" s="5"/>
      <c r="AR14109" s="5"/>
      <c r="AS14109" s="5"/>
      <c r="AT14109" s="3"/>
      <c r="AU14109" s="5"/>
      <c r="AV14109" s="3"/>
      <c r="AW14109" s="3"/>
      <c r="AX14109" s="3"/>
      <c r="AY14109" s="3"/>
      <c r="AZ14109" s="3"/>
      <c r="BA14109" s="3"/>
      <c r="BB14109" s="3"/>
      <c r="BC14109" s="3"/>
      <c r="BD14109" s="3"/>
      <c r="BE14109" s="3"/>
      <c r="BF14109" s="3"/>
      <c r="BG14109" s="3"/>
    </row>
    <row r="14110" spans="1:59" x14ac:dyDescent="0.25">
      <c r="A14110" s="2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  <c r="L14110" s="5"/>
      <c r="M14110" s="5"/>
      <c r="AJ14110" s="5"/>
      <c r="AK14110" s="5"/>
      <c r="AL14110" s="3"/>
      <c r="AM14110" s="3"/>
      <c r="AN14110" s="5"/>
      <c r="AO14110" s="5"/>
      <c r="AP14110" s="5"/>
      <c r="AQ14110" s="5"/>
      <c r="AR14110" s="5"/>
      <c r="AS14110" s="5"/>
      <c r="AT14110" s="3"/>
      <c r="AU14110" s="5"/>
      <c r="AV14110" s="3"/>
      <c r="AW14110" s="3"/>
      <c r="AX14110" s="3"/>
      <c r="AY14110" s="3"/>
      <c r="AZ14110" s="3"/>
      <c r="BA14110" s="3"/>
      <c r="BB14110" s="3"/>
      <c r="BC14110" s="3"/>
      <c r="BD14110" s="3"/>
      <c r="BE14110" s="3"/>
      <c r="BF14110" s="3"/>
      <c r="BG14110" s="3"/>
    </row>
    <row r="14111" spans="1:59" x14ac:dyDescent="0.25">
      <c r="A14111" s="2"/>
      <c r="B14111" s="5"/>
      <c r="C14111" s="5"/>
      <c r="D14111" s="5"/>
      <c r="E14111" s="5"/>
      <c r="F14111" s="5"/>
      <c r="G14111" s="5"/>
      <c r="H14111" s="5"/>
      <c r="I14111" s="3"/>
      <c r="J14111" s="5"/>
      <c r="K14111" s="5"/>
      <c r="L14111" s="5"/>
      <c r="M14111" s="5"/>
      <c r="AJ14111" s="5"/>
      <c r="AK14111" s="5"/>
      <c r="AL14111" s="3"/>
      <c r="AM14111" s="3"/>
      <c r="AN14111" s="5"/>
      <c r="AO14111" s="5"/>
      <c r="AP14111" s="5"/>
      <c r="AQ14111" s="5"/>
      <c r="AR14111" s="5"/>
      <c r="AS14111" s="5"/>
      <c r="AT14111" s="3"/>
      <c r="AU14111" s="5"/>
      <c r="AV14111" s="3"/>
      <c r="AW14111" s="3"/>
      <c r="AX14111" s="3"/>
      <c r="AY14111" s="3"/>
      <c r="AZ14111" s="3"/>
      <c r="BA14111" s="3"/>
      <c r="BB14111" s="3"/>
      <c r="BC14111" s="3"/>
      <c r="BD14111" s="3"/>
      <c r="BE14111" s="3"/>
      <c r="BF14111" s="3"/>
      <c r="BG14111" s="3"/>
    </row>
    <row r="14112" spans="1:59" x14ac:dyDescent="0.25">
      <c r="A14112" s="2"/>
      <c r="B14112" s="5"/>
      <c r="C14112" s="5"/>
      <c r="D14112" s="5"/>
      <c r="E14112" s="5"/>
      <c r="F14112" s="5"/>
      <c r="G14112" s="5"/>
      <c r="H14112" s="5"/>
      <c r="I14112" s="3"/>
      <c r="J14112" s="5"/>
      <c r="K14112" s="5"/>
      <c r="L14112" s="5"/>
      <c r="M14112" s="5"/>
      <c r="AJ14112" s="5"/>
      <c r="AK14112" s="5"/>
      <c r="AL14112" s="3"/>
      <c r="AM14112" s="3"/>
      <c r="AN14112" s="5"/>
      <c r="AO14112" s="5"/>
      <c r="AP14112" s="5"/>
      <c r="AQ14112" s="5"/>
      <c r="AR14112" s="5"/>
      <c r="AS14112" s="5"/>
      <c r="AT14112" s="3"/>
      <c r="AU14112" s="5"/>
      <c r="AV14112" s="3"/>
      <c r="AW14112" s="3"/>
      <c r="AX14112" s="3"/>
      <c r="AY14112" s="3"/>
      <c r="AZ14112" s="3"/>
      <c r="BA14112" s="3"/>
      <c r="BB14112" s="3"/>
      <c r="BC14112" s="3"/>
      <c r="BD14112" s="3"/>
      <c r="BE14112" s="3"/>
      <c r="BF14112" s="3"/>
      <c r="BG14112" s="3"/>
    </row>
    <row r="14113" spans="1:59" x14ac:dyDescent="0.25">
      <c r="A14113" s="2"/>
      <c r="B14113" s="5"/>
      <c r="C14113" s="5"/>
      <c r="D14113" s="5"/>
      <c r="E14113" s="5"/>
      <c r="F14113" s="5"/>
      <c r="G14113" s="5"/>
      <c r="H14113" s="5"/>
      <c r="I14113" s="3"/>
      <c r="J14113" s="5"/>
      <c r="K14113" s="5"/>
      <c r="L14113" s="5"/>
      <c r="M14113" s="5"/>
      <c r="AJ14113" s="5"/>
      <c r="AK14113" s="5"/>
      <c r="AL14113" s="3"/>
      <c r="AM14113" s="3"/>
      <c r="AN14113" s="5"/>
      <c r="AO14113" s="5"/>
      <c r="AP14113" s="5"/>
      <c r="AQ14113" s="5"/>
      <c r="AR14113" s="5"/>
      <c r="AS14113" s="5"/>
      <c r="AT14113" s="3"/>
      <c r="AU14113" s="5"/>
      <c r="AV14113" s="3"/>
      <c r="AW14113" s="3"/>
      <c r="AX14113" s="3"/>
      <c r="AY14113" s="3"/>
      <c r="AZ14113" s="3"/>
      <c r="BA14113" s="3"/>
      <c r="BB14113" s="3"/>
      <c r="BC14113" s="3"/>
      <c r="BD14113" s="3"/>
      <c r="BE14113" s="3"/>
      <c r="BF14113" s="3"/>
      <c r="BG14113" s="3"/>
    </row>
    <row r="14114" spans="1:59" x14ac:dyDescent="0.25">
      <c r="A14114" s="2"/>
      <c r="B14114" s="5"/>
      <c r="C14114" s="5"/>
      <c r="D14114" s="5"/>
      <c r="E14114" s="5"/>
      <c r="F14114" s="5"/>
      <c r="G14114" s="5"/>
      <c r="H14114" s="5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5"/>
      <c r="AK14114" s="5"/>
      <c r="AL14114" s="3"/>
      <c r="AM14114" s="3"/>
      <c r="AN14114" s="5"/>
      <c r="AO14114" s="5"/>
      <c r="AP14114" s="5"/>
      <c r="AQ14114" s="5"/>
      <c r="AR14114" s="5"/>
      <c r="AS14114" s="5"/>
      <c r="AT14114" s="3"/>
      <c r="AU14114" s="5"/>
      <c r="AV14114" s="3"/>
      <c r="AW14114" s="3"/>
      <c r="AX14114" s="3"/>
      <c r="AY14114" s="3"/>
      <c r="AZ14114" s="3"/>
      <c r="BA14114" s="3"/>
      <c r="BB14114" s="3"/>
      <c r="BC14114" s="3"/>
      <c r="BD14114" s="3"/>
      <c r="BE14114" s="3"/>
      <c r="BF14114" s="3"/>
      <c r="BG14114" s="3"/>
    </row>
    <row r="14115" spans="1:59" x14ac:dyDescent="0.25">
      <c r="A14115" s="2"/>
      <c r="B14115" s="5"/>
      <c r="C14115" s="5"/>
      <c r="D14115" s="5"/>
      <c r="E14115" s="5"/>
      <c r="F14115" s="5"/>
      <c r="G14115" s="5"/>
      <c r="H14115" s="5"/>
      <c r="I14115" s="3"/>
      <c r="J14115" s="5"/>
      <c r="K14115" s="5"/>
      <c r="L14115" s="5"/>
      <c r="M14115" s="5"/>
      <c r="AJ14115" s="5"/>
      <c r="AK14115" s="5"/>
      <c r="AL14115" s="3"/>
      <c r="AM14115" s="3"/>
      <c r="AN14115" s="5"/>
      <c r="AO14115" s="5"/>
      <c r="AP14115" s="5"/>
      <c r="AQ14115" s="5"/>
      <c r="AR14115" s="5"/>
      <c r="AS14115" s="5"/>
      <c r="AT14115" s="3"/>
      <c r="AU14115" s="5"/>
      <c r="AV14115" s="3"/>
      <c r="AW14115" s="3"/>
      <c r="AX14115" s="3"/>
      <c r="AY14115" s="3"/>
      <c r="AZ14115" s="3"/>
      <c r="BA14115" s="3"/>
      <c r="BB14115" s="3"/>
      <c r="BC14115" s="3"/>
      <c r="BD14115" s="3"/>
      <c r="BE14115" s="3"/>
      <c r="BF14115" s="3"/>
      <c r="BG14115" s="3"/>
    </row>
    <row r="14116" spans="1:59" x14ac:dyDescent="0.25">
      <c r="A14116" s="2"/>
      <c r="B14116" s="5"/>
      <c r="C14116" s="5"/>
      <c r="D14116" s="5"/>
      <c r="E14116" s="5"/>
      <c r="F14116" s="5"/>
      <c r="G14116" s="5"/>
      <c r="H14116" s="5"/>
      <c r="I14116" s="5"/>
      <c r="J14116" s="5"/>
      <c r="K14116" s="5"/>
      <c r="L14116" s="5"/>
      <c r="M14116" s="5"/>
      <c r="AJ14116" s="5"/>
      <c r="AK14116" s="5"/>
      <c r="AL14116" s="3"/>
      <c r="AM14116" s="3"/>
      <c r="AN14116" s="5"/>
      <c r="AO14116" s="5"/>
      <c r="AP14116" s="5"/>
      <c r="AQ14116" s="5"/>
      <c r="AR14116" s="5"/>
      <c r="AS14116" s="5"/>
      <c r="AT14116" s="3"/>
      <c r="AU14116" s="5"/>
      <c r="AV14116" s="3"/>
      <c r="AW14116" s="3"/>
      <c r="AX14116" s="3"/>
      <c r="AY14116" s="3"/>
      <c r="AZ14116" s="3"/>
      <c r="BA14116" s="3"/>
      <c r="BB14116" s="3"/>
      <c r="BC14116" s="3"/>
      <c r="BD14116" s="3"/>
      <c r="BE14116" s="3"/>
      <c r="BF14116" s="3"/>
      <c r="BG14116" s="3"/>
    </row>
    <row r="14117" spans="1:59" x14ac:dyDescent="0.25">
      <c r="A14117" s="2"/>
      <c r="B14117" s="5"/>
      <c r="C14117" s="5"/>
      <c r="D14117" s="5"/>
      <c r="E14117" s="5"/>
      <c r="F14117" s="5"/>
      <c r="G14117" s="5"/>
      <c r="H14117" s="5"/>
      <c r="I14117" s="3"/>
      <c r="J14117" s="3"/>
      <c r="K14117" s="3"/>
      <c r="L14117" s="5"/>
      <c r="M14117" s="5"/>
      <c r="AJ14117" s="5"/>
      <c r="AK14117" s="5"/>
      <c r="AL14117" s="3"/>
      <c r="AM14117" s="3"/>
      <c r="AN14117" s="5"/>
      <c r="AO14117" s="5"/>
      <c r="AP14117" s="5"/>
      <c r="AQ14117" s="5"/>
      <c r="AR14117" s="5"/>
      <c r="AS14117" s="5"/>
      <c r="AT14117" s="3"/>
      <c r="AU14117" s="5"/>
      <c r="AV14117" s="3"/>
      <c r="AW14117" s="3"/>
      <c r="AX14117" s="3"/>
      <c r="AY14117" s="3"/>
      <c r="AZ14117" s="3"/>
      <c r="BA14117" s="3"/>
      <c r="BB14117" s="3"/>
      <c r="BC14117" s="3"/>
      <c r="BD14117" s="3"/>
      <c r="BE14117" s="3"/>
      <c r="BF14117" s="3"/>
      <c r="BG14117" s="3"/>
    </row>
    <row r="14118" spans="1:59" x14ac:dyDescent="0.25">
      <c r="A14118" s="2"/>
      <c r="B14118" s="5"/>
      <c r="C14118" s="5"/>
      <c r="D14118" s="5"/>
      <c r="E14118" s="5"/>
      <c r="F14118" s="5"/>
      <c r="G14118" s="5"/>
      <c r="H14118" s="5"/>
      <c r="I14118" s="3"/>
      <c r="J14118" s="5"/>
      <c r="K14118" s="5"/>
      <c r="L14118" s="5"/>
      <c r="M14118" s="5"/>
      <c r="AJ14118" s="5"/>
      <c r="AK14118" s="5"/>
      <c r="AL14118" s="3"/>
      <c r="AM14118" s="3"/>
      <c r="AN14118" s="5"/>
      <c r="AO14118" s="5"/>
      <c r="AP14118" s="5"/>
      <c r="AQ14118" s="5"/>
      <c r="AR14118" s="5"/>
      <c r="AS14118" s="5"/>
      <c r="AT14118" s="3"/>
      <c r="AU14118" s="5"/>
      <c r="AV14118" s="3"/>
      <c r="AW14118" s="3"/>
      <c r="AX14118" s="3"/>
      <c r="AY14118" s="3"/>
      <c r="AZ14118" s="3"/>
      <c r="BA14118" s="3"/>
      <c r="BB14118" s="3"/>
      <c r="BC14118" s="3"/>
      <c r="BD14118" s="3"/>
      <c r="BE14118" s="3"/>
      <c r="BF14118" s="3"/>
      <c r="BG14118" s="3"/>
    </row>
    <row r="14119" spans="1:59" x14ac:dyDescent="0.25">
      <c r="A14119" s="2"/>
      <c r="B14119" s="5"/>
      <c r="C14119" s="5"/>
      <c r="D14119" s="5"/>
      <c r="E14119" s="5"/>
      <c r="F14119" s="5"/>
      <c r="G14119" s="5"/>
      <c r="H14119" s="5"/>
      <c r="I14119" s="3"/>
      <c r="J14119" s="5"/>
      <c r="K14119" s="5"/>
      <c r="L14119" s="5"/>
      <c r="M14119" s="5"/>
      <c r="AJ14119" s="5"/>
      <c r="AK14119" s="5"/>
      <c r="AL14119" s="3"/>
      <c r="AM14119" s="3"/>
      <c r="AN14119" s="5"/>
      <c r="AO14119" s="5"/>
      <c r="AP14119" s="5"/>
      <c r="AQ14119" s="5"/>
      <c r="AR14119" s="5"/>
      <c r="AS14119" s="5"/>
      <c r="AT14119" s="3"/>
      <c r="AU14119" s="5"/>
      <c r="AV14119" s="3"/>
      <c r="AW14119" s="3"/>
      <c r="AX14119" s="3"/>
      <c r="AY14119" s="3"/>
      <c r="AZ14119" s="3"/>
      <c r="BA14119" s="3"/>
      <c r="BB14119" s="3"/>
      <c r="BC14119" s="3"/>
      <c r="BD14119" s="3"/>
      <c r="BE14119" s="3"/>
      <c r="BF14119" s="3"/>
      <c r="BG14119" s="3"/>
    </row>
    <row r="14120" spans="1:59" x14ac:dyDescent="0.25">
      <c r="A14120" s="2"/>
      <c r="B14120" s="5"/>
      <c r="C14120" s="5"/>
      <c r="D14120" s="5"/>
      <c r="E14120" s="5"/>
      <c r="F14120" s="5"/>
      <c r="G14120" s="5"/>
      <c r="H14120" s="5"/>
      <c r="I14120" s="5"/>
      <c r="J14120" s="3"/>
      <c r="K14120" s="3"/>
      <c r="L14120" s="5"/>
      <c r="M14120" s="5"/>
      <c r="AJ14120" s="5"/>
      <c r="AK14120" s="5"/>
      <c r="AL14120" s="3"/>
      <c r="AM14120" s="3"/>
      <c r="AN14120" s="5"/>
      <c r="AO14120" s="5"/>
      <c r="AP14120" s="5"/>
      <c r="AQ14120" s="5"/>
      <c r="AR14120" s="5"/>
      <c r="AS14120" s="5"/>
      <c r="AT14120" s="3"/>
      <c r="AU14120" s="5"/>
      <c r="AV14120" s="3"/>
      <c r="AW14120" s="3"/>
      <c r="AX14120" s="3"/>
      <c r="AY14120" s="3"/>
      <c r="AZ14120" s="3"/>
      <c r="BA14120" s="3"/>
      <c r="BB14120" s="3"/>
      <c r="BC14120" s="3"/>
      <c r="BD14120" s="3"/>
      <c r="BE14120" s="3"/>
      <c r="BF14120" s="3"/>
      <c r="BG14120" s="3"/>
    </row>
    <row r="14121" spans="1:59" x14ac:dyDescent="0.25">
      <c r="A14121" s="2"/>
      <c r="B14121" s="5"/>
      <c r="C14121" s="5"/>
      <c r="D14121" s="5"/>
      <c r="E14121" s="5"/>
      <c r="F14121" s="5"/>
      <c r="G14121" s="5"/>
      <c r="H14121" s="5"/>
      <c r="I14121" s="3"/>
      <c r="J14121" s="3"/>
      <c r="K14121" s="3"/>
      <c r="L14121" s="5"/>
      <c r="M14121" s="5"/>
      <c r="AJ14121" s="5"/>
      <c r="AK14121" s="5"/>
      <c r="AL14121" s="3"/>
      <c r="AM14121" s="3"/>
      <c r="AN14121" s="5"/>
      <c r="AO14121" s="5"/>
      <c r="AP14121" s="5"/>
      <c r="AQ14121" s="5"/>
      <c r="AR14121" s="5"/>
      <c r="AS14121" s="5"/>
      <c r="AT14121" s="3"/>
      <c r="AU14121" s="5"/>
      <c r="AV14121" s="3"/>
      <c r="AW14121" s="3"/>
      <c r="AX14121" s="3"/>
      <c r="AY14121" s="3"/>
      <c r="AZ14121" s="3"/>
      <c r="BA14121" s="3"/>
      <c r="BB14121" s="3"/>
      <c r="BC14121" s="3"/>
      <c r="BD14121" s="3"/>
      <c r="BE14121" s="3"/>
      <c r="BF14121" s="3"/>
      <c r="BG14121" s="3"/>
    </row>
    <row r="14122" spans="1:59" x14ac:dyDescent="0.25">
      <c r="A14122" s="2"/>
      <c r="B14122" s="5"/>
      <c r="C14122" s="5"/>
      <c r="D14122" s="5"/>
      <c r="E14122" s="5"/>
      <c r="F14122" s="5"/>
      <c r="G14122" s="5"/>
      <c r="H14122" s="5"/>
      <c r="I14122" s="3"/>
      <c r="J14122" s="3"/>
      <c r="K14122" s="3"/>
      <c r="L14122" s="5"/>
      <c r="M14122" s="5"/>
      <c r="AJ14122" s="5"/>
      <c r="AK14122" s="5"/>
      <c r="AL14122" s="3"/>
      <c r="AM14122" s="3"/>
      <c r="AN14122" s="5"/>
      <c r="AO14122" s="5"/>
      <c r="AP14122" s="5"/>
      <c r="AQ14122" s="5"/>
      <c r="AR14122" s="5"/>
      <c r="AS14122" s="5"/>
      <c r="AT14122" s="3"/>
      <c r="AU14122" s="5"/>
      <c r="AV14122" s="3"/>
      <c r="AW14122" s="3"/>
      <c r="AX14122" s="3"/>
      <c r="AY14122" s="3"/>
      <c r="AZ14122" s="3"/>
      <c r="BA14122" s="3"/>
      <c r="BB14122" s="3"/>
      <c r="BC14122" s="3"/>
      <c r="BD14122" s="3"/>
      <c r="BE14122" s="3"/>
      <c r="BF14122" s="3"/>
      <c r="BG14122" s="3"/>
    </row>
    <row r="14123" spans="1:59" x14ac:dyDescent="0.25">
      <c r="A14123" s="2"/>
      <c r="B14123" s="5"/>
      <c r="C14123" s="5"/>
      <c r="D14123" s="5"/>
      <c r="E14123" s="5"/>
      <c r="F14123" s="5"/>
      <c r="G14123" s="5"/>
      <c r="H14123" s="5"/>
      <c r="I14123" s="3"/>
      <c r="J14123" s="5"/>
      <c r="K14123" s="5"/>
      <c r="L14123" s="5"/>
      <c r="M14123" s="5"/>
      <c r="AJ14123" s="5"/>
      <c r="AK14123" s="5"/>
      <c r="AL14123" s="3"/>
      <c r="AM14123" s="3"/>
      <c r="AN14123" s="5"/>
      <c r="AO14123" s="5"/>
      <c r="AP14123" s="5"/>
      <c r="AQ14123" s="5"/>
      <c r="AR14123" s="5"/>
      <c r="AS14123" s="5"/>
      <c r="AT14123" s="3"/>
      <c r="AU14123" s="5"/>
      <c r="AV14123" s="3"/>
      <c r="AW14123" s="3"/>
      <c r="AX14123" s="3"/>
      <c r="AY14123" s="3"/>
      <c r="AZ14123" s="3"/>
      <c r="BA14123" s="3"/>
      <c r="BB14123" s="3"/>
      <c r="BC14123" s="3"/>
      <c r="BD14123" s="3"/>
      <c r="BE14123" s="3"/>
      <c r="BF14123" s="3"/>
      <c r="BG14123" s="3"/>
    </row>
    <row r="14124" spans="1:59" x14ac:dyDescent="0.25">
      <c r="A14124" s="2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5"/>
      <c r="M14124" s="5"/>
      <c r="AJ14124" s="5"/>
      <c r="AK14124" s="5"/>
      <c r="AL14124" s="3"/>
      <c r="AM14124" s="3"/>
      <c r="AN14124" s="5"/>
      <c r="AO14124" s="5"/>
      <c r="AP14124" s="5"/>
      <c r="AQ14124" s="5"/>
      <c r="AR14124" s="5"/>
      <c r="AS14124" s="5"/>
      <c r="AT14124" s="3"/>
      <c r="AU14124" s="5"/>
      <c r="AV14124" s="3"/>
      <c r="AW14124" s="3"/>
      <c r="AX14124" s="3"/>
      <c r="AY14124" s="3"/>
      <c r="AZ14124" s="3"/>
      <c r="BA14124" s="3"/>
      <c r="BB14124" s="3"/>
      <c r="BC14124" s="3"/>
      <c r="BD14124" s="3"/>
      <c r="BE14124" s="3"/>
      <c r="BF14124" s="3"/>
      <c r="BG14124" s="3"/>
    </row>
    <row r="14125" spans="1:59" x14ac:dyDescent="0.25">
      <c r="A14125" s="2"/>
      <c r="B14125" s="5"/>
      <c r="C14125" s="5"/>
      <c r="D14125" s="5"/>
      <c r="E14125" s="5"/>
      <c r="F14125" s="5"/>
      <c r="G14125" s="5"/>
      <c r="H14125" s="5"/>
      <c r="I14125" s="3"/>
      <c r="J14125" s="3"/>
      <c r="K14125" s="3"/>
      <c r="L14125" s="5"/>
      <c r="M14125" s="5"/>
      <c r="AJ14125" s="5"/>
      <c r="AK14125" s="5"/>
      <c r="AL14125" s="3"/>
      <c r="AM14125" s="3"/>
      <c r="AN14125" s="5"/>
      <c r="AO14125" s="5"/>
      <c r="AP14125" s="5"/>
      <c r="AQ14125" s="5"/>
      <c r="AR14125" s="5"/>
      <c r="AS14125" s="5"/>
      <c r="AT14125" s="3"/>
      <c r="AU14125" s="5"/>
      <c r="AV14125" s="3"/>
      <c r="AW14125" s="3"/>
      <c r="AX14125" s="3"/>
      <c r="AY14125" s="3"/>
      <c r="AZ14125" s="3"/>
      <c r="BA14125" s="3"/>
      <c r="BB14125" s="3"/>
      <c r="BC14125" s="3"/>
      <c r="BD14125" s="3"/>
      <c r="BE14125" s="3"/>
      <c r="BF14125" s="3"/>
      <c r="BG14125" s="3"/>
    </row>
    <row r="14126" spans="1:59" x14ac:dyDescent="0.25">
      <c r="A14126" s="2"/>
      <c r="B14126" s="5"/>
      <c r="C14126" s="5"/>
      <c r="D14126" s="5"/>
      <c r="E14126" s="5"/>
      <c r="F14126" s="5"/>
      <c r="G14126" s="5"/>
      <c r="H14126" s="5"/>
      <c r="I14126" s="5"/>
      <c r="J14126" s="3"/>
      <c r="K14126" s="3"/>
      <c r="L14126" s="5"/>
      <c r="M14126" s="5"/>
      <c r="AJ14126" s="5"/>
      <c r="AK14126" s="5"/>
      <c r="AL14126" s="3"/>
      <c r="AM14126" s="3"/>
      <c r="AN14126" s="5"/>
      <c r="AO14126" s="5"/>
      <c r="AP14126" s="5"/>
      <c r="AQ14126" s="5"/>
      <c r="AR14126" s="5"/>
      <c r="AS14126" s="5"/>
      <c r="AT14126" s="3"/>
      <c r="AU14126" s="5"/>
      <c r="AV14126" s="3"/>
      <c r="AW14126" s="3"/>
      <c r="AX14126" s="3"/>
      <c r="AY14126" s="3"/>
      <c r="AZ14126" s="3"/>
      <c r="BA14126" s="3"/>
      <c r="BB14126" s="3"/>
      <c r="BC14126" s="3"/>
      <c r="BD14126" s="3"/>
      <c r="BE14126" s="3"/>
      <c r="BF14126" s="3"/>
      <c r="BG14126" s="3"/>
    </row>
    <row r="14127" spans="1:59" x14ac:dyDescent="0.25">
      <c r="A14127" s="2"/>
      <c r="B14127" s="5"/>
      <c r="C14127" s="5"/>
      <c r="D14127" s="5"/>
      <c r="E14127" s="5"/>
      <c r="F14127" s="5"/>
      <c r="G14127" s="5"/>
      <c r="H14127" s="5"/>
      <c r="I14127" s="5"/>
      <c r="J14127" s="3"/>
      <c r="K14127" s="3"/>
      <c r="L14127" s="5"/>
      <c r="M14127" s="5"/>
      <c r="AJ14127" s="5"/>
      <c r="AK14127" s="5"/>
      <c r="AL14127" s="3"/>
      <c r="AM14127" s="3"/>
      <c r="AN14127" s="5"/>
      <c r="AO14127" s="5"/>
      <c r="AP14127" s="5"/>
      <c r="AQ14127" s="5"/>
      <c r="AR14127" s="5"/>
      <c r="AS14127" s="5"/>
      <c r="AT14127" s="3"/>
      <c r="AU14127" s="5"/>
      <c r="AV14127" s="3"/>
      <c r="AW14127" s="3"/>
      <c r="AX14127" s="3"/>
      <c r="AY14127" s="3"/>
      <c r="AZ14127" s="3"/>
      <c r="BA14127" s="3"/>
      <c r="BB14127" s="3"/>
      <c r="BC14127" s="3"/>
      <c r="BD14127" s="3"/>
      <c r="BE14127" s="3"/>
      <c r="BF14127" s="3"/>
      <c r="BG14127" s="3"/>
    </row>
    <row r="14128" spans="1:59" x14ac:dyDescent="0.25">
      <c r="A14128" s="2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5"/>
      <c r="M14128" s="5"/>
      <c r="AJ14128" s="5"/>
      <c r="AK14128" s="5"/>
      <c r="AL14128" s="3"/>
      <c r="AM14128" s="3"/>
      <c r="AN14128" s="5"/>
      <c r="AO14128" s="5"/>
      <c r="AP14128" s="5"/>
      <c r="AQ14128" s="5"/>
      <c r="AR14128" s="5"/>
      <c r="AS14128" s="5"/>
      <c r="AT14128" s="3"/>
      <c r="AU14128" s="5"/>
      <c r="AV14128" s="3"/>
      <c r="AW14128" s="3"/>
      <c r="AX14128" s="3"/>
      <c r="AY14128" s="3"/>
      <c r="AZ14128" s="3"/>
      <c r="BA14128" s="3"/>
      <c r="BB14128" s="3"/>
      <c r="BC14128" s="3"/>
      <c r="BD14128" s="3"/>
      <c r="BE14128" s="3"/>
      <c r="BF14128" s="3"/>
      <c r="BG14128" s="3"/>
    </row>
    <row r="14129" spans="1:59" x14ac:dyDescent="0.25">
      <c r="A14129" s="2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5"/>
      <c r="M14129" s="5"/>
      <c r="AJ14129" s="5"/>
      <c r="AK14129" s="5"/>
      <c r="AL14129" s="3"/>
      <c r="AM14129" s="3"/>
      <c r="AN14129" s="5"/>
      <c r="AO14129" s="5"/>
      <c r="AP14129" s="5"/>
      <c r="AQ14129" s="5"/>
      <c r="AR14129" s="5"/>
      <c r="AS14129" s="5"/>
      <c r="AT14129" s="3"/>
      <c r="AU14129" s="5"/>
      <c r="AV14129" s="3"/>
      <c r="AW14129" s="3"/>
      <c r="AX14129" s="3"/>
      <c r="AY14129" s="3"/>
      <c r="AZ14129" s="3"/>
      <c r="BA14129" s="3"/>
      <c r="BB14129" s="3"/>
      <c r="BC14129" s="3"/>
      <c r="BD14129" s="3"/>
      <c r="BE14129" s="3"/>
      <c r="BF14129" s="3"/>
      <c r="BG14129" s="3"/>
    </row>
    <row r="14130" spans="1:59" x14ac:dyDescent="0.25">
      <c r="A14130" s="2"/>
      <c r="B14130" s="5"/>
      <c r="C14130" s="5"/>
      <c r="D14130" s="5"/>
      <c r="E14130" s="5"/>
      <c r="F14130" s="5"/>
      <c r="G14130" s="5"/>
      <c r="H14130" s="5"/>
      <c r="I14130" s="5"/>
      <c r="J14130" s="3"/>
      <c r="K14130" s="5"/>
      <c r="L14130" s="5"/>
      <c r="M14130" s="5"/>
      <c r="AJ14130" s="5"/>
      <c r="AK14130" s="5"/>
      <c r="AL14130" s="3"/>
      <c r="AM14130" s="3"/>
      <c r="AN14130" s="5"/>
      <c r="AO14130" s="5"/>
      <c r="AP14130" s="5"/>
      <c r="AQ14130" s="5"/>
      <c r="AR14130" s="5"/>
      <c r="AS14130" s="5"/>
      <c r="AT14130" s="3"/>
      <c r="AU14130" s="5"/>
      <c r="AV14130" s="3"/>
      <c r="AW14130" s="3"/>
      <c r="AX14130" s="3"/>
      <c r="AY14130" s="3"/>
      <c r="AZ14130" s="3"/>
      <c r="BA14130" s="3"/>
      <c r="BB14130" s="3"/>
      <c r="BC14130" s="3"/>
      <c r="BD14130" s="3"/>
      <c r="BE14130" s="3"/>
      <c r="BF14130" s="3"/>
      <c r="BG14130" s="3"/>
    </row>
    <row r="14131" spans="1:59" x14ac:dyDescent="0.25">
      <c r="A14131" s="2"/>
      <c r="B14131" s="5"/>
      <c r="C14131" s="5"/>
      <c r="D14131" s="5"/>
      <c r="E14131" s="5"/>
      <c r="F14131" s="5"/>
      <c r="G14131" s="5"/>
      <c r="H14131" s="5"/>
      <c r="I14131" s="3"/>
      <c r="J14131" s="3"/>
      <c r="K14131" s="3"/>
      <c r="L14131" s="5"/>
      <c r="M14131" s="5"/>
      <c r="AJ14131" s="5"/>
      <c r="AK14131" s="5"/>
      <c r="AL14131" s="3"/>
      <c r="AM14131" s="3"/>
      <c r="AN14131" s="5"/>
      <c r="AO14131" s="5"/>
      <c r="AP14131" s="5"/>
      <c r="AQ14131" s="5"/>
      <c r="AR14131" s="5"/>
      <c r="AS14131" s="5"/>
      <c r="AT14131" s="3"/>
      <c r="AU14131" s="5"/>
      <c r="AV14131" s="3"/>
      <c r="AW14131" s="3"/>
      <c r="AX14131" s="3"/>
      <c r="AY14131" s="3"/>
      <c r="AZ14131" s="3"/>
      <c r="BA14131" s="3"/>
      <c r="BB14131" s="3"/>
      <c r="BC14131" s="3"/>
      <c r="BD14131" s="3"/>
      <c r="BE14131" s="3"/>
      <c r="BF14131" s="3"/>
      <c r="BG14131" s="3"/>
    </row>
    <row r="14132" spans="1:59" x14ac:dyDescent="0.25">
      <c r="A14132" s="2"/>
      <c r="B14132" s="5"/>
      <c r="C14132" s="5"/>
      <c r="D14132" s="5"/>
      <c r="E14132" s="5"/>
      <c r="F14132" s="5"/>
      <c r="G14132" s="5"/>
      <c r="H14132" s="5"/>
      <c r="I14132" s="5"/>
      <c r="J14132" s="3"/>
      <c r="K14132" s="3"/>
      <c r="L14132" s="5"/>
      <c r="M14132" s="5"/>
      <c r="AJ14132" s="5"/>
      <c r="AK14132" s="5"/>
      <c r="AL14132" s="3"/>
      <c r="AM14132" s="3"/>
      <c r="AN14132" s="5"/>
      <c r="AO14132" s="5"/>
      <c r="AP14132" s="5"/>
      <c r="AQ14132" s="5"/>
      <c r="AR14132" s="5"/>
      <c r="AS14132" s="5"/>
      <c r="AT14132" s="3"/>
      <c r="AU14132" s="5"/>
      <c r="AV14132" s="3"/>
      <c r="AW14132" s="3"/>
      <c r="AX14132" s="3"/>
      <c r="AY14132" s="3"/>
      <c r="AZ14132" s="3"/>
      <c r="BA14132" s="3"/>
      <c r="BB14132" s="3"/>
      <c r="BC14132" s="3"/>
      <c r="BD14132" s="3"/>
      <c r="BE14132" s="3"/>
      <c r="BF14132" s="3"/>
      <c r="BG14132" s="3"/>
    </row>
    <row r="14133" spans="1:59" x14ac:dyDescent="0.25">
      <c r="A14133" s="2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5"/>
      <c r="M14133" s="5"/>
      <c r="AJ14133" s="5"/>
      <c r="AK14133" s="5"/>
      <c r="AL14133" s="3"/>
      <c r="AM14133" s="3"/>
      <c r="AN14133" s="5"/>
      <c r="AO14133" s="5"/>
      <c r="AP14133" s="5"/>
      <c r="AQ14133" s="5"/>
      <c r="AR14133" s="5"/>
      <c r="AS14133" s="5"/>
      <c r="AT14133" s="3"/>
      <c r="AU14133" s="5"/>
      <c r="AV14133" s="3"/>
      <c r="AW14133" s="3"/>
      <c r="AX14133" s="3"/>
      <c r="AY14133" s="3"/>
      <c r="AZ14133" s="3"/>
      <c r="BA14133" s="3"/>
      <c r="BB14133" s="3"/>
      <c r="BC14133" s="3"/>
      <c r="BD14133" s="3"/>
      <c r="BE14133" s="3"/>
      <c r="BF14133" s="3"/>
      <c r="BG14133" s="3"/>
    </row>
    <row r="14134" spans="1:59" x14ac:dyDescent="0.25">
      <c r="A14134" s="2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5"/>
      <c r="M14134" s="5"/>
      <c r="AJ14134" s="5"/>
      <c r="AK14134" s="5"/>
      <c r="AL14134" s="3"/>
      <c r="AM14134" s="3"/>
      <c r="AN14134" s="5"/>
      <c r="AO14134" s="5"/>
      <c r="AP14134" s="5"/>
      <c r="AQ14134" s="5"/>
      <c r="AR14134" s="5"/>
      <c r="AS14134" s="5"/>
      <c r="AT14134" s="3"/>
      <c r="AU14134" s="5"/>
      <c r="AV14134" s="3"/>
      <c r="AW14134" s="3"/>
      <c r="AX14134" s="3"/>
      <c r="AY14134" s="3"/>
      <c r="AZ14134" s="3"/>
      <c r="BA14134" s="3"/>
      <c r="BB14134" s="3"/>
      <c r="BC14134" s="3"/>
      <c r="BD14134" s="3"/>
      <c r="BE14134" s="3"/>
      <c r="BF14134" s="3"/>
      <c r="BG14134" s="3"/>
    </row>
    <row r="14135" spans="1:59" x14ac:dyDescent="0.25">
      <c r="A14135" s="2"/>
      <c r="B14135" s="5"/>
      <c r="C14135" s="5"/>
      <c r="D14135" s="5"/>
      <c r="E14135" s="5"/>
      <c r="F14135" s="5"/>
      <c r="G14135" s="5"/>
      <c r="H14135" s="5"/>
      <c r="I14135" s="3"/>
      <c r="J14135" s="3"/>
      <c r="K14135" s="5"/>
      <c r="L14135" s="5"/>
      <c r="M14135" s="5"/>
      <c r="AJ14135" s="5"/>
      <c r="AK14135" s="5"/>
      <c r="AL14135" s="3"/>
      <c r="AM14135" s="3"/>
      <c r="AN14135" s="5"/>
      <c r="AO14135" s="5"/>
      <c r="AP14135" s="5"/>
      <c r="AQ14135" s="5"/>
      <c r="AR14135" s="5"/>
      <c r="AS14135" s="5"/>
      <c r="AT14135" s="3"/>
      <c r="AU14135" s="5"/>
      <c r="AV14135" s="3"/>
      <c r="AW14135" s="3"/>
      <c r="AX14135" s="3"/>
      <c r="AY14135" s="3"/>
      <c r="AZ14135" s="3"/>
      <c r="BA14135" s="3"/>
      <c r="BB14135" s="3"/>
      <c r="BC14135" s="3"/>
      <c r="BD14135" s="3"/>
      <c r="BE14135" s="3"/>
      <c r="BF14135" s="3"/>
      <c r="BG14135" s="3"/>
    </row>
    <row r="14136" spans="1:59" x14ac:dyDescent="0.25">
      <c r="A14136" s="2"/>
      <c r="B14136" s="5"/>
      <c r="C14136" s="5"/>
      <c r="D14136" s="5"/>
      <c r="E14136" s="5"/>
      <c r="F14136" s="5"/>
      <c r="G14136" s="5"/>
      <c r="H14136" s="5"/>
      <c r="I14136" s="5"/>
      <c r="J14136" s="3"/>
      <c r="K14136" s="3"/>
      <c r="L14136" s="5"/>
      <c r="M14136" s="5"/>
      <c r="AJ14136" s="5"/>
      <c r="AK14136" s="5"/>
      <c r="AL14136" s="3"/>
      <c r="AM14136" s="3"/>
      <c r="AN14136" s="5"/>
      <c r="AO14136" s="5"/>
      <c r="AP14136" s="5"/>
      <c r="AQ14136" s="5"/>
      <c r="AR14136" s="5"/>
      <c r="AS14136" s="5"/>
      <c r="AT14136" s="3"/>
      <c r="AU14136" s="5"/>
      <c r="AV14136" s="3"/>
      <c r="AW14136" s="3"/>
      <c r="AX14136" s="3"/>
      <c r="AY14136" s="3"/>
      <c r="AZ14136" s="3"/>
      <c r="BA14136" s="3"/>
      <c r="BB14136" s="3"/>
      <c r="BC14136" s="3"/>
      <c r="BD14136" s="3"/>
      <c r="BE14136" s="3"/>
      <c r="BF14136" s="3"/>
      <c r="BG14136" s="3"/>
    </row>
    <row r="14137" spans="1:59" x14ac:dyDescent="0.25">
      <c r="A14137" s="2"/>
      <c r="B14137" s="5"/>
      <c r="C14137" s="5"/>
      <c r="D14137" s="5"/>
      <c r="E14137" s="5"/>
      <c r="F14137" s="5"/>
      <c r="G14137" s="5"/>
      <c r="H14137" s="5"/>
      <c r="I14137" s="3"/>
      <c r="J14137" s="3"/>
      <c r="K14137" s="3"/>
      <c r="L14137" s="5"/>
      <c r="M14137" s="5"/>
      <c r="AJ14137" s="5"/>
      <c r="AK14137" s="5"/>
      <c r="AL14137" s="3"/>
      <c r="AM14137" s="3"/>
      <c r="AN14137" s="5"/>
      <c r="AO14137" s="5"/>
      <c r="AP14137" s="5"/>
      <c r="AQ14137" s="5"/>
      <c r="AR14137" s="5"/>
      <c r="AS14137" s="5"/>
      <c r="AT14137" s="3"/>
      <c r="AU14137" s="5"/>
      <c r="AV14137" s="3"/>
      <c r="AW14137" s="3"/>
      <c r="AX14137" s="3"/>
      <c r="AY14137" s="3"/>
      <c r="AZ14137" s="3"/>
      <c r="BA14137" s="3"/>
      <c r="BB14137" s="3"/>
      <c r="BC14137" s="3"/>
      <c r="BD14137" s="3"/>
      <c r="BE14137" s="3"/>
      <c r="BF14137" s="3"/>
      <c r="BG14137" s="3"/>
    </row>
    <row r="14138" spans="1:59" x14ac:dyDescent="0.25">
      <c r="A14138" s="2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5"/>
      <c r="M14138" s="5"/>
      <c r="AJ14138" s="5"/>
      <c r="AK14138" s="5"/>
      <c r="AL14138" s="3"/>
      <c r="AM14138" s="3"/>
      <c r="AN14138" s="5"/>
      <c r="AO14138" s="5"/>
      <c r="AP14138" s="5"/>
      <c r="AQ14138" s="5"/>
      <c r="AR14138" s="5"/>
      <c r="AS14138" s="5"/>
      <c r="AT14138" s="3"/>
      <c r="AU14138" s="5"/>
      <c r="AV14138" s="3"/>
      <c r="AW14138" s="3"/>
      <c r="AX14138" s="3"/>
      <c r="AY14138" s="3"/>
      <c r="AZ14138" s="3"/>
      <c r="BA14138" s="3"/>
      <c r="BB14138" s="3"/>
      <c r="BC14138" s="3"/>
      <c r="BD14138" s="3"/>
      <c r="BE14138" s="3"/>
      <c r="BF14138" s="3"/>
      <c r="BG14138" s="3"/>
    </row>
    <row r="14139" spans="1:59" x14ac:dyDescent="0.25">
      <c r="A14139" s="2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5"/>
      <c r="M14139" s="5"/>
      <c r="AJ14139" s="5"/>
      <c r="AK14139" s="5"/>
      <c r="AL14139" s="3"/>
      <c r="AM14139" s="3"/>
      <c r="AN14139" s="5"/>
      <c r="AO14139" s="5"/>
      <c r="AP14139" s="5"/>
      <c r="AQ14139" s="5"/>
      <c r="AR14139" s="5"/>
      <c r="AS14139" s="5"/>
      <c r="AT14139" s="3"/>
      <c r="AU14139" s="5"/>
      <c r="AV14139" s="3"/>
      <c r="AW14139" s="3"/>
      <c r="AX14139" s="3"/>
      <c r="AY14139" s="3"/>
      <c r="AZ14139" s="3"/>
      <c r="BA14139" s="3"/>
      <c r="BB14139" s="3"/>
      <c r="BC14139" s="3"/>
      <c r="BD14139" s="3"/>
      <c r="BE14139" s="3"/>
      <c r="BF14139" s="3"/>
      <c r="BG14139" s="3"/>
    </row>
    <row r="14140" spans="1:59" x14ac:dyDescent="0.25">
      <c r="A14140" s="2"/>
      <c r="B14140" s="5"/>
      <c r="C14140" s="5"/>
      <c r="D14140" s="5"/>
      <c r="E14140" s="5"/>
      <c r="F14140" s="5"/>
      <c r="G14140" s="5"/>
      <c r="H14140" s="5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5"/>
      <c r="AK14140" s="5"/>
      <c r="AL14140" s="3"/>
      <c r="AM14140" s="3"/>
      <c r="AN14140" s="5"/>
      <c r="AO14140" s="5"/>
      <c r="AP14140" s="5"/>
      <c r="AQ14140" s="5"/>
      <c r="AR14140" s="5"/>
      <c r="AS14140" s="5"/>
      <c r="AT14140" s="3"/>
      <c r="AU14140" s="5"/>
      <c r="AV14140" s="3"/>
      <c r="AW14140" s="3"/>
      <c r="AX14140" s="3"/>
      <c r="AY14140" s="3"/>
      <c r="AZ14140" s="3"/>
      <c r="BA14140" s="3"/>
      <c r="BB14140" s="3"/>
      <c r="BC14140" s="3"/>
      <c r="BD14140" s="3"/>
      <c r="BE14140" s="3"/>
      <c r="BF14140" s="3"/>
      <c r="BG14140" s="3"/>
    </row>
    <row r="14141" spans="1:59" x14ac:dyDescent="0.25">
      <c r="A14141" s="2"/>
      <c r="B14141" s="5"/>
      <c r="C14141" s="5"/>
      <c r="D14141" s="5"/>
      <c r="E14141" s="5"/>
      <c r="F14141" s="5"/>
      <c r="G14141" s="5"/>
      <c r="H14141" s="5"/>
      <c r="I14141" s="3"/>
      <c r="J14141" s="5"/>
      <c r="K14141" s="5"/>
      <c r="L14141" s="5"/>
      <c r="M14141" s="5"/>
      <c r="AJ14141" s="5"/>
      <c r="AK14141" s="5"/>
      <c r="AL14141" s="3"/>
      <c r="AM14141" s="3"/>
      <c r="AN14141" s="5"/>
      <c r="AO14141" s="5"/>
      <c r="AP14141" s="5"/>
      <c r="AQ14141" s="5"/>
      <c r="AR14141" s="5"/>
      <c r="AS14141" s="5"/>
      <c r="AT14141" s="3"/>
      <c r="AU14141" s="5"/>
      <c r="AV14141" s="3"/>
      <c r="AW14141" s="3"/>
      <c r="AX14141" s="3"/>
      <c r="AY14141" s="3"/>
      <c r="AZ14141" s="3"/>
      <c r="BA14141" s="3"/>
      <c r="BB14141" s="3"/>
      <c r="BC14141" s="3"/>
      <c r="BD14141" s="3"/>
      <c r="BE14141" s="3"/>
      <c r="BF14141" s="3"/>
      <c r="BG14141" s="3"/>
    </row>
    <row r="14142" spans="1:59" x14ac:dyDescent="0.25">
      <c r="A14142" s="2"/>
      <c r="B14142" s="5"/>
      <c r="C14142" s="5"/>
      <c r="D14142" s="5"/>
      <c r="E14142" s="5"/>
      <c r="F14142" s="5"/>
      <c r="G14142" s="5"/>
      <c r="H14142" s="5"/>
      <c r="I14142" s="3"/>
      <c r="J14142" s="5"/>
      <c r="K14142" s="5"/>
      <c r="L14142" s="5"/>
      <c r="M14142" s="5"/>
      <c r="AJ14142" s="5"/>
      <c r="AK14142" s="5"/>
      <c r="AL14142" s="3"/>
      <c r="AM14142" s="3"/>
      <c r="AN14142" s="5"/>
      <c r="AO14142" s="5"/>
      <c r="AP14142" s="5"/>
      <c r="AQ14142" s="5"/>
      <c r="AR14142" s="5"/>
      <c r="AS14142" s="5"/>
      <c r="AT14142" s="3"/>
      <c r="AU14142" s="5"/>
      <c r="AV14142" s="3"/>
      <c r="AW14142" s="3"/>
      <c r="AX14142" s="3"/>
      <c r="AY14142" s="3"/>
      <c r="AZ14142" s="3"/>
      <c r="BA14142" s="3"/>
      <c r="BB14142" s="3"/>
      <c r="BC14142" s="3"/>
      <c r="BD14142" s="3"/>
      <c r="BE14142" s="3"/>
      <c r="BF14142" s="3"/>
      <c r="BG14142" s="3"/>
    </row>
    <row r="14143" spans="1:59" x14ac:dyDescent="0.25">
      <c r="A14143" s="2"/>
      <c r="B14143" s="5"/>
      <c r="C14143" s="5"/>
      <c r="D14143" s="5"/>
      <c r="E14143" s="5"/>
      <c r="F14143" s="5"/>
      <c r="G14143" s="5"/>
      <c r="H14143" s="5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5"/>
      <c r="AK14143" s="5"/>
      <c r="AL14143" s="3"/>
      <c r="AM14143" s="3"/>
      <c r="AN14143" s="5"/>
      <c r="AO14143" s="5"/>
      <c r="AP14143" s="5"/>
      <c r="AQ14143" s="5"/>
      <c r="AR14143" s="5"/>
      <c r="AS14143" s="5"/>
      <c r="AT14143" s="3"/>
      <c r="AU14143" s="5"/>
      <c r="AV14143" s="3"/>
      <c r="AW14143" s="3"/>
      <c r="AX14143" s="3"/>
      <c r="AY14143" s="3"/>
      <c r="AZ14143" s="3"/>
      <c r="BA14143" s="3"/>
      <c r="BB14143" s="3"/>
      <c r="BC14143" s="3"/>
      <c r="BD14143" s="3"/>
      <c r="BE14143" s="3"/>
      <c r="BF14143" s="3"/>
      <c r="BG14143" s="3"/>
    </row>
    <row r="14144" spans="1:59" x14ac:dyDescent="0.25">
      <c r="A14144" s="2"/>
      <c r="B14144" s="5"/>
      <c r="C14144" s="5"/>
      <c r="D14144" s="5"/>
      <c r="E14144" s="5"/>
      <c r="F14144" s="5"/>
      <c r="G14144" s="5"/>
      <c r="H14144" s="5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5"/>
      <c r="AK14144" s="5"/>
      <c r="AL14144" s="3"/>
      <c r="AM14144" s="3"/>
      <c r="AN14144" s="5"/>
      <c r="AO14144" s="5"/>
      <c r="AP14144" s="5"/>
      <c r="AQ14144" s="5"/>
      <c r="AR14144" s="5"/>
      <c r="AS14144" s="5"/>
      <c r="AT14144" s="3"/>
      <c r="AU14144" s="5"/>
      <c r="AV14144" s="3"/>
      <c r="AW14144" s="3"/>
      <c r="AX14144" s="3"/>
      <c r="AY14144" s="3"/>
      <c r="AZ14144" s="3"/>
      <c r="BA14144" s="3"/>
      <c r="BB14144" s="3"/>
      <c r="BC14144" s="3"/>
      <c r="BD14144" s="3"/>
      <c r="BE14144" s="3"/>
      <c r="BF14144" s="3"/>
      <c r="BG14144" s="3"/>
    </row>
    <row r="14145" spans="1:59" x14ac:dyDescent="0.25">
      <c r="A14145" s="2"/>
      <c r="B14145" s="5"/>
      <c r="C14145" s="5"/>
      <c r="D14145" s="5"/>
      <c r="E14145" s="5"/>
      <c r="F14145" s="5"/>
      <c r="G14145" s="5"/>
      <c r="H14145" s="5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5"/>
      <c r="AK14145" s="5"/>
      <c r="AL14145" s="3"/>
      <c r="AM14145" s="3"/>
      <c r="AN14145" s="5"/>
      <c r="AO14145" s="5"/>
      <c r="AP14145" s="5"/>
      <c r="AQ14145" s="5"/>
      <c r="AR14145" s="5"/>
      <c r="AS14145" s="5"/>
      <c r="AT14145" s="3"/>
      <c r="AU14145" s="5"/>
      <c r="AV14145" s="3"/>
      <c r="AW14145" s="3"/>
      <c r="AX14145" s="3"/>
      <c r="AY14145" s="3"/>
      <c r="AZ14145" s="3"/>
      <c r="BA14145" s="3"/>
      <c r="BB14145" s="3"/>
      <c r="BC14145" s="3"/>
      <c r="BD14145" s="3"/>
      <c r="BE14145" s="3"/>
      <c r="BF14145" s="3"/>
      <c r="BG14145" s="3"/>
    </row>
    <row r="14146" spans="1:59" x14ac:dyDescent="0.25">
      <c r="A14146" s="2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  <c r="L14146" s="5"/>
      <c r="M14146" s="5"/>
      <c r="AJ14146" s="5"/>
      <c r="AK14146" s="5"/>
      <c r="AL14146" s="3"/>
      <c r="AM14146" s="3"/>
      <c r="AN14146" s="5"/>
      <c r="AO14146" s="5"/>
      <c r="AP14146" s="5"/>
      <c r="AQ14146" s="5"/>
      <c r="AR14146" s="5"/>
      <c r="AS14146" s="5"/>
      <c r="AT14146" s="3"/>
      <c r="AU14146" s="5"/>
      <c r="AV14146" s="3"/>
      <c r="AW14146" s="3"/>
      <c r="AX14146" s="3"/>
      <c r="AY14146" s="3"/>
      <c r="AZ14146" s="3"/>
      <c r="BA14146" s="3"/>
      <c r="BB14146" s="3"/>
      <c r="BC14146" s="3"/>
      <c r="BD14146" s="3"/>
      <c r="BE14146" s="3"/>
      <c r="BF14146" s="3"/>
      <c r="BG14146" s="3"/>
    </row>
    <row r="14147" spans="1:59" x14ac:dyDescent="0.25">
      <c r="A14147" s="2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  <c r="L14147" s="5"/>
      <c r="M14147" s="5"/>
      <c r="AJ14147" s="5"/>
      <c r="AK14147" s="5"/>
      <c r="AL14147" s="3"/>
      <c r="AM14147" s="3"/>
      <c r="AN14147" s="5"/>
      <c r="AO14147" s="5"/>
      <c r="AP14147" s="5"/>
      <c r="AQ14147" s="5"/>
      <c r="AR14147" s="5"/>
      <c r="AS14147" s="5"/>
      <c r="AT14147" s="3"/>
      <c r="AU14147" s="5"/>
      <c r="AV14147" s="3"/>
      <c r="AW14147" s="3"/>
      <c r="AX14147" s="3"/>
      <c r="AY14147" s="3"/>
      <c r="AZ14147" s="3"/>
      <c r="BA14147" s="3"/>
      <c r="BB14147" s="3"/>
      <c r="BC14147" s="3"/>
      <c r="BD14147" s="3"/>
      <c r="BE14147" s="3"/>
      <c r="BF14147" s="3"/>
      <c r="BG14147" s="3"/>
    </row>
    <row r="14148" spans="1:59" x14ac:dyDescent="0.25">
      <c r="A14148" s="2"/>
      <c r="B14148" s="5"/>
      <c r="C14148" s="5"/>
      <c r="D14148" s="5"/>
      <c r="E14148" s="5"/>
      <c r="F14148" s="5"/>
      <c r="G14148" s="5"/>
      <c r="H14148" s="5"/>
      <c r="I14148" s="5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5"/>
      <c r="AK14148" s="5"/>
      <c r="AL14148" s="3"/>
      <c r="AM14148" s="3"/>
      <c r="AN14148" s="5"/>
      <c r="AO14148" s="5"/>
      <c r="AP14148" s="5"/>
      <c r="AQ14148" s="5"/>
      <c r="AR14148" s="5"/>
      <c r="AS14148" s="5"/>
      <c r="AT14148" s="3"/>
      <c r="AU14148" s="5"/>
      <c r="AV14148" s="3"/>
      <c r="AW14148" s="3"/>
      <c r="AX14148" s="3"/>
      <c r="AY14148" s="3"/>
      <c r="AZ14148" s="3"/>
      <c r="BA14148" s="3"/>
      <c r="BB14148" s="3"/>
      <c r="BC14148" s="3"/>
      <c r="BD14148" s="3"/>
      <c r="BE14148" s="3"/>
      <c r="BF14148" s="3"/>
      <c r="BG14148" s="3"/>
    </row>
    <row r="14149" spans="1:59" x14ac:dyDescent="0.25">
      <c r="A14149" s="2"/>
      <c r="B14149" s="5"/>
      <c r="C14149" s="5"/>
      <c r="D14149" s="5"/>
      <c r="E14149" s="5"/>
      <c r="F14149" s="5"/>
      <c r="G14149" s="5"/>
      <c r="H14149" s="5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5"/>
      <c r="AK14149" s="5"/>
      <c r="AL14149" s="3"/>
      <c r="AM14149" s="3"/>
      <c r="AN14149" s="5"/>
      <c r="AO14149" s="5"/>
      <c r="AP14149" s="5"/>
      <c r="AQ14149" s="5"/>
      <c r="AR14149" s="5"/>
      <c r="AS14149" s="5"/>
      <c r="AT14149" s="3"/>
      <c r="AU14149" s="5"/>
      <c r="AV14149" s="3"/>
      <c r="AW14149" s="3"/>
      <c r="AX14149" s="3"/>
      <c r="AY14149" s="3"/>
      <c r="AZ14149" s="3"/>
      <c r="BA14149" s="3"/>
      <c r="BB14149" s="3"/>
      <c r="BC14149" s="3"/>
      <c r="BD14149" s="3"/>
      <c r="BE14149" s="3"/>
      <c r="BF14149" s="3"/>
      <c r="BG14149" s="3"/>
    </row>
    <row r="14150" spans="1:59" x14ac:dyDescent="0.25">
      <c r="A14150" s="2"/>
      <c r="B14150" s="5"/>
      <c r="C14150" s="5"/>
      <c r="D14150" s="5"/>
      <c r="E14150" s="5"/>
      <c r="F14150" s="5"/>
      <c r="G14150" s="5"/>
      <c r="H14150" s="5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5"/>
      <c r="AK14150" s="5"/>
      <c r="AL14150" s="3"/>
      <c r="AM14150" s="3"/>
      <c r="AN14150" s="5"/>
      <c r="AO14150" s="5"/>
      <c r="AP14150" s="5"/>
      <c r="AQ14150" s="5"/>
      <c r="AR14150" s="5"/>
      <c r="AS14150" s="5"/>
      <c r="AT14150" s="3"/>
      <c r="AU14150" s="5"/>
      <c r="AV14150" s="3"/>
      <c r="AW14150" s="3"/>
      <c r="AX14150" s="3"/>
      <c r="AY14150" s="3"/>
      <c r="AZ14150" s="3"/>
      <c r="BA14150" s="3"/>
      <c r="BB14150" s="3"/>
      <c r="BC14150" s="3"/>
      <c r="BD14150" s="3"/>
      <c r="BE14150" s="3"/>
      <c r="BF14150" s="3"/>
      <c r="BG14150" s="3"/>
    </row>
    <row r="14151" spans="1:59" x14ac:dyDescent="0.25">
      <c r="A14151" s="2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5"/>
      <c r="M14151" s="5"/>
      <c r="AJ14151" s="5"/>
      <c r="AK14151" s="5"/>
      <c r="AL14151" s="3"/>
      <c r="AM14151" s="3"/>
      <c r="AN14151" s="5"/>
      <c r="AO14151" s="5"/>
      <c r="AP14151" s="5"/>
      <c r="AQ14151" s="5"/>
      <c r="AR14151" s="5"/>
      <c r="AS14151" s="5"/>
      <c r="AT14151" s="3"/>
      <c r="AU14151" s="5"/>
      <c r="AV14151" s="3"/>
      <c r="AW14151" s="3"/>
      <c r="AX14151" s="3"/>
      <c r="AY14151" s="3"/>
      <c r="AZ14151" s="3"/>
      <c r="BA14151" s="3"/>
      <c r="BB14151" s="3"/>
      <c r="BC14151" s="3"/>
      <c r="BD14151" s="3"/>
      <c r="BE14151" s="3"/>
      <c r="BF14151" s="3"/>
      <c r="BG14151" s="3"/>
    </row>
    <row r="14152" spans="1:59" x14ac:dyDescent="0.25">
      <c r="A14152" s="2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5"/>
      <c r="M14152" s="5"/>
      <c r="AJ14152" s="5"/>
      <c r="AK14152" s="5"/>
      <c r="AL14152" s="3"/>
      <c r="AM14152" s="3"/>
      <c r="AN14152" s="5"/>
      <c r="AO14152" s="5"/>
      <c r="AP14152" s="5"/>
      <c r="AQ14152" s="5"/>
      <c r="AR14152" s="5"/>
      <c r="AS14152" s="5"/>
      <c r="AT14152" s="3"/>
      <c r="AU14152" s="5"/>
      <c r="AV14152" s="3"/>
      <c r="AW14152" s="3"/>
      <c r="AX14152" s="3"/>
      <c r="AY14152" s="3"/>
      <c r="AZ14152" s="3"/>
      <c r="BA14152" s="3"/>
      <c r="BB14152" s="3"/>
      <c r="BC14152" s="3"/>
      <c r="BD14152" s="3"/>
      <c r="BE14152" s="3"/>
      <c r="BF14152" s="3"/>
      <c r="BG14152" s="3"/>
    </row>
    <row r="14153" spans="1:59" x14ac:dyDescent="0.25">
      <c r="A14153" s="2"/>
      <c r="B14153" s="5"/>
      <c r="C14153" s="5"/>
      <c r="D14153" s="5"/>
      <c r="E14153" s="5"/>
      <c r="F14153" s="5"/>
      <c r="G14153" s="5"/>
      <c r="H14153" s="5"/>
      <c r="I14153" s="5"/>
      <c r="J14153" s="5"/>
      <c r="K14153" s="3"/>
      <c r="L14153" s="5"/>
      <c r="M14153" s="5"/>
      <c r="AJ14153" s="5"/>
      <c r="AK14153" s="5"/>
      <c r="AL14153" s="3"/>
      <c r="AM14153" s="3"/>
      <c r="AN14153" s="5"/>
      <c r="AO14153" s="5"/>
      <c r="AP14153" s="5"/>
      <c r="AQ14153" s="5"/>
      <c r="AR14153" s="5"/>
      <c r="AS14153" s="5"/>
      <c r="AT14153" s="3"/>
      <c r="AU14153" s="5"/>
      <c r="AV14153" s="3"/>
      <c r="AW14153" s="3"/>
      <c r="AX14153" s="3"/>
      <c r="AY14153" s="3"/>
      <c r="AZ14153" s="3"/>
      <c r="BA14153" s="3"/>
      <c r="BB14153" s="3"/>
      <c r="BC14153" s="3"/>
      <c r="BD14153" s="3"/>
      <c r="BE14153" s="3"/>
      <c r="BF14153" s="3"/>
      <c r="BG14153" s="3"/>
    </row>
    <row r="14154" spans="1:59" x14ac:dyDescent="0.25">
      <c r="A14154" s="2"/>
      <c r="B14154" s="5"/>
      <c r="C14154" s="5"/>
      <c r="D14154" s="5"/>
      <c r="E14154" s="5"/>
      <c r="F14154" s="5"/>
      <c r="G14154" s="5"/>
      <c r="H14154" s="5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5"/>
      <c r="AK14154" s="5"/>
      <c r="AL14154" s="3"/>
      <c r="AM14154" s="3"/>
      <c r="AN14154" s="5"/>
      <c r="AO14154" s="5"/>
      <c r="AP14154" s="5"/>
      <c r="AQ14154" s="5"/>
      <c r="AR14154" s="5"/>
      <c r="AS14154" s="5"/>
      <c r="AT14154" s="3"/>
      <c r="AU14154" s="5"/>
      <c r="AV14154" s="3"/>
      <c r="AW14154" s="3"/>
      <c r="AX14154" s="3"/>
      <c r="AY14154" s="3"/>
      <c r="AZ14154" s="3"/>
      <c r="BA14154" s="3"/>
      <c r="BB14154" s="3"/>
      <c r="BC14154" s="3"/>
      <c r="BD14154" s="3"/>
      <c r="BE14154" s="3"/>
      <c r="BF14154" s="3"/>
      <c r="BG14154" s="3"/>
    </row>
    <row r="14155" spans="1:59" x14ac:dyDescent="0.25">
      <c r="A14155" s="2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5"/>
      <c r="M14155" s="5"/>
      <c r="AJ14155" s="5"/>
      <c r="AK14155" s="5"/>
      <c r="AL14155" s="3"/>
      <c r="AM14155" s="3"/>
      <c r="AN14155" s="5"/>
      <c r="AO14155" s="5"/>
      <c r="AP14155" s="5"/>
      <c r="AQ14155" s="5"/>
      <c r="AR14155" s="5"/>
      <c r="AS14155" s="5"/>
      <c r="AT14155" s="3"/>
      <c r="AU14155" s="5"/>
      <c r="AV14155" s="3"/>
      <c r="AW14155" s="3"/>
      <c r="AX14155" s="3"/>
      <c r="AY14155" s="3"/>
      <c r="AZ14155" s="3"/>
      <c r="BA14155" s="3"/>
      <c r="BB14155" s="3"/>
      <c r="BC14155" s="3"/>
      <c r="BD14155" s="3"/>
      <c r="BE14155" s="3"/>
      <c r="BF14155" s="3"/>
      <c r="BG14155" s="3"/>
    </row>
    <row r="14156" spans="1:59" x14ac:dyDescent="0.25">
      <c r="A14156" s="2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  <c r="L14156" s="5"/>
      <c r="M14156" s="5"/>
      <c r="AJ14156" s="5"/>
      <c r="AK14156" s="5"/>
      <c r="AL14156" s="3"/>
      <c r="AM14156" s="3"/>
      <c r="AN14156" s="5"/>
      <c r="AO14156" s="5"/>
      <c r="AP14156" s="5"/>
      <c r="AQ14156" s="5"/>
      <c r="AR14156" s="5"/>
      <c r="AS14156" s="5"/>
      <c r="AT14156" s="3"/>
      <c r="AU14156" s="5"/>
      <c r="AV14156" s="3"/>
      <c r="AW14156" s="3"/>
      <c r="AX14156" s="3"/>
      <c r="AY14156" s="3"/>
      <c r="AZ14156" s="3"/>
      <c r="BA14156" s="3"/>
      <c r="BB14156" s="3"/>
      <c r="BC14156" s="3"/>
      <c r="BD14156" s="3"/>
      <c r="BE14156" s="3"/>
      <c r="BF14156" s="3"/>
      <c r="BG14156" s="3"/>
    </row>
    <row r="14157" spans="1:59" x14ac:dyDescent="0.25">
      <c r="A14157" s="2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5"/>
      <c r="M14157" s="5"/>
      <c r="AJ14157" s="5"/>
      <c r="AK14157" s="5"/>
      <c r="AL14157" s="3"/>
      <c r="AM14157" s="3"/>
      <c r="AN14157" s="5"/>
      <c r="AO14157" s="5"/>
      <c r="AP14157" s="5"/>
      <c r="AQ14157" s="5"/>
      <c r="AR14157" s="5"/>
      <c r="AS14157" s="5"/>
      <c r="AT14157" s="3"/>
      <c r="AU14157" s="5"/>
      <c r="AV14157" s="3"/>
      <c r="AW14157" s="3"/>
      <c r="AX14157" s="3"/>
      <c r="AY14157" s="3"/>
      <c r="AZ14157" s="3"/>
      <c r="BA14157" s="3"/>
      <c r="BB14157" s="3"/>
      <c r="BC14157" s="3"/>
      <c r="BD14157" s="3"/>
      <c r="BE14157" s="3"/>
      <c r="BF14157" s="3"/>
      <c r="BG14157" s="3"/>
    </row>
    <row r="14158" spans="1:59" x14ac:dyDescent="0.25">
      <c r="A14158" s="2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  <c r="L14158" s="5"/>
      <c r="M14158" s="5"/>
      <c r="AJ14158" s="5"/>
      <c r="AK14158" s="5"/>
      <c r="AL14158" s="3"/>
      <c r="AM14158" s="3"/>
      <c r="AN14158" s="5"/>
      <c r="AO14158" s="5"/>
      <c r="AP14158" s="5"/>
      <c r="AQ14158" s="5"/>
      <c r="AR14158" s="5"/>
      <c r="AS14158" s="5"/>
      <c r="AT14158" s="3"/>
      <c r="AU14158" s="5"/>
      <c r="AV14158" s="3"/>
      <c r="AW14158" s="3"/>
      <c r="AX14158" s="3"/>
      <c r="AY14158" s="3"/>
      <c r="AZ14158" s="3"/>
      <c r="BA14158" s="3"/>
      <c r="BB14158" s="3"/>
      <c r="BC14158" s="3"/>
      <c r="BD14158" s="3"/>
      <c r="BE14158" s="3"/>
      <c r="BF14158" s="3"/>
      <c r="BG14158" s="3"/>
    </row>
    <row r="14159" spans="1:59" x14ac:dyDescent="0.25">
      <c r="A14159" s="2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5"/>
      <c r="M14159" s="5"/>
      <c r="AJ14159" s="5"/>
      <c r="AK14159" s="5"/>
      <c r="AL14159" s="3"/>
      <c r="AM14159" s="3"/>
      <c r="AN14159" s="5"/>
      <c r="AO14159" s="5"/>
      <c r="AP14159" s="5"/>
      <c r="AQ14159" s="5"/>
      <c r="AR14159" s="5"/>
      <c r="AS14159" s="5"/>
      <c r="AT14159" s="3"/>
      <c r="AU14159" s="5"/>
      <c r="AV14159" s="3"/>
      <c r="AW14159" s="3"/>
      <c r="AX14159" s="3"/>
      <c r="AY14159" s="3"/>
      <c r="AZ14159" s="3"/>
      <c r="BA14159" s="3"/>
      <c r="BB14159" s="3"/>
      <c r="BC14159" s="3"/>
      <c r="BD14159" s="3"/>
      <c r="BE14159" s="3"/>
      <c r="BF14159" s="3"/>
      <c r="BG14159" s="3"/>
    </row>
    <row r="14160" spans="1:59" x14ac:dyDescent="0.25">
      <c r="A14160" s="2"/>
      <c r="B14160" s="5"/>
      <c r="C14160" s="5"/>
      <c r="D14160" s="5"/>
      <c r="E14160" s="5"/>
      <c r="F14160" s="5"/>
      <c r="G14160" s="5"/>
      <c r="H14160" s="5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5"/>
      <c r="AK14160" s="5"/>
      <c r="AL14160" s="3"/>
      <c r="AM14160" s="3"/>
      <c r="AN14160" s="5"/>
      <c r="AO14160" s="5"/>
      <c r="AP14160" s="5"/>
      <c r="AQ14160" s="5"/>
      <c r="AR14160" s="5"/>
      <c r="AS14160" s="5"/>
      <c r="AT14160" s="3"/>
      <c r="AU14160" s="5"/>
      <c r="AV14160" s="3"/>
      <c r="AW14160" s="3"/>
      <c r="AX14160" s="3"/>
      <c r="AY14160" s="3"/>
      <c r="AZ14160" s="3"/>
      <c r="BA14160" s="3"/>
      <c r="BB14160" s="3"/>
      <c r="BC14160" s="3"/>
      <c r="BD14160" s="3"/>
      <c r="BE14160" s="3"/>
      <c r="BF14160" s="3"/>
      <c r="BG14160" s="3"/>
    </row>
    <row r="14161" spans="1:59" x14ac:dyDescent="0.25">
      <c r="A14161" s="2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5"/>
      <c r="M14161" s="5"/>
      <c r="AJ14161" s="5"/>
      <c r="AK14161" s="5"/>
      <c r="AL14161" s="3"/>
      <c r="AM14161" s="3"/>
      <c r="AN14161" s="5"/>
      <c r="AO14161" s="5"/>
      <c r="AP14161" s="5"/>
      <c r="AQ14161" s="5"/>
      <c r="AR14161" s="5"/>
      <c r="AS14161" s="5"/>
      <c r="AT14161" s="3"/>
      <c r="AU14161" s="5"/>
      <c r="AV14161" s="3"/>
      <c r="AW14161" s="3"/>
      <c r="AX14161" s="3"/>
      <c r="AY14161" s="3"/>
      <c r="AZ14161" s="3"/>
      <c r="BA14161" s="3"/>
      <c r="BB14161" s="3"/>
      <c r="BC14161" s="3"/>
      <c r="BD14161" s="3"/>
      <c r="BE14161" s="3"/>
      <c r="BF14161" s="3"/>
      <c r="BG14161" s="3"/>
    </row>
    <row r="14162" spans="1:59" x14ac:dyDescent="0.25">
      <c r="A14162" s="2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5"/>
      <c r="M14162" s="5"/>
      <c r="AJ14162" s="5"/>
      <c r="AK14162" s="5"/>
      <c r="AL14162" s="3"/>
      <c r="AM14162" s="3"/>
      <c r="AN14162" s="5"/>
      <c r="AO14162" s="5"/>
      <c r="AP14162" s="5"/>
      <c r="AQ14162" s="5"/>
      <c r="AR14162" s="5"/>
      <c r="AS14162" s="5"/>
      <c r="AT14162" s="3"/>
      <c r="AU14162" s="5"/>
      <c r="AV14162" s="3"/>
      <c r="AW14162" s="3"/>
      <c r="AX14162" s="3"/>
      <c r="AY14162" s="3"/>
      <c r="AZ14162" s="3"/>
      <c r="BA14162" s="3"/>
      <c r="BB14162" s="3"/>
      <c r="BC14162" s="3"/>
      <c r="BD14162" s="3"/>
      <c r="BE14162" s="3"/>
      <c r="BF14162" s="3"/>
      <c r="BG14162" s="3"/>
    </row>
    <row r="14163" spans="1:59" x14ac:dyDescent="0.25">
      <c r="A14163" s="2"/>
      <c r="B14163" s="5"/>
      <c r="C14163" s="5"/>
      <c r="D14163" s="5"/>
      <c r="E14163" s="5"/>
      <c r="F14163" s="5"/>
      <c r="G14163" s="5"/>
      <c r="H14163" s="5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5"/>
      <c r="AK14163" s="5"/>
      <c r="AL14163" s="3"/>
      <c r="AM14163" s="3"/>
      <c r="AN14163" s="5"/>
      <c r="AO14163" s="5"/>
      <c r="AP14163" s="5"/>
      <c r="AQ14163" s="5"/>
      <c r="AR14163" s="5"/>
      <c r="AS14163" s="5"/>
      <c r="AT14163" s="3"/>
      <c r="AU14163" s="5"/>
      <c r="AV14163" s="3"/>
      <c r="AW14163" s="3"/>
      <c r="AX14163" s="3"/>
      <c r="AY14163" s="3"/>
      <c r="AZ14163" s="3"/>
      <c r="BA14163" s="3"/>
      <c r="BB14163" s="3"/>
      <c r="BC14163" s="3"/>
      <c r="BD14163" s="3"/>
      <c r="BE14163" s="3"/>
      <c r="BF14163" s="3"/>
      <c r="BG14163" s="3"/>
    </row>
    <row r="14164" spans="1:59" x14ac:dyDescent="0.25">
      <c r="A14164" s="2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5"/>
      <c r="M14164" s="5"/>
      <c r="AJ14164" s="5"/>
      <c r="AK14164" s="5"/>
      <c r="AL14164" s="3"/>
      <c r="AM14164" s="3"/>
      <c r="AN14164" s="5"/>
      <c r="AO14164" s="5"/>
      <c r="AP14164" s="5"/>
      <c r="AQ14164" s="5"/>
      <c r="AR14164" s="5"/>
      <c r="AS14164" s="5"/>
      <c r="AT14164" s="3"/>
      <c r="AU14164" s="5"/>
      <c r="AV14164" s="3"/>
      <c r="AW14164" s="3"/>
      <c r="AX14164" s="3"/>
      <c r="AY14164" s="3"/>
      <c r="AZ14164" s="3"/>
      <c r="BA14164" s="3"/>
      <c r="BB14164" s="3"/>
      <c r="BC14164" s="3"/>
      <c r="BD14164" s="3"/>
      <c r="BE14164" s="3"/>
      <c r="BF14164" s="3"/>
      <c r="BG14164" s="3"/>
    </row>
    <row r="14165" spans="1:59" x14ac:dyDescent="0.25">
      <c r="A14165" s="2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5"/>
      <c r="M14165" s="5"/>
      <c r="AJ14165" s="5"/>
      <c r="AK14165" s="5"/>
      <c r="AL14165" s="3"/>
      <c r="AM14165" s="3"/>
      <c r="AN14165" s="5"/>
      <c r="AO14165" s="5"/>
      <c r="AP14165" s="5"/>
      <c r="AQ14165" s="5"/>
      <c r="AR14165" s="5"/>
      <c r="AS14165" s="5"/>
      <c r="AT14165" s="3"/>
      <c r="AU14165" s="5"/>
      <c r="AV14165" s="3"/>
      <c r="AW14165" s="3"/>
      <c r="AX14165" s="3"/>
      <c r="AY14165" s="3"/>
      <c r="AZ14165" s="3"/>
      <c r="BA14165" s="3"/>
      <c r="BB14165" s="3"/>
      <c r="BC14165" s="3"/>
      <c r="BD14165" s="3"/>
      <c r="BE14165" s="3"/>
      <c r="BF14165" s="3"/>
      <c r="BG14165" s="3"/>
    </row>
    <row r="14166" spans="1:59" x14ac:dyDescent="0.25">
      <c r="A14166" s="2"/>
      <c r="B14166" s="5"/>
      <c r="C14166" s="5"/>
      <c r="D14166" s="5"/>
      <c r="E14166" s="5"/>
      <c r="F14166" s="5"/>
      <c r="G14166" s="5"/>
      <c r="H14166" s="5"/>
      <c r="I14166" s="5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5"/>
      <c r="AK14166" s="5"/>
      <c r="AL14166" s="3"/>
      <c r="AM14166" s="3"/>
      <c r="AN14166" s="5"/>
      <c r="AO14166" s="5"/>
      <c r="AP14166" s="5"/>
      <c r="AQ14166" s="5"/>
      <c r="AR14166" s="5"/>
      <c r="AS14166" s="5"/>
      <c r="AT14166" s="3"/>
      <c r="AU14166" s="5"/>
      <c r="AV14166" s="3"/>
      <c r="AW14166" s="3"/>
      <c r="AX14166" s="3"/>
      <c r="AY14166" s="3"/>
      <c r="AZ14166" s="3"/>
      <c r="BA14166" s="3"/>
      <c r="BB14166" s="3"/>
      <c r="BC14166" s="3"/>
      <c r="BD14166" s="3"/>
      <c r="BE14166" s="3"/>
      <c r="BF14166" s="3"/>
      <c r="BG14166" s="3"/>
    </row>
    <row r="14167" spans="1:59" x14ac:dyDescent="0.25">
      <c r="A14167" s="2"/>
      <c r="B14167" s="5"/>
      <c r="C14167" s="5"/>
      <c r="D14167" s="5"/>
      <c r="E14167" s="5"/>
      <c r="F14167" s="5"/>
      <c r="G14167" s="5"/>
      <c r="H14167" s="5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5"/>
      <c r="AK14167" s="5"/>
      <c r="AL14167" s="3"/>
      <c r="AM14167" s="3"/>
      <c r="AN14167" s="5"/>
      <c r="AO14167" s="5"/>
      <c r="AP14167" s="5"/>
      <c r="AQ14167" s="5"/>
      <c r="AR14167" s="5"/>
      <c r="AS14167" s="5"/>
      <c r="AT14167" s="3"/>
      <c r="AU14167" s="5"/>
      <c r="AV14167" s="3"/>
      <c r="AW14167" s="3"/>
      <c r="AX14167" s="3"/>
      <c r="AY14167" s="3"/>
      <c r="AZ14167" s="3"/>
      <c r="BA14167" s="3"/>
      <c r="BB14167" s="3"/>
      <c r="BC14167" s="3"/>
      <c r="BD14167" s="3"/>
      <c r="BE14167" s="3"/>
      <c r="BF14167" s="3"/>
      <c r="BG14167" s="3"/>
    </row>
    <row r="14168" spans="1:59" x14ac:dyDescent="0.25">
      <c r="A14168" s="2"/>
      <c r="B14168" s="5"/>
      <c r="C14168" s="5"/>
      <c r="D14168" s="5"/>
      <c r="E14168" s="5"/>
      <c r="F14168" s="5"/>
      <c r="G14168" s="5"/>
      <c r="H14168" s="5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5"/>
      <c r="AK14168" s="5"/>
      <c r="AL14168" s="3"/>
      <c r="AM14168" s="3"/>
      <c r="AN14168" s="5"/>
      <c r="AO14168" s="5"/>
      <c r="AP14168" s="5"/>
      <c r="AQ14168" s="5"/>
      <c r="AR14168" s="5"/>
      <c r="AS14168" s="5"/>
      <c r="AT14168" s="3"/>
      <c r="AU14168" s="5"/>
      <c r="AV14168" s="3"/>
      <c r="AW14168" s="3"/>
      <c r="AX14168" s="3"/>
      <c r="AY14168" s="3"/>
      <c r="AZ14168" s="3"/>
      <c r="BA14168" s="3"/>
      <c r="BB14168" s="3"/>
      <c r="BC14168" s="3"/>
      <c r="BD14168" s="3"/>
      <c r="BE14168" s="3"/>
      <c r="BF14168" s="3"/>
      <c r="BG14168" s="3"/>
    </row>
    <row r="14169" spans="1:59" x14ac:dyDescent="0.25">
      <c r="A14169" s="2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  <c r="L14169" s="5"/>
      <c r="M14169" s="5"/>
      <c r="AJ14169" s="5"/>
      <c r="AK14169" s="5"/>
      <c r="AL14169" s="3"/>
      <c r="AM14169" s="3"/>
      <c r="AN14169" s="5"/>
      <c r="AO14169" s="5"/>
      <c r="AP14169" s="5"/>
      <c r="AQ14169" s="5"/>
      <c r="AR14169" s="5"/>
      <c r="AS14169" s="5"/>
      <c r="AT14169" s="3"/>
      <c r="AU14169" s="5"/>
      <c r="AV14169" s="3"/>
      <c r="AW14169" s="3"/>
      <c r="AX14169" s="3"/>
      <c r="AY14169" s="3"/>
      <c r="AZ14169" s="3"/>
      <c r="BA14169" s="3"/>
      <c r="BB14169" s="3"/>
      <c r="BC14169" s="3"/>
      <c r="BD14169" s="3"/>
      <c r="BE14169" s="3"/>
      <c r="BF14169" s="3"/>
      <c r="BG14169" s="3"/>
    </row>
    <row r="14170" spans="1:59" x14ac:dyDescent="0.25">
      <c r="A14170" s="2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  <c r="L14170" s="5"/>
      <c r="M14170" s="5"/>
      <c r="AJ14170" s="5"/>
      <c r="AK14170" s="5"/>
      <c r="AL14170" s="3"/>
      <c r="AM14170" s="3"/>
      <c r="AN14170" s="5"/>
      <c r="AO14170" s="5"/>
      <c r="AP14170" s="5"/>
      <c r="AQ14170" s="5"/>
      <c r="AR14170" s="5"/>
      <c r="AS14170" s="5"/>
      <c r="AT14170" s="3"/>
      <c r="AU14170" s="5"/>
      <c r="AV14170" s="3"/>
      <c r="AW14170" s="3"/>
      <c r="AX14170" s="3"/>
      <c r="AY14170" s="3"/>
      <c r="AZ14170" s="3"/>
      <c r="BA14170" s="3"/>
      <c r="BB14170" s="3"/>
      <c r="BC14170" s="3"/>
      <c r="BD14170" s="3"/>
      <c r="BE14170" s="3"/>
      <c r="BF14170" s="3"/>
      <c r="BG14170" s="3"/>
    </row>
    <row r="14171" spans="1:59" x14ac:dyDescent="0.25">
      <c r="A14171" s="2"/>
      <c r="B14171" s="5"/>
      <c r="C14171" s="5"/>
      <c r="D14171" s="5"/>
      <c r="E14171" s="5"/>
      <c r="F14171" s="5"/>
      <c r="G14171" s="5"/>
      <c r="H14171" s="5"/>
      <c r="I14171" s="5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5"/>
      <c r="AK14171" s="5"/>
      <c r="AL14171" s="3"/>
      <c r="AM14171" s="3"/>
      <c r="AN14171" s="5"/>
      <c r="AO14171" s="5"/>
      <c r="AP14171" s="5"/>
      <c r="AQ14171" s="5"/>
      <c r="AR14171" s="5"/>
      <c r="AS14171" s="5"/>
      <c r="AT14171" s="3"/>
      <c r="AU14171" s="5"/>
      <c r="AV14171" s="3"/>
      <c r="AW14171" s="3"/>
      <c r="AX14171" s="3"/>
      <c r="AY14171" s="3"/>
      <c r="AZ14171" s="3"/>
      <c r="BA14171" s="3"/>
      <c r="BB14171" s="3"/>
      <c r="BC14171" s="3"/>
      <c r="BD14171" s="3"/>
      <c r="BE14171" s="3"/>
      <c r="BF14171" s="3"/>
      <c r="BG14171" s="3"/>
    </row>
    <row r="14172" spans="1:59" x14ac:dyDescent="0.25">
      <c r="A14172" s="2"/>
      <c r="B14172" s="5"/>
      <c r="C14172" s="5"/>
      <c r="D14172" s="5"/>
      <c r="E14172" s="5"/>
      <c r="F14172" s="5"/>
      <c r="G14172" s="5"/>
      <c r="H14172" s="5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5"/>
      <c r="AK14172" s="5"/>
      <c r="AL14172" s="3"/>
      <c r="AM14172" s="3"/>
      <c r="AN14172" s="5"/>
      <c r="AO14172" s="5"/>
      <c r="AP14172" s="5"/>
      <c r="AQ14172" s="5"/>
      <c r="AR14172" s="5"/>
      <c r="AS14172" s="5"/>
      <c r="AT14172" s="3"/>
      <c r="AU14172" s="5"/>
      <c r="AV14172" s="3"/>
      <c r="AW14172" s="3"/>
      <c r="AX14172" s="3"/>
      <c r="AY14172" s="3"/>
      <c r="AZ14172" s="3"/>
      <c r="BA14172" s="3"/>
      <c r="BB14172" s="3"/>
      <c r="BC14172" s="3"/>
      <c r="BD14172" s="3"/>
      <c r="BE14172" s="3"/>
      <c r="BF14172" s="3"/>
      <c r="BG14172" s="3"/>
    </row>
    <row r="14173" spans="1:59" x14ac:dyDescent="0.25">
      <c r="A14173" s="2"/>
      <c r="B14173" s="5"/>
      <c r="C14173" s="5"/>
      <c r="D14173" s="5"/>
      <c r="E14173" s="5"/>
      <c r="F14173" s="5"/>
      <c r="G14173" s="5"/>
      <c r="H14173" s="5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5"/>
      <c r="AK14173" s="5"/>
      <c r="AL14173" s="3"/>
      <c r="AM14173" s="3"/>
      <c r="AN14173" s="5"/>
      <c r="AO14173" s="5"/>
      <c r="AP14173" s="5"/>
      <c r="AQ14173" s="5"/>
      <c r="AR14173" s="5"/>
      <c r="AS14173" s="5"/>
      <c r="AT14173" s="3"/>
      <c r="AU14173" s="5"/>
      <c r="AV14173" s="3"/>
      <c r="AW14173" s="3"/>
      <c r="AX14173" s="3"/>
      <c r="AY14173" s="3"/>
      <c r="AZ14173" s="3"/>
      <c r="BA14173" s="3"/>
      <c r="BB14173" s="3"/>
      <c r="BC14173" s="3"/>
      <c r="BD14173" s="3"/>
      <c r="BE14173" s="3"/>
      <c r="BF14173" s="3"/>
      <c r="BG14173" s="3"/>
    </row>
    <row r="14174" spans="1:59" x14ac:dyDescent="0.25">
      <c r="A14174" s="2"/>
      <c r="B14174" s="5"/>
      <c r="C14174" s="5"/>
      <c r="D14174" s="5"/>
      <c r="E14174" s="5"/>
      <c r="F14174" s="5"/>
      <c r="G14174" s="5"/>
      <c r="H14174" s="5"/>
      <c r="I14174" s="5"/>
      <c r="J14174" s="5"/>
      <c r="K14174" s="5"/>
      <c r="L14174" s="5"/>
      <c r="M14174" s="5"/>
      <c r="AJ14174" s="5"/>
      <c r="AK14174" s="5"/>
      <c r="AL14174" s="3"/>
      <c r="AM14174" s="3"/>
      <c r="AN14174" s="5"/>
      <c r="AO14174" s="5"/>
      <c r="AP14174" s="5"/>
      <c r="AQ14174" s="5"/>
      <c r="AR14174" s="5"/>
      <c r="AS14174" s="5"/>
      <c r="AT14174" s="3"/>
      <c r="AU14174" s="5"/>
      <c r="AV14174" s="3"/>
      <c r="AW14174" s="3"/>
      <c r="AX14174" s="3"/>
      <c r="AY14174" s="3"/>
      <c r="AZ14174" s="3"/>
      <c r="BA14174" s="3"/>
      <c r="BB14174" s="3"/>
      <c r="BC14174" s="3"/>
      <c r="BD14174" s="3"/>
      <c r="BE14174" s="3"/>
      <c r="BF14174" s="3"/>
      <c r="BG14174" s="3"/>
    </row>
    <row r="14175" spans="1:59" x14ac:dyDescent="0.25">
      <c r="A14175" s="2"/>
      <c r="B14175" s="5"/>
      <c r="C14175" s="5"/>
      <c r="D14175" s="5"/>
      <c r="E14175" s="5"/>
      <c r="F14175" s="5"/>
      <c r="G14175" s="5"/>
      <c r="H14175" s="5"/>
      <c r="I14175" s="5"/>
      <c r="J14175" s="5"/>
      <c r="K14175" s="5"/>
      <c r="L14175" s="5"/>
      <c r="M14175" s="5"/>
      <c r="AJ14175" s="5"/>
      <c r="AK14175" s="5"/>
      <c r="AL14175" s="3"/>
      <c r="AM14175" s="3"/>
      <c r="AN14175" s="5"/>
      <c r="AO14175" s="5"/>
      <c r="AP14175" s="5"/>
      <c r="AQ14175" s="5"/>
      <c r="AR14175" s="5"/>
      <c r="AS14175" s="5"/>
      <c r="AT14175" s="3"/>
      <c r="AU14175" s="5"/>
      <c r="AV14175" s="3"/>
      <c r="AW14175" s="3"/>
      <c r="AX14175" s="3"/>
      <c r="AY14175" s="3"/>
      <c r="AZ14175" s="3"/>
      <c r="BA14175" s="3"/>
      <c r="BB14175" s="3"/>
      <c r="BC14175" s="3"/>
      <c r="BD14175" s="3"/>
      <c r="BE14175" s="3"/>
      <c r="BF14175" s="3"/>
      <c r="BG14175" s="3"/>
    </row>
    <row r="14176" spans="1:59" x14ac:dyDescent="0.25">
      <c r="A14176" s="2"/>
      <c r="B14176" s="5"/>
      <c r="C14176" s="5"/>
      <c r="D14176" s="5"/>
      <c r="E14176" s="5"/>
      <c r="F14176" s="5"/>
      <c r="G14176" s="5"/>
      <c r="H14176" s="5"/>
      <c r="I14176" s="5"/>
      <c r="J14176" s="5"/>
      <c r="K14176" s="3"/>
      <c r="L14176" s="5"/>
      <c r="M14176" s="5"/>
      <c r="AJ14176" s="5"/>
      <c r="AK14176" s="5"/>
      <c r="AL14176" s="3"/>
      <c r="AM14176" s="3"/>
      <c r="AN14176" s="5"/>
      <c r="AO14176" s="5"/>
      <c r="AP14176" s="5"/>
      <c r="AQ14176" s="5"/>
      <c r="AR14176" s="5"/>
      <c r="AS14176" s="5"/>
      <c r="AT14176" s="3"/>
      <c r="AU14176" s="5"/>
      <c r="AV14176" s="3"/>
      <c r="AW14176" s="3"/>
      <c r="AX14176" s="3"/>
      <c r="AY14176" s="3"/>
      <c r="AZ14176" s="3"/>
      <c r="BA14176" s="3"/>
      <c r="BB14176" s="3"/>
      <c r="BC14176" s="3"/>
      <c r="BD14176" s="3"/>
      <c r="BE14176" s="3"/>
      <c r="BF14176" s="3"/>
      <c r="BG14176" s="3"/>
    </row>
    <row r="14177" spans="1:59" x14ac:dyDescent="0.25">
      <c r="A14177" s="2"/>
      <c r="B14177" s="5"/>
      <c r="C14177" s="5"/>
      <c r="D14177" s="5"/>
      <c r="E14177" s="5"/>
      <c r="F14177" s="5"/>
      <c r="G14177" s="5"/>
      <c r="H14177" s="5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5"/>
      <c r="AK14177" s="5"/>
      <c r="AL14177" s="3"/>
      <c r="AM14177" s="3"/>
      <c r="AN14177" s="5"/>
      <c r="AO14177" s="5"/>
      <c r="AP14177" s="5"/>
      <c r="AQ14177" s="5"/>
      <c r="AR14177" s="5"/>
      <c r="AS14177" s="5"/>
      <c r="AT14177" s="3"/>
      <c r="AU14177" s="5"/>
      <c r="AV14177" s="3"/>
      <c r="AW14177" s="3"/>
      <c r="AX14177" s="3"/>
      <c r="AY14177" s="3"/>
      <c r="AZ14177" s="3"/>
      <c r="BA14177" s="3"/>
      <c r="BB14177" s="3"/>
      <c r="BC14177" s="3"/>
      <c r="BD14177" s="3"/>
      <c r="BE14177" s="3"/>
      <c r="BF14177" s="3"/>
      <c r="BG14177" s="3"/>
    </row>
    <row r="14178" spans="1:59" x14ac:dyDescent="0.25">
      <c r="A14178" s="2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5"/>
      <c r="M14178" s="5"/>
      <c r="AJ14178" s="5"/>
      <c r="AK14178" s="5"/>
      <c r="AL14178" s="3"/>
      <c r="AM14178" s="3"/>
      <c r="AN14178" s="5"/>
      <c r="AO14178" s="5"/>
      <c r="AP14178" s="5"/>
      <c r="AQ14178" s="5"/>
      <c r="AR14178" s="5"/>
      <c r="AS14178" s="5"/>
      <c r="AT14178" s="3"/>
      <c r="AU14178" s="5"/>
      <c r="AV14178" s="3"/>
      <c r="AW14178" s="3"/>
      <c r="AX14178" s="3"/>
      <c r="AY14178" s="3"/>
      <c r="AZ14178" s="3"/>
      <c r="BA14178" s="3"/>
      <c r="BB14178" s="3"/>
      <c r="BC14178" s="3"/>
      <c r="BD14178" s="3"/>
      <c r="BE14178" s="3"/>
      <c r="BF14178" s="3"/>
      <c r="BG14178" s="3"/>
    </row>
    <row r="14179" spans="1:59" x14ac:dyDescent="0.25">
      <c r="A14179" s="2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  <c r="L14179" s="5"/>
      <c r="M14179" s="5"/>
      <c r="AJ14179" s="5"/>
      <c r="AK14179" s="5"/>
      <c r="AL14179" s="3"/>
      <c r="AM14179" s="3"/>
      <c r="AN14179" s="5"/>
      <c r="AO14179" s="5"/>
      <c r="AP14179" s="5"/>
      <c r="AQ14179" s="5"/>
      <c r="AR14179" s="5"/>
      <c r="AS14179" s="5"/>
      <c r="AT14179" s="3"/>
      <c r="AU14179" s="5"/>
      <c r="AV14179" s="3"/>
      <c r="AW14179" s="3"/>
      <c r="AX14179" s="3"/>
      <c r="AY14179" s="3"/>
      <c r="AZ14179" s="3"/>
      <c r="BA14179" s="3"/>
      <c r="BB14179" s="3"/>
      <c r="BC14179" s="3"/>
      <c r="BD14179" s="3"/>
      <c r="BE14179" s="3"/>
      <c r="BF14179" s="3"/>
      <c r="BG14179" s="3"/>
    </row>
    <row r="14180" spans="1:59" x14ac:dyDescent="0.25">
      <c r="A14180" s="2"/>
      <c r="B14180" s="5"/>
      <c r="C14180" s="5"/>
      <c r="D14180" s="5"/>
      <c r="E14180" s="5"/>
      <c r="F14180" s="5"/>
      <c r="G14180" s="5"/>
      <c r="H14180" s="5"/>
      <c r="I14180" s="5"/>
      <c r="J14180" s="5"/>
      <c r="K14180" s="5"/>
      <c r="L14180" s="5"/>
      <c r="M14180" s="5"/>
      <c r="AJ14180" s="5"/>
      <c r="AK14180" s="5"/>
      <c r="AL14180" s="3"/>
      <c r="AM14180" s="3"/>
      <c r="AN14180" s="5"/>
      <c r="AO14180" s="5"/>
      <c r="AP14180" s="5"/>
      <c r="AQ14180" s="5"/>
      <c r="AR14180" s="5"/>
      <c r="AS14180" s="5"/>
      <c r="AT14180" s="3"/>
      <c r="AU14180" s="5"/>
      <c r="AV14180" s="3"/>
      <c r="AW14180" s="3"/>
      <c r="AX14180" s="3"/>
      <c r="AY14180" s="3"/>
      <c r="AZ14180" s="3"/>
      <c r="BA14180" s="3"/>
      <c r="BB14180" s="3"/>
      <c r="BC14180" s="3"/>
      <c r="BD14180" s="3"/>
      <c r="BE14180" s="3"/>
      <c r="BF14180" s="3"/>
      <c r="BG14180" s="3"/>
    </row>
    <row r="14181" spans="1:59" x14ac:dyDescent="0.25">
      <c r="A14181" s="2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5"/>
      <c r="M14181" s="5"/>
      <c r="AJ14181" s="5"/>
      <c r="AK14181" s="5"/>
      <c r="AL14181" s="3"/>
      <c r="AM14181" s="3"/>
      <c r="AN14181" s="5"/>
      <c r="AO14181" s="5"/>
      <c r="AP14181" s="5"/>
      <c r="AQ14181" s="5"/>
      <c r="AR14181" s="5"/>
      <c r="AS14181" s="5"/>
      <c r="AT14181" s="3"/>
      <c r="AU14181" s="5"/>
      <c r="AV14181" s="3"/>
      <c r="AW14181" s="3"/>
      <c r="AX14181" s="3"/>
      <c r="AY14181" s="3"/>
      <c r="AZ14181" s="3"/>
      <c r="BA14181" s="3"/>
      <c r="BB14181" s="3"/>
      <c r="BC14181" s="3"/>
      <c r="BD14181" s="3"/>
      <c r="BE14181" s="3"/>
      <c r="BF14181" s="3"/>
      <c r="BG14181" s="3"/>
    </row>
    <row r="14182" spans="1:59" x14ac:dyDescent="0.25">
      <c r="A14182" s="2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5"/>
      <c r="M14182" s="5"/>
      <c r="AJ14182" s="5"/>
      <c r="AK14182" s="5"/>
      <c r="AL14182" s="3"/>
      <c r="AM14182" s="3"/>
      <c r="AN14182" s="5"/>
      <c r="AO14182" s="5"/>
      <c r="AP14182" s="5"/>
      <c r="AQ14182" s="5"/>
      <c r="AR14182" s="5"/>
      <c r="AS14182" s="5"/>
      <c r="AT14182" s="3"/>
      <c r="AU14182" s="5"/>
      <c r="AV14182" s="3"/>
      <c r="AW14182" s="3"/>
      <c r="AX14182" s="3"/>
      <c r="AY14182" s="3"/>
      <c r="AZ14182" s="3"/>
      <c r="BA14182" s="3"/>
      <c r="BB14182" s="3"/>
      <c r="BC14182" s="3"/>
      <c r="BD14182" s="3"/>
      <c r="BE14182" s="3"/>
      <c r="BF14182" s="3"/>
      <c r="BG14182" s="3"/>
    </row>
    <row r="14183" spans="1:59" x14ac:dyDescent="0.25">
      <c r="A14183" s="2"/>
      <c r="B14183" s="5"/>
      <c r="C14183" s="5"/>
      <c r="D14183" s="5"/>
      <c r="E14183" s="5"/>
      <c r="F14183" s="5"/>
      <c r="G14183" s="5"/>
      <c r="H14183" s="5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5"/>
      <c r="AK14183" s="5"/>
      <c r="AL14183" s="3"/>
      <c r="AM14183" s="3"/>
      <c r="AN14183" s="5"/>
      <c r="AO14183" s="5"/>
      <c r="AP14183" s="5"/>
      <c r="AQ14183" s="5"/>
      <c r="AR14183" s="5"/>
      <c r="AS14183" s="5"/>
      <c r="AT14183" s="3"/>
      <c r="AU14183" s="5"/>
      <c r="AV14183" s="3"/>
      <c r="AW14183" s="3"/>
      <c r="AX14183" s="3"/>
      <c r="AY14183" s="3"/>
      <c r="AZ14183" s="3"/>
      <c r="BA14183" s="3"/>
      <c r="BB14183" s="3"/>
      <c r="BC14183" s="3"/>
      <c r="BD14183" s="3"/>
      <c r="BE14183" s="3"/>
      <c r="BF14183" s="3"/>
      <c r="BG14183" s="3"/>
    </row>
    <row r="14184" spans="1:59" x14ac:dyDescent="0.25">
      <c r="A14184" s="2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5"/>
      <c r="M14184" s="5"/>
      <c r="AJ14184" s="5"/>
      <c r="AK14184" s="5"/>
      <c r="AL14184" s="3"/>
      <c r="AM14184" s="3"/>
      <c r="AN14184" s="5"/>
      <c r="AO14184" s="5"/>
      <c r="AP14184" s="5"/>
      <c r="AQ14184" s="5"/>
      <c r="AR14184" s="5"/>
      <c r="AS14184" s="5"/>
      <c r="AT14184" s="3"/>
      <c r="AU14184" s="5"/>
      <c r="AV14184" s="3"/>
      <c r="AW14184" s="3"/>
      <c r="AX14184" s="3"/>
      <c r="AY14184" s="3"/>
      <c r="AZ14184" s="3"/>
      <c r="BA14184" s="3"/>
      <c r="BB14184" s="3"/>
      <c r="BC14184" s="3"/>
      <c r="BD14184" s="3"/>
      <c r="BE14184" s="3"/>
      <c r="BF14184" s="3"/>
      <c r="BG14184" s="3"/>
    </row>
    <row r="14185" spans="1:59" x14ac:dyDescent="0.25">
      <c r="A14185" s="2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  <c r="L14185" s="5"/>
      <c r="M14185" s="5"/>
      <c r="AJ14185" s="5"/>
      <c r="AK14185" s="5"/>
      <c r="AL14185" s="3"/>
      <c r="AM14185" s="3"/>
      <c r="AN14185" s="5"/>
      <c r="AO14185" s="5"/>
      <c r="AP14185" s="5"/>
      <c r="AQ14185" s="5"/>
      <c r="AR14185" s="5"/>
      <c r="AS14185" s="5"/>
      <c r="AT14185" s="3"/>
      <c r="AU14185" s="5"/>
      <c r="AV14185" s="3"/>
      <c r="AW14185" s="3"/>
      <c r="AX14185" s="3"/>
      <c r="AY14185" s="3"/>
      <c r="AZ14185" s="3"/>
      <c r="BA14185" s="3"/>
      <c r="BB14185" s="3"/>
      <c r="BC14185" s="3"/>
      <c r="BD14185" s="3"/>
      <c r="BE14185" s="3"/>
      <c r="BF14185" s="3"/>
      <c r="BG14185" s="3"/>
    </row>
    <row r="14186" spans="1:59" x14ac:dyDescent="0.25">
      <c r="A14186" s="2"/>
      <c r="B14186" s="5"/>
      <c r="C14186" s="5"/>
      <c r="D14186" s="5"/>
      <c r="E14186" s="5"/>
      <c r="F14186" s="5"/>
      <c r="G14186" s="5"/>
      <c r="H14186" s="5"/>
      <c r="I14186" s="5"/>
      <c r="J14186" s="5"/>
      <c r="K14186" s="3"/>
      <c r="L14186" s="5"/>
      <c r="M14186" s="5"/>
      <c r="AJ14186" s="5"/>
      <c r="AK14186" s="5"/>
      <c r="AL14186" s="3"/>
      <c r="AM14186" s="3"/>
      <c r="AN14186" s="5"/>
      <c r="AO14186" s="5"/>
      <c r="AP14186" s="5"/>
      <c r="AQ14186" s="5"/>
      <c r="AR14186" s="5"/>
      <c r="AS14186" s="5"/>
      <c r="AT14186" s="3"/>
      <c r="AU14186" s="5"/>
      <c r="AV14186" s="3"/>
      <c r="AW14186" s="3"/>
      <c r="AX14186" s="3"/>
      <c r="AY14186" s="3"/>
      <c r="AZ14186" s="3"/>
      <c r="BA14186" s="3"/>
      <c r="BB14186" s="3"/>
      <c r="BC14186" s="3"/>
      <c r="BD14186" s="3"/>
      <c r="BE14186" s="3"/>
      <c r="BF14186" s="3"/>
      <c r="BG14186" s="3"/>
    </row>
    <row r="14187" spans="1:59" x14ac:dyDescent="0.25">
      <c r="A14187" s="2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  <c r="L14187" s="5"/>
      <c r="M14187" s="5"/>
      <c r="AJ14187" s="5"/>
      <c r="AK14187" s="5"/>
      <c r="AL14187" s="3"/>
      <c r="AM14187" s="3"/>
      <c r="AN14187" s="5"/>
      <c r="AO14187" s="5"/>
      <c r="AP14187" s="5"/>
      <c r="AQ14187" s="5"/>
      <c r="AR14187" s="5"/>
      <c r="AS14187" s="5"/>
      <c r="AT14187" s="3"/>
      <c r="AU14187" s="5"/>
      <c r="AV14187" s="3"/>
      <c r="AW14187" s="3"/>
      <c r="AX14187" s="3"/>
      <c r="AY14187" s="3"/>
      <c r="AZ14187" s="3"/>
      <c r="BA14187" s="3"/>
      <c r="BB14187" s="3"/>
      <c r="BC14187" s="3"/>
      <c r="BD14187" s="3"/>
      <c r="BE14187" s="3"/>
      <c r="BF14187" s="3"/>
      <c r="BG14187" s="3"/>
    </row>
    <row r="14188" spans="1:59" x14ac:dyDescent="0.25">
      <c r="A14188" s="2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5"/>
      <c r="M14188" s="5"/>
      <c r="AJ14188" s="5"/>
      <c r="AK14188" s="5"/>
      <c r="AL14188" s="3"/>
      <c r="AM14188" s="3"/>
      <c r="AN14188" s="5"/>
      <c r="AO14188" s="5"/>
      <c r="AP14188" s="5"/>
      <c r="AQ14188" s="5"/>
      <c r="AR14188" s="5"/>
      <c r="AS14188" s="5"/>
      <c r="AT14188" s="3"/>
      <c r="AU14188" s="5"/>
      <c r="AV14188" s="3"/>
      <c r="AW14188" s="3"/>
      <c r="AX14188" s="3"/>
      <c r="AY14188" s="3"/>
      <c r="AZ14188" s="3"/>
      <c r="BA14188" s="3"/>
      <c r="BB14188" s="3"/>
      <c r="BC14188" s="3"/>
      <c r="BD14188" s="3"/>
      <c r="BE14188" s="3"/>
      <c r="BF14188" s="3"/>
      <c r="BG14188" s="3"/>
    </row>
    <row r="14189" spans="1:59" x14ac:dyDescent="0.25">
      <c r="A14189" s="2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5"/>
      <c r="M14189" s="5"/>
      <c r="AJ14189" s="5"/>
      <c r="AK14189" s="5"/>
      <c r="AL14189" s="3"/>
      <c r="AM14189" s="3"/>
      <c r="AN14189" s="5"/>
      <c r="AO14189" s="5"/>
      <c r="AP14189" s="5"/>
      <c r="AQ14189" s="5"/>
      <c r="AR14189" s="5"/>
      <c r="AS14189" s="5"/>
      <c r="AT14189" s="3"/>
      <c r="AU14189" s="5"/>
      <c r="AV14189" s="3"/>
      <c r="AW14189" s="3"/>
      <c r="AX14189" s="3"/>
      <c r="AY14189" s="3"/>
      <c r="AZ14189" s="3"/>
      <c r="BA14189" s="3"/>
      <c r="BB14189" s="3"/>
      <c r="BC14189" s="3"/>
      <c r="BD14189" s="3"/>
      <c r="BE14189" s="3"/>
      <c r="BF14189" s="3"/>
      <c r="BG14189" s="3"/>
    </row>
    <row r="14190" spans="1:59" x14ac:dyDescent="0.25">
      <c r="A14190" s="2"/>
      <c r="B14190" s="5"/>
      <c r="C14190" s="5"/>
      <c r="D14190" s="5"/>
      <c r="E14190" s="5"/>
      <c r="F14190" s="5"/>
      <c r="G14190" s="5"/>
      <c r="H14190" s="5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5"/>
      <c r="AK14190" s="5"/>
      <c r="AL14190" s="3"/>
      <c r="AM14190" s="3"/>
      <c r="AN14190" s="5"/>
      <c r="AO14190" s="5"/>
      <c r="AP14190" s="5"/>
      <c r="AQ14190" s="5"/>
      <c r="AR14190" s="5"/>
      <c r="AS14190" s="5"/>
      <c r="AT14190" s="3"/>
      <c r="AU14190" s="5"/>
      <c r="AV14190" s="3"/>
      <c r="AW14190" s="3"/>
      <c r="AX14190" s="3"/>
      <c r="AY14190" s="3"/>
      <c r="AZ14190" s="3"/>
      <c r="BA14190" s="3"/>
      <c r="BB14190" s="3"/>
      <c r="BC14190" s="3"/>
      <c r="BD14190" s="3"/>
      <c r="BE14190" s="3"/>
      <c r="BF14190" s="3"/>
      <c r="BG14190" s="3"/>
    </row>
    <row r="14191" spans="1:59" x14ac:dyDescent="0.25">
      <c r="A14191" s="2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  <c r="L14191" s="5"/>
      <c r="M14191" s="5"/>
      <c r="AJ14191" s="5"/>
      <c r="AK14191" s="5"/>
      <c r="AL14191" s="3"/>
      <c r="AM14191" s="3"/>
      <c r="AN14191" s="5"/>
      <c r="AO14191" s="5"/>
      <c r="AP14191" s="5"/>
      <c r="AQ14191" s="5"/>
      <c r="AR14191" s="5"/>
      <c r="AS14191" s="5"/>
      <c r="AT14191" s="3"/>
      <c r="AU14191" s="5"/>
      <c r="AV14191" s="3"/>
      <c r="AW14191" s="3"/>
      <c r="AX14191" s="3"/>
      <c r="AY14191" s="3"/>
      <c r="AZ14191" s="3"/>
      <c r="BA14191" s="3"/>
      <c r="BB14191" s="3"/>
      <c r="BC14191" s="3"/>
      <c r="BD14191" s="3"/>
      <c r="BE14191" s="3"/>
      <c r="BF14191" s="3"/>
      <c r="BG14191" s="3"/>
    </row>
    <row r="14192" spans="1:59" x14ac:dyDescent="0.25">
      <c r="A14192" s="2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5"/>
      <c r="M14192" s="5"/>
      <c r="AJ14192" s="5"/>
      <c r="AK14192" s="5"/>
      <c r="AL14192" s="3"/>
      <c r="AM14192" s="3"/>
      <c r="AN14192" s="5"/>
      <c r="AO14192" s="5"/>
      <c r="AP14192" s="5"/>
      <c r="AQ14192" s="5"/>
      <c r="AR14192" s="5"/>
      <c r="AS14192" s="5"/>
      <c r="AT14192" s="3"/>
      <c r="AU14192" s="5"/>
      <c r="AV14192" s="3"/>
      <c r="AW14192" s="3"/>
      <c r="AX14192" s="3"/>
      <c r="AY14192" s="3"/>
      <c r="AZ14192" s="3"/>
      <c r="BA14192" s="3"/>
      <c r="BB14192" s="3"/>
      <c r="BC14192" s="3"/>
      <c r="BD14192" s="3"/>
      <c r="BE14192" s="3"/>
      <c r="BF14192" s="3"/>
      <c r="BG14192" s="3"/>
    </row>
    <row r="14193" spans="1:59" x14ac:dyDescent="0.25">
      <c r="A14193" s="2"/>
      <c r="B14193" s="5"/>
      <c r="C14193" s="5"/>
      <c r="D14193" s="5"/>
      <c r="E14193" s="5"/>
      <c r="F14193" s="5"/>
      <c r="G14193" s="5"/>
      <c r="H14193" s="5"/>
      <c r="I14193" s="5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5"/>
      <c r="AK14193" s="5"/>
      <c r="AL14193" s="3"/>
      <c r="AM14193" s="3"/>
      <c r="AN14193" s="5"/>
      <c r="AO14193" s="5"/>
      <c r="AP14193" s="5"/>
      <c r="AQ14193" s="5"/>
      <c r="AR14193" s="5"/>
      <c r="AS14193" s="5"/>
      <c r="AT14193" s="3"/>
      <c r="AU14193" s="5"/>
      <c r="AV14193" s="3"/>
      <c r="AW14193" s="3"/>
      <c r="AX14193" s="3"/>
      <c r="AY14193" s="3"/>
      <c r="AZ14193" s="3"/>
      <c r="BA14193" s="3"/>
      <c r="BB14193" s="3"/>
      <c r="BC14193" s="3"/>
      <c r="BD14193" s="3"/>
      <c r="BE14193" s="3"/>
      <c r="BF14193" s="3"/>
      <c r="BG14193" s="3"/>
    </row>
    <row r="14194" spans="1:59" x14ac:dyDescent="0.25">
      <c r="A14194" s="2"/>
      <c r="B14194" s="5"/>
      <c r="C14194" s="5"/>
      <c r="D14194" s="5"/>
      <c r="E14194" s="5"/>
      <c r="F14194" s="5"/>
      <c r="G14194" s="5"/>
      <c r="H14194" s="5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5"/>
      <c r="AK14194" s="5"/>
      <c r="AL14194" s="3"/>
      <c r="AM14194" s="3"/>
      <c r="AN14194" s="5"/>
      <c r="AO14194" s="5"/>
      <c r="AP14194" s="5"/>
      <c r="AQ14194" s="5"/>
      <c r="AR14194" s="5"/>
      <c r="AS14194" s="5"/>
      <c r="AT14194" s="3"/>
      <c r="AU14194" s="5"/>
      <c r="AV14194" s="3"/>
      <c r="AW14194" s="3"/>
      <c r="AX14194" s="3"/>
      <c r="AY14194" s="3"/>
      <c r="AZ14194" s="3"/>
      <c r="BA14194" s="3"/>
      <c r="BB14194" s="3"/>
      <c r="BC14194" s="3"/>
      <c r="BD14194" s="3"/>
      <c r="BE14194" s="3"/>
      <c r="BF14194" s="3"/>
      <c r="BG14194" s="3"/>
    </row>
    <row r="14195" spans="1:59" x14ac:dyDescent="0.25">
      <c r="A14195" s="2"/>
      <c r="B14195" s="5"/>
      <c r="C14195" s="5"/>
      <c r="D14195" s="5"/>
      <c r="E14195" s="5"/>
      <c r="F14195" s="5"/>
      <c r="G14195" s="5"/>
      <c r="H14195" s="5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5"/>
      <c r="AK14195" s="5"/>
      <c r="AL14195" s="3"/>
      <c r="AM14195" s="3"/>
      <c r="AN14195" s="5"/>
      <c r="AO14195" s="5"/>
      <c r="AP14195" s="5"/>
      <c r="AQ14195" s="5"/>
      <c r="AR14195" s="5"/>
      <c r="AS14195" s="5"/>
      <c r="AT14195" s="3"/>
      <c r="AU14195" s="5"/>
      <c r="AV14195" s="3"/>
      <c r="AW14195" s="3"/>
      <c r="AX14195" s="3"/>
      <c r="AY14195" s="3"/>
      <c r="AZ14195" s="3"/>
      <c r="BA14195" s="3"/>
      <c r="BB14195" s="3"/>
      <c r="BC14195" s="3"/>
      <c r="BD14195" s="3"/>
      <c r="BE14195" s="3"/>
      <c r="BF14195" s="3"/>
      <c r="BG14195" s="3"/>
    </row>
    <row r="14196" spans="1:59" x14ac:dyDescent="0.25">
      <c r="A14196" s="2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5"/>
      <c r="M14196" s="5"/>
      <c r="AJ14196" s="5"/>
      <c r="AK14196" s="5"/>
      <c r="AL14196" s="3"/>
      <c r="AM14196" s="3"/>
      <c r="AN14196" s="5"/>
      <c r="AO14196" s="5"/>
      <c r="AP14196" s="5"/>
      <c r="AQ14196" s="5"/>
      <c r="AR14196" s="5"/>
      <c r="AS14196" s="5"/>
      <c r="AT14196" s="3"/>
      <c r="AU14196" s="5"/>
      <c r="AV14196" s="3"/>
      <c r="AW14196" s="3"/>
      <c r="AX14196" s="3"/>
      <c r="AY14196" s="3"/>
      <c r="AZ14196" s="3"/>
      <c r="BA14196" s="3"/>
      <c r="BB14196" s="3"/>
      <c r="BC14196" s="3"/>
      <c r="BD14196" s="3"/>
      <c r="BE14196" s="3"/>
      <c r="BF14196" s="3"/>
      <c r="BG14196" s="3"/>
    </row>
    <row r="14197" spans="1:59" x14ac:dyDescent="0.25">
      <c r="A14197" s="2"/>
      <c r="B14197" s="5"/>
      <c r="C14197" s="5"/>
      <c r="D14197" s="5"/>
      <c r="E14197" s="5"/>
      <c r="F14197" s="5"/>
      <c r="G14197" s="5"/>
      <c r="H14197" s="5"/>
      <c r="I14197" s="5"/>
      <c r="J14197" s="5"/>
      <c r="K14197" s="5"/>
      <c r="L14197" s="5"/>
      <c r="M14197" s="5"/>
      <c r="AJ14197" s="5"/>
      <c r="AK14197" s="5"/>
      <c r="AL14197" s="3"/>
      <c r="AM14197" s="3"/>
      <c r="AN14197" s="5"/>
      <c r="AO14197" s="5"/>
      <c r="AP14197" s="5"/>
      <c r="AQ14197" s="5"/>
      <c r="AR14197" s="5"/>
      <c r="AS14197" s="5"/>
      <c r="AT14197" s="3"/>
      <c r="AU14197" s="5"/>
      <c r="AV14197" s="3"/>
      <c r="AW14197" s="3"/>
      <c r="AX14197" s="3"/>
      <c r="AY14197" s="3"/>
      <c r="AZ14197" s="3"/>
      <c r="BA14197" s="3"/>
      <c r="BB14197" s="3"/>
      <c r="BC14197" s="3"/>
      <c r="BD14197" s="3"/>
      <c r="BE14197" s="3"/>
      <c r="BF14197" s="3"/>
      <c r="BG14197" s="3"/>
    </row>
    <row r="14198" spans="1:59" x14ac:dyDescent="0.25">
      <c r="A14198" s="2"/>
      <c r="B14198" s="5"/>
      <c r="C14198" s="5"/>
      <c r="D14198" s="5"/>
      <c r="E14198" s="5"/>
      <c r="F14198" s="5"/>
      <c r="G14198" s="5"/>
      <c r="H14198" s="5"/>
      <c r="I14198" s="5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5"/>
      <c r="AK14198" s="5"/>
      <c r="AL14198" s="3"/>
      <c r="AM14198" s="3"/>
      <c r="AN14198" s="5"/>
      <c r="AO14198" s="5"/>
      <c r="AP14198" s="5"/>
      <c r="AQ14198" s="5"/>
      <c r="AR14198" s="5"/>
      <c r="AS14198" s="5"/>
      <c r="AT14198" s="3"/>
      <c r="AU14198" s="5"/>
      <c r="AV14198" s="3"/>
      <c r="AW14198" s="3"/>
      <c r="AX14198" s="3"/>
      <c r="AY14198" s="3"/>
      <c r="AZ14198" s="3"/>
      <c r="BA14198" s="3"/>
      <c r="BB14198" s="3"/>
      <c r="BC14198" s="3"/>
      <c r="BD14198" s="3"/>
      <c r="BE14198" s="3"/>
      <c r="BF14198" s="3"/>
      <c r="BG14198" s="3"/>
    </row>
    <row r="14199" spans="1:59" x14ac:dyDescent="0.25">
      <c r="A14199" s="2"/>
      <c r="B14199" s="5"/>
      <c r="C14199" s="5"/>
      <c r="D14199" s="5"/>
      <c r="E14199" s="5"/>
      <c r="F14199" s="5"/>
      <c r="G14199" s="5"/>
      <c r="H14199" s="5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5"/>
      <c r="AK14199" s="5"/>
      <c r="AL14199" s="3"/>
      <c r="AM14199" s="3"/>
      <c r="AN14199" s="5"/>
      <c r="AO14199" s="5"/>
      <c r="AP14199" s="5"/>
      <c r="AQ14199" s="5"/>
      <c r="AR14199" s="5"/>
      <c r="AS14199" s="5"/>
      <c r="AT14199" s="3"/>
      <c r="AU14199" s="5"/>
      <c r="AV14199" s="3"/>
      <c r="AW14199" s="3"/>
      <c r="AX14199" s="3"/>
      <c r="AY14199" s="3"/>
      <c r="AZ14199" s="3"/>
      <c r="BA14199" s="3"/>
      <c r="BB14199" s="3"/>
      <c r="BC14199" s="3"/>
      <c r="BD14199" s="3"/>
      <c r="BE14199" s="3"/>
      <c r="BF14199" s="3"/>
      <c r="BG14199" s="3"/>
    </row>
    <row r="14200" spans="1:59" x14ac:dyDescent="0.25">
      <c r="A14200" s="2"/>
      <c r="B14200" s="5"/>
      <c r="C14200" s="5"/>
      <c r="D14200" s="5"/>
      <c r="E14200" s="5"/>
      <c r="F14200" s="5"/>
      <c r="G14200" s="5"/>
      <c r="H14200" s="5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5"/>
      <c r="AK14200" s="5"/>
      <c r="AL14200" s="3"/>
      <c r="AM14200" s="3"/>
      <c r="AN14200" s="5"/>
      <c r="AO14200" s="5"/>
      <c r="AP14200" s="5"/>
      <c r="AQ14200" s="5"/>
      <c r="AR14200" s="5"/>
      <c r="AS14200" s="5"/>
      <c r="AT14200" s="3"/>
      <c r="AU14200" s="5"/>
      <c r="AV14200" s="3"/>
      <c r="AW14200" s="3"/>
      <c r="AX14200" s="3"/>
      <c r="AY14200" s="3"/>
      <c r="AZ14200" s="3"/>
      <c r="BA14200" s="3"/>
      <c r="BB14200" s="3"/>
      <c r="BC14200" s="3"/>
      <c r="BD14200" s="3"/>
      <c r="BE14200" s="3"/>
      <c r="BF14200" s="3"/>
      <c r="BG14200" s="3"/>
    </row>
    <row r="14201" spans="1:59" x14ac:dyDescent="0.25">
      <c r="A14201" s="2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5"/>
      <c r="M14201" s="5"/>
      <c r="AJ14201" s="5"/>
      <c r="AK14201" s="5"/>
      <c r="AL14201" s="3"/>
      <c r="AM14201" s="3"/>
      <c r="AN14201" s="5"/>
      <c r="AO14201" s="5"/>
      <c r="AP14201" s="5"/>
      <c r="AQ14201" s="5"/>
      <c r="AR14201" s="5"/>
      <c r="AS14201" s="5"/>
      <c r="AT14201" s="3"/>
      <c r="AU14201" s="5"/>
      <c r="AV14201" s="3"/>
      <c r="AW14201" s="3"/>
      <c r="AX14201" s="3"/>
      <c r="AY14201" s="3"/>
      <c r="AZ14201" s="3"/>
      <c r="BA14201" s="3"/>
      <c r="BB14201" s="3"/>
      <c r="BC14201" s="3"/>
      <c r="BD14201" s="3"/>
      <c r="BE14201" s="3"/>
      <c r="BF14201" s="3"/>
      <c r="BG14201" s="3"/>
    </row>
    <row r="14202" spans="1:59" x14ac:dyDescent="0.25">
      <c r="A14202" s="2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  <c r="L14202" s="5"/>
      <c r="M14202" s="5"/>
      <c r="AJ14202" s="5"/>
      <c r="AK14202" s="5"/>
      <c r="AL14202" s="3"/>
      <c r="AM14202" s="3"/>
      <c r="AN14202" s="5"/>
      <c r="AO14202" s="5"/>
      <c r="AP14202" s="5"/>
      <c r="AQ14202" s="5"/>
      <c r="AR14202" s="5"/>
      <c r="AS14202" s="5"/>
      <c r="AT14202" s="3"/>
      <c r="AU14202" s="5"/>
      <c r="AV14202" s="3"/>
      <c r="AW14202" s="3"/>
      <c r="AX14202" s="3"/>
      <c r="AY14202" s="3"/>
      <c r="AZ14202" s="3"/>
      <c r="BA14202" s="3"/>
      <c r="BB14202" s="3"/>
      <c r="BC14202" s="3"/>
      <c r="BD14202" s="3"/>
      <c r="BE14202" s="3"/>
      <c r="BF14202" s="3"/>
      <c r="BG14202" s="3"/>
    </row>
    <row r="14203" spans="1:59" x14ac:dyDescent="0.25">
      <c r="A14203" s="2"/>
      <c r="B14203" s="5"/>
      <c r="C14203" s="5"/>
      <c r="D14203" s="5"/>
      <c r="E14203" s="5"/>
      <c r="F14203" s="5"/>
      <c r="G14203" s="5"/>
      <c r="H14203" s="5"/>
      <c r="I14203" s="5"/>
      <c r="J14203" s="5"/>
      <c r="K14203" s="5"/>
      <c r="L14203" s="3"/>
      <c r="M14203" s="5"/>
      <c r="AJ14203" s="5"/>
      <c r="AK14203" s="5"/>
      <c r="AL14203" s="3"/>
      <c r="AM14203" s="3"/>
      <c r="AN14203" s="5"/>
      <c r="AO14203" s="5"/>
      <c r="AP14203" s="5"/>
      <c r="AQ14203" s="5"/>
      <c r="AR14203" s="5"/>
      <c r="AS14203" s="5"/>
      <c r="AT14203" s="3"/>
      <c r="AU14203" s="5"/>
      <c r="AV14203" s="3"/>
      <c r="AW14203" s="3"/>
      <c r="AX14203" s="3"/>
      <c r="AY14203" s="3"/>
      <c r="AZ14203" s="3"/>
      <c r="BA14203" s="3"/>
      <c r="BB14203" s="3"/>
      <c r="BC14203" s="3"/>
      <c r="BD14203" s="3"/>
      <c r="BE14203" s="3"/>
      <c r="BF14203" s="3"/>
      <c r="BG14203" s="3"/>
    </row>
    <row r="14204" spans="1:59" x14ac:dyDescent="0.25">
      <c r="A14204" s="2"/>
      <c r="B14204" s="5"/>
      <c r="C14204" s="5"/>
      <c r="D14204" s="5"/>
      <c r="E14204" s="5"/>
      <c r="F14204" s="5"/>
      <c r="G14204" s="5"/>
      <c r="H14204" s="5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5"/>
      <c r="AK14204" s="5"/>
      <c r="AL14204" s="3"/>
      <c r="AM14204" s="3"/>
      <c r="AN14204" s="5"/>
      <c r="AO14204" s="5"/>
      <c r="AP14204" s="5"/>
      <c r="AQ14204" s="5"/>
      <c r="AR14204" s="5"/>
      <c r="AS14204" s="5"/>
      <c r="AT14204" s="3"/>
      <c r="AU14204" s="5"/>
      <c r="AV14204" s="3"/>
      <c r="AW14204" s="3"/>
      <c r="AX14204" s="3"/>
      <c r="AY14204" s="3"/>
      <c r="AZ14204" s="3"/>
      <c r="BA14204" s="3"/>
      <c r="BB14204" s="3"/>
      <c r="BC14204" s="3"/>
      <c r="BD14204" s="3"/>
      <c r="BE14204" s="3"/>
      <c r="BF14204" s="3"/>
      <c r="BG14204" s="3"/>
    </row>
    <row r="14205" spans="1:59" x14ac:dyDescent="0.25">
      <c r="A14205" s="2"/>
      <c r="B14205" s="5"/>
      <c r="C14205" s="5"/>
      <c r="D14205" s="5"/>
      <c r="E14205" s="5"/>
      <c r="F14205" s="5"/>
      <c r="G14205" s="5"/>
      <c r="H14205" s="5"/>
      <c r="I14205" s="5"/>
      <c r="J14205" s="5"/>
      <c r="K14205" s="3"/>
      <c r="L14205" s="5"/>
      <c r="M14205" s="5"/>
      <c r="AJ14205" s="5"/>
      <c r="AK14205" s="5"/>
      <c r="AL14205" s="3"/>
      <c r="AM14205" s="3"/>
      <c r="AN14205" s="5"/>
      <c r="AO14205" s="5"/>
      <c r="AP14205" s="5"/>
      <c r="AQ14205" s="5"/>
      <c r="AR14205" s="5"/>
      <c r="AS14205" s="5"/>
      <c r="AT14205" s="3"/>
      <c r="AU14205" s="5"/>
      <c r="AV14205" s="3"/>
      <c r="AW14205" s="3"/>
      <c r="AX14205" s="3"/>
      <c r="AY14205" s="3"/>
      <c r="AZ14205" s="3"/>
      <c r="BA14205" s="3"/>
      <c r="BB14205" s="3"/>
      <c r="BC14205" s="3"/>
      <c r="BD14205" s="3"/>
      <c r="BE14205" s="3"/>
      <c r="BF14205" s="3"/>
      <c r="BG14205" s="3"/>
    </row>
    <row r="14206" spans="1:59" x14ac:dyDescent="0.25">
      <c r="A14206" s="2"/>
      <c r="B14206" s="5"/>
      <c r="C14206" s="5"/>
      <c r="D14206" s="5"/>
      <c r="E14206" s="5"/>
      <c r="F14206" s="5"/>
      <c r="G14206" s="5"/>
      <c r="H14206" s="5"/>
      <c r="I14206" s="5"/>
      <c r="J14206" s="5"/>
      <c r="K14206" s="3"/>
      <c r="L14206" s="5"/>
      <c r="M14206" s="5"/>
      <c r="AJ14206" s="5"/>
      <c r="AK14206" s="5"/>
      <c r="AL14206" s="3"/>
      <c r="AM14206" s="3"/>
      <c r="AN14206" s="5"/>
      <c r="AO14206" s="5"/>
      <c r="AP14206" s="5"/>
      <c r="AQ14206" s="5"/>
      <c r="AR14206" s="5"/>
      <c r="AS14206" s="5"/>
      <c r="AT14206" s="3"/>
      <c r="AU14206" s="5"/>
      <c r="AV14206" s="3"/>
      <c r="AW14206" s="3"/>
      <c r="AX14206" s="3"/>
      <c r="AY14206" s="3"/>
      <c r="AZ14206" s="3"/>
      <c r="BA14206" s="3"/>
      <c r="BB14206" s="3"/>
      <c r="BC14206" s="3"/>
      <c r="BD14206" s="3"/>
      <c r="BE14206" s="3"/>
      <c r="BF14206" s="3"/>
      <c r="BG14206" s="3"/>
    </row>
    <row r="14207" spans="1:59" x14ac:dyDescent="0.25">
      <c r="A14207" s="2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  <c r="L14207" s="5"/>
      <c r="M14207" s="5"/>
      <c r="AJ14207" s="5"/>
      <c r="AK14207" s="5"/>
      <c r="AL14207" s="3"/>
      <c r="AM14207" s="3"/>
      <c r="AN14207" s="5"/>
      <c r="AO14207" s="5"/>
      <c r="AP14207" s="5"/>
      <c r="AQ14207" s="5"/>
      <c r="AR14207" s="5"/>
      <c r="AS14207" s="5"/>
      <c r="AT14207" s="3"/>
      <c r="AU14207" s="5"/>
      <c r="AV14207" s="3"/>
      <c r="AW14207" s="3"/>
      <c r="AX14207" s="3"/>
      <c r="AY14207" s="3"/>
      <c r="AZ14207" s="3"/>
      <c r="BA14207" s="3"/>
      <c r="BB14207" s="3"/>
      <c r="BC14207" s="3"/>
      <c r="BD14207" s="3"/>
      <c r="BE14207" s="3"/>
      <c r="BF14207" s="3"/>
      <c r="BG14207" s="3"/>
    </row>
    <row r="14208" spans="1:59" x14ac:dyDescent="0.25">
      <c r="A14208" s="2"/>
      <c r="B14208" s="5"/>
      <c r="C14208" s="5"/>
      <c r="D14208" s="5"/>
      <c r="E14208" s="5"/>
      <c r="F14208" s="5"/>
      <c r="G14208" s="5"/>
      <c r="H14208" s="5"/>
      <c r="I14208" s="5"/>
      <c r="J14208" s="5"/>
      <c r="K14208" s="5"/>
      <c r="L14208" s="5"/>
      <c r="M14208" s="5"/>
      <c r="AJ14208" s="5"/>
      <c r="AK14208" s="5"/>
      <c r="AL14208" s="3"/>
      <c r="AM14208" s="3"/>
      <c r="AN14208" s="5"/>
      <c r="AO14208" s="5"/>
      <c r="AP14208" s="5"/>
      <c r="AQ14208" s="5"/>
      <c r="AR14208" s="5"/>
      <c r="AS14208" s="5"/>
      <c r="AT14208" s="3"/>
      <c r="AU14208" s="5"/>
      <c r="AV14208" s="3"/>
      <c r="AW14208" s="3"/>
      <c r="AX14208" s="3"/>
      <c r="AY14208" s="3"/>
      <c r="AZ14208" s="3"/>
      <c r="BA14208" s="3"/>
      <c r="BB14208" s="3"/>
      <c r="BC14208" s="3"/>
      <c r="BD14208" s="3"/>
      <c r="BE14208" s="3"/>
      <c r="BF14208" s="3"/>
      <c r="BG14208" s="3"/>
    </row>
    <row r="14209" spans="1:59" x14ac:dyDescent="0.25">
      <c r="A14209" s="2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  <c r="L14209" s="5"/>
      <c r="M14209" s="5"/>
      <c r="AJ14209" s="5"/>
      <c r="AK14209" s="5"/>
      <c r="AL14209" s="3"/>
      <c r="AM14209" s="3"/>
      <c r="AN14209" s="5"/>
      <c r="AO14209" s="5"/>
      <c r="AP14209" s="5"/>
      <c r="AQ14209" s="5"/>
      <c r="AR14209" s="5"/>
      <c r="AS14209" s="5"/>
      <c r="AT14209" s="3"/>
      <c r="AU14209" s="5"/>
      <c r="AV14209" s="3"/>
      <c r="AW14209" s="3"/>
      <c r="AX14209" s="3"/>
      <c r="AY14209" s="3"/>
      <c r="AZ14209" s="3"/>
      <c r="BA14209" s="3"/>
      <c r="BB14209" s="3"/>
      <c r="BC14209" s="3"/>
      <c r="BD14209" s="3"/>
      <c r="BE14209" s="3"/>
      <c r="BF14209" s="3"/>
      <c r="BG14209" s="3"/>
    </row>
    <row r="14210" spans="1:59" x14ac:dyDescent="0.25">
      <c r="A14210" s="2"/>
      <c r="B14210" s="5"/>
      <c r="C14210" s="5"/>
      <c r="D14210" s="5"/>
      <c r="E14210" s="5"/>
      <c r="F14210" s="5"/>
      <c r="G14210" s="5"/>
      <c r="H14210" s="5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5"/>
      <c r="AK14210" s="5"/>
      <c r="AL14210" s="3"/>
      <c r="AM14210" s="3"/>
      <c r="AN14210" s="5"/>
      <c r="AO14210" s="5"/>
      <c r="AP14210" s="5"/>
      <c r="AQ14210" s="5"/>
      <c r="AR14210" s="5"/>
      <c r="AS14210" s="5"/>
      <c r="AT14210" s="3"/>
      <c r="AU14210" s="5"/>
      <c r="AV14210" s="3"/>
      <c r="AW14210" s="3"/>
      <c r="AX14210" s="3"/>
      <c r="AY14210" s="3"/>
      <c r="AZ14210" s="3"/>
      <c r="BA14210" s="3"/>
      <c r="BB14210" s="3"/>
      <c r="BC14210" s="3"/>
      <c r="BD14210" s="3"/>
      <c r="BE14210" s="3"/>
      <c r="BF14210" s="3"/>
      <c r="BG14210" s="3"/>
    </row>
    <row r="14211" spans="1:59" x14ac:dyDescent="0.25">
      <c r="A14211" s="2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5"/>
      <c r="M14211" s="5"/>
      <c r="AJ14211" s="5"/>
      <c r="AK14211" s="5"/>
      <c r="AL14211" s="3"/>
      <c r="AM14211" s="3"/>
      <c r="AN14211" s="5"/>
      <c r="AO14211" s="5"/>
      <c r="AP14211" s="5"/>
      <c r="AQ14211" s="5"/>
      <c r="AR14211" s="5"/>
      <c r="AS14211" s="5"/>
      <c r="AT14211" s="3"/>
      <c r="AU14211" s="5"/>
      <c r="AV14211" s="3"/>
      <c r="AW14211" s="3"/>
      <c r="AX14211" s="3"/>
      <c r="AY14211" s="3"/>
      <c r="AZ14211" s="3"/>
      <c r="BA14211" s="3"/>
      <c r="BB14211" s="3"/>
      <c r="BC14211" s="3"/>
      <c r="BD14211" s="3"/>
      <c r="BE14211" s="3"/>
      <c r="BF14211" s="3"/>
      <c r="BG14211" s="3"/>
    </row>
    <row r="14212" spans="1:59" x14ac:dyDescent="0.25">
      <c r="A14212" s="2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5"/>
      <c r="M14212" s="5"/>
      <c r="AJ14212" s="5"/>
      <c r="AK14212" s="5"/>
      <c r="AL14212" s="3"/>
      <c r="AM14212" s="3"/>
      <c r="AN14212" s="5"/>
      <c r="AO14212" s="5"/>
      <c r="AP14212" s="5"/>
      <c r="AQ14212" s="5"/>
      <c r="AR14212" s="5"/>
      <c r="AS14212" s="5"/>
      <c r="AT14212" s="3"/>
      <c r="AU14212" s="5"/>
      <c r="AV14212" s="3"/>
      <c r="AW14212" s="3"/>
      <c r="AX14212" s="3"/>
      <c r="AY14212" s="3"/>
      <c r="AZ14212" s="3"/>
      <c r="BA14212" s="3"/>
      <c r="BB14212" s="3"/>
      <c r="BC14212" s="3"/>
      <c r="BD14212" s="3"/>
      <c r="BE14212" s="3"/>
      <c r="BF14212" s="3"/>
      <c r="BG14212" s="3"/>
    </row>
    <row r="14213" spans="1:59" x14ac:dyDescent="0.25">
      <c r="A14213" s="2"/>
      <c r="B14213" s="5"/>
      <c r="C14213" s="5"/>
      <c r="D14213" s="5"/>
      <c r="E14213" s="5"/>
      <c r="F14213" s="5"/>
      <c r="G14213" s="5"/>
      <c r="H14213" s="5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5"/>
      <c r="AK14213" s="5"/>
      <c r="AL14213" s="3"/>
      <c r="AM14213" s="3"/>
      <c r="AN14213" s="5"/>
      <c r="AO14213" s="5"/>
      <c r="AP14213" s="5"/>
      <c r="AQ14213" s="5"/>
      <c r="AR14213" s="5"/>
      <c r="AS14213" s="5"/>
      <c r="AT14213" s="3"/>
      <c r="AU14213" s="5"/>
      <c r="AV14213" s="3"/>
      <c r="AW14213" s="3"/>
      <c r="AX14213" s="3"/>
      <c r="AY14213" s="3"/>
      <c r="AZ14213" s="3"/>
      <c r="BA14213" s="3"/>
      <c r="BB14213" s="3"/>
      <c r="BC14213" s="3"/>
      <c r="BD14213" s="3"/>
      <c r="BE14213" s="3"/>
      <c r="BF14213" s="3"/>
      <c r="BG14213" s="3"/>
    </row>
    <row r="14214" spans="1:59" x14ac:dyDescent="0.25">
      <c r="A14214" s="2"/>
      <c r="B14214" s="5"/>
      <c r="C14214" s="5"/>
      <c r="D14214" s="5"/>
      <c r="E14214" s="5"/>
      <c r="F14214" s="5"/>
      <c r="G14214" s="5"/>
      <c r="H14214" s="5"/>
      <c r="I14214" s="5"/>
      <c r="J14214" s="5"/>
      <c r="K14214" s="5"/>
      <c r="L14214" s="5"/>
      <c r="M14214" s="5"/>
      <c r="AJ14214" s="5"/>
      <c r="AK14214" s="5"/>
      <c r="AL14214" s="3"/>
      <c r="AM14214" s="3"/>
      <c r="AN14214" s="5"/>
      <c r="AO14214" s="5"/>
      <c r="AP14214" s="5"/>
      <c r="AQ14214" s="5"/>
      <c r="AR14214" s="5"/>
      <c r="AS14214" s="5"/>
      <c r="AT14214" s="3"/>
      <c r="AU14214" s="5"/>
      <c r="AV14214" s="3"/>
      <c r="AW14214" s="3"/>
      <c r="AX14214" s="3"/>
      <c r="AY14214" s="3"/>
      <c r="AZ14214" s="3"/>
      <c r="BA14214" s="3"/>
      <c r="BB14214" s="3"/>
      <c r="BC14214" s="3"/>
      <c r="BD14214" s="3"/>
      <c r="BE14214" s="3"/>
      <c r="BF14214" s="3"/>
      <c r="BG14214" s="3"/>
    </row>
    <row r="14215" spans="1:59" x14ac:dyDescent="0.25">
      <c r="A14215" s="2"/>
      <c r="B14215" s="5"/>
      <c r="C14215" s="5"/>
      <c r="D14215" s="5"/>
      <c r="E14215" s="5"/>
      <c r="F14215" s="5"/>
      <c r="G14215" s="5"/>
      <c r="H14215" s="5"/>
      <c r="I14215" s="5"/>
      <c r="J14215" s="5"/>
      <c r="K14215" s="3"/>
      <c r="L14215" s="5"/>
      <c r="M14215" s="5"/>
      <c r="AJ14215" s="5"/>
      <c r="AK14215" s="5"/>
      <c r="AL14215" s="3"/>
      <c r="AM14215" s="3"/>
      <c r="AN14215" s="5"/>
      <c r="AO14215" s="5"/>
      <c r="AP14215" s="5"/>
      <c r="AQ14215" s="5"/>
      <c r="AR14215" s="5"/>
      <c r="AS14215" s="5"/>
      <c r="AT14215" s="3"/>
      <c r="AU14215" s="5"/>
      <c r="AV14215" s="3"/>
      <c r="AW14215" s="3"/>
      <c r="AX14215" s="3"/>
      <c r="AY14215" s="3"/>
      <c r="AZ14215" s="3"/>
      <c r="BA14215" s="3"/>
      <c r="BB14215" s="3"/>
      <c r="BC14215" s="3"/>
      <c r="BD14215" s="3"/>
      <c r="BE14215" s="3"/>
      <c r="BF14215" s="3"/>
      <c r="BG14215" s="3"/>
    </row>
    <row r="14216" spans="1:59" x14ac:dyDescent="0.25">
      <c r="A14216" s="2"/>
      <c r="B14216" s="5"/>
      <c r="C14216" s="5"/>
      <c r="D14216" s="5"/>
      <c r="E14216" s="5"/>
      <c r="F14216" s="5"/>
      <c r="G14216" s="5"/>
      <c r="H14216" s="5"/>
      <c r="I14216" s="5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5"/>
      <c r="AK14216" s="5"/>
      <c r="AL14216" s="3"/>
      <c r="AM14216" s="3"/>
      <c r="AN14216" s="5"/>
      <c r="AO14216" s="5"/>
      <c r="AP14216" s="5"/>
      <c r="AQ14216" s="5"/>
      <c r="AR14216" s="5"/>
      <c r="AS14216" s="5"/>
      <c r="AT14216" s="3"/>
      <c r="AU14216" s="5"/>
      <c r="AV14216" s="3"/>
      <c r="AW14216" s="3"/>
      <c r="AX14216" s="3"/>
      <c r="AY14216" s="3"/>
      <c r="AZ14216" s="3"/>
      <c r="BA14216" s="3"/>
      <c r="BB14216" s="3"/>
      <c r="BC14216" s="3"/>
      <c r="BD14216" s="3"/>
      <c r="BE14216" s="3"/>
      <c r="BF14216" s="3"/>
      <c r="BG14216" s="3"/>
    </row>
    <row r="14217" spans="1:59" x14ac:dyDescent="0.25">
      <c r="A14217" s="2"/>
      <c r="B14217" s="5"/>
      <c r="C14217" s="5"/>
      <c r="D14217" s="5"/>
      <c r="E14217" s="5"/>
      <c r="F14217" s="5"/>
      <c r="G14217" s="5"/>
      <c r="H14217" s="5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5"/>
      <c r="AK14217" s="5"/>
      <c r="AL14217" s="3"/>
      <c r="AM14217" s="3"/>
      <c r="AN14217" s="5"/>
      <c r="AO14217" s="5"/>
      <c r="AP14217" s="5"/>
      <c r="AQ14217" s="5"/>
      <c r="AR14217" s="5"/>
      <c r="AS14217" s="5"/>
      <c r="AT14217" s="3"/>
      <c r="AU14217" s="5"/>
      <c r="AV14217" s="3"/>
      <c r="AW14217" s="3"/>
      <c r="AX14217" s="3"/>
      <c r="AY14217" s="3"/>
      <c r="AZ14217" s="3"/>
      <c r="BA14217" s="3"/>
      <c r="BB14217" s="3"/>
      <c r="BC14217" s="3"/>
      <c r="BD14217" s="3"/>
      <c r="BE14217" s="3"/>
      <c r="BF14217" s="3"/>
      <c r="BG14217" s="3"/>
    </row>
    <row r="14218" spans="1:59" x14ac:dyDescent="0.25">
      <c r="A14218" s="2"/>
      <c r="B14218" s="5"/>
      <c r="C14218" s="5"/>
      <c r="D14218" s="5"/>
      <c r="E14218" s="5"/>
      <c r="F14218" s="5"/>
      <c r="G14218" s="5"/>
      <c r="H14218" s="5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5"/>
      <c r="AK14218" s="5"/>
      <c r="AL14218" s="3"/>
      <c r="AM14218" s="3"/>
      <c r="AN14218" s="5"/>
      <c r="AO14218" s="5"/>
      <c r="AP14218" s="5"/>
      <c r="AQ14218" s="5"/>
      <c r="AR14218" s="5"/>
      <c r="AS14218" s="5"/>
      <c r="AT14218" s="3"/>
      <c r="AU14218" s="5"/>
      <c r="AV14218" s="3"/>
      <c r="AW14218" s="3"/>
      <c r="AX14218" s="3"/>
      <c r="AY14218" s="3"/>
      <c r="AZ14218" s="3"/>
      <c r="BA14218" s="3"/>
      <c r="BB14218" s="3"/>
      <c r="BC14218" s="3"/>
      <c r="BD14218" s="3"/>
      <c r="BE14218" s="3"/>
      <c r="BF14218" s="3"/>
      <c r="BG14218" s="3"/>
    </row>
    <row r="14219" spans="1:59" x14ac:dyDescent="0.25">
      <c r="A14219" s="2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5"/>
      <c r="M14219" s="5"/>
      <c r="AJ14219" s="5"/>
      <c r="AK14219" s="5"/>
      <c r="AL14219" s="3"/>
      <c r="AM14219" s="3"/>
      <c r="AN14219" s="5"/>
      <c r="AO14219" s="5"/>
      <c r="AP14219" s="5"/>
      <c r="AQ14219" s="5"/>
      <c r="AR14219" s="5"/>
      <c r="AS14219" s="5"/>
      <c r="AT14219" s="3"/>
      <c r="AU14219" s="5"/>
      <c r="AV14219" s="3"/>
      <c r="AW14219" s="3"/>
      <c r="AX14219" s="3"/>
      <c r="AY14219" s="3"/>
      <c r="AZ14219" s="3"/>
      <c r="BA14219" s="3"/>
      <c r="BB14219" s="3"/>
      <c r="BC14219" s="3"/>
      <c r="BD14219" s="3"/>
      <c r="BE14219" s="3"/>
      <c r="BF14219" s="3"/>
      <c r="BG14219" s="3"/>
    </row>
    <row r="14220" spans="1:59" x14ac:dyDescent="0.25">
      <c r="A14220" s="2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  <c r="L14220" s="3"/>
      <c r="M14220" s="5"/>
      <c r="AJ14220" s="5"/>
      <c r="AK14220" s="5"/>
      <c r="AL14220" s="3"/>
      <c r="AM14220" s="3"/>
      <c r="AN14220" s="5"/>
      <c r="AO14220" s="5"/>
      <c r="AP14220" s="5"/>
      <c r="AQ14220" s="5"/>
      <c r="AR14220" s="5"/>
      <c r="AS14220" s="5"/>
      <c r="AT14220" s="3"/>
      <c r="AU14220" s="5"/>
      <c r="AV14220" s="3"/>
      <c r="AW14220" s="3"/>
      <c r="AX14220" s="3"/>
      <c r="AY14220" s="3"/>
      <c r="AZ14220" s="3"/>
      <c r="BA14220" s="3"/>
      <c r="BB14220" s="3"/>
      <c r="BC14220" s="3"/>
      <c r="BD14220" s="3"/>
      <c r="BE14220" s="3"/>
      <c r="BF14220" s="3"/>
      <c r="BG14220" s="3"/>
    </row>
    <row r="14221" spans="1:59" x14ac:dyDescent="0.25">
      <c r="A14221" s="2"/>
      <c r="B14221" s="5"/>
      <c r="C14221" s="5"/>
      <c r="D14221" s="5"/>
      <c r="E14221" s="5"/>
      <c r="F14221" s="5"/>
      <c r="G14221" s="5"/>
      <c r="H14221" s="5"/>
      <c r="I14221" s="5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5"/>
      <c r="AK14221" s="5"/>
      <c r="AL14221" s="3"/>
      <c r="AM14221" s="3"/>
      <c r="AN14221" s="5"/>
      <c r="AO14221" s="5"/>
      <c r="AP14221" s="5"/>
      <c r="AQ14221" s="5"/>
      <c r="AR14221" s="5"/>
      <c r="AS14221" s="5"/>
      <c r="AT14221" s="3"/>
      <c r="AU14221" s="5"/>
      <c r="AV14221" s="3"/>
      <c r="AW14221" s="3"/>
      <c r="AX14221" s="3"/>
      <c r="AY14221" s="3"/>
      <c r="AZ14221" s="3"/>
      <c r="BA14221" s="3"/>
      <c r="BB14221" s="3"/>
      <c r="BC14221" s="3"/>
      <c r="BD14221" s="3"/>
      <c r="BE14221" s="3"/>
      <c r="BF14221" s="3"/>
      <c r="BG14221" s="3"/>
    </row>
    <row r="14222" spans="1:59" x14ac:dyDescent="0.25">
      <c r="A14222" s="2"/>
      <c r="B14222" s="5"/>
      <c r="C14222" s="5"/>
      <c r="D14222" s="5"/>
      <c r="E14222" s="5"/>
      <c r="F14222" s="5"/>
      <c r="G14222" s="5"/>
      <c r="H14222" s="5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5"/>
      <c r="AK14222" s="5"/>
      <c r="AL14222" s="3"/>
      <c r="AM14222" s="3"/>
      <c r="AN14222" s="5"/>
      <c r="AO14222" s="5"/>
      <c r="AP14222" s="5"/>
      <c r="AQ14222" s="5"/>
      <c r="AR14222" s="5"/>
      <c r="AS14222" s="5"/>
      <c r="AT14222" s="3"/>
      <c r="AU14222" s="5"/>
      <c r="AV14222" s="3"/>
      <c r="AW14222" s="3"/>
      <c r="AX14222" s="3"/>
      <c r="AY14222" s="3"/>
      <c r="AZ14222" s="3"/>
      <c r="BA14222" s="3"/>
      <c r="BB14222" s="3"/>
      <c r="BC14222" s="3"/>
      <c r="BD14222" s="3"/>
      <c r="BE14222" s="3"/>
      <c r="BF14222" s="3"/>
      <c r="BG14222" s="3"/>
    </row>
    <row r="14223" spans="1:59" x14ac:dyDescent="0.25">
      <c r="A14223" s="2"/>
      <c r="B14223" s="5"/>
      <c r="C14223" s="5"/>
      <c r="D14223" s="5"/>
      <c r="E14223" s="5"/>
      <c r="F14223" s="5"/>
      <c r="G14223" s="5"/>
      <c r="H14223" s="5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5"/>
      <c r="AK14223" s="5"/>
      <c r="AL14223" s="3"/>
      <c r="AM14223" s="3"/>
      <c r="AN14223" s="5"/>
      <c r="AO14223" s="5"/>
      <c r="AP14223" s="5"/>
      <c r="AQ14223" s="5"/>
      <c r="AR14223" s="5"/>
      <c r="AS14223" s="5"/>
      <c r="AT14223" s="3"/>
      <c r="AU14223" s="5"/>
      <c r="AV14223" s="3"/>
      <c r="AW14223" s="3"/>
      <c r="AX14223" s="3"/>
      <c r="AY14223" s="3"/>
      <c r="AZ14223" s="3"/>
      <c r="BA14223" s="3"/>
      <c r="BB14223" s="3"/>
      <c r="BC14223" s="3"/>
      <c r="BD14223" s="3"/>
      <c r="BE14223" s="3"/>
      <c r="BF14223" s="3"/>
      <c r="BG14223" s="3"/>
    </row>
    <row r="14224" spans="1:59" x14ac:dyDescent="0.25">
      <c r="A14224" s="2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5"/>
      <c r="M14224" s="5"/>
      <c r="AJ14224" s="5"/>
      <c r="AK14224" s="5"/>
      <c r="AL14224" s="3"/>
      <c r="AM14224" s="3"/>
      <c r="AN14224" s="5"/>
      <c r="AO14224" s="5"/>
      <c r="AP14224" s="5"/>
      <c r="AQ14224" s="5"/>
      <c r="AR14224" s="5"/>
      <c r="AS14224" s="5"/>
      <c r="AT14224" s="3"/>
      <c r="AU14224" s="5"/>
      <c r="AV14224" s="3"/>
      <c r="AW14224" s="3"/>
      <c r="AX14224" s="3"/>
      <c r="AY14224" s="3"/>
      <c r="AZ14224" s="3"/>
      <c r="BA14224" s="3"/>
      <c r="BB14224" s="3"/>
      <c r="BC14224" s="3"/>
      <c r="BD14224" s="3"/>
      <c r="BE14224" s="3"/>
      <c r="BF14224" s="3"/>
      <c r="BG14224" s="3"/>
    </row>
    <row r="14225" spans="1:59" x14ac:dyDescent="0.25">
      <c r="A14225" s="2"/>
      <c r="B14225" s="5"/>
      <c r="C14225" s="5"/>
      <c r="D14225" s="5"/>
      <c r="E14225" s="5"/>
      <c r="F14225" s="5"/>
      <c r="G14225" s="5"/>
      <c r="H14225" s="5"/>
      <c r="I14225" s="5"/>
      <c r="J14225" s="5"/>
      <c r="K14225" s="3"/>
      <c r="L14225" s="5"/>
      <c r="M14225" s="5"/>
      <c r="AJ14225" s="5"/>
      <c r="AK14225" s="5"/>
      <c r="AL14225" s="3"/>
      <c r="AM14225" s="3"/>
      <c r="AN14225" s="5"/>
      <c r="AO14225" s="5"/>
      <c r="AP14225" s="5"/>
      <c r="AQ14225" s="5"/>
      <c r="AR14225" s="5"/>
      <c r="AS14225" s="5"/>
      <c r="AT14225" s="3"/>
      <c r="AU14225" s="5"/>
      <c r="AV14225" s="3"/>
      <c r="AW14225" s="3"/>
      <c r="AX14225" s="3"/>
      <c r="AY14225" s="3"/>
      <c r="AZ14225" s="3"/>
      <c r="BA14225" s="3"/>
      <c r="BB14225" s="3"/>
      <c r="BC14225" s="3"/>
      <c r="BD14225" s="3"/>
      <c r="BE14225" s="3"/>
      <c r="BF14225" s="3"/>
      <c r="BG14225" s="3"/>
    </row>
    <row r="14226" spans="1:59" x14ac:dyDescent="0.25">
      <c r="A14226" s="2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  <c r="L14226" s="3"/>
      <c r="M14226" s="5"/>
      <c r="AJ14226" s="5"/>
      <c r="AK14226" s="5"/>
      <c r="AL14226" s="3"/>
      <c r="AM14226" s="3"/>
      <c r="AN14226" s="5"/>
      <c r="AO14226" s="5"/>
      <c r="AP14226" s="5"/>
      <c r="AQ14226" s="5"/>
      <c r="AR14226" s="5"/>
      <c r="AS14226" s="5"/>
      <c r="AT14226" s="3"/>
      <c r="AU14226" s="5"/>
      <c r="AV14226" s="3"/>
      <c r="AW14226" s="3"/>
      <c r="AX14226" s="3"/>
      <c r="AY14226" s="3"/>
      <c r="AZ14226" s="3"/>
      <c r="BA14226" s="3"/>
      <c r="BB14226" s="3"/>
      <c r="BC14226" s="3"/>
      <c r="BD14226" s="3"/>
      <c r="BE14226" s="3"/>
      <c r="BF14226" s="3"/>
      <c r="BG14226" s="3"/>
    </row>
    <row r="14227" spans="1:59" x14ac:dyDescent="0.25">
      <c r="A14227" s="2"/>
      <c r="B14227" s="5"/>
      <c r="C14227" s="5"/>
      <c r="D14227" s="5"/>
      <c r="E14227" s="5"/>
      <c r="F14227" s="5"/>
      <c r="G14227" s="5"/>
      <c r="H14227" s="5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5"/>
      <c r="AK14227" s="5"/>
      <c r="AL14227" s="3"/>
      <c r="AM14227" s="3"/>
      <c r="AN14227" s="5"/>
      <c r="AO14227" s="5"/>
      <c r="AP14227" s="5"/>
      <c r="AQ14227" s="5"/>
      <c r="AR14227" s="5"/>
      <c r="AS14227" s="5"/>
      <c r="AT14227" s="3"/>
      <c r="AU14227" s="5"/>
      <c r="AV14227" s="3"/>
      <c r="AW14227" s="3"/>
      <c r="AX14227" s="3"/>
      <c r="AY14227" s="3"/>
      <c r="AZ14227" s="3"/>
      <c r="BA14227" s="3"/>
      <c r="BB14227" s="3"/>
      <c r="BC14227" s="3"/>
      <c r="BD14227" s="3"/>
      <c r="BE14227" s="3"/>
      <c r="BF14227" s="3"/>
      <c r="BG14227" s="3"/>
    </row>
    <row r="14228" spans="1:59" x14ac:dyDescent="0.25">
      <c r="A14228" s="2"/>
      <c r="B14228" s="5"/>
      <c r="C14228" s="5"/>
      <c r="D14228" s="5"/>
      <c r="E14228" s="5"/>
      <c r="F14228" s="5"/>
      <c r="G14228" s="5"/>
      <c r="H14228" s="5"/>
      <c r="I14228" s="5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5"/>
      <c r="AK14228" s="5"/>
      <c r="AL14228" s="3"/>
      <c r="AM14228" s="3"/>
      <c r="AN14228" s="5"/>
      <c r="AO14228" s="5"/>
      <c r="AP14228" s="5"/>
      <c r="AQ14228" s="5"/>
      <c r="AR14228" s="5"/>
      <c r="AS14228" s="5"/>
      <c r="AT14228" s="3"/>
      <c r="AU14228" s="5"/>
      <c r="AV14228" s="3"/>
      <c r="AW14228" s="3"/>
      <c r="AX14228" s="3"/>
      <c r="AY14228" s="3"/>
      <c r="AZ14228" s="3"/>
      <c r="BA14228" s="3"/>
      <c r="BB14228" s="3"/>
      <c r="BC14228" s="3"/>
      <c r="BD14228" s="3"/>
      <c r="BE14228" s="3"/>
      <c r="BF14228" s="3"/>
      <c r="BG14228" s="3"/>
    </row>
    <row r="14229" spans="1:59" x14ac:dyDescent="0.25">
      <c r="A14229" s="2"/>
      <c r="B14229" s="5"/>
      <c r="C14229" s="5"/>
      <c r="D14229" s="5"/>
      <c r="E14229" s="5"/>
      <c r="F14229" s="5"/>
      <c r="G14229" s="5"/>
      <c r="H14229" s="5"/>
      <c r="I14229" s="5"/>
      <c r="J14229" s="5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5"/>
      <c r="AK14229" s="5"/>
      <c r="AL14229" s="3"/>
      <c r="AM14229" s="3"/>
      <c r="AN14229" s="5"/>
      <c r="AO14229" s="5"/>
      <c r="AP14229" s="5"/>
      <c r="AQ14229" s="5"/>
      <c r="AR14229" s="5"/>
      <c r="AS14229" s="5"/>
      <c r="AT14229" s="3"/>
      <c r="AU14229" s="5"/>
      <c r="AV14229" s="3"/>
      <c r="AW14229" s="3"/>
      <c r="AX14229" s="3"/>
      <c r="AY14229" s="3"/>
      <c r="AZ14229" s="3"/>
      <c r="BA14229" s="3"/>
      <c r="BB14229" s="3"/>
      <c r="BC14229" s="3"/>
      <c r="BD14229" s="3"/>
      <c r="BE14229" s="3"/>
      <c r="BF14229" s="3"/>
      <c r="BG14229" s="3"/>
    </row>
    <row r="14230" spans="1:59" x14ac:dyDescent="0.25">
      <c r="A14230" s="2"/>
      <c r="B14230" s="5"/>
      <c r="C14230" s="5"/>
      <c r="D14230" s="5"/>
      <c r="E14230" s="5"/>
      <c r="F14230" s="5"/>
      <c r="G14230" s="5"/>
      <c r="H14230" s="5"/>
      <c r="I14230" s="5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5"/>
      <c r="AK14230" s="5"/>
      <c r="AL14230" s="3"/>
      <c r="AM14230" s="3"/>
      <c r="AN14230" s="5"/>
      <c r="AO14230" s="5"/>
      <c r="AP14230" s="5"/>
      <c r="AQ14230" s="5"/>
      <c r="AR14230" s="5"/>
      <c r="AS14230" s="5"/>
      <c r="AT14230" s="3"/>
      <c r="AU14230" s="5"/>
      <c r="AV14230" s="3"/>
      <c r="AW14230" s="3"/>
      <c r="AX14230" s="3"/>
      <c r="AY14230" s="3"/>
      <c r="AZ14230" s="3"/>
      <c r="BA14230" s="3"/>
      <c r="BB14230" s="3"/>
      <c r="BC14230" s="3"/>
      <c r="BD14230" s="3"/>
      <c r="BE14230" s="3"/>
      <c r="BF14230" s="3"/>
      <c r="BG14230" s="3"/>
    </row>
    <row r="14231" spans="1:59" x14ac:dyDescent="0.25">
      <c r="A14231" s="2"/>
      <c r="B14231" s="5"/>
      <c r="C14231" s="5"/>
      <c r="D14231" s="5"/>
      <c r="E14231" s="5"/>
      <c r="F14231" s="5"/>
      <c r="G14231" s="5"/>
      <c r="H14231" s="5"/>
      <c r="I14231" s="5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5"/>
      <c r="AK14231" s="5"/>
      <c r="AL14231" s="3"/>
      <c r="AM14231" s="3"/>
      <c r="AN14231" s="5"/>
      <c r="AO14231" s="5"/>
      <c r="AP14231" s="5"/>
      <c r="AQ14231" s="5"/>
      <c r="AR14231" s="5"/>
      <c r="AS14231" s="5"/>
      <c r="AT14231" s="3"/>
      <c r="AU14231" s="5"/>
      <c r="AV14231" s="3"/>
      <c r="AW14231" s="3"/>
      <c r="AX14231" s="3"/>
      <c r="AY14231" s="3"/>
      <c r="AZ14231" s="3"/>
      <c r="BA14231" s="3"/>
      <c r="BB14231" s="3"/>
      <c r="BC14231" s="3"/>
      <c r="BD14231" s="3"/>
      <c r="BE14231" s="3"/>
      <c r="BF14231" s="3"/>
      <c r="BG14231" s="3"/>
    </row>
    <row r="14232" spans="1:59" x14ac:dyDescent="0.25">
      <c r="A14232" s="2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  <c r="L14232" s="5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5"/>
      <c r="AK14232" s="5"/>
      <c r="AL14232" s="3"/>
      <c r="AM14232" s="3"/>
      <c r="AN14232" s="5"/>
      <c r="AO14232" s="5"/>
      <c r="AP14232" s="5"/>
      <c r="AQ14232" s="5"/>
      <c r="AR14232" s="5"/>
      <c r="AS14232" s="5"/>
      <c r="AT14232" s="3"/>
      <c r="AU14232" s="5"/>
      <c r="AV14232" s="3"/>
      <c r="AW14232" s="3"/>
      <c r="AX14232" s="3"/>
      <c r="AY14232" s="3"/>
      <c r="AZ14232" s="3"/>
      <c r="BA14232" s="3"/>
      <c r="BB14232" s="3"/>
      <c r="BC14232" s="3"/>
      <c r="BD14232" s="3"/>
      <c r="BE14232" s="3"/>
      <c r="BF14232" s="3"/>
      <c r="BG14232" s="3"/>
    </row>
    <row r="14233" spans="1:59" x14ac:dyDescent="0.25">
      <c r="A14233" s="2"/>
      <c r="B14233" s="5"/>
      <c r="C14233" s="5"/>
      <c r="D14233" s="5"/>
      <c r="E14233" s="5"/>
      <c r="F14233" s="5"/>
      <c r="G14233" s="5"/>
      <c r="H14233" s="5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5"/>
      <c r="AK14233" s="5"/>
      <c r="AL14233" s="3"/>
      <c r="AM14233" s="3"/>
      <c r="AN14233" s="5"/>
      <c r="AO14233" s="5"/>
      <c r="AP14233" s="5"/>
      <c r="AQ14233" s="5"/>
      <c r="AR14233" s="5"/>
      <c r="AS14233" s="5"/>
      <c r="AT14233" s="3"/>
      <c r="AU14233" s="5"/>
      <c r="AV14233" s="3"/>
      <c r="AW14233" s="3"/>
      <c r="AX14233" s="3"/>
      <c r="AY14233" s="3"/>
      <c r="AZ14233" s="3"/>
      <c r="BA14233" s="3"/>
      <c r="BB14233" s="3"/>
      <c r="BC14233" s="3"/>
      <c r="BD14233" s="3"/>
      <c r="BE14233" s="3"/>
      <c r="BF14233" s="3"/>
      <c r="BG14233" s="3"/>
    </row>
    <row r="14234" spans="1:59" x14ac:dyDescent="0.25">
      <c r="A14234" s="2"/>
      <c r="B14234" s="5"/>
      <c r="C14234" s="5"/>
      <c r="D14234" s="5"/>
      <c r="E14234" s="5"/>
      <c r="F14234" s="5"/>
      <c r="G14234" s="5"/>
      <c r="H14234" s="5"/>
      <c r="I14234" s="5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5"/>
      <c r="AK14234" s="5"/>
      <c r="AL14234" s="3"/>
      <c r="AM14234" s="3"/>
      <c r="AN14234" s="5"/>
      <c r="AO14234" s="5"/>
      <c r="AP14234" s="5"/>
      <c r="AQ14234" s="5"/>
      <c r="AR14234" s="5"/>
      <c r="AS14234" s="5"/>
      <c r="AT14234" s="3"/>
      <c r="AU14234" s="5"/>
      <c r="AV14234" s="3"/>
      <c r="AW14234" s="3"/>
      <c r="AX14234" s="3"/>
      <c r="AY14234" s="3"/>
      <c r="AZ14234" s="3"/>
      <c r="BA14234" s="3"/>
      <c r="BB14234" s="3"/>
      <c r="BC14234" s="3"/>
      <c r="BD14234" s="3"/>
      <c r="BE14234" s="3"/>
      <c r="BF14234" s="3"/>
      <c r="BG14234" s="3"/>
    </row>
    <row r="14235" spans="1:59" x14ac:dyDescent="0.25">
      <c r="A14235" s="2"/>
      <c r="B14235" s="5"/>
      <c r="C14235" s="5"/>
      <c r="D14235" s="5"/>
      <c r="E14235" s="5"/>
      <c r="F14235" s="5"/>
      <c r="G14235" s="5"/>
      <c r="H14235" s="5"/>
      <c r="I14235" s="5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5"/>
      <c r="AK14235" s="5"/>
      <c r="AL14235" s="3"/>
      <c r="AM14235" s="3"/>
      <c r="AN14235" s="5"/>
      <c r="AO14235" s="5"/>
      <c r="AP14235" s="5"/>
      <c r="AQ14235" s="5"/>
      <c r="AR14235" s="5"/>
      <c r="AS14235" s="5"/>
      <c r="AT14235" s="3"/>
      <c r="AU14235" s="5"/>
      <c r="AV14235" s="3"/>
      <c r="AW14235" s="3"/>
      <c r="AX14235" s="3"/>
      <c r="AY14235" s="3"/>
      <c r="AZ14235" s="3"/>
      <c r="BA14235" s="3"/>
      <c r="BB14235" s="3"/>
      <c r="BC14235" s="3"/>
      <c r="BD14235" s="3"/>
      <c r="BE14235" s="3"/>
      <c r="BF14235" s="3"/>
      <c r="BG14235" s="3"/>
    </row>
    <row r="14236" spans="1:59" x14ac:dyDescent="0.25">
      <c r="A14236" s="2"/>
      <c r="B14236" s="5"/>
      <c r="C14236" s="5"/>
      <c r="D14236" s="5"/>
      <c r="E14236" s="5"/>
      <c r="F14236" s="5"/>
      <c r="G14236" s="5"/>
      <c r="H14236" s="5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5"/>
      <c r="AK14236" s="5"/>
      <c r="AL14236" s="3"/>
      <c r="AM14236" s="3"/>
      <c r="AN14236" s="5"/>
      <c r="AO14236" s="5"/>
      <c r="AP14236" s="5"/>
      <c r="AQ14236" s="5"/>
      <c r="AR14236" s="5"/>
      <c r="AS14236" s="5"/>
      <c r="AT14236" s="3"/>
      <c r="AU14236" s="5"/>
      <c r="AV14236" s="3"/>
      <c r="AW14236" s="3"/>
      <c r="AX14236" s="3"/>
      <c r="AY14236" s="3"/>
      <c r="AZ14236" s="3"/>
      <c r="BA14236" s="3"/>
      <c r="BB14236" s="3"/>
      <c r="BC14236" s="3"/>
      <c r="BD14236" s="3"/>
      <c r="BE14236" s="3"/>
      <c r="BF14236" s="3"/>
      <c r="BG14236" s="3"/>
    </row>
    <row r="14237" spans="1:59" x14ac:dyDescent="0.25">
      <c r="A14237" s="2"/>
      <c r="B14237" s="5"/>
      <c r="C14237" s="5"/>
      <c r="D14237" s="5"/>
      <c r="E14237" s="5"/>
      <c r="F14237" s="5"/>
      <c r="G14237" s="5"/>
      <c r="H14237" s="5"/>
      <c r="I14237" s="5"/>
      <c r="J14237" s="5"/>
      <c r="K14237" s="5"/>
      <c r="L14237" s="5"/>
      <c r="M14237" s="5"/>
      <c r="AJ14237" s="5"/>
      <c r="AK14237" s="5"/>
      <c r="AL14237" s="3"/>
      <c r="AM14237" s="3"/>
      <c r="AN14237" s="5"/>
      <c r="AO14237" s="5"/>
      <c r="AP14237" s="5"/>
      <c r="AQ14237" s="5"/>
      <c r="AR14237" s="5"/>
      <c r="AS14237" s="5"/>
      <c r="AT14237" s="3"/>
      <c r="AU14237" s="5"/>
      <c r="AV14237" s="3"/>
      <c r="AW14237" s="3"/>
      <c r="AX14237" s="3"/>
      <c r="AY14237" s="3"/>
      <c r="AZ14237" s="3"/>
      <c r="BA14237" s="3"/>
      <c r="BB14237" s="3"/>
      <c r="BC14237" s="3"/>
      <c r="BD14237" s="3"/>
      <c r="BE14237" s="3"/>
      <c r="BF14237" s="3"/>
      <c r="BG14237" s="3"/>
    </row>
    <row r="14238" spans="1:59" x14ac:dyDescent="0.25">
      <c r="A14238" s="2"/>
      <c r="B14238" s="5"/>
      <c r="C14238" s="5"/>
      <c r="D14238" s="5"/>
      <c r="E14238" s="5"/>
      <c r="F14238" s="5"/>
      <c r="G14238" s="5"/>
      <c r="H14238" s="5"/>
      <c r="I14238" s="5"/>
      <c r="J14238" s="5"/>
      <c r="K14238" s="5"/>
      <c r="L14238" s="5"/>
      <c r="M14238" s="5"/>
      <c r="AJ14238" s="5"/>
      <c r="AK14238" s="5"/>
      <c r="AL14238" s="3"/>
      <c r="AM14238" s="3"/>
      <c r="AN14238" s="5"/>
      <c r="AO14238" s="5"/>
      <c r="AP14238" s="5"/>
      <c r="AQ14238" s="5"/>
      <c r="AR14238" s="5"/>
      <c r="AS14238" s="5"/>
      <c r="AT14238" s="3"/>
      <c r="AU14238" s="5"/>
      <c r="AV14238" s="3"/>
      <c r="AW14238" s="3"/>
      <c r="AX14238" s="3"/>
      <c r="AY14238" s="3"/>
      <c r="AZ14238" s="3"/>
      <c r="BA14238" s="3"/>
      <c r="BB14238" s="3"/>
      <c r="BC14238" s="3"/>
      <c r="BD14238" s="3"/>
      <c r="BE14238" s="3"/>
      <c r="BF14238" s="3"/>
      <c r="BG14238" s="3"/>
    </row>
    <row r="14239" spans="1:59" x14ac:dyDescent="0.25">
      <c r="A14239" s="2"/>
      <c r="B14239" s="5"/>
      <c r="C14239" s="5"/>
      <c r="D14239" s="5"/>
      <c r="E14239" s="5"/>
      <c r="F14239" s="5"/>
      <c r="G14239" s="5"/>
      <c r="H14239" s="5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5"/>
      <c r="AK14239" s="5"/>
      <c r="AL14239" s="3"/>
      <c r="AM14239" s="3"/>
      <c r="AN14239" s="5"/>
      <c r="AO14239" s="5"/>
      <c r="AP14239" s="5"/>
      <c r="AQ14239" s="5"/>
      <c r="AR14239" s="5"/>
      <c r="AS14239" s="5"/>
      <c r="AT14239" s="3"/>
      <c r="AU14239" s="5"/>
      <c r="AV14239" s="3"/>
      <c r="AW14239" s="3"/>
      <c r="AX14239" s="3"/>
      <c r="AY14239" s="3"/>
      <c r="AZ14239" s="3"/>
      <c r="BA14239" s="3"/>
      <c r="BB14239" s="3"/>
      <c r="BC14239" s="3"/>
      <c r="BD14239" s="3"/>
      <c r="BE14239" s="3"/>
      <c r="BF14239" s="3"/>
      <c r="BG14239" s="3"/>
    </row>
    <row r="14240" spans="1:59" x14ac:dyDescent="0.25">
      <c r="A14240" s="2"/>
      <c r="B14240" s="5"/>
      <c r="C14240" s="5"/>
      <c r="D14240" s="5"/>
      <c r="E14240" s="5"/>
      <c r="F14240" s="5"/>
      <c r="G14240" s="5"/>
      <c r="H14240" s="5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5"/>
      <c r="AK14240" s="5"/>
      <c r="AL14240" s="3"/>
      <c r="AM14240" s="3"/>
      <c r="AN14240" s="5"/>
      <c r="AO14240" s="5"/>
      <c r="AP14240" s="5"/>
      <c r="AQ14240" s="5"/>
      <c r="AR14240" s="5"/>
      <c r="AS14240" s="5"/>
      <c r="AT14240" s="3"/>
      <c r="AU14240" s="5"/>
      <c r="AV14240" s="3"/>
      <c r="AW14240" s="3"/>
      <c r="AX14240" s="3"/>
      <c r="AY14240" s="3"/>
      <c r="AZ14240" s="3"/>
      <c r="BA14240" s="3"/>
      <c r="BB14240" s="3"/>
      <c r="BC14240" s="3"/>
      <c r="BD14240" s="3"/>
      <c r="BE14240" s="3"/>
      <c r="BF14240" s="3"/>
      <c r="BG14240" s="3"/>
    </row>
    <row r="14241" spans="1:59" x14ac:dyDescent="0.25">
      <c r="A14241" s="2"/>
      <c r="B14241" s="5"/>
      <c r="C14241" s="5"/>
      <c r="D14241" s="5"/>
      <c r="E14241" s="5"/>
      <c r="F14241" s="5"/>
      <c r="G14241" s="5"/>
      <c r="H14241" s="5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5"/>
      <c r="AK14241" s="5"/>
      <c r="AL14241" s="3"/>
      <c r="AM14241" s="3"/>
      <c r="AN14241" s="5"/>
      <c r="AO14241" s="5"/>
      <c r="AP14241" s="5"/>
      <c r="AQ14241" s="5"/>
      <c r="AR14241" s="5"/>
      <c r="AS14241" s="5"/>
      <c r="AT14241" s="3"/>
      <c r="AU14241" s="5"/>
      <c r="AV14241" s="3"/>
      <c r="AW14241" s="3"/>
      <c r="AX14241" s="3"/>
      <c r="AY14241" s="3"/>
      <c r="AZ14241" s="3"/>
      <c r="BA14241" s="3"/>
      <c r="BB14241" s="3"/>
      <c r="BC14241" s="3"/>
      <c r="BD14241" s="3"/>
      <c r="BE14241" s="3"/>
      <c r="BF14241" s="3"/>
      <c r="BG14241" s="3"/>
    </row>
    <row r="14242" spans="1:59" x14ac:dyDescent="0.25">
      <c r="A14242" s="2"/>
      <c r="B14242" s="5"/>
      <c r="C14242" s="5"/>
      <c r="D14242" s="5"/>
      <c r="E14242" s="5"/>
      <c r="F14242" s="5"/>
      <c r="G14242" s="5"/>
      <c r="H14242" s="5"/>
      <c r="I14242" s="5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5"/>
      <c r="AK14242" s="5"/>
      <c r="AL14242" s="3"/>
      <c r="AM14242" s="3"/>
      <c r="AN14242" s="5"/>
      <c r="AO14242" s="5"/>
      <c r="AP14242" s="5"/>
      <c r="AQ14242" s="5"/>
      <c r="AR14242" s="5"/>
      <c r="AS14242" s="5"/>
      <c r="AT14242" s="3"/>
      <c r="AU14242" s="5"/>
      <c r="AV14242" s="3"/>
      <c r="AW14242" s="3"/>
      <c r="AX14242" s="3"/>
      <c r="AY14242" s="3"/>
      <c r="AZ14242" s="3"/>
      <c r="BA14242" s="3"/>
      <c r="BB14242" s="3"/>
      <c r="BC14242" s="3"/>
      <c r="BD14242" s="3"/>
      <c r="BE14242" s="3"/>
      <c r="BF14242" s="3"/>
      <c r="BG14242" s="3"/>
    </row>
    <row r="14243" spans="1:59" x14ac:dyDescent="0.25">
      <c r="A14243" s="2"/>
      <c r="B14243" s="5"/>
      <c r="C14243" s="5"/>
      <c r="D14243" s="5"/>
      <c r="E14243" s="5"/>
      <c r="F14243" s="5"/>
      <c r="G14243" s="5"/>
      <c r="H14243" s="5"/>
      <c r="I14243" s="5"/>
      <c r="J14243" s="5"/>
      <c r="K14243" s="5"/>
      <c r="L14243" s="5"/>
      <c r="M14243" s="5"/>
      <c r="AJ14243" s="5"/>
      <c r="AK14243" s="5"/>
      <c r="AL14243" s="3"/>
      <c r="AM14243" s="3"/>
      <c r="AN14243" s="5"/>
      <c r="AO14243" s="5"/>
      <c r="AP14243" s="5"/>
      <c r="AQ14243" s="5"/>
      <c r="AR14243" s="5"/>
      <c r="AS14243" s="5"/>
      <c r="AT14243" s="3"/>
      <c r="AU14243" s="5"/>
      <c r="AV14243" s="3"/>
      <c r="AW14243" s="3"/>
      <c r="AX14243" s="3"/>
      <c r="AY14243" s="3"/>
      <c r="AZ14243" s="3"/>
      <c r="BA14243" s="3"/>
      <c r="BB14243" s="3"/>
      <c r="BC14243" s="3"/>
      <c r="BD14243" s="3"/>
      <c r="BE14243" s="3"/>
      <c r="BF14243" s="3"/>
      <c r="BG14243" s="3"/>
    </row>
    <row r="14244" spans="1:59" x14ac:dyDescent="0.25">
      <c r="A14244" s="2"/>
      <c r="B14244" s="5"/>
      <c r="C14244" s="5"/>
      <c r="D14244" s="5"/>
      <c r="E14244" s="5"/>
      <c r="F14244" s="5"/>
      <c r="G14244" s="5"/>
      <c r="H14244" s="5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5"/>
      <c r="AK14244" s="5"/>
      <c r="AL14244" s="3"/>
      <c r="AM14244" s="3"/>
      <c r="AN14244" s="5"/>
      <c r="AO14244" s="5"/>
      <c r="AP14244" s="5"/>
      <c r="AQ14244" s="5"/>
      <c r="AR14244" s="5"/>
      <c r="AS14244" s="5"/>
      <c r="AT14244" s="3"/>
      <c r="AU14244" s="5"/>
      <c r="AV14244" s="3"/>
      <c r="AW14244" s="3"/>
      <c r="AX14244" s="3"/>
      <c r="AY14244" s="3"/>
      <c r="AZ14244" s="3"/>
      <c r="BA14244" s="3"/>
      <c r="BB14244" s="3"/>
      <c r="BC14244" s="3"/>
      <c r="BD14244" s="3"/>
      <c r="BE14244" s="3"/>
      <c r="BF14244" s="3"/>
      <c r="BG14244" s="3"/>
    </row>
    <row r="14245" spans="1:59" x14ac:dyDescent="0.25">
      <c r="A14245" s="2"/>
      <c r="B14245" s="5"/>
      <c r="C14245" s="5"/>
      <c r="D14245" s="5"/>
      <c r="E14245" s="5"/>
      <c r="F14245" s="5"/>
      <c r="G14245" s="5"/>
      <c r="H14245" s="5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5"/>
      <c r="AK14245" s="5"/>
      <c r="AL14245" s="3"/>
      <c r="AM14245" s="3"/>
      <c r="AN14245" s="5"/>
      <c r="AO14245" s="5"/>
      <c r="AP14245" s="5"/>
      <c r="AQ14245" s="5"/>
      <c r="AR14245" s="5"/>
      <c r="AS14245" s="5"/>
      <c r="AT14245" s="3"/>
      <c r="AU14245" s="5"/>
      <c r="AV14245" s="3"/>
      <c r="AW14245" s="3"/>
      <c r="AX14245" s="3"/>
      <c r="AY14245" s="3"/>
      <c r="AZ14245" s="3"/>
      <c r="BA14245" s="3"/>
      <c r="BB14245" s="3"/>
      <c r="BC14245" s="3"/>
      <c r="BD14245" s="3"/>
      <c r="BE14245" s="3"/>
      <c r="BF14245" s="3"/>
      <c r="BG14245" s="3"/>
    </row>
    <row r="14246" spans="1:59" x14ac:dyDescent="0.25">
      <c r="A14246" s="2"/>
      <c r="B14246" s="5"/>
      <c r="C14246" s="5"/>
      <c r="D14246" s="5"/>
      <c r="E14246" s="5"/>
      <c r="F14246" s="5"/>
      <c r="G14246" s="5"/>
      <c r="H14246" s="5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5"/>
      <c r="AK14246" s="5"/>
      <c r="AL14246" s="3"/>
      <c r="AM14246" s="3"/>
      <c r="AN14246" s="5"/>
      <c r="AO14246" s="5"/>
      <c r="AP14246" s="5"/>
      <c r="AQ14246" s="5"/>
      <c r="AR14246" s="5"/>
      <c r="AS14246" s="5"/>
      <c r="AT14246" s="3"/>
      <c r="AU14246" s="5"/>
      <c r="AV14246" s="3"/>
      <c r="AW14246" s="3"/>
      <c r="AX14246" s="3"/>
      <c r="AY14246" s="3"/>
      <c r="AZ14246" s="3"/>
      <c r="BA14246" s="3"/>
      <c r="BB14246" s="3"/>
      <c r="BC14246" s="3"/>
      <c r="BD14246" s="3"/>
      <c r="BE14246" s="3"/>
      <c r="BF14246" s="3"/>
      <c r="BG14246" s="3"/>
    </row>
    <row r="14247" spans="1:59" x14ac:dyDescent="0.25">
      <c r="A14247" s="2"/>
      <c r="B14247" s="5"/>
      <c r="C14247" s="5"/>
      <c r="D14247" s="5"/>
      <c r="E14247" s="5"/>
      <c r="F14247" s="5"/>
      <c r="G14247" s="5"/>
      <c r="H14247" s="5"/>
      <c r="I14247" s="5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5"/>
      <c r="AK14247" s="5"/>
      <c r="AL14247" s="3"/>
      <c r="AM14247" s="3"/>
      <c r="AN14247" s="5"/>
      <c r="AO14247" s="5"/>
      <c r="AP14247" s="5"/>
      <c r="AQ14247" s="5"/>
      <c r="AR14247" s="5"/>
      <c r="AS14247" s="5"/>
      <c r="AT14247" s="3"/>
      <c r="AU14247" s="5"/>
      <c r="AV14247" s="3"/>
      <c r="AW14247" s="3"/>
      <c r="AX14247" s="3"/>
      <c r="AY14247" s="3"/>
      <c r="AZ14247" s="3"/>
      <c r="BA14247" s="3"/>
      <c r="BB14247" s="3"/>
      <c r="BC14247" s="3"/>
      <c r="BD14247" s="3"/>
      <c r="BE14247" s="3"/>
      <c r="BF14247" s="3"/>
      <c r="BG14247" s="3"/>
    </row>
    <row r="14248" spans="1:59" x14ac:dyDescent="0.25">
      <c r="A14248" s="2"/>
      <c r="B14248" s="5"/>
      <c r="C14248" s="5"/>
      <c r="D14248" s="5"/>
      <c r="E14248" s="5"/>
      <c r="F14248" s="5"/>
      <c r="G14248" s="5"/>
      <c r="H14248" s="5"/>
      <c r="I14248" s="5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5"/>
      <c r="AK14248" s="5"/>
      <c r="AL14248" s="3"/>
      <c r="AM14248" s="3"/>
      <c r="AN14248" s="5"/>
      <c r="AO14248" s="5"/>
      <c r="AP14248" s="5"/>
      <c r="AQ14248" s="5"/>
      <c r="AR14248" s="5"/>
      <c r="AS14248" s="5"/>
      <c r="AT14248" s="3"/>
      <c r="AU14248" s="5"/>
      <c r="AV14248" s="3"/>
      <c r="AW14248" s="3"/>
      <c r="AX14248" s="3"/>
      <c r="AY14248" s="3"/>
      <c r="AZ14248" s="3"/>
      <c r="BA14248" s="3"/>
      <c r="BB14248" s="3"/>
      <c r="BC14248" s="3"/>
      <c r="BD14248" s="3"/>
      <c r="BE14248" s="3"/>
      <c r="BF14248" s="3"/>
      <c r="BG14248" s="3"/>
    </row>
    <row r="14249" spans="1:59" x14ac:dyDescent="0.25">
      <c r="A14249" s="2"/>
      <c r="B14249" s="5"/>
      <c r="C14249" s="5"/>
      <c r="D14249" s="5"/>
      <c r="E14249" s="5"/>
      <c r="F14249" s="5"/>
      <c r="G14249" s="5"/>
      <c r="H14249" s="5"/>
      <c r="I14249" s="5"/>
      <c r="J14249" s="3"/>
      <c r="K14249" s="5"/>
      <c r="L14249" s="3"/>
      <c r="M14249" s="5"/>
      <c r="AJ14249" s="5"/>
      <c r="AK14249" s="5"/>
      <c r="AL14249" s="3"/>
      <c r="AM14249" s="3"/>
      <c r="AN14249" s="5"/>
      <c r="AO14249" s="5"/>
      <c r="AP14249" s="5"/>
      <c r="AQ14249" s="5"/>
      <c r="AR14249" s="5"/>
      <c r="AS14249" s="5"/>
      <c r="AT14249" s="3"/>
      <c r="AU14249" s="5"/>
      <c r="AV14249" s="3"/>
      <c r="AW14249" s="3"/>
      <c r="AX14249" s="3"/>
      <c r="AY14249" s="3"/>
      <c r="AZ14249" s="3"/>
      <c r="BA14249" s="3"/>
      <c r="BB14249" s="3"/>
      <c r="BC14249" s="3"/>
      <c r="BD14249" s="3"/>
      <c r="BE14249" s="3"/>
      <c r="BF14249" s="3"/>
      <c r="BG14249" s="3"/>
    </row>
    <row r="14250" spans="1:59" x14ac:dyDescent="0.25">
      <c r="A14250" s="2"/>
      <c r="B14250" s="5"/>
      <c r="C14250" s="5"/>
      <c r="D14250" s="5"/>
      <c r="E14250" s="5"/>
      <c r="F14250" s="5"/>
      <c r="G14250" s="5"/>
      <c r="H14250" s="5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5"/>
      <c r="AK14250" s="5"/>
      <c r="AL14250" s="3"/>
      <c r="AM14250" s="3"/>
      <c r="AN14250" s="5"/>
      <c r="AO14250" s="5"/>
      <c r="AP14250" s="5"/>
      <c r="AQ14250" s="5"/>
      <c r="AR14250" s="5"/>
      <c r="AS14250" s="5"/>
      <c r="AT14250" s="3"/>
      <c r="AU14250" s="5"/>
      <c r="AV14250" s="3"/>
      <c r="AW14250" s="3"/>
      <c r="AX14250" s="3"/>
      <c r="AY14250" s="3"/>
      <c r="AZ14250" s="3"/>
      <c r="BA14250" s="3"/>
      <c r="BB14250" s="3"/>
      <c r="BC14250" s="3"/>
      <c r="BD14250" s="3"/>
      <c r="BE14250" s="3"/>
      <c r="BF14250" s="3"/>
      <c r="BG14250" s="3"/>
    </row>
    <row r="14251" spans="1:59" x14ac:dyDescent="0.25">
      <c r="A14251" s="2"/>
      <c r="B14251" s="5"/>
      <c r="C14251" s="5"/>
      <c r="D14251" s="5"/>
      <c r="E14251" s="5"/>
      <c r="F14251" s="5"/>
      <c r="G14251" s="5"/>
      <c r="H14251" s="5"/>
      <c r="I14251" s="5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5"/>
      <c r="AK14251" s="5"/>
      <c r="AL14251" s="3"/>
      <c r="AM14251" s="3"/>
      <c r="AN14251" s="5"/>
      <c r="AO14251" s="5"/>
      <c r="AP14251" s="5"/>
      <c r="AQ14251" s="5"/>
      <c r="AR14251" s="5"/>
      <c r="AS14251" s="5"/>
      <c r="AT14251" s="3"/>
      <c r="AU14251" s="5"/>
      <c r="AV14251" s="3"/>
      <c r="AW14251" s="3"/>
      <c r="AX14251" s="3"/>
      <c r="AY14251" s="3"/>
      <c r="AZ14251" s="3"/>
      <c r="BA14251" s="3"/>
      <c r="BB14251" s="3"/>
      <c r="BC14251" s="3"/>
      <c r="BD14251" s="3"/>
      <c r="BE14251" s="3"/>
      <c r="BF14251" s="3"/>
      <c r="BG14251" s="3"/>
    </row>
    <row r="14252" spans="1:59" x14ac:dyDescent="0.25">
      <c r="A14252" s="2"/>
      <c r="B14252" s="5"/>
      <c r="C14252" s="5"/>
      <c r="D14252" s="5"/>
      <c r="E14252" s="5"/>
      <c r="F14252" s="5"/>
      <c r="G14252" s="5"/>
      <c r="H14252" s="5"/>
      <c r="I14252" s="5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5"/>
      <c r="AK14252" s="5"/>
      <c r="AL14252" s="3"/>
      <c r="AM14252" s="3"/>
      <c r="AN14252" s="5"/>
      <c r="AO14252" s="5"/>
      <c r="AP14252" s="5"/>
      <c r="AQ14252" s="5"/>
      <c r="AR14252" s="5"/>
      <c r="AS14252" s="5"/>
      <c r="AT14252" s="3"/>
      <c r="AU14252" s="5"/>
      <c r="AV14252" s="3"/>
      <c r="AW14252" s="3"/>
      <c r="AX14252" s="3"/>
      <c r="AY14252" s="3"/>
      <c r="AZ14252" s="3"/>
      <c r="BA14252" s="3"/>
      <c r="BB14252" s="3"/>
      <c r="BC14252" s="3"/>
      <c r="BD14252" s="3"/>
      <c r="BE14252" s="3"/>
      <c r="BF14252" s="3"/>
      <c r="BG14252" s="3"/>
    </row>
    <row r="14253" spans="1:59" x14ac:dyDescent="0.25">
      <c r="A14253" s="2"/>
      <c r="B14253" s="5"/>
      <c r="C14253" s="5"/>
      <c r="D14253" s="5"/>
      <c r="E14253" s="5"/>
      <c r="F14253" s="5"/>
      <c r="G14253" s="5"/>
      <c r="H14253" s="5"/>
      <c r="I14253" s="5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5"/>
      <c r="AK14253" s="5"/>
      <c r="AL14253" s="3"/>
      <c r="AM14253" s="3"/>
      <c r="AN14253" s="5"/>
      <c r="AO14253" s="5"/>
      <c r="AP14253" s="5"/>
      <c r="AQ14253" s="5"/>
      <c r="AR14253" s="5"/>
      <c r="AS14253" s="5"/>
      <c r="AT14253" s="3"/>
      <c r="AU14253" s="5"/>
      <c r="AV14253" s="3"/>
      <c r="AW14253" s="3"/>
      <c r="AX14253" s="3"/>
      <c r="AY14253" s="3"/>
      <c r="AZ14253" s="3"/>
      <c r="BA14253" s="3"/>
      <c r="BB14253" s="3"/>
      <c r="BC14253" s="3"/>
      <c r="BD14253" s="3"/>
      <c r="BE14253" s="3"/>
      <c r="BF14253" s="3"/>
      <c r="BG14253" s="3"/>
    </row>
    <row r="14254" spans="1:59" x14ac:dyDescent="0.25">
      <c r="A14254" s="2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  <c r="L14254" s="5"/>
      <c r="M14254" s="5"/>
      <c r="AJ14254" s="5"/>
      <c r="AK14254" s="5"/>
      <c r="AL14254" s="3"/>
      <c r="AM14254" s="3"/>
      <c r="AN14254" s="5"/>
      <c r="AO14254" s="5"/>
      <c r="AP14254" s="5"/>
      <c r="AQ14254" s="5"/>
      <c r="AR14254" s="5"/>
      <c r="AS14254" s="5"/>
      <c r="AT14254" s="3"/>
      <c r="AU14254" s="5"/>
      <c r="AV14254" s="3"/>
      <c r="AW14254" s="3"/>
      <c r="AX14254" s="3"/>
      <c r="AY14254" s="3"/>
      <c r="AZ14254" s="3"/>
      <c r="BA14254" s="3"/>
      <c r="BB14254" s="3"/>
      <c r="BC14254" s="3"/>
      <c r="BD14254" s="3"/>
      <c r="BE14254" s="3"/>
      <c r="BF14254" s="3"/>
      <c r="BG14254" s="3"/>
    </row>
    <row r="14255" spans="1:59" x14ac:dyDescent="0.25">
      <c r="A14255" s="2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5"/>
      <c r="M14255" s="5"/>
      <c r="AJ14255" s="5"/>
      <c r="AK14255" s="5"/>
      <c r="AL14255" s="3"/>
      <c r="AM14255" s="3"/>
      <c r="AN14255" s="5"/>
      <c r="AO14255" s="5"/>
      <c r="AP14255" s="5"/>
      <c r="AQ14255" s="5"/>
      <c r="AR14255" s="5"/>
      <c r="AS14255" s="5"/>
      <c r="AT14255" s="3"/>
      <c r="AU14255" s="5"/>
      <c r="AV14255" s="3"/>
      <c r="AW14255" s="3"/>
      <c r="AX14255" s="3"/>
      <c r="AY14255" s="3"/>
      <c r="AZ14255" s="3"/>
      <c r="BA14255" s="3"/>
      <c r="BB14255" s="3"/>
      <c r="BC14255" s="3"/>
      <c r="BD14255" s="3"/>
      <c r="BE14255" s="3"/>
      <c r="BF14255" s="3"/>
      <c r="BG14255" s="3"/>
    </row>
    <row r="14256" spans="1:59" x14ac:dyDescent="0.25">
      <c r="A14256" s="2"/>
      <c r="B14256" s="5"/>
      <c r="C14256" s="5"/>
      <c r="D14256" s="5"/>
      <c r="E14256" s="5"/>
      <c r="F14256" s="5"/>
      <c r="G14256" s="5"/>
      <c r="H14256" s="5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5"/>
      <c r="AK14256" s="5"/>
      <c r="AL14256" s="3"/>
      <c r="AM14256" s="3"/>
      <c r="AN14256" s="5"/>
      <c r="AO14256" s="5"/>
      <c r="AP14256" s="5"/>
      <c r="AQ14256" s="5"/>
      <c r="AR14256" s="5"/>
      <c r="AS14256" s="5"/>
      <c r="AT14256" s="3"/>
      <c r="AU14256" s="5"/>
      <c r="AV14256" s="3"/>
      <c r="AW14256" s="3"/>
      <c r="AX14256" s="3"/>
      <c r="AY14256" s="3"/>
      <c r="AZ14256" s="3"/>
      <c r="BA14256" s="3"/>
      <c r="BB14256" s="3"/>
      <c r="BC14256" s="3"/>
      <c r="BD14256" s="3"/>
      <c r="BE14256" s="3"/>
      <c r="BF14256" s="3"/>
      <c r="BG14256" s="3"/>
    </row>
    <row r="14257" spans="1:59" x14ac:dyDescent="0.25">
      <c r="A14257" s="2"/>
      <c r="B14257" s="5"/>
      <c r="C14257" s="5"/>
      <c r="D14257" s="5"/>
      <c r="E14257" s="5"/>
      <c r="F14257" s="5"/>
      <c r="G14257" s="5"/>
      <c r="H14257" s="5"/>
      <c r="I14257" s="5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5"/>
      <c r="AK14257" s="5"/>
      <c r="AL14257" s="3"/>
      <c r="AM14257" s="3"/>
      <c r="AN14257" s="5"/>
      <c r="AO14257" s="5"/>
      <c r="AP14257" s="5"/>
      <c r="AQ14257" s="5"/>
      <c r="AR14257" s="5"/>
      <c r="AS14257" s="5"/>
      <c r="AT14257" s="3"/>
      <c r="AU14257" s="5"/>
      <c r="AV14257" s="3"/>
      <c r="AW14257" s="3"/>
      <c r="AX14257" s="3"/>
      <c r="AY14257" s="3"/>
      <c r="AZ14257" s="3"/>
      <c r="BA14257" s="3"/>
      <c r="BB14257" s="3"/>
      <c r="BC14257" s="3"/>
      <c r="BD14257" s="3"/>
      <c r="BE14257" s="3"/>
      <c r="BF14257" s="3"/>
      <c r="BG14257" s="3"/>
    </row>
    <row r="14258" spans="1:59" x14ac:dyDescent="0.25">
      <c r="A14258" s="2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5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5"/>
      <c r="AK14258" s="5"/>
      <c r="AL14258" s="3"/>
      <c r="AM14258" s="3"/>
      <c r="AN14258" s="5"/>
      <c r="AO14258" s="5"/>
      <c r="AP14258" s="5"/>
      <c r="AQ14258" s="5"/>
      <c r="AR14258" s="5"/>
      <c r="AS14258" s="5"/>
      <c r="AT14258" s="3"/>
      <c r="AU14258" s="5"/>
      <c r="AV14258" s="3"/>
      <c r="AW14258" s="3"/>
      <c r="AX14258" s="3"/>
      <c r="AY14258" s="3"/>
      <c r="AZ14258" s="3"/>
      <c r="BA14258" s="3"/>
      <c r="BB14258" s="3"/>
      <c r="BC14258" s="3"/>
      <c r="BD14258" s="3"/>
      <c r="BE14258" s="3"/>
      <c r="BF14258" s="3"/>
      <c r="BG14258" s="3"/>
    </row>
    <row r="14259" spans="1:59" x14ac:dyDescent="0.25">
      <c r="A14259" s="2"/>
      <c r="B14259" s="5"/>
      <c r="C14259" s="5"/>
      <c r="D14259" s="5"/>
      <c r="E14259" s="5"/>
      <c r="F14259" s="5"/>
      <c r="G14259" s="5"/>
      <c r="H14259" s="5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5"/>
      <c r="AK14259" s="5"/>
      <c r="AL14259" s="3"/>
      <c r="AM14259" s="3"/>
      <c r="AN14259" s="5"/>
      <c r="AO14259" s="5"/>
      <c r="AP14259" s="5"/>
      <c r="AQ14259" s="5"/>
      <c r="AR14259" s="5"/>
      <c r="AS14259" s="5"/>
      <c r="AT14259" s="3"/>
      <c r="AU14259" s="5"/>
      <c r="AV14259" s="3"/>
      <c r="AW14259" s="3"/>
      <c r="AX14259" s="3"/>
      <c r="AY14259" s="3"/>
      <c r="AZ14259" s="3"/>
      <c r="BA14259" s="3"/>
      <c r="BB14259" s="3"/>
      <c r="BC14259" s="3"/>
      <c r="BD14259" s="3"/>
      <c r="BE14259" s="3"/>
      <c r="BF14259" s="3"/>
      <c r="BG14259" s="3"/>
    </row>
    <row r="14260" spans="1:59" x14ac:dyDescent="0.25">
      <c r="A14260" s="2"/>
      <c r="B14260" s="5"/>
      <c r="C14260" s="5"/>
      <c r="D14260" s="5"/>
      <c r="E14260" s="5"/>
      <c r="F14260" s="5"/>
      <c r="G14260" s="5"/>
      <c r="H14260" s="5"/>
      <c r="I14260" s="5"/>
      <c r="J14260" s="5"/>
      <c r="K14260" s="5"/>
      <c r="L14260" s="5"/>
      <c r="M14260" s="5"/>
      <c r="AJ14260" s="5"/>
      <c r="AK14260" s="5"/>
      <c r="AL14260" s="3"/>
      <c r="AM14260" s="3"/>
      <c r="AN14260" s="5"/>
      <c r="AO14260" s="5"/>
      <c r="AP14260" s="5"/>
      <c r="AQ14260" s="5"/>
      <c r="AR14260" s="5"/>
      <c r="AS14260" s="5"/>
      <c r="AT14260" s="3"/>
      <c r="AU14260" s="5"/>
      <c r="AV14260" s="3"/>
      <c r="AW14260" s="3"/>
      <c r="AX14260" s="3"/>
      <c r="AY14260" s="3"/>
      <c r="AZ14260" s="3"/>
      <c r="BA14260" s="3"/>
      <c r="BB14260" s="3"/>
      <c r="BC14260" s="3"/>
      <c r="BD14260" s="3"/>
      <c r="BE14260" s="3"/>
      <c r="BF14260" s="3"/>
      <c r="BG14260" s="3"/>
    </row>
    <row r="14261" spans="1:59" x14ac:dyDescent="0.25">
      <c r="A14261" s="2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5"/>
      <c r="M14261" s="5"/>
      <c r="AJ14261" s="5"/>
      <c r="AK14261" s="5"/>
      <c r="AL14261" s="3"/>
      <c r="AM14261" s="3"/>
      <c r="AN14261" s="5"/>
      <c r="AO14261" s="5"/>
      <c r="AP14261" s="5"/>
      <c r="AQ14261" s="5"/>
      <c r="AR14261" s="5"/>
      <c r="AS14261" s="5"/>
      <c r="AT14261" s="3"/>
      <c r="AU14261" s="5"/>
      <c r="AV14261" s="3"/>
      <c r="AW14261" s="3"/>
      <c r="AX14261" s="3"/>
      <c r="AY14261" s="3"/>
      <c r="AZ14261" s="3"/>
      <c r="BA14261" s="3"/>
      <c r="BB14261" s="3"/>
      <c r="BC14261" s="3"/>
      <c r="BD14261" s="3"/>
      <c r="BE14261" s="3"/>
      <c r="BF14261" s="3"/>
      <c r="BG14261" s="3"/>
    </row>
    <row r="14262" spans="1:59" x14ac:dyDescent="0.25">
      <c r="A14262" s="2"/>
      <c r="B14262" s="5"/>
      <c r="C14262" s="5"/>
      <c r="D14262" s="5"/>
      <c r="E14262" s="5"/>
      <c r="F14262" s="5"/>
      <c r="G14262" s="5"/>
      <c r="H14262" s="5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5"/>
      <c r="AK14262" s="5"/>
      <c r="AL14262" s="3"/>
      <c r="AM14262" s="3"/>
      <c r="AN14262" s="5"/>
      <c r="AO14262" s="5"/>
      <c r="AP14262" s="5"/>
      <c r="AQ14262" s="5"/>
      <c r="AR14262" s="5"/>
      <c r="AS14262" s="5"/>
      <c r="AT14262" s="3"/>
      <c r="AU14262" s="5"/>
      <c r="AV14262" s="3"/>
      <c r="AW14262" s="3"/>
      <c r="AX14262" s="3"/>
      <c r="AY14262" s="3"/>
      <c r="AZ14262" s="3"/>
      <c r="BA14262" s="3"/>
      <c r="BB14262" s="3"/>
      <c r="BC14262" s="3"/>
      <c r="BD14262" s="3"/>
      <c r="BE14262" s="3"/>
      <c r="BF14262" s="3"/>
      <c r="BG14262" s="3"/>
    </row>
    <row r="14263" spans="1:59" x14ac:dyDescent="0.25">
      <c r="A14263" s="2"/>
      <c r="B14263" s="5"/>
      <c r="C14263" s="5"/>
      <c r="D14263" s="5"/>
      <c r="E14263" s="5"/>
      <c r="F14263" s="5"/>
      <c r="G14263" s="5"/>
      <c r="H14263" s="5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5"/>
      <c r="AK14263" s="5"/>
      <c r="AL14263" s="3"/>
      <c r="AM14263" s="3"/>
      <c r="AN14263" s="5"/>
      <c r="AO14263" s="5"/>
      <c r="AP14263" s="5"/>
      <c r="AQ14263" s="5"/>
      <c r="AR14263" s="5"/>
      <c r="AS14263" s="5"/>
      <c r="AT14263" s="3"/>
      <c r="AU14263" s="5"/>
      <c r="AV14263" s="3"/>
      <c r="AW14263" s="3"/>
      <c r="AX14263" s="3"/>
      <c r="AY14263" s="3"/>
      <c r="AZ14263" s="3"/>
      <c r="BA14263" s="3"/>
      <c r="BB14263" s="3"/>
      <c r="BC14263" s="3"/>
      <c r="BD14263" s="3"/>
      <c r="BE14263" s="3"/>
      <c r="BF14263" s="3"/>
      <c r="BG14263" s="3"/>
    </row>
    <row r="14264" spans="1:59" x14ac:dyDescent="0.25">
      <c r="A14264" s="2"/>
      <c r="B14264" s="5"/>
      <c r="C14264" s="5"/>
      <c r="D14264" s="5"/>
      <c r="E14264" s="5"/>
      <c r="F14264" s="5"/>
      <c r="G14264" s="5"/>
      <c r="H14264" s="5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5"/>
      <c r="AK14264" s="5"/>
      <c r="AL14264" s="3"/>
      <c r="AM14264" s="3"/>
      <c r="AN14264" s="5"/>
      <c r="AO14264" s="5"/>
      <c r="AP14264" s="5"/>
      <c r="AQ14264" s="5"/>
      <c r="AR14264" s="5"/>
      <c r="AS14264" s="5"/>
      <c r="AT14264" s="3"/>
      <c r="AU14264" s="5"/>
      <c r="AV14264" s="3"/>
      <c r="AW14264" s="3"/>
      <c r="AX14264" s="3"/>
      <c r="AY14264" s="3"/>
      <c r="AZ14264" s="3"/>
      <c r="BA14264" s="3"/>
      <c r="BB14264" s="3"/>
      <c r="BC14264" s="3"/>
      <c r="BD14264" s="3"/>
      <c r="BE14264" s="3"/>
      <c r="BF14264" s="3"/>
      <c r="BG14264" s="3"/>
    </row>
    <row r="14265" spans="1:59" x14ac:dyDescent="0.25">
      <c r="A14265" s="2"/>
      <c r="B14265" s="5"/>
      <c r="C14265" s="5"/>
      <c r="D14265" s="5"/>
      <c r="E14265" s="5"/>
      <c r="F14265" s="5"/>
      <c r="G14265" s="5"/>
      <c r="H14265" s="5"/>
      <c r="I14265" s="5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5"/>
      <c r="AK14265" s="5"/>
      <c r="AL14265" s="3"/>
      <c r="AM14265" s="3"/>
      <c r="AN14265" s="5"/>
      <c r="AO14265" s="5"/>
      <c r="AP14265" s="5"/>
      <c r="AQ14265" s="5"/>
      <c r="AR14265" s="5"/>
      <c r="AS14265" s="5"/>
      <c r="AT14265" s="3"/>
      <c r="AU14265" s="5"/>
      <c r="AV14265" s="3"/>
      <c r="AW14265" s="3"/>
      <c r="AX14265" s="3"/>
      <c r="AY14265" s="3"/>
      <c r="AZ14265" s="3"/>
      <c r="BA14265" s="3"/>
      <c r="BB14265" s="3"/>
      <c r="BC14265" s="3"/>
      <c r="BD14265" s="3"/>
      <c r="BE14265" s="3"/>
      <c r="BF14265" s="3"/>
      <c r="BG14265" s="3"/>
    </row>
    <row r="14266" spans="1:59" x14ac:dyDescent="0.25">
      <c r="A14266" s="2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  <c r="L14266" s="5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5"/>
      <c r="AK14266" s="5"/>
      <c r="AL14266" s="3"/>
      <c r="AM14266" s="3"/>
      <c r="AN14266" s="5"/>
      <c r="AO14266" s="5"/>
      <c r="AP14266" s="5"/>
      <c r="AQ14266" s="5"/>
      <c r="AR14266" s="5"/>
      <c r="AS14266" s="5"/>
      <c r="AT14266" s="3"/>
      <c r="AU14266" s="5"/>
      <c r="AV14266" s="3"/>
      <c r="AW14266" s="3"/>
      <c r="AX14266" s="3"/>
      <c r="AY14266" s="3"/>
      <c r="AZ14266" s="3"/>
      <c r="BA14266" s="3"/>
      <c r="BB14266" s="3"/>
      <c r="BC14266" s="3"/>
      <c r="BD14266" s="3"/>
      <c r="BE14266" s="3"/>
      <c r="BF14266" s="3"/>
      <c r="BG14266" s="3"/>
    </row>
    <row r="14267" spans="1:59" x14ac:dyDescent="0.25">
      <c r="A14267" s="2"/>
      <c r="B14267" s="5"/>
      <c r="C14267" s="5"/>
      <c r="D14267" s="5"/>
      <c r="E14267" s="5"/>
      <c r="F14267" s="5"/>
      <c r="G14267" s="5"/>
      <c r="H14267" s="5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5"/>
      <c r="AK14267" s="5"/>
      <c r="AL14267" s="3"/>
      <c r="AM14267" s="3"/>
      <c r="AN14267" s="5"/>
      <c r="AO14267" s="5"/>
      <c r="AP14267" s="5"/>
      <c r="AQ14267" s="5"/>
      <c r="AR14267" s="5"/>
      <c r="AS14267" s="5"/>
      <c r="AT14267" s="3"/>
      <c r="AU14267" s="5"/>
      <c r="AV14267" s="3"/>
      <c r="AW14267" s="3"/>
      <c r="AX14267" s="3"/>
      <c r="AY14267" s="3"/>
      <c r="AZ14267" s="3"/>
      <c r="BA14267" s="3"/>
      <c r="BB14267" s="3"/>
      <c r="BC14267" s="3"/>
      <c r="BD14267" s="3"/>
      <c r="BE14267" s="3"/>
      <c r="BF14267" s="3"/>
      <c r="BG14267" s="3"/>
    </row>
    <row r="14268" spans="1:59" x14ac:dyDescent="0.25">
      <c r="A14268" s="2"/>
      <c r="B14268" s="5"/>
      <c r="C14268" s="5"/>
      <c r="D14268" s="5"/>
      <c r="E14268" s="5"/>
      <c r="F14268" s="5"/>
      <c r="G14268" s="5"/>
      <c r="H14268" s="5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5"/>
      <c r="AK14268" s="5"/>
      <c r="AL14268" s="3"/>
      <c r="AM14268" s="3"/>
      <c r="AN14268" s="5"/>
      <c r="AO14268" s="5"/>
      <c r="AP14268" s="5"/>
      <c r="AQ14268" s="5"/>
      <c r="AR14268" s="5"/>
      <c r="AS14268" s="5"/>
      <c r="AT14268" s="3"/>
      <c r="AU14268" s="5"/>
      <c r="AV14268" s="3"/>
      <c r="AW14268" s="3"/>
      <c r="AX14268" s="3"/>
      <c r="AY14268" s="3"/>
      <c r="AZ14268" s="3"/>
      <c r="BA14268" s="3"/>
      <c r="BB14268" s="3"/>
      <c r="BC14268" s="3"/>
      <c r="BD14268" s="3"/>
      <c r="BE14268" s="3"/>
      <c r="BF14268" s="3"/>
      <c r="BG14268" s="3"/>
    </row>
    <row r="14269" spans="1:59" x14ac:dyDescent="0.25">
      <c r="A14269" s="2"/>
      <c r="B14269" s="5"/>
      <c r="C14269" s="5"/>
      <c r="D14269" s="5"/>
      <c r="E14269" s="5"/>
      <c r="F14269" s="5"/>
      <c r="G14269" s="5"/>
      <c r="H14269" s="5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5"/>
      <c r="AK14269" s="5"/>
      <c r="AL14269" s="3"/>
      <c r="AM14269" s="3"/>
      <c r="AN14269" s="5"/>
      <c r="AO14269" s="5"/>
      <c r="AP14269" s="5"/>
      <c r="AQ14269" s="5"/>
      <c r="AR14269" s="5"/>
      <c r="AS14269" s="5"/>
      <c r="AT14269" s="3"/>
      <c r="AU14269" s="5"/>
      <c r="AV14269" s="3"/>
      <c r="AW14269" s="3"/>
      <c r="AX14269" s="3"/>
      <c r="AY14269" s="3"/>
      <c r="AZ14269" s="3"/>
      <c r="BA14269" s="3"/>
      <c r="BB14269" s="3"/>
      <c r="BC14269" s="3"/>
      <c r="BD14269" s="3"/>
      <c r="BE14269" s="3"/>
      <c r="BF14269" s="3"/>
      <c r="BG14269" s="3"/>
    </row>
    <row r="14270" spans="1:59" x14ac:dyDescent="0.25">
      <c r="A14270" s="2"/>
      <c r="B14270" s="5"/>
      <c r="C14270" s="5"/>
      <c r="D14270" s="5"/>
      <c r="E14270" s="5"/>
      <c r="F14270" s="5"/>
      <c r="G14270" s="5"/>
      <c r="H14270" s="5"/>
      <c r="I14270" s="5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5"/>
      <c r="AK14270" s="5"/>
      <c r="AL14270" s="3"/>
      <c r="AM14270" s="3"/>
      <c r="AN14270" s="5"/>
      <c r="AO14270" s="5"/>
      <c r="AP14270" s="5"/>
      <c r="AQ14270" s="5"/>
      <c r="AR14270" s="5"/>
      <c r="AS14270" s="5"/>
      <c r="AT14270" s="3"/>
      <c r="AU14270" s="5"/>
      <c r="AV14270" s="3"/>
      <c r="AW14270" s="3"/>
      <c r="AX14270" s="3"/>
      <c r="AY14270" s="3"/>
      <c r="AZ14270" s="3"/>
      <c r="BA14270" s="3"/>
      <c r="BB14270" s="3"/>
      <c r="BC14270" s="3"/>
      <c r="BD14270" s="3"/>
      <c r="BE14270" s="3"/>
      <c r="BF14270" s="3"/>
      <c r="BG14270" s="3"/>
    </row>
    <row r="14271" spans="1:59" x14ac:dyDescent="0.25">
      <c r="A14271" s="2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  <c r="L14271" s="5"/>
      <c r="M14271" s="5"/>
      <c r="AJ14271" s="5"/>
      <c r="AK14271" s="5"/>
      <c r="AL14271" s="3"/>
      <c r="AM14271" s="3"/>
      <c r="AN14271" s="5"/>
      <c r="AO14271" s="5"/>
      <c r="AP14271" s="5"/>
      <c r="AQ14271" s="5"/>
      <c r="AR14271" s="5"/>
      <c r="AS14271" s="5"/>
      <c r="AT14271" s="3"/>
      <c r="AU14271" s="5"/>
      <c r="AV14271" s="3"/>
      <c r="AW14271" s="3"/>
      <c r="AX14271" s="3"/>
      <c r="AY14271" s="3"/>
      <c r="AZ14271" s="3"/>
      <c r="BA14271" s="3"/>
      <c r="BB14271" s="3"/>
      <c r="BC14271" s="3"/>
      <c r="BD14271" s="3"/>
      <c r="BE14271" s="3"/>
      <c r="BF14271" s="3"/>
      <c r="BG14271" s="3"/>
    </row>
    <row r="14272" spans="1:59" x14ac:dyDescent="0.25">
      <c r="A14272" s="2"/>
      <c r="B14272" s="5"/>
      <c r="C14272" s="5"/>
      <c r="D14272" s="5"/>
      <c r="E14272" s="5"/>
      <c r="F14272" s="5"/>
      <c r="G14272" s="5"/>
      <c r="H14272" s="5"/>
      <c r="I14272" s="5"/>
      <c r="J14272" s="3"/>
      <c r="K14272" s="5"/>
      <c r="L14272" s="3"/>
      <c r="M14272" s="5"/>
      <c r="AJ14272" s="5"/>
      <c r="AK14272" s="5"/>
      <c r="AL14272" s="3"/>
      <c r="AM14272" s="3"/>
      <c r="AN14272" s="5"/>
      <c r="AO14272" s="5"/>
      <c r="AP14272" s="5"/>
      <c r="AQ14272" s="5"/>
      <c r="AR14272" s="5"/>
      <c r="AS14272" s="5"/>
      <c r="AT14272" s="3"/>
      <c r="AU14272" s="5"/>
      <c r="AV14272" s="3"/>
      <c r="AW14272" s="3"/>
      <c r="AX14272" s="3"/>
      <c r="AY14272" s="3"/>
      <c r="AZ14272" s="3"/>
      <c r="BA14272" s="3"/>
      <c r="BB14272" s="3"/>
      <c r="BC14272" s="3"/>
      <c r="BD14272" s="3"/>
      <c r="BE14272" s="3"/>
      <c r="BF14272" s="3"/>
      <c r="BG14272" s="3"/>
    </row>
    <row r="14273" spans="1:59" x14ac:dyDescent="0.25">
      <c r="A14273" s="2"/>
      <c r="B14273" s="5"/>
      <c r="C14273" s="5"/>
      <c r="D14273" s="5"/>
      <c r="E14273" s="5"/>
      <c r="F14273" s="5"/>
      <c r="G14273" s="5"/>
      <c r="H14273" s="5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5"/>
      <c r="AK14273" s="5"/>
      <c r="AL14273" s="3"/>
      <c r="AM14273" s="3"/>
      <c r="AN14273" s="5"/>
      <c r="AO14273" s="5"/>
      <c r="AP14273" s="5"/>
      <c r="AQ14273" s="5"/>
      <c r="AR14273" s="5"/>
      <c r="AS14273" s="5"/>
      <c r="AT14273" s="3"/>
      <c r="AU14273" s="5"/>
      <c r="AV14273" s="3"/>
      <c r="AW14273" s="3"/>
      <c r="AX14273" s="3"/>
      <c r="AY14273" s="3"/>
      <c r="AZ14273" s="3"/>
      <c r="BA14273" s="3"/>
      <c r="BB14273" s="3"/>
      <c r="BC14273" s="3"/>
      <c r="BD14273" s="3"/>
      <c r="BE14273" s="3"/>
      <c r="BF14273" s="3"/>
      <c r="BG14273" s="3"/>
    </row>
    <row r="14274" spans="1:59" x14ac:dyDescent="0.25">
      <c r="A14274" s="2"/>
      <c r="B14274" s="5"/>
      <c r="C14274" s="5"/>
      <c r="D14274" s="5"/>
      <c r="E14274" s="5"/>
      <c r="F14274" s="5"/>
      <c r="G14274" s="5"/>
      <c r="H14274" s="5"/>
      <c r="I14274" s="5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5"/>
      <c r="AK14274" s="5"/>
      <c r="AL14274" s="3"/>
      <c r="AM14274" s="3"/>
      <c r="AN14274" s="5"/>
      <c r="AO14274" s="5"/>
      <c r="AP14274" s="5"/>
      <c r="AQ14274" s="5"/>
      <c r="AR14274" s="5"/>
      <c r="AS14274" s="5"/>
      <c r="AT14274" s="3"/>
      <c r="AU14274" s="5"/>
      <c r="AV14274" s="3"/>
      <c r="AW14274" s="3"/>
      <c r="AX14274" s="3"/>
      <c r="AY14274" s="3"/>
      <c r="AZ14274" s="3"/>
      <c r="BA14274" s="3"/>
      <c r="BB14274" s="3"/>
      <c r="BC14274" s="3"/>
      <c r="BD14274" s="3"/>
      <c r="BE14274" s="3"/>
      <c r="BF14274" s="3"/>
      <c r="BG14274" s="3"/>
    </row>
    <row r="14275" spans="1:59" x14ac:dyDescent="0.25">
      <c r="A14275" s="2"/>
      <c r="B14275" s="5"/>
      <c r="C14275" s="5"/>
      <c r="D14275" s="5"/>
      <c r="E14275" s="5"/>
      <c r="F14275" s="5"/>
      <c r="G14275" s="5"/>
      <c r="H14275" s="5"/>
      <c r="I14275" s="5"/>
      <c r="J14275" s="5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5"/>
      <c r="AK14275" s="5"/>
      <c r="AL14275" s="3"/>
      <c r="AM14275" s="3"/>
      <c r="AN14275" s="5"/>
      <c r="AO14275" s="5"/>
      <c r="AP14275" s="5"/>
      <c r="AQ14275" s="5"/>
      <c r="AR14275" s="5"/>
      <c r="AS14275" s="5"/>
      <c r="AT14275" s="3"/>
      <c r="AU14275" s="5"/>
      <c r="AV14275" s="3"/>
      <c r="AW14275" s="3"/>
      <c r="AX14275" s="3"/>
      <c r="AY14275" s="3"/>
      <c r="AZ14275" s="3"/>
      <c r="BA14275" s="3"/>
      <c r="BB14275" s="3"/>
      <c r="BC14275" s="3"/>
      <c r="BD14275" s="3"/>
      <c r="BE14275" s="3"/>
      <c r="BF14275" s="3"/>
      <c r="BG14275" s="3"/>
    </row>
    <row r="14276" spans="1:59" x14ac:dyDescent="0.25">
      <c r="A14276" s="2"/>
      <c r="B14276" s="5"/>
      <c r="C14276" s="5"/>
      <c r="D14276" s="5"/>
      <c r="E14276" s="5"/>
      <c r="F14276" s="5"/>
      <c r="G14276" s="5"/>
      <c r="H14276" s="5"/>
      <c r="I14276" s="5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5"/>
      <c r="AK14276" s="5"/>
      <c r="AL14276" s="3"/>
      <c r="AM14276" s="3"/>
      <c r="AN14276" s="5"/>
      <c r="AO14276" s="5"/>
      <c r="AP14276" s="5"/>
      <c r="AQ14276" s="5"/>
      <c r="AR14276" s="5"/>
      <c r="AS14276" s="5"/>
      <c r="AT14276" s="3"/>
      <c r="AU14276" s="5"/>
      <c r="AV14276" s="3"/>
      <c r="AW14276" s="3"/>
      <c r="AX14276" s="3"/>
      <c r="AY14276" s="3"/>
      <c r="AZ14276" s="3"/>
      <c r="BA14276" s="3"/>
      <c r="BB14276" s="3"/>
      <c r="BC14276" s="3"/>
      <c r="BD14276" s="3"/>
      <c r="BE14276" s="3"/>
      <c r="BF14276" s="3"/>
      <c r="BG14276" s="3"/>
    </row>
    <row r="14277" spans="1:59" x14ac:dyDescent="0.25">
      <c r="A14277" s="2"/>
      <c r="B14277" s="5"/>
      <c r="C14277" s="5"/>
      <c r="D14277" s="5"/>
      <c r="E14277" s="5"/>
      <c r="F14277" s="5"/>
      <c r="G14277" s="5"/>
      <c r="H14277" s="5"/>
      <c r="I14277" s="5"/>
      <c r="J14277" s="5"/>
      <c r="K14277" s="5"/>
      <c r="L14277" s="5"/>
      <c r="M14277" s="5"/>
      <c r="AJ14277" s="5"/>
      <c r="AK14277" s="5"/>
      <c r="AL14277" s="3"/>
      <c r="AM14277" s="3"/>
      <c r="AN14277" s="5"/>
      <c r="AO14277" s="5"/>
      <c r="AP14277" s="5"/>
      <c r="AQ14277" s="5"/>
      <c r="AR14277" s="5"/>
      <c r="AS14277" s="5"/>
      <c r="AT14277" s="3"/>
      <c r="AU14277" s="5"/>
      <c r="AV14277" s="3"/>
      <c r="AW14277" s="3"/>
      <c r="AX14277" s="3"/>
      <c r="AY14277" s="3"/>
      <c r="AZ14277" s="3"/>
      <c r="BA14277" s="3"/>
      <c r="BB14277" s="3"/>
      <c r="BC14277" s="3"/>
      <c r="BD14277" s="3"/>
      <c r="BE14277" s="3"/>
      <c r="BF14277" s="3"/>
      <c r="BG14277" s="3"/>
    </row>
    <row r="14278" spans="1:59" x14ac:dyDescent="0.25">
      <c r="A14278" s="2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5"/>
      <c r="M14278" s="5"/>
      <c r="AJ14278" s="5"/>
      <c r="AK14278" s="5"/>
      <c r="AL14278" s="3"/>
      <c r="AM14278" s="3"/>
      <c r="AN14278" s="5"/>
      <c r="AO14278" s="5"/>
      <c r="AP14278" s="5"/>
      <c r="AQ14278" s="5"/>
      <c r="AR14278" s="5"/>
      <c r="AS14278" s="5"/>
      <c r="AT14278" s="3"/>
      <c r="AU14278" s="5"/>
      <c r="AV14278" s="3"/>
      <c r="AW14278" s="3"/>
      <c r="AX14278" s="3"/>
      <c r="AY14278" s="3"/>
      <c r="AZ14278" s="3"/>
      <c r="BA14278" s="3"/>
      <c r="BB14278" s="3"/>
      <c r="BC14278" s="3"/>
      <c r="BD14278" s="3"/>
      <c r="BE14278" s="3"/>
      <c r="BF14278" s="3"/>
      <c r="BG14278" s="3"/>
    </row>
    <row r="14279" spans="1:59" x14ac:dyDescent="0.25">
      <c r="A14279" s="2"/>
      <c r="B14279" s="5"/>
      <c r="C14279" s="5"/>
      <c r="D14279" s="5"/>
      <c r="E14279" s="5"/>
      <c r="F14279" s="5"/>
      <c r="G14279" s="5"/>
      <c r="H14279" s="5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5"/>
      <c r="AK14279" s="5"/>
      <c r="AL14279" s="3"/>
      <c r="AM14279" s="3"/>
      <c r="AN14279" s="5"/>
      <c r="AO14279" s="5"/>
      <c r="AP14279" s="5"/>
      <c r="AQ14279" s="5"/>
      <c r="AR14279" s="5"/>
      <c r="AS14279" s="5"/>
      <c r="AT14279" s="3"/>
      <c r="AU14279" s="5"/>
      <c r="AV14279" s="3"/>
      <c r="AW14279" s="3"/>
      <c r="AX14279" s="3"/>
      <c r="AY14279" s="3"/>
      <c r="AZ14279" s="3"/>
      <c r="BA14279" s="3"/>
      <c r="BB14279" s="3"/>
      <c r="BC14279" s="3"/>
      <c r="BD14279" s="3"/>
      <c r="BE14279" s="3"/>
      <c r="BF14279" s="3"/>
      <c r="BG14279" s="3"/>
    </row>
    <row r="14280" spans="1:59" x14ac:dyDescent="0.25">
      <c r="A14280" s="2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  <c r="L14280" s="5"/>
      <c r="M14280" s="5"/>
      <c r="AJ14280" s="5"/>
      <c r="AK14280" s="5"/>
      <c r="AL14280" s="3"/>
      <c r="AM14280" s="3"/>
      <c r="AN14280" s="5"/>
      <c r="AO14280" s="5"/>
      <c r="AP14280" s="5"/>
      <c r="AQ14280" s="5"/>
      <c r="AR14280" s="5"/>
      <c r="AS14280" s="5"/>
      <c r="AT14280" s="3"/>
      <c r="AU14280" s="5"/>
      <c r="AV14280" s="3"/>
      <c r="AW14280" s="3"/>
      <c r="AX14280" s="3"/>
      <c r="AY14280" s="3"/>
      <c r="AZ14280" s="3"/>
      <c r="BA14280" s="3"/>
      <c r="BB14280" s="3"/>
      <c r="BC14280" s="3"/>
      <c r="BD14280" s="3"/>
      <c r="BE14280" s="3"/>
      <c r="BF14280" s="3"/>
      <c r="BG14280" s="3"/>
    </row>
    <row r="14281" spans="1:59" x14ac:dyDescent="0.25">
      <c r="A14281" s="2"/>
      <c r="B14281" s="5"/>
      <c r="C14281" s="5"/>
      <c r="D14281" s="5"/>
      <c r="E14281" s="5"/>
      <c r="F14281" s="5"/>
      <c r="G14281" s="5"/>
      <c r="H14281" s="5"/>
      <c r="I14281" s="5"/>
      <c r="J14281" s="5"/>
      <c r="K14281" s="3"/>
      <c r="L14281" s="3"/>
      <c r="M14281" s="5"/>
      <c r="AJ14281" s="5"/>
      <c r="AK14281" s="5"/>
      <c r="AL14281" s="3"/>
      <c r="AM14281" s="3"/>
      <c r="AN14281" s="5"/>
      <c r="AO14281" s="5"/>
      <c r="AP14281" s="5"/>
      <c r="AQ14281" s="5"/>
      <c r="AR14281" s="5"/>
      <c r="AS14281" s="5"/>
      <c r="AT14281" s="3"/>
      <c r="AU14281" s="5"/>
      <c r="AV14281" s="3"/>
      <c r="AW14281" s="3"/>
      <c r="AX14281" s="3"/>
      <c r="AY14281" s="3"/>
      <c r="AZ14281" s="3"/>
      <c r="BA14281" s="3"/>
      <c r="BB14281" s="3"/>
      <c r="BC14281" s="3"/>
      <c r="BD14281" s="3"/>
      <c r="BE14281" s="3"/>
      <c r="BF14281" s="3"/>
      <c r="BG14281" s="3"/>
    </row>
    <row r="14282" spans="1:59" x14ac:dyDescent="0.25">
      <c r="A14282" s="2"/>
      <c r="B14282" s="5"/>
      <c r="C14282" s="5"/>
      <c r="D14282" s="5"/>
      <c r="E14282" s="5"/>
      <c r="F14282" s="5"/>
      <c r="G14282" s="5"/>
      <c r="H14282" s="5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5"/>
      <c r="AK14282" s="5"/>
      <c r="AL14282" s="3"/>
      <c r="AM14282" s="3"/>
      <c r="AN14282" s="5"/>
      <c r="AO14282" s="5"/>
      <c r="AP14282" s="5"/>
      <c r="AQ14282" s="5"/>
      <c r="AR14282" s="5"/>
      <c r="AS14282" s="5"/>
      <c r="AT14282" s="3"/>
      <c r="AU14282" s="5"/>
      <c r="AV14282" s="3"/>
      <c r="AW14282" s="3"/>
      <c r="AX14282" s="3"/>
      <c r="AY14282" s="3"/>
      <c r="AZ14282" s="3"/>
      <c r="BA14282" s="3"/>
      <c r="BB14282" s="3"/>
      <c r="BC14282" s="3"/>
      <c r="BD14282" s="3"/>
      <c r="BE14282" s="3"/>
      <c r="BF14282" s="3"/>
      <c r="BG14282" s="3"/>
    </row>
    <row r="14283" spans="1:59" x14ac:dyDescent="0.25">
      <c r="A14283" s="2"/>
      <c r="B14283" s="5"/>
      <c r="C14283" s="5"/>
      <c r="D14283" s="5"/>
      <c r="E14283" s="5"/>
      <c r="F14283" s="5"/>
      <c r="G14283" s="5"/>
      <c r="H14283" s="5"/>
      <c r="I14283" s="5"/>
      <c r="J14283" s="3"/>
      <c r="K14283" s="3"/>
      <c r="L14283" s="5"/>
      <c r="M14283" s="5"/>
      <c r="AJ14283" s="5"/>
      <c r="AK14283" s="5"/>
      <c r="AL14283" s="3"/>
      <c r="AM14283" s="3"/>
      <c r="AN14283" s="5"/>
      <c r="AO14283" s="5"/>
      <c r="AP14283" s="5"/>
      <c r="AQ14283" s="5"/>
      <c r="AR14283" s="5"/>
      <c r="AS14283" s="5"/>
      <c r="AT14283" s="3"/>
      <c r="AU14283" s="5"/>
      <c r="AV14283" s="3"/>
      <c r="AW14283" s="3"/>
      <c r="AX14283" s="3"/>
      <c r="AY14283" s="3"/>
      <c r="AZ14283" s="3"/>
      <c r="BA14283" s="3"/>
      <c r="BB14283" s="3"/>
      <c r="BC14283" s="3"/>
      <c r="BD14283" s="3"/>
      <c r="BE14283" s="3"/>
      <c r="BF14283" s="3"/>
      <c r="BG14283" s="3"/>
    </row>
    <row r="14284" spans="1:59" x14ac:dyDescent="0.25">
      <c r="A14284" s="2"/>
      <c r="B14284" s="5"/>
      <c r="C14284" s="5"/>
      <c r="D14284" s="5"/>
      <c r="E14284" s="5"/>
      <c r="F14284" s="5"/>
      <c r="G14284" s="5"/>
      <c r="H14284" s="5"/>
      <c r="I14284" s="5"/>
      <c r="J14284" s="5"/>
      <c r="K14284" s="3"/>
      <c r="L14284" s="3"/>
      <c r="M14284" s="5"/>
      <c r="AJ14284" s="5"/>
      <c r="AK14284" s="5"/>
      <c r="AL14284" s="3"/>
      <c r="AM14284" s="3"/>
      <c r="AN14284" s="5"/>
      <c r="AO14284" s="5"/>
      <c r="AP14284" s="5"/>
      <c r="AQ14284" s="5"/>
      <c r="AR14284" s="5"/>
      <c r="AS14284" s="5"/>
      <c r="AT14284" s="3"/>
      <c r="AU14284" s="5"/>
      <c r="AV14284" s="3"/>
      <c r="AW14284" s="3"/>
      <c r="AX14284" s="3"/>
      <c r="AY14284" s="3"/>
      <c r="AZ14284" s="3"/>
      <c r="BA14284" s="3"/>
      <c r="BB14284" s="3"/>
      <c r="BC14284" s="3"/>
      <c r="BD14284" s="3"/>
      <c r="BE14284" s="3"/>
      <c r="BF14284" s="3"/>
      <c r="BG14284" s="3"/>
    </row>
    <row r="14285" spans="1:59" x14ac:dyDescent="0.25">
      <c r="A14285" s="2"/>
      <c r="B14285" s="5"/>
      <c r="C14285" s="5"/>
      <c r="D14285" s="5"/>
      <c r="E14285" s="5"/>
      <c r="F14285" s="5"/>
      <c r="G14285" s="5"/>
      <c r="H14285" s="5"/>
      <c r="I14285" s="5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5"/>
      <c r="AK14285" s="5"/>
      <c r="AL14285" s="3"/>
      <c r="AM14285" s="3"/>
      <c r="AN14285" s="5"/>
      <c r="AO14285" s="5"/>
      <c r="AP14285" s="5"/>
      <c r="AQ14285" s="5"/>
      <c r="AR14285" s="5"/>
      <c r="AS14285" s="5"/>
      <c r="AT14285" s="3"/>
      <c r="AU14285" s="5"/>
      <c r="AV14285" s="3"/>
      <c r="AW14285" s="3"/>
      <c r="AX14285" s="3"/>
      <c r="AY14285" s="3"/>
      <c r="AZ14285" s="3"/>
      <c r="BA14285" s="3"/>
      <c r="BB14285" s="3"/>
      <c r="BC14285" s="3"/>
      <c r="BD14285" s="3"/>
      <c r="BE14285" s="3"/>
      <c r="BF14285" s="3"/>
      <c r="BG14285" s="3"/>
    </row>
    <row r="14286" spans="1:59" x14ac:dyDescent="0.25">
      <c r="A14286" s="2"/>
      <c r="B14286" s="5"/>
      <c r="C14286" s="5"/>
      <c r="D14286" s="5"/>
      <c r="E14286" s="5"/>
      <c r="F14286" s="5"/>
      <c r="G14286" s="5"/>
      <c r="H14286" s="5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5"/>
      <c r="AK14286" s="5"/>
      <c r="AL14286" s="3"/>
      <c r="AM14286" s="3"/>
      <c r="AN14286" s="5"/>
      <c r="AO14286" s="5"/>
      <c r="AP14286" s="5"/>
      <c r="AQ14286" s="5"/>
      <c r="AR14286" s="5"/>
      <c r="AS14286" s="5"/>
      <c r="AT14286" s="3"/>
      <c r="AU14286" s="5"/>
      <c r="AV14286" s="3"/>
      <c r="AW14286" s="3"/>
      <c r="AX14286" s="3"/>
      <c r="AY14286" s="3"/>
      <c r="AZ14286" s="3"/>
      <c r="BA14286" s="3"/>
      <c r="BB14286" s="3"/>
      <c r="BC14286" s="3"/>
      <c r="BD14286" s="3"/>
      <c r="BE14286" s="3"/>
      <c r="BF14286" s="3"/>
      <c r="BG14286" s="3"/>
    </row>
    <row r="14287" spans="1:59" x14ac:dyDescent="0.25">
      <c r="A14287" s="2"/>
      <c r="B14287" s="5"/>
      <c r="C14287" s="5"/>
      <c r="D14287" s="5"/>
      <c r="E14287" s="5"/>
      <c r="F14287" s="5"/>
      <c r="G14287" s="5"/>
      <c r="H14287" s="5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5"/>
      <c r="AK14287" s="5"/>
      <c r="AL14287" s="3"/>
      <c r="AM14287" s="3"/>
      <c r="AN14287" s="5"/>
      <c r="AO14287" s="5"/>
      <c r="AP14287" s="5"/>
      <c r="AQ14287" s="5"/>
      <c r="AR14287" s="5"/>
      <c r="AS14287" s="5"/>
      <c r="AT14287" s="3"/>
      <c r="AU14287" s="5"/>
      <c r="AV14287" s="3"/>
      <c r="AW14287" s="3"/>
      <c r="AX14287" s="3"/>
      <c r="AY14287" s="3"/>
      <c r="AZ14287" s="3"/>
      <c r="BA14287" s="3"/>
      <c r="BB14287" s="3"/>
      <c r="BC14287" s="3"/>
      <c r="BD14287" s="3"/>
      <c r="BE14287" s="3"/>
      <c r="BF14287" s="3"/>
      <c r="BG14287" s="3"/>
    </row>
    <row r="14288" spans="1:59" x14ac:dyDescent="0.25">
      <c r="A14288" s="2"/>
      <c r="B14288" s="5"/>
      <c r="C14288" s="5"/>
      <c r="D14288" s="5"/>
      <c r="E14288" s="5"/>
      <c r="F14288" s="5"/>
      <c r="G14288" s="5"/>
      <c r="H14288" s="5"/>
      <c r="I14288" s="5"/>
      <c r="J14288" s="3"/>
      <c r="K14288" s="5"/>
      <c r="L14288" s="5"/>
      <c r="M14288" s="5"/>
      <c r="AJ14288" s="5"/>
      <c r="AK14288" s="5"/>
      <c r="AL14288" s="3"/>
      <c r="AM14288" s="3"/>
      <c r="AN14288" s="5"/>
      <c r="AO14288" s="5"/>
      <c r="AP14288" s="5"/>
      <c r="AQ14288" s="5"/>
      <c r="AR14288" s="5"/>
      <c r="AS14288" s="5"/>
      <c r="AT14288" s="3"/>
      <c r="AU14288" s="5"/>
      <c r="AV14288" s="3"/>
      <c r="AW14288" s="3"/>
      <c r="AX14288" s="3"/>
      <c r="AY14288" s="3"/>
      <c r="AZ14288" s="3"/>
      <c r="BA14288" s="3"/>
      <c r="BB14288" s="3"/>
      <c r="BC14288" s="3"/>
      <c r="BD14288" s="3"/>
      <c r="BE14288" s="3"/>
      <c r="BF14288" s="3"/>
      <c r="BG14288" s="3"/>
    </row>
    <row r="14289" spans="1:59" x14ac:dyDescent="0.25">
      <c r="A14289" s="2"/>
      <c r="B14289" s="5"/>
      <c r="C14289" s="5"/>
      <c r="D14289" s="5"/>
      <c r="E14289" s="5"/>
      <c r="F14289" s="5"/>
      <c r="G14289" s="5"/>
      <c r="H14289" s="5"/>
      <c r="I14289" s="5"/>
      <c r="J14289" s="5"/>
      <c r="K14289" s="5"/>
      <c r="L14289" s="5"/>
      <c r="M14289" s="5"/>
      <c r="AJ14289" s="5"/>
      <c r="AK14289" s="5"/>
      <c r="AL14289" s="3"/>
      <c r="AM14289" s="3"/>
      <c r="AN14289" s="5"/>
      <c r="AO14289" s="5"/>
      <c r="AP14289" s="5"/>
      <c r="AQ14289" s="5"/>
      <c r="AR14289" s="5"/>
      <c r="AS14289" s="5"/>
      <c r="AT14289" s="3"/>
      <c r="AU14289" s="5"/>
      <c r="AV14289" s="3"/>
      <c r="AW14289" s="3"/>
      <c r="AX14289" s="3"/>
      <c r="AY14289" s="3"/>
      <c r="AZ14289" s="3"/>
      <c r="BA14289" s="3"/>
      <c r="BB14289" s="3"/>
      <c r="BC14289" s="3"/>
      <c r="BD14289" s="3"/>
      <c r="BE14289" s="3"/>
      <c r="BF14289" s="3"/>
      <c r="BG14289" s="3"/>
    </row>
    <row r="14290" spans="1:59" x14ac:dyDescent="0.25">
      <c r="A14290" s="2"/>
      <c r="B14290" s="5"/>
      <c r="C14290" s="5"/>
      <c r="D14290" s="5"/>
      <c r="E14290" s="5"/>
      <c r="F14290" s="5"/>
      <c r="G14290" s="5"/>
      <c r="H14290" s="5"/>
      <c r="I14290" s="5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5"/>
      <c r="AK14290" s="5"/>
      <c r="AL14290" s="3"/>
      <c r="AM14290" s="3"/>
      <c r="AN14290" s="5"/>
      <c r="AO14290" s="5"/>
      <c r="AP14290" s="5"/>
      <c r="AQ14290" s="5"/>
      <c r="AR14290" s="5"/>
      <c r="AS14290" s="5"/>
      <c r="AT14290" s="3"/>
      <c r="AU14290" s="5"/>
      <c r="AV14290" s="3"/>
      <c r="AW14290" s="3"/>
      <c r="AX14290" s="3"/>
      <c r="AY14290" s="3"/>
      <c r="AZ14290" s="3"/>
      <c r="BA14290" s="3"/>
      <c r="BB14290" s="3"/>
      <c r="BC14290" s="3"/>
      <c r="BD14290" s="3"/>
      <c r="BE14290" s="3"/>
      <c r="BF14290" s="3"/>
      <c r="BG14290" s="3"/>
    </row>
    <row r="14291" spans="1:59" x14ac:dyDescent="0.25">
      <c r="A14291" s="2"/>
      <c r="B14291" s="5"/>
      <c r="C14291" s="5"/>
      <c r="D14291" s="5"/>
      <c r="E14291" s="5"/>
      <c r="F14291" s="5"/>
      <c r="G14291" s="5"/>
      <c r="H14291" s="5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5"/>
      <c r="AK14291" s="5"/>
      <c r="AL14291" s="3"/>
      <c r="AM14291" s="3"/>
      <c r="AN14291" s="5"/>
      <c r="AO14291" s="5"/>
      <c r="AP14291" s="5"/>
      <c r="AQ14291" s="5"/>
      <c r="AR14291" s="5"/>
      <c r="AS14291" s="5"/>
      <c r="AT14291" s="3"/>
      <c r="AU14291" s="5"/>
      <c r="AV14291" s="3"/>
      <c r="AW14291" s="3"/>
      <c r="AX14291" s="3"/>
      <c r="AY14291" s="3"/>
      <c r="AZ14291" s="3"/>
      <c r="BA14291" s="3"/>
      <c r="BB14291" s="3"/>
      <c r="BC14291" s="3"/>
      <c r="BD14291" s="3"/>
      <c r="BE14291" s="3"/>
      <c r="BF14291" s="3"/>
      <c r="BG14291" s="3"/>
    </row>
    <row r="14292" spans="1:59" x14ac:dyDescent="0.25">
      <c r="A14292" s="2"/>
      <c r="B14292" s="5"/>
      <c r="C14292" s="5"/>
      <c r="D14292" s="5"/>
      <c r="E14292" s="5"/>
      <c r="F14292" s="5"/>
      <c r="G14292" s="5"/>
      <c r="H14292" s="5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5"/>
      <c r="AK14292" s="5"/>
      <c r="AL14292" s="3"/>
      <c r="AM14292" s="3"/>
      <c r="AN14292" s="5"/>
      <c r="AO14292" s="5"/>
      <c r="AP14292" s="5"/>
      <c r="AQ14292" s="5"/>
      <c r="AR14292" s="5"/>
      <c r="AS14292" s="5"/>
      <c r="AT14292" s="3"/>
      <c r="AU14292" s="5"/>
      <c r="AV14292" s="3"/>
      <c r="AW14292" s="3"/>
      <c r="AX14292" s="3"/>
      <c r="AY14292" s="3"/>
      <c r="AZ14292" s="3"/>
      <c r="BA14292" s="3"/>
      <c r="BB14292" s="3"/>
      <c r="BC14292" s="3"/>
      <c r="BD14292" s="3"/>
      <c r="BE14292" s="3"/>
      <c r="BF14292" s="3"/>
      <c r="BG14292" s="3"/>
    </row>
    <row r="14293" spans="1:59" x14ac:dyDescent="0.25">
      <c r="A14293" s="2"/>
      <c r="B14293" s="5"/>
      <c r="C14293" s="5"/>
      <c r="D14293" s="5"/>
      <c r="E14293" s="5"/>
      <c r="F14293" s="5"/>
      <c r="G14293" s="5"/>
      <c r="H14293" s="5"/>
      <c r="I14293" s="5"/>
      <c r="J14293" s="3"/>
      <c r="K14293" s="3"/>
      <c r="L14293" s="3"/>
      <c r="M14293" s="5"/>
      <c r="AJ14293" s="5"/>
      <c r="AK14293" s="5"/>
      <c r="AL14293" s="3"/>
      <c r="AM14293" s="3"/>
      <c r="AN14293" s="5"/>
      <c r="AO14293" s="5"/>
      <c r="AP14293" s="5"/>
      <c r="AQ14293" s="5"/>
      <c r="AR14293" s="5"/>
      <c r="AS14293" s="5"/>
      <c r="AT14293" s="3"/>
      <c r="AU14293" s="5"/>
      <c r="AV14293" s="3"/>
      <c r="AW14293" s="3"/>
      <c r="AX14293" s="3"/>
      <c r="AY14293" s="3"/>
      <c r="AZ14293" s="3"/>
      <c r="BA14293" s="3"/>
      <c r="BB14293" s="3"/>
      <c r="BC14293" s="3"/>
      <c r="BD14293" s="3"/>
      <c r="BE14293" s="3"/>
      <c r="BF14293" s="3"/>
      <c r="BG14293" s="3"/>
    </row>
    <row r="14294" spans="1:59" x14ac:dyDescent="0.25">
      <c r="A14294" s="2"/>
      <c r="B14294" s="5"/>
      <c r="C14294" s="5"/>
      <c r="D14294" s="5"/>
      <c r="E14294" s="5"/>
      <c r="F14294" s="5"/>
      <c r="G14294" s="5"/>
      <c r="H14294" s="5"/>
      <c r="I14294" s="5"/>
      <c r="J14294" s="5"/>
      <c r="K14294" s="5"/>
      <c r="L14294" s="5"/>
      <c r="M14294" s="5"/>
      <c r="AJ14294" s="5"/>
      <c r="AK14294" s="5"/>
      <c r="AL14294" s="3"/>
      <c r="AM14294" s="3"/>
      <c r="AN14294" s="5"/>
      <c r="AO14294" s="5"/>
      <c r="AP14294" s="5"/>
      <c r="AQ14294" s="5"/>
      <c r="AR14294" s="5"/>
      <c r="AS14294" s="5"/>
      <c r="AT14294" s="3"/>
      <c r="AU14294" s="5"/>
      <c r="AV14294" s="3"/>
      <c r="AW14294" s="3"/>
      <c r="AX14294" s="3"/>
      <c r="AY14294" s="3"/>
      <c r="AZ14294" s="3"/>
      <c r="BA14294" s="3"/>
      <c r="BB14294" s="3"/>
      <c r="BC14294" s="3"/>
      <c r="BD14294" s="3"/>
      <c r="BE14294" s="3"/>
      <c r="BF14294" s="3"/>
      <c r="BG14294" s="3"/>
    </row>
    <row r="14295" spans="1:59" x14ac:dyDescent="0.25">
      <c r="A14295" s="2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  <c r="L14295" s="5"/>
      <c r="M14295" s="5"/>
      <c r="AJ14295" s="5"/>
      <c r="AK14295" s="5"/>
      <c r="AL14295" s="3"/>
      <c r="AM14295" s="3"/>
      <c r="AN14295" s="5"/>
      <c r="AO14295" s="5"/>
      <c r="AP14295" s="5"/>
      <c r="AQ14295" s="5"/>
      <c r="AR14295" s="5"/>
      <c r="AS14295" s="5"/>
      <c r="AT14295" s="3"/>
      <c r="AU14295" s="5"/>
      <c r="AV14295" s="3"/>
      <c r="AW14295" s="3"/>
      <c r="AX14295" s="3"/>
      <c r="AY14295" s="3"/>
      <c r="AZ14295" s="3"/>
      <c r="BA14295" s="3"/>
      <c r="BB14295" s="3"/>
      <c r="BC14295" s="3"/>
      <c r="BD14295" s="3"/>
      <c r="BE14295" s="3"/>
      <c r="BF14295" s="3"/>
      <c r="BG14295" s="3"/>
    </row>
    <row r="14296" spans="1:59" x14ac:dyDescent="0.25">
      <c r="A14296" s="2"/>
      <c r="B14296" s="5"/>
      <c r="C14296" s="5"/>
      <c r="D14296" s="5"/>
      <c r="E14296" s="5"/>
      <c r="F14296" s="5"/>
      <c r="G14296" s="5"/>
      <c r="H14296" s="5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5"/>
      <c r="AK14296" s="5"/>
      <c r="AL14296" s="3"/>
      <c r="AM14296" s="3"/>
      <c r="AN14296" s="5"/>
      <c r="AO14296" s="5"/>
      <c r="AP14296" s="5"/>
      <c r="AQ14296" s="5"/>
      <c r="AR14296" s="5"/>
      <c r="AS14296" s="5"/>
      <c r="AT14296" s="3"/>
      <c r="AU14296" s="5"/>
      <c r="AV14296" s="3"/>
      <c r="AW14296" s="3"/>
      <c r="AX14296" s="3"/>
      <c r="AY14296" s="3"/>
      <c r="AZ14296" s="3"/>
      <c r="BA14296" s="3"/>
      <c r="BB14296" s="3"/>
      <c r="BC14296" s="3"/>
      <c r="BD14296" s="3"/>
      <c r="BE14296" s="3"/>
      <c r="BF14296" s="3"/>
      <c r="BG14296" s="3"/>
    </row>
    <row r="14297" spans="1:59" x14ac:dyDescent="0.25">
      <c r="A14297" s="2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5"/>
      <c r="M14297" s="5"/>
      <c r="AJ14297" s="5"/>
      <c r="AK14297" s="5"/>
      <c r="AL14297" s="3"/>
      <c r="AM14297" s="3"/>
      <c r="AN14297" s="5"/>
      <c r="AO14297" s="5"/>
      <c r="AP14297" s="5"/>
      <c r="AQ14297" s="5"/>
      <c r="AR14297" s="5"/>
      <c r="AS14297" s="5"/>
      <c r="AT14297" s="3"/>
      <c r="AU14297" s="5"/>
      <c r="AV14297" s="3"/>
      <c r="AW14297" s="3"/>
      <c r="AX14297" s="3"/>
      <c r="AY14297" s="3"/>
      <c r="AZ14297" s="3"/>
      <c r="BA14297" s="3"/>
      <c r="BB14297" s="3"/>
      <c r="BC14297" s="3"/>
      <c r="BD14297" s="3"/>
      <c r="BE14297" s="3"/>
      <c r="BF14297" s="3"/>
      <c r="BG14297" s="3"/>
    </row>
    <row r="14298" spans="1:59" x14ac:dyDescent="0.25">
      <c r="A14298" s="2"/>
      <c r="B14298" s="5"/>
      <c r="C14298" s="5"/>
      <c r="D14298" s="5"/>
      <c r="E14298" s="5"/>
      <c r="F14298" s="5"/>
      <c r="G14298" s="5"/>
      <c r="H14298" s="5"/>
      <c r="I14298" s="5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5"/>
      <c r="AK14298" s="5"/>
      <c r="AL14298" s="3"/>
      <c r="AM14298" s="3"/>
      <c r="AN14298" s="5"/>
      <c r="AO14298" s="5"/>
      <c r="AP14298" s="5"/>
      <c r="AQ14298" s="5"/>
      <c r="AR14298" s="5"/>
      <c r="AS14298" s="5"/>
      <c r="AT14298" s="3"/>
      <c r="AU14298" s="5"/>
      <c r="AV14298" s="3"/>
      <c r="AW14298" s="3"/>
      <c r="AX14298" s="3"/>
      <c r="AY14298" s="3"/>
      <c r="AZ14298" s="3"/>
      <c r="BA14298" s="3"/>
      <c r="BB14298" s="3"/>
      <c r="BC14298" s="3"/>
      <c r="BD14298" s="3"/>
      <c r="BE14298" s="3"/>
      <c r="BF14298" s="3"/>
      <c r="BG14298" s="3"/>
    </row>
    <row r="14299" spans="1:59" x14ac:dyDescent="0.25">
      <c r="A14299" s="2"/>
      <c r="B14299" s="5"/>
      <c r="C14299" s="5"/>
      <c r="D14299" s="5"/>
      <c r="E14299" s="5"/>
      <c r="F14299" s="5"/>
      <c r="G14299" s="5"/>
      <c r="H14299" s="5"/>
      <c r="I14299" s="5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5"/>
      <c r="AK14299" s="5"/>
      <c r="AL14299" s="3"/>
      <c r="AM14299" s="3"/>
      <c r="AN14299" s="5"/>
      <c r="AO14299" s="5"/>
      <c r="AP14299" s="5"/>
      <c r="AQ14299" s="5"/>
      <c r="AR14299" s="5"/>
      <c r="AS14299" s="5"/>
      <c r="AT14299" s="3"/>
      <c r="AU14299" s="5"/>
      <c r="AV14299" s="3"/>
      <c r="AW14299" s="3"/>
      <c r="AX14299" s="3"/>
      <c r="AY14299" s="3"/>
      <c r="AZ14299" s="3"/>
      <c r="BA14299" s="3"/>
      <c r="BB14299" s="3"/>
      <c r="BC14299" s="3"/>
      <c r="BD14299" s="3"/>
      <c r="BE14299" s="3"/>
      <c r="BF14299" s="3"/>
      <c r="BG14299" s="3"/>
    </row>
    <row r="14300" spans="1:59" x14ac:dyDescent="0.25">
      <c r="A14300" s="2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5"/>
      <c r="AK14300" s="5"/>
      <c r="AL14300" s="3"/>
      <c r="AM14300" s="3"/>
      <c r="AN14300" s="5"/>
      <c r="AO14300" s="5"/>
      <c r="AP14300" s="5"/>
      <c r="AQ14300" s="5"/>
      <c r="AR14300" s="5"/>
      <c r="AS14300" s="5"/>
      <c r="AT14300" s="3"/>
      <c r="AU14300" s="5"/>
      <c r="AV14300" s="3"/>
      <c r="AW14300" s="3"/>
      <c r="AX14300" s="3"/>
      <c r="AY14300" s="3"/>
      <c r="AZ14300" s="3"/>
      <c r="BA14300" s="3"/>
      <c r="BB14300" s="3"/>
      <c r="BC14300" s="3"/>
      <c r="BD14300" s="3"/>
      <c r="BE14300" s="3"/>
      <c r="BF14300" s="3"/>
      <c r="BG14300" s="3"/>
    </row>
    <row r="14301" spans="1:59" x14ac:dyDescent="0.25">
      <c r="A14301" s="2"/>
      <c r="B14301" s="5"/>
      <c r="C14301" s="5"/>
      <c r="D14301" s="5"/>
      <c r="E14301" s="5"/>
      <c r="F14301" s="5"/>
      <c r="G14301" s="5"/>
      <c r="H14301" s="5"/>
      <c r="I14301" s="5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5"/>
      <c r="AK14301" s="5"/>
      <c r="AL14301" s="3"/>
      <c r="AM14301" s="3"/>
      <c r="AN14301" s="5"/>
      <c r="AO14301" s="5"/>
      <c r="AP14301" s="5"/>
      <c r="AQ14301" s="5"/>
      <c r="AR14301" s="5"/>
      <c r="AS14301" s="5"/>
      <c r="AT14301" s="3"/>
      <c r="AU14301" s="5"/>
      <c r="AV14301" s="3"/>
      <c r="AW14301" s="3"/>
      <c r="AX14301" s="3"/>
      <c r="AY14301" s="3"/>
      <c r="AZ14301" s="3"/>
      <c r="BA14301" s="3"/>
      <c r="BB14301" s="3"/>
      <c r="BC14301" s="3"/>
      <c r="BD14301" s="3"/>
      <c r="BE14301" s="3"/>
      <c r="BF14301" s="3"/>
      <c r="BG14301" s="3"/>
    </row>
    <row r="14302" spans="1:59" x14ac:dyDescent="0.25">
      <c r="A14302" s="2"/>
      <c r="B14302" s="5"/>
      <c r="C14302" s="5"/>
      <c r="D14302" s="5"/>
      <c r="E14302" s="5"/>
      <c r="F14302" s="5"/>
      <c r="G14302" s="5"/>
      <c r="H14302" s="5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5"/>
      <c r="AK14302" s="5"/>
      <c r="AL14302" s="3"/>
      <c r="AM14302" s="3"/>
      <c r="AN14302" s="5"/>
      <c r="AO14302" s="5"/>
      <c r="AP14302" s="5"/>
      <c r="AQ14302" s="5"/>
      <c r="AR14302" s="5"/>
      <c r="AS14302" s="5"/>
      <c r="AT14302" s="3"/>
      <c r="AU14302" s="5"/>
      <c r="AV14302" s="3"/>
      <c r="AW14302" s="3"/>
      <c r="AX14302" s="3"/>
      <c r="AY14302" s="3"/>
      <c r="AZ14302" s="3"/>
      <c r="BA14302" s="3"/>
      <c r="BB14302" s="3"/>
      <c r="BC14302" s="3"/>
      <c r="BD14302" s="3"/>
      <c r="BE14302" s="3"/>
      <c r="BF14302" s="3"/>
      <c r="BG14302" s="3"/>
    </row>
    <row r="14303" spans="1:59" x14ac:dyDescent="0.25">
      <c r="A14303" s="2"/>
      <c r="B14303" s="5"/>
      <c r="C14303" s="5"/>
      <c r="D14303" s="5"/>
      <c r="E14303" s="5"/>
      <c r="F14303" s="5"/>
      <c r="G14303" s="5"/>
      <c r="H14303" s="5"/>
      <c r="I14303" s="5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5"/>
      <c r="AK14303" s="5"/>
      <c r="AL14303" s="3"/>
      <c r="AM14303" s="3"/>
      <c r="AN14303" s="5"/>
      <c r="AO14303" s="5"/>
      <c r="AP14303" s="5"/>
      <c r="AQ14303" s="5"/>
      <c r="AR14303" s="5"/>
      <c r="AS14303" s="5"/>
      <c r="AT14303" s="3"/>
      <c r="AU14303" s="5"/>
      <c r="AV14303" s="3"/>
      <c r="AW14303" s="3"/>
      <c r="AX14303" s="3"/>
      <c r="AY14303" s="3"/>
      <c r="AZ14303" s="3"/>
      <c r="BA14303" s="3"/>
      <c r="BB14303" s="3"/>
      <c r="BC14303" s="3"/>
      <c r="BD14303" s="3"/>
      <c r="BE14303" s="3"/>
      <c r="BF14303" s="3"/>
      <c r="BG14303" s="3"/>
    </row>
    <row r="14304" spans="1:59" x14ac:dyDescent="0.25">
      <c r="A14304" s="2"/>
      <c r="B14304" s="5"/>
      <c r="C14304" s="5"/>
      <c r="D14304" s="5"/>
      <c r="E14304" s="5"/>
      <c r="F14304" s="5"/>
      <c r="G14304" s="5"/>
      <c r="H14304" s="5"/>
      <c r="I14304" s="5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5"/>
      <c r="AK14304" s="5"/>
      <c r="AL14304" s="3"/>
      <c r="AM14304" s="3"/>
      <c r="AN14304" s="5"/>
      <c r="AO14304" s="5"/>
      <c r="AP14304" s="5"/>
      <c r="AQ14304" s="5"/>
      <c r="AR14304" s="5"/>
      <c r="AS14304" s="5"/>
      <c r="AT14304" s="3"/>
      <c r="AU14304" s="5"/>
      <c r="AV14304" s="3"/>
      <c r="AW14304" s="3"/>
      <c r="AX14304" s="3"/>
      <c r="AY14304" s="3"/>
      <c r="AZ14304" s="3"/>
      <c r="BA14304" s="3"/>
      <c r="BB14304" s="3"/>
      <c r="BC14304" s="3"/>
      <c r="BD14304" s="3"/>
      <c r="BE14304" s="3"/>
      <c r="BF14304" s="3"/>
      <c r="BG14304" s="3"/>
    </row>
    <row r="14305" spans="1:59" x14ac:dyDescent="0.25">
      <c r="A14305" s="2"/>
      <c r="B14305" s="5"/>
      <c r="C14305" s="5"/>
      <c r="D14305" s="5"/>
      <c r="E14305" s="5"/>
      <c r="F14305" s="5"/>
      <c r="G14305" s="5"/>
      <c r="H14305" s="5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5"/>
      <c r="AK14305" s="5"/>
      <c r="AL14305" s="3"/>
      <c r="AM14305" s="3"/>
      <c r="AN14305" s="5"/>
      <c r="AO14305" s="5"/>
      <c r="AP14305" s="5"/>
      <c r="AQ14305" s="5"/>
      <c r="AR14305" s="5"/>
      <c r="AS14305" s="5"/>
      <c r="AT14305" s="3"/>
      <c r="AU14305" s="5"/>
      <c r="AV14305" s="3"/>
      <c r="AW14305" s="3"/>
      <c r="AX14305" s="3"/>
      <c r="AY14305" s="3"/>
      <c r="AZ14305" s="3"/>
      <c r="BA14305" s="3"/>
      <c r="BB14305" s="3"/>
      <c r="BC14305" s="3"/>
      <c r="BD14305" s="3"/>
      <c r="BE14305" s="3"/>
      <c r="BF14305" s="3"/>
      <c r="BG14305" s="3"/>
    </row>
    <row r="14306" spans="1:59" x14ac:dyDescent="0.25">
      <c r="A14306" s="2"/>
      <c r="B14306" s="5"/>
      <c r="C14306" s="5"/>
      <c r="D14306" s="5"/>
      <c r="E14306" s="5"/>
      <c r="F14306" s="5"/>
      <c r="G14306" s="5"/>
      <c r="H14306" s="5"/>
      <c r="I14306" s="5"/>
      <c r="J14306" s="3"/>
      <c r="K14306" s="5"/>
      <c r="L14306" s="5"/>
      <c r="M14306" s="5"/>
      <c r="AJ14306" s="5"/>
      <c r="AK14306" s="5"/>
      <c r="AL14306" s="3"/>
      <c r="AM14306" s="3"/>
      <c r="AN14306" s="5"/>
      <c r="AO14306" s="5"/>
      <c r="AP14306" s="5"/>
      <c r="AQ14306" s="5"/>
      <c r="AR14306" s="5"/>
      <c r="AS14306" s="5"/>
      <c r="AT14306" s="3"/>
      <c r="AU14306" s="5"/>
      <c r="AV14306" s="3"/>
      <c r="AW14306" s="3"/>
      <c r="AX14306" s="3"/>
      <c r="AY14306" s="3"/>
      <c r="AZ14306" s="3"/>
      <c r="BA14306" s="3"/>
      <c r="BB14306" s="3"/>
      <c r="BC14306" s="3"/>
      <c r="BD14306" s="3"/>
      <c r="BE14306" s="3"/>
      <c r="BF14306" s="3"/>
      <c r="BG14306" s="3"/>
    </row>
    <row r="14307" spans="1:59" x14ac:dyDescent="0.25">
      <c r="A14307" s="2"/>
      <c r="B14307" s="5"/>
      <c r="C14307" s="5"/>
      <c r="D14307" s="5"/>
      <c r="E14307" s="5"/>
      <c r="F14307" s="5"/>
      <c r="G14307" s="5"/>
      <c r="H14307" s="5"/>
      <c r="I14307" s="5"/>
      <c r="J14307" s="5"/>
      <c r="K14307" s="5"/>
      <c r="L14307" s="5"/>
      <c r="M14307" s="5"/>
      <c r="AJ14307" s="5"/>
      <c r="AK14307" s="5"/>
      <c r="AL14307" s="3"/>
      <c r="AM14307" s="3"/>
      <c r="AN14307" s="5"/>
      <c r="AO14307" s="5"/>
      <c r="AP14307" s="5"/>
      <c r="AQ14307" s="5"/>
      <c r="AR14307" s="5"/>
      <c r="AS14307" s="5"/>
      <c r="AT14307" s="3"/>
      <c r="AU14307" s="5"/>
      <c r="AV14307" s="3"/>
      <c r="AW14307" s="3"/>
      <c r="AX14307" s="3"/>
      <c r="AY14307" s="3"/>
      <c r="AZ14307" s="3"/>
      <c r="BA14307" s="3"/>
      <c r="BB14307" s="3"/>
      <c r="BC14307" s="3"/>
      <c r="BD14307" s="3"/>
      <c r="BE14307" s="3"/>
      <c r="BF14307" s="3"/>
      <c r="BG14307" s="3"/>
    </row>
    <row r="14308" spans="1:59" x14ac:dyDescent="0.25">
      <c r="A14308" s="2"/>
      <c r="B14308" s="5"/>
      <c r="C14308" s="5"/>
      <c r="D14308" s="5"/>
      <c r="E14308" s="5"/>
      <c r="F14308" s="5"/>
      <c r="G14308" s="5"/>
      <c r="H14308" s="5"/>
      <c r="I14308" s="5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5"/>
      <c r="AK14308" s="5"/>
      <c r="AL14308" s="3"/>
      <c r="AM14308" s="3"/>
      <c r="AN14308" s="5"/>
      <c r="AO14308" s="5"/>
      <c r="AP14308" s="5"/>
      <c r="AQ14308" s="5"/>
      <c r="AR14308" s="5"/>
      <c r="AS14308" s="5"/>
      <c r="AT14308" s="3"/>
      <c r="AU14308" s="5"/>
      <c r="AV14308" s="3"/>
      <c r="AW14308" s="3"/>
      <c r="AX14308" s="3"/>
      <c r="AY14308" s="3"/>
      <c r="AZ14308" s="3"/>
      <c r="BA14308" s="3"/>
      <c r="BB14308" s="3"/>
      <c r="BC14308" s="3"/>
      <c r="BD14308" s="3"/>
      <c r="BE14308" s="3"/>
      <c r="BF14308" s="3"/>
      <c r="BG14308" s="3"/>
    </row>
    <row r="14309" spans="1:59" x14ac:dyDescent="0.25">
      <c r="A14309" s="2"/>
      <c r="B14309" s="5"/>
      <c r="C14309" s="5"/>
      <c r="D14309" s="5"/>
      <c r="E14309" s="5"/>
      <c r="F14309" s="5"/>
      <c r="G14309" s="5"/>
      <c r="H14309" s="5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5"/>
      <c r="AK14309" s="5"/>
      <c r="AL14309" s="3"/>
      <c r="AM14309" s="3"/>
      <c r="AN14309" s="5"/>
      <c r="AO14309" s="5"/>
      <c r="AP14309" s="5"/>
      <c r="AQ14309" s="5"/>
      <c r="AR14309" s="5"/>
      <c r="AS14309" s="5"/>
      <c r="AT14309" s="3"/>
      <c r="AU14309" s="5"/>
      <c r="AV14309" s="3"/>
      <c r="AW14309" s="3"/>
      <c r="AX14309" s="3"/>
      <c r="AY14309" s="3"/>
      <c r="AZ14309" s="3"/>
      <c r="BA14309" s="3"/>
      <c r="BB14309" s="3"/>
      <c r="BC14309" s="3"/>
      <c r="BD14309" s="3"/>
      <c r="BE14309" s="3"/>
      <c r="BF14309" s="3"/>
      <c r="BG14309" s="3"/>
    </row>
    <row r="14310" spans="1:59" x14ac:dyDescent="0.25">
      <c r="A14310" s="2"/>
      <c r="B14310" s="5"/>
      <c r="C14310" s="5"/>
      <c r="D14310" s="5"/>
      <c r="E14310" s="5"/>
      <c r="F14310" s="5"/>
      <c r="G14310" s="5"/>
      <c r="H14310" s="5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5"/>
      <c r="AK14310" s="5"/>
      <c r="AL14310" s="3"/>
      <c r="AM14310" s="3"/>
      <c r="AN14310" s="5"/>
      <c r="AO14310" s="5"/>
      <c r="AP14310" s="5"/>
      <c r="AQ14310" s="5"/>
      <c r="AR14310" s="5"/>
      <c r="AS14310" s="5"/>
      <c r="AT14310" s="3"/>
      <c r="AU14310" s="5"/>
      <c r="AV14310" s="3"/>
      <c r="AW14310" s="3"/>
      <c r="AX14310" s="3"/>
      <c r="AY14310" s="3"/>
      <c r="AZ14310" s="3"/>
      <c r="BA14310" s="3"/>
      <c r="BB14310" s="3"/>
      <c r="BC14310" s="3"/>
      <c r="BD14310" s="3"/>
      <c r="BE14310" s="3"/>
      <c r="BF14310" s="3"/>
      <c r="BG14310" s="3"/>
    </row>
    <row r="14311" spans="1:59" x14ac:dyDescent="0.25">
      <c r="A14311" s="2"/>
      <c r="B14311" s="5"/>
      <c r="C14311" s="5"/>
      <c r="D14311" s="5"/>
      <c r="E14311" s="5"/>
      <c r="F14311" s="5"/>
      <c r="G14311" s="5"/>
      <c r="H14311" s="5"/>
      <c r="I14311" s="5"/>
      <c r="J14311" s="3"/>
      <c r="K14311" s="5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5"/>
      <c r="AK14311" s="5"/>
      <c r="AL14311" s="3"/>
      <c r="AM14311" s="3"/>
      <c r="AN14311" s="5"/>
      <c r="AO14311" s="5"/>
      <c r="AP14311" s="5"/>
      <c r="AQ14311" s="5"/>
      <c r="AR14311" s="5"/>
      <c r="AS14311" s="5"/>
      <c r="AT14311" s="3"/>
      <c r="AU14311" s="5"/>
      <c r="AV14311" s="3"/>
      <c r="AW14311" s="3"/>
      <c r="AX14311" s="3"/>
      <c r="AY14311" s="3"/>
      <c r="AZ14311" s="3"/>
      <c r="BA14311" s="3"/>
      <c r="BB14311" s="3"/>
      <c r="BC14311" s="3"/>
      <c r="BD14311" s="3"/>
      <c r="BE14311" s="3"/>
      <c r="BF14311" s="3"/>
      <c r="BG14311" s="3"/>
    </row>
    <row r="14312" spans="1:59" x14ac:dyDescent="0.25">
      <c r="A14312" s="2"/>
      <c r="B14312" s="5"/>
      <c r="C14312" s="5"/>
      <c r="D14312" s="5"/>
      <c r="E14312" s="5"/>
      <c r="F14312" s="5"/>
      <c r="G14312" s="5"/>
      <c r="H14312" s="5"/>
      <c r="I14312" s="5"/>
      <c r="J14312" s="5"/>
      <c r="K14312" s="5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5"/>
      <c r="AK14312" s="5"/>
      <c r="AL14312" s="3"/>
      <c r="AM14312" s="3"/>
      <c r="AN14312" s="5"/>
      <c r="AO14312" s="5"/>
      <c r="AP14312" s="5"/>
      <c r="AQ14312" s="5"/>
      <c r="AR14312" s="5"/>
      <c r="AS14312" s="5"/>
      <c r="AT14312" s="3"/>
      <c r="AU14312" s="5"/>
      <c r="AV14312" s="3"/>
      <c r="AW14312" s="3"/>
      <c r="AX14312" s="3"/>
      <c r="AY14312" s="3"/>
      <c r="AZ14312" s="3"/>
      <c r="BA14312" s="3"/>
      <c r="BB14312" s="3"/>
      <c r="BC14312" s="3"/>
      <c r="BD14312" s="3"/>
      <c r="BE14312" s="3"/>
      <c r="BF14312" s="3"/>
      <c r="BG14312" s="3"/>
    </row>
    <row r="14313" spans="1:59" x14ac:dyDescent="0.25">
      <c r="A14313" s="2"/>
      <c r="B14313" s="5"/>
      <c r="C14313" s="5"/>
      <c r="D14313" s="5"/>
      <c r="E14313" s="5"/>
      <c r="F14313" s="5"/>
      <c r="G14313" s="5"/>
      <c r="H14313" s="5"/>
      <c r="I14313" s="5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5"/>
      <c r="AK14313" s="5"/>
      <c r="AL14313" s="3"/>
      <c r="AM14313" s="3"/>
      <c r="AN14313" s="5"/>
      <c r="AO14313" s="5"/>
      <c r="AP14313" s="5"/>
      <c r="AQ14313" s="5"/>
      <c r="AR14313" s="5"/>
      <c r="AS14313" s="5"/>
      <c r="AT14313" s="3"/>
      <c r="AU14313" s="5"/>
      <c r="AV14313" s="3"/>
      <c r="AW14313" s="3"/>
      <c r="AX14313" s="3"/>
      <c r="AY14313" s="3"/>
      <c r="AZ14313" s="3"/>
      <c r="BA14313" s="3"/>
      <c r="BB14313" s="3"/>
      <c r="BC14313" s="3"/>
      <c r="BD14313" s="3"/>
      <c r="BE14313" s="3"/>
      <c r="BF14313" s="3"/>
      <c r="BG14313" s="3"/>
    </row>
    <row r="14314" spans="1:59" x14ac:dyDescent="0.25">
      <c r="A14314" s="2"/>
      <c r="B14314" s="5"/>
      <c r="C14314" s="5"/>
      <c r="D14314" s="5"/>
      <c r="E14314" s="5"/>
      <c r="F14314" s="5"/>
      <c r="G14314" s="5"/>
      <c r="H14314" s="5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5"/>
      <c r="AK14314" s="5"/>
      <c r="AL14314" s="3"/>
      <c r="AM14314" s="3"/>
      <c r="AN14314" s="5"/>
      <c r="AO14314" s="5"/>
      <c r="AP14314" s="5"/>
      <c r="AQ14314" s="5"/>
      <c r="AR14314" s="5"/>
      <c r="AS14314" s="5"/>
      <c r="AT14314" s="3"/>
      <c r="AU14314" s="5"/>
      <c r="AV14314" s="3"/>
      <c r="AW14314" s="3"/>
      <c r="AX14314" s="3"/>
      <c r="AY14314" s="3"/>
      <c r="AZ14314" s="3"/>
      <c r="BA14314" s="3"/>
      <c r="BB14314" s="3"/>
      <c r="BC14314" s="3"/>
      <c r="BD14314" s="3"/>
      <c r="BE14314" s="3"/>
      <c r="BF14314" s="3"/>
      <c r="BG14314" s="3"/>
    </row>
    <row r="14315" spans="1:59" x14ac:dyDescent="0.25">
      <c r="A14315" s="2"/>
      <c r="B14315" s="5"/>
      <c r="C14315" s="5"/>
      <c r="D14315" s="5"/>
      <c r="E14315" s="5"/>
      <c r="F14315" s="5"/>
      <c r="G14315" s="5"/>
      <c r="H14315" s="5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5"/>
      <c r="AK14315" s="5"/>
      <c r="AL14315" s="3"/>
      <c r="AM14315" s="3"/>
      <c r="AN14315" s="5"/>
      <c r="AO14315" s="5"/>
      <c r="AP14315" s="5"/>
      <c r="AQ14315" s="5"/>
      <c r="AR14315" s="5"/>
      <c r="AS14315" s="5"/>
      <c r="AT14315" s="3"/>
      <c r="AU14315" s="5"/>
      <c r="AV14315" s="3"/>
      <c r="AW14315" s="3"/>
      <c r="AX14315" s="3"/>
      <c r="AY14315" s="3"/>
      <c r="AZ14315" s="3"/>
      <c r="BA14315" s="3"/>
      <c r="BB14315" s="3"/>
      <c r="BC14315" s="3"/>
      <c r="BD14315" s="3"/>
      <c r="BE14315" s="3"/>
      <c r="BF14315" s="3"/>
      <c r="BG14315" s="3"/>
    </row>
    <row r="14316" spans="1:59" x14ac:dyDescent="0.25">
      <c r="A14316" s="2"/>
      <c r="B14316" s="5"/>
      <c r="C14316" s="5"/>
      <c r="D14316" s="5"/>
      <c r="E14316" s="5"/>
      <c r="F14316" s="5"/>
      <c r="G14316" s="5"/>
      <c r="H14316" s="5"/>
      <c r="I14316" s="5"/>
      <c r="J14316" s="3"/>
      <c r="K14316" s="5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5"/>
      <c r="AK14316" s="5"/>
      <c r="AL14316" s="3"/>
      <c r="AM14316" s="3"/>
      <c r="AN14316" s="5"/>
      <c r="AO14316" s="5"/>
      <c r="AP14316" s="5"/>
      <c r="AQ14316" s="5"/>
      <c r="AR14316" s="5"/>
      <c r="AS14316" s="5"/>
      <c r="AT14316" s="3"/>
      <c r="AU14316" s="5"/>
      <c r="AV14316" s="3"/>
      <c r="AW14316" s="3"/>
      <c r="AX14316" s="3"/>
      <c r="AY14316" s="3"/>
      <c r="AZ14316" s="3"/>
      <c r="BA14316" s="3"/>
      <c r="BB14316" s="3"/>
      <c r="BC14316" s="3"/>
      <c r="BD14316" s="3"/>
      <c r="BE14316" s="3"/>
      <c r="BF14316" s="3"/>
      <c r="BG14316" s="3"/>
    </row>
    <row r="14317" spans="1:59" x14ac:dyDescent="0.25">
      <c r="A14317" s="2"/>
      <c r="B14317" s="5"/>
      <c r="C14317" s="5"/>
      <c r="D14317" s="5"/>
      <c r="E14317" s="5"/>
      <c r="F14317" s="5"/>
      <c r="G14317" s="5"/>
      <c r="H14317" s="5"/>
      <c r="I14317" s="5"/>
      <c r="J14317" s="5"/>
      <c r="K14317" s="5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5"/>
      <c r="AK14317" s="5"/>
      <c r="AL14317" s="3"/>
      <c r="AM14317" s="3"/>
      <c r="AN14317" s="5"/>
      <c r="AO14317" s="5"/>
      <c r="AP14317" s="5"/>
      <c r="AQ14317" s="5"/>
      <c r="AR14317" s="5"/>
      <c r="AS14317" s="5"/>
      <c r="AT14317" s="3"/>
      <c r="AU14317" s="5"/>
      <c r="AV14317" s="3"/>
      <c r="AW14317" s="3"/>
      <c r="AX14317" s="3"/>
      <c r="AY14317" s="3"/>
      <c r="AZ14317" s="3"/>
      <c r="BA14317" s="3"/>
      <c r="BB14317" s="3"/>
      <c r="BC14317" s="3"/>
      <c r="BD14317" s="3"/>
      <c r="BE14317" s="3"/>
      <c r="BF14317" s="3"/>
      <c r="BG14317" s="3"/>
    </row>
    <row r="14318" spans="1:59" x14ac:dyDescent="0.25">
      <c r="A14318" s="2"/>
      <c r="B14318" s="5"/>
      <c r="C14318" s="5"/>
      <c r="D14318" s="5"/>
      <c r="E14318" s="5"/>
      <c r="F14318" s="5"/>
      <c r="G14318" s="5"/>
      <c r="H14318" s="5"/>
      <c r="I14318" s="5"/>
      <c r="J14318" s="5"/>
      <c r="K14318" s="5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5"/>
      <c r="AK14318" s="5"/>
      <c r="AL14318" s="3"/>
      <c r="AM14318" s="3"/>
      <c r="AN14318" s="5"/>
      <c r="AO14318" s="5"/>
      <c r="AP14318" s="5"/>
      <c r="AQ14318" s="5"/>
      <c r="AR14318" s="5"/>
      <c r="AS14318" s="5"/>
      <c r="AT14318" s="3"/>
      <c r="AU14318" s="5"/>
      <c r="AV14318" s="3"/>
      <c r="AW14318" s="3"/>
      <c r="AX14318" s="3"/>
      <c r="AY14318" s="3"/>
      <c r="AZ14318" s="3"/>
      <c r="BA14318" s="3"/>
      <c r="BB14318" s="3"/>
      <c r="BC14318" s="3"/>
      <c r="BD14318" s="3"/>
      <c r="BE14318" s="3"/>
      <c r="BF14318" s="3"/>
      <c r="BG14318" s="3"/>
    </row>
    <row r="14319" spans="1:59" x14ac:dyDescent="0.25">
      <c r="A14319" s="2"/>
      <c r="B14319" s="5"/>
      <c r="C14319" s="5"/>
      <c r="D14319" s="5"/>
      <c r="E14319" s="5"/>
      <c r="F14319" s="5"/>
      <c r="G14319" s="5"/>
      <c r="H14319" s="5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5"/>
      <c r="AK14319" s="5"/>
      <c r="AL14319" s="3"/>
      <c r="AM14319" s="3"/>
      <c r="AN14319" s="5"/>
      <c r="AO14319" s="5"/>
      <c r="AP14319" s="5"/>
      <c r="AQ14319" s="5"/>
      <c r="AR14319" s="5"/>
      <c r="AS14319" s="5"/>
      <c r="AT14319" s="3"/>
      <c r="AU14319" s="5"/>
      <c r="AV14319" s="3"/>
      <c r="AW14319" s="3"/>
      <c r="AX14319" s="3"/>
      <c r="AY14319" s="3"/>
      <c r="AZ14319" s="3"/>
      <c r="BA14319" s="3"/>
      <c r="BB14319" s="3"/>
      <c r="BC14319" s="3"/>
      <c r="BD14319" s="3"/>
      <c r="BE14319" s="3"/>
      <c r="BF14319" s="3"/>
      <c r="BG14319" s="3"/>
    </row>
    <row r="14320" spans="1:59" x14ac:dyDescent="0.25">
      <c r="A14320" s="2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5"/>
      <c r="AK14320" s="5"/>
      <c r="AL14320" s="3"/>
      <c r="AM14320" s="3"/>
      <c r="AN14320" s="5"/>
      <c r="AO14320" s="5"/>
      <c r="AP14320" s="5"/>
      <c r="AQ14320" s="5"/>
      <c r="AR14320" s="5"/>
      <c r="AS14320" s="5"/>
      <c r="AT14320" s="3"/>
      <c r="AU14320" s="5"/>
      <c r="AV14320" s="3"/>
      <c r="AW14320" s="3"/>
      <c r="AX14320" s="3"/>
      <c r="AY14320" s="3"/>
      <c r="AZ14320" s="3"/>
      <c r="BA14320" s="3"/>
      <c r="BB14320" s="3"/>
      <c r="BC14320" s="3"/>
      <c r="BD14320" s="3"/>
      <c r="BE14320" s="3"/>
      <c r="BF14320" s="3"/>
      <c r="BG14320" s="3"/>
    </row>
    <row r="14321" spans="1:59" x14ac:dyDescent="0.25">
      <c r="A14321" s="2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5"/>
      <c r="AK14321" s="5"/>
      <c r="AL14321" s="3"/>
      <c r="AM14321" s="3"/>
      <c r="AN14321" s="5"/>
      <c r="AO14321" s="5"/>
      <c r="AP14321" s="5"/>
      <c r="AQ14321" s="5"/>
      <c r="AR14321" s="5"/>
      <c r="AS14321" s="5"/>
      <c r="AT14321" s="3"/>
      <c r="AU14321" s="5"/>
      <c r="AV14321" s="3"/>
      <c r="AW14321" s="3"/>
      <c r="AX14321" s="3"/>
      <c r="AY14321" s="3"/>
      <c r="AZ14321" s="3"/>
      <c r="BA14321" s="3"/>
      <c r="BB14321" s="3"/>
      <c r="BC14321" s="3"/>
      <c r="BD14321" s="3"/>
      <c r="BE14321" s="3"/>
      <c r="BF14321" s="3"/>
      <c r="BG14321" s="3"/>
    </row>
    <row r="14322" spans="1:59" x14ac:dyDescent="0.25">
      <c r="A14322" s="2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5"/>
      <c r="AK14322" s="5"/>
      <c r="AL14322" s="3"/>
      <c r="AM14322" s="3"/>
      <c r="AN14322" s="5"/>
      <c r="AO14322" s="5"/>
      <c r="AP14322" s="5"/>
      <c r="AQ14322" s="5"/>
      <c r="AR14322" s="5"/>
      <c r="AS14322" s="5"/>
      <c r="AT14322" s="3"/>
      <c r="AU14322" s="5"/>
      <c r="AV14322" s="3"/>
      <c r="AW14322" s="3"/>
      <c r="AX14322" s="3"/>
      <c r="AY14322" s="3"/>
      <c r="AZ14322" s="3"/>
      <c r="BA14322" s="3"/>
      <c r="BB14322" s="3"/>
      <c r="BC14322" s="3"/>
      <c r="BD14322" s="3"/>
      <c r="BE14322" s="3"/>
      <c r="BF14322" s="3"/>
      <c r="BG14322" s="3"/>
    </row>
    <row r="14323" spans="1:59" x14ac:dyDescent="0.25">
      <c r="A14323" s="2"/>
      <c r="B14323" s="5"/>
      <c r="C14323" s="5"/>
      <c r="D14323" s="5"/>
      <c r="E14323" s="5"/>
      <c r="F14323" s="5"/>
      <c r="G14323" s="5"/>
      <c r="H14323" s="5"/>
      <c r="I14323" s="5"/>
      <c r="J14323" s="5"/>
      <c r="K14323" s="5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5"/>
      <c r="AK14323" s="5"/>
      <c r="AL14323" s="3"/>
      <c r="AM14323" s="3"/>
      <c r="AN14323" s="5"/>
      <c r="AO14323" s="5"/>
      <c r="AP14323" s="5"/>
      <c r="AQ14323" s="5"/>
      <c r="AR14323" s="5"/>
      <c r="AS14323" s="5"/>
      <c r="AT14323" s="3"/>
      <c r="AU14323" s="5"/>
      <c r="AV14323" s="3"/>
      <c r="AW14323" s="3"/>
      <c r="AX14323" s="3"/>
      <c r="AY14323" s="3"/>
      <c r="AZ14323" s="3"/>
      <c r="BA14323" s="3"/>
      <c r="BB14323" s="3"/>
      <c r="BC14323" s="3"/>
      <c r="BD14323" s="3"/>
      <c r="BE14323" s="3"/>
      <c r="BF14323" s="3"/>
      <c r="BG14323" s="3"/>
    </row>
    <row r="14324" spans="1:59" x14ac:dyDescent="0.25">
      <c r="A14324" s="2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5"/>
      <c r="AK14324" s="5"/>
      <c r="AL14324" s="3"/>
      <c r="AM14324" s="3"/>
      <c r="AN14324" s="5"/>
      <c r="AO14324" s="5"/>
      <c r="AP14324" s="5"/>
      <c r="AQ14324" s="5"/>
      <c r="AR14324" s="5"/>
      <c r="AS14324" s="5"/>
      <c r="AT14324" s="3"/>
      <c r="AU14324" s="5"/>
      <c r="AV14324" s="3"/>
      <c r="AW14324" s="3"/>
      <c r="AX14324" s="3"/>
      <c r="AY14324" s="3"/>
      <c r="AZ14324" s="3"/>
      <c r="BA14324" s="3"/>
      <c r="BB14324" s="3"/>
      <c r="BC14324" s="3"/>
      <c r="BD14324" s="3"/>
      <c r="BE14324" s="3"/>
      <c r="BF14324" s="3"/>
      <c r="BG14324" s="3"/>
    </row>
    <row r="14325" spans="1:59" x14ac:dyDescent="0.25">
      <c r="A14325" s="2"/>
      <c r="B14325" s="5"/>
      <c r="C14325" s="5"/>
      <c r="D14325" s="5"/>
      <c r="E14325" s="5"/>
      <c r="F14325" s="5"/>
      <c r="G14325" s="5"/>
      <c r="H14325" s="5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5"/>
      <c r="AK14325" s="5"/>
      <c r="AL14325" s="3"/>
      <c r="AM14325" s="3"/>
      <c r="AN14325" s="5"/>
      <c r="AO14325" s="5"/>
      <c r="AP14325" s="5"/>
      <c r="AQ14325" s="5"/>
      <c r="AR14325" s="5"/>
      <c r="AS14325" s="5"/>
      <c r="AT14325" s="3"/>
      <c r="AU14325" s="5"/>
      <c r="AV14325" s="3"/>
      <c r="AW14325" s="3"/>
      <c r="AX14325" s="3"/>
      <c r="AY14325" s="3"/>
      <c r="AZ14325" s="3"/>
      <c r="BA14325" s="3"/>
      <c r="BB14325" s="3"/>
      <c r="BC14325" s="3"/>
      <c r="BD14325" s="3"/>
      <c r="BE14325" s="3"/>
      <c r="BF14325" s="3"/>
      <c r="BG14325" s="3"/>
    </row>
    <row r="14326" spans="1:59" x14ac:dyDescent="0.25">
      <c r="A14326" s="2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5"/>
      <c r="AK14326" s="5"/>
      <c r="AL14326" s="3"/>
      <c r="AM14326" s="3"/>
      <c r="AN14326" s="5"/>
      <c r="AO14326" s="5"/>
      <c r="AP14326" s="5"/>
      <c r="AQ14326" s="5"/>
      <c r="AR14326" s="5"/>
      <c r="AS14326" s="5"/>
      <c r="AT14326" s="3"/>
      <c r="AU14326" s="5"/>
      <c r="AV14326" s="3"/>
      <c r="AW14326" s="3"/>
      <c r="AX14326" s="3"/>
      <c r="AY14326" s="3"/>
      <c r="AZ14326" s="3"/>
      <c r="BA14326" s="3"/>
      <c r="BB14326" s="3"/>
      <c r="BC14326" s="3"/>
      <c r="BD14326" s="3"/>
      <c r="BE14326" s="3"/>
      <c r="BF14326" s="3"/>
      <c r="BG14326" s="3"/>
    </row>
    <row r="14327" spans="1:59" x14ac:dyDescent="0.25">
      <c r="A14327" s="2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5"/>
      <c r="AK14327" s="5"/>
      <c r="AL14327" s="3"/>
      <c r="AM14327" s="3"/>
      <c r="AN14327" s="5"/>
      <c r="AO14327" s="5"/>
      <c r="AP14327" s="5"/>
      <c r="AQ14327" s="5"/>
      <c r="AR14327" s="5"/>
      <c r="AS14327" s="5"/>
      <c r="AT14327" s="3"/>
      <c r="AU14327" s="5"/>
      <c r="AV14327" s="3"/>
      <c r="AW14327" s="3"/>
      <c r="AX14327" s="3"/>
      <c r="AY14327" s="3"/>
      <c r="AZ14327" s="3"/>
      <c r="BA14327" s="3"/>
      <c r="BB14327" s="3"/>
      <c r="BC14327" s="3"/>
      <c r="BD14327" s="3"/>
      <c r="BE14327" s="3"/>
      <c r="BF14327" s="3"/>
      <c r="BG14327" s="3"/>
    </row>
    <row r="14328" spans="1:59" x14ac:dyDescent="0.25">
      <c r="A14328" s="2"/>
      <c r="B14328" s="5"/>
      <c r="C14328" s="5"/>
      <c r="D14328" s="5"/>
      <c r="E14328" s="5"/>
      <c r="F14328" s="5"/>
      <c r="G14328" s="5"/>
      <c r="H14328" s="5"/>
      <c r="I14328" s="5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5"/>
      <c r="AK14328" s="5"/>
      <c r="AL14328" s="3"/>
      <c r="AM14328" s="3"/>
      <c r="AN14328" s="5"/>
      <c r="AO14328" s="5"/>
      <c r="AP14328" s="5"/>
      <c r="AQ14328" s="5"/>
      <c r="AR14328" s="5"/>
      <c r="AS14328" s="5"/>
      <c r="AT14328" s="3"/>
      <c r="AU14328" s="5"/>
      <c r="AV14328" s="3"/>
      <c r="AW14328" s="3"/>
      <c r="AX14328" s="3"/>
      <c r="AY14328" s="3"/>
      <c r="AZ14328" s="3"/>
      <c r="BA14328" s="3"/>
      <c r="BB14328" s="3"/>
      <c r="BC14328" s="3"/>
      <c r="BD14328" s="3"/>
      <c r="BE14328" s="3"/>
      <c r="BF14328" s="3"/>
      <c r="BG14328" s="3"/>
    </row>
    <row r="14329" spans="1:59" x14ac:dyDescent="0.25">
      <c r="A14329" s="2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5"/>
      <c r="AK14329" s="5"/>
      <c r="AL14329" s="3"/>
      <c r="AM14329" s="3"/>
      <c r="AN14329" s="5"/>
      <c r="AO14329" s="5"/>
      <c r="AP14329" s="5"/>
      <c r="AQ14329" s="5"/>
      <c r="AR14329" s="5"/>
      <c r="AS14329" s="5"/>
      <c r="AT14329" s="3"/>
      <c r="AU14329" s="5"/>
      <c r="AV14329" s="3"/>
      <c r="AW14329" s="3"/>
      <c r="AX14329" s="3"/>
      <c r="AY14329" s="3"/>
      <c r="AZ14329" s="3"/>
      <c r="BA14329" s="3"/>
      <c r="BB14329" s="3"/>
      <c r="BC14329" s="3"/>
      <c r="BD14329" s="3"/>
      <c r="BE14329" s="3"/>
      <c r="BF14329" s="3"/>
      <c r="BG14329" s="3"/>
    </row>
    <row r="14330" spans="1:59" x14ac:dyDescent="0.25">
      <c r="A14330" s="2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5"/>
      <c r="AK14330" s="5"/>
      <c r="AL14330" s="3"/>
      <c r="AM14330" s="3"/>
      <c r="AN14330" s="5"/>
      <c r="AO14330" s="5"/>
      <c r="AP14330" s="5"/>
      <c r="AQ14330" s="5"/>
      <c r="AR14330" s="5"/>
      <c r="AS14330" s="5"/>
      <c r="AT14330" s="3"/>
      <c r="AU14330" s="5"/>
      <c r="AV14330" s="3"/>
      <c r="AW14330" s="3"/>
      <c r="AX14330" s="3"/>
      <c r="AY14330" s="3"/>
      <c r="AZ14330" s="3"/>
      <c r="BA14330" s="3"/>
      <c r="BB14330" s="3"/>
      <c r="BC14330" s="3"/>
      <c r="BD14330" s="3"/>
      <c r="BE14330" s="3"/>
      <c r="BF14330" s="3"/>
      <c r="BG14330" s="3"/>
    </row>
    <row r="14331" spans="1:59" x14ac:dyDescent="0.25">
      <c r="A14331" s="2"/>
      <c r="B14331" s="5"/>
      <c r="C14331" s="5"/>
      <c r="D14331" s="5"/>
      <c r="E14331" s="5"/>
      <c r="F14331" s="5"/>
      <c r="G14331" s="5"/>
      <c r="H14331" s="5"/>
      <c r="I14331" s="5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5"/>
      <c r="AK14331" s="5"/>
      <c r="AL14331" s="3"/>
      <c r="AM14331" s="3"/>
      <c r="AN14331" s="5"/>
      <c r="AO14331" s="5"/>
      <c r="AP14331" s="5"/>
      <c r="AQ14331" s="5"/>
      <c r="AR14331" s="5"/>
      <c r="AS14331" s="5"/>
      <c r="AT14331" s="3"/>
      <c r="AU14331" s="5"/>
      <c r="AV14331" s="3"/>
      <c r="AW14331" s="3"/>
      <c r="AX14331" s="3"/>
      <c r="AY14331" s="3"/>
      <c r="AZ14331" s="3"/>
      <c r="BA14331" s="3"/>
      <c r="BB14331" s="3"/>
      <c r="BC14331" s="3"/>
      <c r="BD14331" s="3"/>
      <c r="BE14331" s="3"/>
      <c r="BF14331" s="3"/>
      <c r="BG14331" s="3"/>
    </row>
    <row r="14332" spans="1:59" x14ac:dyDescent="0.25">
      <c r="A14332" s="2"/>
      <c r="B14332" s="5"/>
      <c r="C14332" s="5"/>
      <c r="D14332" s="5"/>
      <c r="E14332" s="5"/>
      <c r="F14332" s="5"/>
      <c r="G14332" s="5"/>
      <c r="H14332" s="5"/>
      <c r="I14332" s="5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5"/>
      <c r="AK14332" s="5"/>
      <c r="AL14332" s="3"/>
      <c r="AM14332" s="3"/>
      <c r="AN14332" s="5"/>
      <c r="AO14332" s="5"/>
      <c r="AP14332" s="5"/>
      <c r="AQ14332" s="5"/>
      <c r="AR14332" s="5"/>
      <c r="AS14332" s="5"/>
      <c r="AT14332" s="3"/>
      <c r="AU14332" s="5"/>
      <c r="AV14332" s="3"/>
      <c r="AW14332" s="3"/>
      <c r="AX14332" s="3"/>
      <c r="AY14332" s="3"/>
      <c r="AZ14332" s="3"/>
      <c r="BA14332" s="3"/>
      <c r="BB14332" s="3"/>
      <c r="BC14332" s="3"/>
      <c r="BD14332" s="3"/>
      <c r="BE14332" s="3"/>
      <c r="BF14332" s="3"/>
      <c r="BG14332" s="3"/>
    </row>
    <row r="14333" spans="1:59" x14ac:dyDescent="0.25">
      <c r="A14333" s="2"/>
      <c r="B14333" s="5"/>
      <c r="C14333" s="5"/>
      <c r="D14333" s="5"/>
      <c r="E14333" s="5"/>
      <c r="F14333" s="5"/>
      <c r="G14333" s="5"/>
      <c r="H14333" s="5"/>
      <c r="I14333" s="5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5"/>
      <c r="AK14333" s="5"/>
      <c r="AL14333" s="3"/>
      <c r="AM14333" s="3"/>
      <c r="AN14333" s="5"/>
      <c r="AO14333" s="5"/>
      <c r="AP14333" s="5"/>
      <c r="AQ14333" s="5"/>
      <c r="AR14333" s="5"/>
      <c r="AS14333" s="5"/>
      <c r="AT14333" s="3"/>
      <c r="AU14333" s="5"/>
      <c r="AV14333" s="3"/>
      <c r="AW14333" s="3"/>
      <c r="AX14333" s="3"/>
      <c r="AY14333" s="3"/>
      <c r="AZ14333" s="3"/>
      <c r="BA14333" s="3"/>
      <c r="BB14333" s="3"/>
      <c r="BC14333" s="3"/>
      <c r="BD14333" s="3"/>
      <c r="BE14333" s="3"/>
      <c r="BF14333" s="3"/>
      <c r="BG14333" s="3"/>
    </row>
    <row r="14334" spans="1:59" x14ac:dyDescent="0.25">
      <c r="A14334" s="2"/>
      <c r="B14334" s="5"/>
      <c r="C14334" s="5"/>
      <c r="D14334" s="5"/>
      <c r="E14334" s="5"/>
      <c r="F14334" s="5"/>
      <c r="G14334" s="5"/>
      <c r="H14334" s="5"/>
      <c r="I14334" s="5"/>
      <c r="J14334" s="5"/>
      <c r="K14334" s="5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5"/>
      <c r="AK14334" s="5"/>
      <c r="AL14334" s="3"/>
      <c r="AM14334" s="3"/>
      <c r="AN14334" s="5"/>
      <c r="AO14334" s="5"/>
      <c r="AP14334" s="5"/>
      <c r="AQ14334" s="5"/>
      <c r="AR14334" s="5"/>
      <c r="AS14334" s="5"/>
      <c r="AT14334" s="3"/>
      <c r="AU14334" s="5"/>
      <c r="AV14334" s="3"/>
      <c r="AW14334" s="3"/>
      <c r="AX14334" s="3"/>
      <c r="AY14334" s="3"/>
      <c r="AZ14334" s="3"/>
      <c r="BA14334" s="3"/>
      <c r="BB14334" s="3"/>
      <c r="BC14334" s="3"/>
      <c r="BD14334" s="3"/>
      <c r="BE14334" s="3"/>
      <c r="BF14334" s="3"/>
      <c r="BG14334" s="3"/>
    </row>
    <row r="14335" spans="1:59" x14ac:dyDescent="0.25">
      <c r="A14335" s="2"/>
      <c r="B14335" s="5"/>
      <c r="C14335" s="5"/>
      <c r="D14335" s="5"/>
      <c r="E14335" s="5"/>
      <c r="F14335" s="5"/>
      <c r="G14335" s="5"/>
      <c r="H14335" s="5"/>
      <c r="I14335" s="5"/>
      <c r="J14335" s="5"/>
      <c r="K14335" s="5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5"/>
      <c r="AK14335" s="5"/>
      <c r="AL14335" s="3"/>
      <c r="AM14335" s="3"/>
      <c r="AN14335" s="5"/>
      <c r="AO14335" s="5"/>
      <c r="AP14335" s="5"/>
      <c r="AQ14335" s="5"/>
      <c r="AR14335" s="5"/>
      <c r="AS14335" s="5"/>
      <c r="AT14335" s="3"/>
      <c r="AU14335" s="5"/>
      <c r="AV14335" s="3"/>
      <c r="AW14335" s="3"/>
      <c r="AX14335" s="3"/>
      <c r="AY14335" s="3"/>
      <c r="AZ14335" s="3"/>
      <c r="BA14335" s="3"/>
      <c r="BB14335" s="3"/>
      <c r="BC14335" s="3"/>
      <c r="BD14335" s="3"/>
      <c r="BE14335" s="3"/>
      <c r="BF14335" s="3"/>
      <c r="BG14335" s="3"/>
    </row>
    <row r="14336" spans="1:59" x14ac:dyDescent="0.25">
      <c r="A14336" s="2"/>
      <c r="B14336" s="5"/>
      <c r="C14336" s="5"/>
      <c r="D14336" s="5"/>
      <c r="E14336" s="5"/>
      <c r="F14336" s="5"/>
      <c r="G14336" s="5"/>
      <c r="H14336" s="5"/>
      <c r="I14336" s="5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5"/>
      <c r="AK14336" s="5"/>
      <c r="AL14336" s="3"/>
      <c r="AM14336" s="3"/>
      <c r="AN14336" s="5"/>
      <c r="AO14336" s="5"/>
      <c r="AP14336" s="5"/>
      <c r="AQ14336" s="5"/>
      <c r="AR14336" s="5"/>
      <c r="AS14336" s="5"/>
      <c r="AT14336" s="3"/>
      <c r="AU14336" s="5"/>
      <c r="AV14336" s="3"/>
      <c r="AW14336" s="3"/>
      <c r="AX14336" s="3"/>
      <c r="AY14336" s="3"/>
      <c r="AZ14336" s="3"/>
      <c r="BA14336" s="3"/>
      <c r="BB14336" s="3"/>
      <c r="BC14336" s="3"/>
      <c r="BD14336" s="3"/>
      <c r="BE14336" s="3"/>
      <c r="BF14336" s="3"/>
      <c r="BG14336" s="3"/>
    </row>
    <row r="14337" spans="1:59" x14ac:dyDescent="0.25">
      <c r="A14337" s="2"/>
      <c r="B14337" s="5"/>
      <c r="C14337" s="5"/>
      <c r="D14337" s="5"/>
      <c r="E14337" s="5"/>
      <c r="F14337" s="5"/>
      <c r="G14337" s="5"/>
      <c r="H14337" s="5"/>
      <c r="I14337" s="5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5"/>
      <c r="AK14337" s="5"/>
      <c r="AL14337" s="3"/>
      <c r="AM14337" s="3"/>
      <c r="AN14337" s="5"/>
      <c r="AO14337" s="5"/>
      <c r="AP14337" s="5"/>
      <c r="AQ14337" s="5"/>
      <c r="AR14337" s="5"/>
      <c r="AS14337" s="5"/>
      <c r="AT14337" s="3"/>
      <c r="AU14337" s="5"/>
      <c r="AV14337" s="3"/>
      <c r="AW14337" s="3"/>
      <c r="AX14337" s="3"/>
      <c r="AY14337" s="3"/>
      <c r="AZ14337" s="3"/>
      <c r="BA14337" s="3"/>
      <c r="BB14337" s="3"/>
      <c r="BC14337" s="3"/>
      <c r="BD14337" s="3"/>
      <c r="BE14337" s="3"/>
      <c r="BF14337" s="3"/>
      <c r="BG14337" s="3"/>
    </row>
    <row r="14338" spans="1:59" x14ac:dyDescent="0.25">
      <c r="A14338" s="2"/>
      <c r="B14338" s="5"/>
      <c r="C14338" s="5"/>
      <c r="D14338" s="5"/>
      <c r="E14338" s="5"/>
      <c r="F14338" s="5"/>
      <c r="G14338" s="5"/>
      <c r="H14338" s="5"/>
      <c r="I14338" s="5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5"/>
      <c r="AK14338" s="5"/>
      <c r="AL14338" s="3"/>
      <c r="AM14338" s="3"/>
      <c r="AN14338" s="5"/>
      <c r="AO14338" s="5"/>
      <c r="AP14338" s="5"/>
      <c r="AQ14338" s="5"/>
      <c r="AR14338" s="5"/>
      <c r="AS14338" s="5"/>
      <c r="AT14338" s="3"/>
      <c r="AU14338" s="5"/>
      <c r="AV14338" s="3"/>
      <c r="AW14338" s="3"/>
      <c r="AX14338" s="3"/>
      <c r="AY14338" s="3"/>
      <c r="AZ14338" s="3"/>
      <c r="BA14338" s="3"/>
      <c r="BB14338" s="3"/>
      <c r="BC14338" s="3"/>
      <c r="BD14338" s="3"/>
      <c r="BE14338" s="3"/>
      <c r="BF14338" s="3"/>
      <c r="BG14338" s="3"/>
    </row>
    <row r="14339" spans="1:59" x14ac:dyDescent="0.25">
      <c r="A14339" s="2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5"/>
      <c r="AK14339" s="5"/>
      <c r="AL14339" s="3"/>
      <c r="AM14339" s="3"/>
      <c r="AN14339" s="5"/>
      <c r="AO14339" s="5"/>
      <c r="AP14339" s="5"/>
      <c r="AQ14339" s="5"/>
      <c r="AR14339" s="5"/>
      <c r="AS14339" s="5"/>
      <c r="AT14339" s="3"/>
      <c r="AU14339" s="5"/>
      <c r="AV14339" s="3"/>
      <c r="AW14339" s="3"/>
      <c r="AX14339" s="3"/>
      <c r="AY14339" s="3"/>
      <c r="AZ14339" s="3"/>
      <c r="BA14339" s="3"/>
      <c r="BB14339" s="3"/>
      <c r="BC14339" s="3"/>
      <c r="BD14339" s="3"/>
      <c r="BE14339" s="3"/>
      <c r="BF14339" s="3"/>
      <c r="BG14339" s="3"/>
    </row>
    <row r="14340" spans="1:59" x14ac:dyDescent="0.25">
      <c r="A14340" s="2"/>
      <c r="B14340" s="5"/>
      <c r="C14340" s="5"/>
      <c r="D14340" s="5"/>
      <c r="E14340" s="5"/>
      <c r="F14340" s="5"/>
      <c r="G14340" s="5"/>
      <c r="H14340" s="5"/>
      <c r="I14340" s="5"/>
      <c r="J14340" s="5"/>
      <c r="K14340" s="5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5"/>
      <c r="AK14340" s="5"/>
      <c r="AL14340" s="3"/>
      <c r="AM14340" s="3"/>
      <c r="AN14340" s="5"/>
      <c r="AO14340" s="5"/>
      <c r="AP14340" s="5"/>
      <c r="AQ14340" s="5"/>
      <c r="AR14340" s="5"/>
      <c r="AS14340" s="5"/>
      <c r="AT14340" s="3"/>
      <c r="AU14340" s="5"/>
      <c r="AV14340" s="3"/>
      <c r="AW14340" s="3"/>
      <c r="AX14340" s="3"/>
      <c r="AY14340" s="3"/>
      <c r="AZ14340" s="3"/>
      <c r="BA14340" s="3"/>
      <c r="BB14340" s="3"/>
      <c r="BC14340" s="3"/>
      <c r="BD14340" s="3"/>
      <c r="BE14340" s="3"/>
      <c r="BF14340" s="3"/>
      <c r="BG14340" s="3"/>
    </row>
    <row r="14341" spans="1:59" x14ac:dyDescent="0.25">
      <c r="A14341" s="2"/>
      <c r="B14341" s="5"/>
      <c r="C14341" s="5"/>
      <c r="D14341" s="5"/>
      <c r="E14341" s="5"/>
      <c r="F14341" s="5"/>
      <c r="G14341" s="5"/>
      <c r="H14341" s="5"/>
      <c r="I14341" s="5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5"/>
      <c r="AK14341" s="5"/>
      <c r="AL14341" s="3"/>
      <c r="AM14341" s="3"/>
      <c r="AN14341" s="5"/>
      <c r="AO14341" s="5"/>
      <c r="AP14341" s="5"/>
      <c r="AQ14341" s="5"/>
      <c r="AR14341" s="5"/>
      <c r="AS14341" s="5"/>
      <c r="AT14341" s="3"/>
      <c r="AU14341" s="5"/>
      <c r="AV14341" s="3"/>
      <c r="AW14341" s="3"/>
      <c r="AX14341" s="3"/>
      <c r="AY14341" s="3"/>
      <c r="AZ14341" s="3"/>
      <c r="BA14341" s="3"/>
      <c r="BB14341" s="3"/>
      <c r="BC14341" s="3"/>
      <c r="BD14341" s="3"/>
      <c r="BE14341" s="3"/>
      <c r="BF14341" s="3"/>
      <c r="BG14341" s="3"/>
    </row>
    <row r="14342" spans="1:59" x14ac:dyDescent="0.25">
      <c r="A14342" s="2"/>
      <c r="B14342" s="5"/>
      <c r="C14342" s="5"/>
      <c r="D14342" s="5"/>
      <c r="E14342" s="5"/>
      <c r="F14342" s="5"/>
      <c r="G14342" s="5"/>
      <c r="H14342" s="5"/>
      <c r="I14342" s="5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5"/>
      <c r="AK14342" s="5"/>
      <c r="AL14342" s="3"/>
      <c r="AM14342" s="3"/>
      <c r="AN14342" s="5"/>
      <c r="AO14342" s="5"/>
      <c r="AP14342" s="5"/>
      <c r="AQ14342" s="5"/>
      <c r="AR14342" s="5"/>
      <c r="AS14342" s="5"/>
      <c r="AT14342" s="3"/>
      <c r="AU14342" s="5"/>
      <c r="AV14342" s="3"/>
      <c r="AW14342" s="3"/>
      <c r="AX14342" s="3"/>
      <c r="AY14342" s="3"/>
      <c r="AZ14342" s="3"/>
      <c r="BA14342" s="3"/>
      <c r="BB14342" s="3"/>
      <c r="BC14342" s="3"/>
      <c r="BD14342" s="3"/>
      <c r="BE14342" s="3"/>
      <c r="BF14342" s="3"/>
      <c r="BG14342" s="3"/>
    </row>
    <row r="14343" spans="1:59" x14ac:dyDescent="0.25">
      <c r="A14343" s="2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5"/>
      <c r="AK14343" s="5"/>
      <c r="AL14343" s="3"/>
      <c r="AM14343" s="3"/>
      <c r="AN14343" s="5"/>
      <c r="AO14343" s="5"/>
      <c r="AP14343" s="5"/>
      <c r="AQ14343" s="5"/>
      <c r="AR14343" s="5"/>
      <c r="AS14343" s="5"/>
      <c r="AT14343" s="3"/>
      <c r="AU14343" s="5"/>
      <c r="AV14343" s="3"/>
      <c r="AW14343" s="3"/>
      <c r="AX14343" s="3"/>
      <c r="AY14343" s="3"/>
      <c r="AZ14343" s="3"/>
      <c r="BA14343" s="3"/>
      <c r="BB14343" s="3"/>
      <c r="BC14343" s="3"/>
      <c r="BD14343" s="3"/>
      <c r="BE14343" s="3"/>
      <c r="BF14343" s="3"/>
      <c r="BG14343" s="3"/>
    </row>
    <row r="14344" spans="1:59" x14ac:dyDescent="0.25">
      <c r="A14344" s="2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5"/>
      <c r="AK14344" s="5"/>
      <c r="AL14344" s="3"/>
      <c r="AM14344" s="3"/>
      <c r="AN14344" s="5"/>
      <c r="AO14344" s="5"/>
      <c r="AP14344" s="5"/>
      <c r="AQ14344" s="5"/>
      <c r="AR14344" s="5"/>
      <c r="AS14344" s="5"/>
      <c r="AT14344" s="3"/>
      <c r="AU14344" s="5"/>
      <c r="AV14344" s="3"/>
      <c r="AW14344" s="3"/>
      <c r="AX14344" s="3"/>
      <c r="AY14344" s="3"/>
      <c r="AZ14344" s="3"/>
      <c r="BA14344" s="3"/>
      <c r="BB14344" s="3"/>
      <c r="BC14344" s="3"/>
      <c r="BD14344" s="3"/>
      <c r="BE14344" s="3"/>
      <c r="BF14344" s="3"/>
      <c r="BG14344" s="3"/>
    </row>
    <row r="14345" spans="1:59" x14ac:dyDescent="0.25">
      <c r="A14345" s="2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5"/>
      <c r="AK14345" s="5"/>
      <c r="AL14345" s="3"/>
      <c r="AM14345" s="3"/>
      <c r="AN14345" s="5"/>
      <c r="AO14345" s="5"/>
      <c r="AP14345" s="5"/>
      <c r="AQ14345" s="5"/>
      <c r="AR14345" s="5"/>
      <c r="AS14345" s="5"/>
      <c r="AT14345" s="3"/>
      <c r="AU14345" s="5"/>
      <c r="AV14345" s="3"/>
      <c r="AW14345" s="3"/>
      <c r="AX14345" s="3"/>
      <c r="AY14345" s="3"/>
      <c r="AZ14345" s="3"/>
      <c r="BA14345" s="3"/>
      <c r="BB14345" s="3"/>
      <c r="BC14345" s="3"/>
      <c r="BD14345" s="3"/>
      <c r="BE14345" s="3"/>
      <c r="BF14345" s="3"/>
      <c r="BG14345" s="3"/>
    </row>
    <row r="14346" spans="1:59" x14ac:dyDescent="0.25">
      <c r="A14346" s="2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5"/>
      <c r="AK14346" s="5"/>
      <c r="AL14346" s="3"/>
      <c r="AM14346" s="3"/>
      <c r="AN14346" s="5"/>
      <c r="AO14346" s="5"/>
      <c r="AP14346" s="5"/>
      <c r="AQ14346" s="5"/>
      <c r="AR14346" s="5"/>
      <c r="AS14346" s="5"/>
      <c r="AT14346" s="3"/>
      <c r="AU14346" s="5"/>
      <c r="AV14346" s="3"/>
      <c r="AW14346" s="3"/>
      <c r="AX14346" s="3"/>
      <c r="AY14346" s="3"/>
      <c r="AZ14346" s="3"/>
      <c r="BA14346" s="3"/>
      <c r="BB14346" s="3"/>
      <c r="BC14346" s="3"/>
      <c r="BD14346" s="3"/>
      <c r="BE14346" s="3"/>
      <c r="BF14346" s="3"/>
      <c r="BG14346" s="3"/>
    </row>
    <row r="14347" spans="1:59" x14ac:dyDescent="0.25">
      <c r="A14347" s="2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5"/>
      <c r="AK14347" s="5"/>
      <c r="AL14347" s="3"/>
      <c r="AM14347" s="3"/>
      <c r="AN14347" s="5"/>
      <c r="AO14347" s="5"/>
      <c r="AP14347" s="5"/>
      <c r="AQ14347" s="5"/>
      <c r="AR14347" s="5"/>
      <c r="AS14347" s="5"/>
      <c r="AT14347" s="3"/>
      <c r="AU14347" s="5"/>
      <c r="AV14347" s="3"/>
      <c r="AW14347" s="3"/>
      <c r="AX14347" s="3"/>
      <c r="AY14347" s="3"/>
      <c r="AZ14347" s="3"/>
      <c r="BA14347" s="3"/>
      <c r="BB14347" s="3"/>
      <c r="BC14347" s="3"/>
      <c r="BD14347" s="3"/>
      <c r="BE14347" s="3"/>
      <c r="BF14347" s="3"/>
      <c r="BG14347" s="3"/>
    </row>
    <row r="14348" spans="1:59" x14ac:dyDescent="0.25">
      <c r="A14348" s="2"/>
      <c r="B14348" s="5"/>
      <c r="C14348" s="5"/>
      <c r="D14348" s="5"/>
      <c r="E14348" s="5"/>
      <c r="F14348" s="5"/>
      <c r="G14348" s="5"/>
      <c r="H14348" s="5"/>
      <c r="I14348" s="5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5"/>
      <c r="AK14348" s="5"/>
      <c r="AL14348" s="3"/>
      <c r="AM14348" s="3"/>
      <c r="AN14348" s="5"/>
      <c r="AO14348" s="5"/>
      <c r="AP14348" s="5"/>
      <c r="AQ14348" s="5"/>
      <c r="AR14348" s="5"/>
      <c r="AS14348" s="5"/>
      <c r="AT14348" s="3"/>
      <c r="AU14348" s="5"/>
      <c r="AV14348" s="3"/>
      <c r="AW14348" s="3"/>
      <c r="AX14348" s="3"/>
      <c r="AY14348" s="3"/>
      <c r="AZ14348" s="3"/>
      <c r="BA14348" s="3"/>
      <c r="BB14348" s="3"/>
      <c r="BC14348" s="3"/>
      <c r="BD14348" s="3"/>
      <c r="BE14348" s="3"/>
      <c r="BF14348" s="3"/>
      <c r="BG14348" s="3"/>
    </row>
    <row r="14349" spans="1:59" x14ac:dyDescent="0.25">
      <c r="A14349" s="2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5"/>
      <c r="AK14349" s="5"/>
      <c r="AL14349" s="3"/>
      <c r="AM14349" s="3"/>
      <c r="AN14349" s="5"/>
      <c r="AO14349" s="5"/>
      <c r="AP14349" s="5"/>
      <c r="AQ14349" s="5"/>
      <c r="AR14349" s="5"/>
      <c r="AS14349" s="5"/>
      <c r="AT14349" s="3"/>
      <c r="AU14349" s="5"/>
      <c r="AV14349" s="3"/>
      <c r="AW14349" s="3"/>
      <c r="AX14349" s="3"/>
      <c r="AY14349" s="3"/>
      <c r="AZ14349" s="3"/>
      <c r="BA14349" s="3"/>
      <c r="BB14349" s="3"/>
      <c r="BC14349" s="3"/>
      <c r="BD14349" s="3"/>
      <c r="BE14349" s="3"/>
      <c r="BF14349" s="3"/>
      <c r="BG14349" s="3"/>
    </row>
    <row r="14350" spans="1:59" x14ac:dyDescent="0.25">
      <c r="A14350" s="2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5"/>
      <c r="AK14350" s="5"/>
      <c r="AL14350" s="3"/>
      <c r="AM14350" s="3"/>
      <c r="AN14350" s="5"/>
      <c r="AO14350" s="5"/>
      <c r="AP14350" s="5"/>
      <c r="AQ14350" s="5"/>
      <c r="AR14350" s="5"/>
      <c r="AS14350" s="5"/>
      <c r="AT14350" s="3"/>
      <c r="AU14350" s="5"/>
      <c r="AV14350" s="3"/>
      <c r="AW14350" s="3"/>
      <c r="AX14350" s="3"/>
      <c r="AY14350" s="3"/>
      <c r="AZ14350" s="3"/>
      <c r="BA14350" s="3"/>
      <c r="BB14350" s="3"/>
      <c r="BC14350" s="3"/>
      <c r="BD14350" s="3"/>
      <c r="BE14350" s="3"/>
      <c r="BF14350" s="3"/>
      <c r="BG14350" s="3"/>
    </row>
    <row r="14351" spans="1:59" x14ac:dyDescent="0.25">
      <c r="A14351" s="2"/>
      <c r="B14351" s="5"/>
      <c r="C14351" s="5"/>
      <c r="D14351" s="5"/>
      <c r="E14351" s="5"/>
      <c r="F14351" s="5"/>
      <c r="G14351" s="5"/>
      <c r="H14351" s="5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5"/>
      <c r="AK14351" s="5"/>
      <c r="AL14351" s="3"/>
      <c r="AM14351" s="3"/>
      <c r="AN14351" s="5"/>
      <c r="AO14351" s="5"/>
      <c r="AP14351" s="5"/>
      <c r="AQ14351" s="5"/>
      <c r="AR14351" s="5"/>
      <c r="AS14351" s="5"/>
      <c r="AT14351" s="3"/>
      <c r="AU14351" s="5"/>
      <c r="AV14351" s="3"/>
      <c r="AW14351" s="3"/>
      <c r="AX14351" s="3"/>
      <c r="AY14351" s="3"/>
      <c r="AZ14351" s="3"/>
      <c r="BA14351" s="3"/>
      <c r="BB14351" s="3"/>
      <c r="BC14351" s="3"/>
      <c r="BD14351" s="3"/>
      <c r="BE14351" s="3"/>
      <c r="BF14351" s="3"/>
      <c r="BG14351" s="3"/>
    </row>
    <row r="14352" spans="1:59" x14ac:dyDescent="0.25">
      <c r="A14352" s="2"/>
      <c r="B14352" s="5"/>
      <c r="C14352" s="5"/>
      <c r="D14352" s="5"/>
      <c r="E14352" s="5"/>
      <c r="F14352" s="5"/>
      <c r="G14352" s="5"/>
      <c r="H14352" s="5"/>
      <c r="I14352" s="5"/>
      <c r="J14352" s="5"/>
      <c r="K14352" s="5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5"/>
      <c r="AK14352" s="5"/>
      <c r="AL14352" s="3"/>
      <c r="AM14352" s="3"/>
      <c r="AN14352" s="5"/>
      <c r="AO14352" s="5"/>
      <c r="AP14352" s="5"/>
      <c r="AQ14352" s="5"/>
      <c r="AR14352" s="5"/>
      <c r="AS14352" s="5"/>
      <c r="AT14352" s="3"/>
      <c r="AU14352" s="5"/>
      <c r="AV14352" s="3"/>
      <c r="AW14352" s="3"/>
      <c r="AX14352" s="3"/>
      <c r="AY14352" s="3"/>
      <c r="AZ14352" s="3"/>
      <c r="BA14352" s="3"/>
      <c r="BB14352" s="3"/>
      <c r="BC14352" s="3"/>
      <c r="BD14352" s="3"/>
      <c r="BE14352" s="3"/>
      <c r="BF14352" s="3"/>
      <c r="BG14352" s="3"/>
    </row>
    <row r="14353" spans="1:59" x14ac:dyDescent="0.25">
      <c r="A14353" s="2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5"/>
      <c r="AK14353" s="5"/>
      <c r="AL14353" s="3"/>
      <c r="AM14353" s="3"/>
      <c r="AN14353" s="5"/>
      <c r="AO14353" s="5"/>
      <c r="AP14353" s="5"/>
      <c r="AQ14353" s="5"/>
      <c r="AR14353" s="5"/>
      <c r="AS14353" s="5"/>
      <c r="AT14353" s="3"/>
      <c r="AU14353" s="5"/>
      <c r="AV14353" s="3"/>
      <c r="AW14353" s="3"/>
      <c r="AX14353" s="3"/>
      <c r="AY14353" s="3"/>
      <c r="AZ14353" s="3"/>
      <c r="BA14353" s="3"/>
      <c r="BB14353" s="3"/>
      <c r="BC14353" s="3"/>
      <c r="BD14353" s="3"/>
      <c r="BE14353" s="3"/>
      <c r="BF14353" s="3"/>
      <c r="BG14353" s="3"/>
    </row>
    <row r="14354" spans="1:59" x14ac:dyDescent="0.25">
      <c r="A14354" s="2"/>
      <c r="B14354" s="5"/>
      <c r="C14354" s="5"/>
      <c r="D14354" s="5"/>
      <c r="E14354" s="5"/>
      <c r="F14354" s="5"/>
      <c r="G14354" s="5"/>
      <c r="H14354" s="5"/>
      <c r="I14354" s="5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5"/>
      <c r="AK14354" s="5"/>
      <c r="AL14354" s="3"/>
      <c r="AM14354" s="3"/>
      <c r="AN14354" s="5"/>
      <c r="AO14354" s="5"/>
      <c r="AP14354" s="5"/>
      <c r="AQ14354" s="5"/>
      <c r="AR14354" s="5"/>
      <c r="AS14354" s="5"/>
      <c r="AT14354" s="3"/>
      <c r="AU14354" s="5"/>
      <c r="AV14354" s="3"/>
      <c r="AW14354" s="3"/>
      <c r="AX14354" s="3"/>
      <c r="AY14354" s="3"/>
      <c r="AZ14354" s="3"/>
      <c r="BA14354" s="3"/>
      <c r="BB14354" s="3"/>
      <c r="BC14354" s="3"/>
      <c r="BD14354" s="3"/>
      <c r="BE14354" s="3"/>
      <c r="BF14354" s="3"/>
      <c r="BG14354" s="3"/>
    </row>
    <row r="14355" spans="1:59" x14ac:dyDescent="0.25">
      <c r="A14355" s="2"/>
      <c r="B14355" s="5"/>
      <c r="C14355" s="5"/>
      <c r="D14355" s="5"/>
      <c r="E14355" s="5"/>
      <c r="F14355" s="5"/>
      <c r="G14355" s="5"/>
      <c r="H14355" s="5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5"/>
      <c r="AK14355" s="5"/>
      <c r="AL14355" s="3"/>
      <c r="AM14355" s="3"/>
      <c r="AN14355" s="5"/>
      <c r="AO14355" s="5"/>
      <c r="AP14355" s="5"/>
      <c r="AQ14355" s="5"/>
      <c r="AR14355" s="5"/>
      <c r="AS14355" s="5"/>
      <c r="AT14355" s="3"/>
      <c r="AU14355" s="5"/>
      <c r="AV14355" s="3"/>
      <c r="AW14355" s="3"/>
      <c r="AX14355" s="3"/>
      <c r="AY14355" s="3"/>
      <c r="AZ14355" s="3"/>
      <c r="BA14355" s="3"/>
      <c r="BB14355" s="3"/>
      <c r="BC14355" s="3"/>
      <c r="BD14355" s="3"/>
      <c r="BE14355" s="3"/>
      <c r="BF14355" s="3"/>
      <c r="BG14355" s="3"/>
    </row>
    <row r="14356" spans="1:59" x14ac:dyDescent="0.25">
      <c r="A14356" s="2"/>
      <c r="B14356" s="5"/>
      <c r="C14356" s="5"/>
      <c r="D14356" s="5"/>
      <c r="E14356" s="5"/>
      <c r="F14356" s="5"/>
      <c r="G14356" s="5"/>
      <c r="H14356" s="5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5"/>
      <c r="AK14356" s="5"/>
      <c r="AL14356" s="3"/>
      <c r="AM14356" s="3"/>
      <c r="AN14356" s="5"/>
      <c r="AO14356" s="5"/>
      <c r="AP14356" s="5"/>
      <c r="AQ14356" s="5"/>
      <c r="AR14356" s="5"/>
      <c r="AS14356" s="5"/>
      <c r="AT14356" s="3"/>
      <c r="AU14356" s="5"/>
      <c r="AV14356" s="3"/>
      <c r="AW14356" s="3"/>
      <c r="AX14356" s="3"/>
      <c r="AY14356" s="3"/>
      <c r="AZ14356" s="3"/>
      <c r="BA14356" s="3"/>
      <c r="BB14356" s="3"/>
      <c r="BC14356" s="3"/>
      <c r="BD14356" s="3"/>
      <c r="BE14356" s="3"/>
      <c r="BF14356" s="3"/>
      <c r="BG14356" s="3"/>
    </row>
    <row r="14357" spans="1:59" x14ac:dyDescent="0.25">
      <c r="A14357" s="2"/>
      <c r="B14357" s="5"/>
      <c r="C14357" s="5"/>
      <c r="D14357" s="5"/>
      <c r="E14357" s="5"/>
      <c r="F14357" s="5"/>
      <c r="G14357" s="5"/>
      <c r="H14357" s="5"/>
      <c r="I14357" s="5"/>
      <c r="J14357" s="5"/>
      <c r="K14357" s="5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5"/>
      <c r="AK14357" s="5"/>
      <c r="AL14357" s="3"/>
      <c r="AM14357" s="3"/>
      <c r="AN14357" s="5"/>
      <c r="AO14357" s="5"/>
      <c r="AP14357" s="5"/>
      <c r="AQ14357" s="5"/>
      <c r="AR14357" s="5"/>
      <c r="AS14357" s="5"/>
      <c r="AT14357" s="3"/>
      <c r="AU14357" s="5"/>
      <c r="AV14357" s="3"/>
      <c r="AW14357" s="3"/>
      <c r="AX14357" s="3"/>
      <c r="AY14357" s="3"/>
      <c r="AZ14357" s="3"/>
      <c r="BA14357" s="3"/>
      <c r="BB14357" s="3"/>
      <c r="BC14357" s="3"/>
      <c r="BD14357" s="3"/>
      <c r="BE14357" s="3"/>
      <c r="BF14357" s="3"/>
      <c r="BG14357" s="3"/>
    </row>
    <row r="14358" spans="1:59" x14ac:dyDescent="0.25">
      <c r="A14358" s="2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5"/>
      <c r="AK14358" s="5"/>
      <c r="AL14358" s="3"/>
      <c r="AM14358" s="3"/>
      <c r="AN14358" s="5"/>
      <c r="AO14358" s="5"/>
      <c r="AP14358" s="5"/>
      <c r="AQ14358" s="5"/>
      <c r="AR14358" s="5"/>
      <c r="AS14358" s="5"/>
      <c r="AT14358" s="3"/>
      <c r="AU14358" s="5"/>
      <c r="AV14358" s="3"/>
      <c r="AW14358" s="3"/>
      <c r="AX14358" s="3"/>
      <c r="AY14358" s="3"/>
      <c r="AZ14358" s="3"/>
      <c r="BA14358" s="3"/>
      <c r="BB14358" s="3"/>
      <c r="BC14358" s="3"/>
      <c r="BD14358" s="3"/>
      <c r="BE14358" s="3"/>
      <c r="BF14358" s="3"/>
      <c r="BG14358" s="3"/>
    </row>
    <row r="14359" spans="1:59" x14ac:dyDescent="0.25">
      <c r="A14359" s="2"/>
      <c r="B14359" s="5"/>
      <c r="C14359" s="5"/>
      <c r="D14359" s="5"/>
      <c r="E14359" s="5"/>
      <c r="F14359" s="5"/>
      <c r="G14359" s="5"/>
      <c r="H14359" s="5"/>
      <c r="I14359" s="5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5"/>
      <c r="AK14359" s="5"/>
      <c r="AL14359" s="3"/>
      <c r="AM14359" s="3"/>
      <c r="AN14359" s="5"/>
      <c r="AO14359" s="5"/>
      <c r="AP14359" s="5"/>
      <c r="AQ14359" s="5"/>
      <c r="AR14359" s="5"/>
      <c r="AS14359" s="5"/>
      <c r="AT14359" s="3"/>
      <c r="AU14359" s="5"/>
      <c r="AV14359" s="3"/>
      <c r="AW14359" s="3"/>
      <c r="AX14359" s="3"/>
      <c r="AY14359" s="3"/>
      <c r="AZ14359" s="3"/>
      <c r="BA14359" s="3"/>
      <c r="BB14359" s="3"/>
      <c r="BC14359" s="3"/>
      <c r="BD14359" s="3"/>
      <c r="BE14359" s="3"/>
      <c r="BF14359" s="3"/>
      <c r="BG14359" s="3"/>
    </row>
    <row r="14360" spans="1:59" x14ac:dyDescent="0.25">
      <c r="A14360" s="2"/>
      <c r="B14360" s="5"/>
      <c r="C14360" s="5"/>
      <c r="D14360" s="5"/>
      <c r="E14360" s="5"/>
      <c r="F14360" s="5"/>
      <c r="G14360" s="5"/>
      <c r="H14360" s="5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5"/>
      <c r="AK14360" s="5"/>
      <c r="AL14360" s="3"/>
      <c r="AM14360" s="3"/>
      <c r="AN14360" s="5"/>
      <c r="AO14360" s="5"/>
      <c r="AP14360" s="5"/>
      <c r="AQ14360" s="5"/>
      <c r="AR14360" s="5"/>
      <c r="AS14360" s="5"/>
      <c r="AT14360" s="3"/>
      <c r="AU14360" s="5"/>
      <c r="AV14360" s="3"/>
      <c r="AW14360" s="3"/>
      <c r="AX14360" s="3"/>
      <c r="AY14360" s="3"/>
      <c r="AZ14360" s="3"/>
      <c r="BA14360" s="3"/>
      <c r="BB14360" s="3"/>
      <c r="BC14360" s="3"/>
      <c r="BD14360" s="3"/>
      <c r="BE14360" s="3"/>
      <c r="BF14360" s="3"/>
      <c r="BG14360" s="3"/>
    </row>
    <row r="14361" spans="1:59" x14ac:dyDescent="0.25">
      <c r="A14361" s="2"/>
      <c r="B14361" s="5"/>
      <c r="C14361" s="5"/>
      <c r="D14361" s="5"/>
      <c r="E14361" s="5"/>
      <c r="F14361" s="5"/>
      <c r="G14361" s="5"/>
      <c r="H14361" s="5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5"/>
      <c r="AK14361" s="5"/>
      <c r="AL14361" s="3"/>
      <c r="AM14361" s="3"/>
      <c r="AN14361" s="5"/>
      <c r="AO14361" s="5"/>
      <c r="AP14361" s="5"/>
      <c r="AQ14361" s="5"/>
      <c r="AR14361" s="5"/>
      <c r="AS14361" s="5"/>
      <c r="AT14361" s="3"/>
      <c r="AU14361" s="5"/>
      <c r="AV14361" s="3"/>
      <c r="AW14361" s="3"/>
      <c r="AX14361" s="3"/>
      <c r="AY14361" s="3"/>
      <c r="AZ14361" s="3"/>
      <c r="BA14361" s="3"/>
      <c r="BB14361" s="3"/>
      <c r="BC14361" s="3"/>
      <c r="BD14361" s="3"/>
      <c r="BE14361" s="3"/>
      <c r="BF14361" s="3"/>
      <c r="BG14361" s="3"/>
    </row>
    <row r="14362" spans="1:59" x14ac:dyDescent="0.25">
      <c r="A14362" s="2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5"/>
      <c r="AK14362" s="5"/>
      <c r="AL14362" s="3"/>
      <c r="AM14362" s="3"/>
      <c r="AN14362" s="5"/>
      <c r="AO14362" s="5"/>
      <c r="AP14362" s="5"/>
      <c r="AQ14362" s="5"/>
      <c r="AR14362" s="5"/>
      <c r="AS14362" s="5"/>
      <c r="AT14362" s="3"/>
      <c r="AU14362" s="5"/>
      <c r="AV14362" s="3"/>
      <c r="AW14362" s="3"/>
      <c r="AX14362" s="3"/>
      <c r="AY14362" s="3"/>
      <c r="AZ14362" s="3"/>
      <c r="BA14362" s="3"/>
      <c r="BB14362" s="3"/>
      <c r="BC14362" s="3"/>
      <c r="BD14362" s="3"/>
      <c r="BE14362" s="3"/>
      <c r="BF14362" s="3"/>
      <c r="BG14362" s="3"/>
    </row>
    <row r="14363" spans="1:59" x14ac:dyDescent="0.25">
      <c r="A14363" s="2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5"/>
      <c r="AK14363" s="5"/>
      <c r="AL14363" s="3"/>
      <c r="AM14363" s="3"/>
      <c r="AN14363" s="5"/>
      <c r="AO14363" s="5"/>
      <c r="AP14363" s="5"/>
      <c r="AQ14363" s="5"/>
      <c r="AR14363" s="5"/>
      <c r="AS14363" s="5"/>
      <c r="AT14363" s="3"/>
      <c r="AU14363" s="5"/>
      <c r="AV14363" s="3"/>
      <c r="AW14363" s="3"/>
      <c r="AX14363" s="3"/>
      <c r="AY14363" s="3"/>
      <c r="AZ14363" s="3"/>
      <c r="BA14363" s="3"/>
      <c r="BB14363" s="3"/>
      <c r="BC14363" s="3"/>
      <c r="BD14363" s="3"/>
      <c r="BE14363" s="3"/>
      <c r="BF14363" s="3"/>
      <c r="BG14363" s="3"/>
    </row>
    <row r="14364" spans="1:59" x14ac:dyDescent="0.25">
      <c r="A14364" s="2"/>
      <c r="B14364" s="5"/>
      <c r="C14364" s="5"/>
      <c r="D14364" s="5"/>
      <c r="E14364" s="5"/>
      <c r="F14364" s="5"/>
      <c r="G14364" s="5"/>
      <c r="H14364" s="5"/>
      <c r="I14364" s="5"/>
      <c r="J14364" s="5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5"/>
      <c r="AK14364" s="5"/>
      <c r="AL14364" s="3"/>
      <c r="AM14364" s="3"/>
      <c r="AN14364" s="5"/>
      <c r="AO14364" s="5"/>
      <c r="AP14364" s="5"/>
      <c r="AQ14364" s="5"/>
      <c r="AR14364" s="5"/>
      <c r="AS14364" s="5"/>
      <c r="AT14364" s="3"/>
      <c r="AU14364" s="5"/>
      <c r="AV14364" s="3"/>
      <c r="AW14364" s="3"/>
      <c r="AX14364" s="3"/>
      <c r="AY14364" s="3"/>
      <c r="AZ14364" s="3"/>
      <c r="BA14364" s="3"/>
      <c r="BB14364" s="3"/>
      <c r="BC14364" s="3"/>
      <c r="BD14364" s="3"/>
      <c r="BE14364" s="3"/>
      <c r="BF14364" s="3"/>
      <c r="BG14364" s="3"/>
    </row>
    <row r="14365" spans="1:59" x14ac:dyDescent="0.25">
      <c r="A14365" s="2"/>
      <c r="B14365" s="5"/>
      <c r="C14365" s="5"/>
      <c r="D14365" s="5"/>
      <c r="E14365" s="5"/>
      <c r="F14365" s="5"/>
      <c r="G14365" s="5"/>
      <c r="H14365" s="5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5"/>
      <c r="AK14365" s="5"/>
      <c r="AL14365" s="3"/>
      <c r="AM14365" s="3"/>
      <c r="AN14365" s="5"/>
      <c r="AO14365" s="5"/>
      <c r="AP14365" s="5"/>
      <c r="AQ14365" s="5"/>
      <c r="AR14365" s="5"/>
      <c r="AS14365" s="5"/>
      <c r="AT14365" s="3"/>
      <c r="AU14365" s="5"/>
      <c r="AV14365" s="3"/>
      <c r="AW14365" s="3"/>
      <c r="AX14365" s="3"/>
      <c r="AY14365" s="3"/>
      <c r="AZ14365" s="3"/>
      <c r="BA14365" s="3"/>
      <c r="BB14365" s="3"/>
      <c r="BC14365" s="3"/>
      <c r="BD14365" s="3"/>
      <c r="BE14365" s="3"/>
      <c r="BF14365" s="3"/>
      <c r="BG14365" s="3"/>
    </row>
    <row r="14366" spans="1:59" x14ac:dyDescent="0.25">
      <c r="A14366" s="2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5"/>
      <c r="AK14366" s="5"/>
      <c r="AL14366" s="3"/>
      <c r="AM14366" s="3"/>
      <c r="AN14366" s="5"/>
      <c r="AO14366" s="5"/>
      <c r="AP14366" s="5"/>
      <c r="AQ14366" s="5"/>
      <c r="AR14366" s="5"/>
      <c r="AS14366" s="5"/>
      <c r="AT14366" s="3"/>
      <c r="AU14366" s="5"/>
      <c r="AV14366" s="3"/>
      <c r="AW14366" s="3"/>
      <c r="AX14366" s="3"/>
      <c r="AY14366" s="3"/>
      <c r="AZ14366" s="3"/>
      <c r="BA14366" s="3"/>
      <c r="BB14366" s="3"/>
      <c r="BC14366" s="3"/>
      <c r="BD14366" s="3"/>
      <c r="BE14366" s="3"/>
      <c r="BF14366" s="3"/>
      <c r="BG14366" s="3"/>
    </row>
    <row r="14367" spans="1:59" x14ac:dyDescent="0.25">
      <c r="A14367" s="2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5"/>
      <c r="AK14367" s="5"/>
      <c r="AL14367" s="3"/>
      <c r="AM14367" s="3"/>
      <c r="AN14367" s="5"/>
      <c r="AO14367" s="5"/>
      <c r="AP14367" s="5"/>
      <c r="AQ14367" s="5"/>
      <c r="AR14367" s="5"/>
      <c r="AS14367" s="5"/>
      <c r="AT14367" s="3"/>
      <c r="AU14367" s="5"/>
      <c r="AV14367" s="3"/>
      <c r="AW14367" s="3"/>
      <c r="AX14367" s="3"/>
      <c r="AY14367" s="3"/>
      <c r="AZ14367" s="3"/>
      <c r="BA14367" s="3"/>
      <c r="BB14367" s="3"/>
      <c r="BC14367" s="3"/>
      <c r="BD14367" s="3"/>
      <c r="BE14367" s="3"/>
      <c r="BF14367" s="3"/>
      <c r="BG14367" s="3"/>
    </row>
    <row r="14368" spans="1:59" x14ac:dyDescent="0.25">
      <c r="A14368" s="2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5"/>
      <c r="AK14368" s="5"/>
      <c r="AL14368" s="3"/>
      <c r="AM14368" s="3"/>
      <c r="AN14368" s="5"/>
      <c r="AO14368" s="5"/>
      <c r="AP14368" s="5"/>
      <c r="AQ14368" s="5"/>
      <c r="AR14368" s="5"/>
      <c r="AS14368" s="5"/>
      <c r="AT14368" s="3"/>
      <c r="AU14368" s="5"/>
      <c r="AV14368" s="3"/>
      <c r="AW14368" s="3"/>
      <c r="AX14368" s="3"/>
      <c r="AY14368" s="3"/>
      <c r="AZ14368" s="3"/>
      <c r="BA14368" s="3"/>
      <c r="BB14368" s="3"/>
      <c r="BC14368" s="3"/>
      <c r="BD14368" s="3"/>
      <c r="BE14368" s="3"/>
      <c r="BF14368" s="3"/>
      <c r="BG14368" s="3"/>
    </row>
    <row r="14369" spans="1:59" x14ac:dyDescent="0.25">
      <c r="A14369" s="2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5"/>
      <c r="AK14369" s="5"/>
      <c r="AL14369" s="3"/>
      <c r="AM14369" s="3"/>
      <c r="AN14369" s="5"/>
      <c r="AO14369" s="5"/>
      <c r="AP14369" s="5"/>
      <c r="AQ14369" s="5"/>
      <c r="AR14369" s="5"/>
      <c r="AS14369" s="5"/>
      <c r="AT14369" s="3"/>
      <c r="AU14369" s="5"/>
      <c r="AV14369" s="3"/>
      <c r="AW14369" s="3"/>
      <c r="AX14369" s="3"/>
      <c r="AY14369" s="3"/>
      <c r="AZ14369" s="3"/>
      <c r="BA14369" s="3"/>
      <c r="BB14369" s="3"/>
      <c r="BC14369" s="3"/>
      <c r="BD14369" s="3"/>
      <c r="BE14369" s="3"/>
      <c r="BF14369" s="3"/>
      <c r="BG14369" s="3"/>
    </row>
    <row r="14370" spans="1:59" x14ac:dyDescent="0.25">
      <c r="A14370" s="2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5"/>
      <c r="AK14370" s="5"/>
      <c r="AL14370" s="3"/>
      <c r="AM14370" s="3"/>
      <c r="AN14370" s="5"/>
      <c r="AO14370" s="5"/>
      <c r="AP14370" s="5"/>
      <c r="AQ14370" s="5"/>
      <c r="AR14370" s="5"/>
      <c r="AS14370" s="5"/>
      <c r="AT14370" s="3"/>
      <c r="AU14370" s="5"/>
      <c r="AV14370" s="3"/>
      <c r="AW14370" s="3"/>
      <c r="AX14370" s="3"/>
      <c r="AY14370" s="3"/>
      <c r="AZ14370" s="3"/>
      <c r="BA14370" s="3"/>
      <c r="BB14370" s="3"/>
      <c r="BC14370" s="3"/>
      <c r="BD14370" s="3"/>
      <c r="BE14370" s="3"/>
      <c r="BF14370" s="3"/>
      <c r="BG14370" s="3"/>
    </row>
    <row r="14371" spans="1:59" x14ac:dyDescent="0.25">
      <c r="A14371" s="2"/>
      <c r="B14371" s="5"/>
      <c r="C14371" s="5"/>
      <c r="D14371" s="5"/>
      <c r="E14371" s="5"/>
      <c r="F14371" s="5"/>
      <c r="G14371" s="5"/>
      <c r="H14371" s="5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5"/>
      <c r="AK14371" s="5"/>
      <c r="AL14371" s="3"/>
      <c r="AM14371" s="3"/>
      <c r="AN14371" s="5"/>
      <c r="AO14371" s="5"/>
      <c r="AP14371" s="5"/>
      <c r="AQ14371" s="5"/>
      <c r="AR14371" s="5"/>
      <c r="AS14371" s="5"/>
      <c r="AT14371" s="3"/>
      <c r="AU14371" s="5"/>
      <c r="AV14371" s="3"/>
      <c r="AW14371" s="3"/>
      <c r="AX14371" s="3"/>
      <c r="AY14371" s="3"/>
      <c r="AZ14371" s="3"/>
      <c r="BA14371" s="3"/>
      <c r="BB14371" s="3"/>
      <c r="BC14371" s="3"/>
      <c r="BD14371" s="3"/>
      <c r="BE14371" s="3"/>
      <c r="BF14371" s="3"/>
      <c r="BG14371" s="3"/>
    </row>
    <row r="14372" spans="1:59" x14ac:dyDescent="0.25">
      <c r="A14372" s="2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5"/>
      <c r="AK14372" s="5"/>
      <c r="AL14372" s="3"/>
      <c r="AM14372" s="3"/>
      <c r="AN14372" s="5"/>
      <c r="AO14372" s="5"/>
      <c r="AP14372" s="5"/>
      <c r="AQ14372" s="5"/>
      <c r="AR14372" s="5"/>
      <c r="AS14372" s="5"/>
      <c r="AT14372" s="3"/>
      <c r="AU14372" s="5"/>
      <c r="AV14372" s="3"/>
      <c r="AW14372" s="3"/>
      <c r="AX14372" s="3"/>
      <c r="AY14372" s="3"/>
      <c r="AZ14372" s="3"/>
      <c r="BA14372" s="3"/>
      <c r="BB14372" s="3"/>
      <c r="BC14372" s="3"/>
      <c r="BD14372" s="3"/>
      <c r="BE14372" s="3"/>
      <c r="BF14372" s="3"/>
      <c r="BG14372" s="3"/>
    </row>
    <row r="14373" spans="1:59" x14ac:dyDescent="0.25">
      <c r="A14373" s="2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5"/>
      <c r="AK14373" s="5"/>
      <c r="AL14373" s="3"/>
      <c r="AM14373" s="3"/>
      <c r="AN14373" s="5"/>
      <c r="AO14373" s="5"/>
      <c r="AP14373" s="5"/>
      <c r="AQ14373" s="5"/>
      <c r="AR14373" s="5"/>
      <c r="AS14373" s="5"/>
      <c r="AT14373" s="3"/>
      <c r="AU14373" s="5"/>
      <c r="AV14373" s="3"/>
      <c r="AW14373" s="3"/>
      <c r="AX14373" s="3"/>
      <c r="AY14373" s="3"/>
      <c r="AZ14373" s="3"/>
      <c r="BA14373" s="3"/>
      <c r="BB14373" s="3"/>
      <c r="BC14373" s="3"/>
      <c r="BD14373" s="3"/>
      <c r="BE14373" s="3"/>
      <c r="BF14373" s="3"/>
      <c r="BG14373" s="3"/>
    </row>
    <row r="14374" spans="1:59" x14ac:dyDescent="0.25">
      <c r="A14374" s="2"/>
      <c r="B14374" s="5"/>
      <c r="C14374" s="5"/>
      <c r="D14374" s="5"/>
      <c r="E14374" s="5"/>
      <c r="F14374" s="5"/>
      <c r="G14374" s="5"/>
      <c r="H14374" s="5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5"/>
      <c r="AK14374" s="5"/>
      <c r="AL14374" s="3"/>
      <c r="AM14374" s="3"/>
      <c r="AN14374" s="5"/>
      <c r="AO14374" s="5"/>
      <c r="AP14374" s="5"/>
      <c r="AQ14374" s="5"/>
      <c r="AR14374" s="5"/>
      <c r="AS14374" s="5"/>
      <c r="AT14374" s="3"/>
      <c r="AU14374" s="5"/>
      <c r="AV14374" s="3"/>
      <c r="AW14374" s="3"/>
      <c r="AX14374" s="3"/>
      <c r="AY14374" s="3"/>
      <c r="AZ14374" s="3"/>
      <c r="BA14374" s="3"/>
      <c r="BB14374" s="3"/>
      <c r="BC14374" s="3"/>
      <c r="BD14374" s="3"/>
      <c r="BE14374" s="3"/>
      <c r="BF14374" s="3"/>
      <c r="BG14374" s="3"/>
    </row>
    <row r="14375" spans="1:59" x14ac:dyDescent="0.25">
      <c r="A14375" s="2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5"/>
      <c r="AK14375" s="5"/>
      <c r="AL14375" s="3"/>
      <c r="AM14375" s="3"/>
      <c r="AN14375" s="5"/>
      <c r="AO14375" s="5"/>
      <c r="AP14375" s="5"/>
      <c r="AQ14375" s="5"/>
      <c r="AR14375" s="5"/>
      <c r="AS14375" s="5"/>
      <c r="AT14375" s="3"/>
      <c r="AU14375" s="5"/>
      <c r="AV14375" s="3"/>
      <c r="AW14375" s="3"/>
      <c r="AX14375" s="3"/>
      <c r="AY14375" s="3"/>
      <c r="AZ14375" s="3"/>
      <c r="BA14375" s="3"/>
      <c r="BB14375" s="3"/>
      <c r="BC14375" s="3"/>
      <c r="BD14375" s="3"/>
      <c r="BE14375" s="3"/>
      <c r="BF14375" s="3"/>
      <c r="BG14375" s="3"/>
    </row>
    <row r="14376" spans="1:59" x14ac:dyDescent="0.25">
      <c r="A14376" s="2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5"/>
      <c r="AK14376" s="5"/>
      <c r="AL14376" s="3"/>
      <c r="AM14376" s="3"/>
      <c r="AN14376" s="5"/>
      <c r="AO14376" s="5"/>
      <c r="AP14376" s="5"/>
      <c r="AQ14376" s="5"/>
      <c r="AR14376" s="5"/>
      <c r="AS14376" s="5"/>
      <c r="AT14376" s="3"/>
      <c r="AU14376" s="5"/>
      <c r="AV14376" s="3"/>
      <c r="AW14376" s="3"/>
      <c r="AX14376" s="3"/>
      <c r="AY14376" s="3"/>
      <c r="AZ14376" s="3"/>
      <c r="BA14376" s="3"/>
      <c r="BB14376" s="3"/>
      <c r="BC14376" s="3"/>
      <c r="BD14376" s="3"/>
      <c r="BE14376" s="3"/>
      <c r="BF14376" s="3"/>
      <c r="BG14376" s="3"/>
    </row>
    <row r="14377" spans="1:59" x14ac:dyDescent="0.25">
      <c r="A14377" s="2"/>
      <c r="B14377" s="5"/>
      <c r="C14377" s="5"/>
      <c r="D14377" s="5"/>
      <c r="E14377" s="5"/>
      <c r="F14377" s="5"/>
      <c r="G14377" s="5"/>
      <c r="H14377" s="5"/>
      <c r="I14377" s="5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5"/>
      <c r="AK14377" s="5"/>
      <c r="AL14377" s="3"/>
      <c r="AM14377" s="3"/>
      <c r="AN14377" s="5"/>
      <c r="AO14377" s="5"/>
      <c r="AP14377" s="5"/>
      <c r="AQ14377" s="5"/>
      <c r="AR14377" s="5"/>
      <c r="AS14377" s="5"/>
      <c r="AT14377" s="3"/>
      <c r="AU14377" s="5"/>
      <c r="AV14377" s="3"/>
      <c r="AW14377" s="3"/>
      <c r="AX14377" s="3"/>
      <c r="AY14377" s="3"/>
      <c r="AZ14377" s="3"/>
      <c r="BA14377" s="3"/>
      <c r="BB14377" s="3"/>
      <c r="BC14377" s="3"/>
      <c r="BD14377" s="3"/>
      <c r="BE14377" s="3"/>
      <c r="BF14377" s="3"/>
      <c r="BG14377" s="3"/>
    </row>
    <row r="14378" spans="1:59" x14ac:dyDescent="0.25">
      <c r="A14378" s="2"/>
      <c r="B14378" s="5"/>
      <c r="C14378" s="5"/>
      <c r="D14378" s="5"/>
      <c r="E14378" s="5"/>
      <c r="F14378" s="5"/>
      <c r="G14378" s="5"/>
      <c r="H14378" s="5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5"/>
      <c r="AK14378" s="5"/>
      <c r="AL14378" s="3"/>
      <c r="AM14378" s="3"/>
      <c r="AN14378" s="5"/>
      <c r="AO14378" s="5"/>
      <c r="AP14378" s="5"/>
      <c r="AQ14378" s="5"/>
      <c r="AR14378" s="5"/>
      <c r="AS14378" s="5"/>
      <c r="AT14378" s="3"/>
      <c r="AU14378" s="5"/>
      <c r="AV14378" s="3"/>
      <c r="AW14378" s="3"/>
      <c r="AX14378" s="3"/>
      <c r="AY14378" s="3"/>
      <c r="AZ14378" s="3"/>
      <c r="BA14378" s="3"/>
      <c r="BB14378" s="3"/>
      <c r="BC14378" s="3"/>
      <c r="BD14378" s="3"/>
      <c r="BE14378" s="3"/>
      <c r="BF14378" s="3"/>
      <c r="BG14378" s="3"/>
    </row>
    <row r="14379" spans="1:59" x14ac:dyDescent="0.25">
      <c r="A14379" s="2"/>
      <c r="B14379" s="5"/>
      <c r="C14379" s="5"/>
      <c r="D14379" s="5"/>
      <c r="E14379" s="5"/>
      <c r="F14379" s="5"/>
      <c r="G14379" s="5"/>
      <c r="H14379" s="5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5"/>
      <c r="AK14379" s="5"/>
      <c r="AL14379" s="3"/>
      <c r="AM14379" s="3"/>
      <c r="AN14379" s="5"/>
      <c r="AO14379" s="5"/>
      <c r="AP14379" s="5"/>
      <c r="AQ14379" s="5"/>
      <c r="AR14379" s="5"/>
      <c r="AS14379" s="5"/>
      <c r="AT14379" s="3"/>
      <c r="AU14379" s="5"/>
      <c r="AV14379" s="3"/>
      <c r="AW14379" s="3"/>
      <c r="AX14379" s="3"/>
      <c r="AY14379" s="3"/>
      <c r="AZ14379" s="3"/>
      <c r="BA14379" s="3"/>
      <c r="BB14379" s="3"/>
      <c r="BC14379" s="3"/>
      <c r="BD14379" s="3"/>
      <c r="BE14379" s="3"/>
      <c r="BF14379" s="3"/>
      <c r="BG14379" s="3"/>
    </row>
    <row r="14380" spans="1:59" x14ac:dyDescent="0.25">
      <c r="A14380" s="2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5"/>
      <c r="AK14380" s="5"/>
      <c r="AL14380" s="3"/>
      <c r="AM14380" s="3"/>
      <c r="AN14380" s="5"/>
      <c r="AO14380" s="5"/>
      <c r="AP14380" s="5"/>
      <c r="AQ14380" s="5"/>
      <c r="AR14380" s="5"/>
      <c r="AS14380" s="5"/>
      <c r="AT14380" s="3"/>
      <c r="AU14380" s="5"/>
      <c r="AV14380" s="3"/>
      <c r="AW14380" s="3"/>
      <c r="AX14380" s="3"/>
      <c r="AY14380" s="3"/>
      <c r="AZ14380" s="3"/>
      <c r="BA14380" s="3"/>
      <c r="BB14380" s="3"/>
      <c r="BC14380" s="3"/>
      <c r="BD14380" s="3"/>
      <c r="BE14380" s="3"/>
      <c r="BF14380" s="3"/>
      <c r="BG14380" s="3"/>
    </row>
    <row r="14381" spans="1:59" x14ac:dyDescent="0.25">
      <c r="A14381" s="2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5"/>
      <c r="AK14381" s="5"/>
      <c r="AL14381" s="3"/>
      <c r="AM14381" s="3"/>
      <c r="AN14381" s="5"/>
      <c r="AO14381" s="5"/>
      <c r="AP14381" s="5"/>
      <c r="AQ14381" s="5"/>
      <c r="AR14381" s="5"/>
      <c r="AS14381" s="5"/>
      <c r="AT14381" s="3"/>
      <c r="AU14381" s="5"/>
      <c r="AV14381" s="3"/>
      <c r="AW14381" s="3"/>
      <c r="AX14381" s="3"/>
      <c r="AY14381" s="3"/>
      <c r="AZ14381" s="3"/>
      <c r="BA14381" s="3"/>
      <c r="BB14381" s="3"/>
      <c r="BC14381" s="3"/>
      <c r="BD14381" s="3"/>
      <c r="BE14381" s="3"/>
      <c r="BF14381" s="3"/>
      <c r="BG14381" s="3"/>
    </row>
    <row r="14382" spans="1:59" x14ac:dyDescent="0.25">
      <c r="A14382" s="2"/>
      <c r="B14382" s="5"/>
      <c r="C14382" s="5"/>
      <c r="D14382" s="5"/>
      <c r="E14382" s="5"/>
      <c r="F14382" s="5"/>
      <c r="G14382" s="5"/>
      <c r="H14382" s="5"/>
      <c r="I14382" s="5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5"/>
      <c r="AK14382" s="5"/>
      <c r="AL14382" s="3"/>
      <c r="AM14382" s="3"/>
      <c r="AN14382" s="5"/>
      <c r="AO14382" s="5"/>
      <c r="AP14382" s="5"/>
      <c r="AQ14382" s="5"/>
      <c r="AR14382" s="5"/>
      <c r="AS14382" s="5"/>
      <c r="AT14382" s="3"/>
      <c r="AU14382" s="5"/>
      <c r="AV14382" s="3"/>
      <c r="AW14382" s="3"/>
      <c r="AX14382" s="3"/>
      <c r="AY14382" s="3"/>
      <c r="AZ14382" s="3"/>
      <c r="BA14382" s="3"/>
      <c r="BB14382" s="3"/>
      <c r="BC14382" s="3"/>
      <c r="BD14382" s="3"/>
      <c r="BE14382" s="3"/>
      <c r="BF14382" s="3"/>
      <c r="BG14382" s="3"/>
    </row>
    <row r="14383" spans="1:59" x14ac:dyDescent="0.25">
      <c r="A14383" s="2"/>
      <c r="B14383" s="5"/>
      <c r="C14383" s="5"/>
      <c r="D14383" s="5"/>
      <c r="E14383" s="5"/>
      <c r="F14383" s="5"/>
      <c r="G14383" s="5"/>
      <c r="H14383" s="5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5"/>
      <c r="AK14383" s="5"/>
      <c r="AL14383" s="3"/>
      <c r="AM14383" s="3"/>
      <c r="AN14383" s="5"/>
      <c r="AO14383" s="5"/>
      <c r="AP14383" s="5"/>
      <c r="AQ14383" s="5"/>
      <c r="AR14383" s="5"/>
      <c r="AS14383" s="5"/>
      <c r="AT14383" s="3"/>
      <c r="AU14383" s="5"/>
      <c r="AV14383" s="3"/>
      <c r="AW14383" s="3"/>
      <c r="AX14383" s="3"/>
      <c r="AY14383" s="3"/>
      <c r="AZ14383" s="3"/>
      <c r="BA14383" s="3"/>
      <c r="BB14383" s="3"/>
      <c r="BC14383" s="3"/>
      <c r="BD14383" s="3"/>
      <c r="BE14383" s="3"/>
      <c r="BF14383" s="3"/>
      <c r="BG14383" s="3"/>
    </row>
    <row r="14384" spans="1:59" x14ac:dyDescent="0.25">
      <c r="A14384" s="2"/>
      <c r="B14384" s="5"/>
      <c r="C14384" s="5"/>
      <c r="D14384" s="5"/>
      <c r="E14384" s="5"/>
      <c r="F14384" s="5"/>
      <c r="G14384" s="5"/>
      <c r="H14384" s="5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5"/>
      <c r="AK14384" s="5"/>
      <c r="AL14384" s="3"/>
      <c r="AM14384" s="3"/>
      <c r="AN14384" s="5"/>
      <c r="AO14384" s="5"/>
      <c r="AP14384" s="5"/>
      <c r="AQ14384" s="5"/>
      <c r="AR14384" s="5"/>
      <c r="AS14384" s="5"/>
      <c r="AT14384" s="3"/>
      <c r="AU14384" s="5"/>
      <c r="AV14384" s="3"/>
      <c r="AW14384" s="3"/>
      <c r="AX14384" s="3"/>
      <c r="AY14384" s="3"/>
      <c r="AZ14384" s="3"/>
      <c r="BA14384" s="3"/>
      <c r="BB14384" s="3"/>
      <c r="BC14384" s="3"/>
      <c r="BD14384" s="3"/>
      <c r="BE14384" s="3"/>
      <c r="BF14384" s="3"/>
      <c r="BG14384" s="3"/>
    </row>
    <row r="14385" spans="1:59" x14ac:dyDescent="0.25">
      <c r="A14385" s="2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5"/>
      <c r="AK14385" s="5"/>
      <c r="AL14385" s="3"/>
      <c r="AM14385" s="3"/>
      <c r="AN14385" s="5"/>
      <c r="AO14385" s="5"/>
      <c r="AP14385" s="5"/>
      <c r="AQ14385" s="5"/>
      <c r="AR14385" s="5"/>
      <c r="AS14385" s="5"/>
      <c r="AT14385" s="3"/>
      <c r="AU14385" s="5"/>
      <c r="AV14385" s="3"/>
      <c r="AW14385" s="3"/>
      <c r="AX14385" s="3"/>
      <c r="AY14385" s="3"/>
      <c r="AZ14385" s="3"/>
      <c r="BA14385" s="3"/>
      <c r="BB14385" s="3"/>
      <c r="BC14385" s="3"/>
      <c r="BD14385" s="3"/>
      <c r="BE14385" s="3"/>
      <c r="BF14385" s="3"/>
      <c r="BG14385" s="3"/>
    </row>
    <row r="14386" spans="1:59" x14ac:dyDescent="0.25">
      <c r="A14386" s="2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5"/>
      <c r="AK14386" s="5"/>
      <c r="AL14386" s="3"/>
      <c r="AM14386" s="3"/>
      <c r="AN14386" s="5"/>
      <c r="AO14386" s="5"/>
      <c r="AP14386" s="5"/>
      <c r="AQ14386" s="5"/>
      <c r="AR14386" s="5"/>
      <c r="AS14386" s="5"/>
      <c r="AT14386" s="3"/>
      <c r="AU14386" s="5"/>
      <c r="AV14386" s="3"/>
      <c r="AW14386" s="3"/>
      <c r="AX14386" s="3"/>
      <c r="AY14386" s="3"/>
      <c r="AZ14386" s="3"/>
      <c r="BA14386" s="3"/>
      <c r="BB14386" s="3"/>
      <c r="BC14386" s="3"/>
      <c r="BD14386" s="3"/>
      <c r="BE14386" s="3"/>
      <c r="BF14386" s="3"/>
      <c r="BG14386" s="3"/>
    </row>
    <row r="14387" spans="1:59" x14ac:dyDescent="0.25">
      <c r="A14387" s="2"/>
      <c r="B14387" s="5"/>
      <c r="C14387" s="5"/>
      <c r="D14387" s="5"/>
      <c r="E14387" s="5"/>
      <c r="F14387" s="5"/>
      <c r="G14387" s="5"/>
      <c r="H14387" s="5"/>
      <c r="I14387" s="5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5"/>
      <c r="AK14387" s="5"/>
      <c r="AL14387" s="3"/>
      <c r="AM14387" s="3"/>
      <c r="AN14387" s="5"/>
      <c r="AO14387" s="5"/>
      <c r="AP14387" s="5"/>
      <c r="AQ14387" s="5"/>
      <c r="AR14387" s="5"/>
      <c r="AS14387" s="5"/>
      <c r="AT14387" s="3"/>
      <c r="AU14387" s="5"/>
      <c r="AV14387" s="3"/>
      <c r="AW14387" s="3"/>
      <c r="AX14387" s="3"/>
      <c r="AY14387" s="3"/>
      <c r="AZ14387" s="3"/>
      <c r="BA14387" s="3"/>
      <c r="BB14387" s="3"/>
      <c r="BC14387" s="3"/>
      <c r="BD14387" s="3"/>
      <c r="BE14387" s="3"/>
      <c r="BF14387" s="3"/>
      <c r="BG14387" s="3"/>
    </row>
    <row r="14388" spans="1:59" x14ac:dyDescent="0.25">
      <c r="A14388" s="2"/>
      <c r="B14388" s="5"/>
      <c r="C14388" s="5"/>
      <c r="D14388" s="5"/>
      <c r="E14388" s="5"/>
      <c r="F14388" s="5"/>
      <c r="G14388" s="5"/>
      <c r="H14388" s="5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5"/>
      <c r="AK14388" s="5"/>
      <c r="AL14388" s="3"/>
      <c r="AM14388" s="3"/>
      <c r="AN14388" s="5"/>
      <c r="AO14388" s="5"/>
      <c r="AP14388" s="5"/>
      <c r="AQ14388" s="5"/>
      <c r="AR14388" s="5"/>
      <c r="AS14388" s="5"/>
      <c r="AT14388" s="3"/>
      <c r="AU14388" s="5"/>
      <c r="AV14388" s="3"/>
      <c r="AW14388" s="3"/>
      <c r="AX14388" s="3"/>
      <c r="AY14388" s="3"/>
      <c r="AZ14388" s="3"/>
      <c r="BA14388" s="3"/>
      <c r="BB14388" s="3"/>
      <c r="BC14388" s="3"/>
      <c r="BD14388" s="3"/>
      <c r="BE14388" s="3"/>
      <c r="BF14388" s="3"/>
      <c r="BG14388" s="3"/>
    </row>
    <row r="14389" spans="1:59" x14ac:dyDescent="0.25">
      <c r="A14389" s="2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5"/>
      <c r="AK14389" s="5"/>
      <c r="AL14389" s="3"/>
      <c r="AM14389" s="3"/>
      <c r="AN14389" s="5"/>
      <c r="AO14389" s="5"/>
      <c r="AP14389" s="5"/>
      <c r="AQ14389" s="5"/>
      <c r="AR14389" s="5"/>
      <c r="AS14389" s="5"/>
      <c r="AT14389" s="3"/>
      <c r="AU14389" s="5"/>
      <c r="AV14389" s="3"/>
      <c r="AW14389" s="3"/>
      <c r="AX14389" s="3"/>
      <c r="AY14389" s="3"/>
      <c r="AZ14389" s="3"/>
      <c r="BA14389" s="3"/>
      <c r="BB14389" s="3"/>
      <c r="BC14389" s="3"/>
      <c r="BD14389" s="3"/>
      <c r="BE14389" s="3"/>
      <c r="BF14389" s="3"/>
      <c r="BG14389" s="3"/>
    </row>
    <row r="14390" spans="1:59" x14ac:dyDescent="0.25">
      <c r="A14390" s="2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5"/>
      <c r="AK14390" s="5"/>
      <c r="AL14390" s="3"/>
      <c r="AM14390" s="3"/>
      <c r="AN14390" s="5"/>
      <c r="AO14390" s="5"/>
      <c r="AP14390" s="5"/>
      <c r="AQ14390" s="5"/>
      <c r="AR14390" s="5"/>
      <c r="AS14390" s="5"/>
      <c r="AT14390" s="3"/>
      <c r="AU14390" s="5"/>
      <c r="AV14390" s="3"/>
      <c r="AW14390" s="3"/>
      <c r="AX14390" s="3"/>
      <c r="AY14390" s="3"/>
      <c r="AZ14390" s="3"/>
      <c r="BA14390" s="3"/>
      <c r="BB14390" s="3"/>
      <c r="BC14390" s="3"/>
      <c r="BD14390" s="3"/>
      <c r="BE14390" s="3"/>
      <c r="BF14390" s="3"/>
      <c r="BG14390" s="3"/>
    </row>
    <row r="14391" spans="1:59" x14ac:dyDescent="0.25">
      <c r="A14391" s="2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5"/>
      <c r="AK14391" s="5"/>
      <c r="AL14391" s="3"/>
      <c r="AM14391" s="3"/>
      <c r="AN14391" s="5"/>
      <c r="AO14391" s="5"/>
      <c r="AP14391" s="5"/>
      <c r="AQ14391" s="5"/>
      <c r="AR14391" s="5"/>
      <c r="AS14391" s="5"/>
      <c r="AT14391" s="3"/>
      <c r="AU14391" s="5"/>
      <c r="AV14391" s="3"/>
      <c r="AW14391" s="3"/>
      <c r="AX14391" s="3"/>
      <c r="AY14391" s="3"/>
      <c r="AZ14391" s="3"/>
      <c r="BA14391" s="3"/>
      <c r="BB14391" s="3"/>
      <c r="BC14391" s="3"/>
      <c r="BD14391" s="3"/>
      <c r="BE14391" s="3"/>
      <c r="BF14391" s="3"/>
      <c r="BG14391" s="3"/>
    </row>
    <row r="14392" spans="1:59" x14ac:dyDescent="0.25">
      <c r="A14392" s="2"/>
      <c r="B14392" s="5"/>
      <c r="C14392" s="5"/>
      <c r="D14392" s="5"/>
      <c r="E14392" s="5"/>
      <c r="F14392" s="5"/>
      <c r="G14392" s="5"/>
      <c r="H14392" s="5"/>
      <c r="I14392" s="5"/>
      <c r="J14392" s="5"/>
      <c r="K14392" s="5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5"/>
      <c r="AK14392" s="5"/>
      <c r="AL14392" s="3"/>
      <c r="AM14392" s="3"/>
      <c r="AN14392" s="5"/>
      <c r="AO14392" s="5"/>
      <c r="AP14392" s="5"/>
      <c r="AQ14392" s="5"/>
      <c r="AR14392" s="5"/>
      <c r="AS14392" s="5"/>
      <c r="AT14392" s="3"/>
      <c r="AU14392" s="5"/>
      <c r="AV14392" s="3"/>
      <c r="AW14392" s="3"/>
      <c r="AX14392" s="3"/>
      <c r="AY14392" s="3"/>
      <c r="AZ14392" s="3"/>
      <c r="BA14392" s="3"/>
      <c r="BB14392" s="3"/>
      <c r="BC14392" s="3"/>
      <c r="BD14392" s="3"/>
      <c r="BE14392" s="3"/>
      <c r="BF14392" s="3"/>
      <c r="BG14392" s="3"/>
    </row>
    <row r="14393" spans="1:59" x14ac:dyDescent="0.25">
      <c r="A14393" s="2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5"/>
      <c r="AK14393" s="5"/>
      <c r="AL14393" s="3"/>
      <c r="AM14393" s="3"/>
      <c r="AN14393" s="5"/>
      <c r="AO14393" s="5"/>
      <c r="AP14393" s="5"/>
      <c r="AQ14393" s="5"/>
      <c r="AR14393" s="5"/>
      <c r="AS14393" s="5"/>
      <c r="AT14393" s="3"/>
      <c r="AU14393" s="5"/>
      <c r="AV14393" s="3"/>
      <c r="AW14393" s="3"/>
      <c r="AX14393" s="3"/>
      <c r="AY14393" s="3"/>
      <c r="AZ14393" s="3"/>
      <c r="BA14393" s="3"/>
      <c r="BB14393" s="3"/>
      <c r="BC14393" s="3"/>
      <c r="BD14393" s="3"/>
      <c r="BE14393" s="3"/>
      <c r="BF14393" s="3"/>
      <c r="BG14393" s="3"/>
    </row>
    <row r="14394" spans="1:59" x14ac:dyDescent="0.25">
      <c r="A14394" s="2"/>
      <c r="B14394" s="5"/>
      <c r="C14394" s="5"/>
      <c r="D14394" s="5"/>
      <c r="E14394" s="5"/>
      <c r="F14394" s="5"/>
      <c r="G14394" s="5"/>
      <c r="H14394" s="5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5"/>
      <c r="AK14394" s="5"/>
      <c r="AL14394" s="3"/>
      <c r="AM14394" s="3"/>
      <c r="AN14394" s="5"/>
      <c r="AO14394" s="5"/>
      <c r="AP14394" s="5"/>
      <c r="AQ14394" s="5"/>
      <c r="AR14394" s="5"/>
      <c r="AS14394" s="5"/>
      <c r="AT14394" s="3"/>
      <c r="AU14394" s="5"/>
      <c r="AV14394" s="3"/>
      <c r="AW14394" s="3"/>
      <c r="AX14394" s="3"/>
      <c r="AY14394" s="3"/>
      <c r="AZ14394" s="3"/>
      <c r="BA14394" s="3"/>
      <c r="BB14394" s="3"/>
      <c r="BC14394" s="3"/>
      <c r="BD14394" s="3"/>
      <c r="BE14394" s="3"/>
      <c r="BF14394" s="3"/>
      <c r="BG14394" s="3"/>
    </row>
    <row r="14395" spans="1:59" x14ac:dyDescent="0.25">
      <c r="A14395" s="2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5"/>
      <c r="AK14395" s="5"/>
      <c r="AL14395" s="3"/>
      <c r="AM14395" s="3"/>
      <c r="AN14395" s="5"/>
      <c r="AO14395" s="5"/>
      <c r="AP14395" s="5"/>
      <c r="AQ14395" s="5"/>
      <c r="AR14395" s="5"/>
      <c r="AS14395" s="5"/>
      <c r="AT14395" s="3"/>
      <c r="AU14395" s="5"/>
      <c r="AV14395" s="3"/>
      <c r="AW14395" s="3"/>
      <c r="AX14395" s="3"/>
      <c r="AY14395" s="3"/>
      <c r="AZ14395" s="3"/>
      <c r="BA14395" s="3"/>
      <c r="BB14395" s="3"/>
      <c r="BC14395" s="3"/>
      <c r="BD14395" s="3"/>
      <c r="BE14395" s="3"/>
      <c r="BF14395" s="3"/>
      <c r="BG14395" s="3"/>
    </row>
    <row r="14396" spans="1:59" x14ac:dyDescent="0.25">
      <c r="A14396" s="2"/>
      <c r="B14396" s="5"/>
      <c r="C14396" s="5"/>
      <c r="D14396" s="5"/>
      <c r="E14396" s="5"/>
      <c r="F14396" s="5"/>
      <c r="G14396" s="5"/>
      <c r="H14396" s="5"/>
      <c r="I14396" s="5"/>
      <c r="J14396" s="5"/>
      <c r="K14396" s="5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5"/>
      <c r="AK14396" s="5"/>
      <c r="AL14396" s="3"/>
      <c r="AM14396" s="3"/>
      <c r="AN14396" s="5"/>
      <c r="AO14396" s="5"/>
      <c r="AP14396" s="5"/>
      <c r="AQ14396" s="5"/>
      <c r="AR14396" s="5"/>
      <c r="AS14396" s="5"/>
      <c r="AT14396" s="3"/>
      <c r="AU14396" s="5"/>
      <c r="AV14396" s="3"/>
      <c r="AW14396" s="3"/>
      <c r="AX14396" s="3"/>
      <c r="AY14396" s="3"/>
      <c r="AZ14396" s="3"/>
      <c r="BA14396" s="3"/>
      <c r="BB14396" s="3"/>
      <c r="BC14396" s="3"/>
      <c r="BD14396" s="3"/>
      <c r="BE14396" s="3"/>
      <c r="BF14396" s="3"/>
      <c r="BG14396" s="3"/>
    </row>
    <row r="14397" spans="1:59" x14ac:dyDescent="0.25">
      <c r="A14397" s="2"/>
      <c r="B14397" s="5"/>
      <c r="C14397" s="5"/>
      <c r="D14397" s="5"/>
      <c r="E14397" s="5"/>
      <c r="F14397" s="5"/>
      <c r="G14397" s="5"/>
      <c r="H14397" s="5"/>
      <c r="I14397" s="5"/>
      <c r="J14397" s="5"/>
      <c r="K14397" s="5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5"/>
      <c r="AK14397" s="5"/>
      <c r="AL14397" s="3"/>
      <c r="AM14397" s="3"/>
      <c r="AN14397" s="5"/>
      <c r="AO14397" s="5"/>
      <c r="AP14397" s="5"/>
      <c r="AQ14397" s="5"/>
      <c r="AR14397" s="5"/>
      <c r="AS14397" s="5"/>
      <c r="AT14397" s="3"/>
      <c r="AU14397" s="5"/>
      <c r="AV14397" s="3"/>
      <c r="AW14397" s="3"/>
      <c r="AX14397" s="3"/>
      <c r="AY14397" s="3"/>
      <c r="AZ14397" s="3"/>
      <c r="BA14397" s="3"/>
      <c r="BB14397" s="3"/>
      <c r="BC14397" s="3"/>
      <c r="BD14397" s="3"/>
      <c r="BE14397" s="3"/>
      <c r="BF14397" s="3"/>
      <c r="BG14397" s="3"/>
    </row>
    <row r="14398" spans="1:59" x14ac:dyDescent="0.25">
      <c r="A14398" s="2"/>
      <c r="B14398" s="5"/>
      <c r="C14398" s="5"/>
      <c r="D14398" s="5"/>
      <c r="E14398" s="5"/>
      <c r="F14398" s="5"/>
      <c r="G14398" s="5"/>
      <c r="H14398" s="5"/>
      <c r="I14398" s="5"/>
      <c r="J14398" s="5"/>
      <c r="K14398" s="5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5"/>
      <c r="AK14398" s="5"/>
      <c r="AL14398" s="3"/>
      <c r="AM14398" s="3"/>
      <c r="AN14398" s="5"/>
      <c r="AO14398" s="5"/>
      <c r="AP14398" s="5"/>
      <c r="AQ14398" s="5"/>
      <c r="AR14398" s="5"/>
      <c r="AS14398" s="5"/>
      <c r="AT14398" s="3"/>
      <c r="AU14398" s="5"/>
      <c r="AV14398" s="3"/>
      <c r="AW14398" s="3"/>
      <c r="AX14398" s="3"/>
      <c r="AY14398" s="3"/>
      <c r="AZ14398" s="3"/>
      <c r="BA14398" s="3"/>
      <c r="BB14398" s="3"/>
      <c r="BC14398" s="3"/>
      <c r="BD14398" s="3"/>
      <c r="BE14398" s="3"/>
      <c r="BF14398" s="3"/>
      <c r="BG14398" s="3"/>
    </row>
    <row r="14399" spans="1:59" x14ac:dyDescent="0.25">
      <c r="A14399" s="2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5"/>
      <c r="AK14399" s="5"/>
      <c r="AL14399" s="3"/>
      <c r="AM14399" s="3"/>
      <c r="AN14399" s="5"/>
      <c r="AO14399" s="5"/>
      <c r="AP14399" s="5"/>
      <c r="AQ14399" s="5"/>
      <c r="AR14399" s="5"/>
      <c r="AS14399" s="5"/>
      <c r="AT14399" s="3"/>
      <c r="AU14399" s="5"/>
      <c r="AV14399" s="3"/>
      <c r="AW14399" s="3"/>
      <c r="AX14399" s="3"/>
      <c r="AY14399" s="3"/>
      <c r="AZ14399" s="3"/>
      <c r="BA14399" s="3"/>
      <c r="BB14399" s="3"/>
      <c r="BC14399" s="3"/>
      <c r="BD14399" s="3"/>
      <c r="BE14399" s="3"/>
      <c r="BF14399" s="3"/>
      <c r="BG14399" s="3"/>
    </row>
    <row r="14400" spans="1:59" x14ac:dyDescent="0.25">
      <c r="A14400" s="2"/>
      <c r="B14400" s="5"/>
      <c r="C14400" s="5"/>
      <c r="D14400" s="5"/>
      <c r="E14400" s="5"/>
      <c r="F14400" s="5"/>
      <c r="G14400" s="5"/>
      <c r="H14400" s="5"/>
      <c r="I14400" s="5"/>
      <c r="J14400" s="5"/>
      <c r="K14400" s="5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5"/>
      <c r="AK14400" s="5"/>
      <c r="AL14400" s="3"/>
      <c r="AM14400" s="3"/>
      <c r="AN14400" s="5"/>
      <c r="AO14400" s="5"/>
      <c r="AP14400" s="5"/>
      <c r="AQ14400" s="5"/>
      <c r="AR14400" s="5"/>
      <c r="AS14400" s="5"/>
      <c r="AT14400" s="3"/>
      <c r="AU14400" s="5"/>
      <c r="AV14400" s="3"/>
      <c r="AW14400" s="3"/>
      <c r="AX14400" s="3"/>
      <c r="AY14400" s="3"/>
      <c r="AZ14400" s="3"/>
      <c r="BA14400" s="3"/>
      <c r="BB14400" s="3"/>
      <c r="BC14400" s="3"/>
      <c r="BD14400" s="3"/>
      <c r="BE14400" s="3"/>
      <c r="BF14400" s="3"/>
      <c r="BG14400" s="3"/>
    </row>
    <row r="14401" spans="1:59" x14ac:dyDescent="0.25">
      <c r="A14401" s="2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5"/>
      <c r="AK14401" s="5"/>
      <c r="AL14401" s="3"/>
      <c r="AM14401" s="3"/>
      <c r="AN14401" s="5"/>
      <c r="AO14401" s="5"/>
      <c r="AP14401" s="5"/>
      <c r="AQ14401" s="5"/>
      <c r="AR14401" s="5"/>
      <c r="AS14401" s="5"/>
      <c r="AT14401" s="3"/>
      <c r="AU14401" s="5"/>
      <c r="AV14401" s="3"/>
      <c r="AW14401" s="3"/>
      <c r="AX14401" s="3"/>
      <c r="AY14401" s="3"/>
      <c r="AZ14401" s="3"/>
      <c r="BA14401" s="3"/>
      <c r="BB14401" s="3"/>
      <c r="BC14401" s="3"/>
      <c r="BD14401" s="3"/>
      <c r="BE14401" s="3"/>
      <c r="BF14401" s="3"/>
      <c r="BG14401" s="3"/>
    </row>
    <row r="14402" spans="1:59" x14ac:dyDescent="0.25">
      <c r="A14402" s="2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5"/>
      <c r="AK14402" s="5"/>
      <c r="AL14402" s="3"/>
      <c r="AM14402" s="3"/>
      <c r="AN14402" s="5"/>
      <c r="AO14402" s="5"/>
      <c r="AP14402" s="5"/>
      <c r="AQ14402" s="5"/>
      <c r="AR14402" s="5"/>
      <c r="AS14402" s="5"/>
      <c r="AT14402" s="3"/>
      <c r="AU14402" s="5"/>
      <c r="AV14402" s="3"/>
      <c r="AW14402" s="3"/>
      <c r="AX14402" s="3"/>
      <c r="AY14402" s="3"/>
      <c r="AZ14402" s="3"/>
      <c r="BA14402" s="3"/>
      <c r="BB14402" s="3"/>
      <c r="BC14402" s="3"/>
      <c r="BD14402" s="3"/>
      <c r="BE14402" s="3"/>
      <c r="BF14402" s="3"/>
      <c r="BG14402" s="3"/>
    </row>
    <row r="14403" spans="1:59" x14ac:dyDescent="0.25">
      <c r="A14403" s="2"/>
      <c r="B14403" s="5"/>
      <c r="C14403" s="5"/>
      <c r="D14403" s="5"/>
      <c r="E14403" s="5"/>
      <c r="F14403" s="5"/>
      <c r="G14403" s="5"/>
      <c r="H14403" s="5"/>
      <c r="I14403" s="5"/>
      <c r="J14403" s="5"/>
      <c r="K14403" s="5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5"/>
      <c r="AK14403" s="5"/>
      <c r="AL14403" s="3"/>
      <c r="AM14403" s="3"/>
      <c r="AN14403" s="5"/>
      <c r="AO14403" s="5"/>
      <c r="AP14403" s="5"/>
      <c r="AQ14403" s="5"/>
      <c r="AR14403" s="5"/>
      <c r="AS14403" s="5"/>
      <c r="AT14403" s="3"/>
      <c r="AU14403" s="5"/>
      <c r="AV14403" s="3"/>
      <c r="AW14403" s="3"/>
      <c r="AX14403" s="3"/>
      <c r="AY14403" s="3"/>
      <c r="AZ14403" s="3"/>
      <c r="BA14403" s="3"/>
      <c r="BB14403" s="3"/>
      <c r="BC14403" s="3"/>
      <c r="BD14403" s="3"/>
      <c r="BE14403" s="3"/>
      <c r="BF14403" s="3"/>
      <c r="BG14403" s="3"/>
    </row>
    <row r="14404" spans="1:59" x14ac:dyDescent="0.25">
      <c r="A14404" s="2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5"/>
      <c r="AK14404" s="5"/>
      <c r="AL14404" s="3"/>
      <c r="AM14404" s="3"/>
      <c r="AN14404" s="5"/>
      <c r="AO14404" s="5"/>
      <c r="AP14404" s="5"/>
      <c r="AQ14404" s="5"/>
      <c r="AR14404" s="5"/>
      <c r="AS14404" s="5"/>
      <c r="AT14404" s="3"/>
      <c r="AU14404" s="5"/>
      <c r="AV14404" s="3"/>
      <c r="AW14404" s="3"/>
      <c r="AX14404" s="3"/>
      <c r="AY14404" s="3"/>
      <c r="AZ14404" s="3"/>
      <c r="BA14404" s="3"/>
      <c r="BB14404" s="3"/>
      <c r="BC14404" s="3"/>
      <c r="BD14404" s="3"/>
      <c r="BE14404" s="3"/>
      <c r="BF14404" s="3"/>
      <c r="BG14404" s="3"/>
    </row>
    <row r="14405" spans="1:59" x14ac:dyDescent="0.25">
      <c r="A14405" s="2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5"/>
      <c r="AK14405" s="5"/>
      <c r="AL14405" s="3"/>
      <c r="AM14405" s="3"/>
      <c r="AN14405" s="5"/>
      <c r="AO14405" s="5"/>
      <c r="AP14405" s="5"/>
      <c r="AQ14405" s="5"/>
      <c r="AR14405" s="5"/>
      <c r="AS14405" s="5"/>
      <c r="AT14405" s="3"/>
      <c r="AU14405" s="5"/>
      <c r="AV14405" s="3"/>
      <c r="AW14405" s="3"/>
      <c r="AX14405" s="3"/>
      <c r="AY14405" s="3"/>
      <c r="AZ14405" s="3"/>
      <c r="BA14405" s="3"/>
      <c r="BB14405" s="3"/>
      <c r="BC14405" s="3"/>
      <c r="BD14405" s="3"/>
      <c r="BE14405" s="3"/>
      <c r="BF14405" s="3"/>
      <c r="BG14405" s="3"/>
    </row>
    <row r="14406" spans="1:59" x14ac:dyDescent="0.25">
      <c r="A14406" s="2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5"/>
      <c r="AK14406" s="5"/>
      <c r="AL14406" s="3"/>
      <c r="AM14406" s="3"/>
      <c r="AN14406" s="5"/>
      <c r="AO14406" s="5"/>
      <c r="AP14406" s="5"/>
      <c r="AQ14406" s="5"/>
      <c r="AR14406" s="5"/>
      <c r="AS14406" s="5"/>
      <c r="AT14406" s="3"/>
      <c r="AU14406" s="5"/>
      <c r="AV14406" s="3"/>
      <c r="AW14406" s="3"/>
      <c r="AX14406" s="3"/>
      <c r="AY14406" s="3"/>
      <c r="AZ14406" s="3"/>
      <c r="BA14406" s="3"/>
      <c r="BB14406" s="3"/>
      <c r="BC14406" s="3"/>
      <c r="BD14406" s="3"/>
      <c r="BE14406" s="3"/>
      <c r="BF14406" s="3"/>
      <c r="BG14406" s="3"/>
    </row>
    <row r="14407" spans="1:59" x14ac:dyDescent="0.25">
      <c r="A14407" s="2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5"/>
      <c r="AK14407" s="5"/>
      <c r="AL14407" s="3"/>
      <c r="AM14407" s="3"/>
      <c r="AN14407" s="5"/>
      <c r="AO14407" s="5"/>
      <c r="AP14407" s="5"/>
      <c r="AQ14407" s="5"/>
      <c r="AR14407" s="5"/>
      <c r="AS14407" s="5"/>
      <c r="AT14407" s="3"/>
      <c r="AU14407" s="5"/>
      <c r="AV14407" s="3"/>
      <c r="AW14407" s="3"/>
      <c r="AX14407" s="3"/>
      <c r="AY14407" s="3"/>
      <c r="AZ14407" s="3"/>
      <c r="BA14407" s="3"/>
      <c r="BB14407" s="3"/>
      <c r="BC14407" s="3"/>
      <c r="BD14407" s="3"/>
      <c r="BE14407" s="3"/>
      <c r="BF14407" s="3"/>
      <c r="BG14407" s="3"/>
    </row>
    <row r="14408" spans="1:59" x14ac:dyDescent="0.25">
      <c r="A14408" s="2"/>
      <c r="B14408" s="5"/>
      <c r="C14408" s="5"/>
      <c r="D14408" s="5"/>
      <c r="E14408" s="5"/>
      <c r="F14408" s="5"/>
      <c r="G14408" s="5"/>
      <c r="H14408" s="5"/>
      <c r="I14408" s="5"/>
      <c r="J14408" s="5"/>
      <c r="K14408" s="5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5"/>
      <c r="AK14408" s="5"/>
      <c r="AL14408" s="3"/>
      <c r="AM14408" s="3"/>
      <c r="AN14408" s="5"/>
      <c r="AO14408" s="5"/>
      <c r="AP14408" s="5"/>
      <c r="AQ14408" s="5"/>
      <c r="AR14408" s="5"/>
      <c r="AS14408" s="5"/>
      <c r="AT14408" s="3"/>
      <c r="AU14408" s="5"/>
      <c r="AV14408" s="3"/>
      <c r="AW14408" s="3"/>
      <c r="AX14408" s="3"/>
      <c r="AY14408" s="3"/>
      <c r="AZ14408" s="3"/>
      <c r="BA14408" s="3"/>
      <c r="BB14408" s="3"/>
      <c r="BC14408" s="3"/>
      <c r="BD14408" s="3"/>
      <c r="BE14408" s="3"/>
      <c r="BF14408" s="3"/>
      <c r="BG14408" s="3"/>
    </row>
    <row r="14409" spans="1:59" x14ac:dyDescent="0.25">
      <c r="A14409" s="2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5"/>
      <c r="AK14409" s="5"/>
      <c r="AL14409" s="3"/>
      <c r="AM14409" s="3"/>
      <c r="AN14409" s="5"/>
      <c r="AO14409" s="5"/>
      <c r="AP14409" s="5"/>
      <c r="AQ14409" s="5"/>
      <c r="AR14409" s="5"/>
      <c r="AS14409" s="5"/>
      <c r="AT14409" s="3"/>
      <c r="AU14409" s="5"/>
      <c r="AV14409" s="3"/>
      <c r="AW14409" s="3"/>
      <c r="AX14409" s="3"/>
      <c r="AY14409" s="3"/>
      <c r="AZ14409" s="3"/>
      <c r="BA14409" s="3"/>
      <c r="BB14409" s="3"/>
      <c r="BC14409" s="3"/>
      <c r="BD14409" s="3"/>
      <c r="BE14409" s="3"/>
      <c r="BF14409" s="3"/>
      <c r="BG14409" s="3"/>
    </row>
    <row r="14410" spans="1:59" x14ac:dyDescent="0.25">
      <c r="A14410" s="2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5"/>
      <c r="AK14410" s="5"/>
      <c r="AL14410" s="3"/>
      <c r="AM14410" s="3"/>
      <c r="AN14410" s="5"/>
      <c r="AO14410" s="5"/>
      <c r="AP14410" s="5"/>
      <c r="AQ14410" s="5"/>
      <c r="AR14410" s="5"/>
      <c r="AS14410" s="5"/>
      <c r="AT14410" s="3"/>
      <c r="AU14410" s="5"/>
      <c r="AV14410" s="3"/>
      <c r="AW14410" s="3"/>
      <c r="AX14410" s="3"/>
      <c r="AY14410" s="3"/>
      <c r="AZ14410" s="3"/>
      <c r="BA14410" s="3"/>
      <c r="BB14410" s="3"/>
      <c r="BC14410" s="3"/>
      <c r="BD14410" s="3"/>
      <c r="BE14410" s="3"/>
      <c r="BF14410" s="3"/>
      <c r="BG14410" s="3"/>
    </row>
    <row r="14411" spans="1:59" x14ac:dyDescent="0.25">
      <c r="A14411" s="2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5"/>
      <c r="AK14411" s="5"/>
      <c r="AL14411" s="3"/>
      <c r="AM14411" s="3"/>
      <c r="AN14411" s="5"/>
      <c r="AO14411" s="5"/>
      <c r="AP14411" s="5"/>
      <c r="AQ14411" s="5"/>
      <c r="AR14411" s="5"/>
      <c r="AS14411" s="5"/>
      <c r="AT14411" s="3"/>
      <c r="AU14411" s="5"/>
      <c r="AV14411" s="3"/>
      <c r="AW14411" s="3"/>
      <c r="AX14411" s="3"/>
      <c r="AY14411" s="3"/>
      <c r="AZ14411" s="3"/>
      <c r="BA14411" s="3"/>
      <c r="BB14411" s="3"/>
      <c r="BC14411" s="3"/>
      <c r="BD14411" s="3"/>
      <c r="BE14411" s="3"/>
      <c r="BF14411" s="3"/>
      <c r="BG14411" s="3"/>
    </row>
    <row r="14412" spans="1:59" x14ac:dyDescent="0.25">
      <c r="A14412" s="2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5"/>
      <c r="AK14412" s="5"/>
      <c r="AL14412" s="3"/>
      <c r="AM14412" s="3"/>
      <c r="AN14412" s="5"/>
      <c r="AO14412" s="5"/>
      <c r="AP14412" s="5"/>
      <c r="AQ14412" s="5"/>
      <c r="AR14412" s="5"/>
      <c r="AS14412" s="5"/>
      <c r="AT14412" s="3"/>
      <c r="AU14412" s="5"/>
      <c r="AV14412" s="3"/>
      <c r="AW14412" s="3"/>
      <c r="AX14412" s="3"/>
      <c r="AY14412" s="3"/>
      <c r="AZ14412" s="3"/>
      <c r="BA14412" s="3"/>
      <c r="BB14412" s="3"/>
      <c r="BC14412" s="3"/>
      <c r="BD14412" s="3"/>
      <c r="BE14412" s="3"/>
      <c r="BF14412" s="3"/>
      <c r="BG14412" s="3"/>
    </row>
    <row r="14413" spans="1:59" x14ac:dyDescent="0.25">
      <c r="A14413" s="2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5"/>
      <c r="AK14413" s="5"/>
      <c r="AL14413" s="3"/>
      <c r="AM14413" s="3"/>
      <c r="AN14413" s="5"/>
      <c r="AO14413" s="5"/>
      <c r="AP14413" s="5"/>
      <c r="AQ14413" s="5"/>
      <c r="AR14413" s="5"/>
      <c r="AS14413" s="5"/>
      <c r="AT14413" s="3"/>
      <c r="AU14413" s="5"/>
      <c r="AV14413" s="3"/>
      <c r="AW14413" s="3"/>
      <c r="AX14413" s="3"/>
      <c r="AY14413" s="3"/>
      <c r="AZ14413" s="3"/>
      <c r="BA14413" s="3"/>
      <c r="BB14413" s="3"/>
      <c r="BC14413" s="3"/>
      <c r="BD14413" s="3"/>
      <c r="BE14413" s="3"/>
      <c r="BF14413" s="3"/>
      <c r="BG14413" s="3"/>
    </row>
    <row r="14414" spans="1:59" x14ac:dyDescent="0.25">
      <c r="A14414" s="2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5"/>
      <c r="AK14414" s="5"/>
      <c r="AL14414" s="3"/>
      <c r="AM14414" s="3"/>
      <c r="AN14414" s="5"/>
      <c r="AO14414" s="5"/>
      <c r="AP14414" s="5"/>
      <c r="AQ14414" s="5"/>
      <c r="AR14414" s="5"/>
      <c r="AS14414" s="5"/>
      <c r="AT14414" s="3"/>
      <c r="AU14414" s="5"/>
      <c r="AV14414" s="3"/>
      <c r="AW14414" s="3"/>
      <c r="AX14414" s="3"/>
      <c r="AY14414" s="3"/>
      <c r="AZ14414" s="3"/>
      <c r="BA14414" s="3"/>
      <c r="BB14414" s="3"/>
      <c r="BC14414" s="3"/>
      <c r="BD14414" s="3"/>
      <c r="BE14414" s="3"/>
      <c r="BF14414" s="3"/>
      <c r="BG14414" s="3"/>
    </row>
    <row r="14415" spans="1:59" x14ac:dyDescent="0.25">
      <c r="A14415" s="2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5"/>
      <c r="AK14415" s="5"/>
      <c r="AL14415" s="3"/>
      <c r="AM14415" s="3"/>
      <c r="AN14415" s="5"/>
      <c r="AO14415" s="5"/>
      <c r="AP14415" s="5"/>
      <c r="AQ14415" s="5"/>
      <c r="AR14415" s="5"/>
      <c r="AS14415" s="5"/>
      <c r="AT14415" s="3"/>
      <c r="AU14415" s="5"/>
      <c r="AV14415" s="3"/>
      <c r="AW14415" s="3"/>
      <c r="AX14415" s="3"/>
      <c r="AY14415" s="3"/>
      <c r="AZ14415" s="3"/>
      <c r="BA14415" s="3"/>
      <c r="BB14415" s="3"/>
      <c r="BC14415" s="3"/>
      <c r="BD14415" s="3"/>
      <c r="BE14415" s="3"/>
      <c r="BF14415" s="3"/>
      <c r="BG14415" s="3"/>
    </row>
    <row r="14416" spans="1:59" x14ac:dyDescent="0.25">
      <c r="A14416" s="2"/>
      <c r="B14416" s="5"/>
      <c r="C14416" s="5"/>
      <c r="D14416" s="5"/>
      <c r="E14416" s="5"/>
      <c r="F14416" s="5"/>
      <c r="G14416" s="5"/>
      <c r="H14416" s="5"/>
      <c r="I14416" s="5"/>
      <c r="J14416" s="5"/>
      <c r="K14416" s="5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5"/>
      <c r="AK14416" s="5"/>
      <c r="AL14416" s="3"/>
      <c r="AM14416" s="3"/>
      <c r="AN14416" s="5"/>
      <c r="AO14416" s="5"/>
      <c r="AP14416" s="5"/>
      <c r="AQ14416" s="5"/>
      <c r="AR14416" s="5"/>
      <c r="AS14416" s="5"/>
      <c r="AT14416" s="3"/>
      <c r="AU14416" s="5"/>
      <c r="AV14416" s="3"/>
      <c r="AW14416" s="3"/>
      <c r="AX14416" s="3"/>
      <c r="AY14416" s="3"/>
      <c r="AZ14416" s="3"/>
      <c r="BA14416" s="3"/>
      <c r="BB14416" s="3"/>
      <c r="BC14416" s="3"/>
      <c r="BD14416" s="3"/>
      <c r="BE14416" s="3"/>
      <c r="BF14416" s="3"/>
      <c r="BG14416" s="3"/>
    </row>
    <row r="14417" spans="1:59" x14ac:dyDescent="0.25">
      <c r="A14417" s="2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5"/>
      <c r="AK14417" s="5"/>
      <c r="AL14417" s="3"/>
      <c r="AM14417" s="3"/>
      <c r="AN14417" s="5"/>
      <c r="AO14417" s="5"/>
      <c r="AP14417" s="5"/>
      <c r="AQ14417" s="5"/>
      <c r="AR14417" s="5"/>
      <c r="AS14417" s="5"/>
      <c r="AT14417" s="3"/>
      <c r="AU14417" s="5"/>
      <c r="AV14417" s="3"/>
      <c r="AW14417" s="3"/>
      <c r="AX14417" s="3"/>
      <c r="AY14417" s="3"/>
      <c r="AZ14417" s="3"/>
      <c r="BA14417" s="3"/>
      <c r="BB14417" s="3"/>
      <c r="BC14417" s="3"/>
      <c r="BD14417" s="3"/>
      <c r="BE14417" s="3"/>
      <c r="BF14417" s="3"/>
      <c r="BG14417" s="3"/>
    </row>
    <row r="14418" spans="1:59" x14ac:dyDescent="0.25">
      <c r="A14418" s="2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5"/>
      <c r="AK14418" s="5"/>
      <c r="AL14418" s="3"/>
      <c r="AM14418" s="3"/>
      <c r="AN14418" s="5"/>
      <c r="AO14418" s="5"/>
      <c r="AP14418" s="5"/>
      <c r="AQ14418" s="5"/>
      <c r="AR14418" s="5"/>
      <c r="AS14418" s="5"/>
      <c r="AT14418" s="3"/>
      <c r="AU14418" s="5"/>
      <c r="AV14418" s="3"/>
      <c r="AW14418" s="3"/>
      <c r="AX14418" s="3"/>
      <c r="AY14418" s="3"/>
      <c r="AZ14418" s="3"/>
      <c r="BA14418" s="3"/>
      <c r="BB14418" s="3"/>
      <c r="BC14418" s="3"/>
      <c r="BD14418" s="3"/>
      <c r="BE14418" s="3"/>
      <c r="BF14418" s="3"/>
      <c r="BG14418" s="3"/>
    </row>
    <row r="14419" spans="1:59" x14ac:dyDescent="0.25">
      <c r="A14419" s="2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5"/>
      <c r="AK14419" s="5"/>
      <c r="AL14419" s="3"/>
      <c r="AM14419" s="3"/>
      <c r="AN14419" s="5"/>
      <c r="AO14419" s="5"/>
      <c r="AP14419" s="5"/>
      <c r="AQ14419" s="5"/>
      <c r="AR14419" s="5"/>
      <c r="AS14419" s="5"/>
      <c r="AT14419" s="3"/>
      <c r="AU14419" s="5"/>
      <c r="AV14419" s="3"/>
      <c r="AW14419" s="3"/>
      <c r="AX14419" s="3"/>
      <c r="AY14419" s="3"/>
      <c r="AZ14419" s="3"/>
      <c r="BA14419" s="3"/>
      <c r="BB14419" s="3"/>
      <c r="BC14419" s="3"/>
      <c r="BD14419" s="3"/>
      <c r="BE14419" s="3"/>
      <c r="BF14419" s="3"/>
      <c r="BG14419" s="3"/>
    </row>
    <row r="14420" spans="1:59" x14ac:dyDescent="0.25">
      <c r="A14420" s="2"/>
      <c r="B14420" s="5"/>
      <c r="C14420" s="5"/>
      <c r="D14420" s="5"/>
      <c r="E14420" s="5"/>
      <c r="F14420" s="5"/>
      <c r="G14420" s="5"/>
      <c r="H14420" s="5"/>
      <c r="I14420" s="5"/>
      <c r="J14420" s="5"/>
      <c r="K14420" s="5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5"/>
      <c r="AK14420" s="5"/>
      <c r="AL14420" s="3"/>
      <c r="AM14420" s="3"/>
      <c r="AN14420" s="5"/>
      <c r="AO14420" s="5"/>
      <c r="AP14420" s="5"/>
      <c r="AQ14420" s="5"/>
      <c r="AR14420" s="5"/>
      <c r="AS14420" s="5"/>
      <c r="AT14420" s="3"/>
      <c r="AU14420" s="5"/>
      <c r="AV14420" s="3"/>
      <c r="AW14420" s="3"/>
      <c r="AX14420" s="3"/>
      <c r="AY14420" s="3"/>
      <c r="AZ14420" s="3"/>
      <c r="BA14420" s="3"/>
      <c r="BB14420" s="3"/>
      <c r="BC14420" s="3"/>
      <c r="BD14420" s="3"/>
      <c r="BE14420" s="3"/>
      <c r="BF14420" s="3"/>
      <c r="BG14420" s="3"/>
    </row>
    <row r="14421" spans="1:59" x14ac:dyDescent="0.25">
      <c r="A14421" s="2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5"/>
      <c r="AK14421" s="5"/>
      <c r="AL14421" s="3"/>
      <c r="AM14421" s="3"/>
      <c r="AN14421" s="5"/>
      <c r="AO14421" s="5"/>
      <c r="AP14421" s="5"/>
      <c r="AQ14421" s="5"/>
      <c r="AR14421" s="5"/>
      <c r="AS14421" s="5"/>
      <c r="AT14421" s="3"/>
      <c r="AU14421" s="5"/>
      <c r="AV14421" s="3"/>
      <c r="AW14421" s="3"/>
      <c r="AX14421" s="3"/>
      <c r="AY14421" s="3"/>
      <c r="AZ14421" s="3"/>
      <c r="BA14421" s="3"/>
      <c r="BB14421" s="3"/>
      <c r="BC14421" s="3"/>
      <c r="BD14421" s="3"/>
      <c r="BE14421" s="3"/>
      <c r="BF14421" s="3"/>
      <c r="BG14421" s="3"/>
    </row>
    <row r="14422" spans="1:59" x14ac:dyDescent="0.25">
      <c r="A14422" s="2"/>
      <c r="B14422" s="5"/>
      <c r="C14422" s="5"/>
      <c r="D14422" s="5"/>
      <c r="E14422" s="5"/>
      <c r="F14422" s="5"/>
      <c r="G14422" s="5"/>
      <c r="H14422" s="5"/>
      <c r="I14422" s="5"/>
      <c r="J14422" s="5"/>
      <c r="K14422" s="5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5"/>
      <c r="AK14422" s="5"/>
      <c r="AL14422" s="3"/>
      <c r="AM14422" s="3"/>
      <c r="AN14422" s="5"/>
      <c r="AO14422" s="5"/>
      <c r="AP14422" s="5"/>
      <c r="AQ14422" s="5"/>
      <c r="AR14422" s="5"/>
      <c r="AS14422" s="5"/>
      <c r="AT14422" s="3"/>
      <c r="AU14422" s="5"/>
      <c r="AV14422" s="3"/>
      <c r="AW14422" s="3"/>
      <c r="AX14422" s="3"/>
      <c r="AY14422" s="3"/>
      <c r="AZ14422" s="3"/>
      <c r="BA14422" s="3"/>
      <c r="BB14422" s="3"/>
      <c r="BC14422" s="3"/>
      <c r="BD14422" s="3"/>
      <c r="BE14422" s="3"/>
      <c r="BF14422" s="3"/>
      <c r="BG14422" s="3"/>
    </row>
    <row r="14423" spans="1:59" x14ac:dyDescent="0.25">
      <c r="A14423" s="2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5"/>
      <c r="AK14423" s="5"/>
      <c r="AL14423" s="3"/>
      <c r="AM14423" s="3"/>
      <c r="AN14423" s="5"/>
      <c r="AO14423" s="5"/>
      <c r="AP14423" s="5"/>
      <c r="AQ14423" s="5"/>
      <c r="AR14423" s="5"/>
      <c r="AS14423" s="5"/>
      <c r="AT14423" s="3"/>
      <c r="AU14423" s="5"/>
      <c r="AV14423" s="3"/>
      <c r="AW14423" s="3"/>
      <c r="AX14423" s="3"/>
      <c r="AY14423" s="3"/>
      <c r="AZ14423" s="3"/>
      <c r="BA14423" s="3"/>
      <c r="BB14423" s="3"/>
      <c r="BC14423" s="3"/>
      <c r="BD14423" s="3"/>
      <c r="BE14423" s="3"/>
      <c r="BF14423" s="3"/>
      <c r="BG14423" s="3"/>
    </row>
    <row r="14424" spans="1:59" x14ac:dyDescent="0.25">
      <c r="A14424" s="2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5"/>
      <c r="AK14424" s="5"/>
      <c r="AL14424" s="3"/>
      <c r="AM14424" s="3"/>
      <c r="AN14424" s="5"/>
      <c r="AO14424" s="5"/>
      <c r="AP14424" s="5"/>
      <c r="AQ14424" s="5"/>
      <c r="AR14424" s="5"/>
      <c r="AS14424" s="5"/>
      <c r="AT14424" s="3"/>
      <c r="AU14424" s="5"/>
      <c r="AV14424" s="3"/>
      <c r="AW14424" s="3"/>
      <c r="AX14424" s="3"/>
      <c r="AY14424" s="3"/>
      <c r="AZ14424" s="3"/>
      <c r="BA14424" s="3"/>
      <c r="BB14424" s="3"/>
      <c r="BC14424" s="3"/>
      <c r="BD14424" s="3"/>
      <c r="BE14424" s="3"/>
      <c r="BF14424" s="3"/>
      <c r="BG14424" s="3"/>
    </row>
    <row r="14425" spans="1:59" x14ac:dyDescent="0.25">
      <c r="A14425" s="2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5"/>
      <c r="AK14425" s="5"/>
      <c r="AL14425" s="3"/>
      <c r="AM14425" s="3"/>
      <c r="AN14425" s="5"/>
      <c r="AO14425" s="5"/>
      <c r="AP14425" s="5"/>
      <c r="AQ14425" s="5"/>
      <c r="AR14425" s="5"/>
      <c r="AS14425" s="5"/>
      <c r="AT14425" s="3"/>
      <c r="AU14425" s="5"/>
      <c r="AV14425" s="3"/>
      <c r="AW14425" s="3"/>
      <c r="AX14425" s="3"/>
      <c r="AY14425" s="3"/>
      <c r="AZ14425" s="3"/>
      <c r="BA14425" s="3"/>
      <c r="BB14425" s="3"/>
      <c r="BC14425" s="3"/>
      <c r="BD14425" s="3"/>
      <c r="BE14425" s="3"/>
      <c r="BF14425" s="3"/>
      <c r="BG14425" s="3"/>
    </row>
    <row r="14426" spans="1:59" x14ac:dyDescent="0.25">
      <c r="A14426" s="2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5"/>
      <c r="AK14426" s="5"/>
      <c r="AL14426" s="3"/>
      <c r="AM14426" s="3"/>
      <c r="AN14426" s="5"/>
      <c r="AO14426" s="5"/>
      <c r="AP14426" s="5"/>
      <c r="AQ14426" s="5"/>
      <c r="AR14426" s="5"/>
      <c r="AS14426" s="5"/>
      <c r="AT14426" s="3"/>
      <c r="AU14426" s="5"/>
      <c r="AV14426" s="3"/>
      <c r="AW14426" s="3"/>
      <c r="AX14426" s="3"/>
      <c r="AY14426" s="3"/>
      <c r="AZ14426" s="3"/>
      <c r="BA14426" s="3"/>
      <c r="BB14426" s="3"/>
      <c r="BC14426" s="3"/>
      <c r="BD14426" s="3"/>
      <c r="BE14426" s="3"/>
      <c r="BF14426" s="3"/>
      <c r="BG14426" s="3"/>
    </row>
    <row r="14427" spans="1:59" x14ac:dyDescent="0.25">
      <c r="A14427" s="2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5"/>
      <c r="AK14427" s="5"/>
      <c r="AL14427" s="3"/>
      <c r="AM14427" s="3"/>
      <c r="AN14427" s="5"/>
      <c r="AO14427" s="5"/>
      <c r="AP14427" s="5"/>
      <c r="AQ14427" s="5"/>
      <c r="AR14427" s="5"/>
      <c r="AS14427" s="5"/>
      <c r="AT14427" s="3"/>
      <c r="AU14427" s="5"/>
      <c r="AV14427" s="3"/>
      <c r="AW14427" s="3"/>
      <c r="AX14427" s="3"/>
      <c r="AY14427" s="3"/>
      <c r="AZ14427" s="3"/>
      <c r="BA14427" s="3"/>
      <c r="BB14427" s="3"/>
      <c r="BC14427" s="3"/>
      <c r="BD14427" s="3"/>
      <c r="BE14427" s="3"/>
      <c r="BF14427" s="3"/>
      <c r="BG14427" s="3"/>
    </row>
    <row r="14428" spans="1:59" x14ac:dyDescent="0.25">
      <c r="A14428" s="2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5"/>
      <c r="AK14428" s="5"/>
      <c r="AL14428" s="3"/>
      <c r="AM14428" s="3"/>
      <c r="AN14428" s="5"/>
      <c r="AO14428" s="5"/>
      <c r="AP14428" s="5"/>
      <c r="AQ14428" s="5"/>
      <c r="AR14428" s="5"/>
      <c r="AS14428" s="5"/>
      <c r="AT14428" s="3"/>
      <c r="AU14428" s="5"/>
      <c r="AV14428" s="3"/>
      <c r="AW14428" s="3"/>
      <c r="AX14428" s="3"/>
      <c r="AY14428" s="3"/>
      <c r="AZ14428" s="3"/>
      <c r="BA14428" s="3"/>
      <c r="BB14428" s="3"/>
      <c r="BC14428" s="3"/>
      <c r="BD14428" s="3"/>
      <c r="BE14428" s="3"/>
      <c r="BF14428" s="3"/>
      <c r="BG14428" s="3"/>
    </row>
    <row r="14429" spans="1:59" x14ac:dyDescent="0.25">
      <c r="A14429" s="2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5"/>
      <c r="AK14429" s="5"/>
      <c r="AL14429" s="3"/>
      <c r="AM14429" s="3"/>
      <c r="AN14429" s="5"/>
      <c r="AO14429" s="5"/>
      <c r="AP14429" s="5"/>
      <c r="AQ14429" s="5"/>
      <c r="AR14429" s="5"/>
      <c r="AS14429" s="5"/>
      <c r="AT14429" s="3"/>
      <c r="AU14429" s="5"/>
      <c r="AV14429" s="3"/>
      <c r="AW14429" s="3"/>
      <c r="AX14429" s="3"/>
      <c r="AY14429" s="3"/>
      <c r="AZ14429" s="3"/>
      <c r="BA14429" s="3"/>
      <c r="BB14429" s="3"/>
      <c r="BC14429" s="3"/>
      <c r="BD14429" s="3"/>
      <c r="BE14429" s="3"/>
      <c r="BF14429" s="3"/>
      <c r="BG14429" s="3"/>
    </row>
    <row r="14430" spans="1:59" x14ac:dyDescent="0.25">
      <c r="A14430" s="2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5"/>
      <c r="AK14430" s="5"/>
      <c r="AL14430" s="3"/>
      <c r="AM14430" s="3"/>
      <c r="AN14430" s="5"/>
      <c r="AO14430" s="5"/>
      <c r="AP14430" s="5"/>
      <c r="AQ14430" s="5"/>
      <c r="AR14430" s="5"/>
      <c r="AS14430" s="5"/>
      <c r="AT14430" s="3"/>
      <c r="AU14430" s="5"/>
      <c r="AV14430" s="3"/>
      <c r="AW14430" s="3"/>
      <c r="AX14430" s="3"/>
      <c r="AY14430" s="3"/>
      <c r="AZ14430" s="3"/>
      <c r="BA14430" s="3"/>
      <c r="BB14430" s="3"/>
      <c r="BC14430" s="3"/>
      <c r="BD14430" s="3"/>
      <c r="BE14430" s="3"/>
      <c r="BF14430" s="3"/>
      <c r="BG14430" s="3"/>
    </row>
    <row r="14431" spans="1:59" x14ac:dyDescent="0.25">
      <c r="A14431" s="2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5"/>
      <c r="AK14431" s="5"/>
      <c r="AL14431" s="3"/>
      <c r="AM14431" s="3"/>
      <c r="AN14431" s="5"/>
      <c r="AO14431" s="5"/>
      <c r="AP14431" s="5"/>
      <c r="AQ14431" s="5"/>
      <c r="AR14431" s="5"/>
      <c r="AS14431" s="5"/>
      <c r="AT14431" s="3"/>
      <c r="AU14431" s="5"/>
      <c r="AV14431" s="3"/>
      <c r="AW14431" s="3"/>
      <c r="AX14431" s="3"/>
      <c r="AY14431" s="3"/>
      <c r="AZ14431" s="3"/>
      <c r="BA14431" s="3"/>
      <c r="BB14431" s="3"/>
      <c r="BC14431" s="3"/>
      <c r="BD14431" s="3"/>
      <c r="BE14431" s="3"/>
      <c r="BF14431" s="3"/>
      <c r="BG14431" s="3"/>
    </row>
    <row r="14432" spans="1:59" x14ac:dyDescent="0.25">
      <c r="A14432" s="2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5"/>
      <c r="AK14432" s="5"/>
      <c r="AL14432" s="3"/>
      <c r="AM14432" s="3"/>
      <c r="AN14432" s="5"/>
      <c r="AO14432" s="5"/>
      <c r="AP14432" s="5"/>
      <c r="AQ14432" s="5"/>
      <c r="AR14432" s="5"/>
      <c r="AS14432" s="5"/>
      <c r="AT14432" s="3"/>
      <c r="AU14432" s="5"/>
      <c r="AV14432" s="3"/>
      <c r="AW14432" s="3"/>
      <c r="AX14432" s="3"/>
      <c r="AY14432" s="3"/>
      <c r="AZ14432" s="3"/>
      <c r="BA14432" s="3"/>
      <c r="BB14432" s="3"/>
      <c r="BC14432" s="3"/>
      <c r="BD14432" s="3"/>
      <c r="BE14432" s="3"/>
      <c r="BF14432" s="3"/>
      <c r="BG14432" s="3"/>
    </row>
    <row r="14433" spans="1:59" x14ac:dyDescent="0.25">
      <c r="A14433" s="2"/>
      <c r="B14433" s="5"/>
      <c r="C14433" s="5"/>
      <c r="D14433" s="5"/>
      <c r="E14433" s="5"/>
      <c r="F14433" s="5"/>
      <c r="G14433" s="5"/>
      <c r="H14433" s="5"/>
      <c r="I14433" s="5"/>
      <c r="J14433" s="5"/>
      <c r="K14433" s="5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5"/>
      <c r="AK14433" s="5"/>
      <c r="AL14433" s="3"/>
      <c r="AM14433" s="3"/>
      <c r="AN14433" s="5"/>
      <c r="AO14433" s="5"/>
      <c r="AP14433" s="5"/>
      <c r="AQ14433" s="5"/>
      <c r="AR14433" s="5"/>
      <c r="AS14433" s="5"/>
      <c r="AT14433" s="3"/>
      <c r="AU14433" s="5"/>
      <c r="AV14433" s="3"/>
      <c r="AW14433" s="3"/>
      <c r="AX14433" s="3"/>
      <c r="AY14433" s="3"/>
      <c r="AZ14433" s="3"/>
      <c r="BA14433" s="3"/>
      <c r="BB14433" s="3"/>
      <c r="BC14433" s="3"/>
      <c r="BD14433" s="3"/>
      <c r="BE14433" s="3"/>
      <c r="BF14433" s="3"/>
      <c r="BG14433" s="3"/>
    </row>
    <row r="14434" spans="1:59" x14ac:dyDescent="0.25">
      <c r="A14434" s="2"/>
      <c r="B14434" s="5"/>
      <c r="C14434" s="5"/>
      <c r="D14434" s="5"/>
      <c r="E14434" s="5"/>
      <c r="F14434" s="5"/>
      <c r="G14434" s="5"/>
      <c r="H14434" s="5"/>
      <c r="I14434" s="5"/>
      <c r="J14434" s="5"/>
      <c r="K14434" s="5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5"/>
      <c r="AK14434" s="5"/>
      <c r="AL14434" s="3"/>
      <c r="AM14434" s="3"/>
      <c r="AN14434" s="5"/>
      <c r="AO14434" s="5"/>
      <c r="AP14434" s="5"/>
      <c r="AQ14434" s="5"/>
      <c r="AR14434" s="5"/>
      <c r="AS14434" s="5"/>
      <c r="AT14434" s="3"/>
      <c r="AU14434" s="5"/>
      <c r="AV14434" s="3"/>
      <c r="AW14434" s="3"/>
      <c r="AX14434" s="3"/>
      <c r="AY14434" s="3"/>
      <c r="AZ14434" s="3"/>
      <c r="BA14434" s="3"/>
      <c r="BB14434" s="3"/>
      <c r="BC14434" s="3"/>
      <c r="BD14434" s="3"/>
      <c r="BE14434" s="3"/>
      <c r="BF14434" s="3"/>
      <c r="BG14434" s="3"/>
    </row>
    <row r="14435" spans="1:59" x14ac:dyDescent="0.25">
      <c r="A14435" s="2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5"/>
      <c r="AK14435" s="5"/>
      <c r="AL14435" s="3"/>
      <c r="AM14435" s="3"/>
      <c r="AN14435" s="5"/>
      <c r="AO14435" s="5"/>
      <c r="AP14435" s="5"/>
      <c r="AQ14435" s="5"/>
      <c r="AR14435" s="5"/>
      <c r="AS14435" s="5"/>
      <c r="AT14435" s="3"/>
      <c r="AU14435" s="5"/>
      <c r="AV14435" s="3"/>
      <c r="AW14435" s="3"/>
      <c r="AX14435" s="3"/>
      <c r="AY14435" s="3"/>
      <c r="AZ14435" s="3"/>
      <c r="BA14435" s="3"/>
      <c r="BB14435" s="3"/>
      <c r="BC14435" s="3"/>
      <c r="BD14435" s="3"/>
      <c r="BE14435" s="3"/>
      <c r="BF14435" s="3"/>
      <c r="BG14435" s="3"/>
    </row>
    <row r="14436" spans="1:59" x14ac:dyDescent="0.25">
      <c r="A14436" s="2"/>
      <c r="B14436" s="5"/>
      <c r="C14436" s="5"/>
      <c r="D14436" s="5"/>
      <c r="E14436" s="5"/>
      <c r="F14436" s="5"/>
      <c r="G14436" s="5"/>
      <c r="H14436" s="5"/>
      <c r="I14436" s="5"/>
      <c r="J14436" s="5"/>
      <c r="K14436" s="5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5"/>
      <c r="AK14436" s="5"/>
      <c r="AL14436" s="3"/>
      <c r="AM14436" s="3"/>
      <c r="AN14436" s="5"/>
      <c r="AO14436" s="5"/>
      <c r="AP14436" s="5"/>
      <c r="AQ14436" s="5"/>
      <c r="AR14436" s="5"/>
      <c r="AS14436" s="5"/>
      <c r="AT14436" s="3"/>
      <c r="AU14436" s="5"/>
      <c r="AV14436" s="3"/>
      <c r="AW14436" s="3"/>
      <c r="AX14436" s="3"/>
      <c r="AY14436" s="3"/>
      <c r="AZ14436" s="3"/>
      <c r="BA14436" s="3"/>
      <c r="BB14436" s="3"/>
      <c r="BC14436" s="3"/>
      <c r="BD14436" s="3"/>
      <c r="BE14436" s="3"/>
      <c r="BF14436" s="3"/>
      <c r="BG14436" s="3"/>
    </row>
    <row r="14437" spans="1:59" x14ac:dyDescent="0.25">
      <c r="A14437" s="2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5"/>
      <c r="AK14437" s="5"/>
      <c r="AL14437" s="3"/>
      <c r="AM14437" s="3"/>
      <c r="AN14437" s="5"/>
      <c r="AO14437" s="5"/>
      <c r="AP14437" s="5"/>
      <c r="AQ14437" s="5"/>
      <c r="AR14437" s="5"/>
      <c r="AS14437" s="5"/>
      <c r="AT14437" s="3"/>
      <c r="AU14437" s="5"/>
      <c r="AV14437" s="3"/>
      <c r="AW14437" s="3"/>
      <c r="AX14437" s="3"/>
      <c r="AY14437" s="3"/>
      <c r="AZ14437" s="3"/>
      <c r="BA14437" s="3"/>
      <c r="BB14437" s="3"/>
      <c r="BC14437" s="3"/>
      <c r="BD14437" s="3"/>
      <c r="BE14437" s="3"/>
      <c r="BF14437" s="3"/>
      <c r="BG14437" s="3"/>
    </row>
    <row r="14438" spans="1:59" x14ac:dyDescent="0.25">
      <c r="A14438" s="2"/>
      <c r="B14438" s="5"/>
      <c r="C14438" s="5"/>
      <c r="D14438" s="5"/>
      <c r="E14438" s="5"/>
      <c r="F14438" s="5"/>
      <c r="G14438" s="5"/>
      <c r="H14438" s="5"/>
      <c r="I14438" s="5"/>
      <c r="J14438" s="5"/>
      <c r="K14438" s="5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5"/>
      <c r="AK14438" s="5"/>
      <c r="AL14438" s="3"/>
      <c r="AM14438" s="3"/>
      <c r="AN14438" s="5"/>
      <c r="AO14438" s="5"/>
      <c r="AP14438" s="5"/>
      <c r="AQ14438" s="5"/>
      <c r="AR14438" s="5"/>
      <c r="AS14438" s="5"/>
      <c r="AT14438" s="3"/>
      <c r="AU14438" s="5"/>
      <c r="AV14438" s="3"/>
      <c r="AW14438" s="3"/>
      <c r="AX14438" s="3"/>
      <c r="AY14438" s="3"/>
      <c r="AZ14438" s="3"/>
      <c r="BA14438" s="3"/>
      <c r="BB14438" s="3"/>
      <c r="BC14438" s="3"/>
      <c r="BD14438" s="3"/>
      <c r="BE14438" s="3"/>
      <c r="BF14438" s="3"/>
      <c r="BG14438" s="3"/>
    </row>
    <row r="14439" spans="1:59" x14ac:dyDescent="0.25">
      <c r="A14439" s="2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5"/>
      <c r="AK14439" s="5"/>
      <c r="AL14439" s="3"/>
      <c r="AM14439" s="3"/>
      <c r="AN14439" s="5"/>
      <c r="AO14439" s="5"/>
      <c r="AP14439" s="5"/>
      <c r="AQ14439" s="5"/>
      <c r="AR14439" s="5"/>
      <c r="AS14439" s="5"/>
      <c r="AT14439" s="3"/>
      <c r="AU14439" s="5"/>
      <c r="AV14439" s="3"/>
      <c r="AW14439" s="3"/>
      <c r="AX14439" s="3"/>
      <c r="AY14439" s="3"/>
      <c r="AZ14439" s="3"/>
      <c r="BA14439" s="3"/>
      <c r="BB14439" s="3"/>
      <c r="BC14439" s="3"/>
      <c r="BD14439" s="3"/>
      <c r="BE14439" s="3"/>
      <c r="BF14439" s="3"/>
      <c r="BG14439" s="3"/>
    </row>
    <row r="14440" spans="1:59" x14ac:dyDescent="0.25">
      <c r="A14440" s="2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5"/>
      <c r="AK14440" s="5"/>
      <c r="AL14440" s="3"/>
      <c r="AM14440" s="3"/>
      <c r="AN14440" s="5"/>
      <c r="AO14440" s="5"/>
      <c r="AP14440" s="5"/>
      <c r="AQ14440" s="5"/>
      <c r="AR14440" s="5"/>
      <c r="AS14440" s="5"/>
      <c r="AT14440" s="3"/>
      <c r="AU14440" s="5"/>
      <c r="AV14440" s="3"/>
      <c r="AW14440" s="3"/>
      <c r="AX14440" s="3"/>
      <c r="AY14440" s="3"/>
      <c r="AZ14440" s="3"/>
      <c r="BA14440" s="3"/>
      <c r="BB14440" s="3"/>
      <c r="BC14440" s="3"/>
      <c r="BD14440" s="3"/>
      <c r="BE14440" s="3"/>
      <c r="BF14440" s="3"/>
      <c r="BG14440" s="3"/>
    </row>
    <row r="14441" spans="1:59" x14ac:dyDescent="0.25">
      <c r="A14441" s="2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5"/>
      <c r="AK14441" s="5"/>
      <c r="AL14441" s="3"/>
      <c r="AM14441" s="3"/>
      <c r="AN14441" s="5"/>
      <c r="AO14441" s="5"/>
      <c r="AP14441" s="5"/>
      <c r="AQ14441" s="5"/>
      <c r="AR14441" s="5"/>
      <c r="AS14441" s="5"/>
      <c r="AT14441" s="3"/>
      <c r="AU14441" s="5"/>
      <c r="AV14441" s="3"/>
      <c r="AW14441" s="3"/>
      <c r="AX14441" s="3"/>
      <c r="AY14441" s="3"/>
      <c r="AZ14441" s="3"/>
      <c r="BA14441" s="3"/>
      <c r="BB14441" s="3"/>
      <c r="BC14441" s="3"/>
      <c r="BD14441" s="3"/>
      <c r="BE14441" s="3"/>
      <c r="BF14441" s="3"/>
      <c r="BG14441" s="3"/>
    </row>
    <row r="14442" spans="1:59" x14ac:dyDescent="0.25">
      <c r="A14442" s="2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5"/>
      <c r="AK14442" s="5"/>
      <c r="AL14442" s="3"/>
      <c r="AM14442" s="3"/>
      <c r="AN14442" s="5"/>
      <c r="AO14442" s="5"/>
      <c r="AP14442" s="5"/>
      <c r="AQ14442" s="5"/>
      <c r="AR14442" s="5"/>
      <c r="AS14442" s="5"/>
      <c r="AT14442" s="3"/>
      <c r="AU14442" s="5"/>
      <c r="AV14442" s="3"/>
      <c r="AW14442" s="3"/>
      <c r="AX14442" s="3"/>
      <c r="AY14442" s="3"/>
      <c r="AZ14442" s="3"/>
      <c r="BA14442" s="3"/>
      <c r="BB14442" s="3"/>
      <c r="BC14442" s="3"/>
      <c r="BD14442" s="3"/>
      <c r="BE14442" s="3"/>
      <c r="BF14442" s="3"/>
      <c r="BG14442" s="3"/>
    </row>
    <row r="14443" spans="1:59" x14ac:dyDescent="0.25">
      <c r="A14443" s="2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5"/>
      <c r="AK14443" s="5"/>
      <c r="AL14443" s="3"/>
      <c r="AM14443" s="3"/>
      <c r="AN14443" s="5"/>
      <c r="AO14443" s="5"/>
      <c r="AP14443" s="5"/>
      <c r="AQ14443" s="5"/>
      <c r="AR14443" s="5"/>
      <c r="AS14443" s="5"/>
      <c r="AT14443" s="3"/>
      <c r="AU14443" s="5"/>
      <c r="AV14443" s="3"/>
      <c r="AW14443" s="3"/>
      <c r="AX14443" s="3"/>
      <c r="AY14443" s="3"/>
      <c r="AZ14443" s="3"/>
      <c r="BA14443" s="3"/>
      <c r="BB14443" s="3"/>
      <c r="BC14443" s="3"/>
      <c r="BD14443" s="3"/>
      <c r="BE14443" s="3"/>
      <c r="BF14443" s="3"/>
      <c r="BG14443" s="3"/>
    </row>
    <row r="14444" spans="1:59" x14ac:dyDescent="0.25">
      <c r="A14444" s="2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5"/>
      <c r="AK14444" s="5"/>
      <c r="AL14444" s="3"/>
      <c r="AM14444" s="3"/>
      <c r="AN14444" s="5"/>
      <c r="AO14444" s="5"/>
      <c r="AP14444" s="5"/>
      <c r="AQ14444" s="5"/>
      <c r="AR14444" s="5"/>
      <c r="AS14444" s="5"/>
      <c r="AT14444" s="3"/>
      <c r="AU14444" s="5"/>
      <c r="AV14444" s="3"/>
      <c r="AW14444" s="3"/>
      <c r="AX14444" s="3"/>
      <c r="AY14444" s="3"/>
      <c r="AZ14444" s="3"/>
      <c r="BA14444" s="3"/>
      <c r="BB14444" s="3"/>
      <c r="BC14444" s="3"/>
      <c r="BD14444" s="3"/>
      <c r="BE14444" s="3"/>
      <c r="BF14444" s="3"/>
      <c r="BG14444" s="3"/>
    </row>
    <row r="14445" spans="1:59" x14ac:dyDescent="0.25">
      <c r="A14445" s="2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5"/>
      <c r="AK14445" s="5"/>
      <c r="AL14445" s="3"/>
      <c r="AM14445" s="3"/>
      <c r="AN14445" s="5"/>
      <c r="AO14445" s="5"/>
      <c r="AP14445" s="5"/>
      <c r="AQ14445" s="5"/>
      <c r="AR14445" s="5"/>
      <c r="AS14445" s="5"/>
      <c r="AT14445" s="3"/>
      <c r="AU14445" s="5"/>
      <c r="AV14445" s="3"/>
      <c r="AW14445" s="3"/>
      <c r="AX14445" s="3"/>
      <c r="AY14445" s="3"/>
      <c r="AZ14445" s="3"/>
      <c r="BA14445" s="3"/>
      <c r="BB14445" s="3"/>
      <c r="BC14445" s="3"/>
      <c r="BD14445" s="3"/>
      <c r="BE14445" s="3"/>
      <c r="BF14445" s="3"/>
      <c r="BG14445" s="3"/>
    </row>
    <row r="14446" spans="1:59" x14ac:dyDescent="0.25">
      <c r="A14446" s="2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5"/>
      <c r="AK14446" s="5"/>
      <c r="AL14446" s="3"/>
      <c r="AM14446" s="3"/>
      <c r="AN14446" s="5"/>
      <c r="AO14446" s="5"/>
      <c r="AP14446" s="5"/>
      <c r="AQ14446" s="5"/>
      <c r="AR14446" s="5"/>
      <c r="AS14446" s="5"/>
      <c r="AT14446" s="3"/>
      <c r="AU14446" s="5"/>
      <c r="AV14446" s="3"/>
      <c r="AW14446" s="3"/>
      <c r="AX14446" s="3"/>
      <c r="AY14446" s="3"/>
      <c r="AZ14446" s="3"/>
      <c r="BA14446" s="3"/>
      <c r="BB14446" s="3"/>
      <c r="BC14446" s="3"/>
      <c r="BD14446" s="3"/>
      <c r="BE14446" s="3"/>
      <c r="BF14446" s="3"/>
      <c r="BG14446" s="3"/>
    </row>
    <row r="14447" spans="1:59" x14ac:dyDescent="0.25">
      <c r="A14447" s="2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5"/>
      <c r="AK14447" s="5"/>
      <c r="AL14447" s="3"/>
      <c r="AM14447" s="3"/>
      <c r="AN14447" s="5"/>
      <c r="AO14447" s="5"/>
      <c r="AP14447" s="5"/>
      <c r="AQ14447" s="5"/>
      <c r="AR14447" s="5"/>
      <c r="AS14447" s="5"/>
      <c r="AT14447" s="3"/>
      <c r="AU14447" s="5"/>
      <c r="AV14447" s="3"/>
      <c r="AW14447" s="3"/>
      <c r="AX14447" s="3"/>
      <c r="AY14447" s="3"/>
      <c r="AZ14447" s="3"/>
      <c r="BA14447" s="3"/>
      <c r="BB14447" s="3"/>
      <c r="BC14447" s="3"/>
      <c r="BD14447" s="3"/>
      <c r="BE14447" s="3"/>
      <c r="BF14447" s="3"/>
      <c r="BG14447" s="3"/>
    </row>
    <row r="14448" spans="1:59" x14ac:dyDescent="0.25">
      <c r="A14448" s="2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5"/>
      <c r="AK14448" s="5"/>
      <c r="AL14448" s="3"/>
      <c r="AM14448" s="3"/>
      <c r="AN14448" s="5"/>
      <c r="AO14448" s="5"/>
      <c r="AP14448" s="5"/>
      <c r="AQ14448" s="5"/>
      <c r="AR14448" s="5"/>
      <c r="AS14448" s="5"/>
      <c r="AT14448" s="3"/>
      <c r="AU14448" s="5"/>
      <c r="AV14448" s="3"/>
      <c r="AW14448" s="3"/>
      <c r="AX14448" s="3"/>
      <c r="AY14448" s="3"/>
      <c r="AZ14448" s="3"/>
      <c r="BA14448" s="3"/>
      <c r="BB14448" s="3"/>
      <c r="BC14448" s="3"/>
      <c r="BD14448" s="3"/>
      <c r="BE14448" s="3"/>
      <c r="BF14448" s="3"/>
      <c r="BG14448" s="3"/>
    </row>
    <row r="14449" spans="1:59" x14ac:dyDescent="0.25">
      <c r="A14449" s="2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5"/>
      <c r="AK14449" s="5"/>
      <c r="AL14449" s="3"/>
      <c r="AM14449" s="3"/>
      <c r="AN14449" s="5"/>
      <c r="AO14449" s="5"/>
      <c r="AP14449" s="5"/>
      <c r="AQ14449" s="5"/>
      <c r="AR14449" s="5"/>
      <c r="AS14449" s="5"/>
      <c r="AT14449" s="3"/>
      <c r="AU14449" s="5"/>
      <c r="AV14449" s="3"/>
      <c r="AW14449" s="3"/>
      <c r="AX14449" s="3"/>
      <c r="AY14449" s="3"/>
      <c r="AZ14449" s="3"/>
      <c r="BA14449" s="3"/>
      <c r="BB14449" s="3"/>
      <c r="BC14449" s="3"/>
      <c r="BD14449" s="3"/>
      <c r="BE14449" s="3"/>
      <c r="BF14449" s="3"/>
      <c r="BG14449" s="3"/>
    </row>
    <row r="14450" spans="1:59" x14ac:dyDescent="0.25">
      <c r="A14450" s="2"/>
      <c r="B14450" s="5"/>
      <c r="C14450" s="5"/>
      <c r="D14450" s="5"/>
      <c r="E14450" s="5"/>
      <c r="F14450" s="5"/>
      <c r="G14450" s="5"/>
      <c r="H14450" s="5"/>
      <c r="I14450" s="5"/>
      <c r="J14450" s="5"/>
      <c r="K14450" s="5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5"/>
      <c r="AK14450" s="5"/>
      <c r="AL14450" s="3"/>
      <c r="AM14450" s="3"/>
      <c r="AN14450" s="5"/>
      <c r="AO14450" s="5"/>
      <c r="AP14450" s="5"/>
      <c r="AQ14450" s="5"/>
      <c r="AR14450" s="5"/>
      <c r="AS14450" s="5"/>
      <c r="AT14450" s="3"/>
      <c r="AU14450" s="5"/>
      <c r="AV14450" s="3"/>
      <c r="AW14450" s="3"/>
      <c r="AX14450" s="3"/>
      <c r="AY14450" s="3"/>
      <c r="AZ14450" s="3"/>
      <c r="BA14450" s="3"/>
      <c r="BB14450" s="3"/>
      <c r="BC14450" s="3"/>
      <c r="BD14450" s="3"/>
      <c r="BE14450" s="3"/>
      <c r="BF14450" s="3"/>
      <c r="BG14450" s="3"/>
    </row>
    <row r="14451" spans="1:59" x14ac:dyDescent="0.25">
      <c r="A14451" s="2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5"/>
      <c r="AK14451" s="5"/>
      <c r="AL14451" s="3"/>
      <c r="AM14451" s="3"/>
      <c r="AN14451" s="5"/>
      <c r="AO14451" s="5"/>
      <c r="AP14451" s="5"/>
      <c r="AQ14451" s="5"/>
      <c r="AR14451" s="5"/>
      <c r="AS14451" s="5"/>
      <c r="AT14451" s="3"/>
      <c r="AU14451" s="5"/>
      <c r="AV14451" s="3"/>
      <c r="AW14451" s="3"/>
      <c r="AX14451" s="3"/>
      <c r="AY14451" s="3"/>
      <c r="AZ14451" s="3"/>
      <c r="BA14451" s="3"/>
      <c r="BB14451" s="3"/>
      <c r="BC14451" s="3"/>
      <c r="BD14451" s="3"/>
      <c r="BE14451" s="3"/>
      <c r="BF14451" s="3"/>
      <c r="BG14451" s="3"/>
    </row>
    <row r="14452" spans="1:59" x14ac:dyDescent="0.25">
      <c r="A14452" s="2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5"/>
      <c r="AK14452" s="5"/>
      <c r="AL14452" s="3"/>
      <c r="AM14452" s="3"/>
      <c r="AN14452" s="5"/>
      <c r="AO14452" s="5"/>
      <c r="AP14452" s="5"/>
      <c r="AQ14452" s="5"/>
      <c r="AR14452" s="5"/>
      <c r="AS14452" s="5"/>
      <c r="AT14452" s="3"/>
      <c r="AU14452" s="5"/>
      <c r="AV14452" s="3"/>
      <c r="AW14452" s="3"/>
      <c r="AX14452" s="3"/>
      <c r="AY14452" s="3"/>
      <c r="AZ14452" s="3"/>
      <c r="BA14452" s="3"/>
      <c r="BB14452" s="3"/>
      <c r="BC14452" s="3"/>
      <c r="BD14452" s="3"/>
      <c r="BE14452" s="3"/>
      <c r="BF14452" s="3"/>
      <c r="BG14452" s="3"/>
    </row>
    <row r="14453" spans="1:59" x14ac:dyDescent="0.25">
      <c r="A14453" s="2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5"/>
      <c r="AK14453" s="5"/>
      <c r="AL14453" s="3"/>
      <c r="AM14453" s="3"/>
      <c r="AN14453" s="5"/>
      <c r="AO14453" s="5"/>
      <c r="AP14453" s="5"/>
      <c r="AQ14453" s="5"/>
      <c r="AR14453" s="5"/>
      <c r="AS14453" s="5"/>
      <c r="AT14453" s="3"/>
      <c r="AU14453" s="5"/>
      <c r="AV14453" s="3"/>
      <c r="AW14453" s="3"/>
      <c r="AX14453" s="3"/>
      <c r="AY14453" s="3"/>
      <c r="AZ14453" s="3"/>
      <c r="BA14453" s="3"/>
      <c r="BB14453" s="3"/>
      <c r="BC14453" s="3"/>
      <c r="BD14453" s="3"/>
      <c r="BE14453" s="3"/>
      <c r="BF14453" s="3"/>
      <c r="BG14453" s="3"/>
    </row>
    <row r="14454" spans="1:59" x14ac:dyDescent="0.25">
      <c r="A14454" s="2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5"/>
      <c r="AK14454" s="5"/>
      <c r="AL14454" s="3"/>
      <c r="AM14454" s="3"/>
      <c r="AN14454" s="5"/>
      <c r="AO14454" s="5"/>
      <c r="AP14454" s="5"/>
      <c r="AQ14454" s="5"/>
      <c r="AR14454" s="5"/>
      <c r="AS14454" s="5"/>
      <c r="AT14454" s="3"/>
      <c r="AU14454" s="5"/>
      <c r="AV14454" s="3"/>
      <c r="AW14454" s="3"/>
      <c r="AX14454" s="3"/>
      <c r="AY14454" s="3"/>
      <c r="AZ14454" s="3"/>
      <c r="BA14454" s="3"/>
      <c r="BB14454" s="3"/>
      <c r="BC14454" s="3"/>
      <c r="BD14454" s="3"/>
      <c r="BE14454" s="3"/>
      <c r="BF14454" s="3"/>
      <c r="BG14454" s="3"/>
    </row>
    <row r="14455" spans="1:59" x14ac:dyDescent="0.25">
      <c r="A14455" s="2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5"/>
      <c r="AK14455" s="5"/>
      <c r="AL14455" s="3"/>
      <c r="AM14455" s="3"/>
      <c r="AN14455" s="5"/>
      <c r="AO14455" s="5"/>
      <c r="AP14455" s="5"/>
      <c r="AQ14455" s="5"/>
      <c r="AR14455" s="5"/>
      <c r="AS14455" s="5"/>
      <c r="AT14455" s="3"/>
      <c r="AU14455" s="5"/>
      <c r="AV14455" s="3"/>
      <c r="AW14455" s="3"/>
      <c r="AX14455" s="3"/>
      <c r="AY14455" s="3"/>
      <c r="AZ14455" s="3"/>
      <c r="BA14455" s="3"/>
      <c r="BB14455" s="3"/>
      <c r="BC14455" s="3"/>
      <c r="BD14455" s="3"/>
      <c r="BE14455" s="3"/>
      <c r="BF14455" s="3"/>
      <c r="BG14455" s="3"/>
    </row>
    <row r="14456" spans="1:59" x14ac:dyDescent="0.25">
      <c r="A14456" s="2"/>
      <c r="B14456" s="5"/>
      <c r="C14456" s="5"/>
      <c r="D14456" s="5"/>
      <c r="E14456" s="5"/>
      <c r="F14456" s="5"/>
      <c r="G14456" s="5"/>
      <c r="H14456" s="5"/>
      <c r="I14456" s="5"/>
      <c r="J14456" s="5"/>
      <c r="K14456" s="5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5"/>
      <c r="AK14456" s="5"/>
      <c r="AL14456" s="3"/>
      <c r="AM14456" s="3"/>
      <c r="AN14456" s="5"/>
      <c r="AO14456" s="5"/>
      <c r="AP14456" s="5"/>
      <c r="AQ14456" s="5"/>
      <c r="AR14456" s="5"/>
      <c r="AS14456" s="5"/>
      <c r="AT14456" s="3"/>
      <c r="AU14456" s="5"/>
      <c r="AV14456" s="3"/>
      <c r="AW14456" s="3"/>
      <c r="AX14456" s="3"/>
      <c r="AY14456" s="3"/>
      <c r="AZ14456" s="3"/>
      <c r="BA14456" s="3"/>
      <c r="BB14456" s="3"/>
      <c r="BC14456" s="3"/>
      <c r="BD14456" s="3"/>
      <c r="BE14456" s="3"/>
      <c r="BF14456" s="3"/>
      <c r="BG14456" s="3"/>
    </row>
    <row r="14457" spans="1:59" x14ac:dyDescent="0.25">
      <c r="A14457" s="2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5"/>
      <c r="AK14457" s="5"/>
      <c r="AL14457" s="3"/>
      <c r="AM14457" s="3"/>
      <c r="AN14457" s="5"/>
      <c r="AO14457" s="5"/>
      <c r="AP14457" s="5"/>
      <c r="AQ14457" s="5"/>
      <c r="AR14457" s="5"/>
      <c r="AS14457" s="5"/>
      <c r="AT14457" s="3"/>
      <c r="AU14457" s="5"/>
      <c r="AV14457" s="3"/>
      <c r="AW14457" s="3"/>
      <c r="AX14457" s="3"/>
      <c r="AY14457" s="3"/>
      <c r="AZ14457" s="3"/>
      <c r="BA14457" s="3"/>
      <c r="BB14457" s="3"/>
      <c r="BC14457" s="3"/>
      <c r="BD14457" s="3"/>
      <c r="BE14457" s="3"/>
      <c r="BF14457" s="3"/>
      <c r="BG14457" s="3"/>
    </row>
    <row r="14458" spans="1:59" x14ac:dyDescent="0.25">
      <c r="A14458" s="2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5"/>
      <c r="AK14458" s="5"/>
      <c r="AL14458" s="3"/>
      <c r="AM14458" s="3"/>
      <c r="AN14458" s="5"/>
      <c r="AO14458" s="5"/>
      <c r="AP14458" s="5"/>
      <c r="AQ14458" s="5"/>
      <c r="AR14458" s="5"/>
      <c r="AS14458" s="5"/>
      <c r="AT14458" s="3"/>
      <c r="AU14458" s="5"/>
      <c r="AV14458" s="3"/>
      <c r="AW14458" s="3"/>
      <c r="AX14458" s="3"/>
      <c r="AY14458" s="3"/>
      <c r="AZ14458" s="3"/>
      <c r="BA14458" s="3"/>
      <c r="BB14458" s="3"/>
      <c r="BC14458" s="3"/>
      <c r="BD14458" s="3"/>
      <c r="BE14458" s="3"/>
      <c r="BF14458" s="3"/>
      <c r="BG14458" s="3"/>
    </row>
    <row r="14459" spans="1:59" x14ac:dyDescent="0.25">
      <c r="A14459" s="2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5"/>
      <c r="AK14459" s="5"/>
      <c r="AL14459" s="3"/>
      <c r="AM14459" s="3"/>
      <c r="AN14459" s="5"/>
      <c r="AO14459" s="5"/>
      <c r="AP14459" s="5"/>
      <c r="AQ14459" s="5"/>
      <c r="AR14459" s="5"/>
      <c r="AS14459" s="5"/>
      <c r="AT14459" s="3"/>
      <c r="AU14459" s="5"/>
      <c r="AV14459" s="3"/>
      <c r="AW14459" s="3"/>
      <c r="AX14459" s="3"/>
      <c r="AY14459" s="3"/>
      <c r="AZ14459" s="3"/>
      <c r="BA14459" s="3"/>
      <c r="BB14459" s="3"/>
      <c r="BC14459" s="3"/>
      <c r="BD14459" s="3"/>
      <c r="BE14459" s="3"/>
      <c r="BF14459" s="3"/>
      <c r="BG14459" s="3"/>
    </row>
    <row r="14460" spans="1:59" x14ac:dyDescent="0.25">
      <c r="A14460" s="2"/>
      <c r="B14460" s="5"/>
      <c r="C14460" s="5"/>
      <c r="D14460" s="5"/>
      <c r="E14460" s="5"/>
      <c r="F14460" s="5"/>
      <c r="G14460" s="5"/>
      <c r="H14460" s="5"/>
      <c r="I14460" s="5"/>
      <c r="J14460" s="5"/>
      <c r="K14460" s="5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5"/>
      <c r="AK14460" s="5"/>
      <c r="AL14460" s="3"/>
      <c r="AM14460" s="3"/>
      <c r="AN14460" s="5"/>
      <c r="AO14460" s="5"/>
      <c r="AP14460" s="5"/>
      <c r="AQ14460" s="5"/>
      <c r="AR14460" s="5"/>
      <c r="AS14460" s="5"/>
      <c r="AT14460" s="3"/>
      <c r="AU14460" s="5"/>
      <c r="AV14460" s="3"/>
      <c r="AW14460" s="3"/>
      <c r="AX14460" s="3"/>
      <c r="AY14460" s="3"/>
      <c r="AZ14460" s="3"/>
      <c r="BA14460" s="3"/>
      <c r="BB14460" s="3"/>
      <c r="BC14460" s="3"/>
      <c r="BD14460" s="3"/>
      <c r="BE14460" s="3"/>
      <c r="BF14460" s="3"/>
      <c r="BG14460" s="3"/>
    </row>
    <row r="14461" spans="1:59" x14ac:dyDescent="0.25">
      <c r="A14461" s="2"/>
      <c r="B14461" s="5"/>
      <c r="C14461" s="5"/>
      <c r="D14461" s="5"/>
      <c r="E14461" s="5"/>
      <c r="F14461" s="5"/>
      <c r="G14461" s="5"/>
      <c r="H14461" s="5"/>
      <c r="I14461" s="5"/>
      <c r="J14461" s="5"/>
      <c r="K14461" s="5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5"/>
      <c r="AK14461" s="5"/>
      <c r="AL14461" s="3"/>
      <c r="AM14461" s="3"/>
      <c r="AN14461" s="5"/>
      <c r="AO14461" s="5"/>
      <c r="AP14461" s="5"/>
      <c r="AQ14461" s="5"/>
      <c r="AR14461" s="5"/>
      <c r="AS14461" s="5"/>
      <c r="AT14461" s="3"/>
      <c r="AU14461" s="5"/>
      <c r="AV14461" s="3"/>
      <c r="AW14461" s="3"/>
      <c r="AX14461" s="3"/>
      <c r="AY14461" s="3"/>
      <c r="AZ14461" s="3"/>
      <c r="BA14461" s="3"/>
      <c r="BB14461" s="3"/>
      <c r="BC14461" s="3"/>
      <c r="BD14461" s="3"/>
      <c r="BE14461" s="3"/>
      <c r="BF14461" s="3"/>
      <c r="BG14461" s="3"/>
    </row>
    <row r="14462" spans="1:59" x14ac:dyDescent="0.25">
      <c r="A14462" s="2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5"/>
      <c r="AK14462" s="5"/>
      <c r="AL14462" s="3"/>
      <c r="AM14462" s="3"/>
      <c r="AN14462" s="5"/>
      <c r="AO14462" s="5"/>
      <c r="AP14462" s="5"/>
      <c r="AQ14462" s="5"/>
      <c r="AR14462" s="5"/>
      <c r="AS14462" s="5"/>
      <c r="AT14462" s="3"/>
      <c r="AU14462" s="5"/>
      <c r="AV14462" s="3"/>
      <c r="AW14462" s="3"/>
      <c r="AX14462" s="3"/>
      <c r="AY14462" s="3"/>
      <c r="AZ14462" s="3"/>
      <c r="BA14462" s="3"/>
      <c r="BB14462" s="3"/>
      <c r="BC14462" s="3"/>
      <c r="BD14462" s="3"/>
      <c r="BE14462" s="3"/>
      <c r="BF14462" s="3"/>
      <c r="BG14462" s="3"/>
    </row>
    <row r="14463" spans="1:59" x14ac:dyDescent="0.25">
      <c r="A14463" s="2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5"/>
      <c r="AK14463" s="5"/>
      <c r="AL14463" s="3"/>
      <c r="AM14463" s="3"/>
      <c r="AN14463" s="5"/>
      <c r="AO14463" s="5"/>
      <c r="AP14463" s="5"/>
      <c r="AQ14463" s="5"/>
      <c r="AR14463" s="5"/>
      <c r="AS14463" s="5"/>
      <c r="AT14463" s="3"/>
      <c r="AU14463" s="5"/>
      <c r="AV14463" s="3"/>
      <c r="AW14463" s="3"/>
      <c r="AX14463" s="3"/>
      <c r="AY14463" s="3"/>
      <c r="AZ14463" s="3"/>
      <c r="BA14463" s="3"/>
      <c r="BB14463" s="3"/>
      <c r="BC14463" s="3"/>
      <c r="BD14463" s="3"/>
      <c r="BE14463" s="3"/>
      <c r="BF14463" s="3"/>
      <c r="BG14463" s="3"/>
    </row>
    <row r="14464" spans="1:59" x14ac:dyDescent="0.25">
      <c r="A14464" s="2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5"/>
      <c r="AK14464" s="5"/>
      <c r="AL14464" s="3"/>
      <c r="AM14464" s="3"/>
      <c r="AN14464" s="5"/>
      <c r="AO14464" s="5"/>
      <c r="AP14464" s="5"/>
      <c r="AQ14464" s="5"/>
      <c r="AR14464" s="5"/>
      <c r="AS14464" s="5"/>
      <c r="AT14464" s="3"/>
      <c r="AU14464" s="5"/>
      <c r="AV14464" s="3"/>
      <c r="AW14464" s="3"/>
      <c r="AX14464" s="3"/>
      <c r="AY14464" s="3"/>
      <c r="AZ14464" s="3"/>
      <c r="BA14464" s="3"/>
      <c r="BB14464" s="3"/>
      <c r="BC14464" s="3"/>
      <c r="BD14464" s="3"/>
      <c r="BE14464" s="3"/>
      <c r="BF14464" s="3"/>
      <c r="BG14464" s="3"/>
    </row>
    <row r="14465" spans="1:59" x14ac:dyDescent="0.25">
      <c r="A14465" s="2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5"/>
      <c r="AK14465" s="5"/>
      <c r="AL14465" s="3"/>
      <c r="AM14465" s="3"/>
      <c r="AN14465" s="5"/>
      <c r="AO14465" s="5"/>
      <c r="AP14465" s="5"/>
      <c r="AQ14465" s="5"/>
      <c r="AR14465" s="5"/>
      <c r="AS14465" s="5"/>
      <c r="AT14465" s="3"/>
      <c r="AU14465" s="5"/>
      <c r="AV14465" s="3"/>
      <c r="AW14465" s="3"/>
      <c r="AX14465" s="3"/>
      <c r="AY14465" s="3"/>
      <c r="AZ14465" s="3"/>
      <c r="BA14465" s="3"/>
      <c r="BB14465" s="3"/>
      <c r="BC14465" s="3"/>
      <c r="BD14465" s="3"/>
      <c r="BE14465" s="3"/>
      <c r="BF14465" s="3"/>
      <c r="BG14465" s="3"/>
    </row>
    <row r="14466" spans="1:59" x14ac:dyDescent="0.25">
      <c r="A14466" s="2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5"/>
      <c r="AK14466" s="5"/>
      <c r="AL14466" s="3"/>
      <c r="AM14466" s="3"/>
      <c r="AN14466" s="5"/>
      <c r="AO14466" s="5"/>
      <c r="AP14466" s="5"/>
      <c r="AQ14466" s="5"/>
      <c r="AR14466" s="5"/>
      <c r="AS14466" s="5"/>
      <c r="AT14466" s="3"/>
      <c r="AU14466" s="5"/>
      <c r="AV14466" s="3"/>
      <c r="AW14466" s="3"/>
      <c r="AX14466" s="3"/>
      <c r="AY14466" s="3"/>
      <c r="AZ14466" s="3"/>
      <c r="BA14466" s="3"/>
      <c r="BB14466" s="3"/>
      <c r="BC14466" s="3"/>
      <c r="BD14466" s="3"/>
      <c r="BE14466" s="3"/>
      <c r="BF14466" s="3"/>
      <c r="BG14466" s="3"/>
    </row>
    <row r="14467" spans="1:59" x14ac:dyDescent="0.25">
      <c r="A14467" s="2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5"/>
      <c r="AK14467" s="5"/>
      <c r="AL14467" s="3"/>
      <c r="AM14467" s="3"/>
      <c r="AN14467" s="5"/>
      <c r="AO14467" s="5"/>
      <c r="AP14467" s="5"/>
      <c r="AQ14467" s="5"/>
      <c r="AR14467" s="5"/>
      <c r="AS14467" s="5"/>
      <c r="AT14467" s="3"/>
      <c r="AU14467" s="5"/>
      <c r="AV14467" s="3"/>
      <c r="AW14467" s="3"/>
      <c r="AX14467" s="3"/>
      <c r="AY14467" s="3"/>
      <c r="AZ14467" s="3"/>
      <c r="BA14467" s="3"/>
      <c r="BB14467" s="3"/>
      <c r="BC14467" s="3"/>
      <c r="BD14467" s="3"/>
      <c r="BE14467" s="3"/>
      <c r="BF14467" s="3"/>
      <c r="BG14467" s="3"/>
    </row>
    <row r="14468" spans="1:59" x14ac:dyDescent="0.25">
      <c r="A14468" s="2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5"/>
      <c r="AK14468" s="5"/>
      <c r="AL14468" s="3"/>
      <c r="AM14468" s="3"/>
      <c r="AN14468" s="5"/>
      <c r="AO14468" s="5"/>
      <c r="AP14468" s="5"/>
      <c r="AQ14468" s="5"/>
      <c r="AR14468" s="5"/>
      <c r="AS14468" s="5"/>
      <c r="AT14468" s="3"/>
      <c r="AU14468" s="5"/>
      <c r="AV14468" s="3"/>
      <c r="AW14468" s="3"/>
      <c r="AX14468" s="3"/>
      <c r="AY14468" s="3"/>
      <c r="AZ14468" s="3"/>
      <c r="BA14468" s="3"/>
      <c r="BB14468" s="3"/>
      <c r="BC14468" s="3"/>
      <c r="BD14468" s="3"/>
      <c r="BE14468" s="3"/>
      <c r="BF14468" s="3"/>
      <c r="BG14468" s="3"/>
    </row>
    <row r="14469" spans="1:59" x14ac:dyDescent="0.25">
      <c r="A14469" s="2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5"/>
      <c r="AK14469" s="5"/>
      <c r="AL14469" s="3"/>
      <c r="AM14469" s="3"/>
      <c r="AN14469" s="5"/>
      <c r="AO14469" s="5"/>
      <c r="AP14469" s="5"/>
      <c r="AQ14469" s="5"/>
      <c r="AR14469" s="5"/>
      <c r="AS14469" s="5"/>
      <c r="AT14469" s="3"/>
      <c r="AU14469" s="5"/>
      <c r="AV14469" s="3"/>
      <c r="AW14469" s="3"/>
      <c r="AX14469" s="3"/>
      <c r="AY14469" s="3"/>
      <c r="AZ14469" s="3"/>
      <c r="BA14469" s="3"/>
      <c r="BB14469" s="3"/>
      <c r="BC14469" s="3"/>
      <c r="BD14469" s="3"/>
      <c r="BE14469" s="3"/>
      <c r="BF14469" s="3"/>
      <c r="BG14469" s="3"/>
    </row>
    <row r="14470" spans="1:59" x14ac:dyDescent="0.25">
      <c r="A14470" s="2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5"/>
      <c r="AK14470" s="5"/>
      <c r="AL14470" s="3"/>
      <c r="AM14470" s="3"/>
      <c r="AN14470" s="5"/>
      <c r="AO14470" s="5"/>
      <c r="AP14470" s="5"/>
      <c r="AQ14470" s="5"/>
      <c r="AR14470" s="5"/>
      <c r="AS14470" s="5"/>
      <c r="AT14470" s="3"/>
      <c r="AU14470" s="5"/>
      <c r="AV14470" s="3"/>
      <c r="AW14470" s="3"/>
      <c r="AX14470" s="3"/>
      <c r="AY14470" s="3"/>
      <c r="AZ14470" s="3"/>
      <c r="BA14470" s="3"/>
      <c r="BB14470" s="3"/>
      <c r="BC14470" s="3"/>
      <c r="BD14470" s="3"/>
      <c r="BE14470" s="3"/>
      <c r="BF14470" s="3"/>
      <c r="BG14470" s="3"/>
    </row>
    <row r="14471" spans="1:59" x14ac:dyDescent="0.25">
      <c r="A14471" s="2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5"/>
      <c r="AK14471" s="5"/>
      <c r="AL14471" s="3"/>
      <c r="AM14471" s="3"/>
      <c r="AN14471" s="5"/>
      <c r="AO14471" s="5"/>
      <c r="AP14471" s="5"/>
      <c r="AQ14471" s="5"/>
      <c r="AR14471" s="5"/>
      <c r="AS14471" s="5"/>
      <c r="AT14471" s="3"/>
      <c r="AU14471" s="5"/>
      <c r="AV14471" s="3"/>
      <c r="AW14471" s="3"/>
      <c r="AX14471" s="3"/>
      <c r="AY14471" s="3"/>
      <c r="AZ14471" s="3"/>
      <c r="BA14471" s="3"/>
      <c r="BB14471" s="3"/>
      <c r="BC14471" s="3"/>
      <c r="BD14471" s="3"/>
      <c r="BE14471" s="3"/>
      <c r="BF14471" s="3"/>
      <c r="BG14471" s="3"/>
    </row>
    <row r="14472" spans="1:59" x14ac:dyDescent="0.25">
      <c r="A14472" s="2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5"/>
      <c r="AK14472" s="5"/>
      <c r="AL14472" s="3"/>
      <c r="AM14472" s="3"/>
      <c r="AN14472" s="5"/>
      <c r="AO14472" s="5"/>
      <c r="AP14472" s="5"/>
      <c r="AQ14472" s="5"/>
      <c r="AR14472" s="5"/>
      <c r="AS14472" s="5"/>
      <c r="AT14472" s="3"/>
      <c r="AU14472" s="5"/>
      <c r="AV14472" s="3"/>
      <c r="AW14472" s="3"/>
      <c r="AX14472" s="3"/>
      <c r="AY14472" s="3"/>
      <c r="AZ14472" s="3"/>
      <c r="BA14472" s="3"/>
      <c r="BB14472" s="3"/>
      <c r="BC14472" s="3"/>
      <c r="BD14472" s="3"/>
      <c r="BE14472" s="3"/>
      <c r="BF14472" s="3"/>
      <c r="BG14472" s="3"/>
    </row>
    <row r="14473" spans="1:59" x14ac:dyDescent="0.25">
      <c r="A14473" s="2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5"/>
      <c r="AK14473" s="5"/>
      <c r="AL14473" s="3"/>
      <c r="AM14473" s="3"/>
      <c r="AN14473" s="5"/>
      <c r="AO14473" s="5"/>
      <c r="AP14473" s="5"/>
      <c r="AQ14473" s="5"/>
      <c r="AR14473" s="5"/>
      <c r="AS14473" s="5"/>
      <c r="AT14473" s="3"/>
      <c r="AU14473" s="5"/>
      <c r="AV14473" s="3"/>
      <c r="AW14473" s="3"/>
      <c r="AX14473" s="3"/>
      <c r="AY14473" s="3"/>
      <c r="AZ14473" s="3"/>
      <c r="BA14473" s="3"/>
      <c r="BB14473" s="3"/>
      <c r="BC14473" s="3"/>
      <c r="BD14473" s="3"/>
      <c r="BE14473" s="3"/>
      <c r="BF14473" s="3"/>
      <c r="BG14473" s="3"/>
    </row>
    <row r="14474" spans="1:59" x14ac:dyDescent="0.25">
      <c r="A14474" s="2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5"/>
      <c r="AK14474" s="5"/>
      <c r="AL14474" s="3"/>
      <c r="AM14474" s="3"/>
      <c r="AN14474" s="5"/>
      <c r="AO14474" s="5"/>
      <c r="AP14474" s="5"/>
      <c r="AQ14474" s="5"/>
      <c r="AR14474" s="5"/>
      <c r="AS14474" s="5"/>
      <c r="AT14474" s="3"/>
      <c r="AU14474" s="5"/>
      <c r="AV14474" s="3"/>
      <c r="AW14474" s="3"/>
      <c r="AX14474" s="3"/>
      <c r="AY14474" s="3"/>
      <c r="AZ14474" s="3"/>
      <c r="BA14474" s="3"/>
      <c r="BB14474" s="3"/>
      <c r="BC14474" s="3"/>
      <c r="BD14474" s="3"/>
      <c r="BE14474" s="3"/>
      <c r="BF14474" s="3"/>
      <c r="BG14474" s="3"/>
    </row>
    <row r="14475" spans="1:59" x14ac:dyDescent="0.25">
      <c r="A14475" s="2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5"/>
      <c r="AK14475" s="5"/>
      <c r="AL14475" s="3"/>
      <c r="AM14475" s="3"/>
      <c r="AN14475" s="5"/>
      <c r="AO14475" s="5"/>
      <c r="AP14475" s="5"/>
      <c r="AQ14475" s="5"/>
      <c r="AR14475" s="5"/>
      <c r="AS14475" s="5"/>
      <c r="AT14475" s="3"/>
      <c r="AU14475" s="5"/>
      <c r="AV14475" s="3"/>
      <c r="AW14475" s="3"/>
      <c r="AX14475" s="3"/>
      <c r="AY14475" s="3"/>
      <c r="AZ14475" s="3"/>
      <c r="BA14475" s="3"/>
      <c r="BB14475" s="3"/>
      <c r="BC14475" s="3"/>
      <c r="BD14475" s="3"/>
      <c r="BE14475" s="3"/>
      <c r="BF14475" s="3"/>
      <c r="BG14475" s="3"/>
    </row>
    <row r="14476" spans="1:59" x14ac:dyDescent="0.25">
      <c r="A14476" s="2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5"/>
      <c r="AK14476" s="5"/>
      <c r="AL14476" s="3"/>
      <c r="AM14476" s="3"/>
      <c r="AN14476" s="5"/>
      <c r="AO14476" s="5"/>
      <c r="AP14476" s="5"/>
      <c r="AQ14476" s="5"/>
      <c r="AR14476" s="5"/>
      <c r="AS14476" s="5"/>
      <c r="AT14476" s="3"/>
      <c r="AU14476" s="5"/>
      <c r="AV14476" s="3"/>
      <c r="AW14476" s="3"/>
      <c r="AX14476" s="3"/>
      <c r="AY14476" s="3"/>
      <c r="AZ14476" s="3"/>
      <c r="BA14476" s="3"/>
      <c r="BB14476" s="3"/>
      <c r="BC14476" s="3"/>
      <c r="BD14476" s="3"/>
      <c r="BE14476" s="3"/>
      <c r="BF14476" s="3"/>
      <c r="BG14476" s="3"/>
    </row>
    <row r="14477" spans="1:59" x14ac:dyDescent="0.25">
      <c r="A14477" s="2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5"/>
      <c r="AK14477" s="5"/>
      <c r="AL14477" s="3"/>
      <c r="AM14477" s="3"/>
      <c r="AN14477" s="5"/>
      <c r="AO14477" s="5"/>
      <c r="AP14477" s="5"/>
      <c r="AQ14477" s="5"/>
      <c r="AR14477" s="5"/>
      <c r="AS14477" s="5"/>
      <c r="AT14477" s="3"/>
      <c r="AU14477" s="5"/>
      <c r="AV14477" s="3"/>
      <c r="AW14477" s="3"/>
      <c r="AX14477" s="3"/>
      <c r="AY14477" s="3"/>
      <c r="AZ14477" s="3"/>
      <c r="BA14477" s="3"/>
      <c r="BB14477" s="3"/>
      <c r="BC14477" s="3"/>
      <c r="BD14477" s="3"/>
      <c r="BE14477" s="3"/>
      <c r="BF14477" s="3"/>
      <c r="BG14477" s="3"/>
    </row>
    <row r="14478" spans="1:59" x14ac:dyDescent="0.25">
      <c r="A14478" s="2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5"/>
      <c r="AK14478" s="5"/>
      <c r="AL14478" s="3"/>
      <c r="AM14478" s="3"/>
      <c r="AN14478" s="5"/>
      <c r="AO14478" s="5"/>
      <c r="AP14478" s="5"/>
      <c r="AQ14478" s="5"/>
      <c r="AR14478" s="5"/>
      <c r="AS14478" s="5"/>
      <c r="AT14478" s="3"/>
      <c r="AU14478" s="5"/>
      <c r="AV14478" s="3"/>
      <c r="AW14478" s="3"/>
      <c r="AX14478" s="3"/>
      <c r="AY14478" s="3"/>
      <c r="AZ14478" s="3"/>
      <c r="BA14478" s="3"/>
      <c r="BB14478" s="3"/>
      <c r="BC14478" s="3"/>
      <c r="BD14478" s="3"/>
      <c r="BE14478" s="3"/>
      <c r="BF14478" s="3"/>
      <c r="BG14478" s="3"/>
    </row>
    <row r="14479" spans="1:59" x14ac:dyDescent="0.25">
      <c r="A14479" s="2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5"/>
      <c r="AK14479" s="5"/>
      <c r="AL14479" s="3"/>
      <c r="AM14479" s="3"/>
      <c r="AN14479" s="5"/>
      <c r="AO14479" s="5"/>
      <c r="AP14479" s="5"/>
      <c r="AQ14479" s="5"/>
      <c r="AR14479" s="5"/>
      <c r="AS14479" s="5"/>
      <c r="AT14479" s="3"/>
      <c r="AU14479" s="5"/>
      <c r="AV14479" s="3"/>
      <c r="AW14479" s="3"/>
      <c r="AX14479" s="3"/>
      <c r="AY14479" s="3"/>
      <c r="AZ14479" s="3"/>
      <c r="BA14479" s="3"/>
      <c r="BB14479" s="3"/>
      <c r="BC14479" s="3"/>
      <c r="BD14479" s="3"/>
      <c r="BE14479" s="3"/>
      <c r="BF14479" s="3"/>
      <c r="BG14479" s="3"/>
    </row>
    <row r="14480" spans="1:59" x14ac:dyDescent="0.25">
      <c r="A14480" s="2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5"/>
      <c r="AK14480" s="5"/>
      <c r="AL14480" s="3"/>
      <c r="AM14480" s="3"/>
      <c r="AN14480" s="5"/>
      <c r="AO14480" s="5"/>
      <c r="AP14480" s="5"/>
      <c r="AQ14480" s="5"/>
      <c r="AR14480" s="5"/>
      <c r="AS14480" s="5"/>
      <c r="AT14480" s="3"/>
      <c r="AU14480" s="5"/>
      <c r="AV14480" s="3"/>
      <c r="AW14480" s="3"/>
      <c r="AX14480" s="3"/>
      <c r="AY14480" s="3"/>
      <c r="AZ14480" s="3"/>
      <c r="BA14480" s="3"/>
      <c r="BB14480" s="3"/>
      <c r="BC14480" s="3"/>
      <c r="BD14480" s="3"/>
      <c r="BE14480" s="3"/>
      <c r="BF14480" s="3"/>
      <c r="BG14480" s="3"/>
    </row>
    <row r="14481" spans="1:59" x14ac:dyDescent="0.25">
      <c r="A14481" s="2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5"/>
      <c r="AK14481" s="5"/>
      <c r="AL14481" s="3"/>
      <c r="AM14481" s="3"/>
      <c r="AN14481" s="5"/>
      <c r="AO14481" s="5"/>
      <c r="AP14481" s="5"/>
      <c r="AQ14481" s="5"/>
      <c r="AR14481" s="5"/>
      <c r="AS14481" s="5"/>
      <c r="AT14481" s="3"/>
      <c r="AU14481" s="5"/>
      <c r="AV14481" s="3"/>
      <c r="AW14481" s="3"/>
      <c r="AX14481" s="3"/>
      <c r="AY14481" s="3"/>
      <c r="AZ14481" s="3"/>
      <c r="BA14481" s="3"/>
      <c r="BB14481" s="3"/>
      <c r="BC14481" s="3"/>
      <c r="BD14481" s="3"/>
      <c r="BE14481" s="3"/>
      <c r="BF14481" s="3"/>
      <c r="BG14481" s="3"/>
    </row>
    <row r="14482" spans="1:59" x14ac:dyDescent="0.25">
      <c r="A14482" s="2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5"/>
      <c r="AK14482" s="5"/>
      <c r="AL14482" s="3"/>
      <c r="AM14482" s="3"/>
      <c r="AN14482" s="5"/>
      <c r="AO14482" s="5"/>
      <c r="AP14482" s="5"/>
      <c r="AQ14482" s="5"/>
      <c r="AR14482" s="5"/>
      <c r="AS14482" s="5"/>
      <c r="AT14482" s="3"/>
      <c r="AU14482" s="5"/>
      <c r="AV14482" s="3"/>
      <c r="AW14482" s="3"/>
      <c r="AX14482" s="3"/>
      <c r="AY14482" s="3"/>
      <c r="AZ14482" s="3"/>
      <c r="BA14482" s="3"/>
      <c r="BB14482" s="3"/>
      <c r="BC14482" s="3"/>
      <c r="BD14482" s="3"/>
      <c r="BE14482" s="3"/>
      <c r="BF14482" s="3"/>
      <c r="BG14482" s="3"/>
    </row>
    <row r="14483" spans="1:59" x14ac:dyDescent="0.25">
      <c r="A14483" s="2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5"/>
      <c r="AK14483" s="5"/>
      <c r="AL14483" s="3"/>
      <c r="AM14483" s="3"/>
      <c r="AN14483" s="5"/>
      <c r="AO14483" s="5"/>
      <c r="AP14483" s="5"/>
      <c r="AQ14483" s="5"/>
      <c r="AR14483" s="5"/>
      <c r="AS14483" s="5"/>
      <c r="AT14483" s="3"/>
      <c r="AU14483" s="5"/>
      <c r="AV14483" s="3"/>
      <c r="AW14483" s="3"/>
      <c r="AX14483" s="3"/>
      <c r="AY14483" s="3"/>
      <c r="AZ14483" s="3"/>
      <c r="BA14483" s="3"/>
      <c r="BB14483" s="3"/>
      <c r="BC14483" s="3"/>
      <c r="BD14483" s="3"/>
      <c r="BE14483" s="3"/>
      <c r="BF14483" s="3"/>
      <c r="BG14483" s="3"/>
    </row>
    <row r="14484" spans="1:59" x14ac:dyDescent="0.25">
      <c r="A14484" s="2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5"/>
      <c r="AK14484" s="5"/>
      <c r="AL14484" s="3"/>
      <c r="AM14484" s="3"/>
      <c r="AN14484" s="5"/>
      <c r="AO14484" s="5"/>
      <c r="AP14484" s="5"/>
      <c r="AQ14484" s="5"/>
      <c r="AR14484" s="5"/>
      <c r="AS14484" s="5"/>
      <c r="AT14484" s="3"/>
      <c r="AU14484" s="5"/>
      <c r="AV14484" s="3"/>
      <c r="AW14484" s="3"/>
      <c r="AX14484" s="3"/>
      <c r="AY14484" s="3"/>
      <c r="AZ14484" s="3"/>
      <c r="BA14484" s="3"/>
      <c r="BB14484" s="3"/>
      <c r="BC14484" s="3"/>
      <c r="BD14484" s="3"/>
      <c r="BE14484" s="3"/>
      <c r="BF14484" s="3"/>
      <c r="BG14484" s="3"/>
    </row>
    <row r="14485" spans="1:59" x14ac:dyDescent="0.25">
      <c r="A14485" s="2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5"/>
      <c r="AK14485" s="5"/>
      <c r="AL14485" s="3"/>
      <c r="AM14485" s="3"/>
      <c r="AN14485" s="5"/>
      <c r="AO14485" s="5"/>
      <c r="AP14485" s="5"/>
      <c r="AQ14485" s="5"/>
      <c r="AR14485" s="5"/>
      <c r="AS14485" s="5"/>
      <c r="AT14485" s="3"/>
      <c r="AU14485" s="5"/>
      <c r="AV14485" s="3"/>
      <c r="AW14485" s="3"/>
      <c r="AX14485" s="3"/>
      <c r="AY14485" s="3"/>
      <c r="AZ14485" s="3"/>
      <c r="BA14485" s="3"/>
      <c r="BB14485" s="3"/>
      <c r="BC14485" s="3"/>
      <c r="BD14485" s="3"/>
      <c r="BE14485" s="3"/>
      <c r="BF14485" s="3"/>
      <c r="BG14485" s="3"/>
    </row>
    <row r="14486" spans="1:59" x14ac:dyDescent="0.25">
      <c r="A14486" s="2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5"/>
      <c r="AK14486" s="5"/>
      <c r="AL14486" s="3"/>
      <c r="AM14486" s="3"/>
      <c r="AN14486" s="5"/>
      <c r="AO14486" s="5"/>
      <c r="AP14486" s="5"/>
      <c r="AQ14486" s="5"/>
      <c r="AR14486" s="5"/>
      <c r="AS14486" s="5"/>
      <c r="AT14486" s="3"/>
      <c r="AU14486" s="5"/>
      <c r="AV14486" s="3"/>
      <c r="AW14486" s="3"/>
      <c r="AX14486" s="3"/>
      <c r="AY14486" s="3"/>
      <c r="AZ14486" s="3"/>
      <c r="BA14486" s="3"/>
      <c r="BB14486" s="3"/>
      <c r="BC14486" s="3"/>
      <c r="BD14486" s="3"/>
      <c r="BE14486" s="3"/>
      <c r="BF14486" s="3"/>
      <c r="BG14486" s="3"/>
    </row>
    <row r="14487" spans="1:59" x14ac:dyDescent="0.25">
      <c r="A14487" s="2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5"/>
      <c r="AK14487" s="5"/>
      <c r="AL14487" s="3"/>
      <c r="AM14487" s="3"/>
      <c r="AN14487" s="5"/>
      <c r="AO14487" s="5"/>
      <c r="AP14487" s="5"/>
      <c r="AQ14487" s="5"/>
      <c r="AR14487" s="5"/>
      <c r="AS14487" s="5"/>
      <c r="AT14487" s="3"/>
      <c r="AU14487" s="5"/>
      <c r="AV14487" s="3"/>
      <c r="AW14487" s="3"/>
      <c r="AX14487" s="3"/>
      <c r="AY14487" s="3"/>
      <c r="AZ14487" s="3"/>
      <c r="BA14487" s="3"/>
      <c r="BB14487" s="3"/>
      <c r="BC14487" s="3"/>
      <c r="BD14487" s="3"/>
      <c r="BE14487" s="3"/>
      <c r="BF14487" s="3"/>
      <c r="BG14487" s="3"/>
    </row>
    <row r="14488" spans="1:59" x14ac:dyDescent="0.25">
      <c r="A14488" s="2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5"/>
      <c r="AK14488" s="5"/>
      <c r="AL14488" s="3"/>
      <c r="AM14488" s="3"/>
      <c r="AN14488" s="5"/>
      <c r="AO14488" s="5"/>
      <c r="AP14488" s="5"/>
      <c r="AQ14488" s="5"/>
      <c r="AR14488" s="5"/>
      <c r="AS14488" s="5"/>
      <c r="AT14488" s="3"/>
      <c r="AU14488" s="5"/>
      <c r="AV14488" s="3"/>
      <c r="AW14488" s="3"/>
      <c r="AX14488" s="3"/>
      <c r="AY14488" s="3"/>
      <c r="AZ14488" s="3"/>
      <c r="BA14488" s="3"/>
      <c r="BB14488" s="3"/>
      <c r="BC14488" s="3"/>
      <c r="BD14488" s="3"/>
      <c r="BE14488" s="3"/>
      <c r="BF14488" s="3"/>
      <c r="BG14488" s="3"/>
    </row>
    <row r="14489" spans="1:59" x14ac:dyDescent="0.25">
      <c r="A14489" s="2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5"/>
      <c r="AK14489" s="5"/>
      <c r="AL14489" s="3"/>
      <c r="AM14489" s="3"/>
      <c r="AN14489" s="5"/>
      <c r="AO14489" s="5"/>
      <c r="AP14489" s="5"/>
      <c r="AQ14489" s="5"/>
      <c r="AR14489" s="5"/>
      <c r="AS14489" s="5"/>
      <c r="AT14489" s="3"/>
      <c r="AU14489" s="5"/>
      <c r="AV14489" s="3"/>
      <c r="AW14489" s="3"/>
      <c r="AX14489" s="3"/>
      <c r="AY14489" s="3"/>
      <c r="AZ14489" s="3"/>
      <c r="BA14489" s="3"/>
      <c r="BB14489" s="3"/>
      <c r="BC14489" s="3"/>
      <c r="BD14489" s="3"/>
      <c r="BE14489" s="3"/>
      <c r="BF14489" s="3"/>
      <c r="BG14489" s="3"/>
    </row>
    <row r="14490" spans="1:59" x14ac:dyDescent="0.25">
      <c r="A14490" s="2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5"/>
      <c r="AK14490" s="5"/>
      <c r="AL14490" s="3"/>
      <c r="AM14490" s="3"/>
      <c r="AN14490" s="5"/>
      <c r="AO14490" s="5"/>
      <c r="AP14490" s="5"/>
      <c r="AQ14490" s="5"/>
      <c r="AR14490" s="5"/>
      <c r="AS14490" s="5"/>
      <c r="AT14490" s="3"/>
      <c r="AU14490" s="5"/>
      <c r="AV14490" s="3"/>
      <c r="AW14490" s="3"/>
      <c r="AX14490" s="3"/>
      <c r="AY14490" s="3"/>
      <c r="AZ14490" s="3"/>
      <c r="BA14490" s="3"/>
      <c r="BB14490" s="3"/>
      <c r="BC14490" s="3"/>
      <c r="BD14490" s="3"/>
      <c r="BE14490" s="3"/>
      <c r="BF14490" s="3"/>
      <c r="BG14490" s="3"/>
    </row>
    <row r="14491" spans="1:59" x14ac:dyDescent="0.25">
      <c r="A14491" s="2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5"/>
      <c r="AK14491" s="5"/>
      <c r="AL14491" s="3"/>
      <c r="AM14491" s="3"/>
      <c r="AN14491" s="5"/>
      <c r="AO14491" s="5"/>
      <c r="AP14491" s="5"/>
      <c r="AQ14491" s="5"/>
      <c r="AR14491" s="5"/>
      <c r="AS14491" s="5"/>
      <c r="AT14491" s="3"/>
      <c r="AU14491" s="5"/>
      <c r="AV14491" s="3"/>
      <c r="AW14491" s="3"/>
      <c r="AX14491" s="3"/>
      <c r="AY14491" s="3"/>
      <c r="AZ14491" s="3"/>
      <c r="BA14491" s="3"/>
      <c r="BB14491" s="3"/>
      <c r="BC14491" s="3"/>
      <c r="BD14491" s="3"/>
      <c r="BE14491" s="3"/>
      <c r="BF14491" s="3"/>
      <c r="BG14491" s="3"/>
    </row>
    <row r="14492" spans="1:59" x14ac:dyDescent="0.25">
      <c r="A14492" s="2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5"/>
      <c r="AK14492" s="5"/>
      <c r="AL14492" s="3"/>
      <c r="AM14492" s="3"/>
      <c r="AN14492" s="5"/>
      <c r="AO14492" s="5"/>
      <c r="AP14492" s="5"/>
      <c r="AQ14492" s="5"/>
      <c r="AR14492" s="5"/>
      <c r="AS14492" s="5"/>
      <c r="AT14492" s="3"/>
      <c r="AU14492" s="5"/>
      <c r="AV14492" s="3"/>
      <c r="AW14492" s="3"/>
      <c r="AX14492" s="3"/>
      <c r="AY14492" s="3"/>
      <c r="AZ14492" s="3"/>
      <c r="BA14492" s="3"/>
      <c r="BB14492" s="3"/>
      <c r="BC14492" s="3"/>
      <c r="BD14492" s="3"/>
      <c r="BE14492" s="3"/>
      <c r="BF14492" s="3"/>
      <c r="BG14492" s="3"/>
    </row>
    <row r="14493" spans="1:59" x14ac:dyDescent="0.25">
      <c r="A14493" s="2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5"/>
      <c r="AK14493" s="5"/>
      <c r="AL14493" s="3"/>
      <c r="AM14493" s="3"/>
      <c r="AN14493" s="5"/>
      <c r="AO14493" s="5"/>
      <c r="AP14493" s="5"/>
      <c r="AQ14493" s="5"/>
      <c r="AR14493" s="5"/>
      <c r="AS14493" s="5"/>
      <c r="AT14493" s="3"/>
      <c r="AU14493" s="5"/>
      <c r="AV14493" s="3"/>
      <c r="AW14493" s="3"/>
      <c r="AX14493" s="3"/>
      <c r="AY14493" s="3"/>
      <c r="AZ14493" s="3"/>
      <c r="BA14493" s="3"/>
      <c r="BB14493" s="3"/>
      <c r="BC14493" s="3"/>
      <c r="BD14493" s="3"/>
      <c r="BE14493" s="3"/>
      <c r="BF14493" s="3"/>
      <c r="BG14493" s="3"/>
    </row>
    <row r="14494" spans="1:59" x14ac:dyDescent="0.25">
      <c r="A14494" s="2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5"/>
      <c r="AK14494" s="5"/>
      <c r="AL14494" s="3"/>
      <c r="AM14494" s="3"/>
      <c r="AN14494" s="5"/>
      <c r="AO14494" s="5"/>
      <c r="AP14494" s="5"/>
      <c r="AQ14494" s="5"/>
      <c r="AR14494" s="5"/>
      <c r="AS14494" s="5"/>
      <c r="AT14494" s="3"/>
      <c r="AU14494" s="5"/>
      <c r="AV14494" s="3"/>
      <c r="AW14494" s="3"/>
      <c r="AX14494" s="3"/>
      <c r="AY14494" s="3"/>
      <c r="AZ14494" s="3"/>
      <c r="BA14494" s="3"/>
      <c r="BB14494" s="3"/>
      <c r="BC14494" s="3"/>
      <c r="BD14494" s="3"/>
      <c r="BE14494" s="3"/>
      <c r="BF14494" s="3"/>
      <c r="BG14494" s="3"/>
    </row>
    <row r="14495" spans="1:59" x14ac:dyDescent="0.25">
      <c r="A14495" s="2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5"/>
      <c r="AK14495" s="5"/>
      <c r="AL14495" s="3"/>
      <c r="AM14495" s="3"/>
      <c r="AN14495" s="5"/>
      <c r="AO14495" s="5"/>
      <c r="AP14495" s="5"/>
      <c r="AQ14495" s="5"/>
      <c r="AR14495" s="5"/>
      <c r="AS14495" s="5"/>
      <c r="AT14495" s="3"/>
      <c r="AU14495" s="5"/>
      <c r="AV14495" s="3"/>
      <c r="AW14495" s="3"/>
      <c r="AX14495" s="3"/>
      <c r="AY14495" s="3"/>
      <c r="AZ14495" s="3"/>
      <c r="BA14495" s="3"/>
      <c r="BB14495" s="3"/>
      <c r="BC14495" s="3"/>
      <c r="BD14495" s="3"/>
      <c r="BE14495" s="3"/>
      <c r="BF14495" s="3"/>
      <c r="BG14495" s="3"/>
    </row>
    <row r="14496" spans="1:59" x14ac:dyDescent="0.25">
      <c r="A14496" s="2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5"/>
      <c r="AK14496" s="5"/>
      <c r="AL14496" s="3"/>
      <c r="AM14496" s="3"/>
      <c r="AN14496" s="5"/>
      <c r="AO14496" s="5"/>
      <c r="AP14496" s="5"/>
      <c r="AQ14496" s="5"/>
      <c r="AR14496" s="5"/>
      <c r="AS14496" s="5"/>
      <c r="AT14496" s="3"/>
      <c r="AU14496" s="5"/>
      <c r="AV14496" s="3"/>
      <c r="AW14496" s="3"/>
      <c r="AX14496" s="3"/>
      <c r="AY14496" s="3"/>
      <c r="AZ14496" s="3"/>
      <c r="BA14496" s="3"/>
      <c r="BB14496" s="3"/>
      <c r="BC14496" s="3"/>
      <c r="BD14496" s="3"/>
      <c r="BE14496" s="3"/>
      <c r="BF14496" s="3"/>
      <c r="BG14496" s="3"/>
    </row>
    <row r="14497" spans="1:59" x14ac:dyDescent="0.25">
      <c r="A14497" s="2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5"/>
      <c r="AK14497" s="5"/>
      <c r="AL14497" s="3"/>
      <c r="AM14497" s="3"/>
      <c r="AN14497" s="5"/>
      <c r="AO14497" s="5"/>
      <c r="AP14497" s="5"/>
      <c r="AQ14497" s="5"/>
      <c r="AR14497" s="5"/>
      <c r="AS14497" s="5"/>
      <c r="AT14497" s="3"/>
      <c r="AU14497" s="5"/>
      <c r="AV14497" s="3"/>
      <c r="AW14497" s="3"/>
      <c r="AX14497" s="3"/>
      <c r="AY14497" s="3"/>
      <c r="AZ14497" s="3"/>
      <c r="BA14497" s="3"/>
      <c r="BB14497" s="3"/>
      <c r="BC14497" s="3"/>
      <c r="BD14497" s="3"/>
      <c r="BE14497" s="3"/>
      <c r="BF14497" s="3"/>
      <c r="BG14497" s="3"/>
    </row>
    <row r="14498" spans="1:59" x14ac:dyDescent="0.25">
      <c r="A14498" s="2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5"/>
      <c r="AK14498" s="5"/>
      <c r="AL14498" s="3"/>
      <c r="AM14498" s="3"/>
      <c r="AN14498" s="5"/>
      <c r="AO14498" s="5"/>
      <c r="AP14498" s="5"/>
      <c r="AQ14498" s="5"/>
      <c r="AR14498" s="5"/>
      <c r="AS14498" s="5"/>
      <c r="AT14498" s="3"/>
      <c r="AU14498" s="5"/>
      <c r="AV14498" s="3"/>
      <c r="AW14498" s="3"/>
      <c r="AX14498" s="3"/>
      <c r="AY14498" s="3"/>
      <c r="AZ14498" s="3"/>
      <c r="BA14498" s="3"/>
      <c r="BB14498" s="3"/>
      <c r="BC14498" s="3"/>
      <c r="BD14498" s="3"/>
      <c r="BE14498" s="3"/>
      <c r="BF14498" s="3"/>
      <c r="BG14498" s="3"/>
    </row>
    <row r="14499" spans="1:59" x14ac:dyDescent="0.25">
      <c r="A14499" s="2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5"/>
      <c r="AK14499" s="5"/>
      <c r="AL14499" s="3"/>
      <c r="AM14499" s="3"/>
      <c r="AN14499" s="5"/>
      <c r="AO14499" s="5"/>
      <c r="AP14499" s="5"/>
      <c r="AQ14499" s="5"/>
      <c r="AR14499" s="5"/>
      <c r="AS14499" s="5"/>
      <c r="AT14499" s="3"/>
      <c r="AU14499" s="5"/>
      <c r="AV14499" s="3"/>
      <c r="AW14499" s="3"/>
      <c r="AX14499" s="3"/>
      <c r="AY14499" s="3"/>
      <c r="AZ14499" s="3"/>
      <c r="BA14499" s="3"/>
      <c r="BB14499" s="3"/>
      <c r="BC14499" s="3"/>
      <c r="BD14499" s="3"/>
      <c r="BE14499" s="3"/>
      <c r="BF14499" s="3"/>
      <c r="BG14499" s="3"/>
    </row>
    <row r="14500" spans="1:59" x14ac:dyDescent="0.25">
      <c r="A14500" s="2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5"/>
      <c r="AK14500" s="5"/>
      <c r="AL14500" s="3"/>
      <c r="AM14500" s="3"/>
      <c r="AN14500" s="5"/>
      <c r="AO14500" s="5"/>
      <c r="AP14500" s="5"/>
      <c r="AQ14500" s="5"/>
      <c r="AR14500" s="5"/>
      <c r="AS14500" s="5"/>
      <c r="AT14500" s="3"/>
      <c r="AU14500" s="5"/>
      <c r="AV14500" s="3"/>
      <c r="AW14500" s="3"/>
      <c r="AX14500" s="3"/>
      <c r="AY14500" s="3"/>
      <c r="AZ14500" s="3"/>
      <c r="BA14500" s="3"/>
      <c r="BB14500" s="3"/>
      <c r="BC14500" s="3"/>
      <c r="BD14500" s="3"/>
      <c r="BE14500" s="3"/>
      <c r="BF14500" s="3"/>
      <c r="BG14500" s="3"/>
    </row>
    <row r="14501" spans="1:59" x14ac:dyDescent="0.25">
      <c r="A14501" s="2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5"/>
      <c r="AK14501" s="5"/>
      <c r="AL14501" s="3"/>
      <c r="AM14501" s="3"/>
      <c r="AN14501" s="5"/>
      <c r="AO14501" s="5"/>
      <c r="AP14501" s="5"/>
      <c r="AQ14501" s="5"/>
      <c r="AR14501" s="5"/>
      <c r="AS14501" s="5"/>
      <c r="AT14501" s="3"/>
      <c r="AU14501" s="5"/>
      <c r="AV14501" s="3"/>
      <c r="AW14501" s="3"/>
      <c r="AX14501" s="3"/>
      <c r="AY14501" s="3"/>
      <c r="AZ14501" s="3"/>
      <c r="BA14501" s="3"/>
      <c r="BB14501" s="3"/>
      <c r="BC14501" s="3"/>
      <c r="BD14501" s="3"/>
      <c r="BE14501" s="3"/>
      <c r="BF14501" s="3"/>
      <c r="BG14501" s="3"/>
    </row>
    <row r="14502" spans="1:59" x14ac:dyDescent="0.25">
      <c r="A14502" s="2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5"/>
      <c r="AK14502" s="5"/>
      <c r="AL14502" s="3"/>
      <c r="AM14502" s="3"/>
      <c r="AN14502" s="5"/>
      <c r="AO14502" s="5"/>
      <c r="AP14502" s="5"/>
      <c r="AQ14502" s="5"/>
      <c r="AR14502" s="5"/>
      <c r="AS14502" s="5"/>
      <c r="AT14502" s="3"/>
      <c r="AU14502" s="5"/>
      <c r="AV14502" s="3"/>
      <c r="AW14502" s="3"/>
      <c r="AX14502" s="3"/>
      <c r="AY14502" s="3"/>
      <c r="AZ14502" s="3"/>
      <c r="BA14502" s="3"/>
      <c r="BB14502" s="3"/>
      <c r="BC14502" s="3"/>
      <c r="BD14502" s="3"/>
      <c r="BE14502" s="3"/>
      <c r="BF14502" s="3"/>
      <c r="BG14502" s="3"/>
    </row>
    <row r="14503" spans="1:59" x14ac:dyDescent="0.25">
      <c r="A14503" s="2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5"/>
      <c r="AK14503" s="5"/>
      <c r="AL14503" s="3"/>
      <c r="AM14503" s="3"/>
      <c r="AN14503" s="5"/>
      <c r="AO14503" s="5"/>
      <c r="AP14503" s="5"/>
      <c r="AQ14503" s="5"/>
      <c r="AR14503" s="5"/>
      <c r="AS14503" s="5"/>
      <c r="AT14503" s="3"/>
      <c r="AU14503" s="5"/>
      <c r="AV14503" s="3"/>
      <c r="AW14503" s="3"/>
      <c r="AX14503" s="3"/>
      <c r="AY14503" s="3"/>
      <c r="AZ14503" s="3"/>
      <c r="BA14503" s="3"/>
      <c r="BB14503" s="3"/>
      <c r="BC14503" s="3"/>
      <c r="BD14503" s="3"/>
      <c r="BE14503" s="3"/>
      <c r="BF14503" s="3"/>
      <c r="BG14503" s="3"/>
    </row>
    <row r="14504" spans="1:59" x14ac:dyDescent="0.25">
      <c r="A14504" s="2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5"/>
      <c r="AK14504" s="5"/>
      <c r="AL14504" s="3"/>
      <c r="AM14504" s="3"/>
      <c r="AN14504" s="5"/>
      <c r="AO14504" s="5"/>
      <c r="AP14504" s="5"/>
      <c r="AQ14504" s="5"/>
      <c r="AR14504" s="5"/>
      <c r="AS14504" s="5"/>
      <c r="AT14504" s="3"/>
      <c r="AU14504" s="5"/>
      <c r="AV14504" s="3"/>
      <c r="AW14504" s="3"/>
      <c r="AX14504" s="3"/>
      <c r="AY14504" s="3"/>
      <c r="AZ14504" s="3"/>
      <c r="BA14504" s="3"/>
      <c r="BB14504" s="3"/>
      <c r="BC14504" s="3"/>
      <c r="BD14504" s="3"/>
      <c r="BE14504" s="3"/>
      <c r="BF14504" s="3"/>
      <c r="BG14504" s="3"/>
    </row>
    <row r="14505" spans="1:59" x14ac:dyDescent="0.25">
      <c r="A14505" s="2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5"/>
      <c r="AK14505" s="5"/>
      <c r="AL14505" s="3"/>
      <c r="AM14505" s="3"/>
      <c r="AN14505" s="5"/>
      <c r="AO14505" s="5"/>
      <c r="AP14505" s="5"/>
      <c r="AQ14505" s="5"/>
      <c r="AR14505" s="5"/>
      <c r="AS14505" s="5"/>
      <c r="AT14505" s="3"/>
      <c r="AU14505" s="5"/>
      <c r="AV14505" s="3"/>
      <c r="AW14505" s="3"/>
      <c r="AX14505" s="3"/>
      <c r="AY14505" s="3"/>
      <c r="AZ14505" s="3"/>
      <c r="BA14505" s="3"/>
      <c r="BB14505" s="3"/>
      <c r="BC14505" s="3"/>
      <c r="BD14505" s="3"/>
      <c r="BE14505" s="3"/>
      <c r="BF14505" s="3"/>
      <c r="BG14505" s="3"/>
    </row>
    <row r="14506" spans="1:59" x14ac:dyDescent="0.25">
      <c r="A14506" s="2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5"/>
      <c r="AK14506" s="5"/>
      <c r="AL14506" s="3"/>
      <c r="AM14506" s="3"/>
      <c r="AN14506" s="5"/>
      <c r="AO14506" s="5"/>
      <c r="AP14506" s="5"/>
      <c r="AQ14506" s="5"/>
      <c r="AR14506" s="5"/>
      <c r="AS14506" s="5"/>
      <c r="AT14506" s="3"/>
      <c r="AU14506" s="5"/>
      <c r="AV14506" s="3"/>
      <c r="AW14506" s="3"/>
      <c r="AX14506" s="3"/>
      <c r="AY14506" s="3"/>
      <c r="AZ14506" s="3"/>
      <c r="BA14506" s="3"/>
      <c r="BB14506" s="3"/>
      <c r="BC14506" s="3"/>
      <c r="BD14506" s="3"/>
      <c r="BE14506" s="3"/>
      <c r="BF14506" s="3"/>
      <c r="BG14506" s="3"/>
    </row>
    <row r="14507" spans="1:59" x14ac:dyDescent="0.25">
      <c r="A14507" s="2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5"/>
      <c r="AK14507" s="5"/>
      <c r="AL14507" s="3"/>
      <c r="AM14507" s="3"/>
      <c r="AN14507" s="5"/>
      <c r="AO14507" s="5"/>
      <c r="AP14507" s="5"/>
      <c r="AQ14507" s="5"/>
      <c r="AR14507" s="5"/>
      <c r="AS14507" s="5"/>
      <c r="AT14507" s="3"/>
      <c r="AU14507" s="5"/>
      <c r="AV14507" s="3"/>
      <c r="AW14507" s="3"/>
      <c r="AX14507" s="3"/>
      <c r="AY14507" s="3"/>
      <c r="AZ14507" s="3"/>
      <c r="BA14507" s="3"/>
      <c r="BB14507" s="3"/>
      <c r="BC14507" s="3"/>
      <c r="BD14507" s="3"/>
      <c r="BE14507" s="3"/>
      <c r="BF14507" s="3"/>
      <c r="BG14507" s="3"/>
    </row>
    <row r="14508" spans="1:59" x14ac:dyDescent="0.25">
      <c r="A14508" s="2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5"/>
      <c r="AK14508" s="5"/>
      <c r="AL14508" s="3"/>
      <c r="AM14508" s="3"/>
      <c r="AN14508" s="5"/>
      <c r="AO14508" s="5"/>
      <c r="AP14508" s="5"/>
      <c r="AQ14508" s="5"/>
      <c r="AR14508" s="5"/>
      <c r="AS14508" s="5"/>
      <c r="AT14508" s="3"/>
      <c r="AU14508" s="5"/>
      <c r="AV14508" s="3"/>
      <c r="AW14508" s="3"/>
      <c r="AX14508" s="3"/>
      <c r="AY14508" s="3"/>
      <c r="AZ14508" s="3"/>
      <c r="BA14508" s="3"/>
      <c r="BB14508" s="3"/>
      <c r="BC14508" s="3"/>
      <c r="BD14508" s="3"/>
      <c r="BE14508" s="3"/>
      <c r="BF14508" s="3"/>
      <c r="BG14508" s="3"/>
    </row>
    <row r="14509" spans="1:59" x14ac:dyDescent="0.25">
      <c r="A14509" s="2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5"/>
      <c r="AK14509" s="5"/>
      <c r="AL14509" s="3"/>
      <c r="AM14509" s="3"/>
      <c r="AN14509" s="5"/>
      <c r="AO14509" s="5"/>
      <c r="AP14509" s="5"/>
      <c r="AQ14509" s="5"/>
      <c r="AR14509" s="5"/>
      <c r="AS14509" s="5"/>
      <c r="AT14509" s="3"/>
      <c r="AU14509" s="5"/>
      <c r="AV14509" s="3"/>
      <c r="AW14509" s="3"/>
      <c r="AX14509" s="3"/>
      <c r="AY14509" s="3"/>
      <c r="AZ14509" s="3"/>
      <c r="BA14509" s="3"/>
      <c r="BB14509" s="3"/>
      <c r="BC14509" s="3"/>
      <c r="BD14509" s="3"/>
      <c r="BE14509" s="3"/>
      <c r="BF14509" s="3"/>
      <c r="BG14509" s="3"/>
    </row>
    <row r="14510" spans="1:59" x14ac:dyDescent="0.25">
      <c r="A14510" s="2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5"/>
      <c r="AK14510" s="5"/>
      <c r="AL14510" s="3"/>
      <c r="AM14510" s="3"/>
      <c r="AN14510" s="5"/>
      <c r="AO14510" s="5"/>
      <c r="AP14510" s="5"/>
      <c r="AQ14510" s="5"/>
      <c r="AR14510" s="5"/>
      <c r="AS14510" s="5"/>
      <c r="AT14510" s="3"/>
      <c r="AU14510" s="5"/>
      <c r="AV14510" s="3"/>
      <c r="AW14510" s="3"/>
      <c r="AX14510" s="3"/>
      <c r="AY14510" s="3"/>
      <c r="AZ14510" s="3"/>
      <c r="BA14510" s="3"/>
      <c r="BB14510" s="3"/>
      <c r="BC14510" s="3"/>
      <c r="BD14510" s="3"/>
      <c r="BE14510" s="3"/>
      <c r="BF14510" s="3"/>
      <c r="BG14510" s="3"/>
    </row>
    <row r="14511" spans="1:59" x14ac:dyDescent="0.25">
      <c r="A14511" s="2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5"/>
      <c r="AK14511" s="5"/>
      <c r="AL14511" s="3"/>
      <c r="AM14511" s="3"/>
      <c r="AN14511" s="5"/>
      <c r="AO14511" s="5"/>
      <c r="AP14511" s="5"/>
      <c r="AQ14511" s="5"/>
      <c r="AR14511" s="5"/>
      <c r="AS14511" s="5"/>
      <c r="AT14511" s="3"/>
      <c r="AU14511" s="5"/>
      <c r="AV14511" s="3"/>
      <c r="AW14511" s="3"/>
      <c r="AX14511" s="3"/>
      <c r="AY14511" s="3"/>
      <c r="AZ14511" s="3"/>
      <c r="BA14511" s="3"/>
      <c r="BB14511" s="3"/>
      <c r="BC14511" s="3"/>
      <c r="BD14511" s="3"/>
      <c r="BE14511" s="3"/>
      <c r="BF14511" s="3"/>
      <c r="BG14511" s="3"/>
    </row>
    <row r="14512" spans="1:59" x14ac:dyDescent="0.25">
      <c r="A14512" s="2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5"/>
      <c r="AK14512" s="5"/>
      <c r="AL14512" s="3"/>
      <c r="AM14512" s="3"/>
      <c r="AN14512" s="5"/>
      <c r="AO14512" s="5"/>
      <c r="AP14512" s="5"/>
      <c r="AQ14512" s="5"/>
      <c r="AR14512" s="5"/>
      <c r="AS14512" s="5"/>
      <c r="AT14512" s="3"/>
      <c r="AU14512" s="5"/>
      <c r="AV14512" s="3"/>
      <c r="AW14512" s="3"/>
      <c r="AX14512" s="3"/>
      <c r="AY14512" s="3"/>
      <c r="AZ14512" s="3"/>
      <c r="BA14512" s="3"/>
      <c r="BB14512" s="3"/>
      <c r="BC14512" s="3"/>
      <c r="BD14512" s="3"/>
      <c r="BE14512" s="3"/>
      <c r="BF14512" s="3"/>
      <c r="BG14512" s="3"/>
    </row>
    <row r="14513" spans="1:59" x14ac:dyDescent="0.25">
      <c r="A14513" s="2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5"/>
      <c r="AK14513" s="5"/>
      <c r="AL14513" s="3"/>
      <c r="AM14513" s="3"/>
      <c r="AN14513" s="5"/>
      <c r="AO14513" s="5"/>
      <c r="AP14513" s="5"/>
      <c r="AQ14513" s="5"/>
      <c r="AR14513" s="5"/>
      <c r="AS14513" s="5"/>
      <c r="AT14513" s="3"/>
      <c r="AU14513" s="5"/>
      <c r="AV14513" s="3"/>
      <c r="AW14513" s="3"/>
      <c r="AX14513" s="3"/>
      <c r="AY14513" s="3"/>
      <c r="AZ14513" s="3"/>
      <c r="BA14513" s="3"/>
      <c r="BB14513" s="3"/>
      <c r="BC14513" s="3"/>
      <c r="BD14513" s="3"/>
      <c r="BE14513" s="3"/>
      <c r="BF14513" s="3"/>
      <c r="BG14513" s="3"/>
    </row>
    <row r="14514" spans="1:59" x14ac:dyDescent="0.25">
      <c r="A14514" s="2"/>
      <c r="B14514" s="5"/>
      <c r="C14514" s="5"/>
      <c r="D14514" s="5"/>
      <c r="E14514" s="5"/>
      <c r="F14514" s="5"/>
      <c r="G14514" s="5"/>
      <c r="H14514" s="5"/>
      <c r="I14514" s="5"/>
      <c r="J14514" s="5"/>
      <c r="K14514" s="5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5"/>
      <c r="AK14514" s="5"/>
      <c r="AL14514" s="3"/>
      <c r="AM14514" s="3"/>
      <c r="AN14514" s="5"/>
      <c r="AO14514" s="5"/>
      <c r="AP14514" s="5"/>
      <c r="AQ14514" s="5"/>
      <c r="AR14514" s="5"/>
      <c r="AS14514" s="5"/>
      <c r="AT14514" s="3"/>
      <c r="AU14514" s="5"/>
      <c r="AV14514" s="3"/>
      <c r="AW14514" s="3"/>
      <c r="AX14514" s="3"/>
      <c r="AY14514" s="3"/>
      <c r="AZ14514" s="3"/>
      <c r="BA14514" s="3"/>
      <c r="BB14514" s="3"/>
      <c r="BC14514" s="3"/>
      <c r="BD14514" s="3"/>
      <c r="BE14514" s="3"/>
      <c r="BF14514" s="3"/>
      <c r="BG14514" s="3"/>
    </row>
    <row r="14515" spans="1:59" x14ac:dyDescent="0.25">
      <c r="A14515" s="2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5"/>
      <c r="AK14515" s="5"/>
      <c r="AL14515" s="3"/>
      <c r="AM14515" s="3"/>
      <c r="AN14515" s="5"/>
      <c r="AO14515" s="5"/>
      <c r="AP14515" s="5"/>
      <c r="AQ14515" s="5"/>
      <c r="AR14515" s="5"/>
      <c r="AS14515" s="5"/>
      <c r="AT14515" s="3"/>
      <c r="AU14515" s="5"/>
      <c r="AV14515" s="3"/>
      <c r="AW14515" s="3"/>
      <c r="AX14515" s="3"/>
      <c r="AY14515" s="3"/>
      <c r="AZ14515" s="3"/>
      <c r="BA14515" s="3"/>
      <c r="BB14515" s="3"/>
      <c r="BC14515" s="3"/>
      <c r="BD14515" s="3"/>
      <c r="BE14515" s="3"/>
      <c r="BF14515" s="3"/>
      <c r="BG14515" s="3"/>
    </row>
    <row r="14516" spans="1:59" x14ac:dyDescent="0.25">
      <c r="A14516" s="2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5"/>
      <c r="AK14516" s="5"/>
      <c r="AL14516" s="3"/>
      <c r="AM14516" s="3"/>
      <c r="AN14516" s="5"/>
      <c r="AO14516" s="5"/>
      <c r="AP14516" s="5"/>
      <c r="AQ14516" s="5"/>
      <c r="AR14516" s="5"/>
      <c r="AS14516" s="5"/>
      <c r="AT14516" s="3"/>
      <c r="AU14516" s="5"/>
      <c r="AV14516" s="3"/>
      <c r="AW14516" s="3"/>
      <c r="AX14516" s="3"/>
      <c r="AY14516" s="3"/>
      <c r="AZ14516" s="3"/>
      <c r="BA14516" s="3"/>
      <c r="BB14516" s="3"/>
      <c r="BC14516" s="3"/>
      <c r="BD14516" s="3"/>
      <c r="BE14516" s="3"/>
      <c r="BF14516" s="3"/>
      <c r="BG14516" s="3"/>
    </row>
    <row r="14517" spans="1:59" x14ac:dyDescent="0.25">
      <c r="A14517" s="2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5"/>
      <c r="AK14517" s="5"/>
      <c r="AL14517" s="3"/>
      <c r="AM14517" s="3"/>
      <c r="AN14517" s="5"/>
      <c r="AO14517" s="5"/>
      <c r="AP14517" s="5"/>
      <c r="AQ14517" s="5"/>
      <c r="AR14517" s="5"/>
      <c r="AS14517" s="5"/>
      <c r="AT14517" s="3"/>
      <c r="AU14517" s="5"/>
      <c r="AV14517" s="3"/>
      <c r="AW14517" s="3"/>
      <c r="AX14517" s="3"/>
      <c r="AY14517" s="3"/>
      <c r="AZ14517" s="3"/>
      <c r="BA14517" s="3"/>
      <c r="BB14517" s="3"/>
      <c r="BC14517" s="3"/>
      <c r="BD14517" s="3"/>
      <c r="BE14517" s="3"/>
      <c r="BF14517" s="3"/>
      <c r="BG14517" s="3"/>
    </row>
    <row r="14518" spans="1:59" x14ac:dyDescent="0.25">
      <c r="A14518" s="2"/>
      <c r="B14518" s="5"/>
      <c r="C14518" s="5"/>
      <c r="D14518" s="5"/>
      <c r="E14518" s="5"/>
      <c r="F14518" s="5"/>
      <c r="G14518" s="5"/>
      <c r="H14518" s="5"/>
      <c r="I14518" s="5"/>
      <c r="J14518" s="5"/>
      <c r="K14518" s="5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5"/>
      <c r="AK14518" s="5"/>
      <c r="AL14518" s="3"/>
      <c r="AM14518" s="3"/>
      <c r="AN14518" s="5"/>
      <c r="AO14518" s="5"/>
      <c r="AP14518" s="5"/>
      <c r="AQ14518" s="5"/>
      <c r="AR14518" s="5"/>
      <c r="AS14518" s="5"/>
      <c r="AT14518" s="3"/>
      <c r="AU14518" s="5"/>
      <c r="AV14518" s="3"/>
      <c r="AW14518" s="3"/>
      <c r="AX14518" s="3"/>
      <c r="AY14518" s="3"/>
      <c r="AZ14518" s="3"/>
      <c r="BA14518" s="3"/>
      <c r="BB14518" s="3"/>
      <c r="BC14518" s="3"/>
      <c r="BD14518" s="3"/>
      <c r="BE14518" s="3"/>
      <c r="BF14518" s="3"/>
      <c r="BG14518" s="3"/>
    </row>
    <row r="14519" spans="1:59" x14ac:dyDescent="0.25">
      <c r="A14519" s="2"/>
      <c r="B14519" s="5"/>
      <c r="C14519" s="5"/>
      <c r="D14519" s="5"/>
      <c r="E14519" s="5"/>
      <c r="F14519" s="5"/>
      <c r="G14519" s="5"/>
      <c r="H14519" s="5"/>
      <c r="I14519" s="5"/>
      <c r="J14519" s="5"/>
      <c r="K14519" s="5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5"/>
      <c r="AK14519" s="5"/>
      <c r="AL14519" s="3"/>
      <c r="AM14519" s="3"/>
      <c r="AN14519" s="5"/>
      <c r="AO14519" s="5"/>
      <c r="AP14519" s="5"/>
      <c r="AQ14519" s="5"/>
      <c r="AR14519" s="5"/>
      <c r="AS14519" s="5"/>
      <c r="AT14519" s="3"/>
      <c r="AU14519" s="5"/>
      <c r="AV14519" s="3"/>
      <c r="AW14519" s="3"/>
      <c r="AX14519" s="3"/>
      <c r="AY14519" s="3"/>
      <c r="AZ14519" s="3"/>
      <c r="BA14519" s="3"/>
      <c r="BB14519" s="3"/>
      <c r="BC14519" s="3"/>
      <c r="BD14519" s="3"/>
      <c r="BE14519" s="3"/>
      <c r="BF14519" s="3"/>
      <c r="BG14519" s="3"/>
    </row>
    <row r="14520" spans="1:59" x14ac:dyDescent="0.25">
      <c r="A14520" s="2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5"/>
      <c r="AK14520" s="5"/>
      <c r="AL14520" s="3"/>
      <c r="AM14520" s="3"/>
      <c r="AN14520" s="5"/>
      <c r="AO14520" s="5"/>
      <c r="AP14520" s="5"/>
      <c r="AQ14520" s="5"/>
      <c r="AR14520" s="5"/>
      <c r="AS14520" s="5"/>
      <c r="AT14520" s="3"/>
      <c r="AU14520" s="5"/>
      <c r="AV14520" s="3"/>
      <c r="AW14520" s="3"/>
      <c r="AX14520" s="3"/>
      <c r="AY14520" s="3"/>
      <c r="AZ14520" s="3"/>
      <c r="BA14520" s="3"/>
      <c r="BB14520" s="3"/>
      <c r="BC14520" s="3"/>
      <c r="BD14520" s="3"/>
      <c r="BE14520" s="3"/>
      <c r="BF14520" s="3"/>
      <c r="BG14520" s="3"/>
    </row>
    <row r="14521" spans="1:59" x14ac:dyDescent="0.25">
      <c r="A14521" s="2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5"/>
      <c r="AK14521" s="5"/>
      <c r="AL14521" s="3"/>
      <c r="AM14521" s="3"/>
      <c r="AN14521" s="5"/>
      <c r="AO14521" s="5"/>
      <c r="AP14521" s="5"/>
      <c r="AQ14521" s="5"/>
      <c r="AR14521" s="5"/>
      <c r="AS14521" s="5"/>
      <c r="AT14521" s="3"/>
      <c r="AU14521" s="5"/>
      <c r="AV14521" s="3"/>
      <c r="AW14521" s="3"/>
      <c r="AX14521" s="3"/>
      <c r="AY14521" s="3"/>
      <c r="AZ14521" s="3"/>
      <c r="BA14521" s="3"/>
      <c r="BB14521" s="3"/>
      <c r="BC14521" s="3"/>
      <c r="BD14521" s="3"/>
      <c r="BE14521" s="3"/>
      <c r="BF14521" s="3"/>
      <c r="BG14521" s="3"/>
    </row>
    <row r="14522" spans="1:59" x14ac:dyDescent="0.25">
      <c r="A14522" s="2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5"/>
      <c r="AK14522" s="5"/>
      <c r="AL14522" s="3"/>
      <c r="AM14522" s="3"/>
      <c r="AN14522" s="5"/>
      <c r="AO14522" s="5"/>
      <c r="AP14522" s="5"/>
      <c r="AQ14522" s="5"/>
      <c r="AR14522" s="5"/>
      <c r="AS14522" s="5"/>
      <c r="AT14522" s="3"/>
      <c r="AU14522" s="5"/>
      <c r="AV14522" s="3"/>
      <c r="AW14522" s="3"/>
      <c r="AX14522" s="3"/>
      <c r="AY14522" s="3"/>
      <c r="AZ14522" s="3"/>
      <c r="BA14522" s="3"/>
      <c r="BB14522" s="3"/>
      <c r="BC14522" s="3"/>
      <c r="BD14522" s="3"/>
      <c r="BE14522" s="3"/>
      <c r="BF14522" s="3"/>
      <c r="BG14522" s="3"/>
    </row>
    <row r="14523" spans="1:59" x14ac:dyDescent="0.25">
      <c r="A14523" s="2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5"/>
      <c r="AK14523" s="5"/>
      <c r="AL14523" s="3"/>
      <c r="AM14523" s="3"/>
      <c r="AN14523" s="5"/>
      <c r="AO14523" s="5"/>
      <c r="AP14523" s="5"/>
      <c r="AQ14523" s="5"/>
      <c r="AR14523" s="5"/>
      <c r="AS14523" s="5"/>
      <c r="AT14523" s="3"/>
      <c r="AU14523" s="5"/>
      <c r="AV14523" s="3"/>
      <c r="AW14523" s="3"/>
      <c r="AX14523" s="3"/>
      <c r="AY14523" s="3"/>
      <c r="AZ14523" s="3"/>
      <c r="BA14523" s="3"/>
      <c r="BB14523" s="3"/>
      <c r="BC14523" s="3"/>
      <c r="BD14523" s="3"/>
      <c r="BE14523" s="3"/>
      <c r="BF14523" s="3"/>
      <c r="BG14523" s="3"/>
    </row>
    <row r="14524" spans="1:59" x14ac:dyDescent="0.25">
      <c r="A14524" s="2"/>
      <c r="B14524" s="5"/>
      <c r="C14524" s="5"/>
      <c r="D14524" s="5"/>
      <c r="E14524" s="5"/>
      <c r="F14524" s="5"/>
      <c r="G14524" s="5"/>
      <c r="H14524" s="5"/>
      <c r="I14524" s="5"/>
      <c r="J14524" s="5"/>
      <c r="K14524" s="5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5"/>
      <c r="AK14524" s="5"/>
      <c r="AL14524" s="3"/>
      <c r="AM14524" s="3"/>
      <c r="AN14524" s="5"/>
      <c r="AO14524" s="5"/>
      <c r="AP14524" s="5"/>
      <c r="AQ14524" s="5"/>
      <c r="AR14524" s="5"/>
      <c r="AS14524" s="5"/>
      <c r="AT14524" s="3"/>
      <c r="AU14524" s="5"/>
      <c r="AV14524" s="3"/>
      <c r="AW14524" s="3"/>
      <c r="AX14524" s="3"/>
      <c r="AY14524" s="3"/>
      <c r="AZ14524" s="3"/>
      <c r="BA14524" s="3"/>
      <c r="BB14524" s="3"/>
      <c r="BC14524" s="3"/>
      <c r="BD14524" s="3"/>
      <c r="BE14524" s="3"/>
      <c r="BF14524" s="3"/>
      <c r="BG14524" s="3"/>
    </row>
    <row r="14525" spans="1:59" x14ac:dyDescent="0.25">
      <c r="A14525" s="2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5"/>
      <c r="AK14525" s="5"/>
      <c r="AL14525" s="3"/>
      <c r="AM14525" s="3"/>
      <c r="AN14525" s="5"/>
      <c r="AO14525" s="5"/>
      <c r="AP14525" s="5"/>
      <c r="AQ14525" s="5"/>
      <c r="AR14525" s="5"/>
      <c r="AS14525" s="5"/>
      <c r="AT14525" s="3"/>
      <c r="AU14525" s="5"/>
      <c r="AV14525" s="3"/>
      <c r="AW14525" s="3"/>
      <c r="AX14525" s="3"/>
      <c r="AY14525" s="3"/>
      <c r="AZ14525" s="3"/>
      <c r="BA14525" s="3"/>
      <c r="BB14525" s="3"/>
      <c r="BC14525" s="3"/>
      <c r="BD14525" s="3"/>
      <c r="BE14525" s="3"/>
      <c r="BF14525" s="3"/>
      <c r="BG14525" s="3"/>
    </row>
    <row r="14526" spans="1:59" x14ac:dyDescent="0.25">
      <c r="A14526" s="2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5"/>
      <c r="AK14526" s="5"/>
      <c r="AL14526" s="3"/>
      <c r="AM14526" s="3"/>
      <c r="AN14526" s="5"/>
      <c r="AO14526" s="5"/>
      <c r="AP14526" s="5"/>
      <c r="AQ14526" s="5"/>
      <c r="AR14526" s="5"/>
      <c r="AS14526" s="5"/>
      <c r="AT14526" s="3"/>
      <c r="AU14526" s="5"/>
      <c r="AV14526" s="3"/>
      <c r="AW14526" s="3"/>
      <c r="AX14526" s="3"/>
      <c r="AY14526" s="3"/>
      <c r="AZ14526" s="3"/>
      <c r="BA14526" s="3"/>
      <c r="BB14526" s="3"/>
      <c r="BC14526" s="3"/>
      <c r="BD14526" s="3"/>
      <c r="BE14526" s="3"/>
      <c r="BF14526" s="3"/>
      <c r="BG14526" s="3"/>
    </row>
    <row r="14527" spans="1:59" x14ac:dyDescent="0.25">
      <c r="A14527" s="2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5"/>
      <c r="AK14527" s="5"/>
      <c r="AL14527" s="3"/>
      <c r="AM14527" s="3"/>
      <c r="AN14527" s="5"/>
      <c r="AO14527" s="5"/>
      <c r="AP14527" s="5"/>
      <c r="AQ14527" s="5"/>
      <c r="AR14527" s="5"/>
      <c r="AS14527" s="5"/>
      <c r="AT14527" s="3"/>
      <c r="AU14527" s="5"/>
      <c r="AV14527" s="3"/>
      <c r="AW14527" s="3"/>
      <c r="AX14527" s="3"/>
      <c r="AY14527" s="3"/>
      <c r="AZ14527" s="3"/>
      <c r="BA14527" s="3"/>
      <c r="BB14527" s="3"/>
      <c r="BC14527" s="3"/>
      <c r="BD14527" s="3"/>
      <c r="BE14527" s="3"/>
      <c r="BF14527" s="3"/>
      <c r="BG14527" s="3"/>
    </row>
    <row r="14528" spans="1:59" x14ac:dyDescent="0.25">
      <c r="A14528" s="2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5"/>
      <c r="AK14528" s="5"/>
      <c r="AL14528" s="3"/>
      <c r="AM14528" s="3"/>
      <c r="AN14528" s="5"/>
      <c r="AO14528" s="5"/>
      <c r="AP14528" s="5"/>
      <c r="AQ14528" s="5"/>
      <c r="AR14528" s="5"/>
      <c r="AS14528" s="5"/>
      <c r="AT14528" s="3"/>
      <c r="AU14528" s="5"/>
      <c r="AV14528" s="3"/>
      <c r="AW14528" s="3"/>
      <c r="AX14528" s="3"/>
      <c r="AY14528" s="3"/>
      <c r="AZ14528" s="3"/>
      <c r="BA14528" s="3"/>
      <c r="BB14528" s="3"/>
      <c r="BC14528" s="3"/>
      <c r="BD14528" s="3"/>
      <c r="BE14528" s="3"/>
      <c r="BF14528" s="3"/>
      <c r="BG14528" s="3"/>
    </row>
    <row r="14529" spans="1:59" x14ac:dyDescent="0.25">
      <c r="A14529" s="2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5"/>
      <c r="AK14529" s="5"/>
      <c r="AL14529" s="3"/>
      <c r="AM14529" s="3"/>
      <c r="AN14529" s="5"/>
      <c r="AO14529" s="5"/>
      <c r="AP14529" s="5"/>
      <c r="AQ14529" s="5"/>
      <c r="AR14529" s="5"/>
      <c r="AS14529" s="5"/>
      <c r="AT14529" s="3"/>
      <c r="AU14529" s="5"/>
      <c r="AV14529" s="3"/>
      <c r="AW14529" s="3"/>
      <c r="AX14529" s="3"/>
      <c r="AY14529" s="3"/>
      <c r="AZ14529" s="3"/>
      <c r="BA14529" s="3"/>
      <c r="BB14529" s="3"/>
      <c r="BC14529" s="3"/>
      <c r="BD14529" s="3"/>
      <c r="BE14529" s="3"/>
      <c r="BF14529" s="3"/>
      <c r="BG14529" s="3"/>
    </row>
    <row r="14530" spans="1:59" x14ac:dyDescent="0.25">
      <c r="A14530" s="2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5"/>
      <c r="AK14530" s="5"/>
      <c r="AL14530" s="3"/>
      <c r="AM14530" s="3"/>
      <c r="AN14530" s="5"/>
      <c r="AO14530" s="5"/>
      <c r="AP14530" s="5"/>
      <c r="AQ14530" s="5"/>
      <c r="AR14530" s="5"/>
      <c r="AS14530" s="5"/>
      <c r="AT14530" s="3"/>
      <c r="AU14530" s="5"/>
      <c r="AV14530" s="3"/>
      <c r="AW14530" s="3"/>
      <c r="AX14530" s="3"/>
      <c r="AY14530" s="3"/>
      <c r="AZ14530" s="3"/>
      <c r="BA14530" s="3"/>
      <c r="BB14530" s="3"/>
      <c r="BC14530" s="3"/>
      <c r="BD14530" s="3"/>
      <c r="BE14530" s="3"/>
      <c r="BF14530" s="3"/>
      <c r="BG14530" s="3"/>
    </row>
    <row r="14531" spans="1:59" x14ac:dyDescent="0.25">
      <c r="A14531" s="2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5"/>
      <c r="AK14531" s="5"/>
      <c r="AL14531" s="3"/>
      <c r="AM14531" s="3"/>
      <c r="AN14531" s="5"/>
      <c r="AO14531" s="5"/>
      <c r="AP14531" s="5"/>
      <c r="AQ14531" s="5"/>
      <c r="AR14531" s="5"/>
      <c r="AS14531" s="5"/>
      <c r="AT14531" s="3"/>
      <c r="AU14531" s="5"/>
      <c r="AV14531" s="3"/>
      <c r="AW14531" s="3"/>
      <c r="AX14531" s="3"/>
      <c r="AY14531" s="3"/>
      <c r="AZ14531" s="3"/>
      <c r="BA14531" s="3"/>
      <c r="BB14531" s="3"/>
      <c r="BC14531" s="3"/>
      <c r="BD14531" s="3"/>
      <c r="BE14531" s="3"/>
      <c r="BF14531" s="3"/>
      <c r="BG14531" s="3"/>
    </row>
    <row r="14532" spans="1:59" x14ac:dyDescent="0.25">
      <c r="A14532" s="2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5"/>
      <c r="AK14532" s="5"/>
      <c r="AL14532" s="3"/>
      <c r="AM14532" s="3"/>
      <c r="AN14532" s="5"/>
      <c r="AO14532" s="5"/>
      <c r="AP14532" s="5"/>
      <c r="AQ14532" s="5"/>
      <c r="AR14532" s="5"/>
      <c r="AS14532" s="5"/>
      <c r="AT14532" s="3"/>
      <c r="AU14532" s="5"/>
      <c r="AV14532" s="3"/>
      <c r="AW14532" s="3"/>
      <c r="AX14532" s="3"/>
      <c r="AY14532" s="3"/>
      <c r="AZ14532" s="3"/>
      <c r="BA14532" s="3"/>
      <c r="BB14532" s="3"/>
      <c r="BC14532" s="3"/>
      <c r="BD14532" s="3"/>
      <c r="BE14532" s="3"/>
      <c r="BF14532" s="3"/>
      <c r="BG14532" s="3"/>
    </row>
    <row r="14533" spans="1:59" x14ac:dyDescent="0.25">
      <c r="A14533" s="2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5"/>
      <c r="AK14533" s="5"/>
      <c r="AL14533" s="3"/>
      <c r="AM14533" s="3"/>
      <c r="AN14533" s="5"/>
      <c r="AO14533" s="5"/>
      <c r="AP14533" s="5"/>
      <c r="AQ14533" s="5"/>
      <c r="AR14533" s="5"/>
      <c r="AS14533" s="5"/>
      <c r="AT14533" s="3"/>
      <c r="AU14533" s="5"/>
      <c r="AV14533" s="3"/>
      <c r="AW14533" s="3"/>
      <c r="AX14533" s="3"/>
      <c r="AY14533" s="3"/>
      <c r="AZ14533" s="3"/>
      <c r="BA14533" s="3"/>
      <c r="BB14533" s="3"/>
      <c r="BC14533" s="3"/>
      <c r="BD14533" s="3"/>
      <c r="BE14533" s="3"/>
      <c r="BF14533" s="3"/>
      <c r="BG14533" s="3"/>
    </row>
    <row r="14534" spans="1:59" x14ac:dyDescent="0.25">
      <c r="A14534" s="2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5"/>
      <c r="AK14534" s="5"/>
      <c r="AL14534" s="3"/>
      <c r="AM14534" s="3"/>
      <c r="AN14534" s="5"/>
      <c r="AO14534" s="5"/>
      <c r="AP14534" s="5"/>
      <c r="AQ14534" s="5"/>
      <c r="AR14534" s="5"/>
      <c r="AS14534" s="5"/>
      <c r="AT14534" s="3"/>
      <c r="AU14534" s="5"/>
      <c r="AV14534" s="3"/>
      <c r="AW14534" s="3"/>
      <c r="AX14534" s="3"/>
      <c r="AY14534" s="3"/>
      <c r="AZ14534" s="3"/>
      <c r="BA14534" s="3"/>
      <c r="BB14534" s="3"/>
      <c r="BC14534" s="3"/>
      <c r="BD14534" s="3"/>
      <c r="BE14534" s="3"/>
      <c r="BF14534" s="3"/>
      <c r="BG14534" s="3"/>
    </row>
    <row r="14535" spans="1:59" x14ac:dyDescent="0.25">
      <c r="A14535" s="2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5"/>
      <c r="AK14535" s="5"/>
      <c r="AL14535" s="3"/>
      <c r="AM14535" s="3"/>
      <c r="AN14535" s="5"/>
      <c r="AO14535" s="5"/>
      <c r="AP14535" s="5"/>
      <c r="AQ14535" s="5"/>
      <c r="AR14535" s="5"/>
      <c r="AS14535" s="5"/>
      <c r="AT14535" s="3"/>
      <c r="AU14535" s="5"/>
      <c r="AV14535" s="3"/>
      <c r="AW14535" s="3"/>
      <c r="AX14535" s="3"/>
      <c r="AY14535" s="3"/>
      <c r="AZ14535" s="3"/>
      <c r="BA14535" s="3"/>
      <c r="BB14535" s="3"/>
      <c r="BC14535" s="3"/>
      <c r="BD14535" s="3"/>
      <c r="BE14535" s="3"/>
      <c r="BF14535" s="3"/>
      <c r="BG14535" s="3"/>
    </row>
    <row r="14536" spans="1:59" x14ac:dyDescent="0.25">
      <c r="A14536" s="2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5"/>
      <c r="AK14536" s="5"/>
      <c r="AL14536" s="3"/>
      <c r="AM14536" s="3"/>
      <c r="AN14536" s="5"/>
      <c r="AO14536" s="5"/>
      <c r="AP14536" s="5"/>
      <c r="AQ14536" s="5"/>
      <c r="AR14536" s="5"/>
      <c r="AS14536" s="5"/>
      <c r="AT14536" s="3"/>
      <c r="AU14536" s="5"/>
      <c r="AV14536" s="3"/>
      <c r="AW14536" s="3"/>
      <c r="AX14536" s="3"/>
      <c r="AY14536" s="3"/>
      <c r="AZ14536" s="3"/>
      <c r="BA14536" s="3"/>
      <c r="BB14536" s="3"/>
      <c r="BC14536" s="3"/>
      <c r="BD14536" s="3"/>
      <c r="BE14536" s="3"/>
      <c r="BF14536" s="3"/>
      <c r="BG14536" s="3"/>
    </row>
    <row r="14537" spans="1:59" x14ac:dyDescent="0.25">
      <c r="A14537" s="2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5"/>
      <c r="AK14537" s="5"/>
      <c r="AL14537" s="3"/>
      <c r="AM14537" s="3"/>
      <c r="AN14537" s="5"/>
      <c r="AO14537" s="5"/>
      <c r="AP14537" s="5"/>
      <c r="AQ14537" s="5"/>
      <c r="AR14537" s="5"/>
      <c r="AS14537" s="5"/>
      <c r="AT14537" s="3"/>
      <c r="AU14537" s="5"/>
      <c r="AV14537" s="3"/>
      <c r="AW14537" s="3"/>
      <c r="AX14537" s="3"/>
      <c r="AY14537" s="3"/>
      <c r="AZ14537" s="3"/>
      <c r="BA14537" s="3"/>
      <c r="BB14537" s="3"/>
      <c r="BC14537" s="3"/>
      <c r="BD14537" s="3"/>
      <c r="BE14537" s="3"/>
      <c r="BF14537" s="3"/>
      <c r="BG14537" s="3"/>
    </row>
    <row r="14538" spans="1:59" x14ac:dyDescent="0.25">
      <c r="A14538" s="2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5"/>
      <c r="AK14538" s="5"/>
      <c r="AL14538" s="3"/>
      <c r="AM14538" s="3"/>
      <c r="AN14538" s="5"/>
      <c r="AO14538" s="5"/>
      <c r="AP14538" s="5"/>
      <c r="AQ14538" s="5"/>
      <c r="AR14538" s="5"/>
      <c r="AS14538" s="5"/>
      <c r="AT14538" s="3"/>
      <c r="AU14538" s="5"/>
      <c r="AV14538" s="3"/>
      <c r="AW14538" s="3"/>
      <c r="AX14538" s="3"/>
      <c r="AY14538" s="3"/>
      <c r="AZ14538" s="3"/>
      <c r="BA14538" s="3"/>
      <c r="BB14538" s="3"/>
      <c r="BC14538" s="3"/>
      <c r="BD14538" s="3"/>
      <c r="BE14538" s="3"/>
      <c r="BF14538" s="3"/>
      <c r="BG14538" s="3"/>
    </row>
    <row r="14539" spans="1:59" x14ac:dyDescent="0.25">
      <c r="A14539" s="2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5"/>
      <c r="AK14539" s="5"/>
      <c r="AL14539" s="3"/>
      <c r="AM14539" s="3"/>
      <c r="AN14539" s="5"/>
      <c r="AO14539" s="5"/>
      <c r="AP14539" s="5"/>
      <c r="AQ14539" s="5"/>
      <c r="AR14539" s="5"/>
      <c r="AS14539" s="5"/>
      <c r="AT14539" s="3"/>
      <c r="AU14539" s="5"/>
      <c r="AV14539" s="3"/>
      <c r="AW14539" s="3"/>
      <c r="AX14539" s="3"/>
      <c r="AY14539" s="3"/>
      <c r="AZ14539" s="3"/>
      <c r="BA14539" s="3"/>
      <c r="BB14539" s="3"/>
      <c r="BC14539" s="3"/>
      <c r="BD14539" s="3"/>
      <c r="BE14539" s="3"/>
      <c r="BF14539" s="3"/>
      <c r="BG14539" s="3"/>
    </row>
    <row r="14540" spans="1:59" x14ac:dyDescent="0.25">
      <c r="A14540" s="2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5"/>
      <c r="AK14540" s="5"/>
      <c r="AL14540" s="3"/>
      <c r="AM14540" s="3"/>
      <c r="AN14540" s="5"/>
      <c r="AO14540" s="5"/>
      <c r="AP14540" s="5"/>
      <c r="AQ14540" s="5"/>
      <c r="AR14540" s="5"/>
      <c r="AS14540" s="5"/>
      <c r="AT14540" s="3"/>
      <c r="AU14540" s="5"/>
      <c r="AV14540" s="3"/>
      <c r="AW14540" s="3"/>
      <c r="AX14540" s="3"/>
      <c r="AY14540" s="3"/>
      <c r="AZ14540" s="3"/>
      <c r="BA14540" s="3"/>
      <c r="BB14540" s="3"/>
      <c r="BC14540" s="3"/>
      <c r="BD14540" s="3"/>
      <c r="BE14540" s="3"/>
      <c r="BF14540" s="3"/>
      <c r="BG14540" s="3"/>
    </row>
    <row r="14541" spans="1:59" x14ac:dyDescent="0.25">
      <c r="A14541" s="2"/>
      <c r="B14541" s="5"/>
      <c r="C14541" s="5"/>
      <c r="D14541" s="5"/>
      <c r="E14541" s="5"/>
      <c r="F14541" s="5"/>
      <c r="G14541" s="5"/>
      <c r="H14541" s="5"/>
      <c r="I14541" s="5"/>
      <c r="J14541" s="5"/>
      <c r="K14541" s="5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5"/>
      <c r="AK14541" s="5"/>
      <c r="AL14541" s="3"/>
      <c r="AM14541" s="3"/>
      <c r="AN14541" s="5"/>
      <c r="AO14541" s="5"/>
      <c r="AP14541" s="5"/>
      <c r="AQ14541" s="5"/>
      <c r="AR14541" s="5"/>
      <c r="AS14541" s="5"/>
      <c r="AT14541" s="3"/>
      <c r="AU14541" s="5"/>
      <c r="AV14541" s="3"/>
      <c r="AW14541" s="3"/>
      <c r="AX14541" s="3"/>
      <c r="AY14541" s="3"/>
      <c r="AZ14541" s="3"/>
      <c r="BA14541" s="3"/>
      <c r="BB14541" s="3"/>
      <c r="BC14541" s="3"/>
      <c r="BD14541" s="3"/>
      <c r="BE14541" s="3"/>
      <c r="BF14541" s="3"/>
      <c r="BG14541" s="3"/>
    </row>
    <row r="14542" spans="1:59" x14ac:dyDescent="0.25">
      <c r="A14542" s="2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5"/>
      <c r="AK14542" s="5"/>
      <c r="AL14542" s="3"/>
      <c r="AM14542" s="3"/>
      <c r="AN14542" s="5"/>
      <c r="AO14542" s="5"/>
      <c r="AP14542" s="5"/>
      <c r="AQ14542" s="5"/>
      <c r="AR14542" s="5"/>
      <c r="AS14542" s="5"/>
      <c r="AT14542" s="3"/>
      <c r="AU14542" s="5"/>
      <c r="AV14542" s="3"/>
      <c r="AW14542" s="3"/>
      <c r="AX14542" s="3"/>
      <c r="AY14542" s="3"/>
      <c r="AZ14542" s="3"/>
      <c r="BA14542" s="3"/>
      <c r="BB14542" s="3"/>
      <c r="BC14542" s="3"/>
      <c r="BD14542" s="3"/>
      <c r="BE14542" s="3"/>
      <c r="BF14542" s="3"/>
      <c r="BG14542" s="3"/>
    </row>
    <row r="14543" spans="1:59" x14ac:dyDescent="0.25">
      <c r="A14543" s="2"/>
      <c r="B14543" s="5"/>
      <c r="C14543" s="5"/>
      <c r="D14543" s="5"/>
      <c r="E14543" s="5"/>
      <c r="F14543" s="5"/>
      <c r="G14543" s="5"/>
      <c r="H14543" s="5"/>
      <c r="I14543" s="5"/>
      <c r="J14543" s="5"/>
      <c r="K14543" s="5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5"/>
      <c r="AK14543" s="5"/>
      <c r="AL14543" s="3"/>
      <c r="AM14543" s="3"/>
      <c r="AN14543" s="5"/>
      <c r="AO14543" s="5"/>
      <c r="AP14543" s="5"/>
      <c r="AQ14543" s="5"/>
      <c r="AR14543" s="5"/>
      <c r="AS14543" s="5"/>
      <c r="AT14543" s="3"/>
      <c r="AU14543" s="5"/>
      <c r="AV14543" s="3"/>
      <c r="AW14543" s="3"/>
      <c r="AX14543" s="3"/>
      <c r="AY14543" s="3"/>
      <c r="AZ14543" s="3"/>
      <c r="BA14543" s="3"/>
      <c r="BB14543" s="3"/>
      <c r="BC14543" s="3"/>
      <c r="BD14543" s="3"/>
      <c r="BE14543" s="3"/>
      <c r="BF14543" s="3"/>
      <c r="BG14543" s="3"/>
    </row>
    <row r="14544" spans="1:59" x14ac:dyDescent="0.25">
      <c r="A14544" s="2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5"/>
      <c r="AK14544" s="5"/>
      <c r="AL14544" s="3"/>
      <c r="AM14544" s="3"/>
      <c r="AN14544" s="5"/>
      <c r="AO14544" s="5"/>
      <c r="AP14544" s="5"/>
      <c r="AQ14544" s="5"/>
      <c r="AR14544" s="5"/>
      <c r="AS14544" s="5"/>
      <c r="AT14544" s="3"/>
      <c r="AU14544" s="5"/>
      <c r="AV14544" s="3"/>
      <c r="AW14544" s="3"/>
      <c r="AX14544" s="3"/>
      <c r="AY14544" s="3"/>
      <c r="AZ14544" s="3"/>
      <c r="BA14544" s="3"/>
      <c r="BB14544" s="3"/>
      <c r="BC14544" s="3"/>
      <c r="BD14544" s="3"/>
      <c r="BE14544" s="3"/>
      <c r="BF14544" s="3"/>
      <c r="BG14544" s="3"/>
    </row>
    <row r="14545" spans="1:59" x14ac:dyDescent="0.25">
      <c r="A14545" s="2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5"/>
      <c r="AK14545" s="5"/>
      <c r="AL14545" s="3"/>
      <c r="AM14545" s="3"/>
      <c r="AN14545" s="5"/>
      <c r="AO14545" s="5"/>
      <c r="AP14545" s="5"/>
      <c r="AQ14545" s="5"/>
      <c r="AR14545" s="5"/>
      <c r="AS14545" s="5"/>
      <c r="AT14545" s="3"/>
      <c r="AU14545" s="5"/>
      <c r="AV14545" s="3"/>
      <c r="AW14545" s="3"/>
      <c r="AX14545" s="3"/>
      <c r="AY14545" s="3"/>
      <c r="AZ14545" s="3"/>
      <c r="BA14545" s="3"/>
      <c r="BB14545" s="3"/>
      <c r="BC14545" s="3"/>
      <c r="BD14545" s="3"/>
      <c r="BE14545" s="3"/>
      <c r="BF14545" s="3"/>
      <c r="BG14545" s="3"/>
    </row>
    <row r="14546" spans="1:59" x14ac:dyDescent="0.25">
      <c r="A14546" s="2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5"/>
      <c r="AK14546" s="5"/>
      <c r="AL14546" s="3"/>
      <c r="AM14546" s="3"/>
      <c r="AN14546" s="5"/>
      <c r="AO14546" s="5"/>
      <c r="AP14546" s="5"/>
      <c r="AQ14546" s="5"/>
      <c r="AR14546" s="5"/>
      <c r="AS14546" s="5"/>
      <c r="AT14546" s="3"/>
      <c r="AU14546" s="5"/>
      <c r="AV14546" s="3"/>
      <c r="AW14546" s="3"/>
      <c r="AX14546" s="3"/>
      <c r="AY14546" s="3"/>
      <c r="AZ14546" s="3"/>
      <c r="BA14546" s="3"/>
      <c r="BB14546" s="3"/>
      <c r="BC14546" s="3"/>
      <c r="BD14546" s="3"/>
      <c r="BE14546" s="3"/>
      <c r="BF14546" s="3"/>
      <c r="BG14546" s="3"/>
    </row>
    <row r="14547" spans="1:59" x14ac:dyDescent="0.25">
      <c r="A14547" s="2"/>
      <c r="B14547" s="5"/>
      <c r="C14547" s="5"/>
      <c r="D14547" s="5"/>
      <c r="E14547" s="5"/>
      <c r="F14547" s="5"/>
      <c r="G14547" s="5"/>
      <c r="H14547" s="5"/>
      <c r="I14547" s="5"/>
      <c r="J14547" s="5"/>
      <c r="K14547" s="5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5"/>
      <c r="AK14547" s="5"/>
      <c r="AL14547" s="3"/>
      <c r="AM14547" s="3"/>
      <c r="AN14547" s="5"/>
      <c r="AO14547" s="5"/>
      <c r="AP14547" s="5"/>
      <c r="AQ14547" s="5"/>
      <c r="AR14547" s="5"/>
      <c r="AS14547" s="5"/>
      <c r="AT14547" s="3"/>
      <c r="AU14547" s="5"/>
      <c r="AV14547" s="3"/>
      <c r="AW14547" s="3"/>
      <c r="AX14547" s="3"/>
      <c r="AY14547" s="3"/>
      <c r="AZ14547" s="3"/>
      <c r="BA14547" s="3"/>
      <c r="BB14547" s="3"/>
      <c r="BC14547" s="3"/>
      <c r="BD14547" s="3"/>
      <c r="BE14547" s="3"/>
      <c r="BF14547" s="3"/>
      <c r="BG14547" s="3"/>
    </row>
    <row r="14548" spans="1:59" x14ac:dyDescent="0.25">
      <c r="A14548" s="2"/>
      <c r="B14548" s="5"/>
      <c r="C14548" s="5"/>
      <c r="D14548" s="5"/>
      <c r="E14548" s="5"/>
      <c r="F14548" s="5"/>
      <c r="G14548" s="5"/>
      <c r="H14548" s="5"/>
      <c r="I14548" s="5"/>
      <c r="J14548" s="5"/>
      <c r="K14548" s="5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5"/>
      <c r="AK14548" s="5"/>
      <c r="AL14548" s="3"/>
      <c r="AM14548" s="3"/>
      <c r="AN14548" s="5"/>
      <c r="AO14548" s="5"/>
      <c r="AP14548" s="5"/>
      <c r="AQ14548" s="5"/>
      <c r="AR14548" s="5"/>
      <c r="AS14548" s="5"/>
      <c r="AT14548" s="3"/>
      <c r="AU14548" s="5"/>
      <c r="AV14548" s="3"/>
      <c r="AW14548" s="3"/>
      <c r="AX14548" s="3"/>
      <c r="AY14548" s="3"/>
      <c r="AZ14548" s="3"/>
      <c r="BA14548" s="3"/>
      <c r="BB14548" s="3"/>
      <c r="BC14548" s="3"/>
      <c r="BD14548" s="3"/>
      <c r="BE14548" s="3"/>
      <c r="BF14548" s="3"/>
      <c r="BG14548" s="3"/>
    </row>
    <row r="14549" spans="1:59" x14ac:dyDescent="0.25">
      <c r="A14549" s="2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5"/>
      <c r="AK14549" s="5"/>
      <c r="AL14549" s="3"/>
      <c r="AM14549" s="3"/>
      <c r="AN14549" s="5"/>
      <c r="AO14549" s="5"/>
      <c r="AP14549" s="5"/>
      <c r="AQ14549" s="5"/>
      <c r="AR14549" s="5"/>
      <c r="AS14549" s="5"/>
      <c r="AT14549" s="3"/>
      <c r="AU14549" s="5"/>
      <c r="AV14549" s="3"/>
      <c r="AW14549" s="3"/>
      <c r="AX14549" s="3"/>
      <c r="AY14549" s="3"/>
      <c r="AZ14549" s="3"/>
      <c r="BA14549" s="3"/>
      <c r="BB14549" s="3"/>
      <c r="BC14549" s="3"/>
      <c r="BD14549" s="3"/>
      <c r="BE14549" s="3"/>
      <c r="BF14549" s="3"/>
      <c r="BG14549" s="3"/>
    </row>
    <row r="14550" spans="1:59" x14ac:dyDescent="0.25">
      <c r="A14550" s="2"/>
      <c r="B14550" s="5"/>
      <c r="C14550" s="5"/>
      <c r="D14550" s="5"/>
      <c r="E14550" s="5"/>
      <c r="F14550" s="5"/>
      <c r="G14550" s="5"/>
      <c r="H14550" s="5"/>
      <c r="I14550" s="5"/>
      <c r="J14550" s="5"/>
      <c r="K14550" s="5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5"/>
      <c r="AK14550" s="5"/>
      <c r="AL14550" s="3"/>
      <c r="AM14550" s="3"/>
      <c r="AN14550" s="5"/>
      <c r="AO14550" s="5"/>
      <c r="AP14550" s="5"/>
      <c r="AQ14550" s="5"/>
      <c r="AR14550" s="5"/>
      <c r="AS14550" s="5"/>
      <c r="AT14550" s="3"/>
      <c r="AU14550" s="5"/>
      <c r="AV14550" s="3"/>
      <c r="AW14550" s="3"/>
      <c r="AX14550" s="3"/>
      <c r="AY14550" s="3"/>
      <c r="AZ14550" s="3"/>
      <c r="BA14550" s="3"/>
      <c r="BB14550" s="3"/>
      <c r="BC14550" s="3"/>
      <c r="BD14550" s="3"/>
      <c r="BE14550" s="3"/>
      <c r="BF14550" s="3"/>
      <c r="BG14550" s="3"/>
    </row>
    <row r="14551" spans="1:59" x14ac:dyDescent="0.25">
      <c r="A14551" s="2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5"/>
      <c r="AK14551" s="5"/>
      <c r="AL14551" s="3"/>
      <c r="AM14551" s="3"/>
      <c r="AN14551" s="5"/>
      <c r="AO14551" s="5"/>
      <c r="AP14551" s="5"/>
      <c r="AQ14551" s="5"/>
      <c r="AR14551" s="5"/>
      <c r="AS14551" s="5"/>
      <c r="AT14551" s="3"/>
      <c r="AU14551" s="5"/>
      <c r="AV14551" s="3"/>
      <c r="AW14551" s="3"/>
      <c r="AX14551" s="3"/>
      <c r="AY14551" s="3"/>
      <c r="AZ14551" s="3"/>
      <c r="BA14551" s="3"/>
      <c r="BB14551" s="3"/>
      <c r="BC14551" s="3"/>
      <c r="BD14551" s="3"/>
      <c r="BE14551" s="3"/>
      <c r="BF14551" s="3"/>
      <c r="BG14551" s="3"/>
    </row>
    <row r="14552" spans="1:59" x14ac:dyDescent="0.25">
      <c r="A14552" s="2"/>
      <c r="B14552" s="5"/>
      <c r="C14552" s="5"/>
      <c r="D14552" s="5"/>
      <c r="E14552" s="5"/>
      <c r="F14552" s="5"/>
      <c r="G14552" s="5"/>
      <c r="H14552" s="5"/>
      <c r="I14552" s="5"/>
      <c r="J14552" s="5"/>
      <c r="K14552" s="5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5"/>
      <c r="AK14552" s="5"/>
      <c r="AL14552" s="3"/>
      <c r="AM14552" s="3"/>
      <c r="AN14552" s="5"/>
      <c r="AO14552" s="5"/>
      <c r="AP14552" s="5"/>
      <c r="AQ14552" s="5"/>
      <c r="AR14552" s="5"/>
      <c r="AS14552" s="5"/>
      <c r="AT14552" s="3"/>
      <c r="AU14552" s="5"/>
      <c r="AV14552" s="3"/>
      <c r="AW14552" s="3"/>
      <c r="AX14552" s="3"/>
      <c r="AY14552" s="3"/>
      <c r="AZ14552" s="3"/>
      <c r="BA14552" s="3"/>
      <c r="BB14552" s="3"/>
      <c r="BC14552" s="3"/>
      <c r="BD14552" s="3"/>
      <c r="BE14552" s="3"/>
      <c r="BF14552" s="3"/>
      <c r="BG14552" s="3"/>
    </row>
    <row r="14553" spans="1:59" x14ac:dyDescent="0.25">
      <c r="A14553" s="2"/>
      <c r="B14553" s="5"/>
      <c r="C14553" s="5"/>
      <c r="D14553" s="5"/>
      <c r="E14553" s="5"/>
      <c r="F14553" s="5"/>
      <c r="G14553" s="5"/>
      <c r="H14553" s="5"/>
      <c r="I14553" s="5"/>
      <c r="J14553" s="5"/>
      <c r="K14553" s="5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5"/>
      <c r="AK14553" s="5"/>
      <c r="AL14553" s="3"/>
      <c r="AM14553" s="3"/>
      <c r="AN14553" s="5"/>
      <c r="AO14553" s="5"/>
      <c r="AP14553" s="5"/>
      <c r="AQ14553" s="5"/>
      <c r="AR14553" s="5"/>
      <c r="AS14553" s="5"/>
      <c r="AT14553" s="3"/>
      <c r="AU14553" s="5"/>
      <c r="AV14553" s="3"/>
      <c r="AW14553" s="3"/>
      <c r="AX14553" s="3"/>
      <c r="AY14553" s="3"/>
      <c r="AZ14553" s="3"/>
      <c r="BA14553" s="3"/>
      <c r="BB14553" s="3"/>
      <c r="BC14553" s="3"/>
      <c r="BD14553" s="3"/>
      <c r="BE14553" s="3"/>
      <c r="BF14553" s="3"/>
      <c r="BG14553" s="3"/>
    </row>
    <row r="14554" spans="1:59" x14ac:dyDescent="0.25">
      <c r="A14554" s="2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5"/>
      <c r="AK14554" s="5"/>
      <c r="AL14554" s="3"/>
      <c r="AM14554" s="3"/>
      <c r="AN14554" s="5"/>
      <c r="AO14554" s="5"/>
      <c r="AP14554" s="5"/>
      <c r="AQ14554" s="5"/>
      <c r="AR14554" s="5"/>
      <c r="AS14554" s="5"/>
      <c r="AT14554" s="3"/>
      <c r="AU14554" s="5"/>
      <c r="AV14554" s="3"/>
      <c r="AW14554" s="3"/>
      <c r="AX14554" s="3"/>
      <c r="AY14554" s="3"/>
      <c r="AZ14554" s="3"/>
      <c r="BA14554" s="3"/>
      <c r="BB14554" s="3"/>
      <c r="BC14554" s="3"/>
      <c r="BD14554" s="3"/>
      <c r="BE14554" s="3"/>
      <c r="BF14554" s="3"/>
      <c r="BG14554" s="3"/>
    </row>
    <row r="14555" spans="1:59" x14ac:dyDescent="0.25">
      <c r="A14555" s="2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5"/>
      <c r="AK14555" s="5"/>
      <c r="AL14555" s="3"/>
      <c r="AM14555" s="3"/>
      <c r="AN14555" s="5"/>
      <c r="AO14555" s="5"/>
      <c r="AP14555" s="5"/>
      <c r="AQ14555" s="5"/>
      <c r="AR14555" s="5"/>
      <c r="AS14555" s="5"/>
      <c r="AT14555" s="3"/>
      <c r="AU14555" s="5"/>
      <c r="AV14555" s="3"/>
      <c r="AW14555" s="3"/>
      <c r="AX14555" s="3"/>
      <c r="AY14555" s="3"/>
      <c r="AZ14555" s="3"/>
      <c r="BA14555" s="3"/>
      <c r="BB14555" s="3"/>
      <c r="BC14555" s="3"/>
      <c r="BD14555" s="3"/>
      <c r="BE14555" s="3"/>
      <c r="BF14555" s="3"/>
      <c r="BG14555" s="3"/>
    </row>
    <row r="14556" spans="1:59" x14ac:dyDescent="0.25">
      <c r="A14556" s="2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5"/>
      <c r="AK14556" s="5"/>
      <c r="AL14556" s="3"/>
      <c r="AM14556" s="3"/>
      <c r="AN14556" s="5"/>
      <c r="AO14556" s="5"/>
      <c r="AP14556" s="5"/>
      <c r="AQ14556" s="5"/>
      <c r="AR14556" s="5"/>
      <c r="AS14556" s="5"/>
      <c r="AT14556" s="3"/>
      <c r="AU14556" s="5"/>
      <c r="AV14556" s="3"/>
      <c r="AW14556" s="3"/>
      <c r="AX14556" s="3"/>
      <c r="AY14556" s="3"/>
      <c r="AZ14556" s="3"/>
      <c r="BA14556" s="3"/>
      <c r="BB14556" s="3"/>
      <c r="BC14556" s="3"/>
      <c r="BD14556" s="3"/>
      <c r="BE14556" s="3"/>
      <c r="BF14556" s="3"/>
      <c r="BG14556" s="3"/>
    </row>
    <row r="14557" spans="1:59" x14ac:dyDescent="0.25">
      <c r="A14557" s="2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5"/>
      <c r="AK14557" s="5"/>
      <c r="AL14557" s="3"/>
      <c r="AM14557" s="3"/>
      <c r="AN14557" s="5"/>
      <c r="AO14557" s="5"/>
      <c r="AP14557" s="5"/>
      <c r="AQ14557" s="5"/>
      <c r="AR14557" s="5"/>
      <c r="AS14557" s="5"/>
      <c r="AT14557" s="3"/>
      <c r="AU14557" s="5"/>
      <c r="AV14557" s="3"/>
      <c r="AW14557" s="3"/>
      <c r="AX14557" s="3"/>
      <c r="AY14557" s="3"/>
      <c r="AZ14557" s="3"/>
      <c r="BA14557" s="3"/>
      <c r="BB14557" s="3"/>
      <c r="BC14557" s="3"/>
      <c r="BD14557" s="3"/>
      <c r="BE14557" s="3"/>
      <c r="BF14557" s="3"/>
      <c r="BG14557" s="3"/>
    </row>
    <row r="14558" spans="1:59" x14ac:dyDescent="0.25">
      <c r="A14558" s="2"/>
      <c r="B14558" s="5"/>
      <c r="C14558" s="5"/>
      <c r="D14558" s="5"/>
      <c r="E14558" s="5"/>
      <c r="F14558" s="5"/>
      <c r="G14558" s="5"/>
      <c r="H14558" s="5"/>
      <c r="I14558" s="5"/>
      <c r="J14558" s="5"/>
      <c r="K14558" s="5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5"/>
      <c r="AK14558" s="5"/>
      <c r="AL14558" s="3"/>
      <c r="AM14558" s="3"/>
      <c r="AN14558" s="5"/>
      <c r="AO14558" s="5"/>
      <c r="AP14558" s="5"/>
      <c r="AQ14558" s="5"/>
      <c r="AR14558" s="5"/>
      <c r="AS14558" s="5"/>
      <c r="AT14558" s="3"/>
      <c r="AU14558" s="5"/>
      <c r="AV14558" s="3"/>
      <c r="AW14558" s="3"/>
      <c r="AX14558" s="3"/>
      <c r="AY14558" s="3"/>
      <c r="AZ14558" s="3"/>
      <c r="BA14558" s="3"/>
      <c r="BB14558" s="3"/>
      <c r="BC14558" s="3"/>
      <c r="BD14558" s="3"/>
      <c r="BE14558" s="3"/>
      <c r="BF14558" s="3"/>
      <c r="BG14558" s="3"/>
    </row>
    <row r="14559" spans="1:59" x14ac:dyDescent="0.25">
      <c r="A14559" s="2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5"/>
      <c r="AK14559" s="5"/>
      <c r="AL14559" s="3"/>
      <c r="AM14559" s="3"/>
      <c r="AN14559" s="5"/>
      <c r="AO14559" s="5"/>
      <c r="AP14559" s="5"/>
      <c r="AQ14559" s="5"/>
      <c r="AR14559" s="5"/>
      <c r="AS14559" s="5"/>
      <c r="AT14559" s="3"/>
      <c r="AU14559" s="5"/>
      <c r="AV14559" s="3"/>
      <c r="AW14559" s="3"/>
      <c r="AX14559" s="3"/>
      <c r="AY14559" s="3"/>
      <c r="AZ14559" s="3"/>
      <c r="BA14559" s="3"/>
      <c r="BB14559" s="3"/>
      <c r="BC14559" s="3"/>
      <c r="BD14559" s="3"/>
      <c r="BE14559" s="3"/>
      <c r="BF14559" s="3"/>
      <c r="BG14559" s="3"/>
    </row>
    <row r="14560" spans="1:59" x14ac:dyDescent="0.25">
      <c r="A14560" s="2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5"/>
      <c r="AK14560" s="5"/>
      <c r="AL14560" s="3"/>
      <c r="AM14560" s="3"/>
      <c r="AN14560" s="5"/>
      <c r="AO14560" s="5"/>
      <c r="AP14560" s="5"/>
      <c r="AQ14560" s="5"/>
      <c r="AR14560" s="5"/>
      <c r="AS14560" s="5"/>
      <c r="AT14560" s="3"/>
      <c r="AU14560" s="5"/>
      <c r="AV14560" s="3"/>
      <c r="AW14560" s="3"/>
      <c r="AX14560" s="3"/>
      <c r="AY14560" s="3"/>
      <c r="AZ14560" s="3"/>
      <c r="BA14560" s="3"/>
      <c r="BB14560" s="3"/>
      <c r="BC14560" s="3"/>
      <c r="BD14560" s="3"/>
      <c r="BE14560" s="3"/>
      <c r="BF14560" s="3"/>
      <c r="BG14560" s="3"/>
    </row>
    <row r="14561" spans="1:59" x14ac:dyDescent="0.25">
      <c r="A14561" s="2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5"/>
      <c r="AK14561" s="5"/>
      <c r="AL14561" s="3"/>
      <c r="AM14561" s="3"/>
      <c r="AN14561" s="5"/>
      <c r="AO14561" s="5"/>
      <c r="AP14561" s="5"/>
      <c r="AQ14561" s="5"/>
      <c r="AR14561" s="5"/>
      <c r="AS14561" s="5"/>
      <c r="AT14561" s="3"/>
      <c r="AU14561" s="5"/>
      <c r="AV14561" s="3"/>
      <c r="AW14561" s="3"/>
      <c r="AX14561" s="3"/>
      <c r="AY14561" s="3"/>
      <c r="AZ14561" s="3"/>
      <c r="BA14561" s="3"/>
      <c r="BB14561" s="3"/>
      <c r="BC14561" s="3"/>
      <c r="BD14561" s="3"/>
      <c r="BE14561" s="3"/>
      <c r="BF14561" s="3"/>
      <c r="BG14561" s="3"/>
    </row>
    <row r="14562" spans="1:59" x14ac:dyDescent="0.25">
      <c r="A14562" s="2"/>
      <c r="B14562" s="5"/>
      <c r="C14562" s="5"/>
      <c r="D14562" s="5"/>
      <c r="E14562" s="5"/>
      <c r="F14562" s="5"/>
      <c r="G14562" s="5"/>
      <c r="H14562" s="5"/>
      <c r="I14562" s="5"/>
      <c r="J14562" s="5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5"/>
      <c r="AK14562" s="5"/>
      <c r="AL14562" s="3"/>
      <c r="AM14562" s="3"/>
      <c r="AN14562" s="5"/>
      <c r="AO14562" s="5"/>
      <c r="AP14562" s="5"/>
      <c r="AQ14562" s="5"/>
      <c r="AR14562" s="5"/>
      <c r="AS14562" s="5"/>
      <c r="AT14562" s="3"/>
      <c r="AU14562" s="5"/>
      <c r="AV14562" s="3"/>
      <c r="AW14562" s="3"/>
      <c r="AX14562" s="3"/>
      <c r="AY14562" s="3"/>
      <c r="AZ14562" s="3"/>
      <c r="BA14562" s="3"/>
      <c r="BB14562" s="3"/>
      <c r="BC14562" s="3"/>
      <c r="BD14562" s="3"/>
      <c r="BE14562" s="3"/>
      <c r="BF14562" s="3"/>
      <c r="BG14562" s="3"/>
    </row>
    <row r="14563" spans="1:59" x14ac:dyDescent="0.25">
      <c r="A14563" s="2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5"/>
      <c r="AK14563" s="5"/>
      <c r="AL14563" s="3"/>
      <c r="AM14563" s="3"/>
      <c r="AN14563" s="5"/>
      <c r="AO14563" s="5"/>
      <c r="AP14563" s="5"/>
      <c r="AQ14563" s="5"/>
      <c r="AR14563" s="5"/>
      <c r="AS14563" s="5"/>
      <c r="AT14563" s="3"/>
      <c r="AU14563" s="5"/>
      <c r="AV14563" s="3"/>
      <c r="AW14563" s="3"/>
      <c r="AX14563" s="3"/>
      <c r="AY14563" s="3"/>
      <c r="AZ14563" s="3"/>
      <c r="BA14563" s="3"/>
      <c r="BB14563" s="3"/>
      <c r="BC14563" s="3"/>
      <c r="BD14563" s="3"/>
      <c r="BE14563" s="3"/>
      <c r="BF14563" s="3"/>
      <c r="BG14563" s="3"/>
    </row>
    <row r="14564" spans="1:59" x14ac:dyDescent="0.25">
      <c r="A14564" s="2"/>
      <c r="B14564" s="5"/>
      <c r="C14564" s="5"/>
      <c r="D14564" s="5"/>
      <c r="E14564" s="5"/>
      <c r="F14564" s="5"/>
      <c r="G14564" s="5"/>
      <c r="H14564" s="5"/>
      <c r="I14564" s="5"/>
      <c r="J14564" s="5"/>
      <c r="K14564" s="5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5"/>
      <c r="AK14564" s="5"/>
      <c r="AL14564" s="3"/>
      <c r="AM14564" s="3"/>
      <c r="AN14564" s="5"/>
      <c r="AO14564" s="5"/>
      <c r="AP14564" s="5"/>
      <c r="AQ14564" s="5"/>
      <c r="AR14564" s="5"/>
      <c r="AS14564" s="5"/>
      <c r="AT14564" s="3"/>
      <c r="AU14564" s="5"/>
      <c r="AV14564" s="3"/>
      <c r="AW14564" s="3"/>
      <c r="AX14564" s="3"/>
      <c r="AY14564" s="3"/>
      <c r="AZ14564" s="3"/>
      <c r="BA14564" s="3"/>
      <c r="BB14564" s="3"/>
      <c r="BC14564" s="3"/>
      <c r="BD14564" s="3"/>
      <c r="BE14564" s="3"/>
      <c r="BF14564" s="3"/>
      <c r="BG14564" s="3"/>
    </row>
    <row r="14565" spans="1:59" x14ac:dyDescent="0.25">
      <c r="A14565" s="2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5"/>
      <c r="AK14565" s="5"/>
      <c r="AL14565" s="3"/>
      <c r="AM14565" s="3"/>
      <c r="AN14565" s="5"/>
      <c r="AO14565" s="5"/>
      <c r="AP14565" s="5"/>
      <c r="AQ14565" s="5"/>
      <c r="AR14565" s="5"/>
      <c r="AS14565" s="5"/>
      <c r="AT14565" s="3"/>
      <c r="AU14565" s="5"/>
      <c r="AV14565" s="3"/>
      <c r="AW14565" s="3"/>
      <c r="AX14565" s="3"/>
      <c r="AY14565" s="3"/>
      <c r="AZ14565" s="3"/>
      <c r="BA14565" s="3"/>
      <c r="BB14565" s="3"/>
      <c r="BC14565" s="3"/>
      <c r="BD14565" s="3"/>
      <c r="BE14565" s="3"/>
      <c r="BF14565" s="3"/>
      <c r="BG14565" s="3"/>
    </row>
    <row r="14566" spans="1:59" x14ac:dyDescent="0.25">
      <c r="A14566" s="2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5"/>
      <c r="AK14566" s="5"/>
      <c r="AL14566" s="3"/>
      <c r="AM14566" s="3"/>
      <c r="AN14566" s="5"/>
      <c r="AO14566" s="5"/>
      <c r="AP14566" s="5"/>
      <c r="AQ14566" s="5"/>
      <c r="AR14566" s="5"/>
      <c r="AS14566" s="5"/>
      <c r="AT14566" s="3"/>
      <c r="AU14566" s="5"/>
      <c r="AV14566" s="3"/>
      <c r="AW14566" s="3"/>
      <c r="AX14566" s="3"/>
      <c r="AY14566" s="3"/>
      <c r="AZ14566" s="3"/>
      <c r="BA14566" s="3"/>
      <c r="BB14566" s="3"/>
      <c r="BC14566" s="3"/>
      <c r="BD14566" s="3"/>
      <c r="BE14566" s="3"/>
      <c r="BF14566" s="3"/>
      <c r="BG14566" s="3"/>
    </row>
    <row r="14567" spans="1:59" x14ac:dyDescent="0.25">
      <c r="A14567" s="2"/>
      <c r="B14567" s="5"/>
      <c r="C14567" s="5"/>
      <c r="D14567" s="5"/>
      <c r="E14567" s="5"/>
      <c r="F14567" s="5"/>
      <c r="G14567" s="5"/>
      <c r="H14567" s="5"/>
      <c r="I14567" s="5"/>
      <c r="J14567" s="5"/>
      <c r="K14567" s="5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5"/>
      <c r="AK14567" s="5"/>
      <c r="AL14567" s="3"/>
      <c r="AM14567" s="3"/>
      <c r="AN14567" s="5"/>
      <c r="AO14567" s="5"/>
      <c r="AP14567" s="5"/>
      <c r="AQ14567" s="5"/>
      <c r="AR14567" s="5"/>
      <c r="AS14567" s="5"/>
      <c r="AT14567" s="3"/>
      <c r="AU14567" s="5"/>
      <c r="AV14567" s="3"/>
      <c r="AW14567" s="3"/>
      <c r="AX14567" s="3"/>
      <c r="AY14567" s="3"/>
      <c r="AZ14567" s="3"/>
      <c r="BA14567" s="3"/>
      <c r="BB14567" s="3"/>
      <c r="BC14567" s="3"/>
      <c r="BD14567" s="3"/>
      <c r="BE14567" s="3"/>
      <c r="BF14567" s="3"/>
      <c r="BG14567" s="3"/>
    </row>
    <row r="14568" spans="1:59" x14ac:dyDescent="0.25">
      <c r="A14568" s="2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5"/>
      <c r="AK14568" s="5"/>
      <c r="AL14568" s="3"/>
      <c r="AM14568" s="3"/>
      <c r="AN14568" s="5"/>
      <c r="AO14568" s="5"/>
      <c r="AP14568" s="5"/>
      <c r="AQ14568" s="5"/>
      <c r="AR14568" s="5"/>
      <c r="AS14568" s="5"/>
      <c r="AT14568" s="3"/>
      <c r="AU14568" s="5"/>
      <c r="AV14568" s="3"/>
      <c r="AW14568" s="3"/>
      <c r="AX14568" s="3"/>
      <c r="AY14568" s="3"/>
      <c r="AZ14568" s="3"/>
      <c r="BA14568" s="3"/>
      <c r="BB14568" s="3"/>
      <c r="BC14568" s="3"/>
      <c r="BD14568" s="3"/>
      <c r="BE14568" s="3"/>
      <c r="BF14568" s="3"/>
      <c r="BG14568" s="3"/>
    </row>
    <row r="14569" spans="1:59" x14ac:dyDescent="0.25">
      <c r="A14569" s="2"/>
      <c r="B14569" s="5"/>
      <c r="C14569" s="5"/>
      <c r="D14569" s="5"/>
      <c r="E14569" s="5"/>
      <c r="F14569" s="5"/>
      <c r="G14569" s="5"/>
      <c r="H14569" s="5"/>
      <c r="I14569" s="5"/>
      <c r="J14569" s="5"/>
      <c r="K14569" s="5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5"/>
      <c r="AK14569" s="5"/>
      <c r="AL14569" s="3"/>
      <c r="AM14569" s="3"/>
      <c r="AN14569" s="5"/>
      <c r="AO14569" s="5"/>
      <c r="AP14569" s="5"/>
      <c r="AQ14569" s="5"/>
      <c r="AR14569" s="5"/>
      <c r="AS14569" s="5"/>
      <c r="AT14569" s="3"/>
      <c r="AU14569" s="5"/>
      <c r="AV14569" s="3"/>
      <c r="AW14569" s="3"/>
      <c r="AX14569" s="3"/>
      <c r="AY14569" s="3"/>
      <c r="AZ14569" s="3"/>
      <c r="BA14569" s="3"/>
      <c r="BB14569" s="3"/>
      <c r="BC14569" s="3"/>
      <c r="BD14569" s="3"/>
      <c r="BE14569" s="3"/>
      <c r="BF14569" s="3"/>
      <c r="BG14569" s="3"/>
    </row>
    <row r="14570" spans="1:59" x14ac:dyDescent="0.25">
      <c r="A14570" s="2"/>
      <c r="B14570" s="5"/>
      <c r="C14570" s="5"/>
      <c r="D14570" s="5"/>
      <c r="E14570" s="5"/>
      <c r="F14570" s="5"/>
      <c r="G14570" s="5"/>
      <c r="H14570" s="5"/>
      <c r="I14570" s="5"/>
      <c r="J14570" s="5"/>
      <c r="K14570" s="5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5"/>
      <c r="AK14570" s="5"/>
      <c r="AL14570" s="3"/>
      <c r="AM14570" s="3"/>
      <c r="AN14570" s="5"/>
      <c r="AO14570" s="5"/>
      <c r="AP14570" s="5"/>
      <c r="AQ14570" s="5"/>
      <c r="AR14570" s="5"/>
      <c r="AS14570" s="5"/>
      <c r="AT14570" s="3"/>
      <c r="AU14570" s="5"/>
      <c r="AV14570" s="3"/>
      <c r="AW14570" s="3"/>
      <c r="AX14570" s="3"/>
      <c r="AY14570" s="3"/>
      <c r="AZ14570" s="3"/>
      <c r="BA14570" s="3"/>
      <c r="BB14570" s="3"/>
      <c r="BC14570" s="3"/>
      <c r="BD14570" s="3"/>
      <c r="BE14570" s="3"/>
      <c r="BF14570" s="3"/>
      <c r="BG14570" s="3"/>
    </row>
    <row r="14571" spans="1:59" x14ac:dyDescent="0.25">
      <c r="A14571" s="2"/>
      <c r="B14571" s="5"/>
      <c r="C14571" s="5"/>
      <c r="D14571" s="5"/>
      <c r="E14571" s="5"/>
      <c r="F14571" s="5"/>
      <c r="G14571" s="5"/>
      <c r="H14571" s="5"/>
      <c r="I14571" s="5"/>
      <c r="J14571" s="5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5"/>
      <c r="AK14571" s="5"/>
      <c r="AL14571" s="3"/>
      <c r="AM14571" s="3"/>
      <c r="AN14571" s="5"/>
      <c r="AO14571" s="5"/>
      <c r="AP14571" s="5"/>
      <c r="AQ14571" s="5"/>
      <c r="AR14571" s="5"/>
      <c r="AS14571" s="5"/>
      <c r="AT14571" s="3"/>
      <c r="AU14571" s="5"/>
      <c r="AV14571" s="3"/>
      <c r="AW14571" s="3"/>
      <c r="AX14571" s="3"/>
      <c r="AY14571" s="3"/>
      <c r="AZ14571" s="3"/>
      <c r="BA14571" s="3"/>
      <c r="BB14571" s="3"/>
      <c r="BC14571" s="3"/>
      <c r="BD14571" s="3"/>
      <c r="BE14571" s="3"/>
      <c r="BF14571" s="3"/>
      <c r="BG14571" s="3"/>
    </row>
    <row r="14572" spans="1:59" x14ac:dyDescent="0.25">
      <c r="A14572" s="2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5"/>
      <c r="AK14572" s="5"/>
      <c r="AL14572" s="3"/>
      <c r="AM14572" s="3"/>
      <c r="AN14572" s="5"/>
      <c r="AO14572" s="5"/>
      <c r="AP14572" s="5"/>
      <c r="AQ14572" s="5"/>
      <c r="AR14572" s="5"/>
      <c r="AS14572" s="5"/>
      <c r="AT14572" s="3"/>
      <c r="AU14572" s="5"/>
      <c r="AV14572" s="3"/>
      <c r="AW14572" s="3"/>
      <c r="AX14572" s="3"/>
      <c r="AY14572" s="3"/>
      <c r="AZ14572" s="3"/>
      <c r="BA14572" s="3"/>
      <c r="BB14572" s="3"/>
      <c r="BC14572" s="3"/>
      <c r="BD14572" s="3"/>
      <c r="BE14572" s="3"/>
      <c r="BF14572" s="3"/>
      <c r="BG14572" s="3"/>
    </row>
    <row r="14573" spans="1:59" x14ac:dyDescent="0.25">
      <c r="A14573" s="2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5"/>
      <c r="AK14573" s="5"/>
      <c r="AL14573" s="3"/>
      <c r="AM14573" s="3"/>
      <c r="AN14573" s="5"/>
      <c r="AO14573" s="5"/>
      <c r="AP14573" s="5"/>
      <c r="AQ14573" s="5"/>
      <c r="AR14573" s="5"/>
      <c r="AS14573" s="5"/>
      <c r="AT14573" s="3"/>
      <c r="AU14573" s="5"/>
      <c r="AV14573" s="3"/>
      <c r="AW14573" s="3"/>
      <c r="AX14573" s="3"/>
      <c r="AY14573" s="3"/>
      <c r="AZ14573" s="3"/>
      <c r="BA14573" s="3"/>
      <c r="BB14573" s="3"/>
      <c r="BC14573" s="3"/>
      <c r="BD14573" s="3"/>
      <c r="BE14573" s="3"/>
      <c r="BF14573" s="3"/>
      <c r="BG14573" s="3"/>
    </row>
    <row r="14574" spans="1:59" x14ac:dyDescent="0.25">
      <c r="A14574" s="2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5"/>
      <c r="AK14574" s="5"/>
      <c r="AL14574" s="3"/>
      <c r="AM14574" s="3"/>
      <c r="AN14574" s="5"/>
      <c r="AO14574" s="5"/>
      <c r="AP14574" s="5"/>
      <c r="AQ14574" s="5"/>
      <c r="AR14574" s="5"/>
      <c r="AS14574" s="5"/>
      <c r="AT14574" s="3"/>
      <c r="AU14574" s="5"/>
      <c r="AV14574" s="3"/>
      <c r="AW14574" s="3"/>
      <c r="AX14574" s="3"/>
      <c r="AY14574" s="3"/>
      <c r="AZ14574" s="3"/>
      <c r="BA14574" s="3"/>
      <c r="BB14574" s="3"/>
      <c r="BC14574" s="3"/>
      <c r="BD14574" s="3"/>
      <c r="BE14574" s="3"/>
      <c r="BF14574" s="3"/>
      <c r="BG14574" s="3"/>
    </row>
    <row r="14575" spans="1:59" x14ac:dyDescent="0.25">
      <c r="A14575" s="2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5"/>
      <c r="AK14575" s="5"/>
      <c r="AL14575" s="3"/>
      <c r="AM14575" s="3"/>
      <c r="AN14575" s="5"/>
      <c r="AO14575" s="5"/>
      <c r="AP14575" s="5"/>
      <c r="AQ14575" s="5"/>
      <c r="AR14575" s="5"/>
      <c r="AS14575" s="5"/>
      <c r="AT14575" s="3"/>
      <c r="AU14575" s="5"/>
      <c r="AV14575" s="3"/>
      <c r="AW14575" s="3"/>
      <c r="AX14575" s="3"/>
      <c r="AY14575" s="3"/>
      <c r="AZ14575" s="3"/>
      <c r="BA14575" s="3"/>
      <c r="BB14575" s="3"/>
      <c r="BC14575" s="3"/>
      <c r="BD14575" s="3"/>
      <c r="BE14575" s="3"/>
      <c r="BF14575" s="3"/>
      <c r="BG14575" s="3"/>
    </row>
    <row r="14576" spans="1:59" x14ac:dyDescent="0.25">
      <c r="A14576" s="2"/>
      <c r="B14576" s="5"/>
      <c r="C14576" s="5"/>
      <c r="D14576" s="5"/>
      <c r="E14576" s="5"/>
      <c r="F14576" s="5"/>
      <c r="G14576" s="5"/>
      <c r="H14576" s="5"/>
      <c r="I14576" s="5"/>
      <c r="J14576" s="5"/>
      <c r="K14576" s="5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5"/>
      <c r="AK14576" s="5"/>
      <c r="AL14576" s="3"/>
      <c r="AM14576" s="3"/>
      <c r="AN14576" s="5"/>
      <c r="AO14576" s="5"/>
      <c r="AP14576" s="5"/>
      <c r="AQ14576" s="5"/>
      <c r="AR14576" s="5"/>
      <c r="AS14576" s="5"/>
      <c r="AT14576" s="3"/>
      <c r="AU14576" s="5"/>
      <c r="AV14576" s="3"/>
      <c r="AW14576" s="3"/>
      <c r="AX14576" s="3"/>
      <c r="AY14576" s="3"/>
      <c r="AZ14576" s="3"/>
      <c r="BA14576" s="3"/>
      <c r="BB14576" s="3"/>
      <c r="BC14576" s="3"/>
      <c r="BD14576" s="3"/>
      <c r="BE14576" s="3"/>
      <c r="BF14576" s="3"/>
      <c r="BG14576" s="3"/>
    </row>
    <row r="14577" spans="1:59" x14ac:dyDescent="0.25">
      <c r="A14577" s="2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5"/>
      <c r="AK14577" s="5"/>
      <c r="AL14577" s="3"/>
      <c r="AM14577" s="3"/>
      <c r="AN14577" s="5"/>
      <c r="AO14577" s="5"/>
      <c r="AP14577" s="5"/>
      <c r="AQ14577" s="5"/>
      <c r="AR14577" s="5"/>
      <c r="AS14577" s="5"/>
      <c r="AT14577" s="3"/>
      <c r="AU14577" s="5"/>
      <c r="AV14577" s="3"/>
      <c r="AW14577" s="3"/>
      <c r="AX14577" s="3"/>
      <c r="AY14577" s="3"/>
      <c r="AZ14577" s="3"/>
      <c r="BA14577" s="3"/>
      <c r="BB14577" s="3"/>
      <c r="BC14577" s="3"/>
      <c r="BD14577" s="3"/>
      <c r="BE14577" s="3"/>
      <c r="BF14577" s="3"/>
      <c r="BG14577" s="3"/>
    </row>
    <row r="14578" spans="1:59" x14ac:dyDescent="0.25">
      <c r="A14578" s="2"/>
      <c r="B14578" s="5"/>
      <c r="C14578" s="5"/>
      <c r="D14578" s="5"/>
      <c r="E14578" s="5"/>
      <c r="F14578" s="5"/>
      <c r="G14578" s="5"/>
      <c r="H14578" s="5"/>
      <c r="I14578" s="5"/>
      <c r="J14578" s="5"/>
      <c r="K14578" s="5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5"/>
      <c r="AK14578" s="5"/>
      <c r="AL14578" s="3"/>
      <c r="AM14578" s="3"/>
      <c r="AN14578" s="5"/>
      <c r="AO14578" s="5"/>
      <c r="AP14578" s="5"/>
      <c r="AQ14578" s="5"/>
      <c r="AR14578" s="5"/>
      <c r="AS14578" s="5"/>
      <c r="AT14578" s="3"/>
      <c r="AU14578" s="5"/>
      <c r="AV14578" s="3"/>
      <c r="AW14578" s="3"/>
      <c r="AX14578" s="3"/>
      <c r="AY14578" s="3"/>
      <c r="AZ14578" s="3"/>
      <c r="BA14578" s="3"/>
      <c r="BB14578" s="3"/>
      <c r="BC14578" s="3"/>
      <c r="BD14578" s="3"/>
      <c r="BE14578" s="3"/>
      <c r="BF14578" s="3"/>
      <c r="BG14578" s="3"/>
    </row>
    <row r="14579" spans="1:59" x14ac:dyDescent="0.25">
      <c r="A14579" s="2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5"/>
      <c r="AK14579" s="5"/>
      <c r="AL14579" s="3"/>
      <c r="AM14579" s="3"/>
      <c r="AN14579" s="5"/>
      <c r="AO14579" s="5"/>
      <c r="AP14579" s="5"/>
      <c r="AQ14579" s="5"/>
      <c r="AR14579" s="5"/>
      <c r="AS14579" s="5"/>
      <c r="AT14579" s="3"/>
      <c r="AU14579" s="5"/>
      <c r="AV14579" s="3"/>
      <c r="AW14579" s="3"/>
      <c r="AX14579" s="3"/>
      <c r="AY14579" s="3"/>
      <c r="AZ14579" s="3"/>
      <c r="BA14579" s="3"/>
      <c r="BB14579" s="3"/>
      <c r="BC14579" s="3"/>
      <c r="BD14579" s="3"/>
      <c r="BE14579" s="3"/>
      <c r="BF14579" s="3"/>
      <c r="BG14579" s="3"/>
    </row>
    <row r="14580" spans="1:59" x14ac:dyDescent="0.25">
      <c r="A14580" s="2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5"/>
      <c r="AK14580" s="5"/>
      <c r="AL14580" s="3"/>
      <c r="AM14580" s="3"/>
      <c r="AN14580" s="5"/>
      <c r="AO14580" s="5"/>
      <c r="AP14580" s="5"/>
      <c r="AQ14580" s="5"/>
      <c r="AR14580" s="5"/>
      <c r="AS14580" s="5"/>
      <c r="AT14580" s="3"/>
      <c r="AU14580" s="5"/>
      <c r="AV14580" s="3"/>
      <c r="AW14580" s="3"/>
      <c r="AX14580" s="3"/>
      <c r="AY14580" s="3"/>
      <c r="AZ14580" s="3"/>
      <c r="BA14580" s="3"/>
      <c r="BB14580" s="3"/>
      <c r="BC14580" s="3"/>
      <c r="BD14580" s="3"/>
      <c r="BE14580" s="3"/>
      <c r="BF14580" s="3"/>
      <c r="BG14580" s="3"/>
    </row>
    <row r="14581" spans="1:59" x14ac:dyDescent="0.25">
      <c r="A14581" s="2"/>
      <c r="B14581" s="5"/>
      <c r="C14581" s="5"/>
      <c r="D14581" s="5"/>
      <c r="E14581" s="5"/>
      <c r="F14581" s="5"/>
      <c r="G14581" s="5"/>
      <c r="H14581" s="5"/>
      <c r="I14581" s="5"/>
      <c r="J14581" s="5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5"/>
      <c r="AK14581" s="5"/>
      <c r="AL14581" s="3"/>
      <c r="AM14581" s="3"/>
      <c r="AN14581" s="5"/>
      <c r="AO14581" s="5"/>
      <c r="AP14581" s="5"/>
      <c r="AQ14581" s="5"/>
      <c r="AR14581" s="5"/>
      <c r="AS14581" s="5"/>
      <c r="AT14581" s="3"/>
      <c r="AU14581" s="5"/>
      <c r="AV14581" s="3"/>
      <c r="AW14581" s="3"/>
      <c r="AX14581" s="3"/>
      <c r="AY14581" s="3"/>
      <c r="AZ14581" s="3"/>
      <c r="BA14581" s="3"/>
      <c r="BB14581" s="3"/>
      <c r="BC14581" s="3"/>
      <c r="BD14581" s="3"/>
      <c r="BE14581" s="3"/>
      <c r="BF14581" s="3"/>
      <c r="BG14581" s="3"/>
    </row>
    <row r="14582" spans="1:59" x14ac:dyDescent="0.25">
      <c r="A14582" s="2"/>
      <c r="B14582" s="5"/>
      <c r="C14582" s="5"/>
      <c r="D14582" s="5"/>
      <c r="E14582" s="5"/>
      <c r="F14582" s="5"/>
      <c r="G14582" s="5"/>
      <c r="H14582" s="5"/>
      <c r="I14582" s="5"/>
      <c r="J14582" s="5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5"/>
      <c r="AK14582" s="5"/>
      <c r="AL14582" s="3"/>
      <c r="AM14582" s="3"/>
      <c r="AN14582" s="5"/>
      <c r="AO14582" s="5"/>
      <c r="AP14582" s="5"/>
      <c r="AQ14582" s="5"/>
      <c r="AR14582" s="5"/>
      <c r="AS14582" s="5"/>
      <c r="AT14582" s="3"/>
      <c r="AU14582" s="5"/>
      <c r="AV14582" s="3"/>
      <c r="AW14582" s="3"/>
      <c r="AX14582" s="3"/>
      <c r="AY14582" s="3"/>
      <c r="AZ14582" s="3"/>
      <c r="BA14582" s="3"/>
      <c r="BB14582" s="3"/>
      <c r="BC14582" s="3"/>
      <c r="BD14582" s="3"/>
      <c r="BE14582" s="3"/>
      <c r="BF14582" s="3"/>
      <c r="BG14582" s="3"/>
    </row>
    <row r="14583" spans="1:59" x14ac:dyDescent="0.25">
      <c r="A14583" s="2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5"/>
      <c r="AK14583" s="5"/>
      <c r="AL14583" s="3"/>
      <c r="AM14583" s="3"/>
      <c r="AN14583" s="5"/>
      <c r="AO14583" s="5"/>
      <c r="AP14583" s="5"/>
      <c r="AQ14583" s="5"/>
      <c r="AR14583" s="5"/>
      <c r="AS14583" s="5"/>
      <c r="AT14583" s="3"/>
      <c r="AU14583" s="5"/>
      <c r="AV14583" s="3"/>
      <c r="AW14583" s="3"/>
      <c r="AX14583" s="3"/>
      <c r="AY14583" s="3"/>
      <c r="AZ14583" s="3"/>
      <c r="BA14583" s="3"/>
      <c r="BB14583" s="3"/>
      <c r="BC14583" s="3"/>
      <c r="BD14583" s="3"/>
      <c r="BE14583" s="3"/>
      <c r="BF14583" s="3"/>
      <c r="BG14583" s="3"/>
    </row>
    <row r="14584" spans="1:59" x14ac:dyDescent="0.25">
      <c r="A14584" s="2"/>
      <c r="B14584" s="5"/>
      <c r="C14584" s="5"/>
      <c r="D14584" s="5"/>
      <c r="E14584" s="5"/>
      <c r="F14584" s="5"/>
      <c r="G14584" s="5"/>
      <c r="H14584" s="5"/>
      <c r="I14584" s="5"/>
      <c r="J14584" s="5"/>
      <c r="K14584" s="5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5"/>
      <c r="AK14584" s="5"/>
      <c r="AL14584" s="3"/>
      <c r="AM14584" s="3"/>
      <c r="AN14584" s="5"/>
      <c r="AO14584" s="5"/>
      <c r="AP14584" s="5"/>
      <c r="AQ14584" s="5"/>
      <c r="AR14584" s="5"/>
      <c r="AS14584" s="5"/>
      <c r="AT14584" s="3"/>
      <c r="AU14584" s="5"/>
      <c r="AV14584" s="3"/>
      <c r="AW14584" s="3"/>
      <c r="AX14584" s="3"/>
      <c r="AY14584" s="3"/>
      <c r="AZ14584" s="3"/>
      <c r="BA14584" s="3"/>
      <c r="BB14584" s="3"/>
      <c r="BC14584" s="3"/>
      <c r="BD14584" s="3"/>
      <c r="BE14584" s="3"/>
      <c r="BF14584" s="3"/>
      <c r="BG14584" s="3"/>
    </row>
    <row r="14585" spans="1:59" x14ac:dyDescent="0.25">
      <c r="A14585" s="2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5"/>
      <c r="AK14585" s="5"/>
      <c r="AL14585" s="3"/>
      <c r="AM14585" s="3"/>
      <c r="AN14585" s="5"/>
      <c r="AO14585" s="5"/>
      <c r="AP14585" s="5"/>
      <c r="AQ14585" s="5"/>
      <c r="AR14585" s="5"/>
      <c r="AS14585" s="5"/>
      <c r="AT14585" s="3"/>
      <c r="AU14585" s="5"/>
      <c r="AV14585" s="3"/>
      <c r="AW14585" s="3"/>
      <c r="AX14585" s="3"/>
      <c r="AY14585" s="3"/>
      <c r="AZ14585" s="3"/>
      <c r="BA14585" s="3"/>
      <c r="BB14585" s="3"/>
      <c r="BC14585" s="3"/>
      <c r="BD14585" s="3"/>
      <c r="BE14585" s="3"/>
      <c r="BF14585" s="3"/>
      <c r="BG14585" s="3"/>
    </row>
    <row r="14586" spans="1:59" x14ac:dyDescent="0.25">
      <c r="A14586" s="2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5"/>
      <c r="AK14586" s="5"/>
      <c r="AL14586" s="3"/>
      <c r="AM14586" s="3"/>
      <c r="AN14586" s="5"/>
      <c r="AO14586" s="5"/>
      <c r="AP14586" s="5"/>
      <c r="AQ14586" s="5"/>
      <c r="AR14586" s="5"/>
      <c r="AS14586" s="5"/>
      <c r="AT14586" s="3"/>
      <c r="AU14586" s="5"/>
      <c r="AV14586" s="3"/>
      <c r="AW14586" s="3"/>
      <c r="AX14586" s="3"/>
      <c r="AY14586" s="3"/>
      <c r="AZ14586" s="3"/>
      <c r="BA14586" s="3"/>
      <c r="BB14586" s="3"/>
      <c r="BC14586" s="3"/>
      <c r="BD14586" s="3"/>
      <c r="BE14586" s="3"/>
      <c r="BF14586" s="3"/>
      <c r="BG14586" s="3"/>
    </row>
    <row r="14587" spans="1:59" x14ac:dyDescent="0.25">
      <c r="A14587" s="2"/>
      <c r="B14587" s="5"/>
      <c r="C14587" s="5"/>
      <c r="D14587" s="5"/>
      <c r="E14587" s="5"/>
      <c r="F14587" s="5"/>
      <c r="G14587" s="5"/>
      <c r="H14587" s="5"/>
      <c r="I14587" s="5"/>
      <c r="J14587" s="5"/>
      <c r="K14587" s="5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5"/>
      <c r="AK14587" s="5"/>
      <c r="AL14587" s="3"/>
      <c r="AM14587" s="3"/>
      <c r="AN14587" s="5"/>
      <c r="AO14587" s="5"/>
      <c r="AP14587" s="5"/>
      <c r="AQ14587" s="5"/>
      <c r="AR14587" s="5"/>
      <c r="AS14587" s="5"/>
      <c r="AT14587" s="3"/>
      <c r="AU14587" s="5"/>
      <c r="AV14587" s="3"/>
      <c r="AW14587" s="3"/>
      <c r="AX14587" s="3"/>
      <c r="AY14587" s="3"/>
      <c r="AZ14587" s="3"/>
      <c r="BA14587" s="3"/>
      <c r="BB14587" s="3"/>
      <c r="BC14587" s="3"/>
      <c r="BD14587" s="3"/>
      <c r="BE14587" s="3"/>
      <c r="BF14587" s="3"/>
      <c r="BG14587" s="3"/>
    </row>
    <row r="14588" spans="1:59" x14ac:dyDescent="0.25">
      <c r="A14588" s="2"/>
      <c r="B14588" s="5"/>
      <c r="C14588" s="5"/>
      <c r="D14588" s="5"/>
      <c r="E14588" s="5"/>
      <c r="F14588" s="5"/>
      <c r="G14588" s="5"/>
      <c r="H14588" s="5"/>
      <c r="I14588" s="5"/>
      <c r="J14588" s="5"/>
      <c r="K14588" s="5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5"/>
      <c r="AK14588" s="5"/>
      <c r="AL14588" s="3"/>
      <c r="AM14588" s="3"/>
      <c r="AN14588" s="5"/>
      <c r="AO14588" s="5"/>
      <c r="AP14588" s="5"/>
      <c r="AQ14588" s="5"/>
      <c r="AR14588" s="5"/>
      <c r="AS14588" s="5"/>
      <c r="AT14588" s="3"/>
      <c r="AU14588" s="5"/>
      <c r="AV14588" s="3"/>
      <c r="AW14588" s="3"/>
      <c r="AX14588" s="3"/>
      <c r="AY14588" s="3"/>
      <c r="AZ14588" s="3"/>
      <c r="BA14588" s="3"/>
      <c r="BB14588" s="3"/>
      <c r="BC14588" s="3"/>
      <c r="BD14588" s="3"/>
      <c r="BE14588" s="3"/>
      <c r="BF14588" s="3"/>
      <c r="BG14588" s="3"/>
    </row>
    <row r="14589" spans="1:59" x14ac:dyDescent="0.25">
      <c r="A14589" s="2"/>
      <c r="B14589" s="5"/>
      <c r="C14589" s="5"/>
      <c r="D14589" s="5"/>
      <c r="E14589" s="5"/>
      <c r="F14589" s="5"/>
      <c r="G14589" s="5"/>
      <c r="H14589" s="5"/>
      <c r="I14589" s="5"/>
      <c r="J14589" s="5"/>
      <c r="K14589" s="5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5"/>
      <c r="AK14589" s="5"/>
      <c r="AL14589" s="3"/>
      <c r="AM14589" s="3"/>
      <c r="AN14589" s="5"/>
      <c r="AO14589" s="5"/>
      <c r="AP14589" s="5"/>
      <c r="AQ14589" s="5"/>
      <c r="AR14589" s="5"/>
      <c r="AS14589" s="5"/>
      <c r="AT14589" s="3"/>
      <c r="AU14589" s="5"/>
      <c r="AV14589" s="3"/>
      <c r="AW14589" s="3"/>
      <c r="AX14589" s="3"/>
      <c r="AY14589" s="3"/>
      <c r="AZ14589" s="3"/>
      <c r="BA14589" s="3"/>
      <c r="BB14589" s="3"/>
      <c r="BC14589" s="3"/>
      <c r="BD14589" s="3"/>
      <c r="BE14589" s="3"/>
      <c r="BF14589" s="3"/>
      <c r="BG14589" s="3"/>
    </row>
    <row r="14590" spans="1:59" x14ac:dyDescent="0.25">
      <c r="A14590" s="2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5"/>
      <c r="AK14590" s="5"/>
      <c r="AL14590" s="3"/>
      <c r="AM14590" s="3"/>
      <c r="AN14590" s="5"/>
      <c r="AO14590" s="5"/>
      <c r="AP14590" s="5"/>
      <c r="AQ14590" s="5"/>
      <c r="AR14590" s="5"/>
      <c r="AS14590" s="5"/>
      <c r="AT14590" s="3"/>
      <c r="AU14590" s="5"/>
      <c r="AV14590" s="3"/>
      <c r="AW14590" s="3"/>
      <c r="AX14590" s="3"/>
      <c r="AY14590" s="3"/>
      <c r="AZ14590" s="3"/>
      <c r="BA14590" s="3"/>
      <c r="BB14590" s="3"/>
      <c r="BC14590" s="3"/>
      <c r="BD14590" s="3"/>
      <c r="BE14590" s="3"/>
      <c r="BF14590" s="3"/>
      <c r="BG14590" s="3"/>
    </row>
    <row r="14591" spans="1:59" x14ac:dyDescent="0.25">
      <c r="A14591" s="2"/>
      <c r="B14591" s="5"/>
      <c r="C14591" s="5"/>
      <c r="D14591" s="5"/>
      <c r="E14591" s="5"/>
      <c r="F14591" s="5"/>
      <c r="G14591" s="5"/>
      <c r="H14591" s="5"/>
      <c r="I14591" s="5"/>
      <c r="J14591" s="5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5"/>
      <c r="AK14591" s="5"/>
      <c r="AL14591" s="3"/>
      <c r="AM14591" s="3"/>
      <c r="AN14591" s="5"/>
      <c r="AO14591" s="5"/>
      <c r="AP14591" s="5"/>
      <c r="AQ14591" s="5"/>
      <c r="AR14591" s="5"/>
      <c r="AS14591" s="5"/>
      <c r="AT14591" s="3"/>
      <c r="AU14591" s="5"/>
      <c r="AV14591" s="3"/>
      <c r="AW14591" s="3"/>
      <c r="AX14591" s="3"/>
      <c r="AY14591" s="3"/>
      <c r="AZ14591" s="3"/>
      <c r="BA14591" s="3"/>
      <c r="BB14591" s="3"/>
      <c r="BC14591" s="3"/>
      <c r="BD14591" s="3"/>
      <c r="BE14591" s="3"/>
      <c r="BF14591" s="3"/>
      <c r="BG14591" s="3"/>
    </row>
    <row r="14592" spans="1:59" x14ac:dyDescent="0.25">
      <c r="A14592" s="2"/>
      <c r="B14592" s="5"/>
      <c r="C14592" s="5"/>
      <c r="D14592" s="5"/>
      <c r="E14592" s="5"/>
      <c r="F14592" s="5"/>
      <c r="G14592" s="5"/>
      <c r="H14592" s="5"/>
      <c r="I14592" s="5"/>
      <c r="J14592" s="5"/>
      <c r="K14592" s="5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5"/>
      <c r="AK14592" s="5"/>
      <c r="AL14592" s="3"/>
      <c r="AM14592" s="3"/>
      <c r="AN14592" s="5"/>
      <c r="AO14592" s="5"/>
      <c r="AP14592" s="5"/>
      <c r="AQ14592" s="5"/>
      <c r="AR14592" s="5"/>
      <c r="AS14592" s="5"/>
      <c r="AT14592" s="3"/>
      <c r="AU14592" s="5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</row>
    <row r="14593" spans="1:59" x14ac:dyDescent="0.25">
      <c r="A14593" s="2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5"/>
      <c r="AK14593" s="5"/>
      <c r="AL14593" s="3"/>
      <c r="AM14593" s="3"/>
      <c r="AN14593" s="5"/>
      <c r="AO14593" s="5"/>
      <c r="AP14593" s="5"/>
      <c r="AQ14593" s="5"/>
      <c r="AR14593" s="5"/>
      <c r="AS14593" s="5"/>
      <c r="AT14593" s="3"/>
      <c r="AU14593" s="5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</row>
    <row r="14594" spans="1:59" x14ac:dyDescent="0.25">
      <c r="A14594" s="2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5"/>
      <c r="AK14594" s="5"/>
      <c r="AL14594" s="3"/>
      <c r="AM14594" s="3"/>
      <c r="AN14594" s="5"/>
      <c r="AO14594" s="5"/>
      <c r="AP14594" s="5"/>
      <c r="AQ14594" s="5"/>
      <c r="AR14594" s="5"/>
      <c r="AS14594" s="5"/>
      <c r="AT14594" s="3"/>
      <c r="AU14594" s="5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</row>
    <row r="14595" spans="1:59" x14ac:dyDescent="0.25">
      <c r="A14595" s="2"/>
      <c r="B14595" s="5"/>
      <c r="C14595" s="5"/>
      <c r="D14595" s="5"/>
      <c r="E14595" s="5"/>
      <c r="F14595" s="5"/>
      <c r="G14595" s="5"/>
      <c r="H14595" s="5"/>
      <c r="I14595" s="5"/>
      <c r="J14595" s="5"/>
      <c r="K14595" s="5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5"/>
      <c r="AK14595" s="5"/>
      <c r="AL14595" s="3"/>
      <c r="AM14595" s="3"/>
      <c r="AN14595" s="5"/>
      <c r="AO14595" s="5"/>
      <c r="AP14595" s="5"/>
      <c r="AQ14595" s="5"/>
      <c r="AR14595" s="5"/>
      <c r="AS14595" s="5"/>
      <c r="AT14595" s="3"/>
      <c r="AU14595" s="5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</row>
    <row r="14596" spans="1:59" x14ac:dyDescent="0.25">
      <c r="A14596" s="2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5"/>
      <c r="AK14596" s="5"/>
      <c r="AL14596" s="3"/>
      <c r="AM14596" s="3"/>
      <c r="AN14596" s="5"/>
      <c r="AO14596" s="5"/>
      <c r="AP14596" s="5"/>
      <c r="AQ14596" s="5"/>
      <c r="AR14596" s="5"/>
      <c r="AS14596" s="5"/>
      <c r="AT14596" s="3"/>
      <c r="AU14596" s="5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</row>
    <row r="14597" spans="1:59" x14ac:dyDescent="0.25">
      <c r="A14597" s="2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5"/>
      <c r="AK14597" s="5"/>
      <c r="AL14597" s="3"/>
      <c r="AM14597" s="3"/>
      <c r="AN14597" s="5"/>
      <c r="AO14597" s="5"/>
      <c r="AP14597" s="5"/>
      <c r="AQ14597" s="5"/>
      <c r="AR14597" s="5"/>
      <c r="AS14597" s="5"/>
      <c r="AT14597" s="3"/>
      <c r="AU14597" s="5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</row>
    <row r="14598" spans="1:59" x14ac:dyDescent="0.25">
      <c r="A14598" s="2"/>
      <c r="B14598" s="5"/>
      <c r="C14598" s="5"/>
      <c r="D14598" s="5"/>
      <c r="E14598" s="5"/>
      <c r="F14598" s="5"/>
      <c r="G14598" s="5"/>
      <c r="H14598" s="5"/>
      <c r="I14598" s="5"/>
      <c r="J14598" s="5"/>
      <c r="K14598" s="5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5"/>
      <c r="AK14598" s="5"/>
      <c r="AL14598" s="3"/>
      <c r="AM14598" s="3"/>
      <c r="AN14598" s="5"/>
      <c r="AO14598" s="5"/>
      <c r="AP14598" s="5"/>
      <c r="AQ14598" s="5"/>
      <c r="AR14598" s="5"/>
      <c r="AS14598" s="5"/>
      <c r="AT14598" s="3"/>
      <c r="AU14598" s="5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</row>
    <row r="14599" spans="1:59" x14ac:dyDescent="0.25">
      <c r="A14599" s="2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5"/>
      <c r="AK14599" s="5"/>
      <c r="AL14599" s="3"/>
      <c r="AM14599" s="3"/>
      <c r="AN14599" s="5"/>
      <c r="AO14599" s="5"/>
      <c r="AP14599" s="5"/>
      <c r="AQ14599" s="5"/>
      <c r="AR14599" s="5"/>
      <c r="AS14599" s="5"/>
      <c r="AT14599" s="3"/>
      <c r="AU14599" s="5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</row>
    <row r="14600" spans="1:59" x14ac:dyDescent="0.25">
      <c r="A14600" s="2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5"/>
      <c r="AK14600" s="5"/>
      <c r="AL14600" s="3"/>
      <c r="AM14600" s="3"/>
      <c r="AN14600" s="5"/>
      <c r="AO14600" s="5"/>
      <c r="AP14600" s="5"/>
      <c r="AQ14600" s="5"/>
      <c r="AR14600" s="5"/>
      <c r="AS14600" s="5"/>
      <c r="AT14600" s="3"/>
      <c r="AU14600" s="5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</row>
    <row r="14601" spans="1:59" x14ac:dyDescent="0.25">
      <c r="A14601" s="2"/>
      <c r="B14601" s="5"/>
      <c r="C14601" s="5"/>
      <c r="D14601" s="5"/>
      <c r="E14601" s="5"/>
      <c r="F14601" s="5"/>
      <c r="G14601" s="5"/>
      <c r="H14601" s="5"/>
      <c r="I14601" s="5"/>
      <c r="J14601" s="5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5"/>
      <c r="AK14601" s="5"/>
      <c r="AL14601" s="3"/>
      <c r="AM14601" s="3"/>
      <c r="AN14601" s="5"/>
      <c r="AO14601" s="5"/>
      <c r="AP14601" s="5"/>
      <c r="AQ14601" s="5"/>
      <c r="AR14601" s="5"/>
      <c r="AS14601" s="5"/>
      <c r="AT14601" s="3"/>
      <c r="AU14601" s="5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</row>
    <row r="14602" spans="1:59" x14ac:dyDescent="0.25">
      <c r="A14602" s="2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5"/>
      <c r="AK14602" s="5"/>
      <c r="AL14602" s="3"/>
      <c r="AM14602" s="3"/>
      <c r="AN14602" s="5"/>
      <c r="AO14602" s="5"/>
      <c r="AP14602" s="5"/>
      <c r="AQ14602" s="5"/>
      <c r="AR14602" s="5"/>
      <c r="AS14602" s="5"/>
      <c r="AT14602" s="3"/>
      <c r="AU14602" s="5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</row>
    <row r="14603" spans="1:59" x14ac:dyDescent="0.25">
      <c r="A14603" s="2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5"/>
      <c r="AK14603" s="5"/>
      <c r="AL14603" s="3"/>
      <c r="AM14603" s="3"/>
      <c r="AN14603" s="5"/>
      <c r="AO14603" s="5"/>
      <c r="AP14603" s="5"/>
      <c r="AQ14603" s="5"/>
      <c r="AR14603" s="5"/>
      <c r="AS14603" s="5"/>
      <c r="AT14603" s="3"/>
      <c r="AU14603" s="5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</row>
    <row r="14604" spans="1:59" x14ac:dyDescent="0.25">
      <c r="A14604" s="2"/>
      <c r="B14604" s="5"/>
      <c r="C14604" s="5"/>
      <c r="D14604" s="5"/>
      <c r="E14604" s="5"/>
      <c r="F14604" s="5"/>
      <c r="G14604" s="5"/>
      <c r="H14604" s="5"/>
      <c r="I14604" s="5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5"/>
      <c r="AK14604" s="5"/>
      <c r="AL14604" s="3"/>
      <c r="AM14604" s="3"/>
      <c r="AN14604" s="5"/>
      <c r="AO14604" s="5"/>
      <c r="AP14604" s="5"/>
      <c r="AQ14604" s="5"/>
      <c r="AR14604" s="5"/>
      <c r="AS14604" s="5"/>
      <c r="AT14604" s="3"/>
      <c r="AU14604" s="5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</row>
    <row r="14605" spans="1:59" x14ac:dyDescent="0.25">
      <c r="A14605" s="2"/>
      <c r="B14605" s="5"/>
      <c r="C14605" s="5"/>
      <c r="D14605" s="5"/>
      <c r="E14605" s="5"/>
      <c r="F14605" s="5"/>
      <c r="G14605" s="5"/>
      <c r="H14605" s="5"/>
      <c r="I14605" s="5"/>
      <c r="J14605" s="5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5"/>
      <c r="AK14605" s="5"/>
      <c r="AL14605" s="3"/>
      <c r="AM14605" s="3"/>
      <c r="AN14605" s="5"/>
      <c r="AO14605" s="5"/>
      <c r="AP14605" s="5"/>
      <c r="AQ14605" s="5"/>
      <c r="AR14605" s="5"/>
      <c r="AS14605" s="5"/>
      <c r="AT14605" s="3"/>
      <c r="AU14605" s="5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</row>
    <row r="14606" spans="1:59" x14ac:dyDescent="0.25">
      <c r="A14606" s="2"/>
      <c r="B14606" s="5"/>
      <c r="C14606" s="5"/>
      <c r="D14606" s="5"/>
      <c r="E14606" s="5"/>
      <c r="F14606" s="5"/>
      <c r="G14606" s="5"/>
      <c r="H14606" s="5"/>
      <c r="I14606" s="5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5"/>
      <c r="AK14606" s="5"/>
      <c r="AL14606" s="3"/>
      <c r="AM14606" s="3"/>
      <c r="AN14606" s="5"/>
      <c r="AO14606" s="5"/>
      <c r="AP14606" s="5"/>
      <c r="AQ14606" s="5"/>
      <c r="AR14606" s="5"/>
      <c r="AS14606" s="5"/>
      <c r="AT14606" s="3"/>
      <c r="AU14606" s="5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</row>
    <row r="14607" spans="1:59" x14ac:dyDescent="0.25">
      <c r="A14607" s="2"/>
      <c r="B14607" s="5"/>
      <c r="C14607" s="5"/>
      <c r="D14607" s="5"/>
      <c r="E14607" s="5"/>
      <c r="F14607" s="5"/>
      <c r="G14607" s="5"/>
      <c r="H14607" s="5"/>
      <c r="I14607" s="5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5"/>
      <c r="AK14607" s="5"/>
      <c r="AL14607" s="3"/>
      <c r="AM14607" s="3"/>
      <c r="AN14607" s="5"/>
      <c r="AO14607" s="5"/>
      <c r="AP14607" s="5"/>
      <c r="AQ14607" s="5"/>
      <c r="AR14607" s="5"/>
      <c r="AS14607" s="5"/>
      <c r="AT14607" s="3"/>
      <c r="AU14607" s="5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</row>
    <row r="14608" spans="1:59" x14ac:dyDescent="0.25">
      <c r="A14608" s="2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5"/>
      <c r="AK14608" s="5"/>
      <c r="AL14608" s="3"/>
      <c r="AM14608" s="3"/>
      <c r="AN14608" s="5"/>
      <c r="AO14608" s="5"/>
      <c r="AP14608" s="5"/>
      <c r="AQ14608" s="5"/>
      <c r="AR14608" s="5"/>
      <c r="AS14608" s="5"/>
      <c r="AT14608" s="3"/>
      <c r="AU14608" s="5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</row>
    <row r="14609" spans="1:59" x14ac:dyDescent="0.25">
      <c r="A14609" s="2"/>
      <c r="B14609" s="5"/>
      <c r="C14609" s="5"/>
      <c r="D14609" s="5"/>
      <c r="E14609" s="5"/>
      <c r="F14609" s="5"/>
      <c r="G14609" s="5"/>
      <c r="H14609" s="5"/>
      <c r="I14609" s="5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5"/>
      <c r="AK14609" s="5"/>
      <c r="AL14609" s="3"/>
      <c r="AM14609" s="3"/>
      <c r="AN14609" s="5"/>
      <c r="AO14609" s="5"/>
      <c r="AP14609" s="5"/>
      <c r="AQ14609" s="5"/>
      <c r="AR14609" s="5"/>
      <c r="AS14609" s="5"/>
      <c r="AT14609" s="3"/>
      <c r="AU14609" s="5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</row>
    <row r="14610" spans="1:59" x14ac:dyDescent="0.25">
      <c r="A14610" s="2"/>
      <c r="B14610" s="5"/>
      <c r="C14610" s="5"/>
      <c r="D14610" s="5"/>
      <c r="E14610" s="5"/>
      <c r="F14610" s="5"/>
      <c r="G14610" s="5"/>
      <c r="H14610" s="5"/>
      <c r="I14610" s="5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5"/>
      <c r="AK14610" s="5"/>
      <c r="AL14610" s="3"/>
      <c r="AM14610" s="3"/>
      <c r="AN14610" s="5"/>
      <c r="AO14610" s="5"/>
      <c r="AP14610" s="5"/>
      <c r="AQ14610" s="5"/>
      <c r="AR14610" s="5"/>
      <c r="AS14610" s="5"/>
      <c r="AT14610" s="3"/>
      <c r="AU14610" s="5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</row>
    <row r="14611" spans="1:59" x14ac:dyDescent="0.25">
      <c r="A14611" s="2"/>
      <c r="B14611" s="5"/>
      <c r="C14611" s="5"/>
      <c r="D14611" s="5"/>
      <c r="E14611" s="5"/>
      <c r="F14611" s="5"/>
      <c r="G14611" s="5"/>
      <c r="H14611" s="5"/>
      <c r="I14611" s="5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5"/>
      <c r="AK14611" s="5"/>
      <c r="AL14611" s="3"/>
      <c r="AM14611" s="3"/>
      <c r="AN14611" s="5"/>
      <c r="AO14611" s="5"/>
      <c r="AP14611" s="5"/>
      <c r="AQ14611" s="5"/>
      <c r="AR14611" s="5"/>
      <c r="AS14611" s="5"/>
      <c r="AT14611" s="3"/>
      <c r="AU14611" s="5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</row>
    <row r="14612" spans="1:59" x14ac:dyDescent="0.25">
      <c r="A14612" s="2"/>
      <c r="B14612" s="5"/>
      <c r="C14612" s="5"/>
      <c r="D14612" s="5"/>
      <c r="E14612" s="5"/>
      <c r="F14612" s="5"/>
      <c r="G14612" s="5"/>
      <c r="H14612" s="5"/>
      <c r="I14612" s="5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5"/>
      <c r="AK14612" s="5"/>
      <c r="AL14612" s="3"/>
      <c r="AM14612" s="3"/>
      <c r="AN14612" s="5"/>
      <c r="AO14612" s="5"/>
      <c r="AP14612" s="5"/>
      <c r="AQ14612" s="5"/>
      <c r="AR14612" s="5"/>
      <c r="AS14612" s="5"/>
      <c r="AT14612" s="3"/>
      <c r="AU14612" s="5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</row>
    <row r="14613" spans="1:59" x14ac:dyDescent="0.25">
      <c r="A14613" s="2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5"/>
      <c r="AK14613" s="5"/>
      <c r="AL14613" s="3"/>
      <c r="AM14613" s="3"/>
      <c r="AN14613" s="5"/>
      <c r="AO14613" s="5"/>
      <c r="AP14613" s="5"/>
      <c r="AQ14613" s="5"/>
      <c r="AR14613" s="5"/>
      <c r="AS14613" s="5"/>
      <c r="AT14613" s="3"/>
      <c r="AU14613" s="5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</row>
    <row r="14614" spans="1:59" x14ac:dyDescent="0.25">
      <c r="A14614" s="2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5"/>
      <c r="AK14614" s="5"/>
      <c r="AL14614" s="3"/>
      <c r="AM14614" s="3"/>
      <c r="AN14614" s="5"/>
      <c r="AO14614" s="5"/>
      <c r="AP14614" s="5"/>
      <c r="AQ14614" s="5"/>
      <c r="AR14614" s="5"/>
      <c r="AS14614" s="5"/>
      <c r="AT14614" s="3"/>
      <c r="AU14614" s="5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</row>
    <row r="14615" spans="1:59" x14ac:dyDescent="0.25">
      <c r="A14615" s="2"/>
      <c r="B14615" s="5"/>
      <c r="C14615" s="5"/>
      <c r="D14615" s="5"/>
      <c r="E14615" s="5"/>
      <c r="F14615" s="5"/>
      <c r="G14615" s="5"/>
      <c r="H14615" s="5"/>
      <c r="I14615" s="5"/>
      <c r="J14615" s="5"/>
      <c r="K14615" s="5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5"/>
      <c r="AK14615" s="5"/>
      <c r="AL14615" s="3"/>
      <c r="AM14615" s="3"/>
      <c r="AN14615" s="5"/>
      <c r="AO14615" s="5"/>
      <c r="AP14615" s="5"/>
      <c r="AQ14615" s="5"/>
      <c r="AR14615" s="5"/>
      <c r="AS14615" s="5"/>
      <c r="AT14615" s="3"/>
      <c r="AU14615" s="5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</row>
    <row r="14616" spans="1:59" x14ac:dyDescent="0.25">
      <c r="A14616" s="2"/>
      <c r="B14616" s="5"/>
      <c r="C14616" s="5"/>
      <c r="D14616" s="5"/>
      <c r="E14616" s="5"/>
      <c r="F14616" s="5"/>
      <c r="G14616" s="5"/>
      <c r="H14616" s="5"/>
      <c r="I14616" s="5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5"/>
      <c r="AK14616" s="5"/>
      <c r="AL14616" s="3"/>
      <c r="AM14616" s="3"/>
      <c r="AN14616" s="5"/>
      <c r="AO14616" s="5"/>
      <c r="AP14616" s="5"/>
      <c r="AQ14616" s="5"/>
      <c r="AR14616" s="5"/>
      <c r="AS14616" s="5"/>
      <c r="AT14616" s="3"/>
      <c r="AU14616" s="5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</row>
    <row r="14617" spans="1:59" x14ac:dyDescent="0.25">
      <c r="A14617" s="2"/>
      <c r="B14617" s="5"/>
      <c r="C14617" s="5"/>
      <c r="D14617" s="5"/>
      <c r="E14617" s="5"/>
      <c r="F14617" s="5"/>
      <c r="G14617" s="5"/>
      <c r="H14617" s="5"/>
      <c r="I14617" s="5"/>
      <c r="J14617" s="5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5"/>
      <c r="AK14617" s="5"/>
      <c r="AL14617" s="3"/>
      <c r="AM14617" s="3"/>
      <c r="AN14617" s="5"/>
      <c r="AO14617" s="5"/>
      <c r="AP14617" s="5"/>
      <c r="AQ14617" s="5"/>
      <c r="AR14617" s="5"/>
      <c r="AS14617" s="5"/>
      <c r="AT14617" s="3"/>
      <c r="AU14617" s="5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</row>
    <row r="14618" spans="1:59" x14ac:dyDescent="0.25">
      <c r="A14618" s="2"/>
      <c r="B14618" s="5"/>
      <c r="C14618" s="5"/>
      <c r="D14618" s="5"/>
      <c r="E14618" s="5"/>
      <c r="F14618" s="5"/>
      <c r="G14618" s="5"/>
      <c r="H14618" s="5"/>
      <c r="I14618" s="5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5"/>
      <c r="AK14618" s="5"/>
      <c r="AL14618" s="3"/>
      <c r="AM14618" s="3"/>
      <c r="AN14618" s="5"/>
      <c r="AO14618" s="5"/>
      <c r="AP14618" s="5"/>
      <c r="AQ14618" s="5"/>
      <c r="AR14618" s="5"/>
      <c r="AS14618" s="5"/>
      <c r="AT14618" s="3"/>
      <c r="AU14618" s="5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</row>
    <row r="14619" spans="1:59" x14ac:dyDescent="0.25">
      <c r="A14619" s="2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5"/>
      <c r="AK14619" s="5"/>
      <c r="AL14619" s="3"/>
      <c r="AM14619" s="3"/>
      <c r="AN14619" s="5"/>
      <c r="AO14619" s="5"/>
      <c r="AP14619" s="5"/>
      <c r="AQ14619" s="5"/>
      <c r="AR14619" s="5"/>
      <c r="AS14619" s="5"/>
      <c r="AT14619" s="3"/>
      <c r="AU14619" s="5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</row>
    <row r="14620" spans="1:59" x14ac:dyDescent="0.25">
      <c r="A14620" s="2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5"/>
      <c r="AK14620" s="5"/>
      <c r="AL14620" s="3"/>
      <c r="AM14620" s="3"/>
      <c r="AN14620" s="5"/>
      <c r="AO14620" s="5"/>
      <c r="AP14620" s="5"/>
      <c r="AQ14620" s="5"/>
      <c r="AR14620" s="5"/>
      <c r="AS14620" s="5"/>
      <c r="AT14620" s="3"/>
      <c r="AU14620" s="5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</row>
    <row r="14621" spans="1:59" x14ac:dyDescent="0.25">
      <c r="A14621" s="2"/>
      <c r="B14621" s="5"/>
      <c r="C14621" s="5"/>
      <c r="D14621" s="5"/>
      <c r="E14621" s="5"/>
      <c r="F14621" s="5"/>
      <c r="G14621" s="5"/>
      <c r="H14621" s="5"/>
      <c r="I14621" s="5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5"/>
      <c r="AK14621" s="5"/>
      <c r="AL14621" s="3"/>
      <c r="AM14621" s="3"/>
      <c r="AN14621" s="5"/>
      <c r="AO14621" s="5"/>
      <c r="AP14621" s="5"/>
      <c r="AQ14621" s="5"/>
      <c r="AR14621" s="5"/>
      <c r="AS14621" s="5"/>
      <c r="AT14621" s="3"/>
      <c r="AU14621" s="5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</row>
    <row r="14622" spans="1:59" x14ac:dyDescent="0.25">
      <c r="A14622" s="2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5"/>
      <c r="AK14622" s="5"/>
      <c r="AL14622" s="3"/>
      <c r="AM14622" s="3"/>
      <c r="AN14622" s="5"/>
      <c r="AO14622" s="5"/>
      <c r="AP14622" s="5"/>
      <c r="AQ14622" s="5"/>
      <c r="AR14622" s="5"/>
      <c r="AS14622" s="5"/>
      <c r="AT14622" s="3"/>
      <c r="AU14622" s="5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</row>
    <row r="14623" spans="1:59" x14ac:dyDescent="0.25">
      <c r="A14623" s="2"/>
      <c r="B14623" s="5"/>
      <c r="C14623" s="5"/>
      <c r="D14623" s="5"/>
      <c r="E14623" s="5"/>
      <c r="F14623" s="5"/>
      <c r="G14623" s="5"/>
      <c r="H14623" s="5"/>
      <c r="I14623" s="5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5"/>
      <c r="AK14623" s="5"/>
      <c r="AL14623" s="3"/>
      <c r="AM14623" s="3"/>
      <c r="AN14623" s="5"/>
      <c r="AO14623" s="5"/>
      <c r="AP14623" s="5"/>
      <c r="AQ14623" s="5"/>
      <c r="AR14623" s="5"/>
      <c r="AS14623" s="5"/>
      <c r="AT14623" s="3"/>
      <c r="AU14623" s="5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</row>
    <row r="14624" spans="1:59" x14ac:dyDescent="0.25">
      <c r="A14624" s="2"/>
      <c r="B14624" s="5"/>
      <c r="C14624" s="5"/>
      <c r="D14624" s="5"/>
      <c r="E14624" s="5"/>
      <c r="F14624" s="5"/>
      <c r="G14624" s="5"/>
      <c r="H14624" s="5"/>
      <c r="I14624" s="5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5"/>
      <c r="AK14624" s="5"/>
      <c r="AL14624" s="3"/>
      <c r="AM14624" s="3"/>
      <c r="AN14624" s="5"/>
      <c r="AO14624" s="5"/>
      <c r="AP14624" s="5"/>
      <c r="AQ14624" s="5"/>
      <c r="AR14624" s="5"/>
      <c r="AS14624" s="5"/>
      <c r="AT14624" s="3"/>
      <c r="AU14624" s="5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</row>
    <row r="14625" spans="1:59" x14ac:dyDescent="0.25">
      <c r="A14625" s="2"/>
      <c r="B14625" s="5"/>
      <c r="C14625" s="5"/>
      <c r="D14625" s="5"/>
      <c r="E14625" s="5"/>
      <c r="F14625" s="5"/>
      <c r="G14625" s="5"/>
      <c r="H14625" s="5"/>
      <c r="I14625" s="5"/>
      <c r="J14625" s="5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5"/>
      <c r="AK14625" s="5"/>
      <c r="AL14625" s="3"/>
      <c r="AM14625" s="3"/>
      <c r="AN14625" s="5"/>
      <c r="AO14625" s="5"/>
      <c r="AP14625" s="5"/>
      <c r="AQ14625" s="5"/>
      <c r="AR14625" s="5"/>
      <c r="AS14625" s="5"/>
      <c r="AT14625" s="3"/>
      <c r="AU14625" s="5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</row>
    <row r="14626" spans="1:59" x14ac:dyDescent="0.25">
      <c r="A14626" s="2"/>
      <c r="B14626" s="5"/>
      <c r="C14626" s="5"/>
      <c r="D14626" s="5"/>
      <c r="E14626" s="5"/>
      <c r="F14626" s="5"/>
      <c r="G14626" s="5"/>
      <c r="H14626" s="5"/>
      <c r="I14626" s="5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5"/>
      <c r="AK14626" s="5"/>
      <c r="AL14626" s="3"/>
      <c r="AM14626" s="3"/>
      <c r="AN14626" s="5"/>
      <c r="AO14626" s="5"/>
      <c r="AP14626" s="5"/>
      <c r="AQ14626" s="5"/>
      <c r="AR14626" s="5"/>
      <c r="AS14626" s="5"/>
      <c r="AT14626" s="3"/>
      <c r="AU14626" s="5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</row>
    <row r="14627" spans="1:59" x14ac:dyDescent="0.25">
      <c r="A14627" s="2"/>
      <c r="B14627" s="5"/>
      <c r="C14627" s="5"/>
      <c r="D14627" s="5"/>
      <c r="E14627" s="5"/>
      <c r="F14627" s="5"/>
      <c r="G14627" s="5"/>
      <c r="H14627" s="5"/>
      <c r="I14627" s="5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5"/>
      <c r="AK14627" s="5"/>
      <c r="AL14627" s="3"/>
      <c r="AM14627" s="3"/>
      <c r="AN14627" s="5"/>
      <c r="AO14627" s="5"/>
      <c r="AP14627" s="5"/>
      <c r="AQ14627" s="5"/>
      <c r="AR14627" s="5"/>
      <c r="AS14627" s="5"/>
      <c r="AT14627" s="3"/>
      <c r="AU14627" s="5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</row>
    <row r="14628" spans="1:59" x14ac:dyDescent="0.25">
      <c r="A14628" s="2"/>
      <c r="B14628" s="5"/>
      <c r="C14628" s="5"/>
      <c r="D14628" s="5"/>
      <c r="E14628" s="5"/>
      <c r="F14628" s="5"/>
      <c r="G14628" s="5"/>
      <c r="H14628" s="5"/>
      <c r="I14628" s="5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5"/>
      <c r="AK14628" s="5"/>
      <c r="AL14628" s="3"/>
      <c r="AM14628" s="3"/>
      <c r="AN14628" s="5"/>
      <c r="AO14628" s="5"/>
      <c r="AP14628" s="5"/>
      <c r="AQ14628" s="5"/>
      <c r="AR14628" s="5"/>
      <c r="AS14628" s="5"/>
      <c r="AT14628" s="3"/>
      <c r="AU14628" s="5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</row>
    <row r="14629" spans="1:59" x14ac:dyDescent="0.25">
      <c r="A14629" s="2"/>
      <c r="B14629" s="5"/>
      <c r="C14629" s="5"/>
      <c r="D14629" s="5"/>
      <c r="E14629" s="5"/>
      <c r="F14629" s="5"/>
      <c r="G14629" s="5"/>
      <c r="H14629" s="5"/>
      <c r="I14629" s="5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5"/>
      <c r="AK14629" s="5"/>
      <c r="AL14629" s="3"/>
      <c r="AM14629" s="3"/>
      <c r="AN14629" s="5"/>
      <c r="AO14629" s="5"/>
      <c r="AP14629" s="5"/>
      <c r="AQ14629" s="5"/>
      <c r="AR14629" s="5"/>
      <c r="AS14629" s="5"/>
      <c r="AT14629" s="3"/>
      <c r="AU14629" s="5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</row>
    <row r="14630" spans="1:59" x14ac:dyDescent="0.25">
      <c r="A14630" s="2"/>
      <c r="B14630" s="5"/>
      <c r="C14630" s="5"/>
      <c r="D14630" s="5"/>
      <c r="E14630" s="5"/>
      <c r="F14630" s="5"/>
      <c r="G14630" s="5"/>
      <c r="H14630" s="5"/>
      <c r="I14630" s="5"/>
      <c r="J14630" s="5"/>
      <c r="K14630" s="5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5"/>
      <c r="AK14630" s="5"/>
      <c r="AL14630" s="3"/>
      <c r="AM14630" s="3"/>
      <c r="AN14630" s="5"/>
      <c r="AO14630" s="5"/>
      <c r="AP14630" s="5"/>
      <c r="AQ14630" s="5"/>
      <c r="AR14630" s="5"/>
      <c r="AS14630" s="5"/>
      <c r="AT14630" s="3"/>
      <c r="AU14630" s="5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</row>
    <row r="14631" spans="1:59" x14ac:dyDescent="0.25">
      <c r="A14631" s="2"/>
      <c r="B14631" s="5"/>
      <c r="C14631" s="5"/>
      <c r="D14631" s="5"/>
      <c r="E14631" s="5"/>
      <c r="F14631" s="5"/>
      <c r="G14631" s="5"/>
      <c r="H14631" s="5"/>
      <c r="I14631" s="5"/>
      <c r="J14631" s="5"/>
      <c r="K14631" s="5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5"/>
      <c r="AK14631" s="5"/>
      <c r="AL14631" s="3"/>
      <c r="AM14631" s="3"/>
      <c r="AN14631" s="5"/>
      <c r="AO14631" s="5"/>
      <c r="AP14631" s="5"/>
      <c r="AQ14631" s="5"/>
      <c r="AR14631" s="5"/>
      <c r="AS14631" s="5"/>
      <c r="AT14631" s="3"/>
      <c r="AU14631" s="5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</row>
    <row r="14632" spans="1:59" x14ac:dyDescent="0.25">
      <c r="A14632" s="2"/>
      <c r="B14632" s="5"/>
      <c r="C14632" s="5"/>
      <c r="D14632" s="5"/>
      <c r="E14632" s="5"/>
      <c r="F14632" s="5"/>
      <c r="G14632" s="5"/>
      <c r="H14632" s="5"/>
      <c r="I14632" s="5"/>
      <c r="J14632" s="5"/>
      <c r="K14632" s="5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5"/>
      <c r="AK14632" s="5"/>
      <c r="AL14632" s="3"/>
      <c r="AM14632" s="3"/>
      <c r="AN14632" s="5"/>
      <c r="AO14632" s="5"/>
      <c r="AP14632" s="5"/>
      <c r="AQ14632" s="5"/>
      <c r="AR14632" s="5"/>
      <c r="AS14632" s="5"/>
      <c r="AT14632" s="3"/>
      <c r="AU14632" s="5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</row>
    <row r="14633" spans="1:59" x14ac:dyDescent="0.25">
      <c r="A14633" s="2"/>
      <c r="B14633" s="5"/>
      <c r="C14633" s="5"/>
      <c r="D14633" s="5"/>
      <c r="E14633" s="5"/>
      <c r="F14633" s="5"/>
      <c r="G14633" s="5"/>
      <c r="H14633" s="5"/>
      <c r="I14633" s="5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5"/>
      <c r="AK14633" s="5"/>
      <c r="AL14633" s="3"/>
      <c r="AM14633" s="3"/>
      <c r="AN14633" s="5"/>
      <c r="AO14633" s="5"/>
      <c r="AP14633" s="5"/>
      <c r="AQ14633" s="5"/>
      <c r="AR14633" s="5"/>
      <c r="AS14633" s="5"/>
      <c r="AT14633" s="3"/>
      <c r="AU14633" s="5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</row>
    <row r="14634" spans="1:59" x14ac:dyDescent="0.25">
      <c r="A14634" s="2"/>
      <c r="B14634" s="5"/>
      <c r="C14634" s="5"/>
      <c r="D14634" s="5"/>
      <c r="E14634" s="5"/>
      <c r="F14634" s="5"/>
      <c r="G14634" s="5"/>
      <c r="H14634" s="5"/>
      <c r="I14634" s="5"/>
      <c r="J14634" s="5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5"/>
      <c r="AK14634" s="5"/>
      <c r="AL14634" s="3"/>
      <c r="AM14634" s="3"/>
      <c r="AN14634" s="5"/>
      <c r="AO14634" s="5"/>
      <c r="AP14634" s="5"/>
      <c r="AQ14634" s="5"/>
      <c r="AR14634" s="5"/>
      <c r="AS14634" s="5"/>
      <c r="AT14634" s="3"/>
      <c r="AU14634" s="5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</row>
    <row r="14635" spans="1:59" x14ac:dyDescent="0.25">
      <c r="A14635" s="2"/>
      <c r="B14635" s="5"/>
      <c r="C14635" s="5"/>
      <c r="D14635" s="5"/>
      <c r="E14635" s="5"/>
      <c r="F14635" s="5"/>
      <c r="G14635" s="5"/>
      <c r="H14635" s="5"/>
      <c r="I14635" s="5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5"/>
      <c r="AK14635" s="5"/>
      <c r="AL14635" s="3"/>
      <c r="AM14635" s="3"/>
      <c r="AN14635" s="5"/>
      <c r="AO14635" s="5"/>
      <c r="AP14635" s="5"/>
      <c r="AQ14635" s="5"/>
      <c r="AR14635" s="5"/>
      <c r="AS14635" s="5"/>
      <c r="AT14635" s="3"/>
      <c r="AU14635" s="5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</row>
    <row r="14636" spans="1:59" x14ac:dyDescent="0.25">
      <c r="A14636" s="2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5"/>
      <c r="AK14636" s="5"/>
      <c r="AL14636" s="3"/>
      <c r="AM14636" s="3"/>
      <c r="AN14636" s="5"/>
      <c r="AO14636" s="5"/>
      <c r="AP14636" s="5"/>
      <c r="AQ14636" s="5"/>
      <c r="AR14636" s="5"/>
      <c r="AS14636" s="5"/>
      <c r="AT14636" s="3"/>
      <c r="AU14636" s="5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</row>
    <row r="14637" spans="1:59" x14ac:dyDescent="0.25">
      <c r="A14637" s="2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5"/>
      <c r="AK14637" s="5"/>
      <c r="AL14637" s="3"/>
      <c r="AM14637" s="3"/>
      <c r="AN14637" s="5"/>
      <c r="AO14637" s="5"/>
      <c r="AP14637" s="5"/>
      <c r="AQ14637" s="5"/>
      <c r="AR14637" s="5"/>
      <c r="AS14637" s="5"/>
      <c r="AT14637" s="3"/>
      <c r="AU14637" s="5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</row>
    <row r="14638" spans="1:59" x14ac:dyDescent="0.25">
      <c r="A14638" s="2"/>
      <c r="B14638" s="5"/>
      <c r="C14638" s="5"/>
      <c r="D14638" s="5"/>
      <c r="E14638" s="5"/>
      <c r="F14638" s="5"/>
      <c r="G14638" s="5"/>
      <c r="H14638" s="5"/>
      <c r="I14638" s="5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5"/>
      <c r="AK14638" s="5"/>
      <c r="AL14638" s="3"/>
      <c r="AM14638" s="3"/>
      <c r="AN14638" s="5"/>
      <c r="AO14638" s="5"/>
      <c r="AP14638" s="5"/>
      <c r="AQ14638" s="5"/>
      <c r="AR14638" s="5"/>
      <c r="AS14638" s="5"/>
      <c r="AT14638" s="3"/>
      <c r="AU14638" s="5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</row>
    <row r="14639" spans="1:59" x14ac:dyDescent="0.25">
      <c r="A14639" s="2"/>
      <c r="B14639" s="5"/>
      <c r="C14639" s="5"/>
      <c r="D14639" s="5"/>
      <c r="E14639" s="5"/>
      <c r="F14639" s="5"/>
      <c r="G14639" s="5"/>
      <c r="H14639" s="5"/>
      <c r="I14639" s="5"/>
      <c r="J14639" s="5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5"/>
      <c r="AK14639" s="5"/>
      <c r="AL14639" s="3"/>
      <c r="AM14639" s="3"/>
      <c r="AN14639" s="5"/>
      <c r="AO14639" s="5"/>
      <c r="AP14639" s="5"/>
      <c r="AQ14639" s="5"/>
      <c r="AR14639" s="5"/>
      <c r="AS14639" s="5"/>
      <c r="AT14639" s="3"/>
      <c r="AU14639" s="5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</row>
    <row r="14640" spans="1:59" x14ac:dyDescent="0.25">
      <c r="A14640" s="2"/>
      <c r="B14640" s="5"/>
      <c r="C14640" s="5"/>
      <c r="D14640" s="5"/>
      <c r="E14640" s="5"/>
      <c r="F14640" s="5"/>
      <c r="G14640" s="5"/>
      <c r="H14640" s="5"/>
      <c r="I14640" s="5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5"/>
      <c r="AK14640" s="5"/>
      <c r="AL14640" s="3"/>
      <c r="AM14640" s="3"/>
      <c r="AN14640" s="5"/>
      <c r="AO14640" s="5"/>
      <c r="AP14640" s="5"/>
      <c r="AQ14640" s="5"/>
      <c r="AR14640" s="5"/>
      <c r="AS14640" s="5"/>
      <c r="AT14640" s="3"/>
      <c r="AU14640" s="5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</row>
    <row r="14641" spans="1:59" x14ac:dyDescent="0.25">
      <c r="A14641" s="2"/>
      <c r="B14641" s="5"/>
      <c r="C14641" s="5"/>
      <c r="D14641" s="5"/>
      <c r="E14641" s="5"/>
      <c r="F14641" s="5"/>
      <c r="G14641" s="5"/>
      <c r="H14641" s="5"/>
      <c r="I14641" s="5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5"/>
      <c r="AK14641" s="5"/>
      <c r="AL14641" s="3"/>
      <c r="AM14641" s="3"/>
      <c r="AN14641" s="5"/>
      <c r="AO14641" s="5"/>
      <c r="AP14641" s="5"/>
      <c r="AQ14641" s="5"/>
      <c r="AR14641" s="5"/>
      <c r="AS14641" s="5"/>
      <c r="AT14641" s="3"/>
      <c r="AU14641" s="5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</row>
    <row r="14642" spans="1:59" x14ac:dyDescent="0.25">
      <c r="A14642" s="2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5"/>
      <c r="AK14642" s="5"/>
      <c r="AL14642" s="3"/>
      <c r="AM14642" s="3"/>
      <c r="AN14642" s="5"/>
      <c r="AO14642" s="5"/>
      <c r="AP14642" s="5"/>
      <c r="AQ14642" s="5"/>
      <c r="AR14642" s="5"/>
      <c r="AS14642" s="5"/>
      <c r="AT14642" s="3"/>
      <c r="AU14642" s="5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</row>
    <row r="14643" spans="1:59" x14ac:dyDescent="0.25">
      <c r="A14643" s="2"/>
      <c r="B14643" s="5"/>
      <c r="C14643" s="5"/>
      <c r="D14643" s="5"/>
      <c r="E14643" s="5"/>
      <c r="F14643" s="5"/>
      <c r="G14643" s="5"/>
      <c r="H14643" s="5"/>
      <c r="I14643" s="5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5"/>
      <c r="AK14643" s="5"/>
      <c r="AL14643" s="3"/>
      <c r="AM14643" s="3"/>
      <c r="AN14643" s="5"/>
      <c r="AO14643" s="5"/>
      <c r="AP14643" s="5"/>
      <c r="AQ14643" s="5"/>
      <c r="AR14643" s="5"/>
      <c r="AS14643" s="5"/>
      <c r="AT14643" s="3"/>
      <c r="AU14643" s="5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</row>
    <row r="14644" spans="1:59" x14ac:dyDescent="0.25">
      <c r="A14644" s="2"/>
      <c r="B14644" s="5"/>
      <c r="C14644" s="5"/>
      <c r="D14644" s="5"/>
      <c r="E14644" s="5"/>
      <c r="F14644" s="5"/>
      <c r="G14644" s="5"/>
      <c r="H14644" s="5"/>
      <c r="I14644" s="5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5"/>
      <c r="AK14644" s="5"/>
      <c r="AL14644" s="3"/>
      <c r="AM14644" s="3"/>
      <c r="AN14644" s="5"/>
      <c r="AO14644" s="5"/>
      <c r="AP14644" s="5"/>
      <c r="AQ14644" s="5"/>
      <c r="AR14644" s="5"/>
      <c r="AS14644" s="5"/>
      <c r="AT14644" s="3"/>
      <c r="AU14644" s="5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</row>
    <row r="14645" spans="1:59" x14ac:dyDescent="0.25">
      <c r="A14645" s="2"/>
      <c r="B14645" s="5"/>
      <c r="C14645" s="5"/>
      <c r="D14645" s="5"/>
      <c r="E14645" s="5"/>
      <c r="F14645" s="5"/>
      <c r="G14645" s="5"/>
      <c r="H14645" s="5"/>
      <c r="I14645" s="5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5"/>
      <c r="AK14645" s="5"/>
      <c r="AL14645" s="3"/>
      <c r="AM14645" s="3"/>
      <c r="AN14645" s="5"/>
      <c r="AO14645" s="5"/>
      <c r="AP14645" s="5"/>
      <c r="AQ14645" s="5"/>
      <c r="AR14645" s="5"/>
      <c r="AS14645" s="5"/>
      <c r="AT14645" s="3"/>
      <c r="AU14645" s="5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</row>
    <row r="14646" spans="1:59" x14ac:dyDescent="0.25">
      <c r="A14646" s="2"/>
      <c r="B14646" s="5"/>
      <c r="C14646" s="5"/>
      <c r="D14646" s="5"/>
      <c r="E14646" s="5"/>
      <c r="F14646" s="5"/>
      <c r="G14646" s="5"/>
      <c r="H14646" s="5"/>
      <c r="I14646" s="5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5"/>
      <c r="AK14646" s="5"/>
      <c r="AL14646" s="3"/>
      <c r="AM14646" s="3"/>
      <c r="AN14646" s="5"/>
      <c r="AO14646" s="5"/>
      <c r="AP14646" s="5"/>
      <c r="AQ14646" s="5"/>
      <c r="AR14646" s="5"/>
      <c r="AS14646" s="5"/>
      <c r="AT14646" s="3"/>
      <c r="AU14646" s="5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</row>
    <row r="14647" spans="1:59" x14ac:dyDescent="0.25">
      <c r="A14647" s="2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5"/>
      <c r="AK14647" s="5"/>
      <c r="AL14647" s="3"/>
      <c r="AM14647" s="3"/>
      <c r="AN14647" s="5"/>
      <c r="AO14647" s="5"/>
      <c r="AP14647" s="5"/>
      <c r="AQ14647" s="5"/>
      <c r="AR14647" s="5"/>
      <c r="AS14647" s="5"/>
      <c r="AT14647" s="3"/>
      <c r="AU14647" s="5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</row>
    <row r="14648" spans="1:59" x14ac:dyDescent="0.25">
      <c r="A14648" s="2"/>
      <c r="B14648" s="5"/>
      <c r="C14648" s="5"/>
      <c r="D14648" s="5"/>
      <c r="E14648" s="5"/>
      <c r="F14648" s="5"/>
      <c r="G14648" s="5"/>
      <c r="H14648" s="5"/>
      <c r="I14648" s="5"/>
      <c r="J14648" s="5"/>
      <c r="K14648" s="5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5"/>
      <c r="AK14648" s="5"/>
      <c r="AL14648" s="3"/>
      <c r="AM14648" s="3"/>
      <c r="AN14648" s="5"/>
      <c r="AO14648" s="5"/>
      <c r="AP14648" s="5"/>
      <c r="AQ14648" s="5"/>
      <c r="AR14648" s="5"/>
      <c r="AS14648" s="5"/>
      <c r="AT14648" s="3"/>
      <c r="AU14648" s="5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</row>
    <row r="14649" spans="1:59" x14ac:dyDescent="0.25">
      <c r="A14649" s="2"/>
      <c r="B14649" s="5"/>
      <c r="C14649" s="5"/>
      <c r="D14649" s="5"/>
      <c r="E14649" s="5"/>
      <c r="F14649" s="5"/>
      <c r="G14649" s="5"/>
      <c r="H14649" s="5"/>
      <c r="I14649" s="5"/>
      <c r="J14649" s="5"/>
      <c r="K14649" s="5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5"/>
      <c r="AK14649" s="5"/>
      <c r="AL14649" s="3"/>
      <c r="AM14649" s="3"/>
      <c r="AN14649" s="5"/>
      <c r="AO14649" s="5"/>
      <c r="AP14649" s="5"/>
      <c r="AQ14649" s="5"/>
      <c r="AR14649" s="5"/>
      <c r="AS14649" s="5"/>
      <c r="AT14649" s="3"/>
      <c r="AU14649" s="5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</row>
    <row r="14650" spans="1:59" x14ac:dyDescent="0.25">
      <c r="A14650" s="2"/>
      <c r="B14650" s="5"/>
      <c r="C14650" s="5"/>
      <c r="D14650" s="5"/>
      <c r="E14650" s="5"/>
      <c r="F14650" s="5"/>
      <c r="G14650" s="5"/>
      <c r="H14650" s="5"/>
      <c r="I14650" s="5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5"/>
      <c r="AK14650" s="5"/>
      <c r="AL14650" s="3"/>
      <c r="AM14650" s="3"/>
      <c r="AN14650" s="5"/>
      <c r="AO14650" s="5"/>
      <c r="AP14650" s="5"/>
      <c r="AQ14650" s="5"/>
      <c r="AR14650" s="5"/>
      <c r="AS14650" s="5"/>
      <c r="AT14650" s="3"/>
      <c r="AU14650" s="5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</row>
    <row r="14651" spans="1:59" x14ac:dyDescent="0.25">
      <c r="A14651" s="2"/>
      <c r="B14651" s="5"/>
      <c r="C14651" s="5"/>
      <c r="D14651" s="5"/>
      <c r="E14651" s="5"/>
      <c r="F14651" s="5"/>
      <c r="G14651" s="5"/>
      <c r="H14651" s="5"/>
      <c r="I14651" s="5"/>
      <c r="J14651" s="5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5"/>
      <c r="AK14651" s="5"/>
      <c r="AL14651" s="3"/>
      <c r="AM14651" s="3"/>
      <c r="AN14651" s="5"/>
      <c r="AO14651" s="5"/>
      <c r="AP14651" s="5"/>
      <c r="AQ14651" s="5"/>
      <c r="AR14651" s="5"/>
      <c r="AS14651" s="5"/>
      <c r="AT14651" s="3"/>
      <c r="AU14651" s="5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</row>
    <row r="14652" spans="1:59" x14ac:dyDescent="0.25">
      <c r="A14652" s="2"/>
      <c r="B14652" s="5"/>
      <c r="C14652" s="5"/>
      <c r="D14652" s="5"/>
      <c r="E14652" s="5"/>
      <c r="F14652" s="5"/>
      <c r="G14652" s="5"/>
      <c r="H14652" s="5"/>
      <c r="I14652" s="5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5"/>
      <c r="AK14652" s="5"/>
      <c r="AL14652" s="3"/>
      <c r="AM14652" s="3"/>
      <c r="AN14652" s="5"/>
      <c r="AO14652" s="5"/>
      <c r="AP14652" s="5"/>
      <c r="AQ14652" s="5"/>
      <c r="AR14652" s="5"/>
      <c r="AS14652" s="5"/>
      <c r="AT14652" s="3"/>
      <c r="AU14652" s="5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</row>
    <row r="14653" spans="1:59" x14ac:dyDescent="0.25">
      <c r="A14653" s="2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5"/>
      <c r="AK14653" s="5"/>
      <c r="AL14653" s="3"/>
      <c r="AM14653" s="3"/>
      <c r="AN14653" s="5"/>
      <c r="AO14653" s="5"/>
      <c r="AP14653" s="5"/>
      <c r="AQ14653" s="5"/>
      <c r="AR14653" s="5"/>
      <c r="AS14653" s="5"/>
      <c r="AT14653" s="3"/>
      <c r="AU14653" s="5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</row>
    <row r="14654" spans="1:59" x14ac:dyDescent="0.25">
      <c r="A14654" s="2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5"/>
      <c r="AK14654" s="5"/>
      <c r="AL14654" s="3"/>
      <c r="AM14654" s="3"/>
      <c r="AN14654" s="5"/>
      <c r="AO14654" s="5"/>
      <c r="AP14654" s="5"/>
      <c r="AQ14654" s="5"/>
      <c r="AR14654" s="5"/>
      <c r="AS14654" s="5"/>
      <c r="AT14654" s="3"/>
      <c r="AU14654" s="5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</row>
    <row r="14655" spans="1:59" x14ac:dyDescent="0.25">
      <c r="A14655" s="2"/>
      <c r="B14655" s="5"/>
      <c r="C14655" s="5"/>
      <c r="D14655" s="5"/>
      <c r="E14655" s="5"/>
      <c r="F14655" s="5"/>
      <c r="G14655" s="5"/>
      <c r="H14655" s="5"/>
      <c r="I14655" s="5"/>
      <c r="J14655" s="5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5"/>
      <c r="AK14655" s="5"/>
      <c r="AL14655" s="3"/>
      <c r="AM14655" s="3"/>
      <c r="AN14655" s="5"/>
      <c r="AO14655" s="5"/>
      <c r="AP14655" s="5"/>
      <c r="AQ14655" s="5"/>
      <c r="AR14655" s="5"/>
      <c r="AS14655" s="5"/>
      <c r="AT14655" s="3"/>
      <c r="AU14655" s="5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</row>
    <row r="14656" spans="1:59" x14ac:dyDescent="0.25">
      <c r="A14656" s="2"/>
      <c r="B14656" s="5"/>
      <c r="C14656" s="5"/>
      <c r="D14656" s="5"/>
      <c r="E14656" s="5"/>
      <c r="F14656" s="5"/>
      <c r="G14656" s="5"/>
      <c r="H14656" s="5"/>
      <c r="I14656" s="5"/>
      <c r="J14656" s="5"/>
      <c r="K14656" s="5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5"/>
      <c r="AK14656" s="5"/>
      <c r="AL14656" s="3"/>
      <c r="AM14656" s="3"/>
      <c r="AN14656" s="5"/>
      <c r="AO14656" s="5"/>
      <c r="AP14656" s="5"/>
      <c r="AQ14656" s="5"/>
      <c r="AR14656" s="5"/>
      <c r="AS14656" s="5"/>
      <c r="AT14656" s="3"/>
      <c r="AU14656" s="5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</row>
    <row r="14657" spans="1:59" x14ac:dyDescent="0.25">
      <c r="A14657" s="2"/>
      <c r="B14657" s="5"/>
      <c r="C14657" s="5"/>
      <c r="D14657" s="5"/>
      <c r="E14657" s="5"/>
      <c r="F14657" s="5"/>
      <c r="G14657" s="5"/>
      <c r="H14657" s="5"/>
      <c r="I14657" s="5"/>
      <c r="J14657" s="5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5"/>
      <c r="AK14657" s="5"/>
      <c r="AL14657" s="3"/>
      <c r="AM14657" s="3"/>
      <c r="AN14657" s="5"/>
      <c r="AO14657" s="5"/>
      <c r="AP14657" s="5"/>
      <c r="AQ14657" s="5"/>
      <c r="AR14657" s="5"/>
      <c r="AS14657" s="5"/>
      <c r="AT14657" s="3"/>
      <c r="AU14657" s="5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</row>
    <row r="14658" spans="1:59" x14ac:dyDescent="0.25">
      <c r="A14658" s="2"/>
      <c r="B14658" s="5"/>
      <c r="C14658" s="5"/>
      <c r="D14658" s="5"/>
      <c r="E14658" s="5"/>
      <c r="F14658" s="5"/>
      <c r="G14658" s="5"/>
      <c r="H14658" s="5"/>
      <c r="I14658" s="5"/>
      <c r="J14658" s="5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5"/>
      <c r="AK14658" s="5"/>
      <c r="AL14658" s="3"/>
      <c r="AM14658" s="3"/>
      <c r="AN14658" s="5"/>
      <c r="AO14658" s="5"/>
      <c r="AP14658" s="5"/>
      <c r="AQ14658" s="5"/>
      <c r="AR14658" s="5"/>
      <c r="AS14658" s="5"/>
      <c r="AT14658" s="3"/>
      <c r="AU14658" s="5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</row>
    <row r="14659" spans="1:59" x14ac:dyDescent="0.25">
      <c r="A14659" s="2"/>
      <c r="B14659" s="5"/>
      <c r="C14659" s="5"/>
      <c r="D14659" s="5"/>
      <c r="E14659" s="5"/>
      <c r="F14659" s="5"/>
      <c r="G14659" s="5"/>
      <c r="H14659" s="5"/>
      <c r="I14659" s="5"/>
      <c r="J14659" s="5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5"/>
      <c r="AK14659" s="5"/>
      <c r="AL14659" s="3"/>
      <c r="AM14659" s="3"/>
      <c r="AN14659" s="5"/>
      <c r="AO14659" s="5"/>
      <c r="AP14659" s="5"/>
      <c r="AQ14659" s="5"/>
      <c r="AR14659" s="5"/>
      <c r="AS14659" s="5"/>
      <c r="AT14659" s="3"/>
      <c r="AU14659" s="5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</row>
    <row r="14660" spans="1:59" x14ac:dyDescent="0.25">
      <c r="A14660" s="2"/>
      <c r="B14660" s="5"/>
      <c r="C14660" s="5"/>
      <c r="D14660" s="5"/>
      <c r="E14660" s="5"/>
      <c r="F14660" s="5"/>
      <c r="G14660" s="5"/>
      <c r="H14660" s="5"/>
      <c r="I14660" s="5"/>
      <c r="J14660" s="5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5"/>
      <c r="AK14660" s="5"/>
      <c r="AL14660" s="3"/>
      <c r="AM14660" s="3"/>
      <c r="AN14660" s="5"/>
      <c r="AO14660" s="5"/>
      <c r="AP14660" s="5"/>
      <c r="AQ14660" s="5"/>
      <c r="AR14660" s="5"/>
      <c r="AS14660" s="5"/>
      <c r="AT14660" s="3"/>
      <c r="AU14660" s="5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</row>
    <row r="14661" spans="1:59" x14ac:dyDescent="0.25">
      <c r="A14661" s="2"/>
      <c r="B14661" s="5"/>
      <c r="C14661" s="5"/>
      <c r="D14661" s="5"/>
      <c r="E14661" s="5"/>
      <c r="F14661" s="5"/>
      <c r="G14661" s="5"/>
      <c r="H14661" s="5"/>
      <c r="I14661" s="5"/>
      <c r="J14661" s="5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5"/>
      <c r="AK14661" s="5"/>
      <c r="AL14661" s="3"/>
      <c r="AM14661" s="3"/>
      <c r="AN14661" s="5"/>
      <c r="AO14661" s="5"/>
      <c r="AP14661" s="5"/>
      <c r="AQ14661" s="5"/>
      <c r="AR14661" s="5"/>
      <c r="AS14661" s="5"/>
      <c r="AT14661" s="3"/>
      <c r="AU14661" s="5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</row>
    <row r="14662" spans="1:59" x14ac:dyDescent="0.25">
      <c r="A14662" s="2"/>
      <c r="B14662" s="5"/>
      <c r="C14662" s="5"/>
      <c r="D14662" s="5"/>
      <c r="E14662" s="5"/>
      <c r="F14662" s="5"/>
      <c r="G14662" s="5"/>
      <c r="H14662" s="5"/>
      <c r="I14662" s="5"/>
      <c r="J14662" s="5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5"/>
      <c r="AK14662" s="5"/>
      <c r="AL14662" s="3"/>
      <c r="AM14662" s="3"/>
      <c r="AN14662" s="5"/>
      <c r="AO14662" s="5"/>
      <c r="AP14662" s="5"/>
      <c r="AQ14662" s="5"/>
      <c r="AR14662" s="5"/>
      <c r="AS14662" s="5"/>
      <c r="AT14662" s="3"/>
      <c r="AU14662" s="5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</row>
    <row r="14663" spans="1:59" x14ac:dyDescent="0.25">
      <c r="A14663" s="2"/>
      <c r="B14663" s="5"/>
      <c r="C14663" s="5"/>
      <c r="D14663" s="5"/>
      <c r="E14663" s="5"/>
      <c r="F14663" s="5"/>
      <c r="G14663" s="5"/>
      <c r="H14663" s="5"/>
      <c r="I14663" s="5"/>
      <c r="J14663" s="5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5"/>
      <c r="AK14663" s="5"/>
      <c r="AL14663" s="3"/>
      <c r="AM14663" s="3"/>
      <c r="AN14663" s="5"/>
      <c r="AO14663" s="5"/>
      <c r="AP14663" s="5"/>
      <c r="AQ14663" s="5"/>
      <c r="AR14663" s="5"/>
      <c r="AS14663" s="5"/>
      <c r="AT14663" s="3"/>
      <c r="AU14663" s="5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</row>
    <row r="14664" spans="1:59" x14ac:dyDescent="0.25">
      <c r="A14664" s="2"/>
      <c r="B14664" s="5"/>
      <c r="C14664" s="5"/>
      <c r="D14664" s="5"/>
      <c r="E14664" s="5"/>
      <c r="F14664" s="5"/>
      <c r="G14664" s="5"/>
      <c r="H14664" s="5"/>
      <c r="I14664" s="5"/>
      <c r="J14664" s="5"/>
      <c r="K14664" s="5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5"/>
      <c r="AK14664" s="5"/>
      <c r="AL14664" s="3"/>
      <c r="AM14664" s="3"/>
      <c r="AN14664" s="5"/>
      <c r="AO14664" s="5"/>
      <c r="AP14664" s="5"/>
      <c r="AQ14664" s="5"/>
      <c r="AR14664" s="5"/>
      <c r="AS14664" s="5"/>
      <c r="AT14664" s="3"/>
      <c r="AU14664" s="5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</row>
    <row r="14665" spans="1:59" x14ac:dyDescent="0.25">
      <c r="A14665" s="2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5"/>
      <c r="AK14665" s="5"/>
      <c r="AL14665" s="3"/>
      <c r="AM14665" s="3"/>
      <c r="AN14665" s="5"/>
      <c r="AO14665" s="5"/>
      <c r="AP14665" s="5"/>
      <c r="AQ14665" s="5"/>
      <c r="AR14665" s="5"/>
      <c r="AS14665" s="5"/>
      <c r="AT14665" s="3"/>
      <c r="AU14665" s="5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</row>
    <row r="14666" spans="1:59" x14ac:dyDescent="0.25">
      <c r="A14666" s="2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5"/>
      <c r="AK14666" s="5"/>
      <c r="AL14666" s="3"/>
      <c r="AM14666" s="3"/>
      <c r="AN14666" s="5"/>
      <c r="AO14666" s="5"/>
      <c r="AP14666" s="5"/>
      <c r="AQ14666" s="5"/>
      <c r="AR14666" s="5"/>
      <c r="AS14666" s="5"/>
      <c r="AT14666" s="3"/>
      <c r="AU14666" s="5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</row>
    <row r="14667" spans="1:59" x14ac:dyDescent="0.25">
      <c r="A14667" s="2"/>
      <c r="B14667" s="5"/>
      <c r="C14667" s="5"/>
      <c r="D14667" s="5"/>
      <c r="E14667" s="5"/>
      <c r="F14667" s="5"/>
      <c r="G14667" s="5"/>
      <c r="H14667" s="5"/>
      <c r="I14667" s="5"/>
      <c r="J14667" s="5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5"/>
      <c r="AK14667" s="5"/>
      <c r="AL14667" s="3"/>
      <c r="AM14667" s="3"/>
      <c r="AN14667" s="5"/>
      <c r="AO14667" s="5"/>
      <c r="AP14667" s="5"/>
      <c r="AQ14667" s="5"/>
      <c r="AR14667" s="5"/>
      <c r="AS14667" s="5"/>
      <c r="AT14667" s="3"/>
      <c r="AU14667" s="5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</row>
    <row r="14668" spans="1:59" x14ac:dyDescent="0.25">
      <c r="A14668" s="2"/>
      <c r="B14668" s="5"/>
      <c r="C14668" s="5"/>
      <c r="D14668" s="5"/>
      <c r="E14668" s="5"/>
      <c r="F14668" s="5"/>
      <c r="G14668" s="5"/>
      <c r="H14668" s="5"/>
      <c r="I14668" s="5"/>
      <c r="J14668" s="5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5"/>
      <c r="AK14668" s="5"/>
      <c r="AL14668" s="3"/>
      <c r="AM14668" s="3"/>
      <c r="AN14668" s="5"/>
      <c r="AO14668" s="5"/>
      <c r="AP14668" s="5"/>
      <c r="AQ14668" s="5"/>
      <c r="AR14668" s="5"/>
      <c r="AS14668" s="5"/>
      <c r="AT14668" s="3"/>
      <c r="AU14668" s="5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</row>
    <row r="14669" spans="1:59" x14ac:dyDescent="0.25">
      <c r="A14669" s="2"/>
      <c r="B14669" s="5"/>
      <c r="C14669" s="5"/>
      <c r="D14669" s="5"/>
      <c r="E14669" s="5"/>
      <c r="F14669" s="5"/>
      <c r="G14669" s="5"/>
      <c r="H14669" s="5"/>
      <c r="I14669" s="5"/>
      <c r="J14669" s="5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5"/>
      <c r="AK14669" s="5"/>
      <c r="AL14669" s="3"/>
      <c r="AM14669" s="3"/>
      <c r="AN14669" s="5"/>
      <c r="AO14669" s="5"/>
      <c r="AP14669" s="5"/>
      <c r="AQ14669" s="5"/>
      <c r="AR14669" s="5"/>
      <c r="AS14669" s="5"/>
      <c r="AT14669" s="3"/>
      <c r="AU14669" s="5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</row>
    <row r="14670" spans="1:59" x14ac:dyDescent="0.25">
      <c r="A14670" s="2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5"/>
      <c r="AK14670" s="5"/>
      <c r="AL14670" s="3"/>
      <c r="AM14670" s="3"/>
      <c r="AN14670" s="5"/>
      <c r="AO14670" s="5"/>
      <c r="AP14670" s="5"/>
      <c r="AQ14670" s="5"/>
      <c r="AR14670" s="5"/>
      <c r="AS14670" s="5"/>
      <c r="AT14670" s="3"/>
      <c r="AU14670" s="5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</row>
    <row r="14671" spans="1:59" x14ac:dyDescent="0.25">
      <c r="A14671" s="2"/>
      <c r="B14671" s="5"/>
      <c r="C14671" s="5"/>
      <c r="D14671" s="5"/>
      <c r="E14671" s="5"/>
      <c r="F14671" s="5"/>
      <c r="G14671" s="5"/>
      <c r="H14671" s="5"/>
      <c r="I14671" s="5"/>
      <c r="J14671" s="5"/>
      <c r="K14671" s="5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5"/>
      <c r="AK14671" s="5"/>
      <c r="AL14671" s="3"/>
      <c r="AM14671" s="3"/>
      <c r="AN14671" s="5"/>
      <c r="AO14671" s="5"/>
      <c r="AP14671" s="5"/>
      <c r="AQ14671" s="5"/>
      <c r="AR14671" s="5"/>
      <c r="AS14671" s="5"/>
      <c r="AT14671" s="3"/>
      <c r="AU14671" s="5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</row>
    <row r="14672" spans="1:59" x14ac:dyDescent="0.25">
      <c r="A14672" s="2"/>
      <c r="B14672" s="5"/>
      <c r="C14672" s="5"/>
      <c r="D14672" s="5"/>
      <c r="E14672" s="5"/>
      <c r="F14672" s="5"/>
      <c r="G14672" s="5"/>
      <c r="H14672" s="5"/>
      <c r="I14672" s="5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5"/>
      <c r="AK14672" s="5"/>
      <c r="AL14672" s="3"/>
      <c r="AM14672" s="3"/>
      <c r="AN14672" s="5"/>
      <c r="AO14672" s="5"/>
      <c r="AP14672" s="5"/>
      <c r="AQ14672" s="5"/>
      <c r="AR14672" s="5"/>
      <c r="AS14672" s="5"/>
      <c r="AT14672" s="3"/>
      <c r="AU14672" s="5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</row>
    <row r="14673" spans="1:59" x14ac:dyDescent="0.25">
      <c r="A14673" s="2"/>
      <c r="B14673" s="5"/>
      <c r="C14673" s="5"/>
      <c r="D14673" s="5"/>
      <c r="E14673" s="5"/>
      <c r="F14673" s="5"/>
      <c r="G14673" s="5"/>
      <c r="H14673" s="5"/>
      <c r="I14673" s="5"/>
      <c r="J14673" s="5"/>
      <c r="K14673" s="5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5"/>
      <c r="AK14673" s="5"/>
      <c r="AL14673" s="3"/>
      <c r="AM14673" s="3"/>
      <c r="AN14673" s="5"/>
      <c r="AO14673" s="5"/>
      <c r="AP14673" s="5"/>
      <c r="AQ14673" s="5"/>
      <c r="AR14673" s="5"/>
      <c r="AS14673" s="5"/>
      <c r="AT14673" s="3"/>
      <c r="AU14673" s="5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</row>
    <row r="14674" spans="1:59" x14ac:dyDescent="0.25">
      <c r="A14674" s="2"/>
      <c r="B14674" s="5"/>
      <c r="C14674" s="5"/>
      <c r="D14674" s="5"/>
      <c r="E14674" s="5"/>
      <c r="F14674" s="5"/>
      <c r="G14674" s="5"/>
      <c r="H14674" s="5"/>
      <c r="I14674" s="5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5"/>
      <c r="AK14674" s="5"/>
      <c r="AL14674" s="3"/>
      <c r="AM14674" s="3"/>
      <c r="AN14674" s="5"/>
      <c r="AO14674" s="5"/>
      <c r="AP14674" s="5"/>
      <c r="AQ14674" s="5"/>
      <c r="AR14674" s="5"/>
      <c r="AS14674" s="5"/>
      <c r="AT14674" s="3"/>
      <c r="AU14674" s="5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</row>
    <row r="14675" spans="1:59" x14ac:dyDescent="0.25">
      <c r="A14675" s="2"/>
      <c r="B14675" s="5"/>
      <c r="C14675" s="5"/>
      <c r="D14675" s="5"/>
      <c r="E14675" s="5"/>
      <c r="F14675" s="5"/>
      <c r="G14675" s="5"/>
      <c r="H14675" s="5"/>
      <c r="I14675" s="5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5"/>
      <c r="AK14675" s="5"/>
      <c r="AL14675" s="3"/>
      <c r="AM14675" s="3"/>
      <c r="AN14675" s="5"/>
      <c r="AO14675" s="5"/>
      <c r="AP14675" s="5"/>
      <c r="AQ14675" s="5"/>
      <c r="AR14675" s="5"/>
      <c r="AS14675" s="5"/>
      <c r="AT14675" s="3"/>
      <c r="AU14675" s="5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</row>
    <row r="14676" spans="1:59" x14ac:dyDescent="0.25">
      <c r="A14676" s="2"/>
      <c r="B14676" s="5"/>
      <c r="C14676" s="5"/>
      <c r="D14676" s="5"/>
      <c r="E14676" s="5"/>
      <c r="F14676" s="5"/>
      <c r="G14676" s="5"/>
      <c r="H14676" s="5"/>
      <c r="I14676" s="5"/>
      <c r="J14676" s="5"/>
      <c r="K14676" s="5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5"/>
      <c r="AK14676" s="5"/>
      <c r="AL14676" s="3"/>
      <c r="AM14676" s="3"/>
      <c r="AN14676" s="5"/>
      <c r="AO14676" s="5"/>
      <c r="AP14676" s="5"/>
      <c r="AQ14676" s="5"/>
      <c r="AR14676" s="5"/>
      <c r="AS14676" s="5"/>
      <c r="AT14676" s="3"/>
      <c r="AU14676" s="5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</row>
    <row r="14677" spans="1:59" x14ac:dyDescent="0.25">
      <c r="A14677" s="2"/>
      <c r="B14677" s="5"/>
      <c r="C14677" s="5"/>
      <c r="D14677" s="5"/>
      <c r="E14677" s="5"/>
      <c r="F14677" s="5"/>
      <c r="G14677" s="5"/>
      <c r="H14677" s="5"/>
      <c r="I14677" s="5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5"/>
      <c r="AK14677" s="5"/>
      <c r="AL14677" s="3"/>
      <c r="AM14677" s="3"/>
      <c r="AN14677" s="5"/>
      <c r="AO14677" s="5"/>
      <c r="AP14677" s="5"/>
      <c r="AQ14677" s="5"/>
      <c r="AR14677" s="5"/>
      <c r="AS14677" s="5"/>
      <c r="AT14677" s="3"/>
      <c r="AU14677" s="5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</row>
    <row r="14678" spans="1:59" x14ac:dyDescent="0.25">
      <c r="A14678" s="2"/>
      <c r="B14678" s="5"/>
      <c r="C14678" s="5"/>
      <c r="D14678" s="5"/>
      <c r="E14678" s="5"/>
      <c r="F14678" s="5"/>
      <c r="G14678" s="5"/>
      <c r="H14678" s="5"/>
      <c r="I14678" s="5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5"/>
      <c r="AK14678" s="5"/>
      <c r="AL14678" s="3"/>
      <c r="AM14678" s="3"/>
      <c r="AN14678" s="5"/>
      <c r="AO14678" s="5"/>
      <c r="AP14678" s="5"/>
      <c r="AQ14678" s="5"/>
      <c r="AR14678" s="5"/>
      <c r="AS14678" s="5"/>
      <c r="AT14678" s="3"/>
      <c r="AU14678" s="5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</row>
    <row r="14679" spans="1:59" x14ac:dyDescent="0.25">
      <c r="A14679" s="2"/>
      <c r="B14679" s="5"/>
      <c r="C14679" s="5"/>
      <c r="D14679" s="5"/>
      <c r="E14679" s="5"/>
      <c r="F14679" s="5"/>
      <c r="G14679" s="5"/>
      <c r="H14679" s="5"/>
      <c r="I14679" s="5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5"/>
      <c r="AK14679" s="5"/>
      <c r="AL14679" s="3"/>
      <c r="AM14679" s="3"/>
      <c r="AN14679" s="5"/>
      <c r="AO14679" s="5"/>
      <c r="AP14679" s="5"/>
      <c r="AQ14679" s="5"/>
      <c r="AR14679" s="5"/>
      <c r="AS14679" s="5"/>
      <c r="AT14679" s="3"/>
      <c r="AU14679" s="5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</row>
    <row r="14680" spans="1:59" x14ac:dyDescent="0.25">
      <c r="A14680" s="2"/>
      <c r="B14680" s="5"/>
      <c r="C14680" s="5"/>
      <c r="D14680" s="5"/>
      <c r="E14680" s="5"/>
      <c r="F14680" s="5"/>
      <c r="G14680" s="5"/>
      <c r="H14680" s="5"/>
      <c r="I14680" s="5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5"/>
      <c r="AK14680" s="5"/>
      <c r="AL14680" s="3"/>
      <c r="AM14680" s="3"/>
      <c r="AN14680" s="5"/>
      <c r="AO14680" s="5"/>
      <c r="AP14680" s="5"/>
      <c r="AQ14680" s="5"/>
      <c r="AR14680" s="5"/>
      <c r="AS14680" s="5"/>
      <c r="AT14680" s="3"/>
      <c r="AU14680" s="5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</row>
    <row r="14681" spans="1:59" x14ac:dyDescent="0.25">
      <c r="A14681" s="2"/>
      <c r="B14681" s="5"/>
      <c r="C14681" s="5"/>
      <c r="D14681" s="5"/>
      <c r="E14681" s="5"/>
      <c r="F14681" s="5"/>
      <c r="G14681" s="5"/>
      <c r="H14681" s="5"/>
      <c r="I14681" s="5"/>
      <c r="J14681" s="5"/>
      <c r="K14681" s="5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5"/>
      <c r="AK14681" s="5"/>
      <c r="AL14681" s="3"/>
      <c r="AM14681" s="3"/>
      <c r="AN14681" s="5"/>
      <c r="AO14681" s="5"/>
      <c r="AP14681" s="5"/>
      <c r="AQ14681" s="5"/>
      <c r="AR14681" s="5"/>
      <c r="AS14681" s="5"/>
      <c r="AT14681" s="3"/>
      <c r="AU14681" s="5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</row>
    <row r="14682" spans="1:59" x14ac:dyDescent="0.25">
      <c r="A14682" s="2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5"/>
      <c r="AK14682" s="5"/>
      <c r="AL14682" s="3"/>
      <c r="AM14682" s="3"/>
      <c r="AN14682" s="5"/>
      <c r="AO14682" s="5"/>
      <c r="AP14682" s="5"/>
      <c r="AQ14682" s="5"/>
      <c r="AR14682" s="5"/>
      <c r="AS14682" s="5"/>
      <c r="AT14682" s="3"/>
      <c r="AU14682" s="5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</row>
    <row r="14683" spans="1:59" x14ac:dyDescent="0.25">
      <c r="A14683" s="2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5"/>
      <c r="AK14683" s="5"/>
      <c r="AL14683" s="3"/>
      <c r="AM14683" s="3"/>
      <c r="AN14683" s="5"/>
      <c r="AO14683" s="5"/>
      <c r="AP14683" s="5"/>
      <c r="AQ14683" s="5"/>
      <c r="AR14683" s="5"/>
      <c r="AS14683" s="5"/>
      <c r="AT14683" s="3"/>
      <c r="AU14683" s="5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</row>
    <row r="14684" spans="1:59" x14ac:dyDescent="0.25">
      <c r="A14684" s="2"/>
      <c r="B14684" s="5"/>
      <c r="C14684" s="5"/>
      <c r="D14684" s="5"/>
      <c r="E14684" s="5"/>
      <c r="F14684" s="5"/>
      <c r="G14684" s="5"/>
      <c r="H14684" s="5"/>
      <c r="I14684" s="5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5"/>
      <c r="AK14684" s="5"/>
      <c r="AL14684" s="3"/>
      <c r="AM14684" s="3"/>
      <c r="AN14684" s="5"/>
      <c r="AO14684" s="5"/>
      <c r="AP14684" s="5"/>
      <c r="AQ14684" s="5"/>
      <c r="AR14684" s="5"/>
      <c r="AS14684" s="5"/>
      <c r="AT14684" s="3"/>
      <c r="AU14684" s="5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</row>
    <row r="14685" spans="1:59" x14ac:dyDescent="0.25">
      <c r="A14685" s="2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5"/>
      <c r="AK14685" s="5"/>
      <c r="AL14685" s="3"/>
      <c r="AM14685" s="3"/>
      <c r="AN14685" s="5"/>
      <c r="AO14685" s="5"/>
      <c r="AP14685" s="5"/>
      <c r="AQ14685" s="5"/>
      <c r="AR14685" s="5"/>
      <c r="AS14685" s="5"/>
      <c r="AT14685" s="3"/>
      <c r="AU14685" s="5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</row>
    <row r="14686" spans="1:59" x14ac:dyDescent="0.25">
      <c r="A14686" s="2"/>
      <c r="B14686" s="5"/>
      <c r="C14686" s="5"/>
      <c r="D14686" s="5"/>
      <c r="E14686" s="5"/>
      <c r="F14686" s="5"/>
      <c r="G14686" s="5"/>
      <c r="H14686" s="5"/>
      <c r="I14686" s="5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5"/>
      <c r="AK14686" s="5"/>
      <c r="AL14686" s="3"/>
      <c r="AM14686" s="3"/>
      <c r="AN14686" s="5"/>
      <c r="AO14686" s="5"/>
      <c r="AP14686" s="5"/>
      <c r="AQ14686" s="5"/>
      <c r="AR14686" s="5"/>
      <c r="AS14686" s="5"/>
      <c r="AT14686" s="3"/>
      <c r="AU14686" s="5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</row>
    <row r="14687" spans="1:59" x14ac:dyDescent="0.25">
      <c r="A14687" s="2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5"/>
      <c r="AK14687" s="5"/>
      <c r="AL14687" s="3"/>
      <c r="AM14687" s="3"/>
      <c r="AN14687" s="5"/>
      <c r="AO14687" s="5"/>
      <c r="AP14687" s="5"/>
      <c r="AQ14687" s="5"/>
      <c r="AR14687" s="5"/>
      <c r="AS14687" s="5"/>
      <c r="AT14687" s="3"/>
      <c r="AU14687" s="5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</row>
    <row r="14688" spans="1:59" x14ac:dyDescent="0.25">
      <c r="A14688" s="2"/>
      <c r="B14688" s="5"/>
      <c r="C14688" s="5"/>
      <c r="D14688" s="5"/>
      <c r="E14688" s="5"/>
      <c r="F14688" s="5"/>
      <c r="G14688" s="5"/>
      <c r="H14688" s="5"/>
      <c r="I14688" s="3"/>
      <c r="J14688" s="5"/>
      <c r="K14688" s="5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5"/>
      <c r="AK14688" s="5"/>
      <c r="AL14688" s="3"/>
      <c r="AM14688" s="3"/>
      <c r="AN14688" s="5"/>
      <c r="AO14688" s="5"/>
      <c r="AP14688" s="5"/>
      <c r="AQ14688" s="5"/>
      <c r="AR14688" s="5"/>
      <c r="AS14688" s="5"/>
      <c r="AT14688" s="3"/>
      <c r="AU14688" s="5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</row>
    <row r="14689" spans="1:57" x14ac:dyDescent="0.25">
      <c r="A14689" s="2"/>
      <c r="B14689" s="5"/>
      <c r="C14689" s="5"/>
      <c r="D14689" s="5"/>
      <c r="E14689" s="5"/>
      <c r="F14689" s="5"/>
      <c r="G14689" s="5"/>
      <c r="H14689" s="5"/>
      <c r="I14689" s="5"/>
      <c r="J14689" s="5"/>
      <c r="K14689" s="5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5"/>
      <c r="AK14689" s="5"/>
      <c r="AL14689" s="3"/>
      <c r="AM14689" s="3"/>
      <c r="AN14689" s="5"/>
      <c r="AO14689" s="5"/>
      <c r="AP14689" s="5"/>
      <c r="AQ14689" s="5"/>
      <c r="AR14689" s="5"/>
      <c r="AS14689" s="5"/>
      <c r="AT14689" s="3"/>
      <c r="AU14689" s="5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</row>
    <row r="14690" spans="1:57" x14ac:dyDescent="0.25">
      <c r="A14690" s="2"/>
      <c r="B14690" s="5"/>
      <c r="C14690" s="5"/>
      <c r="D14690" s="5"/>
      <c r="E14690" s="5"/>
      <c r="F14690" s="5"/>
      <c r="G14690" s="5"/>
      <c r="H14690" s="5"/>
      <c r="I14690" s="3"/>
      <c r="J14690" s="5"/>
      <c r="K14690" s="5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5"/>
      <c r="AK14690" s="5"/>
      <c r="AL14690" s="3"/>
      <c r="AM14690" s="3"/>
      <c r="AN14690" s="5"/>
      <c r="AO14690" s="5"/>
      <c r="AP14690" s="5"/>
      <c r="AQ14690" s="5"/>
      <c r="AR14690" s="5"/>
      <c r="AS14690" s="5"/>
      <c r="AT14690" s="3"/>
      <c r="AU14690" s="5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</row>
    <row r="14691" spans="1:57" x14ac:dyDescent="0.25">
      <c r="A14691" s="2"/>
      <c r="B14691" s="5"/>
      <c r="C14691" s="5"/>
      <c r="D14691" s="5"/>
      <c r="E14691" s="5"/>
      <c r="F14691" s="5"/>
      <c r="G14691" s="5"/>
      <c r="H14691" s="5"/>
      <c r="I14691" s="5"/>
      <c r="J14691" s="5"/>
      <c r="K14691" s="5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5"/>
      <c r="AK14691" s="5"/>
      <c r="AL14691" s="3"/>
      <c r="AM14691" s="3"/>
      <c r="AN14691" s="5"/>
      <c r="AO14691" s="5"/>
      <c r="AP14691" s="5"/>
      <c r="AQ14691" s="5"/>
      <c r="AR14691" s="5"/>
      <c r="AS14691" s="5"/>
      <c r="AT14691" s="3"/>
      <c r="AU14691" s="5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</row>
    <row r="14692" spans="1:57" x14ac:dyDescent="0.25">
      <c r="A14692" s="2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5"/>
      <c r="AK14692" s="5"/>
      <c r="AL14692" s="3"/>
      <c r="AM14692" s="3"/>
      <c r="AN14692" s="5"/>
      <c r="AO14692" s="5"/>
      <c r="AP14692" s="5"/>
      <c r="AQ14692" s="5"/>
      <c r="AR14692" s="5"/>
      <c r="AS14692" s="5"/>
      <c r="AT14692" s="3"/>
      <c r="AU14692" s="5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</row>
    <row r="14693" spans="1:57" x14ac:dyDescent="0.25">
      <c r="A14693" s="2"/>
      <c r="B14693" s="5"/>
      <c r="C14693" s="5"/>
      <c r="D14693" s="5"/>
      <c r="E14693" s="5"/>
      <c r="F14693" s="5"/>
      <c r="G14693" s="5"/>
      <c r="H14693" s="5"/>
      <c r="I14693" s="3"/>
      <c r="J14693" s="5"/>
      <c r="K14693" s="5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5"/>
      <c r="AK14693" s="5"/>
      <c r="AL14693" s="3"/>
      <c r="AM14693" s="3"/>
      <c r="AN14693" s="5"/>
      <c r="AO14693" s="5"/>
      <c r="AP14693" s="5"/>
      <c r="AQ14693" s="5"/>
      <c r="AR14693" s="5"/>
      <c r="AS14693" s="5"/>
      <c r="AT14693" s="3"/>
      <c r="AU14693" s="5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</row>
    <row r="14694" spans="1:57" x14ac:dyDescent="0.25">
      <c r="A14694" s="2"/>
      <c r="B14694" s="5"/>
      <c r="C14694" s="5"/>
      <c r="D14694" s="5"/>
      <c r="E14694" s="5"/>
      <c r="F14694" s="5"/>
      <c r="G14694" s="5"/>
      <c r="H14694" s="5"/>
      <c r="I14694" s="3"/>
      <c r="J14694" s="5"/>
      <c r="K14694" s="5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5"/>
      <c r="AK14694" s="5"/>
      <c r="AL14694" s="3"/>
      <c r="AM14694" s="3"/>
      <c r="AN14694" s="5"/>
      <c r="AO14694" s="5"/>
      <c r="AP14694" s="5"/>
      <c r="AQ14694" s="5"/>
      <c r="AR14694" s="5"/>
      <c r="AS14694" s="5"/>
      <c r="AT14694" s="3"/>
      <c r="AU14694" s="5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</row>
    <row r="14695" spans="1:57" x14ac:dyDescent="0.25">
      <c r="A14695" s="2"/>
      <c r="B14695" s="5"/>
      <c r="C14695" s="5"/>
      <c r="D14695" s="5"/>
      <c r="E14695" s="5"/>
      <c r="F14695" s="5"/>
      <c r="G14695" s="5"/>
      <c r="H14695" s="5"/>
      <c r="I14695" s="3"/>
      <c r="J14695" s="5"/>
      <c r="K14695" s="5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5"/>
      <c r="AK14695" s="5"/>
      <c r="AL14695" s="3"/>
      <c r="AM14695" s="3"/>
      <c r="AN14695" s="5"/>
      <c r="AO14695" s="5"/>
      <c r="AP14695" s="5"/>
      <c r="AQ14695" s="5"/>
      <c r="AR14695" s="5"/>
      <c r="AS14695" s="5"/>
      <c r="AT14695" s="3"/>
      <c r="AU14695" s="5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</row>
    <row r="14696" spans="1:57" x14ac:dyDescent="0.25">
      <c r="A14696" s="2"/>
      <c r="B14696" s="5"/>
      <c r="C14696" s="5"/>
      <c r="D14696" s="5"/>
      <c r="E14696" s="5"/>
      <c r="F14696" s="5"/>
      <c r="G14696" s="5"/>
      <c r="H14696" s="5"/>
      <c r="I14696" s="3"/>
      <c r="J14696" s="5"/>
      <c r="K14696" s="5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5"/>
      <c r="AK14696" s="5"/>
      <c r="AL14696" s="3"/>
      <c r="AM14696" s="3"/>
      <c r="AN14696" s="5"/>
      <c r="AO14696" s="5"/>
      <c r="AP14696" s="5"/>
      <c r="AQ14696" s="5"/>
      <c r="AR14696" s="5"/>
      <c r="AS14696" s="5"/>
      <c r="AT14696" s="3"/>
      <c r="AU14696" s="5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</row>
    <row r="14697" spans="1:57" x14ac:dyDescent="0.25">
      <c r="A14697" s="2"/>
      <c r="B14697" s="5"/>
      <c r="C14697" s="5"/>
      <c r="D14697" s="5"/>
      <c r="E14697" s="5"/>
      <c r="F14697" s="5"/>
      <c r="G14697" s="5"/>
      <c r="H14697" s="5"/>
      <c r="I14697" s="3"/>
      <c r="J14697" s="5"/>
      <c r="K14697" s="5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5"/>
      <c r="AK14697" s="5"/>
      <c r="AL14697" s="3"/>
      <c r="AM14697" s="3"/>
      <c r="AN14697" s="5"/>
      <c r="AO14697" s="5"/>
      <c r="AP14697" s="5"/>
      <c r="AQ14697" s="5"/>
      <c r="AR14697" s="5"/>
      <c r="AS14697" s="5"/>
      <c r="AT14697" s="3"/>
      <c r="AU14697" s="5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</row>
    <row r="14698" spans="1:57" x14ac:dyDescent="0.25">
      <c r="A14698" s="2"/>
      <c r="B14698" s="5"/>
      <c r="C14698" s="5"/>
      <c r="D14698" s="5"/>
      <c r="E14698" s="5"/>
      <c r="F14698" s="5"/>
      <c r="G14698" s="5"/>
      <c r="H14698" s="5"/>
      <c r="I14698" s="3"/>
      <c r="J14698" s="5"/>
      <c r="K14698" s="5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5"/>
      <c r="AK14698" s="5"/>
      <c r="AL14698" s="3"/>
      <c r="AM14698" s="3"/>
      <c r="AN14698" s="5"/>
      <c r="AO14698" s="5"/>
      <c r="AP14698" s="5"/>
      <c r="AQ14698" s="5"/>
      <c r="AR14698" s="5"/>
      <c r="AS14698" s="5"/>
      <c r="AT14698" s="3"/>
      <c r="AU14698" s="5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</row>
    <row r="14699" spans="1:57" x14ac:dyDescent="0.25">
      <c r="A14699" s="2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5"/>
      <c r="AK14699" s="5"/>
      <c r="AL14699" s="3"/>
      <c r="AM14699" s="3"/>
      <c r="AN14699" s="5"/>
      <c r="AO14699" s="5"/>
      <c r="AP14699" s="5"/>
      <c r="AQ14699" s="5"/>
      <c r="AR14699" s="5"/>
      <c r="AS14699" s="5"/>
      <c r="AT14699" s="3"/>
      <c r="AU14699" s="5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</row>
    <row r="14700" spans="1:57" x14ac:dyDescent="0.25">
      <c r="A14700" s="2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5"/>
      <c r="AK14700" s="5"/>
      <c r="AL14700" s="3"/>
      <c r="AM14700" s="3"/>
      <c r="AN14700" s="5"/>
      <c r="AO14700" s="5"/>
      <c r="AP14700" s="5"/>
      <c r="AQ14700" s="5"/>
      <c r="AR14700" s="5"/>
      <c r="AS14700" s="5"/>
      <c r="AT14700" s="3"/>
      <c r="AU14700" s="5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</row>
    <row r="14701" spans="1:57" x14ac:dyDescent="0.25">
      <c r="A14701" s="2"/>
      <c r="B14701" s="5"/>
      <c r="C14701" s="5"/>
      <c r="D14701" s="5"/>
      <c r="E14701" s="5"/>
      <c r="F14701" s="5"/>
      <c r="G14701" s="5"/>
      <c r="H14701" s="5"/>
      <c r="I14701" s="3"/>
      <c r="J14701" s="5"/>
      <c r="K14701" s="5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5"/>
      <c r="AK14701" s="5"/>
      <c r="AL14701" s="3"/>
      <c r="AM14701" s="3"/>
      <c r="AN14701" s="5"/>
      <c r="AO14701" s="5"/>
      <c r="AP14701" s="5"/>
      <c r="AQ14701" s="5"/>
      <c r="AR14701" s="5"/>
      <c r="AS14701" s="5"/>
      <c r="AT14701" s="3"/>
      <c r="AU14701" s="5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</row>
    <row r="14702" spans="1:57" x14ac:dyDescent="0.25">
      <c r="A14702" s="2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5"/>
      <c r="AK14702" s="5"/>
      <c r="AL14702" s="3"/>
      <c r="AM14702" s="3"/>
      <c r="AN14702" s="5"/>
      <c r="AO14702" s="5"/>
      <c r="AP14702" s="5"/>
      <c r="AQ14702" s="5"/>
      <c r="AR14702" s="5"/>
      <c r="AS14702" s="5"/>
      <c r="AT14702" s="3"/>
      <c r="AU14702" s="5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</row>
    <row r="14703" spans="1:57" x14ac:dyDescent="0.25">
      <c r="A14703" s="2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5"/>
      <c r="AK14703" s="5"/>
      <c r="AL14703" s="3"/>
      <c r="AM14703" s="3"/>
      <c r="AN14703" s="5"/>
      <c r="AO14703" s="5"/>
      <c r="AP14703" s="5"/>
      <c r="AQ14703" s="5"/>
      <c r="AR14703" s="5"/>
      <c r="AS14703" s="5"/>
      <c r="AT14703" s="3"/>
      <c r="AU14703" s="5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</row>
    <row r="14704" spans="1:57" x14ac:dyDescent="0.25">
      <c r="A14704" s="2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5"/>
      <c r="AK14704" s="5"/>
      <c r="AL14704" s="3"/>
      <c r="AM14704" s="3"/>
      <c r="AN14704" s="5"/>
      <c r="AO14704" s="5"/>
      <c r="AP14704" s="5"/>
      <c r="AQ14704" s="5"/>
      <c r="AR14704" s="5"/>
      <c r="AS14704" s="5"/>
      <c r="AT14704" s="3"/>
      <c r="AU14704" s="5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</row>
    <row r="14705" spans="1:57" x14ac:dyDescent="0.25">
      <c r="A14705" s="2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5"/>
      <c r="AK14705" s="5"/>
      <c r="AL14705" s="3"/>
      <c r="AM14705" s="3"/>
      <c r="AN14705" s="5"/>
      <c r="AO14705" s="5"/>
      <c r="AP14705" s="5"/>
      <c r="AQ14705" s="5"/>
      <c r="AR14705" s="5"/>
      <c r="AS14705" s="5"/>
      <c r="AT14705" s="3"/>
      <c r="AU14705" s="5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</row>
    <row r="14706" spans="1:57" x14ac:dyDescent="0.25">
      <c r="A14706" s="2"/>
      <c r="B14706" s="5"/>
      <c r="C14706" s="5"/>
      <c r="D14706" s="5"/>
      <c r="E14706" s="5"/>
      <c r="F14706" s="5"/>
      <c r="G14706" s="5"/>
      <c r="H14706" s="5"/>
      <c r="I14706" s="3"/>
      <c r="J14706" s="5"/>
      <c r="K14706" s="5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5"/>
      <c r="AK14706" s="5"/>
      <c r="AL14706" s="3"/>
      <c r="AM14706" s="3"/>
      <c r="AN14706" s="5"/>
      <c r="AO14706" s="5"/>
      <c r="AP14706" s="5"/>
      <c r="AQ14706" s="5"/>
      <c r="AR14706" s="5"/>
      <c r="AS14706" s="5"/>
      <c r="AT14706" s="3"/>
      <c r="AU14706" s="5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</row>
    <row r="14707" spans="1:57" x14ac:dyDescent="0.25">
      <c r="A14707" s="2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5"/>
      <c r="AK14707" s="5"/>
      <c r="AL14707" s="3"/>
      <c r="AM14707" s="3"/>
      <c r="AN14707" s="5"/>
      <c r="AO14707" s="5"/>
      <c r="AP14707" s="5"/>
      <c r="AQ14707" s="5"/>
      <c r="AR14707" s="5"/>
      <c r="AS14707" s="5"/>
      <c r="AT14707" s="3"/>
      <c r="AU14707" s="5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</row>
    <row r="14708" spans="1:57" x14ac:dyDescent="0.25">
      <c r="A14708" s="2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5"/>
      <c r="AK14708" s="5"/>
      <c r="AL14708" s="3"/>
      <c r="AM14708" s="3"/>
      <c r="AN14708" s="5"/>
      <c r="AO14708" s="5"/>
      <c r="AP14708" s="5"/>
      <c r="AQ14708" s="5"/>
      <c r="AR14708" s="5"/>
      <c r="AS14708" s="5"/>
      <c r="AT14708" s="3"/>
      <c r="AU14708" s="5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</row>
    <row r="14709" spans="1:57" x14ac:dyDescent="0.25">
      <c r="A14709" s="2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5"/>
      <c r="AK14709" s="5"/>
      <c r="AL14709" s="3"/>
      <c r="AM14709" s="3"/>
      <c r="AN14709" s="5"/>
      <c r="AO14709" s="5"/>
      <c r="AP14709" s="5"/>
      <c r="AQ14709" s="5"/>
      <c r="AR14709" s="5"/>
      <c r="AS14709" s="5"/>
      <c r="AT14709" s="3"/>
      <c r="AU14709" s="5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</row>
    <row r="14710" spans="1:57" x14ac:dyDescent="0.25">
      <c r="A14710" s="2"/>
      <c r="B14710" s="5"/>
      <c r="C14710" s="5"/>
      <c r="D14710" s="5"/>
      <c r="E14710" s="5"/>
      <c r="F14710" s="5"/>
      <c r="G14710" s="5"/>
      <c r="H14710" s="5"/>
      <c r="I14710" s="3"/>
      <c r="J14710" s="5"/>
      <c r="K14710" s="5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5"/>
      <c r="AK14710" s="5"/>
      <c r="AL14710" s="3"/>
      <c r="AM14710" s="3"/>
      <c r="AN14710" s="5"/>
      <c r="AO14710" s="5"/>
      <c r="AP14710" s="5"/>
      <c r="AQ14710" s="5"/>
      <c r="AR14710" s="5"/>
      <c r="AS14710" s="5"/>
      <c r="AT14710" s="3"/>
      <c r="AU14710" s="5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</row>
    <row r="14711" spans="1:57" x14ac:dyDescent="0.25">
      <c r="A14711" s="2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5"/>
      <c r="AK14711" s="5"/>
      <c r="AL14711" s="3"/>
      <c r="AM14711" s="3"/>
      <c r="AN14711" s="5"/>
      <c r="AO14711" s="5"/>
      <c r="AP14711" s="5"/>
      <c r="AQ14711" s="5"/>
      <c r="AR14711" s="5"/>
      <c r="AS14711" s="5"/>
      <c r="AT14711" s="3"/>
      <c r="AU14711" s="5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</row>
    <row r="14712" spans="1:57" x14ac:dyDescent="0.25">
      <c r="A14712" s="2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5"/>
      <c r="AK14712" s="5"/>
      <c r="AL14712" s="3"/>
      <c r="AM14712" s="3"/>
      <c r="AN14712" s="5"/>
      <c r="AO14712" s="5"/>
      <c r="AP14712" s="5"/>
      <c r="AQ14712" s="5"/>
      <c r="AR14712" s="5"/>
      <c r="AS14712" s="5"/>
      <c r="AT14712" s="3"/>
      <c r="AU14712" s="5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</row>
    <row r="14713" spans="1:57" x14ac:dyDescent="0.25">
      <c r="A14713" s="2"/>
      <c r="B14713" s="5"/>
      <c r="C14713" s="5"/>
      <c r="D14713" s="5"/>
      <c r="E14713" s="5"/>
      <c r="F14713" s="5"/>
      <c r="G14713" s="5"/>
      <c r="H14713" s="5"/>
      <c r="I14713" s="3"/>
      <c r="J14713" s="5"/>
      <c r="K14713" s="5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5"/>
      <c r="AK14713" s="5"/>
      <c r="AL14713" s="3"/>
      <c r="AM14713" s="3"/>
      <c r="AN14713" s="5"/>
      <c r="AO14713" s="5"/>
      <c r="AP14713" s="5"/>
      <c r="AQ14713" s="5"/>
      <c r="AR14713" s="5"/>
      <c r="AS14713" s="5"/>
      <c r="AT14713" s="3"/>
      <c r="AU14713" s="5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</row>
    <row r="14714" spans="1:57" x14ac:dyDescent="0.25">
      <c r="A14714" s="2"/>
      <c r="B14714" s="5"/>
      <c r="C14714" s="5"/>
      <c r="D14714" s="5"/>
      <c r="E14714" s="5"/>
      <c r="F14714" s="5"/>
      <c r="G14714" s="5"/>
      <c r="H14714" s="5"/>
      <c r="I14714" s="3"/>
      <c r="J14714" s="5"/>
      <c r="K14714" s="5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5"/>
      <c r="AK14714" s="5"/>
      <c r="AL14714" s="3"/>
      <c r="AM14714" s="3"/>
      <c r="AN14714" s="5"/>
      <c r="AO14714" s="5"/>
      <c r="AP14714" s="5"/>
      <c r="AQ14714" s="5"/>
      <c r="AR14714" s="5"/>
      <c r="AS14714" s="5"/>
      <c r="AT14714" s="3"/>
      <c r="AU14714" s="5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</row>
    <row r="14715" spans="1:57" x14ac:dyDescent="0.25">
      <c r="A14715" s="2"/>
      <c r="B14715" s="5"/>
      <c r="C14715" s="5"/>
      <c r="D14715" s="5"/>
      <c r="E14715" s="5"/>
      <c r="F14715" s="5"/>
      <c r="G14715" s="5"/>
      <c r="H14715" s="5"/>
      <c r="I14715" s="3"/>
      <c r="J14715" s="5"/>
      <c r="K14715" s="5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5"/>
      <c r="AK14715" s="5"/>
      <c r="AL14715" s="3"/>
      <c r="AM14715" s="3"/>
      <c r="AN14715" s="5"/>
      <c r="AO14715" s="5"/>
      <c r="AP14715" s="5"/>
      <c r="AQ14715" s="5"/>
      <c r="AR14715" s="5"/>
      <c r="AS14715" s="5"/>
      <c r="AT14715" s="3"/>
      <c r="AU14715" s="5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</row>
    <row r="14716" spans="1:57" x14ac:dyDescent="0.25">
      <c r="A14716" s="2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5"/>
      <c r="AK14716" s="5"/>
      <c r="AL14716" s="3"/>
      <c r="AM14716" s="3"/>
      <c r="AN14716" s="5"/>
      <c r="AO14716" s="5"/>
      <c r="AP14716" s="5"/>
      <c r="AQ14716" s="5"/>
      <c r="AR14716" s="5"/>
      <c r="AS14716" s="5"/>
      <c r="AT14716" s="3"/>
      <c r="AU14716" s="5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</row>
    <row r="14717" spans="1:57" x14ac:dyDescent="0.25">
      <c r="A14717" s="2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5"/>
      <c r="AK14717" s="5"/>
      <c r="AL14717" s="3"/>
      <c r="AM14717" s="3"/>
      <c r="AN14717" s="5"/>
      <c r="AO14717" s="5"/>
      <c r="AP14717" s="5"/>
      <c r="AQ14717" s="5"/>
      <c r="AR14717" s="5"/>
      <c r="AS14717" s="5"/>
      <c r="AT14717" s="3"/>
      <c r="AU14717" s="5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</row>
    <row r="14718" spans="1:57" x14ac:dyDescent="0.25">
      <c r="A14718" s="2"/>
      <c r="B14718" s="5"/>
      <c r="C14718" s="5"/>
      <c r="D14718" s="5"/>
      <c r="E14718" s="5"/>
      <c r="F14718" s="5"/>
      <c r="G14718" s="5"/>
      <c r="H14718" s="5"/>
      <c r="I14718" s="3"/>
      <c r="J14718" s="5"/>
      <c r="K14718" s="5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5"/>
      <c r="AK14718" s="5"/>
      <c r="AL14718" s="3"/>
      <c r="AM14718" s="3"/>
      <c r="AN14718" s="5"/>
      <c r="AO14718" s="5"/>
      <c r="AP14718" s="5"/>
      <c r="AQ14718" s="5"/>
      <c r="AR14718" s="5"/>
      <c r="AS14718" s="5"/>
      <c r="AT14718" s="3"/>
      <c r="AU14718" s="5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</row>
    <row r="14719" spans="1:57" x14ac:dyDescent="0.25">
      <c r="A14719" s="2"/>
      <c r="B14719" s="5"/>
      <c r="C14719" s="5"/>
      <c r="D14719" s="5"/>
      <c r="E14719" s="5"/>
      <c r="F14719" s="5"/>
      <c r="G14719" s="5"/>
      <c r="H14719" s="5"/>
      <c r="I14719" s="3"/>
      <c r="J14719" s="5"/>
      <c r="K14719" s="5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5"/>
      <c r="AK14719" s="5"/>
      <c r="AL14719" s="3"/>
      <c r="AM14719" s="3"/>
      <c r="AN14719" s="5"/>
      <c r="AO14719" s="5"/>
      <c r="AP14719" s="5"/>
      <c r="AQ14719" s="5"/>
      <c r="AR14719" s="5"/>
      <c r="AS14719" s="5"/>
      <c r="AT14719" s="3"/>
      <c r="AU14719" s="5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</row>
    <row r="14720" spans="1:57" x14ac:dyDescent="0.25">
      <c r="A14720" s="2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5"/>
      <c r="AK14720" s="5"/>
      <c r="AL14720" s="3"/>
      <c r="AM14720" s="3"/>
      <c r="AN14720" s="5"/>
      <c r="AO14720" s="5"/>
      <c r="AP14720" s="5"/>
      <c r="AQ14720" s="5"/>
      <c r="AR14720" s="5"/>
      <c r="AS14720" s="5"/>
      <c r="AT14720" s="3"/>
      <c r="AU14720" s="5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</row>
    <row r="14721" spans="1:57" x14ac:dyDescent="0.25">
      <c r="A14721" s="2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5"/>
      <c r="AK14721" s="5"/>
      <c r="AL14721" s="3"/>
      <c r="AM14721" s="3"/>
      <c r="AN14721" s="5"/>
      <c r="AO14721" s="5"/>
      <c r="AP14721" s="5"/>
      <c r="AQ14721" s="5"/>
      <c r="AR14721" s="5"/>
      <c r="AS14721" s="5"/>
      <c r="AT14721" s="3"/>
      <c r="AU14721" s="5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</row>
    <row r="14722" spans="1:57" x14ac:dyDescent="0.25">
      <c r="A14722" s="2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5"/>
      <c r="AK14722" s="5"/>
      <c r="AL14722" s="3"/>
      <c r="AM14722" s="3"/>
      <c r="AN14722" s="5"/>
      <c r="AO14722" s="5"/>
      <c r="AP14722" s="5"/>
      <c r="AQ14722" s="5"/>
      <c r="AR14722" s="5"/>
      <c r="AS14722" s="5"/>
      <c r="AT14722" s="3"/>
      <c r="AU14722" s="5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</row>
    <row r="14723" spans="1:57" x14ac:dyDescent="0.25">
      <c r="A14723" s="2"/>
      <c r="B14723" s="5"/>
      <c r="C14723" s="5"/>
      <c r="D14723" s="5"/>
      <c r="E14723" s="5"/>
      <c r="F14723" s="5"/>
      <c r="G14723" s="5"/>
      <c r="H14723" s="5"/>
      <c r="I14723" s="3"/>
      <c r="J14723" s="5"/>
      <c r="K14723" s="5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5"/>
      <c r="AK14723" s="5"/>
      <c r="AL14723" s="3"/>
      <c r="AM14723" s="3"/>
      <c r="AN14723" s="5"/>
      <c r="AO14723" s="5"/>
      <c r="AP14723" s="5"/>
      <c r="AQ14723" s="5"/>
      <c r="AR14723" s="5"/>
      <c r="AS14723" s="5"/>
      <c r="AT14723" s="3"/>
      <c r="AU14723" s="5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</row>
    <row r="14724" spans="1:57" x14ac:dyDescent="0.25">
      <c r="A14724" s="2"/>
      <c r="B14724" s="5"/>
      <c r="C14724" s="5"/>
      <c r="D14724" s="5"/>
      <c r="E14724" s="5"/>
      <c r="F14724" s="5"/>
      <c r="G14724" s="5"/>
      <c r="H14724" s="5"/>
      <c r="I14724" s="3"/>
      <c r="J14724" s="5"/>
      <c r="K14724" s="5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5"/>
      <c r="AK14724" s="5"/>
      <c r="AL14724" s="3"/>
      <c r="AM14724" s="3"/>
      <c r="AN14724" s="5"/>
      <c r="AO14724" s="5"/>
      <c r="AP14724" s="5"/>
      <c r="AQ14724" s="5"/>
      <c r="AR14724" s="5"/>
      <c r="AS14724" s="5"/>
      <c r="AT14724" s="3"/>
      <c r="AU14724" s="5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</row>
    <row r="14725" spans="1:57" x14ac:dyDescent="0.25">
      <c r="A14725" s="2"/>
      <c r="B14725" s="5"/>
      <c r="C14725" s="5"/>
      <c r="D14725" s="5"/>
      <c r="E14725" s="5"/>
      <c r="F14725" s="5"/>
      <c r="G14725" s="5"/>
      <c r="H14725" s="5"/>
      <c r="I14725" s="3"/>
      <c r="J14725" s="5"/>
      <c r="K14725" s="5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5"/>
      <c r="AK14725" s="5"/>
      <c r="AL14725" s="3"/>
      <c r="AM14725" s="3"/>
      <c r="AN14725" s="5"/>
      <c r="AO14725" s="5"/>
      <c r="AP14725" s="5"/>
      <c r="AQ14725" s="5"/>
      <c r="AR14725" s="5"/>
      <c r="AS14725" s="5"/>
      <c r="AT14725" s="3"/>
      <c r="AU14725" s="5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</row>
    <row r="14726" spans="1:57" x14ac:dyDescent="0.25">
      <c r="A14726" s="2"/>
      <c r="B14726" s="5"/>
      <c r="C14726" s="5"/>
      <c r="D14726" s="5"/>
      <c r="E14726" s="5"/>
      <c r="F14726" s="5"/>
      <c r="G14726" s="5"/>
      <c r="H14726" s="5"/>
      <c r="I14726" s="5"/>
      <c r="J14726" s="5"/>
      <c r="K14726" s="5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5"/>
      <c r="AK14726" s="5"/>
      <c r="AL14726" s="3"/>
      <c r="AM14726" s="3"/>
      <c r="AN14726" s="5"/>
      <c r="AO14726" s="5"/>
      <c r="AP14726" s="5"/>
      <c r="AQ14726" s="5"/>
      <c r="AR14726" s="5"/>
      <c r="AS14726" s="5"/>
      <c r="AT14726" s="3"/>
      <c r="AU14726" s="5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</row>
    <row r="14727" spans="1:57" x14ac:dyDescent="0.25">
      <c r="A14727" s="2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5"/>
      <c r="AK14727" s="5"/>
      <c r="AL14727" s="3"/>
      <c r="AM14727" s="3"/>
      <c r="AN14727" s="5"/>
      <c r="AO14727" s="5"/>
      <c r="AP14727" s="5"/>
      <c r="AQ14727" s="5"/>
      <c r="AR14727" s="5"/>
      <c r="AS14727" s="5"/>
      <c r="AT14727" s="3"/>
      <c r="AU14727" s="5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</row>
    <row r="14728" spans="1:57" x14ac:dyDescent="0.25">
      <c r="A14728" s="2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5"/>
      <c r="AK14728" s="5"/>
      <c r="AL14728" s="3"/>
      <c r="AM14728" s="3"/>
      <c r="AN14728" s="5"/>
      <c r="AO14728" s="5"/>
      <c r="AP14728" s="5"/>
      <c r="AQ14728" s="5"/>
      <c r="AR14728" s="5"/>
      <c r="AS14728" s="5"/>
      <c r="AT14728" s="3"/>
      <c r="AU14728" s="5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</row>
    <row r="14729" spans="1:57" x14ac:dyDescent="0.25">
      <c r="A14729" s="2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5"/>
      <c r="AK14729" s="5"/>
      <c r="AL14729" s="3"/>
      <c r="AM14729" s="3"/>
      <c r="AN14729" s="5"/>
      <c r="AO14729" s="5"/>
      <c r="AP14729" s="5"/>
      <c r="AQ14729" s="5"/>
      <c r="AR14729" s="5"/>
      <c r="AS14729" s="5"/>
      <c r="AT14729" s="3"/>
      <c r="AU14729" s="5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</row>
    <row r="14730" spans="1:57" x14ac:dyDescent="0.25">
      <c r="A14730" s="2"/>
      <c r="B14730" s="5"/>
      <c r="C14730" s="5"/>
      <c r="D14730" s="5"/>
      <c r="E14730" s="5"/>
      <c r="F14730" s="5"/>
      <c r="G14730" s="5"/>
      <c r="H14730" s="5"/>
      <c r="I14730" s="5"/>
      <c r="J14730" s="5"/>
      <c r="K14730" s="5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5"/>
      <c r="AK14730" s="5"/>
      <c r="AL14730" s="3"/>
      <c r="AM14730" s="3"/>
      <c r="AN14730" s="5"/>
      <c r="AO14730" s="5"/>
      <c r="AP14730" s="5"/>
      <c r="AQ14730" s="5"/>
      <c r="AR14730" s="5"/>
      <c r="AS14730" s="5"/>
      <c r="AT14730" s="3"/>
      <c r="AU14730" s="5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</row>
    <row r="14731" spans="1:57" x14ac:dyDescent="0.25">
      <c r="A14731" s="2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5"/>
      <c r="AK14731" s="5"/>
      <c r="AL14731" s="3"/>
      <c r="AM14731" s="3"/>
      <c r="AN14731" s="5"/>
      <c r="AO14731" s="5"/>
      <c r="AP14731" s="5"/>
      <c r="AQ14731" s="5"/>
      <c r="AR14731" s="5"/>
      <c r="AS14731" s="5"/>
      <c r="AT14731" s="3"/>
      <c r="AU14731" s="5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</row>
    <row r="14732" spans="1:57" x14ac:dyDescent="0.25">
      <c r="A14732" s="2"/>
      <c r="B14732" s="5"/>
      <c r="C14732" s="5"/>
      <c r="D14732" s="5"/>
      <c r="E14732" s="5"/>
      <c r="F14732" s="5"/>
      <c r="G14732" s="5"/>
      <c r="H14732" s="5"/>
      <c r="I14732" s="5"/>
      <c r="J14732" s="5"/>
      <c r="K14732" s="5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5"/>
      <c r="AK14732" s="5"/>
      <c r="AL14732" s="3"/>
      <c r="AM14732" s="3"/>
      <c r="AN14732" s="5"/>
      <c r="AO14732" s="5"/>
      <c r="AP14732" s="5"/>
      <c r="AQ14732" s="5"/>
      <c r="AR14732" s="5"/>
      <c r="AS14732" s="5"/>
      <c r="AT14732" s="3"/>
      <c r="AU14732" s="5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</row>
    <row r="14733" spans="1:57" x14ac:dyDescent="0.25">
      <c r="A14733" s="2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5"/>
      <c r="AK14733" s="5"/>
      <c r="AL14733" s="3"/>
      <c r="AM14733" s="3"/>
      <c r="AN14733" s="5"/>
      <c r="AO14733" s="5"/>
      <c r="AP14733" s="5"/>
      <c r="AQ14733" s="5"/>
      <c r="AR14733" s="5"/>
      <c r="AS14733" s="5"/>
      <c r="AT14733" s="3"/>
      <c r="AU14733" s="5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</row>
    <row r="14734" spans="1:57" x14ac:dyDescent="0.25">
      <c r="A14734" s="2"/>
      <c r="B14734" s="5"/>
      <c r="C14734" s="5"/>
      <c r="D14734" s="5"/>
      <c r="E14734" s="5"/>
      <c r="F14734" s="5"/>
      <c r="G14734" s="5"/>
      <c r="H14734" s="5"/>
      <c r="I14734" s="5"/>
      <c r="J14734" s="5"/>
      <c r="K14734" s="5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5"/>
      <c r="AK14734" s="5"/>
      <c r="AL14734" s="3"/>
      <c r="AM14734" s="3"/>
      <c r="AN14734" s="5"/>
      <c r="AO14734" s="5"/>
      <c r="AP14734" s="5"/>
      <c r="AQ14734" s="5"/>
      <c r="AR14734" s="5"/>
      <c r="AS14734" s="5"/>
      <c r="AT14734" s="3"/>
      <c r="AU14734" s="5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</row>
    <row r="14735" spans="1:57" x14ac:dyDescent="0.25">
      <c r="A14735" s="2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5"/>
      <c r="AK14735" s="5"/>
      <c r="AL14735" s="3"/>
      <c r="AM14735" s="3"/>
      <c r="AN14735" s="5"/>
      <c r="AO14735" s="5"/>
      <c r="AP14735" s="5"/>
      <c r="AQ14735" s="5"/>
      <c r="AR14735" s="5"/>
      <c r="AS14735" s="5"/>
      <c r="AT14735" s="3"/>
      <c r="AU14735" s="5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</row>
    <row r="14736" spans="1:57" x14ac:dyDescent="0.25">
      <c r="A14736" s="2"/>
      <c r="B14736" s="5"/>
      <c r="C14736" s="5"/>
      <c r="D14736" s="5"/>
      <c r="E14736" s="5"/>
      <c r="F14736" s="5"/>
      <c r="G14736" s="5"/>
      <c r="H14736" s="5"/>
      <c r="I14736" s="3"/>
      <c r="J14736" s="5"/>
      <c r="K14736" s="5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5"/>
      <c r="AK14736" s="5"/>
      <c r="AL14736" s="3"/>
      <c r="AM14736" s="3"/>
      <c r="AN14736" s="5"/>
      <c r="AO14736" s="5"/>
      <c r="AP14736" s="5"/>
      <c r="AQ14736" s="5"/>
      <c r="AR14736" s="5"/>
      <c r="AS14736" s="5"/>
      <c r="AT14736" s="3"/>
      <c r="AU14736" s="5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</row>
    <row r="14737" spans="1:57" x14ac:dyDescent="0.25">
      <c r="A14737" s="2"/>
      <c r="B14737" s="5"/>
      <c r="C14737" s="5"/>
      <c r="D14737" s="5"/>
      <c r="E14737" s="5"/>
      <c r="F14737" s="5"/>
      <c r="G14737" s="5"/>
      <c r="H14737" s="5"/>
      <c r="I14737" s="3"/>
      <c r="J14737" s="5"/>
      <c r="K14737" s="5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5"/>
      <c r="AK14737" s="5"/>
      <c r="AL14737" s="3"/>
      <c r="AM14737" s="3"/>
      <c r="AN14737" s="5"/>
      <c r="AO14737" s="5"/>
      <c r="AP14737" s="5"/>
      <c r="AQ14737" s="5"/>
      <c r="AR14737" s="5"/>
      <c r="AS14737" s="5"/>
      <c r="AT14737" s="3"/>
      <c r="AU14737" s="5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</row>
    <row r="14738" spans="1:57" x14ac:dyDescent="0.25">
      <c r="A14738" s="2"/>
      <c r="B14738" s="5"/>
      <c r="C14738" s="5"/>
      <c r="D14738" s="5"/>
      <c r="E14738" s="5"/>
      <c r="F14738" s="5"/>
      <c r="G14738" s="5"/>
      <c r="H14738" s="5"/>
      <c r="I14738" s="5"/>
      <c r="J14738" s="5"/>
      <c r="K14738" s="5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5"/>
      <c r="AK14738" s="5"/>
      <c r="AL14738" s="3"/>
      <c r="AM14738" s="3"/>
      <c r="AN14738" s="5"/>
      <c r="AO14738" s="5"/>
      <c r="AP14738" s="5"/>
      <c r="AQ14738" s="5"/>
      <c r="AR14738" s="5"/>
      <c r="AS14738" s="5"/>
      <c r="AT14738" s="3"/>
      <c r="AU14738" s="5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</row>
    <row r="14739" spans="1:57" x14ac:dyDescent="0.25">
      <c r="A14739" s="2"/>
      <c r="B14739" s="5"/>
      <c r="C14739" s="5"/>
      <c r="D14739" s="5"/>
      <c r="E14739" s="5"/>
      <c r="F14739" s="5"/>
      <c r="G14739" s="5"/>
      <c r="H14739" s="5"/>
      <c r="I14739" s="5"/>
      <c r="J14739" s="5"/>
      <c r="K14739" s="5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5"/>
      <c r="AK14739" s="5"/>
      <c r="AL14739" s="3"/>
      <c r="AM14739" s="3"/>
      <c r="AN14739" s="5"/>
      <c r="AO14739" s="5"/>
      <c r="AP14739" s="5"/>
      <c r="AQ14739" s="5"/>
      <c r="AR14739" s="5"/>
      <c r="AS14739" s="5"/>
      <c r="AT14739" s="3"/>
      <c r="AU14739" s="5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</row>
    <row r="14740" spans="1:57" x14ac:dyDescent="0.25">
      <c r="A14740" s="2"/>
      <c r="B14740" s="5"/>
      <c r="C14740" s="5"/>
      <c r="D14740" s="5"/>
      <c r="E14740" s="5"/>
      <c r="F14740" s="5"/>
      <c r="G14740" s="5"/>
      <c r="H14740" s="5"/>
      <c r="I14740" s="3"/>
      <c r="J14740" s="5"/>
      <c r="K14740" s="5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5"/>
      <c r="AK14740" s="5"/>
      <c r="AL14740" s="3"/>
      <c r="AM14740" s="3"/>
      <c r="AN14740" s="5"/>
      <c r="AO14740" s="5"/>
      <c r="AP14740" s="5"/>
      <c r="AQ14740" s="5"/>
      <c r="AR14740" s="5"/>
      <c r="AS14740" s="5"/>
      <c r="AT14740" s="3"/>
      <c r="AU14740" s="5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</row>
    <row r="14741" spans="1:57" x14ac:dyDescent="0.25">
      <c r="A14741" s="2"/>
      <c r="B14741" s="5"/>
      <c r="C14741" s="5"/>
      <c r="D14741" s="5"/>
      <c r="E14741" s="5"/>
      <c r="F14741" s="5"/>
      <c r="G14741" s="5"/>
      <c r="H14741" s="5"/>
      <c r="I14741" s="3"/>
      <c r="J14741" s="5"/>
      <c r="K14741" s="5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5"/>
      <c r="AK14741" s="5"/>
      <c r="AL14741" s="3"/>
      <c r="AM14741" s="3"/>
      <c r="AN14741" s="5"/>
      <c r="AO14741" s="5"/>
      <c r="AP14741" s="5"/>
      <c r="AQ14741" s="5"/>
      <c r="AR14741" s="5"/>
      <c r="AS14741" s="5"/>
      <c r="AT14741" s="3"/>
      <c r="AU14741" s="5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</row>
    <row r="14742" spans="1:57" x14ac:dyDescent="0.25">
      <c r="A14742" s="2"/>
      <c r="B14742" s="5"/>
      <c r="C14742" s="5"/>
      <c r="D14742" s="5"/>
      <c r="E14742" s="5"/>
      <c r="F14742" s="5"/>
      <c r="G14742" s="5"/>
      <c r="H14742" s="5"/>
      <c r="I14742" s="3"/>
      <c r="J14742" s="5"/>
      <c r="K14742" s="5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5"/>
      <c r="AK14742" s="5"/>
      <c r="AL14742" s="3"/>
      <c r="AM14742" s="3"/>
      <c r="AN14742" s="5"/>
      <c r="AO14742" s="5"/>
      <c r="AP14742" s="5"/>
      <c r="AQ14742" s="5"/>
      <c r="AR14742" s="5"/>
      <c r="AS14742" s="5"/>
      <c r="AT14742" s="3"/>
      <c r="AU14742" s="5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</row>
    <row r="14743" spans="1:57" x14ac:dyDescent="0.25">
      <c r="A14743" s="2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5"/>
      <c r="AK14743" s="5"/>
      <c r="AL14743" s="3"/>
      <c r="AM14743" s="3"/>
      <c r="AN14743" s="5"/>
      <c r="AO14743" s="5"/>
      <c r="AP14743" s="5"/>
      <c r="AQ14743" s="5"/>
      <c r="AR14743" s="5"/>
      <c r="AS14743" s="5"/>
      <c r="AT14743" s="3"/>
      <c r="AU14743" s="5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</row>
    <row r="14744" spans="1:57" x14ac:dyDescent="0.25">
      <c r="A14744" s="2"/>
      <c r="B14744" s="5"/>
      <c r="C14744" s="5"/>
      <c r="D14744" s="5"/>
      <c r="E14744" s="5"/>
      <c r="F14744" s="5"/>
      <c r="G14744" s="5"/>
      <c r="H14744" s="5"/>
      <c r="I14744" s="3"/>
      <c r="J14744" s="5"/>
      <c r="K14744" s="5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5"/>
      <c r="AK14744" s="5"/>
      <c r="AL14744" s="3"/>
      <c r="AM14744" s="3"/>
      <c r="AN14744" s="5"/>
      <c r="AO14744" s="5"/>
      <c r="AP14744" s="5"/>
      <c r="AQ14744" s="5"/>
      <c r="AR14744" s="5"/>
      <c r="AS14744" s="5"/>
      <c r="AT14744" s="3"/>
      <c r="AU14744" s="5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</row>
    <row r="14745" spans="1:57" x14ac:dyDescent="0.25">
      <c r="A14745" s="2"/>
      <c r="B14745" s="5"/>
      <c r="C14745" s="5"/>
      <c r="D14745" s="5"/>
      <c r="E14745" s="5"/>
      <c r="F14745" s="5"/>
      <c r="G14745" s="5"/>
      <c r="H14745" s="5"/>
      <c r="I14745" s="3"/>
      <c r="J14745" s="5"/>
      <c r="K14745" s="5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5"/>
      <c r="AK14745" s="5"/>
      <c r="AL14745" s="3"/>
      <c r="AM14745" s="3"/>
      <c r="AN14745" s="5"/>
      <c r="AO14745" s="5"/>
      <c r="AP14745" s="5"/>
      <c r="AQ14745" s="5"/>
      <c r="AR14745" s="5"/>
      <c r="AS14745" s="5"/>
      <c r="AT14745" s="3"/>
      <c r="AU14745" s="5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</row>
    <row r="14746" spans="1:57" x14ac:dyDescent="0.25">
      <c r="A14746" s="2"/>
      <c r="B14746" s="5"/>
      <c r="C14746" s="5"/>
      <c r="D14746" s="5"/>
      <c r="E14746" s="5"/>
      <c r="F14746" s="5"/>
      <c r="G14746" s="5"/>
      <c r="H14746" s="5"/>
      <c r="I14746" s="3"/>
      <c r="J14746" s="5"/>
      <c r="K14746" s="5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5"/>
      <c r="AK14746" s="5"/>
      <c r="AL14746" s="3"/>
      <c r="AM14746" s="3"/>
      <c r="AN14746" s="5"/>
      <c r="AO14746" s="5"/>
      <c r="AP14746" s="5"/>
      <c r="AQ14746" s="5"/>
      <c r="AR14746" s="5"/>
      <c r="AS14746" s="5"/>
      <c r="AT14746" s="3"/>
      <c r="AU14746" s="5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</row>
    <row r="14747" spans="1:57" x14ac:dyDescent="0.25">
      <c r="A14747" s="2"/>
      <c r="B14747" s="5"/>
      <c r="C14747" s="5"/>
      <c r="D14747" s="5"/>
      <c r="E14747" s="5"/>
      <c r="F14747" s="5"/>
      <c r="G14747" s="5"/>
      <c r="H14747" s="5"/>
      <c r="I14747" s="3"/>
      <c r="J14747" s="5"/>
      <c r="K14747" s="5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5"/>
      <c r="AK14747" s="5"/>
      <c r="AL14747" s="3"/>
      <c r="AM14747" s="3"/>
      <c r="AN14747" s="5"/>
      <c r="AO14747" s="5"/>
      <c r="AP14747" s="5"/>
      <c r="AQ14747" s="5"/>
      <c r="AR14747" s="5"/>
      <c r="AS14747" s="5"/>
      <c r="AT14747" s="3"/>
      <c r="AU14747" s="5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</row>
    <row r="14748" spans="1:57" x14ac:dyDescent="0.25">
      <c r="A14748" s="2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5"/>
      <c r="AK14748" s="5"/>
      <c r="AL14748" s="3"/>
      <c r="AM14748" s="3"/>
      <c r="AN14748" s="5"/>
      <c r="AO14748" s="5"/>
      <c r="AP14748" s="5"/>
      <c r="AQ14748" s="5"/>
      <c r="AR14748" s="5"/>
      <c r="AS14748" s="5"/>
      <c r="AT14748" s="3"/>
      <c r="AU14748" s="5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</row>
    <row r="14749" spans="1:57" x14ac:dyDescent="0.25">
      <c r="A14749" s="2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5"/>
      <c r="AK14749" s="5"/>
      <c r="AL14749" s="3"/>
      <c r="AM14749" s="3"/>
      <c r="AN14749" s="5"/>
      <c r="AO14749" s="5"/>
      <c r="AP14749" s="5"/>
      <c r="AQ14749" s="5"/>
      <c r="AR14749" s="5"/>
      <c r="AS14749" s="5"/>
      <c r="AT14749" s="3"/>
      <c r="AU14749" s="5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</row>
    <row r="14750" spans="1:57" x14ac:dyDescent="0.25">
      <c r="A14750" s="2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5"/>
      <c r="AK14750" s="5"/>
      <c r="AL14750" s="3"/>
      <c r="AM14750" s="3"/>
      <c r="AN14750" s="5"/>
      <c r="AO14750" s="5"/>
      <c r="AP14750" s="5"/>
      <c r="AQ14750" s="5"/>
      <c r="AR14750" s="5"/>
      <c r="AS14750" s="5"/>
      <c r="AT14750" s="3"/>
      <c r="AU14750" s="5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</row>
    <row r="14751" spans="1:57" x14ac:dyDescent="0.25">
      <c r="A14751" s="2"/>
      <c r="B14751" s="5"/>
      <c r="C14751" s="5"/>
      <c r="D14751" s="5"/>
      <c r="E14751" s="5"/>
      <c r="F14751" s="5"/>
      <c r="G14751" s="5"/>
      <c r="H14751" s="5"/>
      <c r="I14751" s="5"/>
      <c r="J14751" s="5"/>
      <c r="K14751" s="5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5"/>
      <c r="AK14751" s="5"/>
      <c r="AL14751" s="3"/>
      <c r="AM14751" s="3"/>
      <c r="AN14751" s="5"/>
      <c r="AO14751" s="5"/>
      <c r="AP14751" s="5"/>
      <c r="AQ14751" s="5"/>
      <c r="AR14751" s="5"/>
      <c r="AS14751" s="5"/>
      <c r="AT14751" s="3"/>
      <c r="AU14751" s="5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</row>
    <row r="14752" spans="1:57" x14ac:dyDescent="0.25">
      <c r="A14752" s="2"/>
      <c r="B14752" s="5"/>
      <c r="C14752" s="5"/>
      <c r="D14752" s="5"/>
      <c r="E14752" s="5"/>
      <c r="F14752" s="5"/>
      <c r="G14752" s="5"/>
      <c r="H14752" s="5"/>
      <c r="I14752" s="3"/>
      <c r="J14752" s="5"/>
      <c r="K14752" s="5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5"/>
      <c r="AK14752" s="5"/>
      <c r="AL14752" s="3"/>
      <c r="AM14752" s="3"/>
      <c r="AN14752" s="5"/>
      <c r="AO14752" s="5"/>
      <c r="AP14752" s="5"/>
      <c r="AQ14752" s="5"/>
      <c r="AR14752" s="5"/>
      <c r="AS14752" s="5"/>
      <c r="AT14752" s="3"/>
      <c r="AU14752" s="5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</row>
    <row r="14753" spans="1:57" x14ac:dyDescent="0.25">
      <c r="A14753" s="2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5"/>
      <c r="AK14753" s="5"/>
      <c r="AL14753" s="3"/>
      <c r="AM14753" s="3"/>
      <c r="AN14753" s="5"/>
      <c r="AO14753" s="5"/>
      <c r="AP14753" s="5"/>
      <c r="AQ14753" s="5"/>
      <c r="AR14753" s="5"/>
      <c r="AS14753" s="5"/>
      <c r="AT14753" s="3"/>
      <c r="AU14753" s="5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</row>
    <row r="14754" spans="1:57" x14ac:dyDescent="0.25">
      <c r="A14754" s="2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5"/>
      <c r="AK14754" s="5"/>
      <c r="AL14754" s="3"/>
      <c r="AM14754" s="3"/>
      <c r="AN14754" s="5"/>
      <c r="AO14754" s="5"/>
      <c r="AP14754" s="5"/>
      <c r="AQ14754" s="5"/>
      <c r="AR14754" s="5"/>
      <c r="AS14754" s="5"/>
      <c r="AT14754" s="3"/>
      <c r="AU14754" s="5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</row>
    <row r="14755" spans="1:57" x14ac:dyDescent="0.25">
      <c r="A14755" s="2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5"/>
      <c r="AK14755" s="5"/>
      <c r="AL14755" s="3"/>
      <c r="AM14755" s="3"/>
      <c r="AN14755" s="5"/>
      <c r="AO14755" s="5"/>
      <c r="AP14755" s="5"/>
      <c r="AQ14755" s="5"/>
      <c r="AR14755" s="5"/>
      <c r="AS14755" s="5"/>
      <c r="AT14755" s="3"/>
      <c r="AU14755" s="5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</row>
    <row r="14756" spans="1:57" x14ac:dyDescent="0.25">
      <c r="A14756" s="2"/>
      <c r="B14756" s="5"/>
      <c r="C14756" s="5"/>
      <c r="D14756" s="5"/>
      <c r="E14756" s="5"/>
      <c r="F14756" s="5"/>
      <c r="G14756" s="5"/>
      <c r="H14756" s="5"/>
      <c r="I14756" s="5"/>
      <c r="J14756" s="5"/>
      <c r="K14756" s="5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5"/>
      <c r="AK14756" s="5"/>
      <c r="AL14756" s="3"/>
      <c r="AM14756" s="3"/>
      <c r="AN14756" s="5"/>
      <c r="AO14756" s="5"/>
      <c r="AP14756" s="5"/>
      <c r="AQ14756" s="5"/>
      <c r="AR14756" s="5"/>
      <c r="AS14756" s="5"/>
      <c r="AT14756" s="3"/>
      <c r="AU14756" s="5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</row>
    <row r="14757" spans="1:57" x14ac:dyDescent="0.25">
      <c r="A14757" s="2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5"/>
      <c r="AK14757" s="5"/>
      <c r="AL14757" s="3"/>
      <c r="AM14757" s="3"/>
      <c r="AN14757" s="5"/>
      <c r="AO14757" s="5"/>
      <c r="AP14757" s="5"/>
      <c r="AQ14757" s="5"/>
      <c r="AR14757" s="5"/>
      <c r="AS14757" s="5"/>
      <c r="AT14757" s="3"/>
      <c r="AU14757" s="5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</row>
    <row r="14758" spans="1:57" x14ac:dyDescent="0.25">
      <c r="A14758" s="2"/>
      <c r="B14758" s="5"/>
      <c r="C14758" s="5"/>
      <c r="D14758" s="5"/>
      <c r="E14758" s="5"/>
      <c r="F14758" s="5"/>
      <c r="G14758" s="5"/>
      <c r="H14758" s="5"/>
      <c r="I14758" s="5"/>
      <c r="J14758" s="5"/>
      <c r="K14758" s="5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5"/>
      <c r="AK14758" s="5"/>
      <c r="AL14758" s="3"/>
      <c r="AM14758" s="3"/>
      <c r="AN14758" s="5"/>
      <c r="AO14758" s="5"/>
      <c r="AP14758" s="5"/>
      <c r="AQ14758" s="5"/>
      <c r="AR14758" s="5"/>
      <c r="AS14758" s="5"/>
      <c r="AT14758" s="3"/>
      <c r="AU14758" s="5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</row>
    <row r="14759" spans="1:57" x14ac:dyDescent="0.25">
      <c r="A14759" s="2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5"/>
      <c r="AK14759" s="5"/>
      <c r="AL14759" s="3"/>
      <c r="AM14759" s="3"/>
      <c r="AN14759" s="5"/>
      <c r="AO14759" s="5"/>
      <c r="AP14759" s="5"/>
      <c r="AQ14759" s="5"/>
      <c r="AR14759" s="5"/>
      <c r="AS14759" s="5"/>
      <c r="AT14759" s="3"/>
      <c r="AU14759" s="5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</row>
    <row r="14760" spans="1:57" x14ac:dyDescent="0.25">
      <c r="A14760" s="2"/>
      <c r="B14760" s="5"/>
      <c r="C14760" s="5"/>
      <c r="D14760" s="5"/>
      <c r="E14760" s="5"/>
      <c r="F14760" s="5"/>
      <c r="G14760" s="5"/>
      <c r="H14760" s="5"/>
      <c r="I14760" s="3"/>
      <c r="J14760" s="5"/>
      <c r="K14760" s="5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5"/>
      <c r="AK14760" s="5"/>
      <c r="AL14760" s="3"/>
      <c r="AM14760" s="3"/>
      <c r="AN14760" s="5"/>
      <c r="AO14760" s="5"/>
      <c r="AP14760" s="5"/>
      <c r="AQ14760" s="5"/>
      <c r="AR14760" s="5"/>
      <c r="AS14760" s="5"/>
      <c r="AT14760" s="3"/>
      <c r="AU14760" s="5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</row>
    <row r="14761" spans="1:57" x14ac:dyDescent="0.25">
      <c r="A14761" s="2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5"/>
      <c r="AK14761" s="5"/>
      <c r="AL14761" s="3"/>
      <c r="AM14761" s="3"/>
      <c r="AN14761" s="5"/>
      <c r="AO14761" s="5"/>
      <c r="AP14761" s="5"/>
      <c r="AQ14761" s="5"/>
      <c r="AR14761" s="5"/>
      <c r="AS14761" s="5"/>
      <c r="AT14761" s="3"/>
      <c r="AU14761" s="5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</row>
    <row r="14762" spans="1:57" x14ac:dyDescent="0.25">
      <c r="A14762" s="2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5"/>
      <c r="AK14762" s="5"/>
      <c r="AL14762" s="3"/>
      <c r="AM14762" s="3"/>
      <c r="AN14762" s="5"/>
      <c r="AO14762" s="5"/>
      <c r="AP14762" s="5"/>
      <c r="AQ14762" s="5"/>
      <c r="AR14762" s="5"/>
      <c r="AS14762" s="5"/>
      <c r="AT14762" s="3"/>
      <c r="AU14762" s="5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</row>
    <row r="14763" spans="1:57" x14ac:dyDescent="0.25">
      <c r="A14763" s="2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5"/>
      <c r="AK14763" s="5"/>
      <c r="AL14763" s="3"/>
      <c r="AM14763" s="3"/>
      <c r="AN14763" s="5"/>
      <c r="AO14763" s="5"/>
      <c r="AP14763" s="5"/>
      <c r="AQ14763" s="5"/>
      <c r="AR14763" s="5"/>
      <c r="AS14763" s="5"/>
      <c r="AT14763" s="3"/>
      <c r="AU14763" s="5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</row>
    <row r="14764" spans="1:57" x14ac:dyDescent="0.25">
      <c r="A14764" s="2"/>
      <c r="B14764" s="5"/>
      <c r="C14764" s="5"/>
      <c r="D14764" s="5"/>
      <c r="E14764" s="5"/>
      <c r="F14764" s="5"/>
      <c r="G14764" s="5"/>
      <c r="H14764" s="5"/>
      <c r="I14764" s="3"/>
      <c r="J14764" s="5"/>
      <c r="K14764" s="5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5"/>
      <c r="AK14764" s="5"/>
      <c r="AL14764" s="3"/>
      <c r="AM14764" s="3"/>
      <c r="AN14764" s="5"/>
      <c r="AO14764" s="5"/>
      <c r="AP14764" s="5"/>
      <c r="AQ14764" s="5"/>
      <c r="AR14764" s="5"/>
      <c r="AS14764" s="5"/>
      <c r="AT14764" s="3"/>
      <c r="AU14764" s="5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</row>
    <row r="14765" spans="1:57" x14ac:dyDescent="0.25">
      <c r="A14765" s="2"/>
      <c r="B14765" s="5"/>
      <c r="C14765" s="5"/>
      <c r="D14765" s="5"/>
      <c r="E14765" s="5"/>
      <c r="F14765" s="5"/>
      <c r="G14765" s="5"/>
      <c r="H14765" s="5"/>
      <c r="I14765" s="3"/>
      <c r="J14765" s="5"/>
      <c r="K14765" s="5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5"/>
      <c r="AK14765" s="5"/>
      <c r="AL14765" s="3"/>
      <c r="AM14765" s="3"/>
      <c r="AN14765" s="5"/>
      <c r="AO14765" s="5"/>
      <c r="AP14765" s="5"/>
      <c r="AQ14765" s="5"/>
      <c r="AR14765" s="5"/>
      <c r="AS14765" s="5"/>
      <c r="AT14765" s="3"/>
      <c r="AU14765" s="5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</row>
    <row r="14766" spans="1:57" x14ac:dyDescent="0.25">
      <c r="A14766" s="2"/>
      <c r="B14766" s="5"/>
      <c r="C14766" s="5"/>
      <c r="D14766" s="5"/>
      <c r="E14766" s="5"/>
      <c r="F14766" s="5"/>
      <c r="G14766" s="5"/>
      <c r="H14766" s="5"/>
      <c r="I14766" s="3"/>
      <c r="J14766" s="5"/>
      <c r="K14766" s="5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5"/>
      <c r="AK14766" s="5"/>
      <c r="AL14766" s="3"/>
      <c r="AM14766" s="3"/>
      <c r="AN14766" s="5"/>
      <c r="AO14766" s="5"/>
      <c r="AP14766" s="5"/>
      <c r="AQ14766" s="5"/>
      <c r="AR14766" s="5"/>
      <c r="AS14766" s="5"/>
      <c r="AT14766" s="3"/>
      <c r="AU14766" s="5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</row>
    <row r="14767" spans="1:57" x14ac:dyDescent="0.25">
      <c r="A14767" s="2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5"/>
      <c r="AK14767" s="5"/>
      <c r="AL14767" s="3"/>
      <c r="AM14767" s="3"/>
      <c r="AN14767" s="5"/>
      <c r="AO14767" s="5"/>
      <c r="AP14767" s="5"/>
      <c r="AQ14767" s="5"/>
      <c r="AR14767" s="5"/>
      <c r="AS14767" s="5"/>
      <c r="AT14767" s="3"/>
      <c r="AU14767" s="5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</row>
    <row r="14768" spans="1:57" x14ac:dyDescent="0.25">
      <c r="A14768" s="2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5"/>
      <c r="AK14768" s="5"/>
      <c r="AL14768" s="3"/>
      <c r="AM14768" s="3"/>
      <c r="AN14768" s="5"/>
      <c r="AO14768" s="5"/>
      <c r="AP14768" s="5"/>
      <c r="AQ14768" s="5"/>
      <c r="AR14768" s="5"/>
      <c r="AS14768" s="5"/>
      <c r="AT14768" s="3"/>
      <c r="AU14768" s="5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</row>
    <row r="14769" spans="1:57" x14ac:dyDescent="0.25">
      <c r="A14769" s="2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5"/>
      <c r="AK14769" s="5"/>
      <c r="AL14769" s="3"/>
      <c r="AM14769" s="3"/>
      <c r="AN14769" s="5"/>
      <c r="AO14769" s="5"/>
      <c r="AP14769" s="5"/>
      <c r="AQ14769" s="5"/>
      <c r="AR14769" s="5"/>
      <c r="AS14769" s="5"/>
      <c r="AT14769" s="3"/>
      <c r="AU14769" s="5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</row>
    <row r="14770" spans="1:57" x14ac:dyDescent="0.25">
      <c r="A14770" s="2"/>
      <c r="B14770" s="5"/>
      <c r="C14770" s="5"/>
      <c r="D14770" s="5"/>
      <c r="E14770" s="5"/>
      <c r="F14770" s="5"/>
      <c r="G14770" s="5"/>
      <c r="H14770" s="5"/>
      <c r="I14770" s="3"/>
      <c r="J14770" s="5"/>
      <c r="K14770" s="5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5"/>
      <c r="AK14770" s="5"/>
      <c r="AL14770" s="3"/>
      <c r="AM14770" s="3"/>
      <c r="AN14770" s="5"/>
      <c r="AO14770" s="5"/>
      <c r="AP14770" s="5"/>
      <c r="AQ14770" s="5"/>
      <c r="AR14770" s="5"/>
      <c r="AS14770" s="5"/>
      <c r="AT14770" s="3"/>
      <c r="AU14770" s="5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</row>
    <row r="14771" spans="1:57" x14ac:dyDescent="0.25">
      <c r="A14771" s="2"/>
      <c r="B14771" s="5"/>
      <c r="C14771" s="5"/>
      <c r="D14771" s="5"/>
      <c r="E14771" s="5"/>
      <c r="F14771" s="5"/>
      <c r="G14771" s="5"/>
      <c r="H14771" s="5"/>
      <c r="I14771" s="5"/>
      <c r="J14771" s="5"/>
      <c r="K14771" s="5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5"/>
      <c r="AK14771" s="5"/>
      <c r="AL14771" s="3"/>
      <c r="AM14771" s="3"/>
      <c r="AN14771" s="5"/>
      <c r="AO14771" s="5"/>
      <c r="AP14771" s="5"/>
      <c r="AQ14771" s="5"/>
      <c r="AR14771" s="5"/>
      <c r="AS14771" s="5"/>
      <c r="AT14771" s="3"/>
      <c r="AU14771" s="5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</row>
    <row r="14772" spans="1:57" x14ac:dyDescent="0.25">
      <c r="A14772" s="2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5"/>
      <c r="AK14772" s="5"/>
      <c r="AL14772" s="3"/>
      <c r="AM14772" s="3"/>
      <c r="AN14772" s="5"/>
      <c r="AO14772" s="5"/>
      <c r="AP14772" s="5"/>
      <c r="AQ14772" s="5"/>
      <c r="AR14772" s="5"/>
      <c r="AS14772" s="5"/>
      <c r="AT14772" s="3"/>
      <c r="AU14772" s="5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</row>
    <row r="14773" spans="1:57" x14ac:dyDescent="0.25">
      <c r="A14773" s="2"/>
      <c r="B14773" s="5"/>
      <c r="C14773" s="5"/>
      <c r="D14773" s="5"/>
      <c r="E14773" s="5"/>
      <c r="F14773" s="5"/>
      <c r="G14773" s="5"/>
      <c r="H14773" s="5"/>
      <c r="I14773" s="5"/>
      <c r="J14773" s="5"/>
      <c r="K14773" s="5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5"/>
      <c r="AK14773" s="5"/>
      <c r="AL14773" s="3"/>
      <c r="AM14773" s="3"/>
      <c r="AN14773" s="5"/>
      <c r="AO14773" s="5"/>
      <c r="AP14773" s="5"/>
      <c r="AQ14773" s="5"/>
      <c r="AR14773" s="5"/>
      <c r="AS14773" s="5"/>
      <c r="AT14773" s="3"/>
      <c r="AU14773" s="5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</row>
    <row r="14774" spans="1:57" x14ac:dyDescent="0.25">
      <c r="A14774" s="2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5"/>
      <c r="AK14774" s="5"/>
      <c r="AL14774" s="3"/>
      <c r="AM14774" s="3"/>
      <c r="AN14774" s="5"/>
      <c r="AO14774" s="5"/>
      <c r="AP14774" s="5"/>
      <c r="AQ14774" s="5"/>
      <c r="AR14774" s="5"/>
      <c r="AS14774" s="5"/>
      <c r="AT14774" s="3"/>
      <c r="AU14774" s="5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</row>
    <row r="14775" spans="1:57" x14ac:dyDescent="0.25">
      <c r="A14775" s="2"/>
      <c r="B14775" s="5"/>
      <c r="C14775" s="5"/>
      <c r="D14775" s="5"/>
      <c r="E14775" s="5"/>
      <c r="F14775" s="5"/>
      <c r="G14775" s="5"/>
      <c r="H14775" s="5"/>
      <c r="I14775" s="3"/>
      <c r="J14775" s="5"/>
      <c r="K14775" s="5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5"/>
      <c r="AK14775" s="5"/>
      <c r="AL14775" s="3"/>
      <c r="AM14775" s="3"/>
      <c r="AN14775" s="5"/>
      <c r="AO14775" s="5"/>
      <c r="AP14775" s="5"/>
      <c r="AQ14775" s="5"/>
      <c r="AR14775" s="5"/>
      <c r="AS14775" s="5"/>
      <c r="AT14775" s="3"/>
      <c r="AU14775" s="5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</row>
    <row r="14776" spans="1:57" x14ac:dyDescent="0.25">
      <c r="A14776" s="2"/>
      <c r="B14776" s="5"/>
      <c r="C14776" s="5"/>
      <c r="D14776" s="5"/>
      <c r="E14776" s="5"/>
      <c r="F14776" s="5"/>
      <c r="G14776" s="5"/>
      <c r="H14776" s="5"/>
      <c r="I14776" s="3"/>
      <c r="J14776" s="5"/>
      <c r="K14776" s="5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5"/>
      <c r="AK14776" s="5"/>
      <c r="AL14776" s="3"/>
      <c r="AM14776" s="3"/>
      <c r="AN14776" s="5"/>
      <c r="AO14776" s="5"/>
      <c r="AP14776" s="5"/>
      <c r="AQ14776" s="5"/>
      <c r="AR14776" s="5"/>
      <c r="AS14776" s="5"/>
      <c r="AT14776" s="3"/>
      <c r="AU14776" s="5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</row>
    <row r="14777" spans="1:57" x14ac:dyDescent="0.25">
      <c r="A14777" s="2"/>
      <c r="B14777" s="5"/>
      <c r="C14777" s="5"/>
      <c r="D14777" s="5"/>
      <c r="E14777" s="5"/>
      <c r="F14777" s="5"/>
      <c r="G14777" s="5"/>
      <c r="H14777" s="5"/>
      <c r="I14777" s="3"/>
      <c r="J14777" s="5"/>
      <c r="K14777" s="5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5"/>
      <c r="AK14777" s="5"/>
      <c r="AL14777" s="3"/>
      <c r="AM14777" s="3"/>
      <c r="AN14777" s="5"/>
      <c r="AO14777" s="5"/>
      <c r="AP14777" s="5"/>
      <c r="AQ14777" s="5"/>
      <c r="AR14777" s="5"/>
      <c r="AS14777" s="5"/>
      <c r="AT14777" s="3"/>
      <c r="AU14777" s="5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</row>
    <row r="14778" spans="1:57" x14ac:dyDescent="0.25">
      <c r="A14778" s="2"/>
      <c r="B14778" s="5"/>
      <c r="C14778" s="5"/>
      <c r="D14778" s="5"/>
      <c r="E14778" s="5"/>
      <c r="F14778" s="5"/>
      <c r="G14778" s="5"/>
      <c r="H14778" s="5"/>
      <c r="I14778" s="3"/>
      <c r="J14778" s="5"/>
      <c r="K14778" s="5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5"/>
      <c r="AK14778" s="5"/>
      <c r="AL14778" s="3"/>
      <c r="AM14778" s="3"/>
      <c r="AN14778" s="5"/>
      <c r="AO14778" s="5"/>
      <c r="AP14778" s="5"/>
      <c r="AQ14778" s="5"/>
      <c r="AR14778" s="5"/>
      <c r="AS14778" s="5"/>
      <c r="AT14778" s="3"/>
      <c r="AU14778" s="5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</row>
    <row r="14779" spans="1:57" x14ac:dyDescent="0.25">
      <c r="A14779" s="2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5"/>
      <c r="AK14779" s="5"/>
      <c r="AL14779" s="3"/>
      <c r="AM14779" s="3"/>
      <c r="AN14779" s="5"/>
      <c r="AO14779" s="5"/>
      <c r="AP14779" s="5"/>
      <c r="AQ14779" s="5"/>
      <c r="AR14779" s="5"/>
      <c r="AS14779" s="5"/>
      <c r="AT14779" s="3"/>
      <c r="AU14779" s="5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</row>
    <row r="14780" spans="1:57" x14ac:dyDescent="0.25">
      <c r="A14780" s="2"/>
      <c r="B14780" s="5"/>
      <c r="C14780" s="5"/>
      <c r="D14780" s="5"/>
      <c r="E14780" s="5"/>
      <c r="F14780" s="5"/>
      <c r="G14780" s="5"/>
      <c r="H14780" s="5"/>
      <c r="I14780" s="3"/>
      <c r="J14780" s="5"/>
      <c r="K14780" s="5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5"/>
      <c r="AK14780" s="5"/>
      <c r="AL14780" s="3"/>
      <c r="AM14780" s="3"/>
      <c r="AN14780" s="5"/>
      <c r="AO14780" s="5"/>
      <c r="AP14780" s="5"/>
      <c r="AQ14780" s="5"/>
      <c r="AR14780" s="5"/>
      <c r="AS14780" s="5"/>
      <c r="AT14780" s="3"/>
      <c r="AU14780" s="5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</row>
    <row r="14781" spans="1:57" x14ac:dyDescent="0.25">
      <c r="A14781" s="2"/>
      <c r="B14781" s="5"/>
      <c r="C14781" s="5"/>
      <c r="D14781" s="5"/>
      <c r="E14781" s="5"/>
      <c r="F14781" s="5"/>
      <c r="G14781" s="5"/>
      <c r="H14781" s="5"/>
      <c r="I14781" s="5"/>
      <c r="J14781" s="5"/>
      <c r="K14781" s="5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5"/>
      <c r="AK14781" s="5"/>
      <c r="AL14781" s="3"/>
      <c r="AM14781" s="3"/>
      <c r="AN14781" s="5"/>
      <c r="AO14781" s="5"/>
      <c r="AP14781" s="5"/>
      <c r="AQ14781" s="5"/>
      <c r="AR14781" s="5"/>
      <c r="AS14781" s="5"/>
      <c r="AT14781" s="3"/>
      <c r="AU14781" s="5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</row>
    <row r="14782" spans="1:57" x14ac:dyDescent="0.25">
      <c r="A14782" s="2"/>
      <c r="B14782" s="5"/>
      <c r="C14782" s="5"/>
      <c r="D14782" s="5"/>
      <c r="E14782" s="5"/>
      <c r="F14782" s="5"/>
      <c r="G14782" s="5"/>
      <c r="H14782" s="5"/>
      <c r="I14782" s="3"/>
      <c r="J14782" s="5"/>
      <c r="K14782" s="5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5"/>
      <c r="AK14782" s="5"/>
      <c r="AL14782" s="3"/>
      <c r="AM14782" s="3"/>
      <c r="AN14782" s="5"/>
      <c r="AO14782" s="5"/>
      <c r="AP14782" s="5"/>
      <c r="AQ14782" s="5"/>
      <c r="AR14782" s="5"/>
      <c r="AS14782" s="5"/>
      <c r="AT14782" s="3"/>
      <c r="AU14782" s="5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</row>
    <row r="14783" spans="1:57" x14ac:dyDescent="0.25">
      <c r="A14783" s="2"/>
      <c r="B14783" s="5"/>
      <c r="C14783" s="5"/>
      <c r="D14783" s="5"/>
      <c r="E14783" s="5"/>
      <c r="F14783" s="5"/>
      <c r="G14783" s="5"/>
      <c r="H14783" s="5"/>
      <c r="I14783" s="3"/>
      <c r="J14783" s="5"/>
      <c r="K14783" s="5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5"/>
      <c r="AK14783" s="5"/>
      <c r="AL14783" s="3"/>
      <c r="AM14783" s="3"/>
      <c r="AN14783" s="5"/>
      <c r="AO14783" s="5"/>
      <c r="AP14783" s="5"/>
      <c r="AQ14783" s="5"/>
      <c r="AR14783" s="5"/>
      <c r="AS14783" s="5"/>
      <c r="AT14783" s="3"/>
      <c r="AU14783" s="5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</row>
    <row r="14784" spans="1:57" x14ac:dyDescent="0.25">
      <c r="A14784" s="2"/>
      <c r="B14784" s="5"/>
      <c r="C14784" s="5"/>
      <c r="D14784" s="5"/>
      <c r="E14784" s="5"/>
      <c r="F14784" s="5"/>
      <c r="G14784" s="5"/>
      <c r="H14784" s="5"/>
      <c r="I14784" s="3"/>
      <c r="J14784" s="5"/>
      <c r="K14784" s="5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5"/>
      <c r="AK14784" s="5"/>
      <c r="AL14784" s="3"/>
      <c r="AM14784" s="3"/>
      <c r="AN14784" s="5"/>
      <c r="AO14784" s="5"/>
      <c r="AP14784" s="5"/>
      <c r="AQ14784" s="5"/>
      <c r="AR14784" s="5"/>
      <c r="AS14784" s="5"/>
      <c r="AT14784" s="3"/>
      <c r="AU14784" s="5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</row>
    <row r="14785" spans="1:57" x14ac:dyDescent="0.25">
      <c r="A14785" s="2"/>
      <c r="B14785" s="5"/>
      <c r="C14785" s="5"/>
      <c r="D14785" s="5"/>
      <c r="E14785" s="5"/>
      <c r="F14785" s="5"/>
      <c r="G14785" s="5"/>
      <c r="H14785" s="5"/>
      <c r="I14785" s="3"/>
      <c r="J14785" s="5"/>
      <c r="K14785" s="5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5"/>
      <c r="AK14785" s="5"/>
      <c r="AL14785" s="3"/>
      <c r="AM14785" s="3"/>
      <c r="AN14785" s="5"/>
      <c r="AO14785" s="5"/>
      <c r="AP14785" s="5"/>
      <c r="AQ14785" s="5"/>
      <c r="AR14785" s="5"/>
      <c r="AS14785" s="5"/>
      <c r="AT14785" s="3"/>
      <c r="AU14785" s="5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</row>
    <row r="14786" spans="1:57" x14ac:dyDescent="0.25">
      <c r="A14786" s="2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5"/>
      <c r="AK14786" s="5"/>
      <c r="AL14786" s="3"/>
      <c r="AM14786" s="3"/>
      <c r="AN14786" s="5"/>
      <c r="AO14786" s="5"/>
      <c r="AP14786" s="5"/>
      <c r="AQ14786" s="5"/>
      <c r="AR14786" s="5"/>
      <c r="AS14786" s="5"/>
      <c r="AT14786" s="3"/>
      <c r="AU14786" s="5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</row>
    <row r="14787" spans="1:57" x14ac:dyDescent="0.25">
      <c r="A14787" s="2"/>
      <c r="B14787" s="5"/>
      <c r="C14787" s="5"/>
      <c r="D14787" s="5"/>
      <c r="E14787" s="5"/>
      <c r="F14787" s="5"/>
      <c r="G14787" s="5"/>
      <c r="H14787" s="5"/>
      <c r="I14787" s="3"/>
      <c r="J14787" s="5"/>
      <c r="K14787" s="5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5"/>
      <c r="AK14787" s="5"/>
      <c r="AL14787" s="3"/>
      <c r="AM14787" s="3"/>
      <c r="AN14787" s="5"/>
      <c r="AO14787" s="5"/>
      <c r="AP14787" s="5"/>
      <c r="AQ14787" s="5"/>
      <c r="AR14787" s="5"/>
      <c r="AS14787" s="5"/>
      <c r="AT14787" s="3"/>
      <c r="AU14787" s="5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</row>
    <row r="14788" spans="1:57" x14ac:dyDescent="0.25">
      <c r="A14788" s="2"/>
      <c r="B14788" s="5"/>
      <c r="C14788" s="5"/>
      <c r="D14788" s="5"/>
      <c r="E14788" s="5"/>
      <c r="F14788" s="5"/>
      <c r="G14788" s="5"/>
      <c r="H14788" s="5"/>
      <c r="I14788" s="5"/>
      <c r="J14788" s="5"/>
      <c r="K14788" s="5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5"/>
      <c r="AK14788" s="5"/>
      <c r="AL14788" s="3"/>
      <c r="AM14788" s="3"/>
      <c r="AN14788" s="5"/>
      <c r="AO14788" s="5"/>
      <c r="AP14788" s="5"/>
      <c r="AQ14788" s="5"/>
      <c r="AR14788" s="5"/>
      <c r="AS14788" s="5"/>
      <c r="AT14788" s="3"/>
      <c r="AU14788" s="5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</row>
    <row r="14789" spans="1:57" x14ac:dyDescent="0.25">
      <c r="A14789" s="2"/>
      <c r="B14789" s="5"/>
      <c r="C14789" s="5"/>
      <c r="D14789" s="5"/>
      <c r="E14789" s="5"/>
      <c r="F14789" s="5"/>
      <c r="G14789" s="5"/>
      <c r="H14789" s="5"/>
      <c r="I14789" s="3"/>
      <c r="J14789" s="5"/>
      <c r="K14789" s="5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5"/>
      <c r="AK14789" s="5"/>
      <c r="AL14789" s="3"/>
      <c r="AM14789" s="3"/>
      <c r="AN14789" s="5"/>
      <c r="AO14789" s="5"/>
      <c r="AP14789" s="5"/>
      <c r="AQ14789" s="5"/>
      <c r="AR14789" s="5"/>
      <c r="AS14789" s="5"/>
      <c r="AT14789" s="3"/>
      <c r="AU14789" s="5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</row>
    <row r="14790" spans="1:57" x14ac:dyDescent="0.25">
      <c r="A14790" s="2"/>
      <c r="B14790" s="5"/>
      <c r="C14790" s="5"/>
      <c r="D14790" s="5"/>
      <c r="E14790" s="5"/>
      <c r="F14790" s="5"/>
      <c r="G14790" s="5"/>
      <c r="H14790" s="5"/>
      <c r="I14790" s="3"/>
      <c r="J14790" s="5"/>
      <c r="K14790" s="5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5"/>
      <c r="AK14790" s="5"/>
      <c r="AL14790" s="3"/>
      <c r="AM14790" s="3"/>
      <c r="AN14790" s="5"/>
      <c r="AO14790" s="5"/>
      <c r="AP14790" s="5"/>
      <c r="AQ14790" s="5"/>
      <c r="AR14790" s="5"/>
      <c r="AS14790" s="5"/>
      <c r="AT14790" s="3"/>
      <c r="AU14790" s="5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</row>
    <row r="14791" spans="1:57" x14ac:dyDescent="0.25">
      <c r="A14791" s="2"/>
      <c r="B14791" s="5"/>
      <c r="C14791" s="5"/>
      <c r="D14791" s="5"/>
      <c r="E14791" s="5"/>
      <c r="F14791" s="5"/>
      <c r="G14791" s="5"/>
      <c r="H14791" s="5"/>
      <c r="I14791" s="3"/>
      <c r="J14791" s="5"/>
      <c r="K14791" s="5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5"/>
      <c r="AK14791" s="5"/>
      <c r="AL14791" s="3"/>
      <c r="AM14791" s="3"/>
      <c r="AN14791" s="5"/>
      <c r="AO14791" s="5"/>
      <c r="AP14791" s="5"/>
      <c r="AQ14791" s="5"/>
      <c r="AR14791" s="5"/>
      <c r="AS14791" s="5"/>
      <c r="AT14791" s="3"/>
      <c r="AU14791" s="5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</row>
    <row r="14792" spans="1:57" x14ac:dyDescent="0.25">
      <c r="A14792" s="2"/>
      <c r="B14792" s="5"/>
      <c r="C14792" s="5"/>
      <c r="D14792" s="5"/>
      <c r="E14792" s="5"/>
      <c r="F14792" s="5"/>
      <c r="G14792" s="5"/>
      <c r="H14792" s="5"/>
      <c r="I14792" s="3"/>
      <c r="J14792" s="5"/>
      <c r="K14792" s="5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5"/>
      <c r="AK14792" s="5"/>
      <c r="AL14792" s="3"/>
      <c r="AM14792" s="3"/>
      <c r="AN14792" s="5"/>
      <c r="AO14792" s="5"/>
      <c r="AP14792" s="5"/>
      <c r="AQ14792" s="5"/>
      <c r="AR14792" s="5"/>
      <c r="AS14792" s="5"/>
      <c r="AT14792" s="3"/>
      <c r="AU14792" s="5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</row>
    <row r="14793" spans="1:57" x14ac:dyDescent="0.25">
      <c r="A14793" s="2"/>
      <c r="B14793" s="5"/>
      <c r="C14793" s="5"/>
      <c r="D14793" s="5"/>
      <c r="E14793" s="5"/>
      <c r="F14793" s="5"/>
      <c r="G14793" s="5"/>
      <c r="H14793" s="5"/>
      <c r="I14793" s="3"/>
      <c r="J14793" s="5"/>
      <c r="K14793" s="5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5"/>
      <c r="AK14793" s="5"/>
      <c r="AL14793" s="3"/>
      <c r="AM14793" s="3"/>
      <c r="AN14793" s="5"/>
      <c r="AO14793" s="5"/>
      <c r="AP14793" s="5"/>
      <c r="AQ14793" s="5"/>
      <c r="AR14793" s="5"/>
      <c r="AS14793" s="5"/>
      <c r="AT14793" s="3"/>
      <c r="AU14793" s="5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</row>
    <row r="14794" spans="1:57" x14ac:dyDescent="0.25">
      <c r="A14794" s="2"/>
      <c r="B14794" s="5"/>
      <c r="C14794" s="5"/>
      <c r="D14794" s="5"/>
      <c r="E14794" s="5"/>
      <c r="F14794" s="5"/>
      <c r="G14794" s="5"/>
      <c r="H14794" s="5"/>
      <c r="I14794" s="3"/>
      <c r="J14794" s="5"/>
      <c r="K14794" s="5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5"/>
      <c r="AK14794" s="5"/>
      <c r="AL14794" s="3"/>
      <c r="AM14794" s="3"/>
      <c r="AN14794" s="5"/>
      <c r="AO14794" s="5"/>
      <c r="AP14794" s="5"/>
      <c r="AQ14794" s="5"/>
      <c r="AR14794" s="5"/>
      <c r="AS14794" s="5"/>
      <c r="AT14794" s="3"/>
      <c r="AU14794" s="5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</row>
    <row r="14795" spans="1:57" x14ac:dyDescent="0.25">
      <c r="A14795" s="2"/>
      <c r="B14795" s="5"/>
      <c r="C14795" s="5"/>
      <c r="D14795" s="5"/>
      <c r="E14795" s="5"/>
      <c r="F14795" s="5"/>
      <c r="G14795" s="5"/>
      <c r="H14795" s="5"/>
      <c r="I14795" s="3"/>
      <c r="J14795" s="5"/>
      <c r="K14795" s="5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5"/>
      <c r="AK14795" s="5"/>
      <c r="AL14795" s="3"/>
      <c r="AM14795" s="3"/>
      <c r="AN14795" s="5"/>
      <c r="AO14795" s="5"/>
      <c r="AP14795" s="5"/>
      <c r="AQ14795" s="5"/>
      <c r="AR14795" s="5"/>
      <c r="AS14795" s="5"/>
      <c r="AT14795" s="3"/>
      <c r="AU14795" s="5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</row>
    <row r="14796" spans="1:57" x14ac:dyDescent="0.25">
      <c r="A14796" s="2"/>
      <c r="B14796" s="5"/>
      <c r="C14796" s="5"/>
      <c r="D14796" s="5"/>
      <c r="E14796" s="5"/>
      <c r="F14796" s="5"/>
      <c r="G14796" s="5"/>
      <c r="H14796" s="5"/>
      <c r="I14796" s="3"/>
      <c r="J14796" s="5"/>
      <c r="K14796" s="5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5"/>
      <c r="AK14796" s="5"/>
      <c r="AL14796" s="3"/>
      <c r="AM14796" s="3"/>
      <c r="AN14796" s="5"/>
      <c r="AO14796" s="5"/>
      <c r="AP14796" s="5"/>
      <c r="AQ14796" s="5"/>
      <c r="AR14796" s="5"/>
      <c r="AS14796" s="5"/>
      <c r="AT14796" s="3"/>
      <c r="AU14796" s="5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</row>
    <row r="14797" spans="1:57" x14ac:dyDescent="0.25">
      <c r="A14797" s="2"/>
      <c r="B14797" s="5"/>
      <c r="C14797" s="5"/>
      <c r="D14797" s="5"/>
      <c r="E14797" s="5"/>
      <c r="F14797" s="5"/>
      <c r="G14797" s="5"/>
      <c r="H14797" s="5"/>
      <c r="I14797" s="3"/>
      <c r="J14797" s="5"/>
      <c r="K14797" s="5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5"/>
      <c r="AK14797" s="5"/>
      <c r="AL14797" s="3"/>
      <c r="AM14797" s="3"/>
      <c r="AN14797" s="5"/>
      <c r="AO14797" s="5"/>
      <c r="AP14797" s="5"/>
      <c r="AQ14797" s="5"/>
      <c r="AR14797" s="5"/>
      <c r="AS14797" s="5"/>
      <c r="AT14797" s="3"/>
      <c r="AU14797" s="5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</row>
    <row r="14798" spans="1:57" x14ac:dyDescent="0.25">
      <c r="A14798" s="2"/>
      <c r="B14798" s="5"/>
      <c r="C14798" s="5"/>
      <c r="D14798" s="5"/>
      <c r="E14798" s="5"/>
      <c r="F14798" s="5"/>
      <c r="G14798" s="5"/>
      <c r="H14798" s="5"/>
      <c r="I14798" s="3"/>
      <c r="J14798" s="5"/>
      <c r="K14798" s="5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5"/>
      <c r="AK14798" s="5"/>
      <c r="AL14798" s="3"/>
      <c r="AM14798" s="3"/>
      <c r="AN14798" s="5"/>
      <c r="AO14798" s="5"/>
      <c r="AP14798" s="5"/>
      <c r="AQ14798" s="5"/>
      <c r="AR14798" s="5"/>
      <c r="AS14798" s="5"/>
      <c r="AT14798" s="3"/>
      <c r="AU14798" s="5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</row>
    <row r="14799" spans="1:57" x14ac:dyDescent="0.25">
      <c r="A14799" s="2"/>
      <c r="B14799" s="5"/>
      <c r="C14799" s="5"/>
      <c r="D14799" s="5"/>
      <c r="E14799" s="5"/>
      <c r="F14799" s="5"/>
      <c r="G14799" s="5"/>
      <c r="H14799" s="5"/>
      <c r="I14799" s="3"/>
      <c r="J14799" s="5"/>
      <c r="K14799" s="5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5"/>
      <c r="AK14799" s="5"/>
      <c r="AL14799" s="3"/>
      <c r="AM14799" s="3"/>
      <c r="AN14799" s="5"/>
      <c r="AO14799" s="5"/>
      <c r="AP14799" s="5"/>
      <c r="AQ14799" s="5"/>
      <c r="AR14799" s="5"/>
      <c r="AS14799" s="5"/>
      <c r="AT14799" s="3"/>
      <c r="AU14799" s="5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</row>
    <row r="14800" spans="1:57" x14ac:dyDescent="0.25">
      <c r="A14800" s="2"/>
      <c r="B14800" s="5"/>
      <c r="C14800" s="5"/>
      <c r="D14800" s="5"/>
      <c r="E14800" s="5"/>
      <c r="F14800" s="5"/>
      <c r="G14800" s="5"/>
      <c r="H14800" s="5"/>
      <c r="I14800" s="3"/>
      <c r="J14800" s="5"/>
      <c r="K14800" s="5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5"/>
      <c r="AK14800" s="5"/>
      <c r="AL14800" s="3"/>
      <c r="AM14800" s="3"/>
      <c r="AN14800" s="5"/>
      <c r="AO14800" s="5"/>
      <c r="AP14800" s="5"/>
      <c r="AQ14800" s="5"/>
      <c r="AR14800" s="5"/>
      <c r="AS14800" s="5"/>
      <c r="AT14800" s="3"/>
      <c r="AU14800" s="5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</row>
    <row r="14801" spans="1:57" x14ac:dyDescent="0.25">
      <c r="A14801" s="2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5"/>
      <c r="AK14801" s="5"/>
      <c r="AL14801" s="3"/>
      <c r="AM14801" s="3"/>
      <c r="AN14801" s="5"/>
      <c r="AO14801" s="5"/>
      <c r="AP14801" s="5"/>
      <c r="AQ14801" s="5"/>
      <c r="AR14801" s="5"/>
      <c r="AS14801" s="5"/>
      <c r="AT14801" s="3"/>
      <c r="AU14801" s="5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</row>
    <row r="14802" spans="1:57" x14ac:dyDescent="0.25">
      <c r="A14802" s="2"/>
      <c r="B14802" s="5"/>
      <c r="C14802" s="5"/>
      <c r="D14802" s="5"/>
      <c r="E14802" s="5"/>
      <c r="F14802" s="5"/>
      <c r="G14802" s="5"/>
      <c r="H14802" s="5"/>
      <c r="I14802" s="3"/>
      <c r="J14802" s="5"/>
      <c r="K14802" s="5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5"/>
      <c r="AK14802" s="5"/>
      <c r="AL14802" s="3"/>
      <c r="AM14802" s="3"/>
      <c r="AN14802" s="5"/>
      <c r="AO14802" s="5"/>
      <c r="AP14802" s="5"/>
      <c r="AQ14802" s="5"/>
      <c r="AR14802" s="5"/>
      <c r="AS14802" s="5"/>
      <c r="AT14802" s="3"/>
      <c r="AU14802" s="5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</row>
    <row r="14803" spans="1:57" x14ac:dyDescent="0.25">
      <c r="A14803" s="2"/>
      <c r="B14803" s="5"/>
      <c r="C14803" s="5"/>
      <c r="D14803" s="5"/>
      <c r="E14803" s="5"/>
      <c r="F14803" s="5"/>
      <c r="G14803" s="5"/>
      <c r="H14803" s="5"/>
      <c r="I14803" s="3"/>
      <c r="J14803" s="5"/>
      <c r="K14803" s="5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5"/>
      <c r="AK14803" s="5"/>
      <c r="AL14803" s="3"/>
      <c r="AM14803" s="3"/>
      <c r="AN14803" s="5"/>
      <c r="AO14803" s="5"/>
      <c r="AP14803" s="5"/>
      <c r="AQ14803" s="5"/>
      <c r="AR14803" s="5"/>
      <c r="AS14803" s="5"/>
      <c r="AT14803" s="3"/>
      <c r="AU14803" s="5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</row>
    <row r="14804" spans="1:57" x14ac:dyDescent="0.25">
      <c r="A14804" s="2"/>
      <c r="B14804" s="5"/>
      <c r="C14804" s="5"/>
      <c r="D14804" s="5"/>
      <c r="E14804" s="5"/>
      <c r="F14804" s="5"/>
      <c r="G14804" s="5"/>
      <c r="H14804" s="5"/>
      <c r="I14804" s="3"/>
      <c r="J14804" s="5"/>
      <c r="K14804" s="5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5"/>
      <c r="AK14804" s="5"/>
      <c r="AL14804" s="3"/>
      <c r="AM14804" s="3"/>
      <c r="AN14804" s="5"/>
      <c r="AO14804" s="5"/>
      <c r="AP14804" s="5"/>
      <c r="AQ14804" s="5"/>
      <c r="AR14804" s="5"/>
      <c r="AS14804" s="5"/>
      <c r="AT14804" s="3"/>
      <c r="AU14804" s="5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</row>
    <row r="14805" spans="1:57" x14ac:dyDescent="0.25">
      <c r="A14805" s="2"/>
      <c r="B14805" s="5"/>
      <c r="C14805" s="5"/>
      <c r="D14805" s="5"/>
      <c r="E14805" s="5"/>
      <c r="F14805" s="5"/>
      <c r="G14805" s="5"/>
      <c r="H14805" s="5"/>
      <c r="I14805" s="3"/>
      <c r="J14805" s="5"/>
      <c r="K14805" s="5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5"/>
      <c r="AK14805" s="5"/>
      <c r="AL14805" s="3"/>
      <c r="AM14805" s="3"/>
      <c r="AN14805" s="5"/>
      <c r="AO14805" s="5"/>
      <c r="AP14805" s="5"/>
      <c r="AQ14805" s="5"/>
      <c r="AR14805" s="5"/>
      <c r="AS14805" s="5"/>
      <c r="AT14805" s="3"/>
      <c r="AU14805" s="5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</row>
    <row r="14806" spans="1:57" x14ac:dyDescent="0.25">
      <c r="A14806" s="2"/>
      <c r="B14806" s="5"/>
      <c r="C14806" s="5"/>
      <c r="D14806" s="5"/>
      <c r="E14806" s="5"/>
      <c r="F14806" s="5"/>
      <c r="G14806" s="5"/>
      <c r="H14806" s="5"/>
      <c r="I14806" s="3"/>
      <c r="J14806" s="5"/>
      <c r="K14806" s="5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5"/>
      <c r="AK14806" s="5"/>
      <c r="AL14806" s="3"/>
      <c r="AM14806" s="3"/>
      <c r="AN14806" s="5"/>
      <c r="AO14806" s="5"/>
      <c r="AP14806" s="5"/>
      <c r="AQ14806" s="5"/>
      <c r="AR14806" s="5"/>
      <c r="AS14806" s="5"/>
      <c r="AT14806" s="3"/>
      <c r="AU14806" s="5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</row>
    <row r="14807" spans="1:57" x14ac:dyDescent="0.25">
      <c r="A14807" s="2"/>
      <c r="B14807" s="5"/>
      <c r="C14807" s="5"/>
      <c r="D14807" s="5"/>
      <c r="E14807" s="5"/>
      <c r="F14807" s="5"/>
      <c r="G14807" s="5"/>
      <c r="H14807" s="5"/>
      <c r="I14807" s="3"/>
      <c r="J14807" s="5"/>
      <c r="K14807" s="5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5"/>
      <c r="AK14807" s="5"/>
      <c r="AL14807" s="3"/>
      <c r="AM14807" s="3"/>
      <c r="AN14807" s="5"/>
      <c r="AO14807" s="5"/>
      <c r="AP14807" s="5"/>
      <c r="AQ14807" s="5"/>
      <c r="AR14807" s="5"/>
      <c r="AS14807" s="5"/>
      <c r="AT14807" s="3"/>
      <c r="AU14807" s="5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</row>
    <row r="14808" spans="1:57" x14ac:dyDescent="0.25">
      <c r="A14808" s="2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5"/>
      <c r="AK14808" s="5"/>
      <c r="AL14808" s="3"/>
      <c r="AM14808" s="3"/>
      <c r="AN14808" s="5"/>
      <c r="AO14808" s="5"/>
      <c r="AP14808" s="5"/>
      <c r="AQ14808" s="5"/>
      <c r="AR14808" s="5"/>
      <c r="AS14808" s="5"/>
      <c r="AT14808" s="3"/>
      <c r="AU14808" s="5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</row>
    <row r="14809" spans="1:57" x14ac:dyDescent="0.25">
      <c r="A14809" s="2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5"/>
      <c r="AK14809" s="5"/>
      <c r="AL14809" s="3"/>
      <c r="AM14809" s="3"/>
      <c r="AN14809" s="5"/>
      <c r="AO14809" s="5"/>
      <c r="AP14809" s="5"/>
      <c r="AQ14809" s="5"/>
      <c r="AR14809" s="5"/>
      <c r="AS14809" s="5"/>
      <c r="AT14809" s="3"/>
      <c r="AU14809" s="5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</row>
    <row r="14810" spans="1:57" x14ac:dyDescent="0.25">
      <c r="A14810" s="2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5"/>
      <c r="AK14810" s="5"/>
      <c r="AL14810" s="3"/>
      <c r="AM14810" s="3"/>
      <c r="AN14810" s="5"/>
      <c r="AO14810" s="5"/>
      <c r="AP14810" s="5"/>
      <c r="AQ14810" s="5"/>
      <c r="AR14810" s="5"/>
      <c r="AS14810" s="5"/>
      <c r="AT14810" s="3"/>
      <c r="AU14810" s="5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</row>
    <row r="14811" spans="1:57" x14ac:dyDescent="0.25">
      <c r="A14811" s="2"/>
      <c r="B14811" s="5"/>
      <c r="C14811" s="5"/>
      <c r="D14811" s="5"/>
      <c r="E14811" s="5"/>
      <c r="F14811" s="5"/>
      <c r="G14811" s="5"/>
      <c r="H14811" s="5"/>
      <c r="I14811" s="3"/>
      <c r="J14811" s="5"/>
      <c r="K14811" s="5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5"/>
      <c r="AK14811" s="5"/>
      <c r="AL14811" s="3"/>
      <c r="AM14811" s="3"/>
      <c r="AN14811" s="5"/>
      <c r="AO14811" s="5"/>
      <c r="AP14811" s="5"/>
      <c r="AQ14811" s="5"/>
      <c r="AR14811" s="5"/>
      <c r="AS14811" s="5"/>
      <c r="AT14811" s="3"/>
      <c r="AU14811" s="5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</row>
    <row r="14812" spans="1:57" x14ac:dyDescent="0.25">
      <c r="A14812" s="2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5"/>
      <c r="AK14812" s="5"/>
      <c r="AL14812" s="3"/>
      <c r="AM14812" s="3"/>
      <c r="AN14812" s="5"/>
      <c r="AO14812" s="5"/>
      <c r="AP14812" s="5"/>
      <c r="AQ14812" s="5"/>
      <c r="AR14812" s="5"/>
      <c r="AS14812" s="5"/>
      <c r="AT14812" s="3"/>
      <c r="AU14812" s="5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</row>
    <row r="14813" spans="1:57" x14ac:dyDescent="0.25">
      <c r="A14813" s="2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5"/>
      <c r="AK14813" s="5"/>
      <c r="AL14813" s="3"/>
      <c r="AM14813" s="3"/>
      <c r="AN14813" s="5"/>
      <c r="AO14813" s="5"/>
      <c r="AP14813" s="5"/>
      <c r="AQ14813" s="5"/>
      <c r="AR14813" s="5"/>
      <c r="AS14813" s="5"/>
      <c r="AT14813" s="3"/>
      <c r="AU14813" s="5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</row>
    <row r="14814" spans="1:57" x14ac:dyDescent="0.25">
      <c r="A14814" s="2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5"/>
      <c r="AK14814" s="5"/>
      <c r="AL14814" s="3"/>
      <c r="AM14814" s="3"/>
      <c r="AN14814" s="5"/>
      <c r="AO14814" s="5"/>
      <c r="AP14814" s="5"/>
      <c r="AQ14814" s="5"/>
      <c r="AR14814" s="5"/>
      <c r="AS14814" s="5"/>
      <c r="AT14814" s="3"/>
      <c r="AU14814" s="5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</row>
    <row r="14815" spans="1:57" x14ac:dyDescent="0.25">
      <c r="A14815" s="2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5"/>
      <c r="AK14815" s="5"/>
      <c r="AL14815" s="3"/>
      <c r="AM14815" s="3"/>
      <c r="AN14815" s="5"/>
      <c r="AO14815" s="5"/>
      <c r="AP14815" s="5"/>
      <c r="AQ14815" s="5"/>
      <c r="AR14815" s="5"/>
      <c r="AS14815" s="5"/>
      <c r="AT14815" s="3"/>
      <c r="AU14815" s="5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</row>
    <row r="14816" spans="1:57" x14ac:dyDescent="0.25">
      <c r="A14816" s="2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5"/>
      <c r="AK14816" s="5"/>
      <c r="AL14816" s="3"/>
      <c r="AM14816" s="3"/>
      <c r="AN14816" s="5"/>
      <c r="AO14816" s="5"/>
      <c r="AP14816" s="5"/>
      <c r="AQ14816" s="5"/>
      <c r="AR14816" s="5"/>
      <c r="AS14816" s="5"/>
      <c r="AT14816" s="3"/>
      <c r="AU14816" s="5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</row>
    <row r="14817" spans="1:57" x14ac:dyDescent="0.25">
      <c r="A14817" s="2"/>
      <c r="B14817" s="5"/>
      <c r="C14817" s="5"/>
      <c r="D14817" s="5"/>
      <c r="E14817" s="5"/>
      <c r="F14817" s="5"/>
      <c r="G14817" s="5"/>
      <c r="H14817" s="5"/>
      <c r="I14817" s="3"/>
      <c r="J14817" s="5"/>
      <c r="K14817" s="5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5"/>
      <c r="AK14817" s="5"/>
      <c r="AL14817" s="3"/>
      <c r="AM14817" s="3"/>
      <c r="AN14817" s="5"/>
      <c r="AO14817" s="5"/>
      <c r="AP14817" s="5"/>
      <c r="AQ14817" s="5"/>
      <c r="AR14817" s="5"/>
      <c r="AS14817" s="5"/>
      <c r="AT14817" s="3"/>
      <c r="AU14817" s="5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</row>
    <row r="14818" spans="1:57" x14ac:dyDescent="0.25">
      <c r="A14818" s="2"/>
      <c r="B14818" s="5"/>
      <c r="C14818" s="5"/>
      <c r="D14818" s="5"/>
      <c r="E14818" s="5"/>
      <c r="F14818" s="5"/>
      <c r="G14818" s="5"/>
      <c r="H14818" s="5"/>
      <c r="I14818" s="3"/>
      <c r="J14818" s="5"/>
      <c r="K14818" s="5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5"/>
      <c r="AK14818" s="5"/>
      <c r="AL14818" s="3"/>
      <c r="AM14818" s="3"/>
      <c r="AN14818" s="5"/>
      <c r="AO14818" s="5"/>
      <c r="AP14818" s="5"/>
      <c r="AQ14818" s="5"/>
      <c r="AR14818" s="5"/>
      <c r="AS14818" s="5"/>
      <c r="AT14818" s="3"/>
      <c r="AU14818" s="5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</row>
    <row r="14819" spans="1:57" x14ac:dyDescent="0.25">
      <c r="A14819" s="2"/>
      <c r="B14819" s="5"/>
      <c r="C14819" s="5"/>
      <c r="D14819" s="5"/>
      <c r="E14819" s="5"/>
      <c r="F14819" s="5"/>
      <c r="G14819" s="5"/>
      <c r="H14819" s="5"/>
      <c r="I14819" s="3"/>
      <c r="J14819" s="5"/>
      <c r="K14819" s="5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5"/>
      <c r="AK14819" s="5"/>
      <c r="AL14819" s="3"/>
      <c r="AM14819" s="3"/>
      <c r="AN14819" s="5"/>
      <c r="AO14819" s="5"/>
      <c r="AP14819" s="5"/>
      <c r="AQ14819" s="5"/>
      <c r="AR14819" s="5"/>
      <c r="AS14819" s="5"/>
      <c r="AT14819" s="3"/>
      <c r="AU14819" s="5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</row>
    <row r="14820" spans="1:57" x14ac:dyDescent="0.25">
      <c r="A14820" s="2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5"/>
      <c r="AK14820" s="5"/>
      <c r="AL14820" s="3"/>
      <c r="AM14820" s="3"/>
      <c r="AN14820" s="5"/>
      <c r="AO14820" s="5"/>
      <c r="AP14820" s="5"/>
      <c r="AQ14820" s="5"/>
      <c r="AR14820" s="5"/>
      <c r="AS14820" s="5"/>
      <c r="AT14820" s="3"/>
      <c r="AU14820" s="5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</row>
    <row r="14821" spans="1:57" x14ac:dyDescent="0.25">
      <c r="A14821" s="2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5"/>
      <c r="AK14821" s="5"/>
      <c r="AL14821" s="3"/>
      <c r="AM14821" s="3"/>
      <c r="AN14821" s="5"/>
      <c r="AO14821" s="5"/>
      <c r="AP14821" s="5"/>
      <c r="AQ14821" s="5"/>
      <c r="AR14821" s="5"/>
      <c r="AS14821" s="5"/>
      <c r="AT14821" s="3"/>
      <c r="AU14821" s="5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</row>
    <row r="14822" spans="1:57" x14ac:dyDescent="0.25">
      <c r="A14822" s="2"/>
      <c r="B14822" s="5"/>
      <c r="C14822" s="5"/>
      <c r="D14822" s="5"/>
      <c r="E14822" s="5"/>
      <c r="F14822" s="5"/>
      <c r="G14822" s="5"/>
      <c r="H14822" s="5"/>
      <c r="I14822" s="3"/>
      <c r="J14822" s="5"/>
      <c r="K14822" s="5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5"/>
      <c r="AK14822" s="5"/>
      <c r="AL14822" s="3"/>
      <c r="AM14822" s="3"/>
      <c r="AN14822" s="5"/>
      <c r="AO14822" s="5"/>
      <c r="AP14822" s="5"/>
      <c r="AQ14822" s="5"/>
      <c r="AR14822" s="5"/>
      <c r="AS14822" s="5"/>
      <c r="AT14822" s="3"/>
      <c r="AU14822" s="5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</row>
    <row r="14823" spans="1:57" x14ac:dyDescent="0.25">
      <c r="A14823" s="2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5"/>
      <c r="AK14823" s="5"/>
      <c r="AL14823" s="3"/>
      <c r="AM14823" s="3"/>
      <c r="AN14823" s="5"/>
      <c r="AO14823" s="5"/>
      <c r="AP14823" s="5"/>
      <c r="AQ14823" s="5"/>
      <c r="AR14823" s="5"/>
      <c r="AS14823" s="5"/>
      <c r="AT14823" s="3"/>
      <c r="AU14823" s="5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</row>
    <row r="14824" spans="1:57" x14ac:dyDescent="0.25">
      <c r="A14824" s="2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5"/>
      <c r="AK14824" s="5"/>
      <c r="AL14824" s="3"/>
      <c r="AM14824" s="3"/>
      <c r="AN14824" s="5"/>
      <c r="AO14824" s="5"/>
      <c r="AP14824" s="5"/>
      <c r="AQ14824" s="5"/>
      <c r="AR14824" s="5"/>
      <c r="AS14824" s="5"/>
      <c r="AT14824" s="3"/>
      <c r="AU14824" s="5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</row>
    <row r="14825" spans="1:57" x14ac:dyDescent="0.25">
      <c r="A14825" s="2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5"/>
      <c r="AK14825" s="5"/>
      <c r="AL14825" s="3"/>
      <c r="AM14825" s="3"/>
      <c r="AN14825" s="5"/>
      <c r="AO14825" s="5"/>
      <c r="AP14825" s="5"/>
      <c r="AQ14825" s="5"/>
      <c r="AR14825" s="5"/>
      <c r="AS14825" s="5"/>
      <c r="AT14825" s="3"/>
      <c r="AU14825" s="5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</row>
    <row r="14826" spans="1:57" x14ac:dyDescent="0.25">
      <c r="A14826" s="2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5"/>
      <c r="AK14826" s="5"/>
      <c r="AL14826" s="3"/>
      <c r="AM14826" s="3"/>
      <c r="AN14826" s="5"/>
      <c r="AO14826" s="5"/>
      <c r="AP14826" s="5"/>
      <c r="AQ14826" s="5"/>
      <c r="AR14826" s="5"/>
      <c r="AS14826" s="5"/>
      <c r="AT14826" s="3"/>
      <c r="AU14826" s="5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</row>
    <row r="14827" spans="1:57" x14ac:dyDescent="0.25">
      <c r="A14827" s="2"/>
      <c r="B14827" s="5"/>
      <c r="C14827" s="5"/>
      <c r="D14827" s="5"/>
      <c r="E14827" s="5"/>
      <c r="F14827" s="5"/>
      <c r="G14827" s="5"/>
      <c r="H14827" s="5"/>
      <c r="I14827" s="3"/>
      <c r="J14827" s="5"/>
      <c r="K14827" s="5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5"/>
      <c r="AK14827" s="5"/>
      <c r="AL14827" s="3"/>
      <c r="AM14827" s="3"/>
      <c r="AN14827" s="5"/>
      <c r="AO14827" s="5"/>
      <c r="AP14827" s="5"/>
      <c r="AQ14827" s="5"/>
      <c r="AR14827" s="5"/>
      <c r="AS14827" s="5"/>
      <c r="AT14827" s="3"/>
      <c r="AU14827" s="5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</row>
    <row r="14828" spans="1:57" x14ac:dyDescent="0.25">
      <c r="A14828" s="2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5"/>
      <c r="AK14828" s="5"/>
      <c r="AL14828" s="3"/>
      <c r="AM14828" s="3"/>
      <c r="AN14828" s="5"/>
      <c r="AO14828" s="5"/>
      <c r="AP14828" s="5"/>
      <c r="AQ14828" s="5"/>
      <c r="AR14828" s="5"/>
      <c r="AS14828" s="5"/>
      <c r="AT14828" s="3"/>
      <c r="AU14828" s="5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</row>
    <row r="14829" spans="1:57" x14ac:dyDescent="0.25">
      <c r="A14829" s="2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5"/>
      <c r="AK14829" s="5"/>
      <c r="AL14829" s="3"/>
      <c r="AM14829" s="3"/>
      <c r="AN14829" s="5"/>
      <c r="AO14829" s="5"/>
      <c r="AP14829" s="5"/>
      <c r="AQ14829" s="5"/>
      <c r="AR14829" s="5"/>
      <c r="AS14829" s="5"/>
      <c r="AT14829" s="3"/>
      <c r="AU14829" s="5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</row>
    <row r="14830" spans="1:57" x14ac:dyDescent="0.25">
      <c r="A14830" s="2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5"/>
      <c r="AK14830" s="5"/>
      <c r="AL14830" s="3"/>
      <c r="AM14830" s="3"/>
      <c r="AN14830" s="5"/>
      <c r="AO14830" s="5"/>
      <c r="AP14830" s="5"/>
      <c r="AQ14830" s="5"/>
      <c r="AR14830" s="5"/>
      <c r="AS14830" s="5"/>
      <c r="AT14830" s="3"/>
      <c r="AU14830" s="5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</row>
    <row r="14831" spans="1:57" x14ac:dyDescent="0.25">
      <c r="A14831" s="2"/>
      <c r="B14831" s="5"/>
      <c r="C14831" s="5"/>
      <c r="D14831" s="5"/>
      <c r="E14831" s="5"/>
      <c r="F14831" s="5"/>
      <c r="G14831" s="5"/>
      <c r="H14831" s="5"/>
      <c r="I14831" s="3"/>
      <c r="J14831" s="5"/>
      <c r="K14831" s="5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5"/>
      <c r="AK14831" s="5"/>
      <c r="AL14831" s="3"/>
      <c r="AM14831" s="3"/>
      <c r="AN14831" s="5"/>
      <c r="AO14831" s="5"/>
      <c r="AP14831" s="5"/>
      <c r="AQ14831" s="5"/>
      <c r="AR14831" s="5"/>
      <c r="AS14831" s="5"/>
      <c r="AT14831" s="3"/>
      <c r="AU14831" s="5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</row>
    <row r="14832" spans="1:57" x14ac:dyDescent="0.25">
      <c r="A14832" s="2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5"/>
      <c r="AK14832" s="5"/>
      <c r="AL14832" s="3"/>
      <c r="AM14832" s="3"/>
      <c r="AN14832" s="5"/>
      <c r="AO14832" s="5"/>
      <c r="AP14832" s="5"/>
      <c r="AQ14832" s="5"/>
      <c r="AR14832" s="5"/>
      <c r="AS14832" s="5"/>
      <c r="AT14832" s="3"/>
      <c r="AU14832" s="5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</row>
    <row r="14833" spans="1:57" x14ac:dyDescent="0.25">
      <c r="A14833" s="2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5"/>
      <c r="AK14833" s="5"/>
      <c r="AL14833" s="3"/>
      <c r="AM14833" s="3"/>
      <c r="AN14833" s="5"/>
      <c r="AO14833" s="5"/>
      <c r="AP14833" s="5"/>
      <c r="AQ14833" s="5"/>
      <c r="AR14833" s="5"/>
      <c r="AS14833" s="5"/>
      <c r="AT14833" s="3"/>
      <c r="AU14833" s="5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</row>
    <row r="14834" spans="1:57" x14ac:dyDescent="0.25">
      <c r="A14834" s="2"/>
      <c r="B14834" s="5"/>
      <c r="C14834" s="5"/>
      <c r="D14834" s="5"/>
      <c r="E14834" s="5"/>
      <c r="F14834" s="5"/>
      <c r="G14834" s="5"/>
      <c r="H14834" s="5"/>
      <c r="I14834" s="3"/>
      <c r="J14834" s="5"/>
      <c r="K14834" s="5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5"/>
      <c r="AK14834" s="5"/>
      <c r="AL14834" s="3"/>
      <c r="AM14834" s="3"/>
      <c r="AN14834" s="5"/>
      <c r="AO14834" s="5"/>
      <c r="AP14834" s="5"/>
      <c r="AQ14834" s="5"/>
      <c r="AR14834" s="5"/>
      <c r="AS14834" s="5"/>
      <c r="AT14834" s="3"/>
      <c r="AU14834" s="5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</row>
    <row r="14835" spans="1:57" x14ac:dyDescent="0.25">
      <c r="A14835" s="2"/>
      <c r="B14835" s="5"/>
      <c r="C14835" s="5"/>
      <c r="D14835" s="5"/>
      <c r="E14835" s="5"/>
      <c r="F14835" s="5"/>
      <c r="G14835" s="5"/>
      <c r="H14835" s="5"/>
      <c r="I14835" s="3"/>
      <c r="J14835" s="5"/>
      <c r="K14835" s="5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5"/>
      <c r="AK14835" s="5"/>
      <c r="AL14835" s="3"/>
      <c r="AM14835" s="3"/>
      <c r="AN14835" s="5"/>
      <c r="AO14835" s="5"/>
      <c r="AP14835" s="5"/>
      <c r="AQ14835" s="5"/>
      <c r="AR14835" s="5"/>
      <c r="AS14835" s="5"/>
      <c r="AT14835" s="3"/>
      <c r="AU14835" s="5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</row>
    <row r="14836" spans="1:57" x14ac:dyDescent="0.25">
      <c r="A14836" s="2"/>
      <c r="B14836" s="5"/>
      <c r="C14836" s="5"/>
      <c r="D14836" s="5"/>
      <c r="E14836" s="5"/>
      <c r="F14836" s="5"/>
      <c r="G14836" s="5"/>
      <c r="H14836" s="5"/>
      <c r="I14836" s="3"/>
      <c r="J14836" s="5"/>
      <c r="K14836" s="5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5"/>
      <c r="AK14836" s="5"/>
      <c r="AL14836" s="3"/>
      <c r="AM14836" s="3"/>
      <c r="AN14836" s="5"/>
      <c r="AO14836" s="5"/>
      <c r="AP14836" s="5"/>
      <c r="AQ14836" s="5"/>
      <c r="AR14836" s="5"/>
      <c r="AS14836" s="5"/>
      <c r="AT14836" s="3"/>
      <c r="AU14836" s="5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</row>
    <row r="14837" spans="1:57" x14ac:dyDescent="0.25">
      <c r="A14837" s="2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5"/>
      <c r="AK14837" s="5"/>
      <c r="AL14837" s="3"/>
      <c r="AM14837" s="3"/>
      <c r="AN14837" s="5"/>
      <c r="AO14837" s="5"/>
      <c r="AP14837" s="5"/>
      <c r="AQ14837" s="5"/>
      <c r="AR14837" s="5"/>
      <c r="AS14837" s="5"/>
      <c r="AT14837" s="3"/>
      <c r="AU14837" s="5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</row>
    <row r="14838" spans="1:57" x14ac:dyDescent="0.25">
      <c r="A14838" s="2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5"/>
      <c r="AK14838" s="5"/>
      <c r="AL14838" s="3"/>
      <c r="AM14838" s="3"/>
      <c r="AN14838" s="5"/>
      <c r="AO14838" s="5"/>
      <c r="AP14838" s="5"/>
      <c r="AQ14838" s="5"/>
      <c r="AR14838" s="5"/>
      <c r="AS14838" s="5"/>
      <c r="AT14838" s="3"/>
      <c r="AU14838" s="5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</row>
    <row r="14839" spans="1:57" x14ac:dyDescent="0.25">
      <c r="A14839" s="2"/>
      <c r="B14839" s="5"/>
      <c r="C14839" s="5"/>
      <c r="D14839" s="5"/>
      <c r="E14839" s="5"/>
      <c r="F14839" s="5"/>
      <c r="G14839" s="5"/>
      <c r="H14839" s="5"/>
      <c r="I14839" s="3"/>
      <c r="J14839" s="5"/>
      <c r="K14839" s="5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5"/>
      <c r="AK14839" s="5"/>
      <c r="AL14839" s="3"/>
      <c r="AM14839" s="3"/>
      <c r="AN14839" s="5"/>
      <c r="AO14839" s="5"/>
      <c r="AP14839" s="5"/>
      <c r="AQ14839" s="5"/>
      <c r="AR14839" s="5"/>
      <c r="AS14839" s="5"/>
      <c r="AT14839" s="3"/>
      <c r="AU14839" s="5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</row>
    <row r="14840" spans="1:57" x14ac:dyDescent="0.25">
      <c r="A14840" s="2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5"/>
      <c r="AK14840" s="5"/>
      <c r="AL14840" s="3"/>
      <c r="AM14840" s="3"/>
      <c r="AN14840" s="5"/>
      <c r="AO14840" s="5"/>
      <c r="AP14840" s="5"/>
      <c r="AQ14840" s="5"/>
      <c r="AR14840" s="5"/>
      <c r="AS14840" s="5"/>
      <c r="AT14840" s="3"/>
      <c r="AU14840" s="5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</row>
    <row r="14841" spans="1:57" x14ac:dyDescent="0.25">
      <c r="A14841" s="2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5"/>
      <c r="AK14841" s="5"/>
      <c r="AL14841" s="3"/>
      <c r="AM14841" s="3"/>
      <c r="AN14841" s="5"/>
      <c r="AO14841" s="5"/>
      <c r="AP14841" s="5"/>
      <c r="AQ14841" s="5"/>
      <c r="AR14841" s="5"/>
      <c r="AS14841" s="5"/>
      <c r="AT14841" s="3"/>
      <c r="AU14841" s="5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</row>
    <row r="14842" spans="1:57" x14ac:dyDescent="0.25">
      <c r="A14842" s="2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5"/>
      <c r="AK14842" s="5"/>
      <c r="AL14842" s="3"/>
      <c r="AM14842" s="3"/>
      <c r="AN14842" s="5"/>
      <c r="AO14842" s="5"/>
      <c r="AP14842" s="5"/>
      <c r="AQ14842" s="5"/>
      <c r="AR14842" s="5"/>
      <c r="AS14842" s="5"/>
      <c r="AT14842" s="3"/>
      <c r="AU14842" s="5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</row>
    <row r="14843" spans="1:57" x14ac:dyDescent="0.25">
      <c r="A14843" s="2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5"/>
      <c r="AK14843" s="5"/>
      <c r="AL14843" s="3"/>
      <c r="AM14843" s="3"/>
      <c r="AN14843" s="5"/>
      <c r="AO14843" s="5"/>
      <c r="AP14843" s="5"/>
      <c r="AQ14843" s="5"/>
      <c r="AR14843" s="5"/>
      <c r="AS14843" s="5"/>
      <c r="AT14843" s="3"/>
      <c r="AU14843" s="5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</row>
    <row r="14844" spans="1:57" x14ac:dyDescent="0.25">
      <c r="A14844" s="2"/>
      <c r="B14844" s="5"/>
      <c r="C14844" s="5"/>
      <c r="D14844" s="5"/>
      <c r="E14844" s="5"/>
      <c r="F14844" s="5"/>
      <c r="G14844" s="5"/>
      <c r="H14844" s="5"/>
      <c r="I14844" s="3"/>
      <c r="J14844" s="5"/>
      <c r="K14844" s="5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5"/>
      <c r="AK14844" s="5"/>
      <c r="AL14844" s="3"/>
      <c r="AM14844" s="3"/>
      <c r="AN14844" s="5"/>
      <c r="AO14844" s="5"/>
      <c r="AP14844" s="5"/>
      <c r="AQ14844" s="5"/>
      <c r="AR14844" s="5"/>
      <c r="AS14844" s="5"/>
      <c r="AT14844" s="3"/>
      <c r="AU14844" s="5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</row>
    <row r="14845" spans="1:57" x14ac:dyDescent="0.25">
      <c r="A14845" s="2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5"/>
      <c r="AK14845" s="5"/>
      <c r="AL14845" s="3"/>
      <c r="AM14845" s="3"/>
      <c r="AN14845" s="5"/>
      <c r="AO14845" s="5"/>
      <c r="AP14845" s="5"/>
      <c r="AQ14845" s="5"/>
      <c r="AR14845" s="5"/>
      <c r="AS14845" s="5"/>
      <c r="AT14845" s="3"/>
      <c r="AU14845" s="5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</row>
    <row r="14846" spans="1:57" x14ac:dyDescent="0.25">
      <c r="A14846" s="2"/>
      <c r="B14846" s="5"/>
      <c r="C14846" s="5"/>
      <c r="D14846" s="5"/>
      <c r="E14846" s="5"/>
      <c r="F14846" s="5"/>
      <c r="G14846" s="5"/>
      <c r="H14846" s="5"/>
      <c r="I14846" s="3"/>
      <c r="J14846" s="5"/>
      <c r="K14846" s="5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5"/>
      <c r="AK14846" s="5"/>
      <c r="AL14846" s="3"/>
      <c r="AM14846" s="3"/>
      <c r="AN14846" s="5"/>
      <c r="AO14846" s="5"/>
      <c r="AP14846" s="5"/>
      <c r="AQ14846" s="5"/>
      <c r="AR14846" s="5"/>
      <c r="AS14846" s="5"/>
      <c r="AT14846" s="3"/>
      <c r="AU14846" s="5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</row>
    <row r="14847" spans="1:57" x14ac:dyDescent="0.25">
      <c r="A14847" s="2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5"/>
      <c r="AK14847" s="5"/>
      <c r="AL14847" s="3"/>
      <c r="AM14847" s="3"/>
      <c r="AN14847" s="5"/>
      <c r="AO14847" s="5"/>
      <c r="AP14847" s="5"/>
      <c r="AQ14847" s="5"/>
      <c r="AR14847" s="5"/>
      <c r="AS14847" s="5"/>
      <c r="AT14847" s="3"/>
      <c r="AU14847" s="5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</row>
    <row r="14848" spans="1:57" x14ac:dyDescent="0.25">
      <c r="A14848" s="2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5"/>
      <c r="AK14848" s="5"/>
      <c r="AL14848" s="3"/>
      <c r="AM14848" s="3"/>
      <c r="AN14848" s="5"/>
      <c r="AO14848" s="5"/>
      <c r="AP14848" s="5"/>
      <c r="AQ14848" s="5"/>
      <c r="AR14848" s="5"/>
      <c r="AS14848" s="5"/>
      <c r="AT14848" s="3"/>
      <c r="AU14848" s="5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</row>
    <row r="14849" spans="1:57" x14ac:dyDescent="0.25">
      <c r="A14849" s="2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5"/>
      <c r="AK14849" s="5"/>
      <c r="AL14849" s="3"/>
      <c r="AM14849" s="3"/>
      <c r="AN14849" s="5"/>
      <c r="AO14849" s="5"/>
      <c r="AP14849" s="5"/>
      <c r="AQ14849" s="5"/>
      <c r="AR14849" s="5"/>
      <c r="AS14849" s="5"/>
      <c r="AT14849" s="3"/>
      <c r="AU14849" s="5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</row>
    <row r="14850" spans="1:57" x14ac:dyDescent="0.25">
      <c r="A14850" s="2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5"/>
      <c r="AK14850" s="5"/>
      <c r="AL14850" s="3"/>
      <c r="AM14850" s="3"/>
      <c r="AN14850" s="5"/>
      <c r="AO14850" s="5"/>
      <c r="AP14850" s="5"/>
      <c r="AQ14850" s="5"/>
      <c r="AR14850" s="5"/>
      <c r="AS14850" s="5"/>
      <c r="AT14850" s="3"/>
      <c r="AU14850" s="5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</row>
    <row r="14851" spans="1:57" x14ac:dyDescent="0.25">
      <c r="A14851" s="2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5"/>
      <c r="AK14851" s="5"/>
      <c r="AL14851" s="3"/>
      <c r="AM14851" s="3"/>
      <c r="AN14851" s="5"/>
      <c r="AO14851" s="5"/>
      <c r="AP14851" s="5"/>
      <c r="AQ14851" s="5"/>
      <c r="AR14851" s="5"/>
      <c r="AS14851" s="5"/>
      <c r="AT14851" s="3"/>
      <c r="AU14851" s="5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</row>
    <row r="14852" spans="1:57" x14ac:dyDescent="0.25">
      <c r="A14852" s="2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5"/>
      <c r="AK14852" s="5"/>
      <c r="AL14852" s="3"/>
      <c r="AM14852" s="3"/>
      <c r="AN14852" s="5"/>
      <c r="AO14852" s="5"/>
      <c r="AP14852" s="5"/>
      <c r="AQ14852" s="5"/>
      <c r="AR14852" s="5"/>
      <c r="AS14852" s="5"/>
      <c r="AT14852" s="3"/>
      <c r="AU14852" s="5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</row>
    <row r="14853" spans="1:57" x14ac:dyDescent="0.25">
      <c r="A14853" s="2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5"/>
      <c r="AK14853" s="5"/>
      <c r="AL14853" s="3"/>
      <c r="AM14853" s="3"/>
      <c r="AN14853" s="5"/>
      <c r="AO14853" s="5"/>
      <c r="AP14853" s="5"/>
      <c r="AQ14853" s="5"/>
      <c r="AR14853" s="5"/>
      <c r="AS14853" s="5"/>
      <c r="AT14853" s="3"/>
      <c r="AU14853" s="5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</row>
    <row r="14854" spans="1:57" x14ac:dyDescent="0.25">
      <c r="A14854" s="2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5"/>
      <c r="AK14854" s="5"/>
      <c r="AL14854" s="3"/>
      <c r="AM14854" s="3"/>
      <c r="AN14854" s="5"/>
      <c r="AO14854" s="5"/>
      <c r="AP14854" s="5"/>
      <c r="AQ14854" s="5"/>
      <c r="AR14854" s="5"/>
      <c r="AS14854" s="5"/>
      <c r="AT14854" s="3"/>
      <c r="AU14854" s="5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</row>
    <row r="14855" spans="1:57" x14ac:dyDescent="0.25">
      <c r="A14855" s="2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5"/>
      <c r="AK14855" s="5"/>
      <c r="AL14855" s="3"/>
      <c r="AM14855" s="3"/>
      <c r="AN14855" s="5"/>
      <c r="AO14855" s="5"/>
      <c r="AP14855" s="5"/>
      <c r="AQ14855" s="5"/>
      <c r="AR14855" s="5"/>
      <c r="AS14855" s="5"/>
      <c r="AT14855" s="3"/>
      <c r="AU14855" s="5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</row>
    <row r="14856" spans="1:57" x14ac:dyDescent="0.25">
      <c r="A14856" s="2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5"/>
      <c r="AK14856" s="5"/>
      <c r="AL14856" s="3"/>
      <c r="AM14856" s="3"/>
      <c r="AN14856" s="5"/>
      <c r="AO14856" s="5"/>
      <c r="AP14856" s="5"/>
      <c r="AQ14856" s="5"/>
      <c r="AR14856" s="5"/>
      <c r="AS14856" s="5"/>
      <c r="AT14856" s="3"/>
      <c r="AU14856" s="5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</row>
    <row r="14857" spans="1:57" x14ac:dyDescent="0.25">
      <c r="A14857" s="2"/>
      <c r="B14857" s="5"/>
      <c r="C14857" s="5"/>
      <c r="D14857" s="5"/>
      <c r="E14857" s="5"/>
      <c r="F14857" s="5"/>
      <c r="G14857" s="5"/>
      <c r="H14857" s="5"/>
      <c r="I14857" s="3"/>
      <c r="J14857" s="5"/>
      <c r="K14857" s="5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5"/>
      <c r="AK14857" s="5"/>
      <c r="AL14857" s="3"/>
      <c r="AM14857" s="3"/>
      <c r="AN14857" s="5"/>
      <c r="AO14857" s="5"/>
      <c r="AP14857" s="5"/>
      <c r="AQ14857" s="5"/>
      <c r="AR14857" s="5"/>
      <c r="AS14857" s="5"/>
      <c r="AT14857" s="3"/>
      <c r="AU14857" s="5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</row>
    <row r="14858" spans="1:57" x14ac:dyDescent="0.25">
      <c r="A14858" s="2"/>
      <c r="B14858" s="5"/>
      <c r="C14858" s="5"/>
      <c r="D14858" s="5"/>
      <c r="E14858" s="5"/>
      <c r="F14858" s="5"/>
      <c r="G14858" s="5"/>
      <c r="H14858" s="5"/>
      <c r="I14858" s="3"/>
      <c r="J14858" s="5"/>
      <c r="K14858" s="5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5"/>
      <c r="AK14858" s="5"/>
      <c r="AL14858" s="3"/>
      <c r="AM14858" s="3"/>
      <c r="AN14858" s="5"/>
      <c r="AO14858" s="5"/>
      <c r="AP14858" s="5"/>
      <c r="AQ14858" s="5"/>
      <c r="AR14858" s="5"/>
      <c r="AS14858" s="5"/>
      <c r="AT14858" s="3"/>
      <c r="AU14858" s="5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</row>
    <row r="14859" spans="1:57" x14ac:dyDescent="0.25">
      <c r="A14859" s="2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5"/>
      <c r="AK14859" s="5"/>
      <c r="AL14859" s="3"/>
      <c r="AM14859" s="3"/>
      <c r="AN14859" s="5"/>
      <c r="AO14859" s="5"/>
      <c r="AP14859" s="5"/>
      <c r="AQ14859" s="5"/>
      <c r="AR14859" s="5"/>
      <c r="AS14859" s="5"/>
      <c r="AT14859" s="3"/>
      <c r="AU14859" s="5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</row>
    <row r="14860" spans="1:57" x14ac:dyDescent="0.25">
      <c r="A14860" s="2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AK14860" s="3"/>
      <c r="AL14860" s="3"/>
      <c r="AM14860" s="3"/>
      <c r="AN14860" s="5"/>
      <c r="AO14860" s="5"/>
      <c r="AP14860" s="5"/>
      <c r="AQ14860" s="5"/>
      <c r="AR14860" s="5"/>
      <c r="AS14860" s="5"/>
      <c r="AT14860" s="3"/>
      <c r="AU14860" s="5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</row>
    <row r="14861" spans="1:57" x14ac:dyDescent="0.25">
      <c r="A14861" s="2"/>
      <c r="B14861" s="5"/>
      <c r="C14861" s="5"/>
      <c r="D14861" s="5"/>
      <c r="E14861" s="5"/>
      <c r="F14861" s="5"/>
      <c r="G14861" s="5"/>
      <c r="H14861" s="5"/>
      <c r="I14861" s="3"/>
      <c r="J14861" s="5"/>
      <c r="K14861" s="5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5"/>
      <c r="AK14861" s="5"/>
      <c r="AL14861" s="3"/>
      <c r="AM14861" s="3"/>
      <c r="AN14861" s="5"/>
      <c r="AO14861" s="5"/>
      <c r="AP14861" s="5"/>
      <c r="AQ14861" s="5"/>
      <c r="AR14861" s="5"/>
      <c r="AS14861" s="5"/>
      <c r="AT14861" s="3"/>
      <c r="AU14861" s="5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</row>
    <row r="14862" spans="1:57" x14ac:dyDescent="0.25">
      <c r="A14862" s="2"/>
      <c r="B14862" s="5"/>
      <c r="C14862" s="5"/>
      <c r="D14862" s="5"/>
      <c r="E14862" s="5"/>
      <c r="F14862" s="5"/>
      <c r="G14862" s="5"/>
      <c r="H14862" s="5"/>
      <c r="I14862" s="3"/>
      <c r="J14862" s="5"/>
      <c r="K14862" s="5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5"/>
      <c r="AK14862" s="5"/>
      <c r="AL14862" s="3"/>
      <c r="AM14862" s="3"/>
      <c r="AN14862" s="5"/>
      <c r="AO14862" s="5"/>
      <c r="AP14862" s="5"/>
      <c r="AQ14862" s="5"/>
      <c r="AR14862" s="5"/>
      <c r="AS14862" s="5"/>
      <c r="AT14862" s="3"/>
      <c r="AU14862" s="5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</row>
    <row r="14863" spans="1:57" x14ac:dyDescent="0.25">
      <c r="A14863" s="2"/>
      <c r="B14863" s="5"/>
      <c r="C14863" s="5"/>
      <c r="D14863" s="5"/>
      <c r="E14863" s="5"/>
      <c r="F14863" s="5"/>
      <c r="G14863" s="5"/>
      <c r="H14863" s="5"/>
      <c r="I14863" s="3"/>
      <c r="J14863" s="5"/>
      <c r="K14863" s="5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AK14863" s="3"/>
      <c r="AL14863" s="3"/>
      <c r="AM14863" s="3"/>
      <c r="AN14863" s="5"/>
      <c r="AO14863" s="5"/>
      <c r="AP14863" s="5"/>
      <c r="AQ14863" s="5"/>
      <c r="AR14863" s="5"/>
      <c r="AS14863" s="5"/>
      <c r="AT14863" s="3"/>
      <c r="AU14863" s="5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</row>
    <row r="14864" spans="1:57" x14ac:dyDescent="0.25">
      <c r="A14864" s="2"/>
      <c r="B14864" s="5"/>
      <c r="C14864" s="5"/>
      <c r="D14864" s="5"/>
      <c r="E14864" s="5"/>
      <c r="F14864" s="5"/>
      <c r="G14864" s="5"/>
      <c r="H14864" s="5"/>
      <c r="I14864" s="5"/>
      <c r="J14864" s="5"/>
      <c r="K14864" s="5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AK14864" s="3"/>
      <c r="AL14864" s="3"/>
      <c r="AM14864" s="3"/>
      <c r="AN14864" s="5"/>
      <c r="AO14864" s="5"/>
      <c r="AP14864" s="5"/>
      <c r="AQ14864" s="5"/>
      <c r="AR14864" s="5"/>
      <c r="AS14864" s="5"/>
      <c r="AT14864" s="3"/>
      <c r="AU14864" s="5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</row>
    <row r="14865" spans="1:57" x14ac:dyDescent="0.25">
      <c r="A14865" s="2"/>
      <c r="B14865" s="5"/>
      <c r="C14865" s="5"/>
      <c r="D14865" s="5"/>
      <c r="E14865" s="5"/>
      <c r="F14865" s="5"/>
      <c r="G14865" s="5"/>
      <c r="H14865" s="5"/>
      <c r="I14865" s="3"/>
      <c r="J14865" s="5"/>
      <c r="K14865" s="5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AK14865" s="3"/>
      <c r="AL14865" s="3"/>
      <c r="AM14865" s="3"/>
      <c r="AN14865" s="5"/>
      <c r="AO14865" s="5"/>
      <c r="AP14865" s="5"/>
      <c r="AQ14865" s="5"/>
      <c r="AR14865" s="5"/>
      <c r="AS14865" s="5"/>
      <c r="AT14865" s="3"/>
      <c r="AU14865" s="5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</row>
    <row r="14866" spans="1:57" x14ac:dyDescent="0.25">
      <c r="A14866" s="2"/>
      <c r="B14866" s="5"/>
      <c r="C14866" s="5"/>
      <c r="D14866" s="5"/>
      <c r="E14866" s="5"/>
      <c r="F14866" s="5"/>
      <c r="G14866" s="5"/>
      <c r="H14866" s="5"/>
      <c r="I14866" s="3"/>
      <c r="J14866" s="5"/>
      <c r="K14866" s="5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5"/>
      <c r="AK14866" s="5"/>
      <c r="AL14866" s="3"/>
      <c r="AM14866" s="3"/>
      <c r="AN14866" s="5"/>
      <c r="AO14866" s="5"/>
      <c r="AP14866" s="5"/>
      <c r="AQ14866" s="5"/>
      <c r="AR14866" s="5"/>
      <c r="AS14866" s="5"/>
      <c r="AT14866" s="3"/>
      <c r="AU14866" s="5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</row>
    <row r="14867" spans="1:57" x14ac:dyDescent="0.25">
      <c r="A14867" s="2"/>
      <c r="B14867" s="5"/>
      <c r="C14867" s="5"/>
      <c r="D14867" s="5"/>
      <c r="E14867" s="5"/>
      <c r="F14867" s="5"/>
      <c r="G14867" s="5"/>
      <c r="H14867" s="5"/>
      <c r="I14867" s="3"/>
      <c r="J14867" s="5"/>
      <c r="K14867" s="5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5"/>
      <c r="AK14867" s="5"/>
      <c r="AL14867" s="3"/>
      <c r="AM14867" s="3"/>
      <c r="AN14867" s="5"/>
      <c r="AO14867" s="5"/>
      <c r="AP14867" s="5"/>
      <c r="AQ14867" s="5"/>
      <c r="AR14867" s="5"/>
      <c r="AS14867" s="5"/>
      <c r="AT14867" s="3"/>
      <c r="AU14867" s="5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</row>
    <row r="14868" spans="1:57" x14ac:dyDescent="0.25">
      <c r="A14868" s="2"/>
      <c r="B14868" s="5"/>
      <c r="C14868" s="5"/>
      <c r="D14868" s="5"/>
      <c r="E14868" s="5"/>
      <c r="F14868" s="5"/>
      <c r="G14868" s="5"/>
      <c r="H14868" s="5"/>
      <c r="I14868" s="3"/>
      <c r="J14868" s="5"/>
      <c r="K14868" s="5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AK14868" s="3"/>
      <c r="AL14868" s="3"/>
      <c r="AM14868" s="3"/>
      <c r="AN14868" s="5"/>
      <c r="AO14868" s="5"/>
      <c r="AP14868" s="5"/>
      <c r="AQ14868" s="5"/>
      <c r="AR14868" s="5"/>
      <c r="AS14868" s="5"/>
      <c r="AT14868" s="3"/>
      <c r="AU14868" s="5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</row>
    <row r="14869" spans="1:57" x14ac:dyDescent="0.25">
      <c r="A14869" s="2"/>
      <c r="B14869" s="5"/>
      <c r="C14869" s="5"/>
      <c r="D14869" s="5"/>
      <c r="E14869" s="5"/>
      <c r="F14869" s="5"/>
      <c r="G14869" s="5"/>
      <c r="H14869" s="5"/>
      <c r="I14869" s="5"/>
      <c r="J14869" s="5"/>
      <c r="K14869" s="5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AK14869" s="3"/>
      <c r="AL14869" s="3"/>
      <c r="AM14869" s="3"/>
      <c r="AN14869" s="5"/>
      <c r="AO14869" s="5"/>
      <c r="AP14869" s="5"/>
      <c r="AQ14869" s="5"/>
      <c r="AR14869" s="5"/>
      <c r="AS14869" s="5"/>
      <c r="AT14869" s="3"/>
      <c r="AU14869" s="5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</row>
    <row r="14870" spans="1:57" x14ac:dyDescent="0.25">
      <c r="A14870" s="2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AK14870" s="3"/>
      <c r="AL14870" s="3"/>
      <c r="AM14870" s="3"/>
      <c r="AN14870" s="5"/>
      <c r="AO14870" s="5"/>
      <c r="AP14870" s="5"/>
      <c r="AQ14870" s="5"/>
      <c r="AR14870" s="5"/>
      <c r="AS14870" s="5"/>
      <c r="AT14870" s="3"/>
      <c r="AU14870" s="5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</row>
    <row r="14871" spans="1:57" x14ac:dyDescent="0.25">
      <c r="A14871" s="2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5"/>
      <c r="AK14871" s="5"/>
      <c r="AL14871" s="3"/>
      <c r="AM14871" s="3"/>
      <c r="AN14871" s="5"/>
      <c r="AO14871" s="5"/>
      <c r="AP14871" s="5"/>
      <c r="AQ14871" s="5"/>
      <c r="AR14871" s="5"/>
      <c r="AS14871" s="5"/>
      <c r="AT14871" s="3"/>
      <c r="AU14871" s="5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</row>
    <row r="14872" spans="1:57" x14ac:dyDescent="0.25">
      <c r="A14872" s="2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5"/>
      <c r="AK14872" s="5"/>
      <c r="AL14872" s="3"/>
      <c r="AM14872" s="3"/>
      <c r="AN14872" s="5"/>
      <c r="AO14872" s="5"/>
      <c r="AP14872" s="5"/>
      <c r="AQ14872" s="5"/>
      <c r="AR14872" s="5"/>
      <c r="AS14872" s="5"/>
      <c r="AT14872" s="3"/>
      <c r="AU14872" s="5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</row>
    <row r="14873" spans="1:57" x14ac:dyDescent="0.25">
      <c r="A14873" s="2"/>
      <c r="B14873" s="5"/>
      <c r="C14873" s="5"/>
      <c r="D14873" s="5"/>
      <c r="E14873" s="5"/>
      <c r="F14873" s="5"/>
      <c r="G14873" s="5"/>
      <c r="H14873" s="5"/>
      <c r="I14873" s="5"/>
      <c r="J14873" s="5"/>
      <c r="K14873" s="5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AK14873" s="3"/>
      <c r="AL14873" s="3"/>
      <c r="AM14873" s="3"/>
      <c r="AN14873" s="5"/>
      <c r="AO14873" s="5"/>
      <c r="AP14873" s="5"/>
      <c r="AQ14873" s="5"/>
      <c r="AR14873" s="5"/>
      <c r="AS14873" s="5"/>
      <c r="AT14873" s="3"/>
      <c r="AU14873" s="5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</row>
    <row r="14874" spans="1:57" x14ac:dyDescent="0.25">
      <c r="A14874" s="2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AK14874" s="3"/>
      <c r="AL14874" s="3"/>
      <c r="AM14874" s="3"/>
      <c r="AN14874" s="5"/>
      <c r="AO14874" s="5"/>
      <c r="AP14874" s="5"/>
      <c r="AQ14874" s="5"/>
      <c r="AR14874" s="5"/>
      <c r="AS14874" s="5"/>
      <c r="AT14874" s="3"/>
      <c r="AU14874" s="5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</row>
    <row r="14875" spans="1:57" x14ac:dyDescent="0.25">
      <c r="A14875" s="2"/>
      <c r="B14875" s="5"/>
      <c r="C14875" s="5"/>
      <c r="D14875" s="5"/>
      <c r="E14875" s="5"/>
      <c r="F14875" s="5"/>
      <c r="G14875" s="5"/>
      <c r="H14875" s="5"/>
      <c r="I14875" s="3"/>
      <c r="J14875" s="5"/>
      <c r="K14875" s="5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5"/>
      <c r="AK14875" s="5"/>
      <c r="AL14875" s="3"/>
      <c r="AM14875" s="3"/>
      <c r="AN14875" s="5"/>
      <c r="AO14875" s="5"/>
      <c r="AP14875" s="5"/>
      <c r="AQ14875" s="5"/>
      <c r="AR14875" s="5"/>
      <c r="AS14875" s="5"/>
      <c r="AT14875" s="3"/>
      <c r="AU14875" s="5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</row>
    <row r="14876" spans="1:57" x14ac:dyDescent="0.25">
      <c r="A14876" s="2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5"/>
      <c r="AK14876" s="5"/>
      <c r="AL14876" s="3"/>
      <c r="AM14876" s="3"/>
      <c r="AN14876" s="5"/>
      <c r="AO14876" s="5"/>
      <c r="AP14876" s="5"/>
      <c r="AQ14876" s="5"/>
      <c r="AR14876" s="5"/>
      <c r="AS14876" s="5"/>
      <c r="AT14876" s="3"/>
      <c r="AU14876" s="5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</row>
    <row r="14877" spans="1:57" x14ac:dyDescent="0.25">
      <c r="A14877" s="2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5"/>
      <c r="AK14877" s="5"/>
      <c r="AL14877" s="3"/>
      <c r="AM14877" s="3"/>
      <c r="AN14877" s="5"/>
      <c r="AO14877" s="5"/>
      <c r="AP14877" s="5"/>
      <c r="AQ14877" s="5"/>
      <c r="AR14877" s="5"/>
      <c r="AS14877" s="5"/>
      <c r="AT14877" s="3"/>
      <c r="AU14877" s="5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</row>
    <row r="14878" spans="1:57" x14ac:dyDescent="0.25">
      <c r="A14878" s="2"/>
      <c r="B14878" s="5"/>
      <c r="C14878" s="5"/>
      <c r="D14878" s="5"/>
      <c r="E14878" s="5"/>
      <c r="F14878" s="5"/>
      <c r="G14878" s="5"/>
      <c r="H14878" s="5"/>
      <c r="I14878" s="5"/>
      <c r="J14878" s="5"/>
      <c r="K14878" s="5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5"/>
      <c r="AK14878" s="5"/>
      <c r="AL14878" s="3"/>
      <c r="AM14878" s="3"/>
      <c r="AN14878" s="5"/>
      <c r="AO14878" s="5"/>
      <c r="AP14878" s="5"/>
      <c r="AQ14878" s="5"/>
      <c r="AR14878" s="5"/>
      <c r="AS14878" s="5"/>
      <c r="AT14878" s="3"/>
      <c r="AU14878" s="5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</row>
    <row r="14879" spans="1:57" x14ac:dyDescent="0.25">
      <c r="A14879" s="2"/>
      <c r="B14879" s="5"/>
      <c r="C14879" s="5"/>
      <c r="D14879" s="5"/>
      <c r="E14879" s="5"/>
      <c r="F14879" s="5"/>
      <c r="G14879" s="5"/>
      <c r="H14879" s="5"/>
      <c r="I14879" s="3"/>
      <c r="J14879" s="5"/>
      <c r="K14879" s="5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5"/>
      <c r="AK14879" s="5"/>
      <c r="AL14879" s="3"/>
      <c r="AM14879" s="3"/>
      <c r="AN14879" s="5"/>
      <c r="AO14879" s="5"/>
      <c r="AP14879" s="5"/>
      <c r="AQ14879" s="5"/>
      <c r="AR14879" s="5"/>
      <c r="AS14879" s="5"/>
      <c r="AT14879" s="3"/>
      <c r="AU14879" s="5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</row>
    <row r="14880" spans="1:57" x14ac:dyDescent="0.25">
      <c r="A14880" s="2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AK14880" s="3"/>
      <c r="AL14880" s="3"/>
      <c r="AM14880" s="3"/>
      <c r="AN14880" s="5"/>
      <c r="AO14880" s="5"/>
      <c r="AP14880" s="5"/>
      <c r="AQ14880" s="5"/>
      <c r="AR14880" s="5"/>
      <c r="AS14880" s="5"/>
      <c r="AT14880" s="3"/>
      <c r="AU14880" s="5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</row>
    <row r="14881" spans="1:57" x14ac:dyDescent="0.25">
      <c r="A14881" s="2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5"/>
      <c r="AK14881" s="5"/>
      <c r="AL14881" s="3"/>
      <c r="AM14881" s="3"/>
      <c r="AN14881" s="5"/>
      <c r="AO14881" s="5"/>
      <c r="AP14881" s="5"/>
      <c r="AQ14881" s="5"/>
      <c r="AR14881" s="5"/>
      <c r="AS14881" s="5"/>
      <c r="AT14881" s="3"/>
      <c r="AU14881" s="5"/>
      <c r="AV14881" s="3"/>
      <c r="AW14881" s="3"/>
      <c r="AX14881" s="3"/>
      <c r="AY14881" s="3"/>
      <c r="AZ14881" s="3"/>
      <c r="BA14881" s="3"/>
      <c r="BB14881" s="3"/>
      <c r="BC14881" s="3"/>
      <c r="BD14881" s="3"/>
      <c r="BE14881" s="3"/>
    </row>
    <row r="14882" spans="1:57" x14ac:dyDescent="0.25">
      <c r="A14882" s="2"/>
      <c r="B14882" s="5"/>
      <c r="C14882" s="5"/>
      <c r="D14882" s="5"/>
      <c r="E14882" s="5"/>
      <c r="F14882" s="5"/>
      <c r="G14882" s="5"/>
      <c r="H14882" s="5"/>
      <c r="I14882" s="5"/>
      <c r="J14882" s="5"/>
      <c r="K14882" s="5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5"/>
      <c r="AK14882" s="5"/>
      <c r="AL14882" s="3"/>
      <c r="AM14882" s="3"/>
      <c r="AN14882" s="5"/>
      <c r="AO14882" s="5"/>
      <c r="AP14882" s="5"/>
      <c r="AQ14882" s="5"/>
      <c r="AR14882" s="5"/>
      <c r="AS14882" s="5"/>
      <c r="AT14882" s="3"/>
      <c r="AU14882" s="5"/>
      <c r="AV14882" s="3"/>
      <c r="AW14882" s="3"/>
      <c r="AX14882" s="3"/>
      <c r="AY14882" s="3"/>
      <c r="AZ14882" s="3"/>
      <c r="BA14882" s="3"/>
      <c r="BB14882" s="3"/>
      <c r="BC14882" s="3"/>
      <c r="BD14882" s="3"/>
      <c r="BE14882" s="3"/>
    </row>
    <row r="14883" spans="1:57" x14ac:dyDescent="0.25">
      <c r="A14883" s="2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3"/>
      <c r="AK14883" s="3"/>
      <c r="AL14883" s="3"/>
      <c r="AM14883" s="3"/>
      <c r="AN14883" s="5"/>
      <c r="AO14883" s="5"/>
      <c r="AP14883" s="5"/>
      <c r="AQ14883" s="5"/>
      <c r="AR14883" s="5"/>
      <c r="AS14883" s="5"/>
      <c r="AT14883" s="3"/>
      <c r="AU14883" s="5"/>
      <c r="AV14883" s="3"/>
      <c r="AW14883" s="3"/>
      <c r="AX14883" s="3"/>
      <c r="AY14883" s="3"/>
      <c r="AZ14883" s="3"/>
      <c r="BA14883" s="3"/>
      <c r="BB14883" s="3"/>
      <c r="BC14883" s="3"/>
      <c r="BD14883" s="3"/>
      <c r="BE14883" s="3"/>
    </row>
    <row r="14884" spans="1:57" x14ac:dyDescent="0.25">
      <c r="A14884" s="2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5"/>
      <c r="AK14884" s="5"/>
      <c r="AL14884" s="3"/>
      <c r="AM14884" s="3"/>
      <c r="AN14884" s="5"/>
      <c r="AO14884" s="5"/>
      <c r="AP14884" s="5"/>
      <c r="AQ14884" s="5"/>
      <c r="AR14884" s="5"/>
      <c r="AS14884" s="5"/>
      <c r="AT14884" s="3"/>
      <c r="AU14884" s="5"/>
      <c r="AV14884" s="3"/>
      <c r="AW14884" s="3"/>
      <c r="AX14884" s="3"/>
      <c r="AY14884" s="3"/>
      <c r="AZ14884" s="3"/>
      <c r="BA14884" s="3"/>
      <c r="BB14884" s="3"/>
      <c r="BC14884" s="3"/>
      <c r="BD14884" s="3"/>
      <c r="BE14884" s="3"/>
    </row>
    <row r="14885" spans="1:57" x14ac:dyDescent="0.25">
      <c r="A14885" s="2"/>
      <c r="B14885" s="5"/>
      <c r="C14885" s="5"/>
      <c r="D14885" s="5"/>
      <c r="E14885" s="5"/>
      <c r="F14885" s="5"/>
      <c r="G14885" s="5"/>
      <c r="H14885" s="5"/>
      <c r="I14885" s="3"/>
      <c r="J14885" s="5"/>
      <c r="K14885" s="5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5"/>
      <c r="AK14885" s="5"/>
      <c r="AL14885" s="3"/>
      <c r="AM14885" s="3"/>
      <c r="AN14885" s="5"/>
      <c r="AO14885" s="5"/>
      <c r="AP14885" s="5"/>
      <c r="AQ14885" s="5"/>
      <c r="AR14885" s="5"/>
      <c r="AS14885" s="5"/>
      <c r="AT14885" s="3"/>
      <c r="AU14885" s="5"/>
      <c r="AV14885" s="3"/>
      <c r="AW14885" s="3"/>
      <c r="AX14885" s="3"/>
      <c r="AY14885" s="3"/>
      <c r="AZ14885" s="3"/>
      <c r="BA14885" s="3"/>
      <c r="BB14885" s="3"/>
      <c r="BC14885" s="3"/>
      <c r="BD14885" s="3"/>
      <c r="BE14885" s="3"/>
    </row>
    <row r="14886" spans="1:57" x14ac:dyDescent="0.25">
      <c r="A14886" s="2"/>
      <c r="B14886" s="5"/>
      <c r="C14886" s="5"/>
      <c r="D14886" s="5"/>
      <c r="E14886" s="5"/>
      <c r="F14886" s="5"/>
      <c r="G14886" s="5"/>
      <c r="H14886" s="5"/>
      <c r="I14886" s="5"/>
      <c r="J14886" s="5"/>
      <c r="K14886" s="5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3"/>
      <c r="AK14886" s="3"/>
      <c r="AL14886" s="3"/>
      <c r="AM14886" s="3"/>
      <c r="AN14886" s="5"/>
      <c r="AO14886" s="5"/>
      <c r="AP14886" s="5"/>
      <c r="AQ14886" s="5"/>
      <c r="AR14886" s="5"/>
      <c r="AS14886" s="5"/>
      <c r="AT14886" s="3"/>
      <c r="AU14886" s="5"/>
      <c r="AV14886" s="3"/>
      <c r="AW14886" s="3"/>
      <c r="AX14886" s="3"/>
      <c r="AY14886" s="3"/>
      <c r="AZ14886" s="3"/>
      <c r="BA14886" s="3"/>
      <c r="BB14886" s="3"/>
      <c r="BC14886" s="3"/>
      <c r="BD14886" s="3"/>
      <c r="BE14886" s="3"/>
    </row>
    <row r="14887" spans="1:57" x14ac:dyDescent="0.25">
      <c r="A14887" s="2"/>
      <c r="B14887" s="5"/>
      <c r="C14887" s="5"/>
      <c r="D14887" s="5"/>
      <c r="E14887" s="5"/>
      <c r="F14887" s="5"/>
      <c r="G14887" s="5"/>
      <c r="H14887" s="5"/>
      <c r="I14887" s="3"/>
      <c r="J14887" s="5"/>
      <c r="K14887" s="5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3"/>
      <c r="AK14887" s="3"/>
      <c r="AL14887" s="3"/>
      <c r="AM14887" s="3"/>
      <c r="AN14887" s="5"/>
      <c r="AO14887" s="5"/>
      <c r="AP14887" s="5"/>
      <c r="AQ14887" s="5"/>
      <c r="AR14887" s="5"/>
      <c r="AS14887" s="5"/>
      <c r="AT14887" s="3"/>
      <c r="AU14887" s="5"/>
      <c r="AV14887" s="3"/>
      <c r="AW14887" s="3"/>
      <c r="AX14887" s="3"/>
      <c r="AY14887" s="3"/>
      <c r="AZ14887" s="3"/>
      <c r="BA14887" s="3"/>
      <c r="BB14887" s="3"/>
      <c r="BC14887" s="3"/>
      <c r="BD14887" s="3"/>
      <c r="BE14887" s="3"/>
    </row>
    <row r="14888" spans="1:57" x14ac:dyDescent="0.25">
      <c r="A14888" s="2"/>
      <c r="B14888" s="5"/>
      <c r="C14888" s="5"/>
      <c r="D14888" s="5"/>
      <c r="E14888" s="5"/>
      <c r="F14888" s="5"/>
      <c r="G14888" s="5"/>
      <c r="H14888" s="5"/>
      <c r="I14888" s="5"/>
      <c r="J14888" s="5"/>
      <c r="K14888" s="5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3"/>
      <c r="AK14888" s="3"/>
      <c r="AL14888" s="3"/>
      <c r="AM14888" s="3"/>
      <c r="AN14888" s="5"/>
      <c r="AO14888" s="5"/>
      <c r="AP14888" s="5"/>
      <c r="AQ14888" s="5"/>
      <c r="AR14888" s="5"/>
      <c r="AS14888" s="5"/>
      <c r="AT14888" s="3"/>
      <c r="AU14888" s="5"/>
      <c r="AV14888" s="3"/>
      <c r="AW14888" s="3"/>
      <c r="AX14888" s="3"/>
      <c r="AY14888" s="3"/>
      <c r="AZ14888" s="3"/>
      <c r="BA14888" s="3"/>
      <c r="BB14888" s="3"/>
      <c r="BC14888" s="3"/>
      <c r="BD14888" s="3"/>
      <c r="BE14888" s="3"/>
    </row>
    <row r="14889" spans="1:57" x14ac:dyDescent="0.25">
      <c r="A14889" s="2"/>
      <c r="B14889" s="5"/>
      <c r="C14889" s="5"/>
      <c r="D14889" s="5"/>
      <c r="E14889" s="5"/>
      <c r="F14889" s="5"/>
      <c r="G14889" s="5"/>
      <c r="H14889" s="5"/>
      <c r="I14889" s="3"/>
      <c r="J14889" s="5"/>
      <c r="K14889" s="5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5"/>
      <c r="AK14889" s="5"/>
      <c r="AL14889" s="3"/>
      <c r="AM14889" s="3"/>
      <c r="AN14889" s="5"/>
      <c r="AO14889" s="5"/>
      <c r="AP14889" s="5"/>
      <c r="AQ14889" s="5"/>
      <c r="AR14889" s="5"/>
      <c r="AS14889" s="5"/>
      <c r="AT14889" s="3"/>
      <c r="AU14889" s="5"/>
      <c r="AV14889" s="3"/>
      <c r="AW14889" s="3"/>
      <c r="AX14889" s="3"/>
      <c r="AY14889" s="3"/>
      <c r="AZ14889" s="3"/>
      <c r="BA14889" s="3"/>
      <c r="BB14889" s="3"/>
      <c r="BC14889" s="3"/>
      <c r="BD14889" s="3"/>
      <c r="BE14889" s="3"/>
    </row>
    <row r="14890" spans="1:57" x14ac:dyDescent="0.25">
      <c r="A14890" s="2"/>
      <c r="B14890" s="5"/>
      <c r="C14890" s="5"/>
      <c r="D14890" s="5"/>
      <c r="E14890" s="5"/>
      <c r="F14890" s="5"/>
      <c r="G14890" s="5"/>
      <c r="H14890" s="5"/>
      <c r="I14890" s="5"/>
      <c r="J14890" s="5"/>
      <c r="K14890" s="5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5"/>
      <c r="AK14890" s="5"/>
      <c r="AL14890" s="3"/>
      <c r="AM14890" s="3"/>
      <c r="AN14890" s="5"/>
      <c r="AO14890" s="5"/>
      <c r="AP14890" s="5"/>
      <c r="AQ14890" s="5"/>
      <c r="AR14890" s="5"/>
      <c r="AS14890" s="5"/>
      <c r="AT14890" s="3"/>
      <c r="AU14890" s="5"/>
      <c r="AV14890" s="3"/>
      <c r="AW14890" s="3"/>
      <c r="AX14890" s="3"/>
      <c r="AY14890" s="3"/>
      <c r="AZ14890" s="3"/>
      <c r="BA14890" s="3"/>
      <c r="BB14890" s="3"/>
      <c r="BC14890" s="3"/>
      <c r="BD14890" s="3"/>
      <c r="BE14890" s="3"/>
    </row>
    <row r="14891" spans="1:57" x14ac:dyDescent="0.25">
      <c r="A14891" s="2"/>
      <c r="B14891" s="5"/>
      <c r="C14891" s="5"/>
      <c r="D14891" s="5"/>
      <c r="E14891" s="5"/>
      <c r="F14891" s="5"/>
      <c r="G14891" s="5"/>
      <c r="H14891" s="5"/>
      <c r="I14891" s="3"/>
      <c r="J14891" s="5"/>
      <c r="K14891" s="5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3"/>
      <c r="AK14891" s="3"/>
      <c r="AL14891" s="3"/>
      <c r="AM14891" s="3"/>
      <c r="AN14891" s="5"/>
      <c r="AO14891" s="5"/>
      <c r="AP14891" s="5"/>
      <c r="AQ14891" s="5"/>
      <c r="AR14891" s="5"/>
      <c r="AS14891" s="5"/>
      <c r="AT14891" s="3"/>
      <c r="AU14891" s="5"/>
      <c r="AV14891" s="3"/>
      <c r="AW14891" s="3"/>
      <c r="AX14891" s="3"/>
      <c r="AY14891" s="3"/>
      <c r="AZ14891" s="3"/>
      <c r="BA14891" s="3"/>
      <c r="BB14891" s="3"/>
      <c r="BC14891" s="3"/>
      <c r="BD14891" s="3"/>
      <c r="BE14891" s="3"/>
    </row>
    <row r="14892" spans="1:57" x14ac:dyDescent="0.25">
      <c r="A14892" s="2"/>
      <c r="B14892" s="5"/>
      <c r="C14892" s="5"/>
      <c r="D14892" s="5"/>
      <c r="E14892" s="5"/>
      <c r="F14892" s="5"/>
      <c r="G14892" s="5"/>
      <c r="H14892" s="5"/>
      <c r="I14892" s="5"/>
      <c r="J14892" s="5"/>
      <c r="K14892" s="5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3"/>
      <c r="AK14892" s="3"/>
      <c r="AL14892" s="3"/>
      <c r="AM14892" s="3"/>
      <c r="AN14892" s="5"/>
      <c r="AO14892" s="5"/>
      <c r="AP14892" s="5"/>
      <c r="AQ14892" s="5"/>
      <c r="AR14892" s="5"/>
      <c r="AS14892" s="5"/>
      <c r="AT14892" s="3"/>
      <c r="AU14892" s="5"/>
      <c r="AV14892" s="3"/>
      <c r="AW14892" s="3"/>
      <c r="AX14892" s="3"/>
      <c r="AY14892" s="3"/>
      <c r="AZ14892" s="3"/>
      <c r="BA14892" s="3"/>
      <c r="BB14892" s="3"/>
      <c r="BC14892" s="3"/>
      <c r="BD14892" s="3"/>
      <c r="BE14892" s="3"/>
    </row>
    <row r="14893" spans="1:57" x14ac:dyDescent="0.25">
      <c r="A14893" s="2"/>
      <c r="B14893" s="5"/>
      <c r="C14893" s="5"/>
      <c r="D14893" s="5"/>
      <c r="E14893" s="5"/>
      <c r="F14893" s="5"/>
      <c r="G14893" s="5"/>
      <c r="H14893" s="5"/>
      <c r="I14893" s="3"/>
      <c r="J14893" s="5"/>
      <c r="K14893" s="5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3"/>
      <c r="AK14893" s="3"/>
      <c r="AL14893" s="3"/>
      <c r="AM14893" s="3"/>
      <c r="AN14893" s="5"/>
      <c r="AO14893" s="5"/>
      <c r="AP14893" s="5"/>
      <c r="AQ14893" s="5"/>
      <c r="AR14893" s="5"/>
      <c r="AS14893" s="5"/>
      <c r="AT14893" s="3"/>
      <c r="AU14893" s="5"/>
      <c r="AV14893" s="3"/>
      <c r="AW14893" s="3"/>
      <c r="AX14893" s="3"/>
      <c r="AY14893" s="3"/>
      <c r="AZ14893" s="3"/>
      <c r="BA14893" s="3"/>
      <c r="BB14893" s="3"/>
      <c r="BC14893" s="3"/>
      <c r="BD14893" s="3"/>
      <c r="BE14893" s="3"/>
    </row>
    <row r="14894" spans="1:57" x14ac:dyDescent="0.25">
      <c r="A14894" s="2"/>
      <c r="B14894" s="5"/>
      <c r="C14894" s="5"/>
      <c r="D14894" s="5"/>
      <c r="E14894" s="5"/>
      <c r="F14894" s="5"/>
      <c r="G14894" s="5"/>
      <c r="H14894" s="5"/>
      <c r="I14894" s="3"/>
      <c r="J14894" s="5"/>
      <c r="K14894" s="5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5"/>
      <c r="AK14894" s="5"/>
      <c r="AL14894" s="3"/>
      <c r="AM14894" s="3"/>
      <c r="AN14894" s="5"/>
      <c r="AO14894" s="5"/>
      <c r="AP14894" s="5"/>
      <c r="AQ14894" s="5"/>
      <c r="AR14894" s="5"/>
      <c r="AS14894" s="5"/>
      <c r="AT14894" s="3"/>
      <c r="AU14894" s="5"/>
      <c r="AV14894" s="3"/>
      <c r="AW14894" s="3"/>
      <c r="AX14894" s="3"/>
      <c r="AY14894" s="3"/>
      <c r="AZ14894" s="3"/>
      <c r="BA14894" s="3"/>
      <c r="BB14894" s="3"/>
      <c r="BC14894" s="3"/>
      <c r="BD14894" s="3"/>
      <c r="BE14894" s="3"/>
    </row>
    <row r="14895" spans="1:57" x14ac:dyDescent="0.25">
      <c r="A14895" s="2"/>
      <c r="B14895" s="5"/>
      <c r="C14895" s="5"/>
      <c r="D14895" s="5"/>
      <c r="E14895" s="5"/>
      <c r="F14895" s="5"/>
      <c r="G14895" s="5"/>
      <c r="H14895" s="5"/>
      <c r="I14895" s="3"/>
      <c r="J14895" s="5"/>
      <c r="K14895" s="5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5"/>
      <c r="AK14895" s="5"/>
      <c r="AL14895" s="3"/>
      <c r="AM14895" s="3"/>
      <c r="AN14895" s="5"/>
      <c r="AO14895" s="5"/>
      <c r="AP14895" s="5"/>
      <c r="AQ14895" s="5"/>
      <c r="AR14895" s="5"/>
      <c r="AS14895" s="5"/>
      <c r="AT14895" s="3"/>
      <c r="AU14895" s="5"/>
      <c r="AV14895" s="3"/>
      <c r="AW14895" s="3"/>
      <c r="AX14895" s="3"/>
      <c r="AY14895" s="3"/>
      <c r="AZ14895" s="3"/>
      <c r="BA14895" s="3"/>
      <c r="BB14895" s="3"/>
      <c r="BC14895" s="3"/>
      <c r="BD14895" s="3"/>
      <c r="BE14895" s="3"/>
    </row>
    <row r="14896" spans="1:57" x14ac:dyDescent="0.25">
      <c r="A14896" s="2"/>
      <c r="B14896" s="5"/>
      <c r="C14896" s="5"/>
      <c r="D14896" s="5"/>
      <c r="E14896" s="5"/>
      <c r="F14896" s="5"/>
      <c r="G14896" s="5"/>
      <c r="H14896" s="5"/>
      <c r="I14896" s="3"/>
      <c r="J14896" s="5"/>
      <c r="K14896" s="5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3"/>
      <c r="AK14896" s="3"/>
      <c r="AL14896" s="3"/>
      <c r="AM14896" s="3"/>
      <c r="AN14896" s="5"/>
      <c r="AO14896" s="5"/>
      <c r="AP14896" s="5"/>
      <c r="AQ14896" s="5"/>
      <c r="AR14896" s="5"/>
      <c r="AS14896" s="5"/>
      <c r="AT14896" s="3"/>
      <c r="AU14896" s="5"/>
      <c r="AV14896" s="3"/>
      <c r="AW14896" s="3"/>
      <c r="AX14896" s="3"/>
      <c r="AY14896" s="3"/>
      <c r="AZ14896" s="3"/>
      <c r="BA14896" s="3"/>
      <c r="BB14896" s="3"/>
      <c r="BC14896" s="3"/>
      <c r="BD14896" s="3"/>
      <c r="BE14896" s="3"/>
    </row>
    <row r="14897" spans="1:57" x14ac:dyDescent="0.25">
      <c r="A14897" s="2"/>
      <c r="B14897" s="5"/>
      <c r="C14897" s="5"/>
      <c r="D14897" s="5"/>
      <c r="E14897" s="5"/>
      <c r="F14897" s="5"/>
      <c r="G14897" s="5"/>
      <c r="H14897" s="5"/>
      <c r="I14897" s="3"/>
      <c r="J14897" s="5"/>
      <c r="K14897" s="5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3"/>
      <c r="AK14897" s="3"/>
      <c r="AL14897" s="3"/>
      <c r="AM14897" s="3"/>
      <c r="AN14897" s="5"/>
      <c r="AO14897" s="5"/>
      <c r="AP14897" s="5"/>
      <c r="AQ14897" s="5"/>
      <c r="AR14897" s="5"/>
      <c r="AS14897" s="5"/>
      <c r="AT14897" s="3"/>
      <c r="AU14897" s="5"/>
      <c r="AV14897" s="3"/>
      <c r="AW14897" s="3"/>
      <c r="AX14897" s="3"/>
      <c r="AY14897" s="3"/>
      <c r="AZ14897" s="3"/>
      <c r="BA14897" s="3"/>
      <c r="BB14897" s="3"/>
      <c r="BC14897" s="3"/>
      <c r="BD14897" s="3"/>
      <c r="BE14897" s="3"/>
    </row>
    <row r="14898" spans="1:57" x14ac:dyDescent="0.25">
      <c r="A14898" s="2"/>
      <c r="B14898" s="5"/>
      <c r="C14898" s="5"/>
      <c r="D14898" s="5"/>
      <c r="E14898" s="5"/>
      <c r="F14898" s="5"/>
      <c r="G14898" s="5"/>
      <c r="H14898" s="5"/>
      <c r="I14898" s="3"/>
      <c r="J14898" s="5"/>
      <c r="K14898" s="5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5"/>
      <c r="AK14898" s="5"/>
      <c r="AL14898" s="3"/>
      <c r="AM14898" s="3"/>
      <c r="AN14898" s="5"/>
      <c r="AO14898" s="5"/>
      <c r="AP14898" s="5"/>
      <c r="AQ14898" s="5"/>
      <c r="AR14898" s="5"/>
      <c r="AS14898" s="5"/>
      <c r="AT14898" s="3"/>
      <c r="AU14898" s="5"/>
      <c r="AV14898" s="3"/>
      <c r="AW14898" s="3"/>
      <c r="AX14898" s="3"/>
      <c r="AY14898" s="3"/>
      <c r="AZ14898" s="3"/>
      <c r="BA14898" s="3"/>
      <c r="BB14898" s="3"/>
      <c r="BC14898" s="3"/>
      <c r="BD14898" s="3"/>
      <c r="BE14898" s="3"/>
    </row>
    <row r="14899" spans="1:57" x14ac:dyDescent="0.25">
      <c r="A14899" s="2"/>
      <c r="B14899" s="5"/>
      <c r="C14899" s="5"/>
      <c r="D14899" s="5"/>
      <c r="E14899" s="5"/>
      <c r="F14899" s="5"/>
      <c r="G14899" s="5"/>
      <c r="H14899" s="5"/>
      <c r="I14899" s="3"/>
      <c r="J14899" s="5"/>
      <c r="K14899" s="5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5"/>
      <c r="AK14899" s="5"/>
      <c r="AL14899" s="3"/>
      <c r="AM14899" s="3"/>
      <c r="AN14899" s="5"/>
      <c r="AO14899" s="5"/>
      <c r="AP14899" s="5"/>
      <c r="AQ14899" s="5"/>
      <c r="AR14899" s="5"/>
      <c r="AS14899" s="5"/>
      <c r="AT14899" s="3"/>
      <c r="AU14899" s="5"/>
      <c r="AV14899" s="3"/>
      <c r="AW14899" s="3"/>
      <c r="AX14899" s="3"/>
      <c r="AY14899" s="3"/>
      <c r="AZ14899" s="3"/>
      <c r="BA14899" s="3"/>
      <c r="BB14899" s="3"/>
      <c r="BC14899" s="3"/>
      <c r="BD14899" s="3"/>
      <c r="BE14899" s="3"/>
    </row>
    <row r="14900" spans="1:57" x14ac:dyDescent="0.25">
      <c r="A14900" s="2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5"/>
      <c r="AK14900" s="5"/>
      <c r="AL14900" s="3"/>
      <c r="AM14900" s="3"/>
      <c r="AN14900" s="5"/>
      <c r="AO14900" s="5"/>
      <c r="AP14900" s="5"/>
      <c r="AQ14900" s="5"/>
      <c r="AR14900" s="5"/>
      <c r="AS14900" s="5"/>
      <c r="AT14900" s="3"/>
      <c r="AU14900" s="5"/>
      <c r="AV14900" s="3"/>
      <c r="AW14900" s="3"/>
      <c r="AX14900" s="3"/>
      <c r="AY14900" s="3"/>
      <c r="AZ14900" s="3"/>
      <c r="BA14900" s="3"/>
      <c r="BB14900" s="3"/>
      <c r="BC14900" s="3"/>
      <c r="BD14900" s="3"/>
      <c r="BE14900" s="3"/>
    </row>
    <row r="14901" spans="1:57" x14ac:dyDescent="0.25">
      <c r="A14901" s="2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5"/>
      <c r="AK14901" s="5"/>
      <c r="AL14901" s="3"/>
      <c r="AM14901" s="3"/>
      <c r="AN14901" s="5"/>
      <c r="AO14901" s="5"/>
      <c r="AP14901" s="5"/>
      <c r="AQ14901" s="5"/>
      <c r="AR14901" s="5"/>
      <c r="AS14901" s="5"/>
      <c r="AT14901" s="3"/>
      <c r="AU14901" s="5"/>
      <c r="AV14901" s="3"/>
      <c r="AW14901" s="3"/>
      <c r="AX14901" s="3"/>
      <c r="AY14901" s="3"/>
      <c r="AZ14901" s="3"/>
      <c r="BA14901" s="3"/>
      <c r="BB14901" s="3"/>
      <c r="BC14901" s="3"/>
      <c r="BD14901" s="3"/>
      <c r="BE14901" s="3"/>
    </row>
    <row r="14902" spans="1:57" x14ac:dyDescent="0.25">
      <c r="A14902" s="2"/>
      <c r="B14902" s="5"/>
      <c r="C14902" s="5"/>
      <c r="D14902" s="5"/>
      <c r="E14902" s="5"/>
      <c r="F14902" s="5"/>
      <c r="G14902" s="5"/>
      <c r="H14902" s="5"/>
      <c r="I14902" s="3"/>
      <c r="J14902" s="5"/>
      <c r="K14902" s="5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5"/>
      <c r="AK14902" s="5"/>
      <c r="AL14902" s="3"/>
      <c r="AM14902" s="3"/>
      <c r="AN14902" s="5"/>
      <c r="AO14902" s="5"/>
      <c r="AP14902" s="5"/>
      <c r="AQ14902" s="5"/>
      <c r="AR14902" s="5"/>
      <c r="AS14902" s="5"/>
      <c r="AT14902" s="3"/>
      <c r="AU14902" s="5"/>
      <c r="AV14902" s="3"/>
      <c r="AW14902" s="3"/>
      <c r="AX14902" s="3"/>
      <c r="AY14902" s="3"/>
      <c r="AZ14902" s="3"/>
      <c r="BA14902" s="3"/>
      <c r="BB14902" s="3"/>
      <c r="BC14902" s="3"/>
      <c r="BD14902" s="3"/>
      <c r="BE14902" s="3"/>
    </row>
    <row r="14903" spans="1:57" x14ac:dyDescent="0.25">
      <c r="A14903" s="2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3"/>
      <c r="AK14903" s="3"/>
      <c r="AL14903" s="3"/>
      <c r="AM14903" s="3"/>
      <c r="AN14903" s="5"/>
      <c r="AO14903" s="5"/>
      <c r="AP14903" s="5"/>
      <c r="AQ14903" s="5"/>
      <c r="AR14903" s="5"/>
      <c r="AS14903" s="5"/>
      <c r="AT14903" s="3"/>
      <c r="AU14903" s="5"/>
      <c r="AV14903" s="3"/>
      <c r="AW14903" s="3"/>
      <c r="AX14903" s="3"/>
      <c r="AY14903" s="3"/>
      <c r="AZ14903" s="3"/>
      <c r="BA14903" s="3"/>
      <c r="BB14903" s="3"/>
      <c r="BC14903" s="3"/>
      <c r="BD14903" s="3"/>
      <c r="BE14903" s="3"/>
    </row>
    <row r="14904" spans="1:57" x14ac:dyDescent="0.25">
      <c r="A14904" s="2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5"/>
      <c r="AK14904" s="5"/>
      <c r="AL14904" s="3"/>
      <c r="AM14904" s="3"/>
      <c r="AN14904" s="5"/>
      <c r="AO14904" s="5"/>
      <c r="AP14904" s="5"/>
      <c r="AQ14904" s="5"/>
      <c r="AR14904" s="5"/>
      <c r="AS14904" s="5"/>
      <c r="AT14904" s="3"/>
      <c r="AU14904" s="5"/>
      <c r="AV14904" s="3"/>
      <c r="AW14904" s="3"/>
      <c r="AX14904" s="3"/>
      <c r="AY14904" s="3"/>
      <c r="AZ14904" s="3"/>
      <c r="BA14904" s="3"/>
      <c r="BB14904" s="3"/>
      <c r="BC14904" s="3"/>
      <c r="BD14904" s="3"/>
      <c r="BE14904" s="3"/>
    </row>
    <row r="14905" spans="1:57" x14ac:dyDescent="0.25">
      <c r="A14905" s="2"/>
      <c r="B14905" s="5"/>
      <c r="C14905" s="5"/>
      <c r="D14905" s="5"/>
      <c r="E14905" s="5"/>
      <c r="F14905" s="5"/>
      <c r="G14905" s="5"/>
      <c r="H14905" s="5"/>
      <c r="I14905" s="5"/>
      <c r="J14905" s="5"/>
      <c r="K14905" s="5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5"/>
      <c r="AK14905" s="5"/>
      <c r="AL14905" s="3"/>
      <c r="AM14905" s="3"/>
      <c r="AN14905" s="5"/>
      <c r="AO14905" s="5"/>
      <c r="AP14905" s="5"/>
      <c r="AQ14905" s="5"/>
      <c r="AR14905" s="5"/>
      <c r="AS14905" s="5"/>
      <c r="AT14905" s="3"/>
      <c r="AU14905" s="5"/>
      <c r="AV14905" s="3"/>
      <c r="AW14905" s="3"/>
      <c r="AX14905" s="3"/>
      <c r="AY14905" s="3"/>
      <c r="AZ14905" s="3"/>
      <c r="BA14905" s="3"/>
      <c r="BB14905" s="3"/>
      <c r="BC14905" s="3"/>
      <c r="BD14905" s="3"/>
      <c r="BE14905" s="3"/>
    </row>
    <row r="14906" spans="1:57" x14ac:dyDescent="0.25">
      <c r="A14906" s="2"/>
      <c r="B14906" s="5"/>
      <c r="C14906" s="5"/>
      <c r="D14906" s="5"/>
      <c r="E14906" s="5"/>
      <c r="F14906" s="5"/>
      <c r="G14906" s="5"/>
      <c r="H14906" s="5"/>
      <c r="I14906" s="3"/>
      <c r="J14906" s="5"/>
      <c r="K14906" s="5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3"/>
      <c r="AK14906" s="3"/>
      <c r="AL14906" s="3"/>
      <c r="AM14906" s="3"/>
      <c r="AN14906" s="5"/>
      <c r="AO14906" s="5"/>
      <c r="AP14906" s="5"/>
      <c r="AQ14906" s="5"/>
      <c r="AR14906" s="5"/>
      <c r="AS14906" s="5"/>
      <c r="AT14906" s="3"/>
      <c r="AU14906" s="5"/>
      <c r="AV14906" s="3"/>
      <c r="AW14906" s="3"/>
      <c r="AX14906" s="3"/>
      <c r="AY14906" s="3"/>
      <c r="AZ14906" s="3"/>
      <c r="BA14906" s="3"/>
      <c r="BB14906" s="3"/>
      <c r="BC14906" s="3"/>
      <c r="BD14906" s="3"/>
      <c r="BE14906" s="3"/>
    </row>
    <row r="14907" spans="1:57" x14ac:dyDescent="0.25">
      <c r="A14907" s="2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5"/>
      <c r="AK14907" s="5"/>
      <c r="AL14907" s="3"/>
      <c r="AM14907" s="3"/>
      <c r="AN14907" s="5"/>
      <c r="AO14907" s="5"/>
      <c r="AP14907" s="5"/>
      <c r="AQ14907" s="5"/>
      <c r="AR14907" s="5"/>
      <c r="AS14907" s="5"/>
      <c r="AT14907" s="3"/>
      <c r="AU14907" s="5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</row>
    <row r="14908" spans="1:57" x14ac:dyDescent="0.25">
      <c r="A14908" s="2"/>
      <c r="B14908" s="5"/>
      <c r="C14908" s="5"/>
      <c r="D14908" s="5"/>
      <c r="E14908" s="5"/>
      <c r="F14908" s="5"/>
      <c r="G14908" s="5"/>
      <c r="H14908" s="5"/>
      <c r="I14908" s="5"/>
      <c r="J14908" s="5"/>
      <c r="K14908" s="5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5"/>
      <c r="AK14908" s="5"/>
      <c r="AL14908" s="3"/>
      <c r="AM14908" s="3"/>
      <c r="AN14908" s="5"/>
      <c r="AO14908" s="5"/>
      <c r="AP14908" s="5"/>
      <c r="AQ14908" s="5"/>
      <c r="AR14908" s="5"/>
      <c r="AS14908" s="5"/>
      <c r="AT14908" s="3"/>
      <c r="AU14908" s="5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</row>
    <row r="14909" spans="1:57" x14ac:dyDescent="0.25">
      <c r="A14909" s="2"/>
      <c r="B14909" s="5"/>
      <c r="C14909" s="5"/>
      <c r="D14909" s="5"/>
      <c r="E14909" s="5"/>
      <c r="F14909" s="5"/>
      <c r="G14909" s="5"/>
      <c r="H14909" s="5"/>
      <c r="I14909" s="5"/>
      <c r="J14909" s="5"/>
      <c r="K14909" s="5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AK14909" s="3"/>
      <c r="AL14909" s="3"/>
      <c r="AM14909" s="3"/>
      <c r="AN14909" s="5"/>
      <c r="AO14909" s="5"/>
      <c r="AP14909" s="5"/>
      <c r="AQ14909" s="5"/>
      <c r="AR14909" s="5"/>
      <c r="AS14909" s="5"/>
      <c r="AT14909" s="3"/>
      <c r="AU14909" s="5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</row>
    <row r="14910" spans="1:57" x14ac:dyDescent="0.25">
      <c r="A14910" s="2"/>
      <c r="B14910" s="5"/>
      <c r="C14910" s="5"/>
      <c r="D14910" s="5"/>
      <c r="E14910" s="5"/>
      <c r="F14910" s="5"/>
      <c r="G14910" s="5"/>
      <c r="H14910" s="5"/>
      <c r="I14910" s="5"/>
      <c r="J14910" s="5"/>
      <c r="K14910" s="5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AK14910" s="3"/>
      <c r="AL14910" s="3"/>
      <c r="AM14910" s="3"/>
      <c r="AN14910" s="5"/>
      <c r="AO14910" s="5"/>
      <c r="AP14910" s="5"/>
      <c r="AQ14910" s="5"/>
      <c r="AR14910" s="5"/>
      <c r="AS14910" s="5"/>
      <c r="AT14910" s="3"/>
      <c r="AU14910" s="5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</row>
    <row r="14911" spans="1:57" x14ac:dyDescent="0.25">
      <c r="A14911" s="2"/>
      <c r="B14911" s="5"/>
      <c r="C14911" s="5"/>
      <c r="D14911" s="5"/>
      <c r="E14911" s="5"/>
      <c r="F14911" s="5"/>
      <c r="G14911" s="5"/>
      <c r="H14911" s="5"/>
      <c r="I14911" s="3"/>
      <c r="J14911" s="5"/>
      <c r="K14911" s="5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AK14911" s="3"/>
      <c r="AL14911" s="3"/>
      <c r="AM14911" s="3"/>
      <c r="AN14911" s="5"/>
      <c r="AO14911" s="5"/>
      <c r="AP14911" s="5"/>
      <c r="AQ14911" s="5"/>
      <c r="AR14911" s="5"/>
      <c r="AS14911" s="5"/>
      <c r="AT14911" s="3"/>
      <c r="AU14911" s="5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</row>
    <row r="14912" spans="1:57" x14ac:dyDescent="0.25">
      <c r="A14912" s="2"/>
      <c r="B14912" s="5"/>
      <c r="C14912" s="5"/>
      <c r="D14912" s="5"/>
      <c r="E14912" s="5"/>
      <c r="F14912" s="5"/>
      <c r="G14912" s="5"/>
      <c r="H14912" s="5"/>
      <c r="I14912" s="3"/>
      <c r="J14912" s="5"/>
      <c r="K14912" s="5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5"/>
      <c r="AK14912" s="5"/>
      <c r="AL14912" s="3"/>
      <c r="AM14912" s="3"/>
      <c r="AN14912" s="5"/>
      <c r="AO14912" s="5"/>
      <c r="AP14912" s="5"/>
      <c r="AQ14912" s="5"/>
      <c r="AR14912" s="5"/>
      <c r="AS14912" s="5"/>
      <c r="AT14912" s="3"/>
      <c r="AU14912" s="5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</row>
    <row r="14913" spans="1:57" x14ac:dyDescent="0.25">
      <c r="A14913" s="2"/>
      <c r="B14913" s="5"/>
      <c r="C14913" s="5"/>
      <c r="D14913" s="5"/>
      <c r="E14913" s="5"/>
      <c r="F14913" s="5"/>
      <c r="G14913" s="5"/>
      <c r="H14913" s="5"/>
      <c r="I14913" s="3"/>
      <c r="J14913" s="5"/>
      <c r="K14913" s="5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5"/>
      <c r="AK14913" s="5"/>
      <c r="AL14913" s="3"/>
      <c r="AM14913" s="3"/>
      <c r="AN14913" s="5"/>
      <c r="AO14913" s="5"/>
      <c r="AP14913" s="5"/>
      <c r="AQ14913" s="5"/>
      <c r="AR14913" s="5"/>
      <c r="AS14913" s="5"/>
      <c r="AT14913" s="3"/>
      <c r="AU14913" s="5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</row>
    <row r="14914" spans="1:57" x14ac:dyDescent="0.25">
      <c r="A14914" s="2"/>
      <c r="B14914" s="5"/>
      <c r="C14914" s="5"/>
      <c r="D14914" s="5"/>
      <c r="E14914" s="5"/>
      <c r="F14914" s="5"/>
      <c r="G14914" s="5"/>
      <c r="H14914" s="5"/>
      <c r="I14914" s="5"/>
      <c r="J14914" s="5"/>
      <c r="K14914" s="5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AK14914" s="3"/>
      <c r="AL14914" s="3"/>
      <c r="AM14914" s="3"/>
      <c r="AN14914" s="5"/>
      <c r="AO14914" s="5"/>
      <c r="AP14914" s="5"/>
      <c r="AQ14914" s="5"/>
      <c r="AR14914" s="5"/>
      <c r="AS14914" s="5"/>
      <c r="AT14914" s="3"/>
      <c r="AU14914" s="5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</row>
    <row r="14915" spans="1:57" x14ac:dyDescent="0.25">
      <c r="A14915" s="2"/>
      <c r="B14915" s="5"/>
      <c r="C14915" s="5"/>
      <c r="D14915" s="5"/>
      <c r="E14915" s="5"/>
      <c r="F14915" s="5"/>
      <c r="G14915" s="5"/>
      <c r="H14915" s="5"/>
      <c r="I14915" s="5"/>
      <c r="J14915" s="5"/>
      <c r="K14915" s="5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AK14915" s="3"/>
      <c r="AL14915" s="3"/>
      <c r="AM14915" s="3"/>
      <c r="AN14915" s="5"/>
      <c r="AO14915" s="5"/>
      <c r="AP14915" s="5"/>
      <c r="AQ14915" s="5"/>
      <c r="AR14915" s="5"/>
      <c r="AS14915" s="5"/>
      <c r="AT14915" s="3"/>
      <c r="AU14915" s="5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</row>
    <row r="14916" spans="1:57" x14ac:dyDescent="0.25">
      <c r="A14916" s="2"/>
      <c r="B14916" s="5"/>
      <c r="C14916" s="5"/>
      <c r="D14916" s="5"/>
      <c r="E14916" s="5"/>
      <c r="F14916" s="5"/>
      <c r="G14916" s="5"/>
      <c r="H14916" s="5"/>
      <c r="I14916" s="5"/>
      <c r="J14916" s="5"/>
      <c r="K14916" s="5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AK14916" s="3"/>
      <c r="AL14916" s="3"/>
      <c r="AM14916" s="3"/>
      <c r="AN14916" s="5"/>
      <c r="AO14916" s="5"/>
      <c r="AP14916" s="5"/>
      <c r="AQ14916" s="5"/>
      <c r="AR14916" s="5"/>
      <c r="AS14916" s="5"/>
      <c r="AT14916" s="3"/>
      <c r="AU14916" s="5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</row>
    <row r="14917" spans="1:57" x14ac:dyDescent="0.25">
      <c r="A14917" s="2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5"/>
      <c r="AK14917" s="5"/>
      <c r="AL14917" s="3"/>
      <c r="AM14917" s="3"/>
      <c r="AN14917" s="5"/>
      <c r="AO14917" s="5"/>
      <c r="AP14917" s="5"/>
      <c r="AQ14917" s="5"/>
      <c r="AR14917" s="5"/>
      <c r="AS14917" s="5"/>
      <c r="AT14917" s="3"/>
      <c r="AU14917" s="5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</row>
    <row r="14918" spans="1:57" x14ac:dyDescent="0.25">
      <c r="A14918" s="2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5"/>
      <c r="AK14918" s="5"/>
      <c r="AL14918" s="3"/>
      <c r="AM14918" s="3"/>
      <c r="AN14918" s="5"/>
      <c r="AO14918" s="5"/>
      <c r="AP14918" s="5"/>
      <c r="AQ14918" s="5"/>
      <c r="AR14918" s="5"/>
      <c r="AS14918" s="5"/>
      <c r="AT14918" s="3"/>
      <c r="AU14918" s="5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</row>
    <row r="14919" spans="1:57" x14ac:dyDescent="0.25">
      <c r="A14919" s="2"/>
      <c r="B14919" s="5"/>
      <c r="C14919" s="5"/>
      <c r="D14919" s="5"/>
      <c r="E14919" s="5"/>
      <c r="F14919" s="5"/>
      <c r="G14919" s="5"/>
      <c r="H14919" s="5"/>
      <c r="I14919" s="3"/>
      <c r="J14919" s="5"/>
      <c r="K14919" s="5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AK14919" s="3"/>
      <c r="AL14919" s="3"/>
      <c r="AM14919" s="3"/>
      <c r="AN14919" s="5"/>
      <c r="AO14919" s="5"/>
      <c r="AP14919" s="5"/>
      <c r="AQ14919" s="5"/>
      <c r="AR14919" s="5"/>
      <c r="AS14919" s="5"/>
      <c r="AT14919" s="3"/>
      <c r="AU14919" s="5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</row>
    <row r="14920" spans="1:57" x14ac:dyDescent="0.25">
      <c r="A14920" s="2"/>
      <c r="B14920" s="5"/>
      <c r="C14920" s="5"/>
      <c r="D14920" s="5"/>
      <c r="E14920" s="5"/>
      <c r="F14920" s="5"/>
      <c r="G14920" s="5"/>
      <c r="H14920" s="5"/>
      <c r="I14920" s="3"/>
      <c r="J14920" s="5"/>
      <c r="K14920" s="5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AK14920" s="3"/>
      <c r="AL14920" s="3"/>
      <c r="AM14920" s="3"/>
      <c r="AN14920" s="5"/>
      <c r="AO14920" s="5"/>
      <c r="AP14920" s="5"/>
      <c r="AQ14920" s="5"/>
      <c r="AR14920" s="5"/>
      <c r="AS14920" s="5"/>
      <c r="AT14920" s="3"/>
      <c r="AU14920" s="5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</row>
    <row r="14921" spans="1:57" x14ac:dyDescent="0.25">
      <c r="A14921" s="2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5"/>
      <c r="AK14921" s="5"/>
      <c r="AL14921" s="3"/>
      <c r="AM14921" s="3"/>
      <c r="AN14921" s="5"/>
      <c r="AO14921" s="5"/>
      <c r="AP14921" s="5"/>
      <c r="AQ14921" s="5"/>
      <c r="AR14921" s="5"/>
      <c r="AS14921" s="5"/>
      <c r="AT14921" s="3"/>
      <c r="AU14921" s="5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</row>
    <row r="14922" spans="1:57" x14ac:dyDescent="0.25">
      <c r="A14922" s="2"/>
      <c r="B14922" s="5"/>
      <c r="C14922" s="5"/>
      <c r="D14922" s="5"/>
      <c r="E14922" s="5"/>
      <c r="F14922" s="5"/>
      <c r="G14922" s="5"/>
      <c r="H14922" s="5"/>
      <c r="I14922" s="3"/>
      <c r="J14922" s="5"/>
      <c r="K14922" s="5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5"/>
      <c r="AK14922" s="5"/>
      <c r="AL14922" s="3"/>
      <c r="AM14922" s="3"/>
      <c r="AN14922" s="5"/>
      <c r="AO14922" s="5"/>
      <c r="AP14922" s="5"/>
      <c r="AQ14922" s="5"/>
      <c r="AR14922" s="5"/>
      <c r="AS14922" s="5"/>
      <c r="AT14922" s="3"/>
      <c r="AU14922" s="5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</row>
    <row r="14923" spans="1:57" x14ac:dyDescent="0.25">
      <c r="A14923" s="2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5"/>
      <c r="AK14923" s="5"/>
      <c r="AL14923" s="3"/>
      <c r="AM14923" s="3"/>
      <c r="AN14923" s="5"/>
      <c r="AO14923" s="5"/>
      <c r="AP14923" s="5"/>
      <c r="AQ14923" s="5"/>
      <c r="AR14923" s="5"/>
      <c r="AS14923" s="5"/>
      <c r="AT14923" s="3"/>
      <c r="AU14923" s="5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</row>
    <row r="14924" spans="1:57" x14ac:dyDescent="0.25">
      <c r="A14924" s="2"/>
      <c r="B14924" s="5"/>
      <c r="C14924" s="5"/>
      <c r="D14924" s="5"/>
      <c r="E14924" s="5"/>
      <c r="F14924" s="5"/>
      <c r="G14924" s="5"/>
      <c r="H14924" s="5"/>
      <c r="I14924" s="3"/>
      <c r="J14924" s="5"/>
      <c r="K14924" s="5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5"/>
      <c r="AK14924" s="5"/>
      <c r="AL14924" s="3"/>
      <c r="AM14924" s="3"/>
      <c r="AN14924" s="5"/>
      <c r="AO14924" s="5"/>
      <c r="AP14924" s="5"/>
      <c r="AQ14924" s="5"/>
      <c r="AR14924" s="5"/>
      <c r="AS14924" s="5"/>
      <c r="AT14924" s="3"/>
      <c r="AU14924" s="5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</row>
    <row r="14925" spans="1:57" x14ac:dyDescent="0.25">
      <c r="A14925" s="2"/>
      <c r="B14925" s="5"/>
      <c r="C14925" s="5"/>
      <c r="D14925" s="5"/>
      <c r="E14925" s="5"/>
      <c r="F14925" s="5"/>
      <c r="G14925" s="5"/>
      <c r="H14925" s="5"/>
      <c r="I14925" s="5"/>
      <c r="J14925" s="5"/>
      <c r="K14925" s="5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5"/>
      <c r="AK14925" s="5"/>
      <c r="AL14925" s="3"/>
      <c r="AM14925" s="3"/>
      <c r="AN14925" s="5"/>
      <c r="AO14925" s="5"/>
      <c r="AP14925" s="5"/>
      <c r="AQ14925" s="5"/>
      <c r="AR14925" s="5"/>
      <c r="AS14925" s="5"/>
      <c r="AT14925" s="3"/>
      <c r="AU14925" s="5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</row>
    <row r="14926" spans="1:57" x14ac:dyDescent="0.25">
      <c r="A14926" s="2"/>
      <c r="B14926" s="5"/>
      <c r="C14926" s="5"/>
      <c r="D14926" s="5"/>
      <c r="E14926" s="5"/>
      <c r="F14926" s="5"/>
      <c r="G14926" s="5"/>
      <c r="H14926" s="5"/>
      <c r="I14926" s="3"/>
      <c r="J14926" s="5"/>
      <c r="K14926" s="5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AK14926" s="3"/>
      <c r="AL14926" s="3"/>
      <c r="AM14926" s="3"/>
      <c r="AN14926" s="5"/>
      <c r="AO14926" s="5"/>
      <c r="AP14926" s="5"/>
      <c r="AQ14926" s="5"/>
      <c r="AR14926" s="5"/>
      <c r="AS14926" s="5"/>
      <c r="AT14926" s="3"/>
      <c r="AU14926" s="5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</row>
    <row r="14927" spans="1:57" x14ac:dyDescent="0.25">
      <c r="A14927" s="2"/>
      <c r="B14927" s="5"/>
      <c r="C14927" s="5"/>
      <c r="D14927" s="5"/>
      <c r="E14927" s="5"/>
      <c r="F14927" s="5"/>
      <c r="G14927" s="5"/>
      <c r="H14927" s="5"/>
      <c r="I14927" s="5"/>
      <c r="J14927" s="5"/>
      <c r="K14927" s="5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5"/>
      <c r="AK14927" s="5"/>
      <c r="AL14927" s="3"/>
      <c r="AM14927" s="3"/>
      <c r="AN14927" s="5"/>
      <c r="AO14927" s="5"/>
      <c r="AP14927" s="5"/>
      <c r="AQ14927" s="5"/>
      <c r="AR14927" s="5"/>
      <c r="AS14927" s="5"/>
      <c r="AT14927" s="3"/>
      <c r="AU14927" s="5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</row>
    <row r="14928" spans="1:57" x14ac:dyDescent="0.25">
      <c r="A14928" s="2"/>
      <c r="B14928" s="5"/>
      <c r="C14928" s="5"/>
      <c r="D14928" s="5"/>
      <c r="E14928" s="5"/>
      <c r="F14928" s="5"/>
      <c r="G14928" s="5"/>
      <c r="H14928" s="5"/>
      <c r="I14928" s="3"/>
      <c r="J14928" s="5"/>
      <c r="K14928" s="5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5"/>
      <c r="AK14928" s="5"/>
      <c r="AL14928" s="3"/>
      <c r="AM14928" s="3"/>
      <c r="AN14928" s="5"/>
      <c r="AO14928" s="5"/>
      <c r="AP14928" s="5"/>
      <c r="AQ14928" s="5"/>
      <c r="AR14928" s="5"/>
      <c r="AS14928" s="5"/>
      <c r="AT14928" s="3"/>
      <c r="AU14928" s="5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</row>
    <row r="14929" spans="1:57" x14ac:dyDescent="0.25">
      <c r="A14929" s="2"/>
      <c r="B14929" s="5"/>
      <c r="C14929" s="5"/>
      <c r="D14929" s="5"/>
      <c r="E14929" s="5"/>
      <c r="F14929" s="5"/>
      <c r="G14929" s="5"/>
      <c r="H14929" s="5"/>
      <c r="I14929" s="3"/>
      <c r="J14929" s="5"/>
      <c r="K14929" s="5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AK14929" s="3"/>
      <c r="AL14929" s="3"/>
      <c r="AM14929" s="3"/>
      <c r="AN14929" s="5"/>
      <c r="AO14929" s="5"/>
      <c r="AP14929" s="5"/>
      <c r="AQ14929" s="5"/>
      <c r="AR14929" s="5"/>
      <c r="AS14929" s="5"/>
      <c r="AT14929" s="3"/>
      <c r="AU14929" s="5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</row>
    <row r="14930" spans="1:57" x14ac:dyDescent="0.25">
      <c r="A14930" s="2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AK14930" s="3"/>
      <c r="AL14930" s="3"/>
      <c r="AM14930" s="3"/>
      <c r="AN14930" s="5"/>
      <c r="AO14930" s="5"/>
      <c r="AP14930" s="5"/>
      <c r="AQ14930" s="5"/>
      <c r="AR14930" s="5"/>
      <c r="AS14930" s="5"/>
      <c r="AT14930" s="3"/>
      <c r="AU14930" s="5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</row>
    <row r="14931" spans="1:57" x14ac:dyDescent="0.25">
      <c r="A14931" s="2"/>
      <c r="B14931" s="5"/>
      <c r="C14931" s="5"/>
      <c r="D14931" s="5"/>
      <c r="E14931" s="5"/>
      <c r="F14931" s="5"/>
      <c r="G14931" s="5"/>
      <c r="H14931" s="5"/>
      <c r="I14931" s="3"/>
      <c r="J14931" s="5"/>
      <c r="K14931" s="5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5"/>
      <c r="AK14931" s="5"/>
      <c r="AL14931" s="3"/>
      <c r="AM14931" s="3"/>
      <c r="AN14931" s="5"/>
      <c r="AO14931" s="5"/>
      <c r="AP14931" s="5"/>
      <c r="AQ14931" s="3"/>
      <c r="AR14931" s="5"/>
      <c r="AS14931" s="5"/>
      <c r="AT14931" s="3"/>
      <c r="AU14931" s="5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</row>
    <row r="14932" spans="1:57" x14ac:dyDescent="0.25">
      <c r="A14932" s="2"/>
      <c r="B14932" s="5"/>
      <c r="C14932" s="5"/>
      <c r="D14932" s="5"/>
      <c r="E14932" s="5"/>
      <c r="F14932" s="5"/>
      <c r="G14932" s="5"/>
      <c r="H14932" s="5"/>
      <c r="I14932" s="3"/>
      <c r="J14932" s="5"/>
      <c r="K14932" s="5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AK14932" s="3"/>
      <c r="AL14932" s="3"/>
      <c r="AM14932" s="3"/>
      <c r="AN14932" s="5"/>
      <c r="AO14932" s="5"/>
      <c r="AP14932" s="5"/>
      <c r="AQ14932" s="3"/>
      <c r="AR14932" s="5"/>
      <c r="AS14932" s="5"/>
      <c r="AT14932" s="3"/>
      <c r="AU14932" s="5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</row>
    <row r="14933" spans="1:57" x14ac:dyDescent="0.25">
      <c r="A14933" s="2"/>
      <c r="B14933" s="5"/>
      <c r="C14933" s="5"/>
      <c r="D14933" s="5"/>
      <c r="E14933" s="5"/>
      <c r="F14933" s="5"/>
      <c r="G14933" s="5"/>
      <c r="H14933" s="5"/>
      <c r="I14933" s="3"/>
      <c r="J14933" s="5"/>
      <c r="K14933" s="5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AK14933" s="3"/>
      <c r="AL14933" s="3"/>
      <c r="AM14933" s="3"/>
      <c r="AN14933" s="5"/>
      <c r="AO14933" s="5"/>
      <c r="AP14933" s="5"/>
      <c r="AQ14933" s="3"/>
      <c r="AR14933" s="5"/>
      <c r="AS14933" s="5"/>
      <c r="AT14933" s="3"/>
      <c r="AU14933" s="5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</row>
    <row r="14934" spans="1:57" x14ac:dyDescent="0.25">
      <c r="A14934" s="2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AK14934" s="3"/>
      <c r="AL14934" s="3"/>
      <c r="AM14934" s="3"/>
      <c r="AN14934" s="5"/>
      <c r="AO14934" s="5"/>
      <c r="AP14934" s="5"/>
      <c r="AQ14934" s="5"/>
      <c r="AR14934" s="5"/>
      <c r="AS14934" s="5"/>
      <c r="AT14934" s="3"/>
      <c r="AU14934" s="5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</row>
    <row r="14935" spans="1:57" x14ac:dyDescent="0.25">
      <c r="A14935" s="2"/>
      <c r="B14935" s="5"/>
      <c r="C14935" s="5"/>
      <c r="D14935" s="5"/>
      <c r="E14935" s="5"/>
      <c r="F14935" s="5"/>
      <c r="G14935" s="5"/>
      <c r="H14935" s="5"/>
      <c r="I14935" s="3"/>
      <c r="J14935" s="5"/>
      <c r="K14935" s="5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AK14935" s="3"/>
      <c r="AL14935" s="3"/>
      <c r="AM14935" s="3"/>
      <c r="AN14935" s="5"/>
      <c r="AO14935" s="5"/>
      <c r="AP14935" s="5"/>
      <c r="AQ14935" s="5"/>
      <c r="AR14935" s="5"/>
      <c r="AS14935" s="5"/>
      <c r="AT14935" s="3"/>
      <c r="AU14935" s="5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</row>
    <row r="14936" spans="1:57" x14ac:dyDescent="0.25">
      <c r="A14936" s="2"/>
      <c r="B14936" s="5"/>
      <c r="C14936" s="5"/>
      <c r="D14936" s="5"/>
      <c r="E14936" s="5"/>
      <c r="F14936" s="5"/>
      <c r="G14936" s="5"/>
      <c r="H14936" s="5"/>
      <c r="I14936" s="3"/>
      <c r="J14936" s="5"/>
      <c r="K14936" s="5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5"/>
      <c r="AK14936" s="5"/>
      <c r="AL14936" s="3"/>
      <c r="AM14936" s="3"/>
      <c r="AN14936" s="5"/>
      <c r="AO14936" s="5"/>
      <c r="AP14936" s="5"/>
      <c r="AQ14936" s="3"/>
      <c r="AR14936" s="5"/>
      <c r="AS14936" s="5"/>
      <c r="AT14936" s="3"/>
      <c r="AU14936" s="5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</row>
    <row r="14937" spans="1:57" x14ac:dyDescent="0.25">
      <c r="A14937" s="2"/>
      <c r="B14937" s="5"/>
      <c r="C14937" s="5"/>
      <c r="D14937" s="5"/>
      <c r="E14937" s="5"/>
      <c r="F14937" s="5"/>
      <c r="G14937" s="5"/>
      <c r="H14937" s="5"/>
      <c r="I14937" s="5"/>
      <c r="J14937" s="5"/>
      <c r="K14937" s="5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AK14937" s="3"/>
      <c r="AL14937" s="3"/>
      <c r="AM14937" s="3"/>
      <c r="AN14937" s="5"/>
      <c r="AO14937" s="5"/>
      <c r="AP14937" s="5"/>
      <c r="AQ14937" s="3"/>
      <c r="AR14937" s="5"/>
      <c r="AS14937" s="5"/>
      <c r="AT14937" s="3"/>
      <c r="AU14937" s="5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</row>
    <row r="14938" spans="1:57" x14ac:dyDescent="0.25">
      <c r="A14938" s="2"/>
      <c r="B14938" s="5"/>
      <c r="C14938" s="5"/>
      <c r="D14938" s="5"/>
      <c r="E14938" s="5"/>
      <c r="F14938" s="5"/>
      <c r="G14938" s="5"/>
      <c r="H14938" s="5"/>
      <c r="I14938" s="5"/>
      <c r="J14938" s="5"/>
      <c r="K14938" s="5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AK14938" s="3"/>
      <c r="AL14938" s="3"/>
      <c r="AM14938" s="3"/>
      <c r="AN14938" s="5"/>
      <c r="AO14938" s="5"/>
      <c r="AP14938" s="5"/>
      <c r="AQ14938" s="3"/>
      <c r="AR14938" s="5"/>
      <c r="AS14938" s="5"/>
      <c r="AT14938" s="3"/>
      <c r="AU14938" s="5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</row>
    <row r="14939" spans="1:57" x14ac:dyDescent="0.25">
      <c r="A14939" s="2"/>
      <c r="B14939" s="5"/>
      <c r="C14939" s="5"/>
      <c r="D14939" s="5"/>
      <c r="E14939" s="5"/>
      <c r="F14939" s="5"/>
      <c r="G14939" s="5"/>
      <c r="H14939" s="5"/>
      <c r="I14939" s="3"/>
      <c r="J14939" s="5"/>
      <c r="K14939" s="5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AK14939" s="3"/>
      <c r="AL14939" s="3"/>
      <c r="AM14939" s="3"/>
      <c r="AN14939" s="5"/>
      <c r="AO14939" s="5"/>
      <c r="AP14939" s="5"/>
      <c r="AQ14939" s="5"/>
      <c r="AR14939" s="5"/>
      <c r="AS14939" s="5"/>
      <c r="AT14939" s="3"/>
      <c r="AU14939" s="5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</row>
    <row r="14940" spans="1:57" x14ac:dyDescent="0.25">
      <c r="A14940" s="2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AK14940" s="3"/>
      <c r="AL14940" s="3"/>
      <c r="AM14940" s="3"/>
      <c r="AN14940" s="5"/>
      <c r="AO14940" s="5"/>
      <c r="AP14940" s="5"/>
      <c r="AQ14940" s="5"/>
      <c r="AR14940" s="5"/>
      <c r="AS14940" s="5"/>
      <c r="AT14940" s="3"/>
      <c r="AU14940" s="5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</row>
    <row r="14941" spans="1:57" x14ac:dyDescent="0.25">
      <c r="A14941" s="2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5"/>
      <c r="AK14941" s="5"/>
      <c r="AL14941" s="3"/>
      <c r="AM14941" s="3"/>
      <c r="AN14941" s="5"/>
      <c r="AO14941" s="5"/>
      <c r="AP14941" s="5"/>
      <c r="AQ14941" s="3"/>
      <c r="AR14941" s="3"/>
      <c r="AS14941" s="3"/>
      <c r="AT14941" s="3"/>
      <c r="AU14941" s="5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</row>
    <row r="14942" spans="1:57" x14ac:dyDescent="0.25">
      <c r="A14942" s="2"/>
      <c r="B14942" s="5"/>
      <c r="C14942" s="5"/>
      <c r="D14942" s="5"/>
      <c r="E14942" s="5"/>
      <c r="F14942" s="5"/>
      <c r="G14942" s="5"/>
      <c r="H14942" s="5"/>
      <c r="I14942" s="5"/>
      <c r="J14942" s="5"/>
      <c r="K14942" s="5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5"/>
      <c r="AK14942" s="3"/>
      <c r="AL14942" s="3"/>
      <c r="AM14942" s="3"/>
      <c r="AN14942" s="5"/>
      <c r="AO14942" s="5"/>
      <c r="AP14942" s="5"/>
      <c r="AQ14942" s="5"/>
      <c r="AR14942" s="5"/>
      <c r="AS14942" s="5"/>
      <c r="AT14942" s="3"/>
      <c r="AU14942" s="5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</row>
    <row r="14943" spans="1:57" x14ac:dyDescent="0.25">
      <c r="A14943" s="2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AK14943" s="3"/>
      <c r="AL14943" s="3"/>
      <c r="AM14943" s="3"/>
      <c r="AN14943" s="5"/>
      <c r="AO14943" s="5"/>
      <c r="AP14943" s="5"/>
      <c r="AQ14943" s="3"/>
      <c r="AR14943" s="3"/>
      <c r="AS14943" s="3"/>
      <c r="AT14943" s="3"/>
      <c r="AU14943" s="5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</row>
    <row r="14944" spans="1:57" x14ac:dyDescent="0.25">
      <c r="A14944" s="2"/>
      <c r="B14944" s="5"/>
      <c r="C14944" s="5"/>
      <c r="D14944" s="5"/>
      <c r="E14944" s="5"/>
      <c r="F14944" s="5"/>
      <c r="G14944" s="5"/>
      <c r="H14944" s="5"/>
      <c r="I14944" s="5"/>
      <c r="J14944" s="5"/>
      <c r="K14944" s="5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5"/>
      <c r="AK14944" s="5"/>
      <c r="AL14944" s="3"/>
      <c r="AM14944" s="3"/>
      <c r="AN14944" s="5"/>
      <c r="AO14944" s="5"/>
      <c r="AP14944" s="5"/>
      <c r="AQ14944" s="5"/>
      <c r="AR14944" s="5"/>
      <c r="AS14944" s="5"/>
      <c r="AT14944" s="3"/>
      <c r="AU14944" s="5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</row>
    <row r="14945" spans="1:57" x14ac:dyDescent="0.25">
      <c r="A14945" s="2"/>
      <c r="B14945" s="5"/>
      <c r="C14945" s="5"/>
      <c r="D14945" s="5"/>
      <c r="E14945" s="5"/>
      <c r="F14945" s="5"/>
      <c r="G14945" s="5"/>
      <c r="H14945" s="5"/>
      <c r="I14945" s="5"/>
      <c r="J14945" s="5"/>
      <c r="K14945" s="5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5"/>
      <c r="AK14945" s="5"/>
      <c r="AL14945" s="3"/>
      <c r="AM14945" s="3"/>
      <c r="AN14945" s="5"/>
      <c r="AO14945" s="5"/>
      <c r="AP14945" s="5"/>
      <c r="AQ14945" s="5"/>
      <c r="AR14945" s="5"/>
      <c r="AS14945" s="5"/>
      <c r="AT14945" s="3"/>
      <c r="AU14945" s="5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</row>
    <row r="14946" spans="1:57" x14ac:dyDescent="0.25">
      <c r="A14946" s="2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5"/>
      <c r="AK14946" s="5"/>
      <c r="AL14946" s="3"/>
      <c r="AM14946" s="3"/>
      <c r="AN14946" s="5"/>
      <c r="AO14946" s="5"/>
      <c r="AP14946" s="5"/>
      <c r="AQ14946" s="5"/>
      <c r="AR14946" s="5"/>
      <c r="AS14946" s="5"/>
      <c r="AT14946" s="3"/>
      <c r="AU14946" s="5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</row>
    <row r="14947" spans="1:57" x14ac:dyDescent="0.25">
      <c r="A14947" s="2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5"/>
      <c r="AK14947" s="5"/>
      <c r="AL14947" s="3"/>
      <c r="AM14947" s="3"/>
      <c r="AN14947" s="5"/>
      <c r="AO14947" s="5"/>
      <c r="AP14947" s="5"/>
      <c r="AQ14947" s="5"/>
      <c r="AR14947" s="5"/>
      <c r="AS14947" s="5"/>
      <c r="AT14947" s="3"/>
      <c r="AU14947" s="5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</row>
    <row r="14948" spans="1:57" x14ac:dyDescent="0.25">
      <c r="A14948" s="2"/>
      <c r="B14948" s="5"/>
      <c r="C14948" s="5"/>
      <c r="D14948" s="5"/>
      <c r="E14948" s="5"/>
      <c r="F14948" s="5"/>
      <c r="G14948" s="5"/>
      <c r="H14948" s="5"/>
      <c r="I14948" s="5"/>
      <c r="J14948" s="5"/>
      <c r="K14948" s="5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5"/>
      <c r="AK14948" s="5"/>
      <c r="AL14948" s="3"/>
      <c r="AM14948" s="3"/>
      <c r="AN14948" s="5"/>
      <c r="AO14948" s="5"/>
      <c r="AP14948" s="5"/>
      <c r="AQ14948" s="5"/>
      <c r="AR14948" s="5"/>
      <c r="AS14948" s="5"/>
      <c r="AT14948" s="3"/>
      <c r="AU14948" s="5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</row>
    <row r="14949" spans="1:57" x14ac:dyDescent="0.25">
      <c r="A14949" s="2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AK14949" s="3"/>
      <c r="AL14949" s="3"/>
      <c r="AM14949" s="3"/>
      <c r="AN14949" s="5"/>
      <c r="AO14949" s="5"/>
      <c r="AP14949" s="5"/>
      <c r="AQ14949" s="3"/>
      <c r="AR14949" s="5"/>
      <c r="AS14949" s="3"/>
      <c r="AT14949" s="3"/>
      <c r="AU14949" s="5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</row>
    <row r="14950" spans="1:57" x14ac:dyDescent="0.25">
      <c r="A14950" s="2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5"/>
      <c r="AK14950" s="5"/>
      <c r="AL14950" s="3"/>
      <c r="AM14950" s="3"/>
      <c r="AN14950" s="5"/>
      <c r="AO14950" s="5"/>
      <c r="AP14950" s="5"/>
      <c r="AQ14950" s="5"/>
      <c r="AR14950" s="5"/>
      <c r="AS14950" s="5"/>
      <c r="AT14950" s="3"/>
      <c r="AU14950" s="5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</row>
    <row r="14951" spans="1:57" x14ac:dyDescent="0.25">
      <c r="A14951" s="2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5"/>
      <c r="AK14951" s="5"/>
      <c r="AL14951" s="3"/>
      <c r="AM14951" s="3"/>
      <c r="AN14951" s="5"/>
      <c r="AO14951" s="5"/>
      <c r="AP14951" s="5"/>
      <c r="AQ14951" s="5"/>
      <c r="AR14951" s="5"/>
      <c r="AS14951" s="5"/>
      <c r="AT14951" s="3"/>
      <c r="AU14951" s="5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</row>
    <row r="14952" spans="1:57" x14ac:dyDescent="0.25">
      <c r="A14952" s="2"/>
      <c r="B14952" s="5"/>
      <c r="C14952" s="5"/>
      <c r="D14952" s="5"/>
      <c r="E14952" s="5"/>
      <c r="F14952" s="5"/>
      <c r="G14952" s="5"/>
      <c r="H14952" s="5"/>
      <c r="I14952" s="3"/>
      <c r="J14952" s="5"/>
      <c r="K14952" s="5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AK14952" s="3"/>
      <c r="AL14952" s="3"/>
      <c r="AM14952" s="3"/>
      <c r="AN14952" s="5"/>
      <c r="AO14952" s="5"/>
      <c r="AP14952" s="5"/>
      <c r="AQ14952" s="5"/>
      <c r="AR14952" s="5"/>
      <c r="AS14952" s="5"/>
      <c r="AT14952" s="3"/>
      <c r="AU14952" s="5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</row>
    <row r="14953" spans="1:57" x14ac:dyDescent="0.25">
      <c r="A14953" s="2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AK14953" s="3"/>
      <c r="AL14953" s="3"/>
      <c r="AM14953" s="3"/>
      <c r="AN14953" s="5"/>
      <c r="AO14953" s="5"/>
      <c r="AP14953" s="5"/>
      <c r="AQ14953" s="5"/>
      <c r="AR14953" s="5"/>
      <c r="AS14953" s="5"/>
      <c r="AT14953" s="3"/>
      <c r="AU14953" s="5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</row>
    <row r="14954" spans="1:57" x14ac:dyDescent="0.25">
      <c r="A14954" s="2"/>
      <c r="B14954" s="5"/>
      <c r="C14954" s="5"/>
      <c r="D14954" s="5"/>
      <c r="E14954" s="5"/>
      <c r="F14954" s="5"/>
      <c r="G14954" s="5"/>
      <c r="H14954" s="5"/>
      <c r="I14954" s="5"/>
      <c r="J14954" s="5"/>
      <c r="K14954" s="5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5"/>
      <c r="AK14954" s="5"/>
      <c r="AL14954" s="3"/>
      <c r="AM14954" s="3"/>
      <c r="AN14954" s="5"/>
      <c r="AO14954" s="5"/>
      <c r="AP14954" s="5"/>
      <c r="AQ14954" s="3"/>
      <c r="AR14954" s="5"/>
      <c r="AS14954" s="5"/>
      <c r="AT14954" s="3"/>
      <c r="AU14954" s="5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</row>
    <row r="14955" spans="1:57" x14ac:dyDescent="0.25">
      <c r="A14955" s="2"/>
      <c r="B14955" s="5"/>
      <c r="C14955" s="5"/>
      <c r="D14955" s="5"/>
      <c r="E14955" s="5"/>
      <c r="F14955" s="5"/>
      <c r="G14955" s="5"/>
      <c r="H14955" s="5"/>
      <c r="I14955" s="5"/>
      <c r="J14955" s="5"/>
      <c r="K14955" s="5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AK14955" s="3"/>
      <c r="AL14955" s="3"/>
      <c r="AM14955" s="3"/>
      <c r="AN14955" s="5"/>
      <c r="AO14955" s="5"/>
      <c r="AP14955" s="5"/>
      <c r="AQ14955" s="3"/>
      <c r="AR14955" s="5"/>
      <c r="AS14955" s="5"/>
      <c r="AT14955" s="3"/>
      <c r="AU14955" s="5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</row>
    <row r="14956" spans="1:57" x14ac:dyDescent="0.25">
      <c r="A14956" s="2"/>
      <c r="B14956" s="5"/>
      <c r="C14956" s="5"/>
      <c r="D14956" s="5"/>
      <c r="E14956" s="5"/>
      <c r="F14956" s="5"/>
      <c r="G14956" s="5"/>
      <c r="H14956" s="5"/>
      <c r="I14956" s="5"/>
      <c r="J14956" s="5"/>
      <c r="K14956" s="5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AK14956" s="3"/>
      <c r="AL14956" s="3"/>
      <c r="AM14956" s="3"/>
      <c r="AN14956" s="5"/>
      <c r="AO14956" s="5"/>
      <c r="AP14956" s="5"/>
      <c r="AQ14956" s="3"/>
      <c r="AR14956" s="5"/>
      <c r="AS14956" s="5"/>
      <c r="AT14956" s="3"/>
      <c r="AU14956" s="5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</row>
    <row r="14957" spans="1:57" x14ac:dyDescent="0.25">
      <c r="A14957" s="2"/>
      <c r="B14957" s="5"/>
      <c r="C14957" s="5"/>
      <c r="D14957" s="5"/>
      <c r="E14957" s="5"/>
      <c r="F14957" s="5"/>
      <c r="G14957" s="5"/>
      <c r="H14957" s="5"/>
      <c r="I14957" s="5"/>
      <c r="J14957" s="5"/>
      <c r="K14957" s="5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AK14957" s="3"/>
      <c r="AL14957" s="3"/>
      <c r="AM14957" s="3"/>
      <c r="AN14957" s="5"/>
      <c r="AO14957" s="5"/>
      <c r="AP14957" s="5"/>
      <c r="AQ14957" s="5"/>
      <c r="AR14957" s="5"/>
      <c r="AS14957" s="5"/>
      <c r="AT14957" s="3"/>
      <c r="AU14957" s="5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</row>
    <row r="14958" spans="1:57" x14ac:dyDescent="0.25">
      <c r="A14958" s="2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AK14958" s="3"/>
      <c r="AL14958" s="3"/>
      <c r="AM14958" s="3"/>
      <c r="AN14958" s="5"/>
      <c r="AO14958" s="5"/>
      <c r="AP14958" s="5"/>
      <c r="AQ14958" s="5"/>
      <c r="AR14958" s="5"/>
      <c r="AS14958" s="5"/>
      <c r="AT14958" s="3"/>
      <c r="AU14958" s="5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</row>
    <row r="14959" spans="1:57" x14ac:dyDescent="0.25">
      <c r="A14959" s="2"/>
      <c r="B14959" s="5"/>
      <c r="C14959" s="5"/>
      <c r="D14959" s="5"/>
      <c r="E14959" s="5"/>
      <c r="F14959" s="5"/>
      <c r="G14959" s="5"/>
      <c r="H14959" s="5"/>
      <c r="I14959" s="3"/>
      <c r="J14959" s="5"/>
      <c r="K14959" s="5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5"/>
      <c r="AK14959" s="5"/>
      <c r="AL14959" s="3"/>
      <c r="AM14959" s="3"/>
      <c r="AN14959" s="5"/>
      <c r="AO14959" s="5"/>
      <c r="AP14959" s="5"/>
      <c r="AQ14959" s="3"/>
      <c r="AR14959" s="5"/>
      <c r="AS14959" s="5"/>
      <c r="AT14959" s="3"/>
      <c r="AU14959" s="5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</row>
    <row r="14960" spans="1:57" x14ac:dyDescent="0.25">
      <c r="A14960" s="2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AK14960" s="3"/>
      <c r="AL14960" s="3"/>
      <c r="AM14960" s="3"/>
      <c r="AN14960" s="5"/>
      <c r="AO14960" s="5"/>
      <c r="AP14960" s="5"/>
      <c r="AQ14960" s="3"/>
      <c r="AR14960" s="5"/>
      <c r="AS14960" s="5"/>
      <c r="AT14960" s="3"/>
      <c r="AU14960" s="5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</row>
    <row r="14961" spans="1:57" x14ac:dyDescent="0.25">
      <c r="A14961" s="2"/>
      <c r="B14961" s="5"/>
      <c r="C14961" s="5"/>
      <c r="D14961" s="5"/>
      <c r="E14961" s="5"/>
      <c r="F14961" s="5"/>
      <c r="G14961" s="5"/>
      <c r="H14961" s="5"/>
      <c r="I14961" s="5"/>
      <c r="J14961" s="5"/>
      <c r="K14961" s="5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AK14961" s="3"/>
      <c r="AL14961" s="3"/>
      <c r="AM14961" s="3"/>
      <c r="AN14961" s="5"/>
      <c r="AO14961" s="5"/>
      <c r="AP14961" s="5"/>
      <c r="AQ14961" s="3"/>
      <c r="AR14961" s="5"/>
      <c r="AS14961" s="5"/>
      <c r="AT14961" s="3"/>
      <c r="AU14961" s="5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</row>
    <row r="14962" spans="1:57" x14ac:dyDescent="0.25">
      <c r="A14962" s="2"/>
      <c r="B14962" s="5"/>
      <c r="C14962" s="5"/>
      <c r="D14962" s="5"/>
      <c r="E14962" s="5"/>
      <c r="F14962" s="5"/>
      <c r="G14962" s="5"/>
      <c r="H14962" s="5"/>
      <c r="I14962" s="5"/>
      <c r="J14962" s="5"/>
      <c r="K14962" s="5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AK14962" s="3"/>
      <c r="AL14962" s="3"/>
      <c r="AM14962" s="3"/>
      <c r="AN14962" s="5"/>
      <c r="AO14962" s="5"/>
      <c r="AP14962" s="5"/>
      <c r="AQ14962" s="5"/>
      <c r="AR14962" s="5"/>
      <c r="AS14962" s="5"/>
      <c r="AT14962" s="3"/>
      <c r="AU14962" s="5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</row>
    <row r="14963" spans="1:57" x14ac:dyDescent="0.25">
      <c r="A14963" s="2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AK14963" s="3"/>
      <c r="AL14963" s="3"/>
      <c r="AM14963" s="3"/>
      <c r="AN14963" s="5"/>
      <c r="AO14963" s="5"/>
      <c r="AP14963" s="5"/>
      <c r="AQ14963" s="5"/>
      <c r="AR14963" s="5"/>
      <c r="AS14963" s="5"/>
      <c r="AT14963" s="3"/>
      <c r="AU14963" s="5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</row>
    <row r="14964" spans="1:57" x14ac:dyDescent="0.25">
      <c r="A14964" s="2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5"/>
      <c r="AK14964" s="5"/>
      <c r="AL14964" s="3"/>
      <c r="AM14964" s="3"/>
      <c r="AN14964" s="5"/>
      <c r="AO14964" s="5"/>
      <c r="AP14964" s="5"/>
      <c r="AQ14964" s="3"/>
      <c r="AR14964" s="3"/>
      <c r="AS14964" s="3"/>
      <c r="AT14964" s="3"/>
      <c r="AU14964" s="5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</row>
    <row r="14965" spans="1:57" x14ac:dyDescent="0.25">
      <c r="A14965" s="2"/>
      <c r="B14965" s="5"/>
      <c r="C14965" s="5"/>
      <c r="D14965" s="5"/>
      <c r="E14965" s="5"/>
      <c r="F14965" s="5"/>
      <c r="G14965" s="5"/>
      <c r="H14965" s="5"/>
      <c r="I14965" s="3"/>
      <c r="J14965" s="5"/>
      <c r="K14965" s="5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5"/>
      <c r="AK14965" s="3"/>
      <c r="AL14965" s="3"/>
      <c r="AM14965" s="3"/>
      <c r="AN14965" s="5"/>
      <c r="AO14965" s="5"/>
      <c r="AP14965" s="5"/>
      <c r="AQ14965" s="5"/>
      <c r="AR14965" s="5"/>
      <c r="AS14965" s="5"/>
      <c r="AT14965" s="3"/>
      <c r="AU14965" s="5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</row>
    <row r="14966" spans="1:57" x14ac:dyDescent="0.25">
      <c r="A14966" s="2"/>
      <c r="B14966" s="5"/>
      <c r="C14966" s="5"/>
      <c r="D14966" s="5"/>
      <c r="E14966" s="5"/>
      <c r="F14966" s="5"/>
      <c r="G14966" s="5"/>
      <c r="H14966" s="5"/>
      <c r="I14966" s="5"/>
      <c r="J14966" s="5"/>
      <c r="K14966" s="5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AK14966" s="3"/>
      <c r="AL14966" s="3"/>
      <c r="AM14966" s="3"/>
      <c r="AN14966" s="5"/>
      <c r="AO14966" s="5"/>
      <c r="AP14966" s="5"/>
      <c r="AQ14966" s="3"/>
      <c r="AR14966" s="3"/>
      <c r="AS14966" s="3"/>
      <c r="AT14966" s="3"/>
      <c r="AU14966" s="5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</row>
    <row r="14967" spans="1:57" x14ac:dyDescent="0.25">
      <c r="A14967" s="2"/>
      <c r="B14967" s="5"/>
      <c r="C14967" s="5"/>
      <c r="D14967" s="5"/>
      <c r="E14967" s="5"/>
      <c r="F14967" s="5"/>
      <c r="G14967" s="5"/>
      <c r="H14967" s="5"/>
      <c r="I14967" s="3"/>
      <c r="J14967" s="5"/>
      <c r="K14967" s="5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5"/>
      <c r="AK14967" s="5"/>
      <c r="AL14967" s="3"/>
      <c r="AM14967" s="3"/>
      <c r="AN14967" s="5"/>
      <c r="AO14967" s="5"/>
      <c r="AP14967" s="5"/>
      <c r="AQ14967" s="5"/>
      <c r="AR14967" s="5"/>
      <c r="AS14967" s="5"/>
      <c r="AT14967" s="3"/>
      <c r="AU14967" s="5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</row>
    <row r="14968" spans="1:57" x14ac:dyDescent="0.25">
      <c r="A14968" s="2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5"/>
      <c r="AK14968" s="5"/>
      <c r="AL14968" s="3"/>
      <c r="AM14968" s="3"/>
      <c r="AN14968" s="5"/>
      <c r="AO14968" s="5"/>
      <c r="AP14968" s="5"/>
      <c r="AQ14968" s="5"/>
      <c r="AR14968" s="5"/>
      <c r="AS14968" s="5"/>
      <c r="AT14968" s="3"/>
      <c r="AU14968" s="5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</row>
    <row r="14969" spans="1:57" x14ac:dyDescent="0.25">
      <c r="A14969" s="2"/>
      <c r="B14969" s="5"/>
      <c r="C14969" s="5"/>
      <c r="D14969" s="5"/>
      <c r="E14969" s="5"/>
      <c r="F14969" s="5"/>
      <c r="G14969" s="5"/>
      <c r="H14969" s="5"/>
      <c r="I14969" s="3"/>
      <c r="J14969" s="5"/>
      <c r="K14969" s="5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5"/>
      <c r="AK14969" s="5"/>
      <c r="AL14969" s="3"/>
      <c r="AM14969" s="3"/>
      <c r="AN14969" s="5"/>
      <c r="AO14969" s="5"/>
      <c r="AP14969" s="5"/>
      <c r="AQ14969" s="5"/>
      <c r="AR14969" s="5"/>
      <c r="AS14969" s="5"/>
      <c r="AT14969" s="3"/>
      <c r="AU14969" s="5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</row>
    <row r="14970" spans="1:57" x14ac:dyDescent="0.25">
      <c r="A14970" s="2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5"/>
      <c r="AK14970" s="5"/>
      <c r="AL14970" s="3"/>
      <c r="AM14970" s="3"/>
      <c r="AN14970" s="5"/>
      <c r="AO14970" s="5"/>
      <c r="AP14970" s="5"/>
      <c r="AQ14970" s="5"/>
      <c r="AR14970" s="5"/>
      <c r="AS14970" s="5"/>
      <c r="AT14970" s="3"/>
      <c r="AU14970" s="5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</row>
    <row r="14971" spans="1:57" x14ac:dyDescent="0.25">
      <c r="A14971" s="2"/>
      <c r="B14971" s="5"/>
      <c r="C14971" s="5"/>
      <c r="D14971" s="5"/>
      <c r="E14971" s="5"/>
      <c r="F14971" s="5"/>
      <c r="G14971" s="5"/>
      <c r="H14971" s="5"/>
      <c r="I14971" s="3"/>
      <c r="J14971" s="5"/>
      <c r="K14971" s="5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5"/>
      <c r="AK14971" s="5"/>
      <c r="AL14971" s="3"/>
      <c r="AM14971" s="3"/>
      <c r="AN14971" s="5"/>
      <c r="AO14971" s="5"/>
      <c r="AP14971" s="5"/>
      <c r="AQ14971" s="5"/>
      <c r="AR14971" s="5"/>
      <c r="AS14971" s="5"/>
      <c r="AT14971" s="3"/>
      <c r="AU14971" s="5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</row>
    <row r="14972" spans="1:57" x14ac:dyDescent="0.25">
      <c r="A14972" s="2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AK14972" s="3"/>
      <c r="AL14972" s="3"/>
      <c r="AM14972" s="3"/>
      <c r="AN14972" s="5"/>
      <c r="AO14972" s="5"/>
      <c r="AP14972" s="5"/>
      <c r="AQ14972" s="3"/>
      <c r="AR14972" s="5"/>
      <c r="AS14972" s="3"/>
      <c r="AT14972" s="3"/>
      <c r="AU14972" s="5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</row>
    <row r="14973" spans="1:57" x14ac:dyDescent="0.25">
      <c r="A14973" s="2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5"/>
      <c r="AK14973" s="5"/>
      <c r="AL14973" s="3"/>
      <c r="AM14973" s="3"/>
      <c r="AN14973" s="5"/>
      <c r="AO14973" s="5"/>
      <c r="AP14973" s="5"/>
      <c r="AQ14973" s="5"/>
      <c r="AR14973" s="5"/>
      <c r="AS14973" s="5"/>
      <c r="AT14973" s="3"/>
      <c r="AU14973" s="5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</row>
    <row r="14974" spans="1:57" x14ac:dyDescent="0.25">
      <c r="A14974" s="2"/>
      <c r="B14974" s="5"/>
      <c r="C14974" s="5"/>
      <c r="D14974" s="5"/>
      <c r="E14974" s="5"/>
      <c r="F14974" s="5"/>
      <c r="G14974" s="5"/>
      <c r="H14974" s="5"/>
      <c r="I14974" s="3"/>
      <c r="J14974" s="5"/>
      <c r="K14974" s="5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5"/>
      <c r="AK14974" s="5"/>
      <c r="AL14974" s="3"/>
      <c r="AM14974" s="3"/>
      <c r="AN14974" s="5"/>
      <c r="AO14974" s="5"/>
      <c r="AP14974" s="5"/>
      <c r="AQ14974" s="5"/>
      <c r="AR14974" s="5"/>
      <c r="AS14974" s="5"/>
      <c r="AT14974" s="3"/>
      <c r="AU14974" s="5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</row>
    <row r="14975" spans="1:57" x14ac:dyDescent="0.25">
      <c r="A14975" s="2"/>
      <c r="B14975" s="5"/>
      <c r="C14975" s="5"/>
      <c r="D14975" s="5"/>
      <c r="E14975" s="5"/>
      <c r="F14975" s="5"/>
      <c r="G14975" s="5"/>
      <c r="H14975" s="5"/>
      <c r="I14975" s="3"/>
      <c r="J14975" s="5"/>
      <c r="K14975" s="5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5"/>
      <c r="AK14975" s="5"/>
      <c r="AL14975" s="3"/>
      <c r="AM14975" s="3"/>
      <c r="AN14975" s="5"/>
      <c r="AO14975" s="5"/>
      <c r="AP14975" s="5"/>
      <c r="AQ14975" s="5"/>
      <c r="AR14975" s="5"/>
      <c r="AS14975" s="5"/>
      <c r="AT14975" s="3"/>
      <c r="AU14975" s="5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</row>
    <row r="14976" spans="1:57" x14ac:dyDescent="0.25">
      <c r="A14976" s="2"/>
      <c r="B14976" s="5"/>
      <c r="C14976" s="5"/>
      <c r="D14976" s="5"/>
      <c r="E14976" s="5"/>
      <c r="F14976" s="5"/>
      <c r="G14976" s="5"/>
      <c r="H14976" s="5"/>
      <c r="I14976" s="3"/>
      <c r="J14976" s="5"/>
      <c r="K14976" s="5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5"/>
      <c r="AK14976" s="5"/>
      <c r="AL14976" s="3"/>
      <c r="AM14976" s="3"/>
      <c r="AN14976" s="5"/>
      <c r="AO14976" s="5"/>
      <c r="AP14976" s="5"/>
      <c r="AQ14976" s="5"/>
      <c r="AR14976" s="5"/>
      <c r="AS14976" s="5"/>
      <c r="AT14976" s="3"/>
      <c r="AU14976" s="5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</row>
    <row r="14977" spans="1:57" x14ac:dyDescent="0.25">
      <c r="A14977" s="2"/>
      <c r="B14977" s="5"/>
      <c r="C14977" s="5"/>
      <c r="D14977" s="5"/>
      <c r="E14977" s="5"/>
      <c r="F14977" s="5"/>
      <c r="G14977" s="5"/>
      <c r="H14977" s="5"/>
      <c r="I14977" s="3"/>
      <c r="J14977" s="5"/>
      <c r="K14977" s="5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5"/>
      <c r="AK14977" s="5"/>
      <c r="AL14977" s="3"/>
      <c r="AM14977" s="3"/>
      <c r="AN14977" s="5"/>
      <c r="AO14977" s="5"/>
      <c r="AP14977" s="5"/>
      <c r="AQ14977" s="5"/>
      <c r="AR14977" s="5"/>
      <c r="AS14977" s="5"/>
      <c r="AT14977" s="3"/>
      <c r="AU14977" s="5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</row>
    <row r="14978" spans="1:57" x14ac:dyDescent="0.25">
      <c r="A14978" s="2"/>
      <c r="B14978" s="5"/>
      <c r="C14978" s="5"/>
      <c r="D14978" s="5"/>
      <c r="E14978" s="5"/>
      <c r="F14978" s="5"/>
      <c r="G14978" s="5"/>
      <c r="H14978" s="5"/>
      <c r="I14978" s="3"/>
      <c r="J14978" s="5"/>
      <c r="K14978" s="5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5"/>
      <c r="AK14978" s="5"/>
      <c r="AL14978" s="3"/>
      <c r="AM14978" s="3"/>
      <c r="AN14978" s="5"/>
      <c r="AO14978" s="5"/>
      <c r="AP14978" s="5"/>
      <c r="AQ14978" s="5"/>
      <c r="AR14978" s="5"/>
      <c r="AS14978" s="5"/>
      <c r="AT14978" s="3"/>
      <c r="AU14978" s="5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</row>
    <row r="14979" spans="1:57" x14ac:dyDescent="0.25">
      <c r="A14979" s="2"/>
      <c r="B14979" s="5"/>
      <c r="C14979" s="5"/>
      <c r="D14979" s="5"/>
      <c r="E14979" s="5"/>
      <c r="F14979" s="5"/>
      <c r="G14979" s="5"/>
      <c r="H14979" s="5"/>
      <c r="I14979" s="3"/>
      <c r="J14979" s="5"/>
      <c r="K14979" s="5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5"/>
      <c r="AK14979" s="5"/>
      <c r="AL14979" s="3"/>
      <c r="AM14979" s="3"/>
      <c r="AN14979" s="5"/>
      <c r="AO14979" s="5"/>
      <c r="AP14979" s="5"/>
      <c r="AQ14979" s="5"/>
      <c r="AR14979" s="5"/>
      <c r="AS14979" s="5"/>
      <c r="AT14979" s="3"/>
      <c r="AU14979" s="5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</row>
    <row r="14980" spans="1:57" x14ac:dyDescent="0.25">
      <c r="A14980" s="2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5"/>
      <c r="AK14980" s="5"/>
      <c r="AL14980" s="3"/>
      <c r="AM14980" s="3"/>
      <c r="AN14980" s="5"/>
      <c r="AO14980" s="5"/>
      <c r="AP14980" s="5"/>
      <c r="AQ14980" s="5"/>
      <c r="AR14980" s="5"/>
      <c r="AS14980" s="5"/>
      <c r="AT14980" s="3"/>
      <c r="AU14980" s="5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</row>
    <row r="14981" spans="1:57" x14ac:dyDescent="0.25">
      <c r="A14981" s="2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5"/>
      <c r="AK14981" s="5"/>
      <c r="AL14981" s="3"/>
      <c r="AM14981" s="3"/>
      <c r="AN14981" s="5"/>
      <c r="AO14981" s="5"/>
      <c r="AP14981" s="5"/>
      <c r="AQ14981" s="5"/>
      <c r="AR14981" s="5"/>
      <c r="AS14981" s="5"/>
      <c r="AT14981" s="3"/>
      <c r="AU14981" s="5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</row>
    <row r="14982" spans="1:57" x14ac:dyDescent="0.25">
      <c r="A14982" s="2"/>
      <c r="B14982" s="5"/>
      <c r="C14982" s="5"/>
      <c r="D14982" s="5"/>
      <c r="E14982" s="5"/>
      <c r="F14982" s="5"/>
      <c r="G14982" s="5"/>
      <c r="H14982" s="5"/>
      <c r="I14982" s="3"/>
      <c r="J14982" s="5"/>
      <c r="K14982" s="5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5"/>
      <c r="AK14982" s="5"/>
      <c r="AL14982" s="3"/>
      <c r="AM14982" s="3"/>
      <c r="AN14982" s="5"/>
      <c r="AO14982" s="5"/>
      <c r="AP14982" s="5"/>
      <c r="AQ14982" s="5"/>
      <c r="AR14982" s="5"/>
      <c r="AS14982" s="5"/>
      <c r="AT14982" s="3"/>
      <c r="AU14982" s="5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</row>
    <row r="14983" spans="1:57" x14ac:dyDescent="0.25">
      <c r="A14983" s="2"/>
      <c r="B14983" s="5"/>
      <c r="C14983" s="5"/>
      <c r="D14983" s="5"/>
      <c r="E14983" s="5"/>
      <c r="F14983" s="5"/>
      <c r="G14983" s="5"/>
      <c r="H14983" s="5"/>
      <c r="I14983" s="5"/>
      <c r="J14983" s="5"/>
      <c r="K14983" s="5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5"/>
      <c r="AK14983" s="5"/>
      <c r="AL14983" s="3"/>
      <c r="AM14983" s="3"/>
      <c r="AN14983" s="5"/>
      <c r="AO14983" s="5"/>
      <c r="AP14983" s="5"/>
      <c r="AQ14983" s="5"/>
      <c r="AR14983" s="5"/>
      <c r="AS14983" s="5"/>
      <c r="AT14983" s="3"/>
      <c r="AU14983" s="5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</row>
    <row r="14984" spans="1:57" x14ac:dyDescent="0.25">
      <c r="A14984" s="2"/>
      <c r="B14984" s="5"/>
      <c r="C14984" s="5"/>
      <c r="D14984" s="5"/>
      <c r="E14984" s="5"/>
      <c r="F14984" s="5"/>
      <c r="G14984" s="5"/>
      <c r="H14984" s="5"/>
      <c r="I14984" s="5"/>
      <c r="J14984" s="5"/>
      <c r="K14984" s="5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5"/>
      <c r="AK14984" s="5"/>
      <c r="AL14984" s="3"/>
      <c r="AM14984" s="3"/>
      <c r="AN14984" s="5"/>
      <c r="AO14984" s="5"/>
      <c r="AP14984" s="5"/>
      <c r="AQ14984" s="5"/>
      <c r="AR14984" s="5"/>
      <c r="AS14984" s="5"/>
      <c r="AT14984" s="3"/>
      <c r="AU14984" s="5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</row>
    <row r="14985" spans="1:57" x14ac:dyDescent="0.25">
      <c r="A14985" s="2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5"/>
      <c r="AK14985" s="5"/>
      <c r="AL14985" s="3"/>
      <c r="AM14985" s="3"/>
      <c r="AN14985" s="5"/>
      <c r="AO14985" s="5"/>
      <c r="AP14985" s="5"/>
      <c r="AQ14985" s="5"/>
      <c r="AR14985" s="5"/>
      <c r="AS14985" s="5"/>
      <c r="AT14985" s="3"/>
      <c r="AU14985" s="5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</row>
    <row r="14986" spans="1:57" x14ac:dyDescent="0.25">
      <c r="A14986" s="2"/>
      <c r="B14986" s="5"/>
      <c r="C14986" s="5"/>
      <c r="D14986" s="5"/>
      <c r="E14986" s="5"/>
      <c r="F14986" s="5"/>
      <c r="G14986" s="5"/>
      <c r="H14986" s="5"/>
      <c r="I14986" s="3"/>
      <c r="J14986" s="5"/>
      <c r="K14986" s="5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5"/>
      <c r="AK14986" s="5"/>
      <c r="AL14986" s="3"/>
      <c r="AM14986" s="3"/>
      <c r="AN14986" s="5"/>
      <c r="AO14986" s="5"/>
      <c r="AP14986" s="5"/>
      <c r="AQ14986" s="5"/>
      <c r="AR14986" s="5"/>
      <c r="AS14986" s="5"/>
      <c r="AT14986" s="3"/>
      <c r="AU14986" s="5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</row>
    <row r="14987" spans="1:57" x14ac:dyDescent="0.25">
      <c r="A14987" s="2"/>
      <c r="B14987" s="5"/>
      <c r="C14987" s="5"/>
      <c r="D14987" s="5"/>
      <c r="E14987" s="5"/>
      <c r="F14987" s="5"/>
      <c r="G14987" s="5"/>
      <c r="H14987" s="5"/>
      <c r="I14987" s="3"/>
      <c r="J14987" s="5"/>
      <c r="K14987" s="5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5"/>
      <c r="AK14987" s="5"/>
      <c r="AL14987" s="3"/>
      <c r="AM14987" s="3"/>
      <c r="AN14987" s="5"/>
      <c r="AO14987" s="5"/>
      <c r="AP14987" s="5"/>
      <c r="AQ14987" s="5"/>
      <c r="AR14987" s="5"/>
      <c r="AS14987" s="5"/>
      <c r="AT14987" s="3"/>
      <c r="AU14987" s="5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</row>
    <row r="14988" spans="1:57" x14ac:dyDescent="0.25">
      <c r="A14988" s="2"/>
      <c r="B14988" s="5"/>
      <c r="C14988" s="5"/>
      <c r="D14988" s="5"/>
      <c r="E14988" s="5"/>
      <c r="F14988" s="5"/>
      <c r="G14988" s="5"/>
      <c r="H14988" s="5"/>
      <c r="I14988" s="5"/>
      <c r="J14988" s="5"/>
      <c r="K14988" s="5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5"/>
      <c r="AK14988" s="5"/>
      <c r="AL14988" s="3"/>
      <c r="AM14988" s="3"/>
      <c r="AN14988" s="5"/>
      <c r="AO14988" s="5"/>
      <c r="AP14988" s="5"/>
      <c r="AQ14988" s="5"/>
      <c r="AR14988" s="5"/>
      <c r="AS14988" s="5"/>
      <c r="AT14988" s="3"/>
      <c r="AU14988" s="5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</row>
    <row r="14989" spans="1:57" x14ac:dyDescent="0.25">
      <c r="A14989" s="2"/>
      <c r="B14989" s="5"/>
      <c r="C14989" s="5"/>
      <c r="D14989" s="5"/>
      <c r="E14989" s="5"/>
      <c r="F14989" s="5"/>
      <c r="G14989" s="5"/>
      <c r="H14989" s="5"/>
      <c r="I14989" s="5"/>
      <c r="J14989" s="5"/>
      <c r="K14989" s="5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5"/>
      <c r="AK14989" s="5"/>
      <c r="AL14989" s="3"/>
      <c r="AM14989" s="3"/>
      <c r="AN14989" s="5"/>
      <c r="AO14989" s="5"/>
      <c r="AP14989" s="5"/>
      <c r="AQ14989" s="5"/>
      <c r="AR14989" s="5"/>
      <c r="AS14989" s="5"/>
      <c r="AT14989" s="3"/>
      <c r="AU14989" s="5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</row>
    <row r="14990" spans="1:57" x14ac:dyDescent="0.25">
      <c r="A14990" s="2"/>
      <c r="B14990" s="5"/>
      <c r="C14990" s="5"/>
      <c r="D14990" s="5"/>
      <c r="E14990" s="5"/>
      <c r="F14990" s="5"/>
      <c r="G14990" s="5"/>
      <c r="H14990" s="5"/>
      <c r="I14990" s="5"/>
      <c r="J14990" s="5"/>
      <c r="K14990" s="5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5"/>
      <c r="AK14990" s="5"/>
      <c r="AL14990" s="3"/>
      <c r="AM14990" s="3"/>
      <c r="AN14990" s="5"/>
      <c r="AO14990" s="5"/>
      <c r="AP14990" s="5"/>
      <c r="AQ14990" s="5"/>
      <c r="AR14990" s="5"/>
      <c r="AS14990" s="5"/>
      <c r="AT14990" s="3"/>
      <c r="AU14990" s="5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</row>
    <row r="14991" spans="1:57" x14ac:dyDescent="0.25">
      <c r="A14991" s="2"/>
      <c r="B14991" s="5"/>
      <c r="C14991" s="5"/>
      <c r="D14991" s="5"/>
      <c r="E14991" s="5"/>
      <c r="F14991" s="5"/>
      <c r="G14991" s="5"/>
      <c r="H14991" s="5"/>
      <c r="I14991" s="3"/>
      <c r="J14991" s="5"/>
      <c r="K14991" s="5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5"/>
      <c r="AK14991" s="5"/>
      <c r="AL14991" s="3"/>
      <c r="AM14991" s="3"/>
      <c r="AN14991" s="5"/>
      <c r="AO14991" s="5"/>
      <c r="AP14991" s="5"/>
      <c r="AQ14991" s="5"/>
      <c r="AR14991" s="5"/>
      <c r="AS14991" s="5"/>
      <c r="AT14991" s="3"/>
      <c r="AU14991" s="5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</row>
    <row r="14992" spans="1:57" x14ac:dyDescent="0.25">
      <c r="A14992" s="2"/>
      <c r="B14992" s="5"/>
      <c r="C14992" s="5"/>
      <c r="D14992" s="5"/>
      <c r="E14992" s="5"/>
      <c r="F14992" s="5"/>
      <c r="G14992" s="5"/>
      <c r="H14992" s="5"/>
      <c r="I14992" s="3"/>
      <c r="J14992" s="5"/>
      <c r="K14992" s="5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5"/>
      <c r="AK14992" s="5"/>
      <c r="AL14992" s="3"/>
      <c r="AM14992" s="3"/>
      <c r="AN14992" s="5"/>
      <c r="AO14992" s="5"/>
      <c r="AP14992" s="5"/>
      <c r="AQ14992" s="5"/>
      <c r="AR14992" s="5"/>
      <c r="AS14992" s="5"/>
      <c r="AT14992" s="3"/>
      <c r="AU14992" s="5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</row>
    <row r="14993" spans="1:57" x14ac:dyDescent="0.25">
      <c r="A14993" s="2"/>
      <c r="B14993" s="5"/>
      <c r="C14993" s="5"/>
      <c r="D14993" s="5"/>
      <c r="E14993" s="5"/>
      <c r="F14993" s="5"/>
      <c r="G14993" s="5"/>
      <c r="H14993" s="5"/>
      <c r="I14993" s="3"/>
      <c r="J14993" s="5"/>
      <c r="K14993" s="5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5"/>
      <c r="AK14993" s="5"/>
      <c r="AL14993" s="3"/>
      <c r="AM14993" s="3"/>
      <c r="AN14993" s="5"/>
      <c r="AO14993" s="5"/>
      <c r="AP14993" s="5"/>
      <c r="AQ14993" s="5"/>
      <c r="AR14993" s="5"/>
      <c r="AS14993" s="5"/>
      <c r="AT14993" s="3"/>
      <c r="AU14993" s="5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</row>
    <row r="14994" spans="1:57" x14ac:dyDescent="0.25">
      <c r="A14994" s="2"/>
      <c r="B14994" s="5"/>
      <c r="C14994" s="5"/>
      <c r="D14994" s="5"/>
      <c r="E14994" s="5"/>
      <c r="F14994" s="5"/>
      <c r="G14994" s="5"/>
      <c r="H14994" s="5"/>
      <c r="I14994" s="3"/>
      <c r="J14994" s="5"/>
      <c r="K14994" s="5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5"/>
      <c r="AK14994" s="5"/>
      <c r="AL14994" s="3"/>
      <c r="AM14994" s="3"/>
      <c r="AN14994" s="5"/>
      <c r="AO14994" s="5"/>
      <c r="AP14994" s="5"/>
      <c r="AQ14994" s="5"/>
      <c r="AR14994" s="5"/>
      <c r="AS14994" s="5"/>
      <c r="AT14994" s="3"/>
      <c r="AU14994" s="5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</row>
    <row r="14995" spans="1:57" x14ac:dyDescent="0.25">
      <c r="A14995" s="2"/>
      <c r="B14995" s="5"/>
      <c r="C14995" s="5"/>
      <c r="D14995" s="5"/>
      <c r="E14995" s="5"/>
      <c r="F14995" s="5"/>
      <c r="G14995" s="5"/>
      <c r="H14995" s="5"/>
      <c r="I14995" s="3"/>
      <c r="J14995" s="5"/>
      <c r="K14995" s="5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5"/>
      <c r="AK14995" s="5"/>
      <c r="AL14995" s="3"/>
      <c r="AM14995" s="3"/>
      <c r="AN14995" s="5"/>
      <c r="AO14995" s="5"/>
      <c r="AP14995" s="5"/>
      <c r="AQ14995" s="5"/>
      <c r="AR14995" s="5"/>
      <c r="AS14995" s="5"/>
      <c r="AT14995" s="3"/>
      <c r="AU14995" s="5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</row>
    <row r="14996" spans="1:57" x14ac:dyDescent="0.25">
      <c r="A14996" s="2"/>
      <c r="B14996" s="5"/>
      <c r="C14996" s="5"/>
      <c r="D14996" s="5"/>
      <c r="E14996" s="5"/>
      <c r="F14996" s="5"/>
      <c r="G14996" s="5"/>
      <c r="H14996" s="5"/>
      <c r="I14996" s="3"/>
      <c r="J14996" s="5"/>
      <c r="K14996" s="5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5"/>
      <c r="AK14996" s="5"/>
      <c r="AL14996" s="3"/>
      <c r="AM14996" s="3"/>
      <c r="AN14996" s="5"/>
      <c r="AO14996" s="5"/>
      <c r="AP14996" s="5"/>
      <c r="AQ14996" s="5"/>
      <c r="AR14996" s="5"/>
      <c r="AS14996" s="5"/>
      <c r="AT14996" s="3"/>
      <c r="AU14996" s="5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</row>
    <row r="14997" spans="1:57" x14ac:dyDescent="0.25">
      <c r="A14997" s="2"/>
      <c r="B14997" s="5"/>
      <c r="C14997" s="5"/>
      <c r="D14997" s="5"/>
      <c r="E14997" s="5"/>
      <c r="F14997" s="5"/>
      <c r="G14997" s="5"/>
      <c r="H14997" s="5"/>
      <c r="I14997" s="5"/>
      <c r="J14997" s="5"/>
      <c r="K14997" s="5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5"/>
      <c r="AK14997" s="5"/>
      <c r="AL14997" s="3"/>
      <c r="AM14997" s="3"/>
      <c r="AN14997" s="5"/>
      <c r="AO14997" s="5"/>
      <c r="AP14997" s="5"/>
      <c r="AQ14997" s="5"/>
      <c r="AR14997" s="5"/>
      <c r="AS14997" s="5"/>
      <c r="AT14997" s="3"/>
      <c r="AU14997" s="5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</row>
    <row r="14998" spans="1:57" x14ac:dyDescent="0.25">
      <c r="A14998" s="2"/>
      <c r="B14998" s="5"/>
      <c r="C14998" s="5"/>
      <c r="D14998" s="5"/>
      <c r="E14998" s="5"/>
      <c r="F14998" s="5"/>
      <c r="G14998" s="5"/>
      <c r="H14998" s="5"/>
      <c r="I14998" s="5"/>
      <c r="J14998" s="5"/>
      <c r="K14998" s="5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3"/>
      <c r="AK14998" s="3"/>
      <c r="AL14998" s="3"/>
      <c r="AM14998" s="3"/>
      <c r="AN14998" s="5"/>
      <c r="AO14998" s="5"/>
      <c r="AP14998" s="5"/>
      <c r="AQ14998" s="5"/>
      <c r="AR14998" s="5"/>
      <c r="AS14998" s="5"/>
      <c r="AT14998" s="3"/>
      <c r="AU14998" s="5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</row>
    <row r="14999" spans="1:57" x14ac:dyDescent="0.25">
      <c r="A14999" s="2"/>
      <c r="B14999" s="5"/>
      <c r="C14999" s="5"/>
      <c r="D14999" s="5"/>
      <c r="E14999" s="5"/>
      <c r="F14999" s="5"/>
      <c r="G14999" s="5"/>
      <c r="H14999" s="5"/>
      <c r="I14999" s="3"/>
      <c r="J14999" s="5"/>
      <c r="K14999" s="5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5"/>
      <c r="AK14999" s="5"/>
      <c r="AL14999" s="3"/>
      <c r="AM14999" s="3"/>
      <c r="AN14999" s="5"/>
      <c r="AO14999" s="5"/>
      <c r="AP14999" s="5"/>
      <c r="AQ14999" s="5"/>
      <c r="AR14999" s="5"/>
      <c r="AS14999" s="5"/>
      <c r="AT14999" s="3"/>
      <c r="AU14999" s="5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</row>
    <row r="15000" spans="1:57" x14ac:dyDescent="0.25">
      <c r="A15000" s="2"/>
      <c r="B15000" s="5"/>
      <c r="C15000" s="5"/>
      <c r="D15000" s="5"/>
      <c r="E15000" s="5"/>
      <c r="F15000" s="5"/>
      <c r="G15000" s="5"/>
      <c r="H15000" s="5"/>
      <c r="I15000" s="3"/>
      <c r="J15000" s="5"/>
      <c r="K15000" s="5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5"/>
      <c r="AK15000" s="5"/>
      <c r="AL15000" s="3"/>
      <c r="AM15000" s="3"/>
      <c r="AN15000" s="5"/>
      <c r="AO15000" s="5"/>
      <c r="AP15000" s="5"/>
      <c r="AQ15000" s="5"/>
      <c r="AR15000" s="5"/>
      <c r="AS15000" s="5"/>
      <c r="AT15000" s="3"/>
      <c r="AU15000" s="5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</row>
    <row r="15001" spans="1:57" x14ac:dyDescent="0.25">
      <c r="A15001" s="2"/>
      <c r="B15001" s="5"/>
      <c r="C15001" s="5"/>
      <c r="D15001" s="5"/>
      <c r="E15001" s="5"/>
      <c r="F15001" s="5"/>
      <c r="G15001" s="5"/>
      <c r="H15001" s="5"/>
      <c r="I15001" s="5"/>
      <c r="J15001" s="5"/>
      <c r="K15001" s="5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3"/>
      <c r="AK15001" s="3"/>
      <c r="AL15001" s="3"/>
      <c r="AM15001" s="3"/>
      <c r="AN15001" s="5"/>
      <c r="AO15001" s="5"/>
      <c r="AP15001" s="5"/>
      <c r="AQ15001" s="5"/>
      <c r="AR15001" s="5"/>
      <c r="AS15001" s="5"/>
      <c r="AT15001" s="3"/>
      <c r="AU15001" s="5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</row>
    <row r="15002" spans="1:57" x14ac:dyDescent="0.25">
      <c r="A15002" s="2"/>
      <c r="B15002" s="5"/>
      <c r="C15002" s="5"/>
      <c r="D15002" s="5"/>
      <c r="E15002" s="5"/>
      <c r="F15002" s="5"/>
      <c r="G15002" s="5"/>
      <c r="H15002" s="5"/>
      <c r="I15002" s="3"/>
      <c r="J15002" s="5"/>
      <c r="K15002" s="5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3"/>
      <c r="AK15002" s="3"/>
      <c r="AL15002" s="3"/>
      <c r="AM15002" s="3"/>
      <c r="AN15002" s="5"/>
      <c r="AO15002" s="5"/>
      <c r="AP15002" s="5"/>
      <c r="AQ15002" s="5"/>
      <c r="AR15002" s="5"/>
      <c r="AS15002" s="5"/>
      <c r="AT15002" s="3"/>
      <c r="AU15002" s="5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</row>
    <row r="15003" spans="1:57" x14ac:dyDescent="0.25">
      <c r="A15003" s="2"/>
      <c r="B15003" s="5"/>
      <c r="C15003" s="5"/>
      <c r="D15003" s="5"/>
      <c r="E15003" s="5"/>
      <c r="F15003" s="5"/>
      <c r="G15003" s="5"/>
      <c r="H15003" s="5"/>
      <c r="I15003" s="5"/>
      <c r="J15003" s="5"/>
      <c r="K15003" s="5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3"/>
      <c r="AK15003" s="3"/>
      <c r="AL15003" s="3"/>
      <c r="AM15003" s="3"/>
      <c r="AN15003" s="5"/>
      <c r="AO15003" s="5"/>
      <c r="AP15003" s="5"/>
      <c r="AQ15003" s="5"/>
      <c r="AR15003" s="5"/>
      <c r="AS15003" s="5"/>
      <c r="AT15003" s="3"/>
      <c r="AU15003" s="5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</row>
    <row r="15004" spans="1:57" x14ac:dyDescent="0.25">
      <c r="A15004" s="2"/>
      <c r="B15004" s="5"/>
      <c r="C15004" s="5"/>
      <c r="D15004" s="5"/>
      <c r="E15004" s="5"/>
      <c r="F15004" s="5"/>
      <c r="G15004" s="5"/>
      <c r="H15004" s="5"/>
      <c r="I15004" s="3"/>
      <c r="J15004" s="5"/>
      <c r="K15004" s="5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5"/>
      <c r="AK15004" s="5"/>
      <c r="AL15004" s="3"/>
      <c r="AM15004" s="3"/>
      <c r="AN15004" s="5"/>
      <c r="AO15004" s="5"/>
      <c r="AP15004" s="5"/>
      <c r="AQ15004" s="5"/>
      <c r="AR15004" s="5"/>
      <c r="AS15004" s="5"/>
      <c r="AT15004" s="3"/>
      <c r="AU15004" s="5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</row>
    <row r="15005" spans="1:57" x14ac:dyDescent="0.25">
      <c r="A15005" s="2"/>
      <c r="B15005" s="5"/>
      <c r="C15005" s="5"/>
      <c r="D15005" s="5"/>
      <c r="E15005" s="5"/>
      <c r="F15005" s="5"/>
      <c r="G15005" s="5"/>
      <c r="H15005" s="5"/>
      <c r="I15005" s="5"/>
      <c r="J15005" s="5"/>
      <c r="K15005" s="5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5"/>
      <c r="AK15005" s="5"/>
      <c r="AL15005" s="3"/>
      <c r="AM15005" s="3"/>
      <c r="AN15005" s="5"/>
      <c r="AO15005" s="5"/>
      <c r="AP15005" s="5"/>
      <c r="AQ15005" s="5"/>
      <c r="AR15005" s="5"/>
      <c r="AS15005" s="5"/>
      <c r="AT15005" s="3"/>
      <c r="AU15005" s="5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</row>
    <row r="15006" spans="1:57" x14ac:dyDescent="0.25">
      <c r="A15006" s="2"/>
      <c r="B15006" s="5"/>
      <c r="C15006" s="5"/>
      <c r="D15006" s="5"/>
      <c r="E15006" s="5"/>
      <c r="F15006" s="5"/>
      <c r="G15006" s="5"/>
      <c r="H15006" s="5"/>
      <c r="I15006" s="3"/>
      <c r="J15006" s="5"/>
      <c r="K15006" s="5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3"/>
      <c r="AK15006" s="3"/>
      <c r="AL15006" s="3"/>
      <c r="AM15006" s="3"/>
      <c r="AN15006" s="5"/>
      <c r="AO15006" s="5"/>
      <c r="AP15006" s="5"/>
      <c r="AQ15006" s="5"/>
      <c r="AR15006" s="5"/>
      <c r="AS15006" s="5"/>
      <c r="AT15006" s="3"/>
      <c r="AU15006" s="5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</row>
    <row r="15007" spans="1:57" x14ac:dyDescent="0.25">
      <c r="A15007" s="2"/>
      <c r="B15007" s="5"/>
      <c r="C15007" s="5"/>
      <c r="D15007" s="5"/>
      <c r="E15007" s="5"/>
      <c r="F15007" s="5"/>
      <c r="G15007" s="5"/>
      <c r="H15007" s="5"/>
      <c r="I15007" s="5"/>
      <c r="J15007" s="5"/>
      <c r="K15007" s="5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3"/>
      <c r="AK15007" s="3"/>
      <c r="AL15007" s="3"/>
      <c r="AM15007" s="3"/>
      <c r="AN15007" s="5"/>
      <c r="AO15007" s="5"/>
      <c r="AP15007" s="5"/>
      <c r="AQ15007" s="5"/>
      <c r="AR15007" s="5"/>
      <c r="AS15007" s="5"/>
      <c r="AT15007" s="3"/>
      <c r="AU15007" s="5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</row>
    <row r="15008" spans="1:57" x14ac:dyDescent="0.25">
      <c r="A15008" s="2"/>
      <c r="B15008" s="5"/>
      <c r="C15008" s="5"/>
      <c r="D15008" s="5"/>
      <c r="E15008" s="5"/>
      <c r="F15008" s="5"/>
      <c r="G15008" s="5"/>
      <c r="H15008" s="5"/>
      <c r="I15008" s="3"/>
      <c r="J15008" s="5"/>
      <c r="K15008" s="5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3"/>
      <c r="AK15008" s="3"/>
      <c r="AL15008" s="3"/>
      <c r="AM15008" s="3"/>
      <c r="AN15008" s="5"/>
      <c r="AO15008" s="5"/>
      <c r="AP15008" s="5"/>
      <c r="AQ15008" s="5"/>
      <c r="AR15008" s="5"/>
      <c r="AS15008" s="5"/>
      <c r="AT15008" s="3"/>
      <c r="AU15008" s="5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</row>
    <row r="15009" spans="1:57" x14ac:dyDescent="0.25">
      <c r="A15009" s="2"/>
      <c r="B15009" s="5"/>
      <c r="C15009" s="5"/>
      <c r="D15009" s="5"/>
      <c r="E15009" s="5"/>
      <c r="F15009" s="5"/>
      <c r="G15009" s="5"/>
      <c r="H15009" s="5"/>
      <c r="I15009" s="3"/>
      <c r="J15009" s="5"/>
      <c r="K15009" s="5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5"/>
      <c r="AK15009" s="5"/>
      <c r="AL15009" s="3"/>
      <c r="AM15009" s="3"/>
      <c r="AN15009" s="5"/>
      <c r="AO15009" s="5"/>
      <c r="AP15009" s="5"/>
      <c r="AQ15009" s="5"/>
      <c r="AR15009" s="5"/>
      <c r="AS15009" s="5"/>
      <c r="AT15009" s="3"/>
      <c r="AU15009" s="5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</row>
    <row r="15010" spans="1:57" x14ac:dyDescent="0.25">
      <c r="A15010" s="2"/>
      <c r="B15010" s="5"/>
      <c r="C15010" s="5"/>
      <c r="D15010" s="5"/>
      <c r="E15010" s="5"/>
      <c r="F15010" s="5"/>
      <c r="G15010" s="5"/>
      <c r="H15010" s="5"/>
      <c r="I15010" s="5"/>
      <c r="J15010" s="5"/>
      <c r="K15010" s="5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5"/>
      <c r="AK15010" s="5"/>
      <c r="AL15010" s="3"/>
      <c r="AM15010" s="3"/>
      <c r="AN15010" s="5"/>
      <c r="AO15010" s="5"/>
      <c r="AP15010" s="5"/>
      <c r="AQ15010" s="5"/>
      <c r="AR15010" s="5"/>
      <c r="AS15010" s="5"/>
      <c r="AT15010" s="3"/>
      <c r="AU15010" s="5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</row>
    <row r="15011" spans="1:57" x14ac:dyDescent="0.25">
      <c r="A15011" s="2"/>
      <c r="B15011" s="5"/>
      <c r="C15011" s="5"/>
      <c r="D15011" s="5"/>
      <c r="E15011" s="5"/>
      <c r="F15011" s="5"/>
      <c r="G15011" s="5"/>
      <c r="H15011" s="5"/>
      <c r="I15011" s="3"/>
      <c r="J15011" s="5"/>
      <c r="K15011" s="5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5"/>
      <c r="AK15011" s="3"/>
      <c r="AL15011" s="3"/>
      <c r="AM15011" s="3"/>
      <c r="AN15011" s="5"/>
      <c r="AO15011" s="5"/>
      <c r="AP15011" s="5"/>
      <c r="AQ15011" s="5"/>
      <c r="AR15011" s="5"/>
      <c r="AS15011" s="5"/>
      <c r="AT15011" s="3"/>
      <c r="AU15011" s="5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</row>
    <row r="15012" spans="1:57" x14ac:dyDescent="0.25">
      <c r="A15012" s="2"/>
      <c r="B15012" s="5"/>
      <c r="C15012" s="5"/>
      <c r="D15012" s="5"/>
      <c r="E15012" s="5"/>
      <c r="F15012" s="5"/>
      <c r="G15012" s="5"/>
      <c r="H15012" s="5"/>
      <c r="I15012" s="3"/>
      <c r="J15012" s="5"/>
      <c r="K15012" s="5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3"/>
      <c r="AK15012" s="3"/>
      <c r="AL15012" s="3"/>
      <c r="AM15012" s="3"/>
      <c r="AN15012" s="5"/>
      <c r="AO15012" s="5"/>
      <c r="AP15012" s="5"/>
      <c r="AQ15012" s="5"/>
      <c r="AR15012" s="5"/>
      <c r="AS15012" s="5"/>
      <c r="AT15012" s="3"/>
      <c r="AU15012" s="5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</row>
    <row r="15013" spans="1:57" x14ac:dyDescent="0.25">
      <c r="A15013" s="2"/>
      <c r="B15013" s="5"/>
      <c r="C15013" s="5"/>
      <c r="D15013" s="5"/>
      <c r="E15013" s="5"/>
      <c r="F15013" s="5"/>
      <c r="G15013" s="5"/>
      <c r="H15013" s="5"/>
      <c r="I15013" s="3"/>
      <c r="J15013" s="5"/>
      <c r="K15013" s="5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5"/>
      <c r="AK15013" s="5"/>
      <c r="AL15013" s="3"/>
      <c r="AM15013" s="3"/>
      <c r="AN15013" s="5"/>
      <c r="AO15013" s="5"/>
      <c r="AP15013" s="5"/>
      <c r="AQ15013" s="5"/>
      <c r="AR15013" s="5"/>
      <c r="AS15013" s="5"/>
      <c r="AT15013" s="3"/>
      <c r="AU15013" s="5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</row>
    <row r="15014" spans="1:57" x14ac:dyDescent="0.25">
      <c r="A15014" s="2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5"/>
      <c r="AK15014" s="5"/>
      <c r="AL15014" s="3"/>
      <c r="AM15014" s="3"/>
      <c r="AN15014" s="5"/>
      <c r="AO15014" s="5"/>
      <c r="AP15014" s="5"/>
      <c r="AQ15014" s="5"/>
      <c r="AR15014" s="5"/>
      <c r="AS15014" s="5"/>
      <c r="AT15014" s="3"/>
      <c r="AU15014" s="5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</row>
    <row r="15015" spans="1:57" x14ac:dyDescent="0.25">
      <c r="A15015" s="2"/>
      <c r="B15015" s="5"/>
      <c r="C15015" s="5"/>
      <c r="D15015" s="5"/>
      <c r="E15015" s="5"/>
      <c r="F15015" s="5"/>
      <c r="G15015" s="5"/>
      <c r="H15015" s="5"/>
      <c r="I15015" s="3"/>
      <c r="J15015" s="5"/>
      <c r="K15015" s="5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5"/>
      <c r="AK15015" s="5"/>
      <c r="AL15015" s="3"/>
      <c r="AM15015" s="3"/>
      <c r="AN15015" s="5"/>
      <c r="AO15015" s="5"/>
      <c r="AP15015" s="5"/>
      <c r="AQ15015" s="5"/>
      <c r="AR15015" s="5"/>
      <c r="AS15015" s="5"/>
      <c r="AT15015" s="3"/>
      <c r="AU15015" s="5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</row>
    <row r="15016" spans="1:57" x14ac:dyDescent="0.25">
      <c r="A15016" s="2"/>
      <c r="B15016" s="5"/>
      <c r="C15016" s="5"/>
      <c r="D15016" s="5"/>
      <c r="E15016" s="5"/>
      <c r="F15016" s="5"/>
      <c r="G15016" s="5"/>
      <c r="H15016" s="5"/>
      <c r="I15016" s="3"/>
      <c r="J15016" s="5"/>
      <c r="K15016" s="5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5"/>
      <c r="AK15016" s="5"/>
      <c r="AL15016" s="3"/>
      <c r="AM15016" s="3"/>
      <c r="AN15016" s="5"/>
      <c r="AO15016" s="5"/>
      <c r="AP15016" s="5"/>
      <c r="AQ15016" s="5"/>
      <c r="AR15016" s="5"/>
      <c r="AS15016" s="5"/>
      <c r="AT15016" s="3"/>
      <c r="AU15016" s="5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</row>
    <row r="15017" spans="1:57" x14ac:dyDescent="0.25">
      <c r="A15017" s="2"/>
      <c r="B15017" s="5"/>
      <c r="C15017" s="5"/>
      <c r="D15017" s="5"/>
      <c r="E15017" s="5"/>
      <c r="F15017" s="5"/>
      <c r="G15017" s="5"/>
      <c r="H15017" s="5"/>
      <c r="I15017" s="3"/>
      <c r="J15017" s="5"/>
      <c r="K15017" s="5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5"/>
      <c r="AK15017" s="5"/>
      <c r="AL15017" s="3"/>
      <c r="AM15017" s="3"/>
      <c r="AN15017" s="5"/>
      <c r="AO15017" s="5"/>
      <c r="AP15017" s="5"/>
      <c r="AQ15017" s="5"/>
      <c r="AR15017" s="5"/>
      <c r="AS15017" s="5"/>
      <c r="AT15017" s="3"/>
      <c r="AU15017" s="5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</row>
    <row r="15018" spans="1:57" x14ac:dyDescent="0.25">
      <c r="A15018" s="2"/>
      <c r="B15018" s="5"/>
      <c r="C15018" s="5"/>
      <c r="D15018" s="5"/>
      <c r="E15018" s="5"/>
      <c r="F15018" s="5"/>
      <c r="G15018" s="5"/>
      <c r="H15018" s="5"/>
      <c r="I15018" s="3"/>
      <c r="J15018" s="5"/>
      <c r="K15018" s="5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3"/>
      <c r="AK15018" s="3"/>
      <c r="AL15018" s="3"/>
      <c r="AM15018" s="3"/>
      <c r="AN15018" s="5"/>
      <c r="AO15018" s="5"/>
      <c r="AP15018" s="5"/>
      <c r="AQ15018" s="5"/>
      <c r="AR15018" s="5"/>
      <c r="AS15018" s="5"/>
      <c r="AT15018" s="3"/>
      <c r="AU15018" s="5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</row>
    <row r="15019" spans="1:57" x14ac:dyDescent="0.25">
      <c r="A15019" s="2"/>
      <c r="B15019" s="5"/>
      <c r="C15019" s="5"/>
      <c r="D15019" s="5"/>
      <c r="E15019" s="5"/>
      <c r="F15019" s="5"/>
      <c r="G15019" s="5"/>
      <c r="H15019" s="5"/>
      <c r="I15019" s="3"/>
      <c r="J15019" s="5"/>
      <c r="K15019" s="5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5"/>
      <c r="AK15019" s="5"/>
      <c r="AL15019" s="3"/>
      <c r="AM15019" s="3"/>
      <c r="AN15019" s="5"/>
      <c r="AO15019" s="5"/>
      <c r="AP15019" s="5"/>
      <c r="AQ15019" s="5"/>
      <c r="AR15019" s="5"/>
      <c r="AS15019" s="5"/>
      <c r="AT15019" s="3"/>
      <c r="AU15019" s="5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</row>
    <row r="15020" spans="1:57" x14ac:dyDescent="0.25">
      <c r="A15020" s="2"/>
      <c r="B15020" s="5"/>
      <c r="C15020" s="5"/>
      <c r="D15020" s="5"/>
      <c r="E15020" s="5"/>
      <c r="F15020" s="5"/>
      <c r="G15020" s="5"/>
      <c r="H15020" s="5"/>
      <c r="I15020" s="5"/>
      <c r="J15020" s="5"/>
      <c r="K15020" s="5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G15020" s="3"/>
      <c r="AH15020" s="3"/>
      <c r="AI15020" s="3"/>
      <c r="AJ15020" s="5"/>
      <c r="AK15020" s="5"/>
      <c r="AL15020" s="3"/>
      <c r="AM15020" s="3"/>
      <c r="AN15020" s="5"/>
      <c r="AO15020" s="5"/>
      <c r="AP15020" s="5"/>
      <c r="AQ15020" s="5"/>
      <c r="AR15020" s="5"/>
      <c r="AS15020" s="5"/>
      <c r="AT15020" s="3"/>
      <c r="AU15020" s="5"/>
      <c r="AV15020" s="3"/>
      <c r="AW15020" s="3"/>
      <c r="AX15020" s="3"/>
      <c r="AY15020" s="3"/>
      <c r="AZ15020" s="3"/>
      <c r="BA15020" s="3"/>
      <c r="BB15020" s="3"/>
      <c r="BC15020" s="3"/>
      <c r="BD15020" s="3"/>
      <c r="BE15020" s="3"/>
    </row>
    <row r="15021" spans="1:57" x14ac:dyDescent="0.25">
      <c r="A15021" s="2"/>
      <c r="B15021" s="5"/>
      <c r="C15021" s="5"/>
      <c r="D15021" s="5"/>
      <c r="E15021" s="5"/>
      <c r="F15021" s="5"/>
      <c r="G15021" s="5"/>
      <c r="H15021" s="5"/>
      <c r="I15021" s="3"/>
      <c r="J15021" s="5"/>
      <c r="K15021" s="5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G15021" s="3"/>
      <c r="AH15021" s="3"/>
      <c r="AI15021" s="3"/>
      <c r="AJ15021" s="3"/>
      <c r="AK15021" s="3"/>
      <c r="AL15021" s="3"/>
      <c r="AM15021" s="3"/>
      <c r="AN15021" s="5"/>
      <c r="AO15021" s="5"/>
      <c r="AP15021" s="5"/>
      <c r="AQ15021" s="5"/>
      <c r="AR15021" s="5"/>
      <c r="AS15021" s="5"/>
      <c r="AT15021" s="3"/>
      <c r="AU15021" s="5"/>
      <c r="AV15021" s="3"/>
      <c r="AW15021" s="3"/>
      <c r="AX15021" s="3"/>
      <c r="AY15021" s="3"/>
      <c r="AZ15021" s="3"/>
      <c r="BA15021" s="3"/>
      <c r="BB15021" s="3"/>
      <c r="BC15021" s="3"/>
      <c r="BD15021" s="3"/>
      <c r="BE15021" s="3"/>
    </row>
    <row r="15022" spans="1:57" x14ac:dyDescent="0.25">
      <c r="A15022" s="2"/>
      <c r="B15022" s="5"/>
      <c r="C15022" s="5"/>
      <c r="D15022" s="5"/>
      <c r="E15022" s="5"/>
      <c r="F15022" s="5"/>
      <c r="G15022" s="5"/>
      <c r="H15022" s="5"/>
      <c r="I15022" s="3"/>
      <c r="J15022" s="5"/>
      <c r="K15022" s="5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G15022" s="3"/>
      <c r="AH15022" s="3"/>
      <c r="AI15022" s="3"/>
      <c r="AJ15022" s="5"/>
      <c r="AK15022" s="5"/>
      <c r="AL15022" s="3"/>
      <c r="AM15022" s="3"/>
      <c r="AN15022" s="5"/>
      <c r="AO15022" s="5"/>
      <c r="AP15022" s="5"/>
      <c r="AQ15022" s="5"/>
      <c r="AR15022" s="5"/>
      <c r="AS15022" s="5"/>
      <c r="AT15022" s="3"/>
      <c r="AU15022" s="5"/>
      <c r="AV15022" s="3"/>
      <c r="AW15022" s="3"/>
      <c r="AX15022" s="3"/>
      <c r="AY15022" s="3"/>
      <c r="AZ15022" s="3"/>
      <c r="BA15022" s="3"/>
      <c r="BB15022" s="3"/>
      <c r="BC15022" s="3"/>
      <c r="BD15022" s="3"/>
      <c r="BE15022" s="3"/>
    </row>
    <row r="15023" spans="1:57" x14ac:dyDescent="0.25">
      <c r="A15023" s="2"/>
      <c r="B15023" s="5"/>
      <c r="C15023" s="5"/>
      <c r="D15023" s="5"/>
      <c r="E15023" s="5"/>
      <c r="F15023" s="5"/>
      <c r="G15023" s="5"/>
      <c r="H15023" s="5"/>
      <c r="I15023" s="3"/>
      <c r="J15023" s="5"/>
      <c r="K15023" s="5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G15023" s="3"/>
      <c r="AH15023" s="3"/>
      <c r="AI15023" s="3"/>
      <c r="AJ15023" s="5"/>
      <c r="AK15023" s="5"/>
      <c r="AL15023" s="3"/>
      <c r="AM15023" s="3"/>
      <c r="AN15023" s="5"/>
      <c r="AO15023" s="5"/>
      <c r="AP15023" s="5"/>
      <c r="AQ15023" s="5"/>
      <c r="AR15023" s="5"/>
      <c r="AS15023" s="5"/>
      <c r="AT15023" s="3"/>
      <c r="AU15023" s="5"/>
      <c r="AV15023" s="3"/>
      <c r="AW15023" s="3"/>
      <c r="AX15023" s="3"/>
      <c r="AY15023" s="3"/>
      <c r="AZ15023" s="3"/>
      <c r="BA15023" s="3"/>
      <c r="BB15023" s="3"/>
      <c r="BC15023" s="3"/>
      <c r="BD15023" s="3"/>
      <c r="BE15023" s="3"/>
    </row>
    <row r="15024" spans="1:57" x14ac:dyDescent="0.25">
      <c r="A15024" s="2"/>
      <c r="B15024" s="5"/>
      <c r="C15024" s="5"/>
      <c r="D15024" s="5"/>
      <c r="E15024" s="5"/>
      <c r="F15024" s="5"/>
      <c r="G15024" s="5"/>
      <c r="H15024" s="5"/>
      <c r="I15024" s="5"/>
      <c r="J15024" s="5"/>
      <c r="K15024" s="5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G15024" s="3"/>
      <c r="AH15024" s="3"/>
      <c r="AI15024" s="3"/>
      <c r="AJ15024" s="3"/>
      <c r="AK15024" s="3"/>
      <c r="AL15024" s="3"/>
      <c r="AM15024" s="3"/>
      <c r="AN15024" s="5"/>
      <c r="AO15024" s="5"/>
      <c r="AP15024" s="5"/>
      <c r="AQ15024" s="5"/>
      <c r="AR15024" s="5"/>
      <c r="AS15024" s="5"/>
      <c r="AT15024" s="3"/>
      <c r="AU15024" s="5"/>
      <c r="AV15024" s="3"/>
      <c r="AW15024" s="3"/>
      <c r="AX15024" s="3"/>
      <c r="AY15024" s="3"/>
      <c r="AZ15024" s="3"/>
      <c r="BA15024" s="3"/>
      <c r="BB15024" s="3"/>
      <c r="BC15024" s="3"/>
      <c r="BD15024" s="3"/>
      <c r="BE15024" s="3"/>
    </row>
    <row r="15025" spans="1:57" x14ac:dyDescent="0.25">
      <c r="A15025" s="2"/>
      <c r="B15025" s="5"/>
      <c r="C15025" s="5"/>
      <c r="D15025" s="5"/>
      <c r="E15025" s="5"/>
      <c r="F15025" s="5"/>
      <c r="G15025" s="5"/>
      <c r="H15025" s="5"/>
      <c r="I15025" s="3"/>
      <c r="J15025" s="5"/>
      <c r="K15025" s="5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G15025" s="3"/>
      <c r="AH15025" s="3"/>
      <c r="AI15025" s="3"/>
      <c r="AJ15025" s="3"/>
      <c r="AK15025" s="3"/>
      <c r="AL15025" s="3"/>
      <c r="AM15025" s="3"/>
      <c r="AN15025" s="5"/>
      <c r="AO15025" s="5"/>
      <c r="AP15025" s="5"/>
      <c r="AQ15025" s="5"/>
      <c r="AR15025" s="5"/>
      <c r="AS15025" s="5"/>
      <c r="AT15025" s="3"/>
      <c r="AU15025" s="5"/>
      <c r="AV15025" s="3"/>
      <c r="AW15025" s="3"/>
      <c r="AX15025" s="3"/>
      <c r="AY15025" s="3"/>
      <c r="AZ15025" s="3"/>
      <c r="BA15025" s="3"/>
      <c r="BB15025" s="3"/>
      <c r="BC15025" s="3"/>
      <c r="BD15025" s="3"/>
      <c r="BE15025" s="3"/>
    </row>
    <row r="15026" spans="1:57" x14ac:dyDescent="0.25">
      <c r="A15026" s="2"/>
      <c r="B15026" s="5"/>
      <c r="C15026" s="5"/>
      <c r="D15026" s="5"/>
      <c r="E15026" s="5"/>
      <c r="F15026" s="5"/>
      <c r="G15026" s="5"/>
      <c r="H15026" s="5"/>
      <c r="I15026" s="3"/>
      <c r="J15026" s="5"/>
      <c r="K15026" s="5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G15026" s="3"/>
      <c r="AH15026" s="3"/>
      <c r="AI15026" s="3"/>
      <c r="AJ15026" s="3"/>
      <c r="AK15026" s="3"/>
      <c r="AL15026" s="3"/>
      <c r="AM15026" s="3"/>
      <c r="AN15026" s="5"/>
      <c r="AO15026" s="5"/>
      <c r="AP15026" s="5"/>
      <c r="AQ15026" s="5"/>
      <c r="AR15026" s="5"/>
      <c r="AS15026" s="5"/>
      <c r="AT15026" s="3"/>
      <c r="AU15026" s="5"/>
      <c r="AV15026" s="3"/>
      <c r="AW15026" s="3"/>
      <c r="AX15026" s="3"/>
      <c r="AY15026" s="3"/>
      <c r="AZ15026" s="3"/>
      <c r="BA15026" s="3"/>
      <c r="BB15026" s="3"/>
      <c r="BC15026" s="3"/>
      <c r="BD15026" s="3"/>
      <c r="BE15026" s="3"/>
    </row>
    <row r="15027" spans="1:57" x14ac:dyDescent="0.25">
      <c r="A15027" s="2"/>
      <c r="B15027" s="5"/>
      <c r="C15027" s="5"/>
      <c r="D15027" s="5"/>
      <c r="E15027" s="5"/>
      <c r="F15027" s="5"/>
      <c r="G15027" s="5"/>
      <c r="H15027" s="5"/>
      <c r="I15027" s="3"/>
      <c r="J15027" s="5"/>
      <c r="K15027" s="5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G15027" s="3"/>
      <c r="AH15027" s="3"/>
      <c r="AI15027" s="3"/>
      <c r="AJ15027" s="5"/>
      <c r="AK15027" s="5"/>
      <c r="AL15027" s="3"/>
      <c r="AM15027" s="3"/>
      <c r="AN15027" s="5"/>
      <c r="AO15027" s="5"/>
      <c r="AP15027" s="5"/>
      <c r="AQ15027" s="5"/>
      <c r="AR15027" s="5"/>
      <c r="AS15027" s="5"/>
      <c r="AT15027" s="3"/>
      <c r="AU15027" s="5"/>
      <c r="AV15027" s="3"/>
      <c r="AW15027" s="3"/>
      <c r="AX15027" s="3"/>
      <c r="AY15027" s="3"/>
      <c r="AZ15027" s="3"/>
      <c r="BA15027" s="3"/>
      <c r="BB15027" s="3"/>
      <c r="BC15027" s="3"/>
      <c r="BD15027" s="3"/>
      <c r="BE15027" s="3"/>
    </row>
    <row r="15028" spans="1:57" x14ac:dyDescent="0.25">
      <c r="A15028" s="2"/>
      <c r="B15028" s="5"/>
      <c r="C15028" s="5"/>
      <c r="D15028" s="5"/>
      <c r="E15028" s="5"/>
      <c r="F15028" s="5"/>
      <c r="G15028" s="5"/>
      <c r="H15028" s="5"/>
      <c r="I15028" s="3"/>
      <c r="J15028" s="5"/>
      <c r="K15028" s="5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G15028" s="3"/>
      <c r="AH15028" s="3"/>
      <c r="AI15028" s="3"/>
      <c r="AJ15028" s="5"/>
      <c r="AK15028" s="5"/>
      <c r="AL15028" s="3"/>
      <c r="AM15028" s="3"/>
      <c r="AN15028" s="5"/>
      <c r="AO15028" s="5"/>
      <c r="AP15028" s="5"/>
      <c r="AQ15028" s="5"/>
      <c r="AR15028" s="5"/>
      <c r="AS15028" s="5"/>
      <c r="AT15028" s="3"/>
      <c r="AU15028" s="5"/>
      <c r="AV15028" s="3"/>
      <c r="AW15028" s="3"/>
      <c r="AX15028" s="3"/>
      <c r="AY15028" s="3"/>
      <c r="AZ15028" s="3"/>
      <c r="BA15028" s="3"/>
      <c r="BB15028" s="3"/>
      <c r="BC15028" s="3"/>
      <c r="BD15028" s="3"/>
      <c r="BE15028" s="3"/>
    </row>
    <row r="15029" spans="1:57" x14ac:dyDescent="0.25">
      <c r="A15029" s="2"/>
      <c r="B15029" s="5"/>
      <c r="C15029" s="5"/>
      <c r="D15029" s="5"/>
      <c r="E15029" s="5"/>
      <c r="F15029" s="5"/>
      <c r="G15029" s="5"/>
      <c r="H15029" s="5"/>
      <c r="I15029" s="5"/>
      <c r="J15029" s="5"/>
      <c r="K15029" s="5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G15029" s="3"/>
      <c r="AH15029" s="3"/>
      <c r="AI15029" s="3"/>
      <c r="AJ15029" s="3"/>
      <c r="AK15029" s="3"/>
      <c r="AL15029" s="3"/>
      <c r="AM15029" s="3"/>
      <c r="AN15029" s="5"/>
      <c r="AO15029" s="5"/>
      <c r="AP15029" s="5"/>
      <c r="AQ15029" s="5"/>
      <c r="AR15029" s="5"/>
      <c r="AS15029" s="5"/>
      <c r="AT15029" s="3"/>
      <c r="AU15029" s="5"/>
      <c r="AV15029" s="3"/>
      <c r="AW15029" s="3"/>
      <c r="AX15029" s="3"/>
      <c r="AY15029" s="3"/>
      <c r="AZ15029" s="3"/>
      <c r="BA15029" s="3"/>
      <c r="BB15029" s="3"/>
      <c r="BC15029" s="3"/>
      <c r="BD15029" s="3"/>
      <c r="BE15029" s="3"/>
    </row>
    <row r="15030" spans="1:57" x14ac:dyDescent="0.25">
      <c r="A15030" s="2"/>
      <c r="B15030" s="5"/>
      <c r="C15030" s="5"/>
      <c r="D15030" s="5"/>
      <c r="E15030" s="5"/>
      <c r="F15030" s="5"/>
      <c r="G15030" s="5"/>
      <c r="H15030" s="5"/>
      <c r="I15030" s="5"/>
      <c r="J15030" s="5"/>
      <c r="K15030" s="5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G15030" s="3"/>
      <c r="AH15030" s="3"/>
      <c r="AI15030" s="3"/>
      <c r="AJ15030" s="3"/>
      <c r="AK15030" s="3"/>
      <c r="AL15030" s="3"/>
      <c r="AM15030" s="3"/>
      <c r="AN15030" s="5"/>
      <c r="AO15030" s="5"/>
      <c r="AP15030" s="5"/>
      <c r="AQ15030" s="5"/>
      <c r="AR15030" s="5"/>
      <c r="AS15030" s="5"/>
      <c r="AT15030" s="3"/>
      <c r="AU15030" s="5"/>
      <c r="AV15030" s="3"/>
      <c r="AW15030" s="3"/>
      <c r="AX15030" s="3"/>
      <c r="AY15030" s="3"/>
      <c r="AZ15030" s="3"/>
      <c r="BA15030" s="3"/>
      <c r="BB15030" s="3"/>
      <c r="BC15030" s="3"/>
      <c r="BD15030" s="3"/>
      <c r="BE15030" s="3"/>
    </row>
    <row r="15031" spans="1:57" x14ac:dyDescent="0.25">
      <c r="A15031" s="2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G15031" s="3"/>
      <c r="AH15031" s="3"/>
      <c r="AI15031" s="3"/>
      <c r="AJ15031" s="3"/>
      <c r="AK15031" s="3"/>
      <c r="AL15031" s="3"/>
      <c r="AM15031" s="3"/>
      <c r="AN15031" s="5"/>
      <c r="AO15031" s="5"/>
      <c r="AP15031" s="5"/>
      <c r="AQ15031" s="5"/>
      <c r="AR15031" s="5"/>
      <c r="AS15031" s="5"/>
      <c r="AT15031" s="3"/>
      <c r="AU15031" s="5"/>
      <c r="AV15031" s="3"/>
      <c r="AW15031" s="3"/>
      <c r="AX15031" s="3"/>
      <c r="AY15031" s="3"/>
      <c r="AZ15031" s="3"/>
      <c r="BA15031" s="3"/>
      <c r="BB15031" s="3"/>
      <c r="BC15031" s="3"/>
      <c r="BD15031" s="3"/>
      <c r="BE15031" s="3"/>
    </row>
    <row r="15032" spans="1:57" x14ac:dyDescent="0.25">
      <c r="A15032" s="2"/>
      <c r="B15032" s="5"/>
      <c r="C15032" s="5"/>
      <c r="D15032" s="5"/>
      <c r="E15032" s="5"/>
      <c r="F15032" s="5"/>
      <c r="G15032" s="5"/>
      <c r="H15032" s="5"/>
      <c r="I15032" s="3"/>
      <c r="J15032" s="5"/>
      <c r="K15032" s="5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G15032" s="3"/>
      <c r="AH15032" s="3"/>
      <c r="AI15032" s="3"/>
      <c r="AJ15032" s="5"/>
      <c r="AK15032" s="5"/>
      <c r="AL15032" s="3"/>
      <c r="AM15032" s="3"/>
      <c r="AN15032" s="5"/>
      <c r="AO15032" s="5"/>
      <c r="AP15032" s="5"/>
      <c r="AQ15032" s="5"/>
      <c r="AR15032" s="5"/>
      <c r="AS15032" s="5"/>
      <c r="AT15032" s="3"/>
      <c r="AU15032" s="5"/>
      <c r="AV15032" s="3"/>
      <c r="AW15032" s="3"/>
      <c r="AX15032" s="3"/>
      <c r="AY15032" s="3"/>
      <c r="AZ15032" s="3"/>
      <c r="BA15032" s="3"/>
      <c r="BB15032" s="3"/>
      <c r="BC15032" s="3"/>
      <c r="BD15032" s="3"/>
      <c r="BE15032" s="3"/>
    </row>
    <row r="15033" spans="1:57" x14ac:dyDescent="0.25">
      <c r="A15033" s="2"/>
      <c r="B15033" s="5"/>
      <c r="C15033" s="5"/>
      <c r="D15033" s="5"/>
      <c r="E15033" s="5"/>
      <c r="F15033" s="5"/>
      <c r="G15033" s="5"/>
      <c r="H15033" s="5"/>
      <c r="I15033" s="5"/>
      <c r="J15033" s="5"/>
      <c r="K15033" s="5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G15033" s="3"/>
      <c r="AH15033" s="3"/>
      <c r="AI15033" s="3"/>
      <c r="AJ15033" s="5"/>
      <c r="AK15033" s="5"/>
      <c r="AL15033" s="3"/>
      <c r="AM15033" s="3"/>
      <c r="AN15033" s="5"/>
      <c r="AO15033" s="5"/>
      <c r="AP15033" s="5"/>
      <c r="AQ15033" s="5"/>
      <c r="AR15033" s="5"/>
      <c r="AS15033" s="5"/>
      <c r="AT15033" s="3"/>
      <c r="AU15033" s="5"/>
      <c r="AV15033" s="3"/>
      <c r="AW15033" s="3"/>
      <c r="AX15033" s="3"/>
      <c r="AY15033" s="3"/>
      <c r="AZ15033" s="3"/>
      <c r="BA15033" s="3"/>
      <c r="BB15033" s="3"/>
      <c r="BC15033" s="3"/>
      <c r="BD15033" s="3"/>
      <c r="BE15033" s="3"/>
    </row>
    <row r="15034" spans="1:57" x14ac:dyDescent="0.25">
      <c r="A15034" s="2"/>
      <c r="B15034" s="5"/>
      <c r="C15034" s="5"/>
      <c r="D15034" s="5"/>
      <c r="E15034" s="5"/>
      <c r="F15034" s="5"/>
      <c r="G15034" s="5"/>
      <c r="H15034" s="5"/>
      <c r="I15034" s="5"/>
      <c r="J15034" s="5"/>
      <c r="K15034" s="5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G15034" s="3"/>
      <c r="AH15034" s="3"/>
      <c r="AI15034" s="3"/>
      <c r="AJ15034" s="5"/>
      <c r="AK15034" s="3"/>
      <c r="AL15034" s="3"/>
      <c r="AM15034" s="3"/>
      <c r="AN15034" s="5"/>
      <c r="AO15034" s="5"/>
      <c r="AP15034" s="5"/>
      <c r="AQ15034" s="5"/>
      <c r="AR15034" s="5"/>
      <c r="AS15034" s="5"/>
      <c r="AT15034" s="3"/>
      <c r="AU15034" s="5"/>
      <c r="AV15034" s="3"/>
      <c r="AW15034" s="3"/>
      <c r="AX15034" s="3"/>
      <c r="AY15034" s="3"/>
      <c r="AZ15034" s="3"/>
      <c r="BA15034" s="3"/>
      <c r="BB15034" s="3"/>
      <c r="BC15034" s="3"/>
      <c r="BD15034" s="3"/>
      <c r="BE15034" s="3"/>
    </row>
    <row r="15035" spans="1:57" x14ac:dyDescent="0.25">
      <c r="A15035" s="2"/>
      <c r="B15035" s="5"/>
      <c r="C15035" s="5"/>
      <c r="D15035" s="5"/>
      <c r="E15035" s="5"/>
      <c r="F15035" s="5"/>
      <c r="G15035" s="5"/>
      <c r="H15035" s="5"/>
      <c r="I15035" s="3"/>
      <c r="J15035" s="5"/>
      <c r="K15035" s="5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G15035" s="3"/>
      <c r="AH15035" s="3"/>
      <c r="AI15035" s="3"/>
      <c r="AJ15035" s="3"/>
      <c r="AK15035" s="3"/>
      <c r="AL15035" s="3"/>
      <c r="AM15035" s="3"/>
      <c r="AN15035" s="5"/>
      <c r="AO15035" s="5"/>
      <c r="AP15035" s="5"/>
      <c r="AQ15035" s="5"/>
      <c r="AR15035" s="5"/>
      <c r="AS15035" s="5"/>
      <c r="AT15035" s="3"/>
      <c r="AU15035" s="5"/>
      <c r="AV15035" s="3"/>
      <c r="AW15035" s="3"/>
      <c r="AX15035" s="3"/>
      <c r="AY15035" s="3"/>
      <c r="AZ15035" s="3"/>
      <c r="BA15035" s="3"/>
      <c r="BB15035" s="3"/>
      <c r="BC15035" s="3"/>
      <c r="BD15035" s="3"/>
      <c r="BE15035" s="3"/>
    </row>
    <row r="15036" spans="1:57" x14ac:dyDescent="0.25">
      <c r="A15036" s="2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G15036" s="3"/>
      <c r="AH15036" s="3"/>
      <c r="AI15036" s="3"/>
      <c r="AJ15036" s="5"/>
      <c r="AK15036" s="5"/>
      <c r="AL15036" s="3"/>
      <c r="AM15036" s="3"/>
      <c r="AN15036" s="5"/>
      <c r="AO15036" s="5"/>
      <c r="AP15036" s="5"/>
      <c r="AQ15036" s="5"/>
      <c r="AR15036" s="5"/>
      <c r="AS15036" s="5"/>
      <c r="AT15036" s="3"/>
      <c r="AU15036" s="5"/>
      <c r="AV15036" s="3"/>
      <c r="AW15036" s="3"/>
      <c r="AX15036" s="3"/>
      <c r="AY15036" s="3"/>
      <c r="AZ15036" s="3"/>
      <c r="BA15036" s="3"/>
      <c r="BB15036" s="3"/>
      <c r="BC15036" s="3"/>
      <c r="BD15036" s="3"/>
      <c r="BE15036" s="3"/>
    </row>
    <row r="15037" spans="1:57" x14ac:dyDescent="0.25">
      <c r="A15037" s="2"/>
      <c r="B15037" s="5"/>
      <c r="C15037" s="5"/>
      <c r="D15037" s="5"/>
      <c r="E15037" s="5"/>
      <c r="F15037" s="5"/>
      <c r="G15037" s="5"/>
      <c r="H15037" s="5"/>
      <c r="I15037" s="5"/>
      <c r="J15037" s="5"/>
      <c r="K15037" s="5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G15037" s="3"/>
      <c r="AH15037" s="3"/>
      <c r="AI15037" s="3"/>
      <c r="AJ15037" s="5"/>
      <c r="AK15037" s="5"/>
      <c r="AL15037" s="3"/>
      <c r="AM15037" s="3"/>
      <c r="AN15037" s="5"/>
      <c r="AO15037" s="5"/>
      <c r="AP15037" s="5"/>
      <c r="AQ15037" s="5"/>
      <c r="AR15037" s="5"/>
      <c r="AS15037" s="5"/>
      <c r="AT15037" s="3"/>
      <c r="AU15037" s="5"/>
      <c r="AV15037" s="3"/>
      <c r="AW15037" s="3"/>
      <c r="AX15037" s="3"/>
      <c r="AY15037" s="3"/>
      <c r="AZ15037" s="3"/>
      <c r="BA15037" s="3"/>
      <c r="BB15037" s="3"/>
      <c r="BC15037" s="3"/>
      <c r="BD15037" s="3"/>
      <c r="BE15037" s="3"/>
    </row>
    <row r="15038" spans="1:57" x14ac:dyDescent="0.25">
      <c r="A15038" s="2"/>
      <c r="B15038" s="5"/>
      <c r="C15038" s="5"/>
      <c r="D15038" s="5"/>
      <c r="E15038" s="5"/>
      <c r="F15038" s="5"/>
      <c r="G15038" s="5"/>
      <c r="H15038" s="5"/>
      <c r="I15038" s="5"/>
      <c r="J15038" s="5"/>
      <c r="K15038" s="5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G15038" s="3"/>
      <c r="AH15038" s="3"/>
      <c r="AI15038" s="3"/>
      <c r="AJ15038" s="5"/>
      <c r="AK15038" s="5"/>
      <c r="AL15038" s="3"/>
      <c r="AM15038" s="3"/>
      <c r="AN15038" s="5"/>
      <c r="AO15038" s="5"/>
      <c r="AP15038" s="5"/>
      <c r="AQ15038" s="5"/>
      <c r="AR15038" s="5"/>
      <c r="AS15038" s="5"/>
      <c r="AT15038" s="3"/>
      <c r="AU15038" s="5"/>
      <c r="AV15038" s="3"/>
      <c r="AW15038" s="3"/>
      <c r="AX15038" s="3"/>
      <c r="AY15038" s="3"/>
      <c r="AZ15038" s="3"/>
      <c r="BA15038" s="3"/>
      <c r="BB15038" s="3"/>
      <c r="BC15038" s="3"/>
      <c r="BD15038" s="3"/>
      <c r="BE15038" s="3"/>
    </row>
    <row r="15039" spans="1:57" x14ac:dyDescent="0.25">
      <c r="A15039" s="2"/>
      <c r="B15039" s="5"/>
      <c r="C15039" s="5"/>
      <c r="D15039" s="5"/>
      <c r="E15039" s="5"/>
      <c r="F15039" s="5"/>
      <c r="G15039" s="5"/>
      <c r="H15039" s="5"/>
      <c r="I15039" s="3"/>
      <c r="J15039" s="5"/>
      <c r="K15039" s="5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G15039" s="3"/>
      <c r="AH15039" s="3"/>
      <c r="AI15039" s="3"/>
      <c r="AJ15039" s="5"/>
      <c r="AK15039" s="5"/>
      <c r="AL15039" s="3"/>
      <c r="AM15039" s="3"/>
      <c r="AN15039" s="5"/>
      <c r="AO15039" s="5"/>
      <c r="AP15039" s="5"/>
      <c r="AQ15039" s="5"/>
      <c r="AR15039" s="5"/>
      <c r="AS15039" s="5"/>
      <c r="AT15039" s="3"/>
      <c r="AU15039" s="5"/>
      <c r="AV15039" s="3"/>
      <c r="AW15039" s="3"/>
      <c r="AX15039" s="3"/>
      <c r="AY15039" s="3"/>
      <c r="AZ15039" s="3"/>
      <c r="BA15039" s="3"/>
      <c r="BB15039" s="3"/>
      <c r="BC15039" s="3"/>
      <c r="BD15039" s="3"/>
      <c r="BE15039" s="3"/>
    </row>
    <row r="15040" spans="1:57" x14ac:dyDescent="0.25">
      <c r="A15040" s="2"/>
      <c r="B15040" s="5"/>
      <c r="C15040" s="5"/>
      <c r="D15040" s="5"/>
      <c r="E15040" s="5"/>
      <c r="F15040" s="5"/>
      <c r="G15040" s="5"/>
      <c r="H15040" s="5"/>
      <c r="I15040" s="5"/>
      <c r="J15040" s="5"/>
      <c r="K15040" s="5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G15040" s="3"/>
      <c r="AH15040" s="3"/>
      <c r="AI15040" s="3"/>
      <c r="AJ15040" s="5"/>
      <c r="AK15040" s="5"/>
      <c r="AL15040" s="3"/>
      <c r="AM15040" s="3"/>
      <c r="AN15040" s="5"/>
      <c r="AO15040" s="5"/>
      <c r="AP15040" s="5"/>
      <c r="AQ15040" s="5"/>
      <c r="AR15040" s="5"/>
      <c r="AS15040" s="5"/>
      <c r="AT15040" s="3"/>
      <c r="AU15040" s="5"/>
      <c r="AV15040" s="3"/>
      <c r="AW15040" s="3"/>
      <c r="AX15040" s="3"/>
      <c r="AY15040" s="3"/>
      <c r="AZ15040" s="3"/>
      <c r="BA15040" s="3"/>
      <c r="BB15040" s="3"/>
      <c r="BC15040" s="3"/>
      <c r="BD15040" s="3"/>
      <c r="BE15040" s="3"/>
    </row>
    <row r="15041" spans="1:57" x14ac:dyDescent="0.25">
      <c r="A15041" s="2"/>
      <c r="B15041" s="5"/>
      <c r="C15041" s="5"/>
      <c r="D15041" s="5"/>
      <c r="E15041" s="5"/>
      <c r="F15041" s="5"/>
      <c r="G15041" s="5"/>
      <c r="H15041" s="5"/>
      <c r="I15041" s="5"/>
      <c r="J15041" s="5"/>
      <c r="K15041" s="5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G15041" s="3"/>
      <c r="AH15041" s="3"/>
      <c r="AI15041" s="3"/>
      <c r="AJ15041" s="3"/>
      <c r="AK15041" s="3"/>
      <c r="AL15041" s="3"/>
      <c r="AM15041" s="3"/>
      <c r="AN15041" s="5"/>
      <c r="AO15041" s="5"/>
      <c r="AP15041" s="5"/>
      <c r="AQ15041" s="5"/>
      <c r="AR15041" s="5"/>
      <c r="AS15041" s="5"/>
      <c r="AT15041" s="3"/>
      <c r="AU15041" s="5"/>
      <c r="AV15041" s="3"/>
      <c r="AW15041" s="3"/>
      <c r="AX15041" s="3"/>
      <c r="AY15041" s="3"/>
      <c r="AZ15041" s="3"/>
      <c r="BA15041" s="3"/>
      <c r="BB15041" s="3"/>
      <c r="BC15041" s="3"/>
      <c r="BD15041" s="3"/>
      <c r="BE15041" s="3"/>
    </row>
    <row r="15042" spans="1:57" x14ac:dyDescent="0.25">
      <c r="A15042" s="2"/>
      <c r="B15042" s="5"/>
      <c r="C15042" s="5"/>
      <c r="D15042" s="5"/>
      <c r="E15042" s="5"/>
      <c r="F15042" s="5"/>
      <c r="G15042" s="5"/>
      <c r="H15042" s="5"/>
      <c r="I15042" s="5"/>
      <c r="J15042" s="5"/>
      <c r="K15042" s="5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G15042" s="3"/>
      <c r="AH15042" s="3"/>
      <c r="AI15042" s="3"/>
      <c r="AJ15042" s="5"/>
      <c r="AK15042" s="5"/>
      <c r="AL15042" s="3"/>
      <c r="AM15042" s="3"/>
      <c r="AN15042" s="5"/>
      <c r="AO15042" s="5"/>
      <c r="AP15042" s="5"/>
      <c r="AQ15042" s="5"/>
      <c r="AR15042" s="5"/>
      <c r="AS15042" s="5"/>
      <c r="AT15042" s="3"/>
      <c r="AU15042" s="5"/>
      <c r="AV15042" s="3"/>
      <c r="AW15042" s="3"/>
      <c r="AX15042" s="3"/>
      <c r="AY15042" s="3"/>
      <c r="AZ15042" s="3"/>
      <c r="BA15042" s="3"/>
      <c r="BB15042" s="3"/>
      <c r="BC15042" s="3"/>
      <c r="BD15042" s="3"/>
      <c r="BE15042" s="3"/>
    </row>
    <row r="15043" spans="1:57" x14ac:dyDescent="0.25">
      <c r="A15043" s="2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G15043" s="3"/>
      <c r="AH15043" s="3"/>
      <c r="AI15043" s="3"/>
      <c r="AJ15043" s="5"/>
      <c r="AK15043" s="5"/>
      <c r="AL15043" s="3"/>
      <c r="AM15043" s="3"/>
      <c r="AN15043" s="5"/>
      <c r="AO15043" s="5"/>
      <c r="AP15043" s="5"/>
      <c r="AQ15043" s="5"/>
      <c r="AR15043" s="5"/>
      <c r="AS15043" s="5"/>
      <c r="AT15043" s="3"/>
      <c r="AU15043" s="5"/>
      <c r="AV15043" s="3"/>
      <c r="AW15043" s="3"/>
      <c r="AX15043" s="3"/>
      <c r="AY15043" s="3"/>
      <c r="AZ15043" s="3"/>
      <c r="BA15043" s="3"/>
      <c r="BB15043" s="3"/>
      <c r="BC15043" s="3"/>
      <c r="BD15043" s="3"/>
      <c r="BE15043" s="3"/>
    </row>
    <row r="15044" spans="1:57" x14ac:dyDescent="0.25">
      <c r="A15044" s="2"/>
      <c r="B15044" s="5"/>
      <c r="C15044" s="5"/>
      <c r="D15044" s="5"/>
      <c r="E15044" s="5"/>
      <c r="F15044" s="5"/>
      <c r="G15044" s="5"/>
      <c r="H15044" s="5"/>
      <c r="I15044" s="5"/>
      <c r="J15044" s="5"/>
      <c r="K15044" s="5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G15044" s="3"/>
      <c r="AH15044" s="3"/>
      <c r="AI15044" s="3"/>
      <c r="AJ15044" s="5"/>
      <c r="AK15044" s="5"/>
      <c r="AL15044" s="3"/>
      <c r="AM15044" s="3"/>
      <c r="AN15044" s="5"/>
      <c r="AO15044" s="5"/>
      <c r="AP15044" s="5"/>
      <c r="AQ15044" s="5"/>
      <c r="AR15044" s="5"/>
      <c r="AS15044" s="5"/>
      <c r="AT15044" s="3"/>
      <c r="AU15044" s="5"/>
      <c r="AV15044" s="3"/>
      <c r="AW15044" s="3"/>
      <c r="AX15044" s="3"/>
      <c r="AY15044" s="3"/>
      <c r="AZ15044" s="3"/>
      <c r="BA15044" s="3"/>
      <c r="BB15044" s="3"/>
      <c r="BC15044" s="3"/>
      <c r="BD15044" s="3"/>
      <c r="BE15044" s="3"/>
    </row>
    <row r="15045" spans="1:57" x14ac:dyDescent="0.25">
      <c r="A15045" s="2"/>
      <c r="B15045" s="5"/>
      <c r="C15045" s="5"/>
      <c r="D15045" s="5"/>
      <c r="E15045" s="5"/>
      <c r="F15045" s="5"/>
      <c r="G15045" s="5"/>
      <c r="H15045" s="5"/>
      <c r="I15045" s="3"/>
      <c r="J15045" s="5"/>
      <c r="K15045" s="5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G15045" s="3"/>
      <c r="AH15045" s="3"/>
      <c r="AI15045" s="3"/>
      <c r="AJ15045" s="5"/>
      <c r="AK15045" s="5"/>
      <c r="AL15045" s="3"/>
      <c r="AM15045" s="3"/>
      <c r="AN15045" s="5"/>
      <c r="AO15045" s="5"/>
      <c r="AP15045" s="5"/>
      <c r="AQ15045" s="5"/>
      <c r="AR15045" s="5"/>
      <c r="AS15045" s="5"/>
      <c r="AT15045" s="3"/>
      <c r="AU15045" s="5"/>
      <c r="AV15045" s="3"/>
      <c r="AW15045" s="3"/>
      <c r="AX15045" s="3"/>
      <c r="AY15045" s="3"/>
      <c r="AZ15045" s="3"/>
      <c r="BA15045" s="3"/>
      <c r="BB15045" s="3"/>
      <c r="BC15045" s="3"/>
      <c r="BD15045" s="3"/>
      <c r="BE15045" s="3"/>
    </row>
    <row r="15046" spans="1:57" x14ac:dyDescent="0.25">
      <c r="A15046" s="2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G15046" s="3"/>
      <c r="AH15046" s="3"/>
      <c r="AI15046" s="3"/>
      <c r="AJ15046" s="5"/>
      <c r="AK15046" s="5"/>
      <c r="AL15046" s="3"/>
      <c r="AM15046" s="3"/>
      <c r="AN15046" s="5"/>
      <c r="AO15046" s="5"/>
      <c r="AP15046" s="5"/>
      <c r="AQ15046" s="5"/>
      <c r="AR15046" s="5"/>
      <c r="AS15046" s="5"/>
      <c r="AT15046" s="3"/>
      <c r="AU15046" s="5"/>
      <c r="AV15046" s="3"/>
      <c r="AW15046" s="3"/>
      <c r="AX15046" s="3"/>
      <c r="AY15046" s="3"/>
      <c r="AZ15046" s="3"/>
      <c r="BA15046" s="3"/>
      <c r="BB15046" s="3"/>
      <c r="BC15046" s="3"/>
      <c r="BD15046" s="3"/>
      <c r="BE15046" s="3"/>
    </row>
    <row r="15047" spans="1:57" x14ac:dyDescent="0.25">
      <c r="A15047" s="2"/>
      <c r="B15047" s="5"/>
      <c r="C15047" s="5"/>
      <c r="D15047" s="5"/>
      <c r="E15047" s="5"/>
      <c r="F15047" s="5"/>
      <c r="G15047" s="5"/>
      <c r="H15047" s="5"/>
      <c r="I15047" s="3"/>
      <c r="J15047" s="5"/>
      <c r="K15047" s="5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G15047" s="3"/>
      <c r="AH15047" s="3"/>
      <c r="AI15047" s="3"/>
      <c r="AJ15047" s="5"/>
      <c r="AK15047" s="5"/>
      <c r="AL15047" s="3"/>
      <c r="AM15047" s="3"/>
      <c r="AN15047" s="5"/>
      <c r="AO15047" s="5"/>
      <c r="AP15047" s="5"/>
      <c r="AQ15047" s="5"/>
      <c r="AR15047" s="5"/>
      <c r="AS15047" s="5"/>
      <c r="AT15047" s="3"/>
      <c r="AU15047" s="5"/>
      <c r="AV15047" s="3"/>
      <c r="AW15047" s="3"/>
      <c r="AX15047" s="3"/>
      <c r="AY15047" s="3"/>
      <c r="AZ15047" s="3"/>
      <c r="BA15047" s="3"/>
      <c r="BB15047" s="3"/>
      <c r="BC15047" s="3"/>
      <c r="BD15047" s="3"/>
      <c r="BE15047" s="3"/>
    </row>
    <row r="15048" spans="1:57" x14ac:dyDescent="0.25">
      <c r="A15048" s="2"/>
      <c r="B15048" s="5"/>
      <c r="C15048" s="5"/>
      <c r="D15048" s="5"/>
      <c r="E15048" s="5"/>
      <c r="F15048" s="5"/>
      <c r="G15048" s="5"/>
      <c r="H15048" s="5"/>
      <c r="I15048" s="5"/>
      <c r="J15048" s="5"/>
      <c r="K15048" s="5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G15048" s="3"/>
      <c r="AH15048" s="3"/>
      <c r="AI15048" s="3"/>
      <c r="AJ15048" s="5"/>
      <c r="AK15048" s="5"/>
      <c r="AL15048" s="3"/>
      <c r="AM15048" s="3"/>
      <c r="AN15048" s="5"/>
      <c r="AO15048" s="5"/>
      <c r="AP15048" s="5"/>
      <c r="AQ15048" s="5"/>
      <c r="AR15048" s="5"/>
      <c r="AS15048" s="5"/>
      <c r="AT15048" s="3"/>
      <c r="AU15048" s="5"/>
      <c r="AV15048" s="3"/>
      <c r="AW15048" s="3"/>
      <c r="AX15048" s="3"/>
      <c r="AY15048" s="3"/>
      <c r="AZ15048" s="3"/>
      <c r="BA15048" s="3"/>
      <c r="BB15048" s="3"/>
      <c r="BC15048" s="3"/>
      <c r="BD15048" s="3"/>
      <c r="BE15048" s="3"/>
    </row>
    <row r="15049" spans="1:57" x14ac:dyDescent="0.25">
      <c r="A15049" s="2"/>
      <c r="B15049" s="5"/>
      <c r="C15049" s="5"/>
      <c r="D15049" s="5"/>
      <c r="E15049" s="5"/>
      <c r="F15049" s="5"/>
      <c r="G15049" s="5"/>
      <c r="H15049" s="5"/>
      <c r="I15049" s="3"/>
      <c r="J15049" s="5"/>
      <c r="K15049" s="5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G15049" s="3"/>
      <c r="AH15049" s="3"/>
      <c r="AI15049" s="3"/>
      <c r="AJ15049" s="5"/>
      <c r="AK15049" s="5"/>
      <c r="AL15049" s="3"/>
      <c r="AM15049" s="3"/>
      <c r="AN15049" s="5"/>
      <c r="AO15049" s="5"/>
      <c r="AP15049" s="5"/>
      <c r="AQ15049" s="5"/>
      <c r="AR15049" s="5"/>
      <c r="AS15049" s="5"/>
      <c r="AT15049" s="3"/>
      <c r="AU15049" s="5"/>
      <c r="AV15049" s="3"/>
      <c r="AW15049" s="3"/>
      <c r="AX15049" s="3"/>
      <c r="AY15049" s="3"/>
      <c r="AZ15049" s="3"/>
      <c r="BA15049" s="3"/>
      <c r="BB15049" s="3"/>
      <c r="BC15049" s="3"/>
      <c r="BD15049" s="3"/>
      <c r="BE15049" s="3"/>
    </row>
    <row r="15050" spans="1:57" x14ac:dyDescent="0.25">
      <c r="A15050" s="2"/>
      <c r="B15050" s="5"/>
      <c r="C15050" s="5"/>
      <c r="D15050" s="5"/>
      <c r="E15050" s="5"/>
      <c r="F15050" s="5"/>
      <c r="G15050" s="5"/>
      <c r="H15050" s="5"/>
      <c r="I15050" s="3"/>
      <c r="J15050" s="5"/>
      <c r="K15050" s="5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G15050" s="3"/>
      <c r="AH15050" s="3"/>
      <c r="AI15050" s="3"/>
      <c r="AJ15050" s="5"/>
      <c r="AK15050" s="5"/>
      <c r="AL15050" s="3"/>
      <c r="AM15050" s="3"/>
      <c r="AN15050" s="5"/>
      <c r="AO15050" s="5"/>
      <c r="AP15050" s="5"/>
      <c r="AQ15050" s="5"/>
      <c r="AR15050" s="5"/>
      <c r="AS15050" s="5"/>
      <c r="AT15050" s="3"/>
      <c r="AU15050" s="5"/>
      <c r="AV15050" s="3"/>
      <c r="AW15050" s="3"/>
      <c r="AX15050" s="3"/>
      <c r="AY15050" s="3"/>
      <c r="AZ15050" s="3"/>
      <c r="BA15050" s="3"/>
      <c r="BB15050" s="3"/>
      <c r="BC15050" s="3"/>
      <c r="BD15050" s="3"/>
      <c r="BE15050" s="3"/>
    </row>
    <row r="15051" spans="1:57" x14ac:dyDescent="0.25">
      <c r="A15051" s="2"/>
      <c r="B15051" s="5"/>
      <c r="C15051" s="5"/>
      <c r="D15051" s="5"/>
      <c r="E15051" s="5"/>
      <c r="F15051" s="5"/>
      <c r="G15051" s="5"/>
      <c r="H15051" s="5"/>
      <c r="I15051" s="3"/>
      <c r="J15051" s="5"/>
      <c r="K15051" s="5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G15051" s="3"/>
      <c r="AH15051" s="3"/>
      <c r="AI15051" s="3"/>
      <c r="AJ15051" s="5"/>
      <c r="AK15051" s="5"/>
      <c r="AL15051" s="3"/>
      <c r="AM15051" s="3"/>
      <c r="AN15051" s="5"/>
      <c r="AO15051" s="5"/>
      <c r="AP15051" s="5"/>
      <c r="AQ15051" s="5"/>
      <c r="AR15051" s="5"/>
      <c r="AS15051" s="5"/>
      <c r="AT15051" s="3"/>
      <c r="AU15051" s="5"/>
      <c r="AV15051" s="3"/>
      <c r="AW15051" s="3"/>
      <c r="AX15051" s="3"/>
      <c r="AY15051" s="3"/>
      <c r="AZ15051" s="3"/>
      <c r="BA15051" s="3"/>
      <c r="BB15051" s="3"/>
      <c r="BC15051" s="3"/>
      <c r="BD15051" s="3"/>
      <c r="BE15051" s="3"/>
    </row>
    <row r="15052" spans="1:57" x14ac:dyDescent="0.25">
      <c r="A15052" s="2"/>
      <c r="B15052" s="5"/>
      <c r="C15052" s="5"/>
      <c r="D15052" s="5"/>
      <c r="E15052" s="5"/>
      <c r="F15052" s="5"/>
      <c r="G15052" s="5"/>
      <c r="H15052" s="5"/>
      <c r="I15052" s="3"/>
      <c r="J15052" s="5"/>
      <c r="K15052" s="5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G15052" s="3"/>
      <c r="AH15052" s="3"/>
      <c r="AI15052" s="3"/>
      <c r="AJ15052" s="5"/>
      <c r="AK15052" s="5"/>
      <c r="AL15052" s="3"/>
      <c r="AM15052" s="3"/>
      <c r="AN15052" s="5"/>
      <c r="AO15052" s="5"/>
      <c r="AP15052" s="5"/>
      <c r="AQ15052" s="5"/>
      <c r="AR15052" s="5"/>
      <c r="AS15052" s="5"/>
      <c r="AT15052" s="3"/>
      <c r="AU15052" s="5"/>
      <c r="AV15052" s="3"/>
      <c r="AW15052" s="3"/>
      <c r="AX15052" s="3"/>
      <c r="AY15052" s="3"/>
      <c r="AZ15052" s="3"/>
      <c r="BA15052" s="3"/>
      <c r="BB15052" s="3"/>
      <c r="BC15052" s="3"/>
      <c r="BD15052" s="3"/>
      <c r="BE15052" s="3"/>
    </row>
    <row r="15053" spans="1:57" x14ac:dyDescent="0.25">
      <c r="A15053" s="2"/>
      <c r="B15053" s="5"/>
      <c r="C15053" s="5"/>
      <c r="D15053" s="5"/>
      <c r="E15053" s="5"/>
      <c r="F15053" s="5"/>
      <c r="G15053" s="5"/>
      <c r="H15053" s="5"/>
      <c r="I15053" s="3"/>
      <c r="J15053" s="5"/>
      <c r="K15053" s="5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G15053" s="3"/>
      <c r="AH15053" s="3"/>
      <c r="AI15053" s="3"/>
      <c r="AJ15053" s="5"/>
      <c r="AK15053" s="5"/>
      <c r="AL15053" s="3"/>
      <c r="AM15053" s="3"/>
      <c r="AN15053" s="5"/>
      <c r="AO15053" s="5"/>
      <c r="AP15053" s="5"/>
      <c r="AQ15053" s="5"/>
      <c r="AR15053" s="5"/>
      <c r="AS15053" s="5"/>
      <c r="AT15053" s="3"/>
      <c r="AU15053" s="5"/>
      <c r="AV15053" s="3"/>
      <c r="AW15053" s="3"/>
      <c r="AX15053" s="3"/>
      <c r="AY15053" s="3"/>
      <c r="AZ15053" s="3"/>
      <c r="BA15053" s="3"/>
      <c r="BB15053" s="3"/>
      <c r="BC15053" s="3"/>
      <c r="BD15053" s="3"/>
      <c r="BE15053" s="3"/>
    </row>
    <row r="15054" spans="1:57" x14ac:dyDescent="0.25">
      <c r="A15054" s="2"/>
      <c r="B15054" s="5"/>
      <c r="C15054" s="5"/>
      <c r="D15054" s="5"/>
      <c r="E15054" s="5"/>
      <c r="F15054" s="5"/>
      <c r="G15054" s="5"/>
      <c r="H15054" s="5"/>
      <c r="I15054" s="3"/>
      <c r="J15054" s="5"/>
      <c r="K15054" s="5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G15054" s="3"/>
      <c r="AH15054" s="3"/>
      <c r="AI15054" s="3"/>
      <c r="AJ15054" s="5"/>
      <c r="AK15054" s="5"/>
      <c r="AL15054" s="3"/>
      <c r="AM15054" s="3"/>
      <c r="AN15054" s="5"/>
      <c r="AO15054" s="5"/>
      <c r="AP15054" s="5"/>
      <c r="AQ15054" s="5"/>
      <c r="AR15054" s="5"/>
      <c r="AS15054" s="5"/>
      <c r="AT15054" s="3"/>
      <c r="AU15054" s="5"/>
      <c r="AV15054" s="3"/>
      <c r="AW15054" s="3"/>
      <c r="AX15054" s="3"/>
      <c r="AY15054" s="3"/>
      <c r="AZ15054" s="3"/>
      <c r="BA15054" s="3"/>
      <c r="BB15054" s="3"/>
      <c r="BC15054" s="3"/>
      <c r="BD15054" s="3"/>
      <c r="BE15054" s="3"/>
    </row>
    <row r="15055" spans="1:57" x14ac:dyDescent="0.25">
      <c r="A15055" s="2"/>
      <c r="B15055" s="5"/>
      <c r="C15055" s="5"/>
      <c r="D15055" s="5"/>
      <c r="E15055" s="5"/>
      <c r="F15055" s="5"/>
      <c r="G15055" s="5"/>
      <c r="H15055" s="5"/>
      <c r="I15055" s="3"/>
      <c r="J15055" s="5"/>
      <c r="K15055" s="5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G15055" s="3"/>
      <c r="AH15055" s="3"/>
      <c r="AI15055" s="3"/>
      <c r="AJ15055" s="5"/>
      <c r="AK15055" s="5"/>
      <c r="AL15055" s="3"/>
      <c r="AM15055" s="3"/>
      <c r="AN15055" s="5"/>
      <c r="AO15055" s="5"/>
      <c r="AP15055" s="5"/>
      <c r="AQ15055" s="5"/>
      <c r="AR15055" s="5"/>
      <c r="AS15055" s="5"/>
      <c r="AT15055" s="3"/>
      <c r="AU15055" s="5"/>
      <c r="AV15055" s="3"/>
      <c r="AW15055" s="3"/>
      <c r="AX15055" s="3"/>
      <c r="AY15055" s="3"/>
      <c r="AZ15055" s="3"/>
      <c r="BA15055" s="3"/>
      <c r="BB15055" s="3"/>
      <c r="BC15055" s="3"/>
      <c r="BD15055" s="3"/>
      <c r="BE15055" s="3"/>
    </row>
    <row r="15056" spans="1:57" x14ac:dyDescent="0.25">
      <c r="A15056" s="2"/>
      <c r="B15056" s="5"/>
      <c r="C15056" s="5"/>
      <c r="D15056" s="5"/>
      <c r="E15056" s="5"/>
      <c r="F15056" s="5"/>
      <c r="G15056" s="5"/>
      <c r="H15056" s="5"/>
      <c r="I15056" s="3"/>
      <c r="J15056" s="5"/>
      <c r="K15056" s="5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G15056" s="3"/>
      <c r="AH15056" s="3"/>
      <c r="AI15056" s="3"/>
      <c r="AJ15056" s="5"/>
      <c r="AK15056" s="5"/>
      <c r="AL15056" s="3"/>
      <c r="AM15056" s="3"/>
      <c r="AN15056" s="5"/>
      <c r="AO15056" s="5"/>
      <c r="AP15056" s="5"/>
      <c r="AQ15056" s="5"/>
      <c r="AR15056" s="5"/>
      <c r="AS15056" s="5"/>
      <c r="AT15056" s="3"/>
      <c r="AU15056" s="5"/>
      <c r="AV15056" s="3"/>
      <c r="AW15056" s="3"/>
      <c r="AX15056" s="3"/>
      <c r="AY15056" s="3"/>
      <c r="AZ15056" s="3"/>
      <c r="BA15056" s="3"/>
      <c r="BB15056" s="3"/>
      <c r="BC15056" s="3"/>
      <c r="BD15056" s="3"/>
      <c r="BE15056" s="3"/>
    </row>
    <row r="15057" spans="1:57" x14ac:dyDescent="0.25">
      <c r="A15057" s="2"/>
      <c r="B15057" s="5"/>
      <c r="C15057" s="5"/>
      <c r="D15057" s="5"/>
      <c r="E15057" s="5"/>
      <c r="F15057" s="5"/>
      <c r="G15057" s="5"/>
      <c r="H15057" s="5"/>
      <c r="I15057" s="3"/>
      <c r="J15057" s="5"/>
      <c r="K15057" s="5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G15057" s="3"/>
      <c r="AH15057" s="3"/>
      <c r="AI15057" s="3"/>
      <c r="AJ15057" s="5"/>
      <c r="AK15057" s="5"/>
      <c r="AL15057" s="3"/>
      <c r="AM15057" s="3"/>
      <c r="AN15057" s="5"/>
      <c r="AO15057" s="5"/>
      <c r="AP15057" s="5"/>
      <c r="AQ15057" s="5"/>
      <c r="AR15057" s="5"/>
      <c r="AS15057" s="5"/>
      <c r="AT15057" s="3"/>
      <c r="AU15057" s="5"/>
      <c r="AV15057" s="3"/>
      <c r="AW15057" s="3"/>
      <c r="AX15057" s="3"/>
      <c r="AY15057" s="3"/>
      <c r="AZ15057" s="3"/>
      <c r="BA15057" s="3"/>
      <c r="BB15057" s="3"/>
      <c r="BC15057" s="3"/>
      <c r="BD15057" s="3"/>
      <c r="BE15057" s="3"/>
    </row>
    <row r="15058" spans="1:57" x14ac:dyDescent="0.25">
      <c r="A15058" s="2"/>
      <c r="B15058" s="5"/>
      <c r="C15058" s="5"/>
      <c r="D15058" s="5"/>
      <c r="E15058" s="5"/>
      <c r="F15058" s="5"/>
      <c r="G15058" s="5"/>
      <c r="H15058" s="5"/>
      <c r="I15058" s="3"/>
      <c r="J15058" s="5"/>
      <c r="K15058" s="5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G15058" s="3"/>
      <c r="AH15058" s="3"/>
      <c r="AI15058" s="3"/>
      <c r="AJ15058" s="5"/>
      <c r="AK15058" s="5"/>
      <c r="AL15058" s="3"/>
      <c r="AM15058" s="3"/>
      <c r="AN15058" s="5"/>
      <c r="AO15058" s="5"/>
      <c r="AP15058" s="5"/>
      <c r="AQ15058" s="5"/>
      <c r="AR15058" s="5"/>
      <c r="AS15058" s="5"/>
      <c r="AT15058" s="3"/>
      <c r="AU15058" s="5"/>
      <c r="AV15058" s="3"/>
      <c r="AW15058" s="3"/>
      <c r="AX15058" s="3"/>
      <c r="AY15058" s="3"/>
      <c r="AZ15058" s="3"/>
      <c r="BA15058" s="3"/>
      <c r="BB15058" s="3"/>
      <c r="BC15058" s="3"/>
      <c r="BD15058" s="3"/>
      <c r="BE15058" s="3"/>
    </row>
    <row r="15059" spans="1:57" x14ac:dyDescent="0.25">
      <c r="A15059" s="2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G15059" s="3"/>
      <c r="AH15059" s="3"/>
      <c r="AI15059" s="3"/>
      <c r="AJ15059" s="5"/>
      <c r="AK15059" s="5"/>
      <c r="AL15059" s="3"/>
      <c r="AM15059" s="3"/>
      <c r="AN15059" s="5"/>
      <c r="AO15059" s="5"/>
      <c r="AP15059" s="5"/>
      <c r="AQ15059" s="5"/>
      <c r="AR15059" s="5"/>
      <c r="AS15059" s="5"/>
      <c r="AT15059" s="3"/>
      <c r="AU15059" s="5"/>
      <c r="AV15059" s="3"/>
      <c r="AW15059" s="3"/>
      <c r="AX15059" s="3"/>
      <c r="AY15059" s="3"/>
      <c r="AZ15059" s="3"/>
      <c r="BA15059" s="3"/>
      <c r="BB15059" s="3"/>
      <c r="BC15059" s="3"/>
      <c r="BD15059" s="3"/>
      <c r="BE15059" s="3"/>
    </row>
    <row r="15060" spans="1:57" x14ac:dyDescent="0.25">
      <c r="A15060" s="2"/>
      <c r="B15060" s="5"/>
      <c r="C15060" s="5"/>
      <c r="D15060" s="5"/>
      <c r="E15060" s="5"/>
      <c r="F15060" s="5"/>
      <c r="G15060" s="5"/>
      <c r="H15060" s="5"/>
      <c r="I15060" s="3"/>
      <c r="J15060" s="5"/>
      <c r="K15060" s="5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G15060" s="3"/>
      <c r="AH15060" s="3"/>
      <c r="AI15060" s="3"/>
      <c r="AJ15060" s="5"/>
      <c r="AK15060" s="5"/>
      <c r="AL15060" s="3"/>
      <c r="AM15060" s="3"/>
      <c r="AN15060" s="5"/>
      <c r="AO15060" s="5"/>
      <c r="AP15060" s="5"/>
      <c r="AQ15060" s="5"/>
      <c r="AR15060" s="5"/>
      <c r="AS15060" s="5"/>
      <c r="AT15060" s="3"/>
      <c r="AU15060" s="5"/>
      <c r="AV15060" s="3"/>
      <c r="AW15060" s="3"/>
      <c r="AX15060" s="3"/>
      <c r="AY15060" s="3"/>
      <c r="AZ15060" s="3"/>
      <c r="BA15060" s="3"/>
      <c r="BB15060" s="3"/>
      <c r="BC15060" s="3"/>
      <c r="BD15060" s="3"/>
      <c r="BE15060" s="3"/>
    </row>
    <row r="15061" spans="1:57" x14ac:dyDescent="0.25">
      <c r="A15061" s="2"/>
      <c r="B15061" s="5"/>
      <c r="C15061" s="5"/>
      <c r="D15061" s="5"/>
      <c r="E15061" s="5"/>
      <c r="F15061" s="5"/>
      <c r="G15061" s="5"/>
      <c r="H15061" s="5"/>
      <c r="I15061" s="3"/>
      <c r="J15061" s="5"/>
      <c r="K15061" s="5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G15061" s="3"/>
      <c r="AH15061" s="3"/>
      <c r="AI15061" s="3"/>
      <c r="AJ15061" s="5"/>
      <c r="AK15061" s="5"/>
      <c r="AL15061" s="3"/>
      <c r="AM15061" s="3"/>
      <c r="AN15061" s="5"/>
      <c r="AO15061" s="5"/>
      <c r="AP15061" s="5"/>
      <c r="AQ15061" s="5"/>
      <c r="AR15061" s="5"/>
      <c r="AS15061" s="5"/>
      <c r="AT15061" s="3"/>
      <c r="AU15061" s="5"/>
      <c r="AV15061" s="3"/>
      <c r="AW15061" s="3"/>
      <c r="AX15061" s="3"/>
      <c r="AY15061" s="3"/>
      <c r="AZ15061" s="3"/>
      <c r="BA15061" s="3"/>
      <c r="BB15061" s="3"/>
      <c r="BC15061" s="3"/>
      <c r="BD15061" s="3"/>
      <c r="BE15061" s="3"/>
    </row>
    <row r="15062" spans="1:57" x14ac:dyDescent="0.25">
      <c r="A15062" s="2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G15062" s="3"/>
      <c r="AH15062" s="3"/>
      <c r="AI15062" s="3"/>
      <c r="AJ15062" s="5"/>
      <c r="AK15062" s="5"/>
      <c r="AL15062" s="3"/>
      <c r="AM15062" s="3"/>
      <c r="AN15062" s="5"/>
      <c r="AO15062" s="5"/>
      <c r="AP15062" s="5"/>
      <c r="AQ15062" s="5"/>
      <c r="AR15062" s="5"/>
      <c r="AS15062" s="5"/>
      <c r="AT15062" s="3"/>
      <c r="AU15062" s="5"/>
      <c r="AV15062" s="3"/>
      <c r="AW15062" s="3"/>
      <c r="AX15062" s="3"/>
      <c r="AY15062" s="3"/>
      <c r="AZ15062" s="3"/>
      <c r="BA15062" s="3"/>
      <c r="BB15062" s="3"/>
      <c r="BC15062" s="3"/>
      <c r="BD15062" s="3"/>
      <c r="BE15062" s="3"/>
    </row>
    <row r="15063" spans="1:57" x14ac:dyDescent="0.25">
      <c r="A15063" s="2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G15063" s="3"/>
      <c r="AH15063" s="3"/>
      <c r="AI15063" s="3"/>
      <c r="AJ15063" s="5"/>
      <c r="AK15063" s="5"/>
      <c r="AL15063" s="3"/>
      <c r="AM15063" s="3"/>
      <c r="AN15063" s="5"/>
      <c r="AO15063" s="5"/>
      <c r="AP15063" s="5"/>
      <c r="AQ15063" s="5"/>
      <c r="AR15063" s="5"/>
      <c r="AS15063" s="5"/>
      <c r="AT15063" s="3"/>
      <c r="AU15063" s="5"/>
      <c r="AV15063" s="3"/>
      <c r="AW15063" s="3"/>
      <c r="AX15063" s="3"/>
      <c r="AY15063" s="3"/>
      <c r="AZ15063" s="3"/>
      <c r="BA15063" s="3"/>
      <c r="BB15063" s="3"/>
      <c r="BC15063" s="3"/>
      <c r="BD15063" s="3"/>
      <c r="BE15063" s="3"/>
    </row>
    <row r="15064" spans="1:57" x14ac:dyDescent="0.25">
      <c r="A15064" s="2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G15064" s="3"/>
      <c r="AH15064" s="3"/>
      <c r="AI15064" s="3"/>
      <c r="AJ15064" s="5"/>
      <c r="AK15064" s="5"/>
      <c r="AL15064" s="3"/>
      <c r="AM15064" s="3"/>
      <c r="AN15064" s="5"/>
      <c r="AO15064" s="5"/>
      <c r="AP15064" s="5"/>
      <c r="AQ15064" s="5"/>
      <c r="AR15064" s="5"/>
      <c r="AS15064" s="5"/>
      <c r="AT15064" s="3"/>
      <c r="AU15064" s="5"/>
      <c r="AV15064" s="3"/>
      <c r="AW15064" s="3"/>
      <c r="AX15064" s="3"/>
      <c r="AY15064" s="3"/>
      <c r="AZ15064" s="3"/>
      <c r="BA15064" s="3"/>
      <c r="BB15064" s="3"/>
      <c r="BC15064" s="3"/>
      <c r="BD15064" s="3"/>
      <c r="BE15064" s="3"/>
    </row>
    <row r="15065" spans="1:57" x14ac:dyDescent="0.25">
      <c r="A15065" s="2"/>
      <c r="B15065" s="5"/>
      <c r="C15065" s="5"/>
      <c r="D15065" s="5"/>
      <c r="E15065" s="5"/>
      <c r="F15065" s="5"/>
      <c r="G15065" s="5"/>
      <c r="H15065" s="5"/>
      <c r="I15065" s="3"/>
      <c r="J15065" s="5"/>
      <c r="K15065" s="5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G15065" s="3"/>
      <c r="AH15065" s="3"/>
      <c r="AI15065" s="3"/>
      <c r="AJ15065" s="5"/>
      <c r="AK15065" s="5"/>
      <c r="AL15065" s="3"/>
      <c r="AM15065" s="3"/>
      <c r="AN15065" s="5"/>
      <c r="AO15065" s="5"/>
      <c r="AP15065" s="5"/>
      <c r="AQ15065" s="5"/>
      <c r="AR15065" s="5"/>
      <c r="AS15065" s="5"/>
      <c r="AT15065" s="3"/>
      <c r="AU15065" s="5"/>
      <c r="AV15065" s="3"/>
      <c r="AW15065" s="3"/>
      <c r="AX15065" s="3"/>
      <c r="AY15065" s="3"/>
      <c r="AZ15065" s="3"/>
      <c r="BA15065" s="3"/>
      <c r="BB15065" s="3"/>
      <c r="BC15065" s="3"/>
      <c r="BD15065" s="3"/>
      <c r="BE15065" s="3"/>
    </row>
    <row r="15066" spans="1:57" x14ac:dyDescent="0.25">
      <c r="A15066" s="2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G15066" s="3"/>
      <c r="AH15066" s="3"/>
      <c r="AI15066" s="3"/>
      <c r="AJ15066" s="5"/>
      <c r="AK15066" s="5"/>
      <c r="AL15066" s="3"/>
      <c r="AM15066" s="3"/>
      <c r="AN15066" s="5"/>
      <c r="AO15066" s="5"/>
      <c r="AP15066" s="5"/>
      <c r="AQ15066" s="5"/>
      <c r="AR15066" s="5"/>
      <c r="AS15066" s="5"/>
      <c r="AT15066" s="3"/>
      <c r="AU15066" s="5"/>
      <c r="AV15066" s="3"/>
      <c r="AW15066" s="3"/>
      <c r="AX15066" s="3"/>
      <c r="AY15066" s="3"/>
      <c r="AZ15066" s="3"/>
      <c r="BA15066" s="3"/>
      <c r="BB15066" s="3"/>
      <c r="BC15066" s="3"/>
      <c r="BD15066" s="3"/>
      <c r="BE15066" s="3"/>
    </row>
    <row r="15067" spans="1:57" x14ac:dyDescent="0.25">
      <c r="A15067" s="2"/>
      <c r="B15067" s="5"/>
      <c r="C15067" s="5"/>
      <c r="D15067" s="5"/>
      <c r="E15067" s="5"/>
      <c r="F15067" s="5"/>
      <c r="G15067" s="5"/>
      <c r="H15067" s="5"/>
      <c r="I15067" s="3"/>
      <c r="J15067" s="5"/>
      <c r="K15067" s="5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G15067" s="3"/>
      <c r="AH15067" s="3"/>
      <c r="AI15067" s="3"/>
      <c r="AJ15067" s="5"/>
      <c r="AK15067" s="5"/>
      <c r="AL15067" s="3"/>
      <c r="AM15067" s="3"/>
      <c r="AN15067" s="5"/>
      <c r="AO15067" s="5"/>
      <c r="AP15067" s="5"/>
      <c r="AQ15067" s="5"/>
      <c r="AR15067" s="5"/>
      <c r="AS15067" s="5"/>
      <c r="AT15067" s="3"/>
      <c r="AU15067" s="5"/>
      <c r="AV15067" s="3"/>
      <c r="AW15067" s="3"/>
      <c r="AX15067" s="3"/>
      <c r="AY15067" s="3"/>
      <c r="AZ15067" s="3"/>
      <c r="BA15067" s="3"/>
      <c r="BB15067" s="3"/>
      <c r="BC15067" s="3"/>
      <c r="BD15067" s="3"/>
      <c r="BE15067" s="3"/>
    </row>
    <row r="15068" spans="1:57" x14ac:dyDescent="0.25">
      <c r="A15068" s="2"/>
      <c r="B15068" s="5"/>
      <c r="C15068" s="5"/>
      <c r="D15068" s="5"/>
      <c r="E15068" s="5"/>
      <c r="F15068" s="5"/>
      <c r="G15068" s="5"/>
      <c r="H15068" s="5"/>
      <c r="I15068" s="5"/>
      <c r="J15068" s="5"/>
      <c r="K15068" s="5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G15068" s="3"/>
      <c r="AH15068" s="3"/>
      <c r="AI15068" s="3"/>
      <c r="AJ15068" s="5"/>
      <c r="AK15068" s="5"/>
      <c r="AL15068" s="3"/>
      <c r="AM15068" s="3"/>
      <c r="AN15068" s="5"/>
      <c r="AO15068" s="5"/>
      <c r="AP15068" s="5"/>
      <c r="AQ15068" s="5"/>
      <c r="AR15068" s="5"/>
      <c r="AS15068" s="5"/>
      <c r="AT15068" s="3"/>
      <c r="AU15068" s="5"/>
      <c r="AV15068" s="3"/>
      <c r="AW15068" s="3"/>
      <c r="AX15068" s="3"/>
      <c r="AY15068" s="3"/>
      <c r="AZ15068" s="3"/>
      <c r="BA15068" s="3"/>
      <c r="BB15068" s="3"/>
      <c r="BC15068" s="3"/>
      <c r="BD15068" s="3"/>
      <c r="BE15068" s="3"/>
    </row>
    <row r="15069" spans="1:57" x14ac:dyDescent="0.25">
      <c r="A15069" s="2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G15069" s="3"/>
      <c r="AH15069" s="3"/>
      <c r="AI15069" s="3"/>
      <c r="AJ15069" s="5"/>
      <c r="AK15069" s="5"/>
      <c r="AL15069" s="3"/>
      <c r="AM15069" s="3"/>
      <c r="AN15069" s="5"/>
      <c r="AO15069" s="5"/>
      <c r="AP15069" s="5"/>
      <c r="AQ15069" s="5"/>
      <c r="AR15069" s="5"/>
      <c r="AS15069" s="5"/>
      <c r="AT15069" s="3"/>
      <c r="AU15069" s="5"/>
      <c r="AV15069" s="3"/>
      <c r="AW15069" s="3"/>
      <c r="AX15069" s="3"/>
      <c r="AY15069" s="3"/>
      <c r="AZ15069" s="3"/>
      <c r="BA15069" s="3"/>
      <c r="BB15069" s="3"/>
      <c r="BC15069" s="3"/>
      <c r="BD15069" s="3"/>
      <c r="BE15069" s="3"/>
    </row>
    <row r="15070" spans="1:57" x14ac:dyDescent="0.25">
      <c r="A15070" s="2"/>
      <c r="B15070" s="5"/>
      <c r="C15070" s="5"/>
      <c r="D15070" s="5"/>
      <c r="E15070" s="5"/>
      <c r="F15070" s="5"/>
      <c r="G15070" s="5"/>
      <c r="H15070" s="5"/>
      <c r="I15070" s="3"/>
      <c r="J15070" s="5"/>
      <c r="K15070" s="5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G15070" s="3"/>
      <c r="AH15070" s="3"/>
      <c r="AI15070" s="3"/>
      <c r="AJ15070" s="5"/>
      <c r="AK15070" s="5"/>
      <c r="AL15070" s="3"/>
      <c r="AM15070" s="3"/>
      <c r="AN15070" s="5"/>
      <c r="AO15070" s="5"/>
      <c r="AP15070" s="5"/>
      <c r="AQ15070" s="5"/>
      <c r="AR15070" s="5"/>
      <c r="AS15070" s="5"/>
      <c r="AT15070" s="3"/>
      <c r="AU15070" s="5"/>
      <c r="AV15070" s="3"/>
      <c r="AW15070" s="3"/>
      <c r="AX15070" s="3"/>
      <c r="AY15070" s="3"/>
      <c r="AZ15070" s="3"/>
      <c r="BA15070" s="3"/>
      <c r="BB15070" s="3"/>
      <c r="BC15070" s="3"/>
      <c r="BD15070" s="3"/>
      <c r="BE15070" s="3"/>
    </row>
    <row r="15071" spans="1:57" x14ac:dyDescent="0.25">
      <c r="A15071" s="2"/>
      <c r="B15071" s="5"/>
      <c r="C15071" s="5"/>
      <c r="D15071" s="5"/>
      <c r="E15071" s="5"/>
      <c r="F15071" s="5"/>
      <c r="G15071" s="5"/>
      <c r="H15071" s="5"/>
      <c r="I15071" s="3"/>
      <c r="J15071" s="5"/>
      <c r="K15071" s="5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G15071" s="3"/>
      <c r="AH15071" s="3"/>
      <c r="AI15071" s="3"/>
      <c r="AJ15071" s="5"/>
      <c r="AK15071" s="5"/>
      <c r="AL15071" s="3"/>
      <c r="AM15071" s="3"/>
      <c r="AN15071" s="5"/>
      <c r="AO15071" s="5"/>
      <c r="AP15071" s="5"/>
      <c r="AQ15071" s="5"/>
      <c r="AR15071" s="5"/>
      <c r="AS15071" s="5"/>
      <c r="AT15071" s="3"/>
      <c r="AU15071" s="5"/>
      <c r="AV15071" s="3"/>
      <c r="AW15071" s="3"/>
      <c r="AX15071" s="3"/>
      <c r="AY15071" s="3"/>
      <c r="AZ15071" s="3"/>
      <c r="BA15071" s="3"/>
      <c r="BB15071" s="3"/>
      <c r="BC15071" s="3"/>
      <c r="BD15071" s="3"/>
      <c r="BE15071" s="3"/>
    </row>
    <row r="15072" spans="1:57" x14ac:dyDescent="0.25">
      <c r="A15072" s="2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G15072" s="3"/>
      <c r="AH15072" s="3"/>
      <c r="AI15072" s="3"/>
      <c r="AJ15072" s="5"/>
      <c r="AK15072" s="5"/>
      <c r="AL15072" s="3"/>
      <c r="AM15072" s="3"/>
      <c r="AN15072" s="5"/>
      <c r="AO15072" s="5"/>
      <c r="AP15072" s="5"/>
      <c r="AQ15072" s="5"/>
      <c r="AR15072" s="5"/>
      <c r="AS15072" s="5"/>
      <c r="AT15072" s="3"/>
      <c r="AU15072" s="5"/>
      <c r="AV15072" s="3"/>
      <c r="AW15072" s="3"/>
      <c r="AX15072" s="3"/>
      <c r="AY15072" s="3"/>
      <c r="AZ15072" s="3"/>
      <c r="BA15072" s="3"/>
      <c r="BB15072" s="3"/>
      <c r="BC15072" s="3"/>
      <c r="BD15072" s="3"/>
      <c r="BE15072" s="3"/>
    </row>
    <row r="15073" spans="1:57" x14ac:dyDescent="0.25">
      <c r="A15073" s="2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G15073" s="3"/>
      <c r="AH15073" s="3"/>
      <c r="AI15073" s="3"/>
      <c r="AJ15073" s="5"/>
      <c r="AK15073" s="5"/>
      <c r="AL15073" s="3"/>
      <c r="AM15073" s="3"/>
      <c r="AN15073" s="5"/>
      <c r="AO15073" s="5"/>
      <c r="AP15073" s="5"/>
      <c r="AQ15073" s="5"/>
      <c r="AR15073" s="5"/>
      <c r="AS15073" s="5"/>
      <c r="AT15073" s="3"/>
      <c r="AU15073" s="5"/>
      <c r="AV15073" s="3"/>
      <c r="AW15073" s="3"/>
      <c r="AX15073" s="3"/>
      <c r="AY15073" s="3"/>
      <c r="AZ15073" s="3"/>
      <c r="BA15073" s="3"/>
      <c r="BB15073" s="3"/>
      <c r="BC15073" s="3"/>
      <c r="BD15073" s="3"/>
      <c r="BE15073" s="3"/>
    </row>
    <row r="15074" spans="1:57" x14ac:dyDescent="0.25">
      <c r="A15074" s="2"/>
      <c r="B15074" s="5"/>
      <c r="C15074" s="5"/>
      <c r="D15074" s="5"/>
      <c r="E15074" s="5"/>
      <c r="F15074" s="5"/>
      <c r="G15074" s="5"/>
      <c r="H15074" s="5"/>
      <c r="I15074" s="3"/>
      <c r="J15074" s="5"/>
      <c r="K15074" s="5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G15074" s="3"/>
      <c r="AH15074" s="3"/>
      <c r="AI15074" s="3"/>
      <c r="AJ15074" s="5"/>
      <c r="AK15074" s="5"/>
      <c r="AL15074" s="3"/>
      <c r="AM15074" s="3"/>
      <c r="AN15074" s="5"/>
      <c r="AO15074" s="5"/>
      <c r="AP15074" s="5"/>
      <c r="AQ15074" s="5"/>
      <c r="AR15074" s="5"/>
      <c r="AS15074" s="5"/>
      <c r="AT15074" s="3"/>
      <c r="AU15074" s="5"/>
      <c r="AV15074" s="3"/>
      <c r="AW15074" s="3"/>
      <c r="AX15074" s="3"/>
      <c r="AY15074" s="3"/>
      <c r="AZ15074" s="3"/>
      <c r="BA15074" s="3"/>
      <c r="BB15074" s="3"/>
      <c r="BC15074" s="3"/>
      <c r="BD15074" s="3"/>
      <c r="BE15074" s="3"/>
    </row>
    <row r="15075" spans="1:57" x14ac:dyDescent="0.25">
      <c r="A15075" s="2"/>
      <c r="B15075" s="5"/>
      <c r="C15075" s="5"/>
      <c r="D15075" s="5"/>
      <c r="E15075" s="5"/>
      <c r="F15075" s="5"/>
      <c r="G15075" s="5"/>
      <c r="H15075" s="5"/>
      <c r="I15075" s="3"/>
      <c r="J15075" s="5"/>
      <c r="K15075" s="5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G15075" s="3"/>
      <c r="AH15075" s="3"/>
      <c r="AI15075" s="3"/>
      <c r="AJ15075" s="5"/>
      <c r="AK15075" s="5"/>
      <c r="AL15075" s="3"/>
      <c r="AM15075" s="3"/>
      <c r="AN15075" s="5"/>
      <c r="AO15075" s="5"/>
      <c r="AP15075" s="5"/>
      <c r="AQ15075" s="5"/>
      <c r="AR15075" s="5"/>
      <c r="AS15075" s="5"/>
      <c r="AT15075" s="3"/>
      <c r="AU15075" s="5"/>
      <c r="AV15075" s="3"/>
      <c r="AW15075" s="3"/>
      <c r="AX15075" s="3"/>
      <c r="AY15075" s="3"/>
      <c r="AZ15075" s="3"/>
      <c r="BA15075" s="3"/>
      <c r="BB15075" s="3"/>
      <c r="BC15075" s="3"/>
      <c r="BD15075" s="3"/>
      <c r="BE15075" s="3"/>
    </row>
    <row r="15076" spans="1:57" x14ac:dyDescent="0.25">
      <c r="A15076" s="2"/>
      <c r="B15076" s="5"/>
      <c r="C15076" s="5"/>
      <c r="D15076" s="5"/>
      <c r="E15076" s="5"/>
      <c r="F15076" s="5"/>
      <c r="G15076" s="5"/>
      <c r="H15076" s="5"/>
      <c r="I15076" s="3"/>
      <c r="J15076" s="5"/>
      <c r="K15076" s="5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G15076" s="3"/>
      <c r="AH15076" s="3"/>
      <c r="AI15076" s="3"/>
      <c r="AJ15076" s="5"/>
      <c r="AK15076" s="5"/>
      <c r="AL15076" s="3"/>
      <c r="AM15076" s="3"/>
      <c r="AN15076" s="5"/>
      <c r="AO15076" s="5"/>
      <c r="AP15076" s="5"/>
      <c r="AQ15076" s="5"/>
      <c r="AR15076" s="5"/>
      <c r="AS15076" s="5"/>
      <c r="AT15076" s="3"/>
      <c r="AU15076" s="5"/>
      <c r="AV15076" s="3"/>
      <c r="AW15076" s="3"/>
      <c r="AX15076" s="3"/>
      <c r="AY15076" s="3"/>
      <c r="AZ15076" s="3"/>
      <c r="BA15076" s="3"/>
      <c r="BB15076" s="3"/>
      <c r="BC15076" s="3"/>
      <c r="BD15076" s="3"/>
      <c r="BE15076" s="3"/>
    </row>
    <row r="15077" spans="1:57" x14ac:dyDescent="0.25">
      <c r="A15077" s="2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G15077" s="3"/>
      <c r="AH15077" s="3"/>
      <c r="AI15077" s="3"/>
      <c r="AJ15077" s="5"/>
      <c r="AK15077" s="5"/>
      <c r="AL15077" s="3"/>
      <c r="AM15077" s="3"/>
      <c r="AN15077" s="5"/>
      <c r="AO15077" s="5"/>
      <c r="AP15077" s="5"/>
      <c r="AQ15077" s="5"/>
      <c r="AR15077" s="5"/>
      <c r="AS15077" s="5"/>
      <c r="AT15077" s="3"/>
      <c r="AU15077" s="5"/>
      <c r="AV15077" s="3"/>
      <c r="AW15077" s="3"/>
      <c r="AX15077" s="3"/>
      <c r="AY15077" s="3"/>
      <c r="AZ15077" s="3"/>
      <c r="BA15077" s="3"/>
      <c r="BB15077" s="3"/>
      <c r="BC15077" s="3"/>
      <c r="BD15077" s="3"/>
      <c r="BE15077" s="3"/>
    </row>
    <row r="15078" spans="1:57" x14ac:dyDescent="0.25">
      <c r="A15078" s="2"/>
      <c r="B15078" s="5"/>
      <c r="C15078" s="5"/>
      <c r="D15078" s="5"/>
      <c r="E15078" s="5"/>
      <c r="F15078" s="5"/>
      <c r="G15078" s="5"/>
      <c r="H15078" s="5"/>
      <c r="I15078" s="3"/>
      <c r="J15078" s="5"/>
      <c r="K15078" s="5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G15078" s="3"/>
      <c r="AH15078" s="3"/>
      <c r="AI15078" s="3"/>
      <c r="AJ15078" s="5"/>
      <c r="AK15078" s="5"/>
      <c r="AL15078" s="3"/>
      <c r="AM15078" s="3"/>
      <c r="AN15078" s="5"/>
      <c r="AO15078" s="5"/>
      <c r="AP15078" s="5"/>
      <c r="AQ15078" s="5"/>
      <c r="AR15078" s="5"/>
      <c r="AS15078" s="5"/>
      <c r="AT15078" s="3"/>
      <c r="AU15078" s="5"/>
      <c r="AV15078" s="3"/>
      <c r="AW15078" s="3"/>
      <c r="AX15078" s="3"/>
      <c r="AY15078" s="3"/>
      <c r="AZ15078" s="3"/>
      <c r="BA15078" s="3"/>
      <c r="BB15078" s="3"/>
      <c r="BC15078" s="3"/>
      <c r="BD15078" s="3"/>
      <c r="BE15078" s="3"/>
    </row>
    <row r="15079" spans="1:57" x14ac:dyDescent="0.25">
      <c r="A15079" s="2"/>
      <c r="B15079" s="5"/>
      <c r="C15079" s="5"/>
      <c r="D15079" s="5"/>
      <c r="E15079" s="5"/>
      <c r="F15079" s="5"/>
      <c r="G15079" s="5"/>
      <c r="H15079" s="5"/>
      <c r="I15079" s="3"/>
      <c r="J15079" s="5"/>
      <c r="K15079" s="5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G15079" s="3"/>
      <c r="AH15079" s="3"/>
      <c r="AI15079" s="3"/>
      <c r="AJ15079" s="5"/>
      <c r="AK15079" s="5"/>
      <c r="AL15079" s="3"/>
      <c r="AM15079" s="3"/>
      <c r="AN15079" s="5"/>
      <c r="AO15079" s="5"/>
      <c r="AP15079" s="5"/>
      <c r="AQ15079" s="5"/>
      <c r="AR15079" s="5"/>
      <c r="AS15079" s="5"/>
      <c r="AT15079" s="3"/>
      <c r="AU15079" s="5"/>
      <c r="AV15079" s="3"/>
      <c r="AW15079" s="3"/>
      <c r="AX15079" s="3"/>
      <c r="AY15079" s="3"/>
      <c r="AZ15079" s="3"/>
      <c r="BA15079" s="3"/>
      <c r="BB15079" s="3"/>
      <c r="BC15079" s="3"/>
      <c r="BD15079" s="3"/>
      <c r="BE15079" s="3"/>
    </row>
    <row r="15080" spans="1:57" x14ac:dyDescent="0.25">
      <c r="A15080" s="2"/>
      <c r="B15080" s="5"/>
      <c r="C15080" s="5"/>
      <c r="D15080" s="5"/>
      <c r="E15080" s="5"/>
      <c r="F15080" s="5"/>
      <c r="G15080" s="5"/>
      <c r="H15080" s="5"/>
      <c r="I15080" s="3"/>
      <c r="J15080" s="5"/>
      <c r="K15080" s="5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G15080" s="3"/>
      <c r="AH15080" s="3"/>
      <c r="AI15080" s="3"/>
      <c r="AJ15080" s="5"/>
      <c r="AK15080" s="5"/>
      <c r="AL15080" s="3"/>
      <c r="AM15080" s="3"/>
      <c r="AN15080" s="5"/>
      <c r="AO15080" s="5"/>
      <c r="AP15080" s="5"/>
      <c r="AQ15080" s="5"/>
      <c r="AR15080" s="5"/>
      <c r="AS15080" s="5"/>
      <c r="AT15080" s="3"/>
      <c r="AU15080" s="5"/>
      <c r="AV15080" s="3"/>
      <c r="AW15080" s="3"/>
      <c r="AX15080" s="3"/>
      <c r="AY15080" s="3"/>
      <c r="AZ15080" s="3"/>
      <c r="BA15080" s="3"/>
      <c r="BB15080" s="3"/>
      <c r="BC15080" s="3"/>
      <c r="BD15080" s="3"/>
      <c r="BE15080" s="3"/>
    </row>
    <row r="15081" spans="1:57" x14ac:dyDescent="0.25">
      <c r="A15081" s="2"/>
      <c r="B15081" s="5"/>
      <c r="C15081" s="5"/>
      <c r="D15081" s="5"/>
      <c r="E15081" s="5"/>
      <c r="F15081" s="5"/>
      <c r="G15081" s="5"/>
      <c r="H15081" s="5"/>
      <c r="I15081" s="3"/>
      <c r="J15081" s="5"/>
      <c r="K15081" s="5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G15081" s="3"/>
      <c r="AH15081" s="3"/>
      <c r="AI15081" s="3"/>
      <c r="AJ15081" s="5"/>
      <c r="AK15081" s="5"/>
      <c r="AL15081" s="3"/>
      <c r="AM15081" s="3"/>
      <c r="AN15081" s="5"/>
      <c r="AO15081" s="5"/>
      <c r="AP15081" s="5"/>
      <c r="AQ15081" s="5"/>
      <c r="AR15081" s="5"/>
      <c r="AS15081" s="5"/>
      <c r="AT15081" s="3"/>
      <c r="AU15081" s="5"/>
      <c r="AV15081" s="3"/>
      <c r="AW15081" s="3"/>
      <c r="AX15081" s="3"/>
      <c r="AY15081" s="3"/>
      <c r="AZ15081" s="3"/>
      <c r="BA15081" s="3"/>
      <c r="BB15081" s="3"/>
      <c r="BC15081" s="3"/>
      <c r="BD15081" s="3"/>
      <c r="BE15081" s="3"/>
    </row>
    <row r="15082" spans="1:57" x14ac:dyDescent="0.25">
      <c r="A15082" s="2"/>
      <c r="B15082" s="5"/>
      <c r="C15082" s="5"/>
      <c r="D15082" s="5"/>
      <c r="E15082" s="5"/>
      <c r="F15082" s="5"/>
      <c r="G15082" s="5"/>
      <c r="H15082" s="5"/>
      <c r="I15082" s="3"/>
      <c r="J15082" s="5"/>
      <c r="K15082" s="5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G15082" s="3"/>
      <c r="AH15082" s="3"/>
      <c r="AI15082" s="3"/>
      <c r="AJ15082" s="5"/>
      <c r="AK15082" s="5"/>
      <c r="AL15082" s="3"/>
      <c r="AM15082" s="3"/>
      <c r="AN15082" s="5"/>
      <c r="AO15082" s="5"/>
      <c r="AP15082" s="5"/>
      <c r="AQ15082" s="5"/>
      <c r="AR15082" s="5"/>
      <c r="AS15082" s="5"/>
      <c r="AT15082" s="3"/>
      <c r="AU15082" s="5"/>
      <c r="AV15082" s="3"/>
      <c r="AW15082" s="3"/>
      <c r="AX15082" s="3"/>
      <c r="AY15082" s="3"/>
      <c r="AZ15082" s="3"/>
      <c r="BA15082" s="3"/>
      <c r="BB15082" s="3"/>
      <c r="BC15082" s="3"/>
      <c r="BD15082" s="3"/>
      <c r="BE15082" s="3"/>
    </row>
    <row r="15083" spans="1:57" x14ac:dyDescent="0.25">
      <c r="A15083" s="2"/>
      <c r="B15083" s="5"/>
      <c r="C15083" s="5"/>
      <c r="D15083" s="5"/>
      <c r="E15083" s="5"/>
      <c r="F15083" s="5"/>
      <c r="G15083" s="5"/>
      <c r="H15083" s="5"/>
      <c r="I15083" s="3"/>
      <c r="J15083" s="5"/>
      <c r="K15083" s="5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G15083" s="3"/>
      <c r="AH15083" s="3"/>
      <c r="AI15083" s="3"/>
      <c r="AJ15083" s="5"/>
      <c r="AK15083" s="5"/>
      <c r="AL15083" s="3"/>
      <c r="AM15083" s="3"/>
      <c r="AN15083" s="5"/>
      <c r="AO15083" s="5"/>
      <c r="AP15083" s="5"/>
      <c r="AQ15083" s="5"/>
      <c r="AR15083" s="5"/>
      <c r="AS15083" s="5"/>
      <c r="AT15083" s="3"/>
      <c r="AU15083" s="5"/>
      <c r="AV15083" s="3"/>
      <c r="AW15083" s="3"/>
      <c r="AX15083" s="3"/>
      <c r="AY15083" s="3"/>
      <c r="AZ15083" s="3"/>
      <c r="BA15083" s="3"/>
      <c r="BB15083" s="3"/>
      <c r="BC15083" s="3"/>
      <c r="BD15083" s="3"/>
      <c r="BE15083" s="3"/>
    </row>
    <row r="15084" spans="1:57" x14ac:dyDescent="0.25">
      <c r="A15084" s="2"/>
      <c r="B15084" s="5"/>
      <c r="C15084" s="5"/>
      <c r="D15084" s="5"/>
      <c r="E15084" s="5"/>
      <c r="F15084" s="5"/>
      <c r="G15084" s="5"/>
      <c r="H15084" s="5"/>
      <c r="I15084" s="3"/>
      <c r="J15084" s="5"/>
      <c r="K15084" s="5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G15084" s="3"/>
      <c r="AH15084" s="3"/>
      <c r="AI15084" s="3"/>
      <c r="AJ15084" s="5"/>
      <c r="AK15084" s="5"/>
      <c r="AL15084" s="3"/>
      <c r="AM15084" s="3"/>
      <c r="AN15084" s="5"/>
      <c r="AO15084" s="5"/>
      <c r="AP15084" s="5"/>
      <c r="AQ15084" s="5"/>
      <c r="AR15084" s="5"/>
      <c r="AS15084" s="5"/>
      <c r="AT15084" s="3"/>
      <c r="AU15084" s="5"/>
      <c r="AV15084" s="3"/>
      <c r="AW15084" s="3"/>
      <c r="AX15084" s="3"/>
      <c r="AY15084" s="3"/>
      <c r="AZ15084" s="3"/>
      <c r="BA15084" s="3"/>
      <c r="BB15084" s="3"/>
      <c r="BC15084" s="3"/>
      <c r="BD15084" s="3"/>
      <c r="BE15084" s="3"/>
    </row>
    <row r="15085" spans="1:57" x14ac:dyDescent="0.25">
      <c r="A15085" s="2"/>
      <c r="B15085" s="5"/>
      <c r="C15085" s="5"/>
      <c r="D15085" s="5"/>
      <c r="E15085" s="5"/>
      <c r="F15085" s="5"/>
      <c r="G15085" s="5"/>
      <c r="H15085" s="5"/>
      <c r="I15085" s="3"/>
      <c r="J15085" s="5"/>
      <c r="K15085" s="5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G15085" s="3"/>
      <c r="AH15085" s="3"/>
      <c r="AI15085" s="3"/>
      <c r="AJ15085" s="5"/>
      <c r="AK15085" s="5"/>
      <c r="AL15085" s="3"/>
      <c r="AM15085" s="3"/>
      <c r="AN15085" s="5"/>
      <c r="AO15085" s="5"/>
      <c r="AP15085" s="5"/>
      <c r="AQ15085" s="5"/>
      <c r="AR15085" s="5"/>
      <c r="AS15085" s="5"/>
      <c r="AT15085" s="3"/>
      <c r="AU15085" s="5"/>
      <c r="AV15085" s="3"/>
      <c r="AW15085" s="3"/>
      <c r="AX15085" s="3"/>
      <c r="AY15085" s="3"/>
      <c r="AZ15085" s="3"/>
      <c r="BA15085" s="3"/>
      <c r="BB15085" s="3"/>
      <c r="BC15085" s="3"/>
      <c r="BD15085" s="3"/>
      <c r="BE15085" s="3"/>
    </row>
    <row r="15086" spans="1:57" x14ac:dyDescent="0.25">
      <c r="A15086" s="2"/>
      <c r="B15086" s="5"/>
      <c r="C15086" s="5"/>
      <c r="D15086" s="5"/>
      <c r="E15086" s="5"/>
      <c r="F15086" s="5"/>
      <c r="G15086" s="5"/>
      <c r="H15086" s="5"/>
      <c r="I15086" s="3"/>
      <c r="J15086" s="5"/>
      <c r="K15086" s="5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G15086" s="3"/>
      <c r="AH15086" s="3"/>
      <c r="AI15086" s="3"/>
      <c r="AJ15086" s="5"/>
      <c r="AK15086" s="5"/>
      <c r="AL15086" s="3"/>
      <c r="AM15086" s="3"/>
      <c r="AN15086" s="5"/>
      <c r="AO15086" s="5"/>
      <c r="AP15086" s="5"/>
      <c r="AQ15086" s="5"/>
      <c r="AR15086" s="5"/>
      <c r="AS15086" s="5"/>
      <c r="AT15086" s="3"/>
      <c r="AU15086" s="5"/>
      <c r="AV15086" s="3"/>
      <c r="AW15086" s="3"/>
      <c r="AX15086" s="3"/>
      <c r="AY15086" s="3"/>
      <c r="AZ15086" s="3"/>
      <c r="BA15086" s="3"/>
      <c r="BB15086" s="3"/>
      <c r="BC15086" s="3"/>
      <c r="BD15086" s="3"/>
      <c r="BE15086" s="3"/>
    </row>
    <row r="15087" spans="1:57" x14ac:dyDescent="0.25">
      <c r="A15087" s="2"/>
      <c r="B15087" s="5"/>
      <c r="C15087" s="5"/>
      <c r="D15087" s="5"/>
      <c r="E15087" s="5"/>
      <c r="F15087" s="5"/>
      <c r="G15087" s="5"/>
      <c r="H15087" s="5"/>
      <c r="I15087" s="5"/>
      <c r="J15087" s="5"/>
      <c r="K15087" s="5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G15087" s="3"/>
      <c r="AH15087" s="3"/>
      <c r="AI15087" s="3"/>
      <c r="AJ15087" s="5"/>
      <c r="AK15087" s="5"/>
      <c r="AL15087" s="3"/>
      <c r="AM15087" s="3"/>
      <c r="AN15087" s="5"/>
      <c r="AO15087" s="5"/>
      <c r="AP15087" s="5"/>
      <c r="AQ15087" s="5"/>
      <c r="AR15087" s="5"/>
      <c r="AS15087" s="5"/>
      <c r="AT15087" s="3"/>
      <c r="AU15087" s="5"/>
      <c r="AV15087" s="3"/>
      <c r="AW15087" s="3"/>
      <c r="AX15087" s="3"/>
      <c r="AY15087" s="3"/>
      <c r="AZ15087" s="3"/>
      <c r="BA15087" s="3"/>
      <c r="BB15087" s="3"/>
      <c r="BC15087" s="3"/>
      <c r="BD15087" s="3"/>
      <c r="BE15087" s="3"/>
    </row>
    <row r="15088" spans="1:57" x14ac:dyDescent="0.25">
      <c r="A15088" s="2"/>
      <c r="B15088" s="5"/>
      <c r="C15088" s="5"/>
      <c r="D15088" s="5"/>
      <c r="E15088" s="5"/>
      <c r="F15088" s="5"/>
      <c r="G15088" s="5"/>
      <c r="H15088" s="5"/>
      <c r="I15088" s="3"/>
      <c r="J15088" s="5"/>
      <c r="K15088" s="5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G15088" s="3"/>
      <c r="AH15088" s="3"/>
      <c r="AI15088" s="3"/>
      <c r="AJ15088" s="5"/>
      <c r="AK15088" s="5"/>
      <c r="AL15088" s="3"/>
      <c r="AM15088" s="3"/>
      <c r="AN15088" s="5"/>
      <c r="AO15088" s="5"/>
      <c r="AP15088" s="5"/>
      <c r="AQ15088" s="5"/>
      <c r="AR15088" s="5"/>
      <c r="AS15088" s="5"/>
      <c r="AT15088" s="3"/>
      <c r="AU15088" s="5"/>
      <c r="AV15088" s="3"/>
      <c r="AW15088" s="3"/>
      <c r="AX15088" s="3"/>
      <c r="AY15088" s="3"/>
      <c r="AZ15088" s="3"/>
      <c r="BA15088" s="3"/>
      <c r="BB15088" s="3"/>
      <c r="BC15088" s="3"/>
      <c r="BD15088" s="3"/>
      <c r="BE15088" s="3"/>
    </row>
    <row r="15089" spans="1:57" x14ac:dyDescent="0.25">
      <c r="A15089" s="2"/>
      <c r="B15089" s="5"/>
      <c r="C15089" s="5"/>
      <c r="D15089" s="5"/>
      <c r="E15089" s="5"/>
      <c r="F15089" s="5"/>
      <c r="G15089" s="5"/>
      <c r="H15089" s="5"/>
      <c r="I15089" s="3"/>
      <c r="J15089" s="5"/>
      <c r="K15089" s="5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G15089" s="3"/>
      <c r="AH15089" s="3"/>
      <c r="AI15089" s="3"/>
      <c r="AJ15089" s="5"/>
      <c r="AK15089" s="5"/>
      <c r="AL15089" s="3"/>
      <c r="AM15089" s="3"/>
      <c r="AN15089" s="5"/>
      <c r="AO15089" s="5"/>
      <c r="AP15089" s="5"/>
      <c r="AQ15089" s="5"/>
      <c r="AR15089" s="5"/>
      <c r="AS15089" s="5"/>
      <c r="AT15089" s="3"/>
      <c r="AU15089" s="5"/>
      <c r="AV15089" s="3"/>
      <c r="AW15089" s="3"/>
      <c r="AX15089" s="3"/>
      <c r="AY15089" s="3"/>
      <c r="AZ15089" s="3"/>
      <c r="BA15089" s="3"/>
      <c r="BB15089" s="3"/>
      <c r="BC15089" s="3"/>
      <c r="BD15089" s="3"/>
      <c r="BE15089" s="3"/>
    </row>
    <row r="15090" spans="1:57" x14ac:dyDescent="0.25">
      <c r="A15090" s="2"/>
      <c r="B15090" s="5"/>
      <c r="C15090" s="5"/>
      <c r="D15090" s="5"/>
      <c r="E15090" s="5"/>
      <c r="F15090" s="5"/>
      <c r="G15090" s="5"/>
      <c r="H15090" s="5"/>
      <c r="I15090" s="3"/>
      <c r="J15090" s="5"/>
      <c r="K15090" s="5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G15090" s="3"/>
      <c r="AH15090" s="3"/>
      <c r="AI15090" s="3"/>
      <c r="AJ15090" s="5"/>
      <c r="AK15090" s="5"/>
      <c r="AL15090" s="3"/>
      <c r="AM15090" s="3"/>
      <c r="AN15090" s="5"/>
      <c r="AO15090" s="5"/>
      <c r="AP15090" s="5"/>
      <c r="AQ15090" s="5"/>
      <c r="AR15090" s="5"/>
      <c r="AS15090" s="5"/>
      <c r="AT15090" s="3"/>
      <c r="AU15090" s="5"/>
      <c r="AV15090" s="3"/>
      <c r="AW15090" s="3"/>
      <c r="AX15090" s="3"/>
      <c r="AY15090" s="3"/>
      <c r="AZ15090" s="3"/>
      <c r="BA15090" s="3"/>
      <c r="BB15090" s="3"/>
      <c r="BC15090" s="3"/>
      <c r="BD15090" s="3"/>
      <c r="BE15090" s="3"/>
    </row>
    <row r="15091" spans="1:57" x14ac:dyDescent="0.25">
      <c r="A15091" s="2"/>
      <c r="B15091" s="5"/>
      <c r="C15091" s="5"/>
      <c r="D15091" s="5"/>
      <c r="E15091" s="5"/>
      <c r="F15091" s="5"/>
      <c r="G15091" s="5"/>
      <c r="H15091" s="5"/>
      <c r="I15091" s="3"/>
      <c r="J15091" s="5"/>
      <c r="K15091" s="5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G15091" s="3"/>
      <c r="AH15091" s="3"/>
      <c r="AI15091" s="3"/>
      <c r="AJ15091" s="5"/>
      <c r="AK15091" s="5"/>
      <c r="AL15091" s="3"/>
      <c r="AM15091" s="3"/>
      <c r="AN15091" s="5"/>
      <c r="AO15091" s="5"/>
      <c r="AP15091" s="5"/>
      <c r="AQ15091" s="5"/>
      <c r="AR15091" s="5"/>
      <c r="AS15091" s="5"/>
      <c r="AT15091" s="3"/>
      <c r="AU15091" s="5"/>
      <c r="AV15091" s="3"/>
      <c r="AW15091" s="3"/>
      <c r="AX15091" s="3"/>
      <c r="AY15091" s="3"/>
      <c r="AZ15091" s="3"/>
      <c r="BA15091" s="3"/>
      <c r="BB15091" s="3"/>
      <c r="BC15091" s="3"/>
      <c r="BD15091" s="3"/>
      <c r="BE15091" s="3"/>
    </row>
    <row r="15092" spans="1:57" x14ac:dyDescent="0.25">
      <c r="A15092" s="2"/>
      <c r="B15092" s="5"/>
      <c r="C15092" s="5"/>
      <c r="D15092" s="5"/>
      <c r="E15092" s="5"/>
      <c r="F15092" s="5"/>
      <c r="G15092" s="5"/>
      <c r="H15092" s="5"/>
      <c r="I15092" s="3"/>
      <c r="J15092" s="5"/>
      <c r="K15092" s="5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G15092" s="3"/>
      <c r="AH15092" s="3"/>
      <c r="AI15092" s="3"/>
      <c r="AJ15092" s="5"/>
      <c r="AK15092" s="5"/>
      <c r="AL15092" s="3"/>
      <c r="AM15092" s="3"/>
      <c r="AN15092" s="5"/>
      <c r="AO15092" s="5"/>
      <c r="AP15092" s="5"/>
      <c r="AQ15092" s="5"/>
      <c r="AR15092" s="5"/>
      <c r="AS15092" s="5"/>
      <c r="AT15092" s="3"/>
      <c r="AU15092" s="5"/>
      <c r="AV15092" s="3"/>
      <c r="AW15092" s="3"/>
      <c r="AX15092" s="3"/>
      <c r="AY15092" s="3"/>
      <c r="AZ15092" s="3"/>
      <c r="BA15092" s="3"/>
      <c r="BB15092" s="3"/>
      <c r="BC15092" s="3"/>
      <c r="BD15092" s="3"/>
      <c r="BE15092" s="3"/>
    </row>
    <row r="15093" spans="1:57" x14ac:dyDescent="0.25">
      <c r="A15093" s="2"/>
      <c r="B15093" s="5"/>
      <c r="C15093" s="5"/>
      <c r="D15093" s="5"/>
      <c r="E15093" s="5"/>
      <c r="F15093" s="5"/>
      <c r="G15093" s="5"/>
      <c r="H15093" s="5"/>
      <c r="I15093" s="3"/>
      <c r="J15093" s="5"/>
      <c r="K15093" s="5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G15093" s="3"/>
      <c r="AH15093" s="3"/>
      <c r="AI15093" s="3"/>
      <c r="AJ15093" s="5"/>
      <c r="AK15093" s="5"/>
      <c r="AL15093" s="3"/>
      <c r="AM15093" s="3"/>
      <c r="AN15093" s="5"/>
      <c r="AO15093" s="5"/>
      <c r="AP15093" s="5"/>
      <c r="AQ15093" s="5"/>
      <c r="AR15093" s="5"/>
      <c r="AS15093" s="5"/>
      <c r="AT15093" s="3"/>
      <c r="AU15093" s="5"/>
      <c r="AV15093" s="3"/>
      <c r="AW15093" s="3"/>
      <c r="AX15093" s="3"/>
      <c r="AY15093" s="3"/>
      <c r="AZ15093" s="3"/>
      <c r="BA15093" s="3"/>
      <c r="BB15093" s="3"/>
      <c r="BC15093" s="3"/>
      <c r="BD15093" s="3"/>
      <c r="BE15093" s="3"/>
    </row>
    <row r="15094" spans="1:57" x14ac:dyDescent="0.25">
      <c r="A15094" s="2"/>
      <c r="B15094" s="5"/>
      <c r="C15094" s="5"/>
      <c r="D15094" s="5"/>
      <c r="E15094" s="5"/>
      <c r="F15094" s="5"/>
      <c r="G15094" s="5"/>
      <c r="H15094" s="5"/>
      <c r="I15094" s="3"/>
      <c r="J15094" s="5"/>
      <c r="K15094" s="5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G15094" s="3"/>
      <c r="AH15094" s="3"/>
      <c r="AI15094" s="3"/>
      <c r="AJ15094" s="5"/>
      <c r="AK15094" s="5"/>
      <c r="AL15094" s="3"/>
      <c r="AM15094" s="3"/>
      <c r="AN15094" s="5"/>
      <c r="AO15094" s="5"/>
      <c r="AP15094" s="5"/>
      <c r="AQ15094" s="5"/>
      <c r="AR15094" s="5"/>
      <c r="AS15094" s="5"/>
      <c r="AT15094" s="3"/>
      <c r="AU15094" s="5"/>
      <c r="AV15094" s="3"/>
      <c r="AW15094" s="3"/>
      <c r="AX15094" s="3"/>
      <c r="AY15094" s="3"/>
      <c r="AZ15094" s="3"/>
      <c r="BA15094" s="3"/>
      <c r="BB15094" s="3"/>
      <c r="BC15094" s="3"/>
      <c r="BD15094" s="3"/>
      <c r="BE15094" s="3"/>
    </row>
    <row r="15095" spans="1:57" x14ac:dyDescent="0.25">
      <c r="A15095" s="2"/>
      <c r="B15095" s="5"/>
      <c r="C15095" s="5"/>
      <c r="D15095" s="5"/>
      <c r="E15095" s="5"/>
      <c r="F15095" s="5"/>
      <c r="G15095" s="5"/>
      <c r="H15095" s="5"/>
      <c r="I15095" s="3"/>
      <c r="J15095" s="5"/>
      <c r="K15095" s="5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G15095" s="3"/>
      <c r="AH15095" s="3"/>
      <c r="AI15095" s="3"/>
      <c r="AJ15095" s="5"/>
      <c r="AK15095" s="5"/>
      <c r="AL15095" s="3"/>
      <c r="AM15095" s="3"/>
      <c r="AN15095" s="5"/>
      <c r="AO15095" s="5"/>
      <c r="AP15095" s="5"/>
      <c r="AQ15095" s="5"/>
      <c r="AR15095" s="5"/>
      <c r="AS15095" s="5"/>
      <c r="AT15095" s="3"/>
      <c r="AU15095" s="5"/>
      <c r="AV15095" s="3"/>
      <c r="AW15095" s="3"/>
      <c r="AX15095" s="3"/>
      <c r="AY15095" s="3"/>
      <c r="AZ15095" s="3"/>
      <c r="BA15095" s="3"/>
      <c r="BB15095" s="3"/>
      <c r="BC15095" s="3"/>
      <c r="BD15095" s="3"/>
      <c r="BE15095" s="3"/>
    </row>
    <row r="15096" spans="1:57" x14ac:dyDescent="0.25">
      <c r="A15096" s="2"/>
      <c r="B15096" s="5"/>
      <c r="C15096" s="5"/>
      <c r="D15096" s="5"/>
      <c r="E15096" s="5"/>
      <c r="F15096" s="5"/>
      <c r="G15096" s="5"/>
      <c r="H15096" s="5"/>
      <c r="I15096" s="3"/>
      <c r="J15096" s="5"/>
      <c r="K15096" s="5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G15096" s="3"/>
      <c r="AH15096" s="3"/>
      <c r="AI15096" s="3"/>
      <c r="AJ15096" s="5"/>
      <c r="AK15096" s="5"/>
      <c r="AL15096" s="3"/>
      <c r="AM15096" s="3"/>
      <c r="AN15096" s="5"/>
      <c r="AO15096" s="5"/>
      <c r="AP15096" s="5"/>
      <c r="AQ15096" s="5"/>
      <c r="AR15096" s="5"/>
      <c r="AS15096" s="5"/>
      <c r="AT15096" s="3"/>
      <c r="AU15096" s="5"/>
      <c r="AV15096" s="3"/>
      <c r="AW15096" s="3"/>
      <c r="AX15096" s="3"/>
      <c r="AY15096" s="3"/>
      <c r="AZ15096" s="3"/>
      <c r="BA15096" s="3"/>
      <c r="BB15096" s="3"/>
      <c r="BC15096" s="3"/>
      <c r="BD15096" s="3"/>
      <c r="BE15096" s="3"/>
    </row>
    <row r="15097" spans="1:57" x14ac:dyDescent="0.25">
      <c r="A15097" s="2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G15097" s="3"/>
      <c r="AH15097" s="3"/>
      <c r="AI15097" s="3"/>
      <c r="AJ15097" s="5"/>
      <c r="AK15097" s="5"/>
      <c r="AL15097" s="3"/>
      <c r="AM15097" s="3"/>
      <c r="AN15097" s="5"/>
      <c r="AO15097" s="5"/>
      <c r="AP15097" s="5"/>
      <c r="AQ15097" s="5"/>
      <c r="AR15097" s="5"/>
      <c r="AS15097" s="5"/>
      <c r="AT15097" s="3"/>
      <c r="AU15097" s="5"/>
      <c r="AV15097" s="3"/>
      <c r="AW15097" s="3"/>
      <c r="AX15097" s="3"/>
      <c r="AY15097" s="3"/>
      <c r="AZ15097" s="3"/>
      <c r="BA15097" s="3"/>
      <c r="BB15097" s="3"/>
      <c r="BC15097" s="3"/>
      <c r="BD15097" s="3"/>
      <c r="BE15097" s="3"/>
    </row>
    <row r="15098" spans="1:57" x14ac:dyDescent="0.25">
      <c r="A15098" s="2"/>
      <c r="B15098" s="5"/>
      <c r="C15098" s="5"/>
      <c r="D15098" s="5"/>
      <c r="E15098" s="5"/>
      <c r="F15098" s="5"/>
      <c r="G15098" s="5"/>
      <c r="H15098" s="5"/>
      <c r="I15098" s="3"/>
      <c r="J15098" s="5"/>
      <c r="K15098" s="5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G15098" s="3"/>
      <c r="AH15098" s="3"/>
      <c r="AI15098" s="3"/>
      <c r="AJ15098" s="5"/>
      <c r="AK15098" s="5"/>
      <c r="AL15098" s="3"/>
      <c r="AM15098" s="3"/>
      <c r="AN15098" s="5"/>
      <c r="AO15098" s="5"/>
      <c r="AP15098" s="5"/>
      <c r="AQ15098" s="5"/>
      <c r="AR15098" s="5"/>
      <c r="AS15098" s="5"/>
      <c r="AT15098" s="3"/>
      <c r="AU15098" s="5"/>
      <c r="AV15098" s="3"/>
      <c r="AW15098" s="3"/>
      <c r="AX15098" s="3"/>
      <c r="AY15098" s="3"/>
      <c r="AZ15098" s="3"/>
      <c r="BA15098" s="3"/>
      <c r="BB15098" s="3"/>
      <c r="BC15098" s="3"/>
      <c r="BD15098" s="3"/>
      <c r="BE15098" s="3"/>
    </row>
    <row r="15099" spans="1:57" x14ac:dyDescent="0.25">
      <c r="A15099" s="2"/>
      <c r="B15099" s="5"/>
      <c r="C15099" s="5"/>
      <c r="D15099" s="5"/>
      <c r="E15099" s="5"/>
      <c r="F15099" s="5"/>
      <c r="G15099" s="5"/>
      <c r="H15099" s="5"/>
      <c r="I15099" s="3"/>
      <c r="J15099" s="5"/>
      <c r="K15099" s="5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G15099" s="3"/>
      <c r="AH15099" s="3"/>
      <c r="AI15099" s="3"/>
      <c r="AJ15099" s="5"/>
      <c r="AK15099" s="5"/>
      <c r="AL15099" s="3"/>
      <c r="AM15099" s="3"/>
      <c r="AN15099" s="5"/>
      <c r="AO15099" s="5"/>
      <c r="AP15099" s="5"/>
      <c r="AQ15099" s="5"/>
      <c r="AR15099" s="5"/>
      <c r="AS15099" s="5"/>
      <c r="AT15099" s="3"/>
      <c r="AU15099" s="5"/>
      <c r="AV15099" s="3"/>
      <c r="AW15099" s="3"/>
      <c r="AX15099" s="3"/>
      <c r="AY15099" s="3"/>
      <c r="AZ15099" s="3"/>
      <c r="BA15099" s="3"/>
      <c r="BB15099" s="3"/>
      <c r="BC15099" s="3"/>
      <c r="BD15099" s="3"/>
      <c r="BE15099" s="3"/>
    </row>
    <row r="15100" spans="1:57" x14ac:dyDescent="0.25">
      <c r="A15100" s="2"/>
      <c r="B15100" s="5"/>
      <c r="C15100" s="5"/>
      <c r="D15100" s="5"/>
      <c r="E15100" s="5"/>
      <c r="F15100" s="5"/>
      <c r="G15100" s="5"/>
      <c r="H15100" s="5"/>
      <c r="I15100" s="3"/>
      <c r="J15100" s="5"/>
      <c r="K15100" s="5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G15100" s="3"/>
      <c r="AH15100" s="3"/>
      <c r="AI15100" s="3"/>
      <c r="AJ15100" s="5"/>
      <c r="AK15100" s="5"/>
      <c r="AL15100" s="3"/>
      <c r="AM15100" s="3"/>
      <c r="AN15100" s="5"/>
      <c r="AO15100" s="5"/>
      <c r="AP15100" s="5"/>
      <c r="AQ15100" s="5"/>
      <c r="AR15100" s="5"/>
      <c r="AS15100" s="5"/>
      <c r="AT15100" s="3"/>
      <c r="AU15100" s="5"/>
      <c r="AV15100" s="3"/>
      <c r="AW15100" s="3"/>
      <c r="AX15100" s="3"/>
      <c r="AY15100" s="3"/>
      <c r="AZ15100" s="3"/>
      <c r="BA15100" s="3"/>
      <c r="BB15100" s="3"/>
      <c r="BC15100" s="3"/>
      <c r="BD15100" s="3"/>
      <c r="BE15100" s="3"/>
    </row>
    <row r="15101" spans="1:57" x14ac:dyDescent="0.25">
      <c r="A15101" s="2"/>
      <c r="B15101" s="5"/>
      <c r="C15101" s="5"/>
      <c r="D15101" s="5"/>
      <c r="E15101" s="5"/>
      <c r="F15101" s="5"/>
      <c r="G15101" s="5"/>
      <c r="H15101" s="5"/>
      <c r="I15101" s="5"/>
      <c r="J15101" s="5"/>
      <c r="K15101" s="5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G15101" s="3"/>
      <c r="AH15101" s="3"/>
      <c r="AI15101" s="3"/>
      <c r="AJ15101" s="5"/>
      <c r="AK15101" s="5"/>
      <c r="AL15101" s="3"/>
      <c r="AM15101" s="3"/>
      <c r="AN15101" s="5"/>
      <c r="AO15101" s="5"/>
      <c r="AP15101" s="5"/>
      <c r="AQ15101" s="5"/>
      <c r="AR15101" s="5"/>
      <c r="AS15101" s="5"/>
      <c r="AT15101" s="3"/>
      <c r="AU15101" s="5"/>
      <c r="AV15101" s="3"/>
      <c r="AW15101" s="3"/>
      <c r="AX15101" s="3"/>
      <c r="AY15101" s="3"/>
      <c r="AZ15101" s="3"/>
      <c r="BA15101" s="3"/>
      <c r="BB15101" s="3"/>
      <c r="BC15101" s="3"/>
      <c r="BD15101" s="3"/>
      <c r="BE15101" s="3"/>
    </row>
    <row r="15102" spans="1:57" x14ac:dyDescent="0.25">
      <c r="A15102" s="2"/>
      <c r="B15102" s="5"/>
      <c r="C15102" s="5"/>
      <c r="D15102" s="5"/>
      <c r="E15102" s="5"/>
      <c r="F15102" s="5"/>
      <c r="G15102" s="5"/>
      <c r="H15102" s="5"/>
      <c r="I15102" s="3"/>
      <c r="J15102" s="5"/>
      <c r="K15102" s="5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G15102" s="3"/>
      <c r="AH15102" s="3"/>
      <c r="AI15102" s="3"/>
      <c r="AJ15102" s="5"/>
      <c r="AK15102" s="5"/>
      <c r="AL15102" s="3"/>
      <c r="AM15102" s="3"/>
      <c r="AN15102" s="5"/>
      <c r="AO15102" s="5"/>
      <c r="AP15102" s="5"/>
      <c r="AQ15102" s="5"/>
      <c r="AR15102" s="5"/>
      <c r="AS15102" s="5"/>
      <c r="AT15102" s="3"/>
      <c r="AU15102" s="5"/>
      <c r="AV15102" s="3"/>
      <c r="AW15102" s="3"/>
      <c r="AX15102" s="3"/>
      <c r="AY15102" s="3"/>
      <c r="AZ15102" s="3"/>
      <c r="BA15102" s="3"/>
      <c r="BB15102" s="3"/>
      <c r="BC15102" s="3"/>
      <c r="BD15102" s="3"/>
      <c r="BE15102" s="3"/>
    </row>
    <row r="15103" spans="1:57" x14ac:dyDescent="0.25">
      <c r="A15103" s="2"/>
      <c r="B15103" s="5"/>
      <c r="C15103" s="5"/>
      <c r="D15103" s="5"/>
      <c r="E15103" s="5"/>
      <c r="F15103" s="5"/>
      <c r="G15103" s="5"/>
      <c r="H15103" s="5"/>
      <c r="I15103" s="5"/>
      <c r="J15103" s="5"/>
      <c r="K15103" s="5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G15103" s="3"/>
      <c r="AH15103" s="3"/>
      <c r="AI15103" s="3"/>
      <c r="AJ15103" s="5"/>
      <c r="AK15103" s="5"/>
      <c r="AL15103" s="3"/>
      <c r="AM15103" s="3"/>
      <c r="AN15103" s="5"/>
      <c r="AO15103" s="5"/>
      <c r="AP15103" s="5"/>
      <c r="AQ15103" s="5"/>
      <c r="AR15103" s="5"/>
      <c r="AS15103" s="5"/>
      <c r="AT15103" s="3"/>
      <c r="AU15103" s="5"/>
      <c r="AV15103" s="3"/>
      <c r="AW15103" s="3"/>
      <c r="AX15103" s="3"/>
      <c r="AY15103" s="3"/>
      <c r="AZ15103" s="3"/>
      <c r="BA15103" s="3"/>
      <c r="BB15103" s="3"/>
      <c r="BC15103" s="3"/>
      <c r="BD15103" s="3"/>
      <c r="BE15103" s="3"/>
    </row>
    <row r="15104" spans="1:57" x14ac:dyDescent="0.25">
      <c r="A15104" s="2"/>
      <c r="B15104" s="5"/>
      <c r="C15104" s="5"/>
      <c r="D15104" s="5"/>
      <c r="E15104" s="5"/>
      <c r="F15104" s="5"/>
      <c r="G15104" s="5"/>
      <c r="H15104" s="5"/>
      <c r="I15104" s="3"/>
      <c r="J15104" s="5"/>
      <c r="K15104" s="5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G15104" s="3"/>
      <c r="AH15104" s="3"/>
      <c r="AI15104" s="3"/>
      <c r="AJ15104" s="5"/>
      <c r="AK15104" s="5"/>
      <c r="AL15104" s="3"/>
      <c r="AM15104" s="3"/>
      <c r="AN15104" s="5"/>
      <c r="AO15104" s="5"/>
      <c r="AP15104" s="5"/>
      <c r="AQ15104" s="5"/>
      <c r="AR15104" s="5"/>
      <c r="AS15104" s="5"/>
      <c r="AT15104" s="3"/>
      <c r="AU15104" s="5"/>
      <c r="AV15104" s="3"/>
      <c r="AW15104" s="3"/>
      <c r="AX15104" s="3"/>
      <c r="AY15104" s="3"/>
      <c r="AZ15104" s="3"/>
      <c r="BA15104" s="3"/>
      <c r="BB15104" s="3"/>
      <c r="BC15104" s="3"/>
      <c r="BD15104" s="3"/>
      <c r="BE15104" s="3"/>
    </row>
    <row r="15105" spans="1:57" x14ac:dyDescent="0.25">
      <c r="A15105" s="2"/>
      <c r="B15105" s="5"/>
      <c r="C15105" s="5"/>
      <c r="D15105" s="5"/>
      <c r="E15105" s="5"/>
      <c r="F15105" s="5"/>
      <c r="G15105" s="5"/>
      <c r="H15105" s="5"/>
      <c r="I15105" s="5"/>
      <c r="J15105" s="5"/>
      <c r="K15105" s="5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G15105" s="3"/>
      <c r="AH15105" s="3"/>
      <c r="AI15105" s="3"/>
      <c r="AJ15105" s="5"/>
      <c r="AK15105" s="5"/>
      <c r="AL15105" s="3"/>
      <c r="AM15105" s="3"/>
      <c r="AN15105" s="5"/>
      <c r="AO15105" s="5"/>
      <c r="AP15105" s="5"/>
      <c r="AQ15105" s="5"/>
      <c r="AR15105" s="5"/>
      <c r="AS15105" s="5"/>
      <c r="AT15105" s="3"/>
      <c r="AU15105" s="5"/>
      <c r="AV15105" s="3"/>
      <c r="AW15105" s="3"/>
      <c r="AX15105" s="3"/>
      <c r="AY15105" s="3"/>
      <c r="AZ15105" s="3"/>
      <c r="BA15105" s="3"/>
      <c r="BB15105" s="3"/>
      <c r="BC15105" s="3"/>
      <c r="BD15105" s="3"/>
      <c r="BE15105" s="3"/>
    </row>
    <row r="15106" spans="1:57" x14ac:dyDescent="0.25">
      <c r="A15106" s="2"/>
      <c r="B15106" s="5"/>
      <c r="C15106" s="5"/>
      <c r="D15106" s="5"/>
      <c r="E15106" s="5"/>
      <c r="F15106" s="5"/>
      <c r="G15106" s="5"/>
      <c r="H15106" s="5"/>
      <c r="I15106" s="3"/>
      <c r="J15106" s="5"/>
      <c r="K15106" s="5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G15106" s="3"/>
      <c r="AH15106" s="3"/>
      <c r="AI15106" s="3"/>
      <c r="AJ15106" s="5"/>
      <c r="AK15106" s="5"/>
      <c r="AL15106" s="3"/>
      <c r="AM15106" s="3"/>
      <c r="AN15106" s="5"/>
      <c r="AO15106" s="5"/>
      <c r="AP15106" s="5"/>
      <c r="AQ15106" s="5"/>
      <c r="AR15106" s="5"/>
      <c r="AS15106" s="5"/>
      <c r="AT15106" s="3"/>
      <c r="AU15106" s="5"/>
      <c r="AV15106" s="3"/>
      <c r="AW15106" s="3"/>
      <c r="AX15106" s="3"/>
      <c r="AY15106" s="3"/>
      <c r="AZ15106" s="3"/>
      <c r="BA15106" s="3"/>
      <c r="BB15106" s="3"/>
      <c r="BC15106" s="3"/>
      <c r="BD15106" s="3"/>
      <c r="BE15106" s="3"/>
    </row>
    <row r="15107" spans="1:57" x14ac:dyDescent="0.25">
      <c r="A15107" s="2"/>
      <c r="B15107" s="5"/>
      <c r="C15107" s="5"/>
      <c r="D15107" s="5"/>
      <c r="E15107" s="5"/>
      <c r="F15107" s="5"/>
      <c r="G15107" s="5"/>
      <c r="H15107" s="5"/>
      <c r="I15107" s="3"/>
      <c r="J15107" s="5"/>
      <c r="K15107" s="5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G15107" s="3"/>
      <c r="AH15107" s="3"/>
      <c r="AI15107" s="3"/>
      <c r="AJ15107" s="5"/>
      <c r="AK15107" s="5"/>
      <c r="AL15107" s="3"/>
      <c r="AM15107" s="3"/>
      <c r="AN15107" s="5"/>
      <c r="AO15107" s="5"/>
      <c r="AP15107" s="5"/>
      <c r="AQ15107" s="5"/>
      <c r="AR15107" s="5"/>
      <c r="AS15107" s="5"/>
      <c r="AT15107" s="3"/>
      <c r="AU15107" s="5"/>
      <c r="AV15107" s="3"/>
      <c r="AW15107" s="3"/>
      <c r="AX15107" s="3"/>
      <c r="AY15107" s="3"/>
      <c r="AZ15107" s="3"/>
      <c r="BA15107" s="3"/>
      <c r="BB15107" s="3"/>
      <c r="BC15107" s="3"/>
      <c r="BD15107" s="3"/>
      <c r="BE15107" s="3"/>
    </row>
    <row r="15108" spans="1:57" x14ac:dyDescent="0.25">
      <c r="A15108" s="2"/>
      <c r="B15108" s="5"/>
      <c r="C15108" s="5"/>
      <c r="D15108" s="5"/>
      <c r="E15108" s="5"/>
      <c r="F15108" s="5"/>
      <c r="G15108" s="5"/>
      <c r="H15108" s="5"/>
      <c r="I15108" s="3"/>
      <c r="J15108" s="5"/>
      <c r="K15108" s="5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G15108" s="3"/>
      <c r="AH15108" s="3"/>
      <c r="AI15108" s="3"/>
      <c r="AJ15108" s="5"/>
      <c r="AK15108" s="5"/>
      <c r="AL15108" s="3"/>
      <c r="AM15108" s="3"/>
      <c r="AN15108" s="5"/>
      <c r="AO15108" s="5"/>
      <c r="AP15108" s="5"/>
      <c r="AQ15108" s="5"/>
      <c r="AR15108" s="5"/>
      <c r="AS15108" s="5"/>
      <c r="AT15108" s="3"/>
      <c r="AU15108" s="5"/>
      <c r="AV15108" s="3"/>
      <c r="AW15108" s="3"/>
      <c r="AX15108" s="3"/>
      <c r="AY15108" s="3"/>
      <c r="AZ15108" s="3"/>
      <c r="BA15108" s="3"/>
      <c r="BB15108" s="3"/>
      <c r="BC15108" s="3"/>
      <c r="BD15108" s="3"/>
      <c r="BE15108" s="3"/>
    </row>
    <row r="15109" spans="1:57" x14ac:dyDescent="0.25">
      <c r="A15109" s="2"/>
      <c r="B15109" s="5"/>
      <c r="C15109" s="5"/>
      <c r="D15109" s="5"/>
      <c r="E15109" s="5"/>
      <c r="F15109" s="5"/>
      <c r="G15109" s="5"/>
      <c r="H15109" s="5"/>
      <c r="I15109" s="3"/>
      <c r="J15109" s="5"/>
      <c r="K15109" s="5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G15109" s="3"/>
      <c r="AH15109" s="3"/>
      <c r="AI15109" s="3"/>
      <c r="AJ15109" s="5"/>
      <c r="AK15109" s="5"/>
      <c r="AL15109" s="3"/>
      <c r="AM15109" s="3"/>
      <c r="AN15109" s="5"/>
      <c r="AO15109" s="5"/>
      <c r="AP15109" s="5"/>
      <c r="AQ15109" s="5"/>
      <c r="AR15109" s="5"/>
      <c r="AS15109" s="5"/>
      <c r="AT15109" s="3"/>
      <c r="AU15109" s="5"/>
      <c r="AV15109" s="3"/>
      <c r="AW15109" s="3"/>
      <c r="AX15109" s="3"/>
      <c r="AY15109" s="3"/>
      <c r="AZ15109" s="3"/>
      <c r="BA15109" s="3"/>
      <c r="BB15109" s="3"/>
      <c r="BC15109" s="3"/>
      <c r="BD15109" s="3"/>
      <c r="BE15109" s="3"/>
    </row>
    <row r="15110" spans="1:57" x14ac:dyDescent="0.25">
      <c r="A15110" s="2"/>
      <c r="B15110" s="5"/>
      <c r="C15110" s="5"/>
      <c r="D15110" s="5"/>
      <c r="E15110" s="5"/>
      <c r="F15110" s="5"/>
      <c r="G15110" s="5"/>
      <c r="H15110" s="5"/>
      <c r="I15110" s="3"/>
      <c r="J15110" s="5"/>
      <c r="K15110" s="5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G15110" s="3"/>
      <c r="AH15110" s="3"/>
      <c r="AI15110" s="3"/>
      <c r="AJ15110" s="5"/>
      <c r="AK15110" s="5"/>
      <c r="AL15110" s="3"/>
      <c r="AM15110" s="3"/>
      <c r="AN15110" s="5"/>
      <c r="AO15110" s="5"/>
      <c r="AP15110" s="5"/>
      <c r="AQ15110" s="5"/>
      <c r="AR15110" s="5"/>
      <c r="AS15110" s="5"/>
      <c r="AT15110" s="3"/>
      <c r="AU15110" s="5"/>
      <c r="AV15110" s="3"/>
      <c r="AW15110" s="3"/>
      <c r="AX15110" s="3"/>
      <c r="AY15110" s="3"/>
      <c r="AZ15110" s="3"/>
      <c r="BA15110" s="3"/>
      <c r="BB15110" s="3"/>
      <c r="BC15110" s="3"/>
      <c r="BD15110" s="3"/>
      <c r="BE15110" s="3"/>
    </row>
    <row r="15111" spans="1:57" x14ac:dyDescent="0.25">
      <c r="A15111" s="2"/>
      <c r="B15111" s="5"/>
      <c r="C15111" s="5"/>
      <c r="D15111" s="5"/>
      <c r="E15111" s="5"/>
      <c r="F15111" s="5"/>
      <c r="G15111" s="5"/>
      <c r="H15111" s="5"/>
      <c r="I15111" s="3"/>
      <c r="J15111" s="5"/>
      <c r="K15111" s="5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G15111" s="3"/>
      <c r="AH15111" s="3"/>
      <c r="AI15111" s="3"/>
      <c r="AJ15111" s="5"/>
      <c r="AK15111" s="5"/>
      <c r="AL15111" s="3"/>
      <c r="AM15111" s="3"/>
      <c r="AN15111" s="5"/>
      <c r="AO15111" s="5"/>
      <c r="AP15111" s="5"/>
      <c r="AQ15111" s="5"/>
      <c r="AR15111" s="5"/>
      <c r="AS15111" s="5"/>
      <c r="AT15111" s="3"/>
      <c r="AU15111" s="5"/>
      <c r="AV15111" s="3"/>
      <c r="AW15111" s="3"/>
      <c r="AX15111" s="3"/>
      <c r="AY15111" s="3"/>
      <c r="AZ15111" s="3"/>
      <c r="BA15111" s="3"/>
      <c r="BB15111" s="3"/>
      <c r="BC15111" s="3"/>
      <c r="BD15111" s="3"/>
      <c r="BE15111" s="3"/>
    </row>
    <row r="15112" spans="1:57" x14ac:dyDescent="0.25">
      <c r="A15112" s="2"/>
      <c r="B15112" s="5"/>
      <c r="C15112" s="5"/>
      <c r="D15112" s="5"/>
      <c r="E15112" s="5"/>
      <c r="F15112" s="5"/>
      <c r="G15112" s="5"/>
      <c r="H15112" s="5"/>
      <c r="I15112" s="3"/>
      <c r="J15112" s="5"/>
      <c r="K15112" s="5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G15112" s="3"/>
      <c r="AH15112" s="3"/>
      <c r="AI15112" s="3"/>
      <c r="AJ15112" s="5"/>
      <c r="AK15112" s="5"/>
      <c r="AL15112" s="3"/>
      <c r="AM15112" s="3"/>
      <c r="AN15112" s="5"/>
      <c r="AO15112" s="5"/>
      <c r="AP15112" s="5"/>
      <c r="AQ15112" s="5"/>
      <c r="AR15112" s="5"/>
      <c r="AS15112" s="5"/>
      <c r="AT15112" s="3"/>
      <c r="AU15112" s="5"/>
      <c r="AV15112" s="3"/>
      <c r="AW15112" s="3"/>
      <c r="AX15112" s="3"/>
      <c r="AY15112" s="3"/>
      <c r="AZ15112" s="3"/>
      <c r="BA15112" s="3"/>
      <c r="BB15112" s="3"/>
      <c r="BC15112" s="3"/>
      <c r="BD15112" s="3"/>
      <c r="BE15112" s="3"/>
    </row>
    <row r="15113" spans="1:57" x14ac:dyDescent="0.25">
      <c r="A15113" s="2"/>
      <c r="B15113" s="5"/>
      <c r="C15113" s="5"/>
      <c r="D15113" s="5"/>
      <c r="E15113" s="5"/>
      <c r="F15113" s="5"/>
      <c r="G15113" s="5"/>
      <c r="H15113" s="5"/>
      <c r="I15113" s="5"/>
      <c r="J15113" s="5"/>
      <c r="K15113" s="5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G15113" s="3"/>
      <c r="AH15113" s="3"/>
      <c r="AI15113" s="3"/>
      <c r="AJ15113" s="5"/>
      <c r="AK15113" s="5"/>
      <c r="AL15113" s="3"/>
      <c r="AM15113" s="3"/>
      <c r="AN15113" s="5"/>
      <c r="AO15113" s="5"/>
      <c r="AP15113" s="5"/>
      <c r="AQ15113" s="5"/>
      <c r="AR15113" s="5"/>
      <c r="AS15113" s="5"/>
      <c r="AT15113" s="3"/>
      <c r="AU15113" s="5"/>
      <c r="AV15113" s="3"/>
      <c r="AW15113" s="3"/>
      <c r="AX15113" s="3"/>
      <c r="AY15113" s="3"/>
      <c r="AZ15113" s="3"/>
      <c r="BA15113" s="3"/>
      <c r="BB15113" s="3"/>
      <c r="BC15113" s="3"/>
      <c r="BD15113" s="3"/>
      <c r="BE15113" s="3"/>
    </row>
    <row r="15114" spans="1:57" x14ac:dyDescent="0.25">
      <c r="A15114" s="2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G15114" s="3"/>
      <c r="AH15114" s="3"/>
      <c r="AI15114" s="3"/>
      <c r="AJ15114" s="5"/>
      <c r="AK15114" s="5"/>
      <c r="AL15114" s="3"/>
      <c r="AM15114" s="3"/>
      <c r="AN15114" s="5"/>
      <c r="AO15114" s="5"/>
      <c r="AP15114" s="5"/>
      <c r="AQ15114" s="5"/>
      <c r="AR15114" s="5"/>
      <c r="AS15114" s="5"/>
      <c r="AT15114" s="3"/>
      <c r="AU15114" s="5"/>
      <c r="AV15114" s="3"/>
      <c r="AW15114" s="3"/>
      <c r="AX15114" s="3"/>
      <c r="AY15114" s="3"/>
      <c r="AZ15114" s="3"/>
      <c r="BA15114" s="3"/>
      <c r="BB15114" s="3"/>
      <c r="BC15114" s="3"/>
      <c r="BD15114" s="3"/>
      <c r="BE15114" s="3"/>
    </row>
    <row r="15115" spans="1:57" x14ac:dyDescent="0.25">
      <c r="A15115" s="2"/>
      <c r="B15115" s="5"/>
      <c r="C15115" s="5"/>
      <c r="D15115" s="5"/>
      <c r="E15115" s="5"/>
      <c r="F15115" s="5"/>
      <c r="G15115" s="5"/>
      <c r="H15115" s="5"/>
      <c r="I15115" s="3"/>
      <c r="J15115" s="5"/>
      <c r="K15115" s="5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G15115" s="3"/>
      <c r="AH15115" s="3"/>
      <c r="AI15115" s="3"/>
      <c r="AJ15115" s="5"/>
      <c r="AK15115" s="5"/>
      <c r="AL15115" s="3"/>
      <c r="AM15115" s="3"/>
      <c r="AN15115" s="5"/>
      <c r="AO15115" s="5"/>
      <c r="AP15115" s="5"/>
      <c r="AQ15115" s="5"/>
      <c r="AR15115" s="5"/>
      <c r="AS15115" s="5"/>
      <c r="AT15115" s="3"/>
      <c r="AU15115" s="5"/>
      <c r="AV15115" s="3"/>
      <c r="AW15115" s="3"/>
      <c r="AX15115" s="3"/>
      <c r="AY15115" s="3"/>
      <c r="AZ15115" s="3"/>
      <c r="BA15115" s="3"/>
      <c r="BB15115" s="3"/>
      <c r="BC15115" s="3"/>
      <c r="BD15115" s="3"/>
      <c r="BE15115" s="3"/>
    </row>
    <row r="15116" spans="1:57" x14ac:dyDescent="0.25">
      <c r="A15116" s="2"/>
      <c r="B15116" s="5"/>
      <c r="C15116" s="5"/>
      <c r="D15116" s="5"/>
      <c r="E15116" s="5"/>
      <c r="F15116" s="5"/>
      <c r="G15116" s="5"/>
      <c r="H15116" s="5"/>
      <c r="I15116" s="3"/>
      <c r="J15116" s="5"/>
      <c r="K15116" s="5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G15116" s="3"/>
      <c r="AH15116" s="3"/>
      <c r="AI15116" s="3"/>
      <c r="AJ15116" s="5"/>
      <c r="AK15116" s="5"/>
      <c r="AL15116" s="3"/>
      <c r="AM15116" s="3"/>
      <c r="AN15116" s="5"/>
      <c r="AO15116" s="5"/>
      <c r="AP15116" s="5"/>
      <c r="AQ15116" s="5"/>
      <c r="AR15116" s="5"/>
      <c r="AS15116" s="5"/>
      <c r="AT15116" s="3"/>
      <c r="AU15116" s="5"/>
      <c r="AV15116" s="3"/>
      <c r="AW15116" s="3"/>
      <c r="AX15116" s="3"/>
      <c r="AY15116" s="3"/>
      <c r="AZ15116" s="3"/>
      <c r="BA15116" s="3"/>
      <c r="BB15116" s="3"/>
      <c r="BC15116" s="3"/>
      <c r="BD15116" s="3"/>
      <c r="BE15116" s="3"/>
    </row>
    <row r="15117" spans="1:57" x14ac:dyDescent="0.25">
      <c r="A15117" s="2"/>
      <c r="B15117" s="5"/>
      <c r="C15117" s="5"/>
      <c r="D15117" s="5"/>
      <c r="E15117" s="5"/>
      <c r="F15117" s="5"/>
      <c r="G15117" s="5"/>
      <c r="H15117" s="5"/>
      <c r="I15117" s="3"/>
      <c r="J15117" s="5"/>
      <c r="K15117" s="5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G15117" s="3"/>
      <c r="AH15117" s="3"/>
      <c r="AI15117" s="3"/>
      <c r="AJ15117" s="5"/>
      <c r="AK15117" s="5"/>
      <c r="AL15117" s="3"/>
      <c r="AM15117" s="3"/>
      <c r="AN15117" s="5"/>
      <c r="AO15117" s="5"/>
      <c r="AP15117" s="5"/>
      <c r="AQ15117" s="5"/>
      <c r="AR15117" s="5"/>
      <c r="AS15117" s="5"/>
      <c r="AT15117" s="3"/>
      <c r="AU15117" s="5"/>
      <c r="AV15117" s="3"/>
      <c r="AW15117" s="3"/>
      <c r="AX15117" s="3"/>
      <c r="AY15117" s="3"/>
      <c r="AZ15117" s="3"/>
      <c r="BA15117" s="3"/>
      <c r="BB15117" s="3"/>
      <c r="BC15117" s="3"/>
      <c r="BD15117" s="3"/>
      <c r="BE15117" s="3"/>
    </row>
    <row r="15118" spans="1:57" x14ac:dyDescent="0.25">
      <c r="A15118" s="2"/>
      <c r="B15118" s="5"/>
      <c r="C15118" s="5"/>
      <c r="D15118" s="5"/>
      <c r="E15118" s="5"/>
      <c r="F15118" s="5"/>
      <c r="G15118" s="5"/>
      <c r="H15118" s="5"/>
      <c r="I15118" s="5"/>
      <c r="J15118" s="5"/>
      <c r="K15118" s="5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G15118" s="3"/>
      <c r="AH15118" s="3"/>
      <c r="AI15118" s="3"/>
      <c r="AJ15118" s="5"/>
      <c r="AK15118" s="5"/>
      <c r="AL15118" s="3"/>
      <c r="AM15118" s="3"/>
      <c r="AN15118" s="5"/>
      <c r="AO15118" s="5"/>
      <c r="AP15118" s="5"/>
      <c r="AQ15118" s="5"/>
      <c r="AR15118" s="5"/>
      <c r="AS15118" s="5"/>
      <c r="AT15118" s="3"/>
      <c r="AU15118" s="5"/>
      <c r="AV15118" s="3"/>
      <c r="AW15118" s="3"/>
      <c r="AX15118" s="3"/>
      <c r="AY15118" s="3"/>
      <c r="AZ15118" s="3"/>
      <c r="BA15118" s="3"/>
      <c r="BB15118" s="3"/>
      <c r="BC15118" s="3"/>
      <c r="BD15118" s="3"/>
      <c r="BE15118" s="3"/>
    </row>
    <row r="15119" spans="1:57" x14ac:dyDescent="0.25">
      <c r="A15119" s="2"/>
      <c r="B15119" s="5"/>
      <c r="C15119" s="5"/>
      <c r="D15119" s="5"/>
      <c r="E15119" s="5"/>
      <c r="F15119" s="5"/>
      <c r="G15119" s="5"/>
      <c r="H15119" s="5"/>
      <c r="I15119" s="3"/>
      <c r="J15119" s="5"/>
      <c r="K15119" s="5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G15119" s="3"/>
      <c r="AH15119" s="3"/>
      <c r="AI15119" s="3"/>
      <c r="AJ15119" s="5"/>
      <c r="AK15119" s="5"/>
      <c r="AL15119" s="3"/>
      <c r="AM15119" s="3"/>
      <c r="AN15119" s="5"/>
      <c r="AO15119" s="5"/>
      <c r="AP15119" s="5"/>
      <c r="AQ15119" s="5"/>
      <c r="AR15119" s="5"/>
      <c r="AS15119" s="5"/>
      <c r="AT15119" s="3"/>
      <c r="AU15119" s="5"/>
      <c r="AV15119" s="3"/>
      <c r="AW15119" s="3"/>
      <c r="AX15119" s="3"/>
      <c r="AY15119" s="3"/>
      <c r="AZ15119" s="3"/>
      <c r="BA15119" s="3"/>
      <c r="BB15119" s="3"/>
      <c r="BC15119" s="3"/>
      <c r="BD15119" s="3"/>
      <c r="BE15119" s="3"/>
    </row>
    <row r="15120" spans="1:57" x14ac:dyDescent="0.25">
      <c r="A15120" s="2"/>
      <c r="B15120" s="5"/>
      <c r="C15120" s="5"/>
      <c r="D15120" s="5"/>
      <c r="E15120" s="5"/>
      <c r="F15120" s="5"/>
      <c r="G15120" s="5"/>
      <c r="H15120" s="5"/>
      <c r="I15120" s="5"/>
      <c r="J15120" s="5"/>
      <c r="K15120" s="5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G15120" s="3"/>
      <c r="AH15120" s="3"/>
      <c r="AI15120" s="3"/>
      <c r="AJ15120" s="5"/>
      <c r="AK15120" s="5"/>
      <c r="AL15120" s="3"/>
      <c r="AM15120" s="3"/>
      <c r="AN15120" s="5"/>
      <c r="AO15120" s="5"/>
      <c r="AP15120" s="5"/>
      <c r="AQ15120" s="5"/>
      <c r="AR15120" s="5"/>
      <c r="AS15120" s="5"/>
      <c r="AT15120" s="3"/>
      <c r="AU15120" s="5"/>
      <c r="AV15120" s="3"/>
      <c r="AW15120" s="3"/>
      <c r="AX15120" s="3"/>
      <c r="AY15120" s="3"/>
      <c r="AZ15120" s="3"/>
      <c r="BA15120" s="3"/>
      <c r="BB15120" s="3"/>
      <c r="BC15120" s="3"/>
      <c r="BD15120" s="3"/>
      <c r="BE15120" s="3"/>
    </row>
    <row r="15121" spans="1:57" x14ac:dyDescent="0.25">
      <c r="A15121" s="2"/>
      <c r="B15121" s="5"/>
      <c r="C15121" s="5"/>
      <c r="D15121" s="5"/>
      <c r="E15121" s="5"/>
      <c r="F15121" s="5"/>
      <c r="G15121" s="5"/>
      <c r="H15121" s="5"/>
      <c r="I15121" s="3"/>
      <c r="J15121" s="5"/>
      <c r="K15121" s="5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G15121" s="3"/>
      <c r="AH15121" s="3"/>
      <c r="AI15121" s="3"/>
      <c r="AJ15121" s="5"/>
      <c r="AK15121" s="5"/>
      <c r="AL15121" s="3"/>
      <c r="AM15121" s="3"/>
      <c r="AN15121" s="5"/>
      <c r="AO15121" s="5"/>
      <c r="AP15121" s="5"/>
      <c r="AQ15121" s="5"/>
      <c r="AR15121" s="5"/>
      <c r="AS15121" s="5"/>
      <c r="AT15121" s="3"/>
      <c r="AU15121" s="5"/>
      <c r="AV15121" s="3"/>
      <c r="AW15121" s="3"/>
      <c r="AX15121" s="3"/>
      <c r="AY15121" s="3"/>
      <c r="AZ15121" s="3"/>
      <c r="BA15121" s="3"/>
      <c r="BB15121" s="3"/>
      <c r="BC15121" s="3"/>
      <c r="BD15121" s="3"/>
      <c r="BE15121" s="3"/>
    </row>
    <row r="15122" spans="1:57" x14ac:dyDescent="0.25">
      <c r="A15122" s="2"/>
      <c r="B15122" s="5"/>
      <c r="C15122" s="5"/>
      <c r="D15122" s="5"/>
      <c r="E15122" s="5"/>
      <c r="F15122" s="5"/>
      <c r="G15122" s="5"/>
      <c r="H15122" s="5"/>
      <c r="I15122" s="3"/>
      <c r="J15122" s="5"/>
      <c r="K15122" s="5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G15122" s="3"/>
      <c r="AH15122" s="3"/>
      <c r="AI15122" s="3"/>
      <c r="AJ15122" s="5"/>
      <c r="AK15122" s="5"/>
      <c r="AL15122" s="3"/>
      <c r="AM15122" s="3"/>
      <c r="AN15122" s="5"/>
      <c r="AO15122" s="5"/>
      <c r="AP15122" s="5"/>
      <c r="AQ15122" s="5"/>
      <c r="AR15122" s="5"/>
      <c r="AS15122" s="5"/>
      <c r="AT15122" s="3"/>
      <c r="AU15122" s="5"/>
      <c r="AV15122" s="3"/>
      <c r="AW15122" s="3"/>
      <c r="AX15122" s="3"/>
      <c r="AY15122" s="3"/>
      <c r="AZ15122" s="3"/>
      <c r="BA15122" s="3"/>
      <c r="BB15122" s="3"/>
      <c r="BC15122" s="3"/>
      <c r="BD15122" s="3"/>
      <c r="BE15122" s="3"/>
    </row>
    <row r="15123" spans="1:57" x14ac:dyDescent="0.25">
      <c r="A15123" s="2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G15123" s="3"/>
      <c r="AH15123" s="3"/>
      <c r="AI15123" s="3"/>
      <c r="AJ15123" s="5"/>
      <c r="AK15123" s="5"/>
      <c r="AL15123" s="3"/>
      <c r="AM15123" s="3"/>
      <c r="AN15123" s="5"/>
      <c r="AO15123" s="5"/>
      <c r="AP15123" s="5"/>
      <c r="AQ15123" s="5"/>
      <c r="AR15123" s="5"/>
      <c r="AS15123" s="5"/>
      <c r="AT15123" s="3"/>
      <c r="AU15123" s="5"/>
      <c r="AV15123" s="3"/>
      <c r="AW15123" s="3"/>
      <c r="AX15123" s="3"/>
      <c r="AY15123" s="3"/>
      <c r="AZ15123" s="3"/>
      <c r="BA15123" s="3"/>
      <c r="BB15123" s="3"/>
      <c r="BC15123" s="3"/>
      <c r="BD15123" s="3"/>
      <c r="BE15123" s="3"/>
    </row>
    <row r="15124" spans="1:57" x14ac:dyDescent="0.25">
      <c r="A15124" s="2"/>
      <c r="B15124" s="5"/>
      <c r="C15124" s="5"/>
      <c r="D15124" s="5"/>
      <c r="E15124" s="5"/>
      <c r="F15124" s="5"/>
      <c r="G15124" s="5"/>
      <c r="H15124" s="5"/>
      <c r="I15124" s="3"/>
      <c r="J15124" s="5"/>
      <c r="K15124" s="5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G15124" s="3"/>
      <c r="AH15124" s="3"/>
      <c r="AI15124" s="3"/>
      <c r="AJ15124" s="5"/>
      <c r="AK15124" s="5"/>
      <c r="AL15124" s="3"/>
      <c r="AM15124" s="3"/>
      <c r="AN15124" s="5"/>
      <c r="AO15124" s="5"/>
      <c r="AP15124" s="5"/>
      <c r="AQ15124" s="5"/>
      <c r="AR15124" s="5"/>
      <c r="AS15124" s="5"/>
      <c r="AT15124" s="3"/>
      <c r="AU15124" s="5"/>
      <c r="AV15124" s="3"/>
      <c r="AW15124" s="3"/>
      <c r="AX15124" s="3"/>
      <c r="AY15124" s="3"/>
      <c r="AZ15124" s="3"/>
      <c r="BA15124" s="3"/>
      <c r="BB15124" s="3"/>
      <c r="BC15124" s="3"/>
      <c r="BD15124" s="3"/>
      <c r="BE15124" s="3"/>
    </row>
    <row r="15125" spans="1:57" x14ac:dyDescent="0.25">
      <c r="A15125" s="2"/>
      <c r="B15125" s="5"/>
      <c r="C15125" s="5"/>
      <c r="D15125" s="5"/>
      <c r="E15125" s="5"/>
      <c r="F15125" s="5"/>
      <c r="G15125" s="5"/>
      <c r="H15125" s="5"/>
      <c r="I15125" s="3"/>
      <c r="J15125" s="5"/>
      <c r="K15125" s="5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G15125" s="3"/>
      <c r="AH15125" s="3"/>
      <c r="AI15125" s="3"/>
      <c r="AJ15125" s="5"/>
      <c r="AK15125" s="5"/>
      <c r="AL15125" s="3"/>
      <c r="AM15125" s="3"/>
      <c r="AN15125" s="5"/>
      <c r="AO15125" s="5"/>
      <c r="AP15125" s="5"/>
      <c r="AQ15125" s="5"/>
      <c r="AR15125" s="5"/>
      <c r="AS15125" s="5"/>
      <c r="AT15125" s="3"/>
      <c r="AU15125" s="5"/>
      <c r="AV15125" s="3"/>
      <c r="AW15125" s="3"/>
      <c r="AX15125" s="3"/>
      <c r="AY15125" s="3"/>
      <c r="AZ15125" s="3"/>
      <c r="BA15125" s="3"/>
      <c r="BB15125" s="3"/>
      <c r="BC15125" s="3"/>
      <c r="BD15125" s="3"/>
      <c r="BE15125" s="3"/>
    </row>
    <row r="15126" spans="1:57" x14ac:dyDescent="0.25">
      <c r="A15126" s="2"/>
      <c r="B15126" s="5"/>
      <c r="C15126" s="5"/>
      <c r="D15126" s="5"/>
      <c r="E15126" s="5"/>
      <c r="F15126" s="5"/>
      <c r="G15126" s="5"/>
      <c r="H15126" s="5"/>
      <c r="I15126" s="3"/>
      <c r="J15126" s="5"/>
      <c r="K15126" s="5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G15126" s="3"/>
      <c r="AH15126" s="3"/>
      <c r="AI15126" s="3"/>
      <c r="AJ15126" s="5"/>
      <c r="AK15126" s="5"/>
      <c r="AL15126" s="3"/>
      <c r="AM15126" s="3"/>
      <c r="AN15126" s="5"/>
      <c r="AO15126" s="5"/>
      <c r="AP15126" s="5"/>
      <c r="AQ15126" s="5"/>
      <c r="AR15126" s="5"/>
      <c r="AS15126" s="5"/>
      <c r="AT15126" s="3"/>
      <c r="AU15126" s="5"/>
      <c r="AV15126" s="3"/>
      <c r="AW15126" s="3"/>
      <c r="AX15126" s="3"/>
      <c r="AY15126" s="3"/>
      <c r="AZ15126" s="3"/>
      <c r="BA15126" s="3"/>
      <c r="BB15126" s="3"/>
      <c r="BC15126" s="3"/>
      <c r="BD15126" s="3"/>
      <c r="BE15126" s="3"/>
    </row>
    <row r="15127" spans="1:57" x14ac:dyDescent="0.25">
      <c r="A15127" s="2"/>
      <c r="B15127" s="5"/>
      <c r="C15127" s="5"/>
      <c r="D15127" s="5"/>
      <c r="E15127" s="5"/>
      <c r="F15127" s="5"/>
      <c r="G15127" s="5"/>
      <c r="H15127" s="5"/>
      <c r="I15127" s="5"/>
      <c r="J15127" s="5"/>
      <c r="K15127" s="5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G15127" s="3"/>
      <c r="AH15127" s="3"/>
      <c r="AI15127" s="3"/>
      <c r="AJ15127" s="5"/>
      <c r="AK15127" s="5"/>
      <c r="AL15127" s="3"/>
      <c r="AM15127" s="3"/>
      <c r="AN15127" s="5"/>
      <c r="AO15127" s="5"/>
      <c r="AP15127" s="5"/>
      <c r="AQ15127" s="5"/>
      <c r="AR15127" s="5"/>
      <c r="AS15127" s="5"/>
      <c r="AT15127" s="3"/>
      <c r="AU15127" s="5"/>
      <c r="AV15127" s="3"/>
      <c r="AW15127" s="3"/>
      <c r="AX15127" s="3"/>
      <c r="AY15127" s="3"/>
      <c r="AZ15127" s="3"/>
      <c r="BA15127" s="3"/>
      <c r="BB15127" s="3"/>
      <c r="BC15127" s="3"/>
      <c r="BD15127" s="3"/>
      <c r="BE15127" s="3"/>
    </row>
    <row r="15128" spans="1:57" x14ac:dyDescent="0.25">
      <c r="A15128" s="2"/>
      <c r="B15128" s="5"/>
      <c r="C15128" s="5"/>
      <c r="D15128" s="5"/>
      <c r="E15128" s="5"/>
      <c r="F15128" s="5"/>
      <c r="G15128" s="5"/>
      <c r="H15128" s="5"/>
      <c r="I15128" s="5"/>
      <c r="J15128" s="5"/>
      <c r="K15128" s="5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G15128" s="3"/>
      <c r="AH15128" s="3"/>
      <c r="AI15128" s="3"/>
      <c r="AJ15128" s="5"/>
      <c r="AK15128" s="5"/>
      <c r="AL15128" s="3"/>
      <c r="AM15128" s="3"/>
      <c r="AN15128" s="5"/>
      <c r="AO15128" s="5"/>
      <c r="AP15128" s="5"/>
      <c r="AQ15128" s="5"/>
      <c r="AR15128" s="5"/>
      <c r="AS15128" s="5"/>
      <c r="AT15128" s="3"/>
      <c r="AU15128" s="5"/>
      <c r="AV15128" s="3"/>
      <c r="AW15128" s="3"/>
      <c r="AX15128" s="3"/>
      <c r="AY15128" s="3"/>
      <c r="AZ15128" s="3"/>
      <c r="BA15128" s="3"/>
      <c r="BB15128" s="3"/>
      <c r="BC15128" s="3"/>
      <c r="BD15128" s="3"/>
      <c r="BE15128" s="3"/>
    </row>
    <row r="15129" spans="1:57" x14ac:dyDescent="0.25">
      <c r="A15129" s="2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G15129" s="3"/>
      <c r="AH15129" s="3"/>
      <c r="AI15129" s="3"/>
      <c r="AJ15129" s="5"/>
      <c r="AK15129" s="5"/>
      <c r="AL15129" s="3"/>
      <c r="AM15129" s="3"/>
      <c r="AN15129" s="5"/>
      <c r="AO15129" s="5"/>
      <c r="AP15129" s="5"/>
      <c r="AQ15129" s="5"/>
      <c r="AR15129" s="5"/>
      <c r="AS15129" s="5"/>
      <c r="AT15129" s="3"/>
      <c r="AU15129" s="5"/>
      <c r="AV15129" s="3"/>
      <c r="AW15129" s="3"/>
      <c r="AX15129" s="3"/>
      <c r="AY15129" s="3"/>
      <c r="AZ15129" s="3"/>
      <c r="BA15129" s="3"/>
      <c r="BB15129" s="3"/>
      <c r="BC15129" s="3"/>
      <c r="BD15129" s="3"/>
      <c r="BE15129" s="3"/>
    </row>
    <row r="15130" spans="1:57" x14ac:dyDescent="0.25">
      <c r="A15130" s="2"/>
      <c r="B15130" s="5"/>
      <c r="C15130" s="5"/>
      <c r="D15130" s="5"/>
      <c r="E15130" s="5"/>
      <c r="F15130" s="5"/>
      <c r="G15130" s="5"/>
      <c r="H15130" s="5"/>
      <c r="I15130" s="5"/>
      <c r="J15130" s="5"/>
      <c r="K15130" s="5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G15130" s="3"/>
      <c r="AH15130" s="3"/>
      <c r="AI15130" s="3"/>
      <c r="AJ15130" s="5"/>
      <c r="AK15130" s="5"/>
      <c r="AL15130" s="3"/>
      <c r="AM15130" s="3"/>
      <c r="AN15130" s="5"/>
      <c r="AO15130" s="5"/>
      <c r="AP15130" s="5"/>
      <c r="AQ15130" s="5"/>
      <c r="AR15130" s="5"/>
      <c r="AS15130" s="5"/>
      <c r="AT15130" s="3"/>
      <c r="AU15130" s="5"/>
      <c r="AV15130" s="3"/>
      <c r="AW15130" s="3"/>
      <c r="AX15130" s="3"/>
      <c r="AY15130" s="3"/>
      <c r="AZ15130" s="3"/>
      <c r="BA15130" s="3"/>
      <c r="BB15130" s="3"/>
      <c r="BC15130" s="3"/>
      <c r="BD15130" s="3"/>
      <c r="BE15130" s="3"/>
    </row>
    <row r="15131" spans="1:57" x14ac:dyDescent="0.25">
      <c r="A15131" s="2"/>
      <c r="B15131" s="5"/>
      <c r="C15131" s="5"/>
      <c r="D15131" s="5"/>
      <c r="E15131" s="5"/>
      <c r="F15131" s="5"/>
      <c r="G15131" s="5"/>
      <c r="H15131" s="5"/>
      <c r="I15131" s="5"/>
      <c r="J15131" s="5"/>
      <c r="K15131" s="5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G15131" s="3"/>
      <c r="AH15131" s="3"/>
      <c r="AI15131" s="3"/>
      <c r="AJ15131" s="5"/>
      <c r="AK15131" s="5"/>
      <c r="AL15131" s="3"/>
      <c r="AM15131" s="3"/>
      <c r="AN15131" s="5"/>
      <c r="AO15131" s="5"/>
      <c r="AP15131" s="5"/>
      <c r="AQ15131" s="5"/>
      <c r="AR15131" s="5"/>
      <c r="AS15131" s="5"/>
      <c r="AT15131" s="3"/>
      <c r="AU15131" s="5"/>
      <c r="AV15131" s="3"/>
      <c r="AW15131" s="3"/>
      <c r="AX15131" s="3"/>
      <c r="AY15131" s="3"/>
      <c r="AZ15131" s="3"/>
      <c r="BA15131" s="3"/>
      <c r="BB15131" s="3"/>
      <c r="BC15131" s="3"/>
      <c r="BD15131" s="3"/>
      <c r="BE15131" s="3"/>
    </row>
    <row r="15132" spans="1:57" x14ac:dyDescent="0.25">
      <c r="A15132" s="2"/>
      <c r="B15132" s="5"/>
      <c r="C15132" s="5"/>
      <c r="D15132" s="5"/>
      <c r="E15132" s="5"/>
      <c r="F15132" s="5"/>
      <c r="G15132" s="5"/>
      <c r="H15132" s="5"/>
      <c r="I15132" s="3"/>
      <c r="J15132" s="5"/>
      <c r="K15132" s="5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G15132" s="3"/>
      <c r="AH15132" s="3"/>
      <c r="AI15132" s="3"/>
      <c r="AJ15132" s="5"/>
      <c r="AK15132" s="5"/>
      <c r="AL15132" s="3"/>
      <c r="AM15132" s="3"/>
      <c r="AN15132" s="5"/>
      <c r="AO15132" s="5"/>
      <c r="AP15132" s="5"/>
      <c r="AQ15132" s="5"/>
      <c r="AR15132" s="5"/>
      <c r="AS15132" s="5"/>
      <c r="AT15132" s="3"/>
      <c r="AU15132" s="5"/>
      <c r="AV15132" s="3"/>
      <c r="AW15132" s="3"/>
      <c r="AX15132" s="3"/>
      <c r="AY15132" s="3"/>
      <c r="AZ15132" s="3"/>
      <c r="BA15132" s="3"/>
      <c r="BB15132" s="3"/>
      <c r="BC15132" s="3"/>
      <c r="BD15132" s="3"/>
      <c r="BE15132" s="3"/>
    </row>
    <row r="15133" spans="1:57" x14ac:dyDescent="0.25">
      <c r="A15133" s="2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G15133" s="3"/>
      <c r="AH15133" s="3"/>
      <c r="AI15133" s="3"/>
      <c r="AJ15133" s="5"/>
      <c r="AK15133" s="5"/>
      <c r="AL15133" s="3"/>
      <c r="AM15133" s="3"/>
      <c r="AN15133" s="5"/>
      <c r="AO15133" s="5"/>
      <c r="AP15133" s="5"/>
      <c r="AQ15133" s="5"/>
      <c r="AR15133" s="5"/>
      <c r="AS15133" s="5"/>
      <c r="AT15133" s="3"/>
      <c r="AU15133" s="5"/>
      <c r="AV15133" s="3"/>
      <c r="AW15133" s="3"/>
      <c r="AX15133" s="3"/>
      <c r="AY15133" s="3"/>
      <c r="AZ15133" s="3"/>
      <c r="BA15133" s="3"/>
      <c r="BB15133" s="3"/>
      <c r="BC15133" s="3"/>
      <c r="BD15133" s="3"/>
      <c r="BE15133" s="3"/>
    </row>
    <row r="15134" spans="1:57" x14ac:dyDescent="0.25">
      <c r="A15134" s="2"/>
      <c r="B15134" s="5"/>
      <c r="C15134" s="5"/>
      <c r="D15134" s="5"/>
      <c r="E15134" s="5"/>
      <c r="F15134" s="5"/>
      <c r="G15134" s="5"/>
      <c r="H15134" s="5"/>
      <c r="I15134" s="5"/>
      <c r="J15134" s="5"/>
      <c r="K15134" s="5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G15134" s="3"/>
      <c r="AH15134" s="3"/>
      <c r="AI15134" s="3"/>
      <c r="AJ15134" s="5"/>
      <c r="AK15134" s="5"/>
      <c r="AL15134" s="3"/>
      <c r="AM15134" s="3"/>
      <c r="AN15134" s="5"/>
      <c r="AO15134" s="5"/>
      <c r="AP15134" s="5"/>
      <c r="AQ15134" s="5"/>
      <c r="AR15134" s="5"/>
      <c r="AS15134" s="5"/>
      <c r="AT15134" s="3"/>
      <c r="AU15134" s="5"/>
      <c r="AV15134" s="3"/>
      <c r="AW15134" s="3"/>
      <c r="AX15134" s="3"/>
      <c r="AY15134" s="3"/>
      <c r="AZ15134" s="3"/>
      <c r="BA15134" s="3"/>
      <c r="BB15134" s="3"/>
      <c r="BC15134" s="3"/>
      <c r="BD15134" s="3"/>
      <c r="BE15134" s="3"/>
    </row>
    <row r="15135" spans="1:57" x14ac:dyDescent="0.25">
      <c r="A15135" s="2"/>
      <c r="B15135" s="5"/>
      <c r="C15135" s="5"/>
      <c r="D15135" s="5"/>
      <c r="E15135" s="5"/>
      <c r="F15135" s="5"/>
      <c r="G15135" s="5"/>
      <c r="H15135" s="5"/>
      <c r="I15135" s="5"/>
      <c r="J15135" s="5"/>
      <c r="K15135" s="5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G15135" s="3"/>
      <c r="AH15135" s="3"/>
      <c r="AI15135" s="3"/>
      <c r="AJ15135" s="5"/>
      <c r="AK15135" s="5"/>
      <c r="AL15135" s="3"/>
      <c r="AM15135" s="3"/>
      <c r="AN15135" s="5"/>
      <c r="AO15135" s="5"/>
      <c r="AP15135" s="5"/>
      <c r="AQ15135" s="5"/>
      <c r="AR15135" s="5"/>
      <c r="AS15135" s="5"/>
      <c r="AT15135" s="3"/>
      <c r="AU15135" s="5"/>
      <c r="AV15135" s="3"/>
      <c r="AW15135" s="3"/>
      <c r="AX15135" s="3"/>
      <c r="AY15135" s="3"/>
      <c r="AZ15135" s="3"/>
      <c r="BA15135" s="3"/>
      <c r="BB15135" s="3"/>
      <c r="BC15135" s="3"/>
      <c r="BD15135" s="3"/>
      <c r="BE15135" s="3"/>
    </row>
    <row r="15136" spans="1:57" x14ac:dyDescent="0.25">
      <c r="A15136" s="2"/>
      <c r="B15136" s="5"/>
      <c r="C15136" s="5"/>
      <c r="D15136" s="5"/>
      <c r="E15136" s="5"/>
      <c r="F15136" s="5"/>
      <c r="G15136" s="5"/>
      <c r="H15136" s="5"/>
      <c r="I15136" s="5"/>
      <c r="J15136" s="5"/>
      <c r="K15136" s="5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G15136" s="3"/>
      <c r="AH15136" s="3"/>
      <c r="AI15136" s="3"/>
      <c r="AJ15136" s="5"/>
      <c r="AK15136" s="5"/>
      <c r="AL15136" s="3"/>
      <c r="AM15136" s="3"/>
      <c r="AN15136" s="5"/>
      <c r="AO15136" s="5"/>
      <c r="AP15136" s="5"/>
      <c r="AQ15136" s="5"/>
      <c r="AR15136" s="5"/>
      <c r="AS15136" s="5"/>
      <c r="AT15136" s="3"/>
      <c r="AU15136" s="5"/>
      <c r="AV15136" s="3"/>
      <c r="AW15136" s="3"/>
      <c r="AX15136" s="3"/>
      <c r="AY15136" s="3"/>
      <c r="AZ15136" s="3"/>
      <c r="BA15136" s="3"/>
      <c r="BB15136" s="3"/>
      <c r="BC15136" s="3"/>
      <c r="BD15136" s="3"/>
      <c r="BE15136" s="3"/>
    </row>
    <row r="15137" spans="1:57" x14ac:dyDescent="0.25">
      <c r="A15137" s="2"/>
      <c r="B15137" s="5"/>
      <c r="C15137" s="5"/>
      <c r="D15137" s="5"/>
      <c r="E15137" s="5"/>
      <c r="F15137" s="5"/>
      <c r="G15137" s="5"/>
      <c r="H15137" s="5"/>
      <c r="I15137" s="3"/>
      <c r="J15137" s="5"/>
      <c r="K15137" s="5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G15137" s="3"/>
      <c r="AH15137" s="3"/>
      <c r="AI15137" s="3"/>
      <c r="AJ15137" s="5"/>
      <c r="AK15137" s="5"/>
      <c r="AL15137" s="3"/>
      <c r="AM15137" s="3"/>
      <c r="AN15137" s="5"/>
      <c r="AO15137" s="5"/>
      <c r="AP15137" s="5"/>
      <c r="AQ15137" s="5"/>
      <c r="AR15137" s="5"/>
      <c r="AS15137" s="5"/>
      <c r="AT15137" s="3"/>
      <c r="AU15137" s="5"/>
      <c r="AV15137" s="3"/>
      <c r="AW15137" s="3"/>
      <c r="AX15137" s="3"/>
      <c r="AY15137" s="3"/>
      <c r="AZ15137" s="3"/>
      <c r="BA15137" s="3"/>
      <c r="BB15137" s="3"/>
      <c r="BC15137" s="3"/>
      <c r="BD15137" s="3"/>
      <c r="BE15137" s="3"/>
    </row>
    <row r="15138" spans="1:57" x14ac:dyDescent="0.25">
      <c r="A15138" s="2"/>
      <c r="B15138" s="5"/>
      <c r="C15138" s="5"/>
      <c r="D15138" s="5"/>
      <c r="E15138" s="5"/>
      <c r="F15138" s="5"/>
      <c r="G15138" s="5"/>
      <c r="H15138" s="5"/>
      <c r="I15138" s="3"/>
      <c r="J15138" s="5"/>
      <c r="K15138" s="5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G15138" s="3"/>
      <c r="AH15138" s="3"/>
      <c r="AI15138" s="3"/>
      <c r="AJ15138" s="5"/>
      <c r="AK15138" s="5"/>
      <c r="AL15138" s="3"/>
      <c r="AM15138" s="3"/>
      <c r="AN15138" s="5"/>
      <c r="AO15138" s="5"/>
      <c r="AP15138" s="5"/>
      <c r="AQ15138" s="5"/>
      <c r="AR15138" s="5"/>
      <c r="AS15138" s="5"/>
      <c r="AT15138" s="3"/>
      <c r="AU15138" s="5"/>
      <c r="AV15138" s="3"/>
      <c r="AW15138" s="3"/>
      <c r="AX15138" s="3"/>
      <c r="AY15138" s="3"/>
      <c r="AZ15138" s="3"/>
      <c r="BA15138" s="3"/>
      <c r="BB15138" s="3"/>
      <c r="BC15138" s="3"/>
      <c r="BD15138" s="3"/>
      <c r="BE15138" s="3"/>
    </row>
    <row r="15139" spans="1:57" x14ac:dyDescent="0.25">
      <c r="A15139" s="2"/>
      <c r="B15139" s="5"/>
      <c r="C15139" s="5"/>
      <c r="D15139" s="5"/>
      <c r="E15139" s="5"/>
      <c r="F15139" s="5"/>
      <c r="G15139" s="5"/>
      <c r="H15139" s="5"/>
      <c r="I15139" s="3"/>
      <c r="J15139" s="5"/>
      <c r="K15139" s="5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G15139" s="3"/>
      <c r="AH15139" s="3"/>
      <c r="AI15139" s="3"/>
      <c r="AJ15139" s="5"/>
      <c r="AK15139" s="5"/>
      <c r="AL15139" s="3"/>
      <c r="AM15139" s="3"/>
      <c r="AN15139" s="5"/>
      <c r="AO15139" s="5"/>
      <c r="AP15139" s="5"/>
      <c r="AQ15139" s="5"/>
      <c r="AR15139" s="5"/>
      <c r="AS15139" s="5"/>
      <c r="AT15139" s="3"/>
      <c r="AU15139" s="5"/>
      <c r="AV15139" s="3"/>
      <c r="AW15139" s="3"/>
      <c r="AX15139" s="3"/>
      <c r="AY15139" s="3"/>
      <c r="AZ15139" s="3"/>
      <c r="BA15139" s="3"/>
      <c r="BB15139" s="3"/>
      <c r="BC15139" s="3"/>
      <c r="BD15139" s="3"/>
      <c r="BE15139" s="3"/>
    </row>
    <row r="15140" spans="1:57" x14ac:dyDescent="0.25">
      <c r="A15140" s="2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G15140" s="3"/>
      <c r="AH15140" s="3"/>
      <c r="AI15140" s="3"/>
      <c r="AJ15140" s="5"/>
      <c r="AK15140" s="5"/>
      <c r="AL15140" s="3"/>
      <c r="AM15140" s="3"/>
      <c r="AN15140" s="5"/>
      <c r="AO15140" s="5"/>
      <c r="AP15140" s="5"/>
      <c r="AQ15140" s="5"/>
      <c r="AR15140" s="5"/>
      <c r="AS15140" s="5"/>
      <c r="AT15140" s="3"/>
      <c r="AU15140" s="5"/>
      <c r="AV15140" s="3"/>
      <c r="AW15140" s="3"/>
      <c r="AX15140" s="3"/>
      <c r="AY15140" s="3"/>
      <c r="AZ15140" s="3"/>
      <c r="BA15140" s="3"/>
      <c r="BB15140" s="3"/>
      <c r="BC15140" s="3"/>
      <c r="BD15140" s="3"/>
      <c r="BE15140" s="3"/>
    </row>
    <row r="15141" spans="1:57" x14ac:dyDescent="0.25">
      <c r="A15141" s="2"/>
      <c r="B15141" s="5"/>
      <c r="C15141" s="5"/>
      <c r="D15141" s="5"/>
      <c r="E15141" s="5"/>
      <c r="F15141" s="5"/>
      <c r="G15141" s="5"/>
      <c r="H15141" s="5"/>
      <c r="I15141" s="3"/>
      <c r="J15141" s="5"/>
      <c r="K15141" s="5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G15141" s="3"/>
      <c r="AH15141" s="3"/>
      <c r="AI15141" s="3"/>
      <c r="AJ15141" s="5"/>
      <c r="AK15141" s="5"/>
      <c r="AL15141" s="3"/>
      <c r="AM15141" s="3"/>
      <c r="AN15141" s="5"/>
      <c r="AO15141" s="5"/>
      <c r="AP15141" s="5"/>
      <c r="AQ15141" s="5"/>
      <c r="AR15141" s="5"/>
      <c r="AS15141" s="5"/>
      <c r="AT15141" s="3"/>
      <c r="AU15141" s="5"/>
      <c r="AV15141" s="3"/>
      <c r="AW15141" s="3"/>
      <c r="AX15141" s="3"/>
      <c r="AY15141" s="3"/>
      <c r="AZ15141" s="3"/>
      <c r="BA15141" s="3"/>
      <c r="BB15141" s="3"/>
      <c r="BC15141" s="3"/>
      <c r="BD15141" s="3"/>
      <c r="BE15141" s="3"/>
    </row>
    <row r="15142" spans="1:57" x14ac:dyDescent="0.25">
      <c r="A15142" s="2"/>
      <c r="B15142" s="5"/>
      <c r="C15142" s="5"/>
      <c r="D15142" s="5"/>
      <c r="E15142" s="5"/>
      <c r="F15142" s="5"/>
      <c r="G15142" s="5"/>
      <c r="H15142" s="5"/>
      <c r="I15142" s="3"/>
      <c r="J15142" s="5"/>
      <c r="K15142" s="5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G15142" s="3"/>
      <c r="AH15142" s="3"/>
      <c r="AI15142" s="3"/>
      <c r="AJ15142" s="5"/>
      <c r="AK15142" s="5"/>
      <c r="AL15142" s="3"/>
      <c r="AM15142" s="3"/>
      <c r="AN15142" s="5"/>
      <c r="AO15142" s="5"/>
      <c r="AP15142" s="5"/>
      <c r="AQ15142" s="5"/>
      <c r="AR15142" s="5"/>
      <c r="AS15142" s="5"/>
      <c r="AT15142" s="3"/>
      <c r="AU15142" s="5"/>
      <c r="AV15142" s="3"/>
      <c r="AW15142" s="3"/>
      <c r="AX15142" s="3"/>
      <c r="AY15142" s="3"/>
      <c r="AZ15142" s="3"/>
      <c r="BA15142" s="3"/>
      <c r="BB15142" s="3"/>
      <c r="BC15142" s="3"/>
      <c r="BD15142" s="3"/>
      <c r="BE15142" s="3"/>
    </row>
    <row r="15143" spans="1:57" x14ac:dyDescent="0.25">
      <c r="A15143" s="2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G15143" s="3"/>
      <c r="AH15143" s="3"/>
      <c r="AI15143" s="3"/>
      <c r="AJ15143" s="5"/>
      <c r="AK15143" s="5"/>
      <c r="AL15143" s="3"/>
      <c r="AM15143" s="3"/>
      <c r="AN15143" s="5"/>
      <c r="AO15143" s="5"/>
      <c r="AP15143" s="5"/>
      <c r="AQ15143" s="5"/>
      <c r="AR15143" s="5"/>
      <c r="AS15143" s="5"/>
      <c r="AT15143" s="3"/>
      <c r="AU15143" s="5"/>
      <c r="AV15143" s="3"/>
      <c r="AW15143" s="3"/>
      <c r="AX15143" s="3"/>
      <c r="AY15143" s="3"/>
      <c r="AZ15143" s="3"/>
      <c r="BA15143" s="3"/>
      <c r="BB15143" s="3"/>
      <c r="BC15143" s="3"/>
      <c r="BD15143" s="3"/>
      <c r="BE15143" s="3"/>
    </row>
    <row r="15144" spans="1:57" x14ac:dyDescent="0.25">
      <c r="A15144" s="2"/>
      <c r="B15144" s="5"/>
      <c r="C15144" s="5"/>
      <c r="D15144" s="5"/>
      <c r="E15144" s="5"/>
      <c r="F15144" s="5"/>
      <c r="G15144" s="5"/>
      <c r="H15144" s="5"/>
      <c r="I15144" s="3"/>
      <c r="J15144" s="5"/>
      <c r="K15144" s="5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G15144" s="3"/>
      <c r="AH15144" s="3"/>
      <c r="AI15144" s="3"/>
      <c r="AJ15144" s="5"/>
      <c r="AK15144" s="5"/>
      <c r="AL15144" s="3"/>
      <c r="AM15144" s="3"/>
      <c r="AN15144" s="5"/>
      <c r="AO15144" s="5"/>
      <c r="AP15144" s="5"/>
      <c r="AQ15144" s="5"/>
      <c r="AR15144" s="5"/>
      <c r="AS15144" s="5"/>
      <c r="AT15144" s="3"/>
      <c r="AU15144" s="5"/>
      <c r="AV15144" s="3"/>
      <c r="AW15144" s="3"/>
      <c r="AX15144" s="3"/>
      <c r="AY15144" s="3"/>
      <c r="AZ15144" s="3"/>
      <c r="BA15144" s="3"/>
      <c r="BB15144" s="3"/>
      <c r="BC15144" s="3"/>
      <c r="BD15144" s="3"/>
      <c r="BE15144" s="3"/>
    </row>
    <row r="15145" spans="1:57" x14ac:dyDescent="0.25">
      <c r="A15145" s="2"/>
      <c r="B15145" s="5"/>
      <c r="C15145" s="5"/>
      <c r="D15145" s="5"/>
      <c r="E15145" s="5"/>
      <c r="F15145" s="5"/>
      <c r="G15145" s="5"/>
      <c r="H15145" s="5"/>
      <c r="I15145" s="3"/>
      <c r="J15145" s="5"/>
      <c r="K15145" s="5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G15145" s="3"/>
      <c r="AH15145" s="3"/>
      <c r="AI15145" s="3"/>
      <c r="AJ15145" s="5"/>
      <c r="AK15145" s="5"/>
      <c r="AL15145" s="3"/>
      <c r="AM15145" s="3"/>
      <c r="AN15145" s="5"/>
      <c r="AO15145" s="5"/>
      <c r="AP15145" s="5"/>
      <c r="AQ15145" s="5"/>
      <c r="AR15145" s="5"/>
      <c r="AS15145" s="5"/>
      <c r="AT15145" s="3"/>
      <c r="AU15145" s="5"/>
      <c r="AV15145" s="3"/>
      <c r="AW15145" s="3"/>
      <c r="AX15145" s="3"/>
      <c r="AY15145" s="3"/>
      <c r="AZ15145" s="3"/>
      <c r="BA15145" s="3"/>
      <c r="BB15145" s="3"/>
      <c r="BC15145" s="3"/>
      <c r="BD15145" s="3"/>
      <c r="BE15145" s="3"/>
    </row>
    <row r="15146" spans="1:57" x14ac:dyDescent="0.25">
      <c r="A15146" s="2"/>
      <c r="B15146" s="5"/>
      <c r="C15146" s="5"/>
      <c r="D15146" s="5"/>
      <c r="E15146" s="5"/>
      <c r="F15146" s="5"/>
      <c r="G15146" s="5"/>
      <c r="H15146" s="5"/>
      <c r="I15146" s="3"/>
      <c r="J15146" s="5"/>
      <c r="K15146" s="5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G15146" s="3"/>
      <c r="AH15146" s="3"/>
      <c r="AI15146" s="3"/>
      <c r="AJ15146" s="5"/>
      <c r="AK15146" s="5"/>
      <c r="AL15146" s="3"/>
      <c r="AM15146" s="3"/>
      <c r="AN15146" s="5"/>
      <c r="AO15146" s="5"/>
      <c r="AP15146" s="5"/>
      <c r="AQ15146" s="5"/>
      <c r="AR15146" s="5"/>
      <c r="AS15146" s="5"/>
      <c r="AT15146" s="3"/>
      <c r="AU15146" s="5"/>
      <c r="AV15146" s="3"/>
      <c r="AW15146" s="3"/>
      <c r="AX15146" s="3"/>
      <c r="AY15146" s="3"/>
      <c r="AZ15146" s="3"/>
      <c r="BA15146" s="3"/>
      <c r="BB15146" s="3"/>
      <c r="BC15146" s="3"/>
      <c r="BD15146" s="3"/>
      <c r="BE15146" s="3"/>
    </row>
    <row r="15147" spans="1:57" x14ac:dyDescent="0.25">
      <c r="A15147" s="2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G15147" s="3"/>
      <c r="AH15147" s="3"/>
      <c r="AI15147" s="3"/>
      <c r="AJ15147" s="5"/>
      <c r="AK15147" s="5"/>
      <c r="AL15147" s="3"/>
      <c r="AM15147" s="3"/>
      <c r="AN15147" s="5"/>
      <c r="AO15147" s="5"/>
      <c r="AP15147" s="5"/>
      <c r="AQ15147" s="5"/>
      <c r="AR15147" s="5"/>
      <c r="AS15147" s="5"/>
      <c r="AT15147" s="3"/>
      <c r="AU15147" s="5"/>
      <c r="AV15147" s="3"/>
      <c r="AW15147" s="3"/>
      <c r="AX15147" s="3"/>
      <c r="AY15147" s="3"/>
      <c r="AZ15147" s="3"/>
      <c r="BA15147" s="3"/>
      <c r="BB15147" s="3"/>
      <c r="BC15147" s="3"/>
      <c r="BD15147" s="3"/>
      <c r="BE15147" s="3"/>
    </row>
    <row r="15148" spans="1:57" x14ac:dyDescent="0.25">
      <c r="A15148" s="2"/>
      <c r="B15148" s="5"/>
      <c r="C15148" s="5"/>
      <c r="D15148" s="5"/>
      <c r="E15148" s="5"/>
      <c r="F15148" s="5"/>
      <c r="G15148" s="5"/>
      <c r="H15148" s="5"/>
      <c r="I15148" s="3"/>
      <c r="J15148" s="5"/>
      <c r="K15148" s="5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G15148" s="3"/>
      <c r="AH15148" s="3"/>
      <c r="AI15148" s="3"/>
      <c r="AJ15148" s="5"/>
      <c r="AK15148" s="5"/>
      <c r="AL15148" s="3"/>
      <c r="AM15148" s="3"/>
      <c r="AN15148" s="5"/>
      <c r="AO15148" s="5"/>
      <c r="AP15148" s="5"/>
      <c r="AQ15148" s="5"/>
      <c r="AR15148" s="5"/>
      <c r="AS15148" s="5"/>
      <c r="AT15148" s="3"/>
      <c r="AU15148" s="5"/>
      <c r="AV15148" s="3"/>
      <c r="AW15148" s="3"/>
      <c r="AX15148" s="3"/>
      <c r="AY15148" s="3"/>
      <c r="AZ15148" s="3"/>
      <c r="BA15148" s="3"/>
      <c r="BB15148" s="3"/>
      <c r="BC15148" s="3"/>
      <c r="BD15148" s="3"/>
      <c r="BE15148" s="3"/>
    </row>
    <row r="15149" spans="1:57" x14ac:dyDescent="0.25">
      <c r="A15149" s="2"/>
      <c r="B15149" s="5"/>
      <c r="C15149" s="5"/>
      <c r="D15149" s="5"/>
      <c r="E15149" s="5"/>
      <c r="F15149" s="5"/>
      <c r="G15149" s="5"/>
      <c r="H15149" s="5"/>
      <c r="I15149" s="3"/>
      <c r="J15149" s="5"/>
      <c r="K15149" s="5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G15149" s="3"/>
      <c r="AH15149" s="3"/>
      <c r="AI15149" s="3"/>
      <c r="AJ15149" s="5"/>
      <c r="AK15149" s="5"/>
      <c r="AL15149" s="3"/>
      <c r="AM15149" s="3"/>
      <c r="AN15149" s="5"/>
      <c r="AO15149" s="5"/>
      <c r="AP15149" s="5"/>
      <c r="AQ15149" s="5"/>
      <c r="AR15149" s="5"/>
      <c r="AS15149" s="5"/>
      <c r="AT15149" s="3"/>
      <c r="AU15149" s="5"/>
      <c r="AV15149" s="3"/>
      <c r="AW15149" s="3"/>
      <c r="AX15149" s="3"/>
      <c r="AY15149" s="3"/>
      <c r="AZ15149" s="3"/>
      <c r="BA15149" s="3"/>
      <c r="BB15149" s="3"/>
      <c r="BC15149" s="3"/>
      <c r="BD15149" s="3"/>
      <c r="BE15149" s="3"/>
    </row>
    <row r="15150" spans="1:57" x14ac:dyDescent="0.25">
      <c r="A15150" s="2"/>
      <c r="B15150" s="5"/>
      <c r="C15150" s="5"/>
      <c r="D15150" s="5"/>
      <c r="E15150" s="5"/>
      <c r="F15150" s="5"/>
      <c r="G15150" s="5"/>
      <c r="H15150" s="5"/>
      <c r="I15150" s="5"/>
      <c r="J15150" s="5"/>
      <c r="K15150" s="5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G15150" s="3"/>
      <c r="AH15150" s="3"/>
      <c r="AI15150" s="3"/>
      <c r="AJ15150" s="5"/>
      <c r="AK15150" s="5"/>
      <c r="AL15150" s="3"/>
      <c r="AM15150" s="3"/>
      <c r="AN15150" s="5"/>
      <c r="AO15150" s="5"/>
      <c r="AP15150" s="5"/>
      <c r="AQ15150" s="5"/>
      <c r="AR15150" s="5"/>
      <c r="AS15150" s="5"/>
      <c r="AT15150" s="3"/>
      <c r="AU15150" s="5"/>
      <c r="AV15150" s="3"/>
      <c r="AW15150" s="3"/>
      <c r="AX15150" s="3"/>
      <c r="AY15150" s="3"/>
      <c r="AZ15150" s="3"/>
      <c r="BA15150" s="3"/>
      <c r="BB15150" s="3"/>
      <c r="BC15150" s="3"/>
      <c r="BD15150" s="3"/>
      <c r="BE15150" s="3"/>
    </row>
    <row r="15151" spans="1:57" x14ac:dyDescent="0.25">
      <c r="A15151" s="2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G15151" s="3"/>
      <c r="AH15151" s="3"/>
      <c r="AI15151" s="3"/>
      <c r="AJ15151" s="5"/>
      <c r="AK15151" s="5"/>
      <c r="AL15151" s="3"/>
      <c r="AM15151" s="3"/>
      <c r="AN15151" s="5"/>
      <c r="AO15151" s="5"/>
      <c r="AP15151" s="5"/>
      <c r="AQ15151" s="5"/>
      <c r="AR15151" s="5"/>
      <c r="AS15151" s="5"/>
      <c r="AT15151" s="3"/>
      <c r="AU15151" s="5"/>
      <c r="AV15151" s="3"/>
      <c r="AW15151" s="3"/>
      <c r="AX15151" s="3"/>
      <c r="AY15151" s="3"/>
      <c r="AZ15151" s="3"/>
      <c r="BA15151" s="3"/>
      <c r="BB15151" s="3"/>
      <c r="BC15151" s="3"/>
      <c r="BD15151" s="3"/>
      <c r="BE15151" s="3"/>
    </row>
    <row r="15152" spans="1:57" x14ac:dyDescent="0.25">
      <c r="A15152" s="2"/>
      <c r="B15152" s="5"/>
      <c r="C15152" s="5"/>
      <c r="D15152" s="5"/>
      <c r="E15152" s="5"/>
      <c r="F15152" s="5"/>
      <c r="G15152" s="5"/>
      <c r="H15152" s="5"/>
      <c r="I15152" s="3"/>
      <c r="J15152" s="5"/>
      <c r="K15152" s="5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G15152" s="3"/>
      <c r="AH15152" s="3"/>
      <c r="AI15152" s="3"/>
      <c r="AJ15152" s="5"/>
      <c r="AK15152" s="5"/>
      <c r="AL15152" s="3"/>
      <c r="AM15152" s="3"/>
      <c r="AN15152" s="5"/>
      <c r="AO15152" s="5"/>
      <c r="AP15152" s="5"/>
      <c r="AQ15152" s="5"/>
      <c r="AR15152" s="5"/>
      <c r="AS15152" s="5"/>
      <c r="AT15152" s="3"/>
      <c r="AU15152" s="5"/>
      <c r="AV15152" s="3"/>
      <c r="AW15152" s="3"/>
      <c r="AX15152" s="3"/>
      <c r="AY15152" s="3"/>
      <c r="AZ15152" s="3"/>
      <c r="BA15152" s="3"/>
      <c r="BB15152" s="3"/>
      <c r="BC15152" s="3"/>
      <c r="BD15152" s="3"/>
      <c r="BE15152" s="3"/>
    </row>
    <row r="15153" spans="1:57" x14ac:dyDescent="0.25">
      <c r="A15153" s="2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G15153" s="3"/>
      <c r="AH15153" s="3"/>
      <c r="AI15153" s="3"/>
      <c r="AJ15153" s="5"/>
      <c r="AK15153" s="5"/>
      <c r="AL15153" s="3"/>
      <c r="AM15153" s="3"/>
      <c r="AN15153" s="5"/>
      <c r="AO15153" s="5"/>
      <c r="AP15153" s="5"/>
      <c r="AQ15153" s="5"/>
      <c r="AR15153" s="5"/>
      <c r="AS15153" s="5"/>
      <c r="AT15153" s="3"/>
      <c r="AU15153" s="5"/>
      <c r="AV15153" s="3"/>
      <c r="AW15153" s="3"/>
      <c r="AX15153" s="3"/>
      <c r="AY15153" s="3"/>
      <c r="AZ15153" s="3"/>
      <c r="BA15153" s="3"/>
      <c r="BB15153" s="3"/>
      <c r="BC15153" s="3"/>
      <c r="BD15153" s="3"/>
      <c r="BE15153" s="3"/>
    </row>
    <row r="15154" spans="1:57" x14ac:dyDescent="0.25">
      <c r="A15154" s="2"/>
      <c r="B15154" s="5"/>
      <c r="C15154" s="5"/>
      <c r="D15154" s="5"/>
      <c r="E15154" s="5"/>
      <c r="F15154" s="5"/>
      <c r="G15154" s="5"/>
      <c r="H15154" s="5"/>
      <c r="I15154" s="5"/>
      <c r="J15154" s="5"/>
      <c r="K15154" s="5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G15154" s="3"/>
      <c r="AH15154" s="3"/>
      <c r="AI15154" s="3"/>
      <c r="AJ15154" s="5"/>
      <c r="AK15154" s="5"/>
      <c r="AL15154" s="3"/>
      <c r="AM15154" s="3"/>
      <c r="AN15154" s="5"/>
      <c r="AO15154" s="5"/>
      <c r="AP15154" s="5"/>
      <c r="AQ15154" s="5"/>
      <c r="AR15154" s="5"/>
      <c r="AS15154" s="5"/>
      <c r="AT15154" s="3"/>
      <c r="AU15154" s="5"/>
      <c r="AV15154" s="3"/>
      <c r="AW15154" s="3"/>
      <c r="AX15154" s="3"/>
      <c r="AY15154" s="3"/>
      <c r="AZ15154" s="3"/>
      <c r="BA15154" s="3"/>
      <c r="BB15154" s="3"/>
      <c r="BC15154" s="3"/>
      <c r="BD15154" s="3"/>
      <c r="BE15154" s="3"/>
    </row>
    <row r="15155" spans="1:57" x14ac:dyDescent="0.25">
      <c r="A15155" s="2"/>
      <c r="B15155" s="5"/>
      <c r="C15155" s="5"/>
      <c r="D15155" s="5"/>
      <c r="E15155" s="5"/>
      <c r="F15155" s="5"/>
      <c r="G15155" s="5"/>
      <c r="H15155" s="5"/>
      <c r="I15155" s="5"/>
      <c r="J15155" s="5"/>
      <c r="K15155" s="5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G15155" s="3"/>
      <c r="AH15155" s="3"/>
      <c r="AI15155" s="3"/>
      <c r="AJ15155" s="5"/>
      <c r="AK15155" s="5"/>
      <c r="AL15155" s="3"/>
      <c r="AM15155" s="3"/>
      <c r="AN15155" s="5"/>
      <c r="AO15155" s="5"/>
      <c r="AP15155" s="5"/>
      <c r="AQ15155" s="5"/>
      <c r="AR15155" s="5"/>
      <c r="AS15155" s="5"/>
      <c r="AT15155" s="3"/>
      <c r="AU15155" s="5"/>
      <c r="AV15155" s="3"/>
      <c r="AW15155" s="3"/>
      <c r="AX15155" s="3"/>
      <c r="AY15155" s="3"/>
      <c r="AZ15155" s="3"/>
      <c r="BA15155" s="3"/>
      <c r="BB15155" s="3"/>
      <c r="BC15155" s="3"/>
      <c r="BD15155" s="3"/>
      <c r="BE15155" s="3"/>
    </row>
    <row r="15156" spans="1:57" x14ac:dyDescent="0.25">
      <c r="A15156" s="2"/>
      <c r="B15156" s="5"/>
      <c r="C15156" s="5"/>
      <c r="D15156" s="5"/>
      <c r="E15156" s="5"/>
      <c r="F15156" s="5"/>
      <c r="G15156" s="5"/>
      <c r="H15156" s="5"/>
      <c r="I15156" s="5"/>
      <c r="J15156" s="5"/>
      <c r="K15156" s="5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G15156" s="3"/>
      <c r="AH15156" s="3"/>
      <c r="AI15156" s="3"/>
      <c r="AJ15156" s="5"/>
      <c r="AK15156" s="5"/>
      <c r="AL15156" s="3"/>
      <c r="AM15156" s="3"/>
      <c r="AN15156" s="5"/>
      <c r="AO15156" s="5"/>
      <c r="AP15156" s="5"/>
      <c r="AQ15156" s="5"/>
      <c r="AR15156" s="5"/>
      <c r="AS15156" s="5"/>
      <c r="AT15156" s="3"/>
      <c r="AU15156" s="5"/>
      <c r="AV15156" s="3"/>
      <c r="AW15156" s="3"/>
      <c r="AX15156" s="3"/>
      <c r="AY15156" s="3"/>
      <c r="AZ15156" s="3"/>
      <c r="BA15156" s="3"/>
      <c r="BB15156" s="3"/>
      <c r="BC15156" s="3"/>
      <c r="BD15156" s="3"/>
      <c r="BE15156" s="3"/>
    </row>
    <row r="15157" spans="1:57" x14ac:dyDescent="0.25">
      <c r="A15157" s="2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G15157" s="3"/>
      <c r="AH15157" s="3"/>
      <c r="AI15157" s="3"/>
      <c r="AJ15157" s="5"/>
      <c r="AK15157" s="5"/>
      <c r="AL15157" s="3"/>
      <c r="AM15157" s="3"/>
      <c r="AN15157" s="5"/>
      <c r="AO15157" s="5"/>
      <c r="AP15157" s="5"/>
      <c r="AQ15157" s="5"/>
      <c r="AR15157" s="5"/>
      <c r="AS15157" s="5"/>
      <c r="AT15157" s="3"/>
      <c r="AU15157" s="5"/>
      <c r="AV15157" s="3"/>
      <c r="AW15157" s="3"/>
      <c r="AX15157" s="3"/>
      <c r="AY15157" s="3"/>
      <c r="AZ15157" s="3"/>
      <c r="BA15157" s="3"/>
      <c r="BB15157" s="3"/>
      <c r="BC15157" s="3"/>
      <c r="BD15157" s="3"/>
      <c r="BE15157" s="3"/>
    </row>
    <row r="15158" spans="1:57" x14ac:dyDescent="0.25">
      <c r="A15158" s="2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G15158" s="3"/>
      <c r="AH15158" s="3"/>
      <c r="AI15158" s="3"/>
      <c r="AJ15158" s="5"/>
      <c r="AK15158" s="5"/>
      <c r="AL15158" s="3"/>
      <c r="AM15158" s="3"/>
      <c r="AN15158" s="5"/>
      <c r="AO15158" s="5"/>
      <c r="AP15158" s="5"/>
      <c r="AQ15158" s="5"/>
      <c r="AR15158" s="5"/>
      <c r="AS15158" s="5"/>
      <c r="AT15158" s="3"/>
      <c r="AU15158" s="5"/>
      <c r="AV15158" s="3"/>
      <c r="AW15158" s="3"/>
      <c r="AX15158" s="3"/>
      <c r="AY15158" s="3"/>
      <c r="AZ15158" s="3"/>
      <c r="BA15158" s="3"/>
      <c r="BB15158" s="3"/>
      <c r="BC15158" s="3"/>
      <c r="BD15158" s="3"/>
      <c r="BE15158" s="3"/>
    </row>
    <row r="15159" spans="1:57" x14ac:dyDescent="0.25">
      <c r="A15159" s="2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G15159" s="3"/>
      <c r="AH15159" s="3"/>
      <c r="AI15159" s="3"/>
      <c r="AJ15159" s="5"/>
      <c r="AK15159" s="5"/>
      <c r="AL15159" s="3"/>
      <c r="AM15159" s="3"/>
      <c r="AN15159" s="5"/>
      <c r="AO15159" s="5"/>
      <c r="AP15159" s="5"/>
      <c r="AQ15159" s="5"/>
      <c r="AR15159" s="5"/>
      <c r="AS15159" s="5"/>
      <c r="AT15159" s="3"/>
      <c r="AU15159" s="5"/>
      <c r="AV15159" s="3"/>
      <c r="AW15159" s="3"/>
      <c r="AX15159" s="3"/>
      <c r="AY15159" s="3"/>
      <c r="AZ15159" s="3"/>
      <c r="BA15159" s="3"/>
      <c r="BB15159" s="3"/>
      <c r="BC15159" s="3"/>
      <c r="BD15159" s="3"/>
      <c r="BE15159" s="3"/>
    </row>
    <row r="15160" spans="1:57" x14ac:dyDescent="0.25">
      <c r="A15160" s="2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G15160" s="3"/>
      <c r="AH15160" s="3"/>
      <c r="AI15160" s="3"/>
      <c r="AJ15160" s="5"/>
      <c r="AK15160" s="5"/>
      <c r="AL15160" s="3"/>
      <c r="AM15160" s="3"/>
      <c r="AN15160" s="5"/>
      <c r="AO15160" s="5"/>
      <c r="AP15160" s="5"/>
      <c r="AQ15160" s="5"/>
      <c r="AR15160" s="5"/>
      <c r="AS15160" s="5"/>
      <c r="AT15160" s="3"/>
      <c r="AU15160" s="5"/>
      <c r="AV15160" s="3"/>
      <c r="AW15160" s="3"/>
      <c r="AX15160" s="3"/>
      <c r="AY15160" s="3"/>
      <c r="AZ15160" s="3"/>
      <c r="BA15160" s="3"/>
      <c r="BB15160" s="3"/>
      <c r="BC15160" s="3"/>
      <c r="BD15160" s="3"/>
      <c r="BE15160" s="3"/>
    </row>
    <row r="15161" spans="1:57" x14ac:dyDescent="0.25">
      <c r="A15161" s="2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G15161" s="3"/>
      <c r="AH15161" s="3"/>
      <c r="AI15161" s="3"/>
      <c r="AJ15161" s="5"/>
      <c r="AK15161" s="5"/>
      <c r="AL15161" s="3"/>
      <c r="AM15161" s="3"/>
      <c r="AN15161" s="5"/>
      <c r="AO15161" s="5"/>
      <c r="AP15161" s="5"/>
      <c r="AQ15161" s="5"/>
      <c r="AR15161" s="5"/>
      <c r="AS15161" s="5"/>
      <c r="AT15161" s="3"/>
      <c r="AU15161" s="5"/>
      <c r="AV15161" s="3"/>
      <c r="AW15161" s="3"/>
      <c r="AX15161" s="3"/>
      <c r="AY15161" s="3"/>
      <c r="AZ15161" s="3"/>
      <c r="BA15161" s="3"/>
      <c r="BB15161" s="3"/>
      <c r="BC15161" s="3"/>
      <c r="BD15161" s="3"/>
      <c r="BE15161" s="3"/>
    </row>
    <row r="15162" spans="1:57" x14ac:dyDescent="0.25">
      <c r="A15162" s="2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G15162" s="3"/>
      <c r="AH15162" s="3"/>
      <c r="AI15162" s="3"/>
      <c r="AJ15162" s="5"/>
      <c r="AK15162" s="5"/>
      <c r="AL15162" s="3"/>
      <c r="AM15162" s="3"/>
      <c r="AN15162" s="5"/>
      <c r="AO15162" s="5"/>
      <c r="AP15162" s="5"/>
      <c r="AQ15162" s="5"/>
      <c r="AR15162" s="5"/>
      <c r="AS15162" s="5"/>
      <c r="AT15162" s="3"/>
      <c r="AU15162" s="5"/>
      <c r="AV15162" s="3"/>
      <c r="AW15162" s="3"/>
      <c r="AX15162" s="3"/>
      <c r="AY15162" s="3"/>
      <c r="AZ15162" s="3"/>
      <c r="BA15162" s="3"/>
      <c r="BB15162" s="3"/>
      <c r="BC15162" s="3"/>
      <c r="BD15162" s="3"/>
      <c r="BE15162" s="3"/>
    </row>
    <row r="15163" spans="1:57" x14ac:dyDescent="0.25">
      <c r="A15163" s="2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G15163" s="3"/>
      <c r="AH15163" s="3"/>
      <c r="AI15163" s="3"/>
      <c r="AJ15163" s="5"/>
      <c r="AK15163" s="5"/>
      <c r="AL15163" s="3"/>
      <c r="AM15163" s="3"/>
      <c r="AN15163" s="5"/>
      <c r="AO15163" s="5"/>
      <c r="AP15163" s="5"/>
      <c r="AQ15163" s="5"/>
      <c r="AR15163" s="5"/>
      <c r="AS15163" s="5"/>
      <c r="AT15163" s="3"/>
      <c r="AU15163" s="5"/>
      <c r="AV15163" s="3"/>
      <c r="AW15163" s="3"/>
      <c r="AX15163" s="3"/>
      <c r="AY15163" s="3"/>
      <c r="AZ15163" s="3"/>
      <c r="BA15163" s="3"/>
      <c r="BB15163" s="3"/>
      <c r="BC15163" s="3"/>
      <c r="BD15163" s="3"/>
      <c r="BE15163" s="3"/>
    </row>
    <row r="15164" spans="1:57" x14ac:dyDescent="0.25">
      <c r="A15164" s="2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G15164" s="3"/>
      <c r="AH15164" s="3"/>
      <c r="AI15164" s="3"/>
      <c r="AJ15164" s="5"/>
      <c r="AK15164" s="5"/>
      <c r="AL15164" s="3"/>
      <c r="AM15164" s="3"/>
      <c r="AN15164" s="5"/>
      <c r="AO15164" s="5"/>
      <c r="AP15164" s="5"/>
      <c r="AQ15164" s="5"/>
      <c r="AR15164" s="5"/>
      <c r="AS15164" s="5"/>
      <c r="AT15164" s="3"/>
      <c r="AU15164" s="5"/>
      <c r="AV15164" s="3"/>
      <c r="AW15164" s="3"/>
      <c r="AX15164" s="3"/>
      <c r="AY15164" s="3"/>
      <c r="AZ15164" s="3"/>
      <c r="BA15164" s="3"/>
      <c r="BB15164" s="3"/>
      <c r="BC15164" s="3"/>
      <c r="BD15164" s="3"/>
      <c r="BE15164" s="3"/>
    </row>
    <row r="15165" spans="1:57" x14ac:dyDescent="0.25">
      <c r="A15165" s="2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G15165" s="3"/>
      <c r="AH15165" s="3"/>
      <c r="AI15165" s="3"/>
      <c r="AJ15165" s="5"/>
      <c r="AK15165" s="5"/>
      <c r="AL15165" s="3"/>
      <c r="AM15165" s="3"/>
      <c r="AN15165" s="5"/>
      <c r="AO15165" s="5"/>
      <c r="AP15165" s="5"/>
      <c r="AQ15165" s="5"/>
      <c r="AR15165" s="5"/>
      <c r="AS15165" s="5"/>
      <c r="AT15165" s="3"/>
      <c r="AU15165" s="5"/>
      <c r="AV15165" s="3"/>
      <c r="AW15165" s="3"/>
      <c r="AX15165" s="3"/>
      <c r="AY15165" s="3"/>
      <c r="AZ15165" s="3"/>
      <c r="BA15165" s="3"/>
      <c r="BB15165" s="3"/>
      <c r="BC15165" s="3"/>
      <c r="BD15165" s="3"/>
      <c r="BE15165" s="3"/>
    </row>
    <row r="15166" spans="1:57" x14ac:dyDescent="0.25">
      <c r="A15166" s="2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G15166" s="3"/>
      <c r="AH15166" s="3"/>
      <c r="AI15166" s="3"/>
      <c r="AJ15166" s="5"/>
      <c r="AK15166" s="5"/>
      <c r="AL15166" s="3"/>
      <c r="AM15166" s="3"/>
      <c r="AN15166" s="5"/>
      <c r="AO15166" s="5"/>
      <c r="AP15166" s="5"/>
      <c r="AQ15166" s="5"/>
      <c r="AR15166" s="5"/>
      <c r="AS15166" s="5"/>
      <c r="AT15166" s="3"/>
      <c r="AU15166" s="5"/>
      <c r="AV15166" s="3"/>
      <c r="AW15166" s="3"/>
      <c r="AX15166" s="3"/>
      <c r="AY15166" s="3"/>
      <c r="AZ15166" s="3"/>
      <c r="BA15166" s="3"/>
      <c r="BB15166" s="3"/>
      <c r="BC15166" s="3"/>
      <c r="BD15166" s="3"/>
      <c r="BE15166" s="3"/>
    </row>
    <row r="15167" spans="1:57" x14ac:dyDescent="0.25">
      <c r="A15167" s="2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G15167" s="3"/>
      <c r="AH15167" s="3"/>
      <c r="AI15167" s="3"/>
      <c r="AJ15167" s="5"/>
      <c r="AK15167" s="5"/>
      <c r="AL15167" s="3"/>
      <c r="AM15167" s="3"/>
      <c r="AN15167" s="5"/>
      <c r="AO15167" s="5"/>
      <c r="AP15167" s="5"/>
      <c r="AQ15167" s="5"/>
      <c r="AR15167" s="5"/>
      <c r="AS15167" s="5"/>
      <c r="AT15167" s="3"/>
      <c r="AU15167" s="5"/>
      <c r="AV15167" s="3"/>
      <c r="AW15167" s="3"/>
      <c r="AX15167" s="3"/>
      <c r="AY15167" s="3"/>
      <c r="AZ15167" s="3"/>
      <c r="BA15167" s="3"/>
      <c r="BB15167" s="3"/>
      <c r="BC15167" s="3"/>
      <c r="BD15167" s="3"/>
      <c r="BE15167" s="3"/>
    </row>
    <row r="15168" spans="1:57" x14ac:dyDescent="0.25">
      <c r="A15168" s="2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G15168" s="3"/>
      <c r="AH15168" s="3"/>
      <c r="AI15168" s="3"/>
      <c r="AJ15168" s="5"/>
      <c r="AK15168" s="5"/>
      <c r="AL15168" s="3"/>
      <c r="AM15168" s="3"/>
      <c r="AN15168" s="5"/>
      <c r="AO15168" s="5"/>
      <c r="AP15168" s="5"/>
      <c r="AQ15168" s="5"/>
      <c r="AR15168" s="5"/>
      <c r="AS15168" s="5"/>
      <c r="AT15168" s="3"/>
      <c r="AU15168" s="5"/>
      <c r="AV15168" s="3"/>
      <c r="AW15168" s="3"/>
      <c r="AX15168" s="3"/>
      <c r="AY15168" s="3"/>
      <c r="AZ15168" s="3"/>
      <c r="BA15168" s="3"/>
      <c r="BB15168" s="3"/>
      <c r="BC15168" s="3"/>
      <c r="BD15168" s="3"/>
      <c r="BE15168" s="3"/>
    </row>
    <row r="15169" spans="1:57" x14ac:dyDescent="0.25">
      <c r="A15169" s="2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G15169" s="3"/>
      <c r="AH15169" s="3"/>
      <c r="AI15169" s="3"/>
      <c r="AJ15169" s="5"/>
      <c r="AK15169" s="5"/>
      <c r="AL15169" s="3"/>
      <c r="AM15169" s="3"/>
      <c r="AN15169" s="5"/>
      <c r="AO15169" s="5"/>
      <c r="AP15169" s="5"/>
      <c r="AQ15169" s="5"/>
      <c r="AR15169" s="5"/>
      <c r="AS15169" s="5"/>
      <c r="AT15169" s="3"/>
      <c r="AU15169" s="5"/>
      <c r="AV15169" s="3"/>
      <c r="AW15169" s="3"/>
      <c r="AX15169" s="3"/>
      <c r="AY15169" s="3"/>
      <c r="AZ15169" s="3"/>
      <c r="BA15169" s="3"/>
      <c r="BB15169" s="3"/>
      <c r="BC15169" s="3"/>
      <c r="BD15169" s="3"/>
      <c r="BE15169" s="3"/>
    </row>
    <row r="15170" spans="1:57" x14ac:dyDescent="0.25">
      <c r="A15170" s="2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G15170" s="3"/>
      <c r="AH15170" s="3"/>
      <c r="AI15170" s="3"/>
      <c r="AJ15170" s="5"/>
      <c r="AK15170" s="5"/>
      <c r="AL15170" s="3"/>
      <c r="AM15170" s="3"/>
      <c r="AN15170" s="5"/>
      <c r="AO15170" s="5"/>
      <c r="AP15170" s="5"/>
      <c r="AQ15170" s="5"/>
      <c r="AR15170" s="5"/>
      <c r="AS15170" s="5"/>
      <c r="AT15170" s="3"/>
      <c r="AU15170" s="5"/>
      <c r="AV15170" s="3"/>
      <c r="AW15170" s="3"/>
      <c r="AX15170" s="3"/>
      <c r="AY15170" s="3"/>
      <c r="AZ15170" s="3"/>
      <c r="BA15170" s="3"/>
      <c r="BB15170" s="3"/>
      <c r="BC15170" s="3"/>
      <c r="BD15170" s="3"/>
      <c r="BE15170" s="3"/>
    </row>
    <row r="15171" spans="1:57" x14ac:dyDescent="0.25">
      <c r="A15171" s="2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G15171" s="3"/>
      <c r="AH15171" s="3"/>
      <c r="AI15171" s="3"/>
      <c r="AJ15171" s="5"/>
      <c r="AK15171" s="5"/>
      <c r="AL15171" s="3"/>
      <c r="AM15171" s="3"/>
      <c r="AN15171" s="5"/>
      <c r="AO15171" s="5"/>
      <c r="AP15171" s="5"/>
      <c r="AQ15171" s="5"/>
      <c r="AR15171" s="5"/>
      <c r="AS15171" s="5"/>
      <c r="AT15171" s="3"/>
      <c r="AU15171" s="5"/>
      <c r="AV15171" s="3"/>
      <c r="AW15171" s="3"/>
      <c r="AX15171" s="3"/>
      <c r="AY15171" s="3"/>
      <c r="AZ15171" s="3"/>
      <c r="BA15171" s="3"/>
      <c r="BB15171" s="3"/>
      <c r="BC15171" s="3"/>
      <c r="BD15171" s="3"/>
      <c r="BE15171" s="3"/>
    </row>
    <row r="15172" spans="1:57" x14ac:dyDescent="0.25">
      <c r="A15172" s="2"/>
      <c r="B15172" s="5"/>
      <c r="C15172" s="5"/>
      <c r="D15172" s="5"/>
      <c r="E15172" s="5"/>
      <c r="F15172" s="5"/>
      <c r="G15172" s="5"/>
      <c r="H15172" s="5"/>
      <c r="I15172" s="3"/>
      <c r="J15172" s="5"/>
      <c r="K15172" s="5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G15172" s="3"/>
      <c r="AH15172" s="3"/>
      <c r="AI15172" s="3"/>
      <c r="AJ15172" s="5"/>
      <c r="AK15172" s="5"/>
      <c r="AL15172" s="3"/>
      <c r="AM15172" s="3"/>
      <c r="AN15172" s="5"/>
      <c r="AO15172" s="5"/>
      <c r="AP15172" s="5"/>
      <c r="AQ15172" s="5"/>
      <c r="AR15172" s="5"/>
      <c r="AS15172" s="5"/>
      <c r="AT15172" s="3"/>
      <c r="AU15172" s="5"/>
      <c r="AV15172" s="3"/>
      <c r="AW15172" s="3"/>
      <c r="AX15172" s="3"/>
      <c r="AY15172" s="3"/>
      <c r="AZ15172" s="3"/>
      <c r="BA15172" s="3"/>
      <c r="BB15172" s="3"/>
      <c r="BC15172" s="3"/>
      <c r="BD15172" s="3"/>
      <c r="BE15172" s="3"/>
    </row>
    <row r="15173" spans="1:57" x14ac:dyDescent="0.25">
      <c r="A15173" s="2"/>
      <c r="B15173" s="5"/>
      <c r="C15173" s="5"/>
      <c r="D15173" s="5"/>
      <c r="E15173" s="5"/>
      <c r="F15173" s="5"/>
      <c r="G15173" s="5"/>
      <c r="H15173" s="5"/>
      <c r="I15173" s="3"/>
      <c r="J15173" s="5"/>
      <c r="K15173" s="5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G15173" s="3"/>
      <c r="AH15173" s="3"/>
      <c r="AI15173" s="3"/>
      <c r="AJ15173" s="5"/>
      <c r="AK15173" s="5"/>
      <c r="AL15173" s="3"/>
      <c r="AM15173" s="3"/>
      <c r="AN15173" s="5"/>
      <c r="AO15173" s="5"/>
      <c r="AP15173" s="5"/>
      <c r="AQ15173" s="5"/>
      <c r="AR15173" s="5"/>
      <c r="AS15173" s="5"/>
      <c r="AT15173" s="3"/>
      <c r="AU15173" s="5"/>
      <c r="AV15173" s="3"/>
      <c r="AW15173" s="3"/>
      <c r="AX15173" s="3"/>
      <c r="AY15173" s="3"/>
      <c r="AZ15173" s="3"/>
      <c r="BA15173" s="3"/>
      <c r="BB15173" s="3"/>
      <c r="BC15173" s="3"/>
      <c r="BD15173" s="3"/>
      <c r="BE15173" s="3"/>
    </row>
    <row r="15174" spans="1:57" x14ac:dyDescent="0.25">
      <c r="A15174" s="2"/>
      <c r="B15174" s="5"/>
      <c r="C15174" s="5"/>
      <c r="D15174" s="5"/>
      <c r="E15174" s="5"/>
      <c r="F15174" s="5"/>
      <c r="G15174" s="5"/>
      <c r="H15174" s="5"/>
      <c r="I15174" s="3"/>
      <c r="J15174" s="5"/>
      <c r="K15174" s="5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G15174" s="3"/>
      <c r="AH15174" s="3"/>
      <c r="AI15174" s="3"/>
      <c r="AJ15174" s="5"/>
      <c r="AK15174" s="5"/>
      <c r="AL15174" s="3"/>
      <c r="AM15174" s="3"/>
      <c r="AN15174" s="5"/>
      <c r="AO15174" s="5"/>
      <c r="AP15174" s="5"/>
      <c r="AQ15174" s="5"/>
      <c r="AR15174" s="5"/>
      <c r="AS15174" s="5"/>
      <c r="AT15174" s="3"/>
      <c r="AU15174" s="5"/>
      <c r="AV15174" s="3"/>
      <c r="AW15174" s="3"/>
      <c r="AX15174" s="3"/>
      <c r="AY15174" s="3"/>
      <c r="AZ15174" s="3"/>
      <c r="BA15174" s="3"/>
      <c r="BB15174" s="3"/>
      <c r="BC15174" s="3"/>
      <c r="BD15174" s="3"/>
      <c r="BE15174" s="3"/>
    </row>
    <row r="15175" spans="1:57" x14ac:dyDescent="0.25">
      <c r="A15175" s="2"/>
      <c r="B15175" s="5"/>
      <c r="C15175" s="5"/>
      <c r="D15175" s="5"/>
      <c r="E15175" s="5"/>
      <c r="F15175" s="5"/>
      <c r="G15175" s="5"/>
      <c r="H15175" s="5"/>
      <c r="I15175" s="3"/>
      <c r="J15175" s="5"/>
      <c r="K15175" s="5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G15175" s="3"/>
      <c r="AH15175" s="3"/>
      <c r="AI15175" s="3"/>
      <c r="AJ15175" s="5"/>
      <c r="AK15175" s="5"/>
      <c r="AL15175" s="3"/>
      <c r="AM15175" s="3"/>
      <c r="AN15175" s="5"/>
      <c r="AO15175" s="5"/>
      <c r="AP15175" s="5"/>
      <c r="AQ15175" s="5"/>
      <c r="AR15175" s="5"/>
      <c r="AS15175" s="5"/>
      <c r="AT15175" s="3"/>
      <c r="AU15175" s="5"/>
      <c r="AV15175" s="3"/>
      <c r="AW15175" s="3"/>
      <c r="AX15175" s="3"/>
      <c r="AY15175" s="3"/>
      <c r="AZ15175" s="3"/>
      <c r="BA15175" s="3"/>
      <c r="BB15175" s="3"/>
      <c r="BC15175" s="3"/>
      <c r="BD15175" s="3"/>
      <c r="BE15175" s="3"/>
    </row>
    <row r="15176" spans="1:57" x14ac:dyDescent="0.25">
      <c r="A15176" s="2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G15176" s="3"/>
      <c r="AH15176" s="3"/>
      <c r="AI15176" s="3"/>
      <c r="AJ15176" s="5"/>
      <c r="AK15176" s="5"/>
      <c r="AL15176" s="3"/>
      <c r="AM15176" s="3"/>
      <c r="AN15176" s="5"/>
      <c r="AO15176" s="5"/>
      <c r="AP15176" s="5"/>
      <c r="AQ15176" s="5"/>
      <c r="AR15176" s="5"/>
      <c r="AS15176" s="5"/>
      <c r="AT15176" s="3"/>
      <c r="AU15176" s="5"/>
      <c r="AV15176" s="3"/>
      <c r="AW15176" s="3"/>
      <c r="AX15176" s="3"/>
      <c r="AY15176" s="3"/>
      <c r="AZ15176" s="3"/>
      <c r="BA15176" s="3"/>
      <c r="BB15176" s="3"/>
      <c r="BC15176" s="3"/>
      <c r="BD15176" s="3"/>
      <c r="BE15176" s="3"/>
    </row>
    <row r="15177" spans="1:57" x14ac:dyDescent="0.25">
      <c r="A15177" s="2"/>
      <c r="B15177" s="5"/>
      <c r="C15177" s="5"/>
      <c r="D15177" s="5"/>
      <c r="E15177" s="5"/>
      <c r="F15177" s="5"/>
      <c r="G15177" s="5"/>
      <c r="H15177" s="5"/>
      <c r="I15177" s="3"/>
      <c r="J15177" s="5"/>
      <c r="K15177" s="5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G15177" s="3"/>
      <c r="AH15177" s="3"/>
      <c r="AI15177" s="3"/>
      <c r="AJ15177" s="5"/>
      <c r="AK15177" s="5"/>
      <c r="AL15177" s="3"/>
      <c r="AM15177" s="3"/>
      <c r="AN15177" s="5"/>
      <c r="AO15177" s="5"/>
      <c r="AP15177" s="5"/>
      <c r="AQ15177" s="5"/>
      <c r="AR15177" s="5"/>
      <c r="AS15177" s="5"/>
      <c r="AT15177" s="3"/>
      <c r="AU15177" s="5"/>
      <c r="AV15177" s="3"/>
      <c r="AW15177" s="3"/>
      <c r="AX15177" s="3"/>
      <c r="AY15177" s="3"/>
      <c r="AZ15177" s="3"/>
      <c r="BA15177" s="3"/>
      <c r="BB15177" s="3"/>
      <c r="BC15177" s="3"/>
      <c r="BD15177" s="3"/>
      <c r="BE15177" s="3"/>
    </row>
    <row r="15178" spans="1:57" x14ac:dyDescent="0.25">
      <c r="A15178" s="2"/>
      <c r="B15178" s="5"/>
      <c r="C15178" s="5"/>
      <c r="D15178" s="5"/>
      <c r="E15178" s="5"/>
      <c r="F15178" s="5"/>
      <c r="G15178" s="5"/>
      <c r="H15178" s="5"/>
      <c r="I15178" s="3"/>
      <c r="J15178" s="5"/>
      <c r="K15178" s="5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G15178" s="3"/>
      <c r="AH15178" s="3"/>
      <c r="AI15178" s="3"/>
      <c r="AJ15178" s="5"/>
      <c r="AK15178" s="5"/>
      <c r="AL15178" s="3"/>
      <c r="AM15178" s="3"/>
      <c r="AN15178" s="5"/>
      <c r="AO15178" s="5"/>
      <c r="AP15178" s="5"/>
      <c r="AQ15178" s="5"/>
      <c r="AR15178" s="5"/>
      <c r="AS15178" s="5"/>
      <c r="AT15178" s="3"/>
      <c r="AU15178" s="5"/>
      <c r="AV15178" s="3"/>
      <c r="AW15178" s="3"/>
      <c r="AX15178" s="3"/>
      <c r="AY15178" s="3"/>
      <c r="AZ15178" s="3"/>
      <c r="BA15178" s="3"/>
      <c r="BB15178" s="3"/>
      <c r="BC15178" s="3"/>
      <c r="BD15178" s="3"/>
      <c r="BE15178" s="3"/>
    </row>
    <row r="15179" spans="1:57" x14ac:dyDescent="0.25">
      <c r="A15179" s="2"/>
      <c r="B15179" s="5"/>
      <c r="C15179" s="5"/>
      <c r="D15179" s="5"/>
      <c r="E15179" s="5"/>
      <c r="F15179" s="5"/>
      <c r="G15179" s="5"/>
      <c r="H15179" s="5"/>
      <c r="I15179" s="3"/>
      <c r="J15179" s="5"/>
      <c r="K15179" s="5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G15179" s="3"/>
      <c r="AH15179" s="3"/>
      <c r="AI15179" s="3"/>
      <c r="AJ15179" s="5"/>
      <c r="AK15179" s="5"/>
      <c r="AL15179" s="3"/>
      <c r="AM15179" s="3"/>
      <c r="AN15179" s="5"/>
      <c r="AO15179" s="5"/>
      <c r="AP15179" s="5"/>
      <c r="AQ15179" s="5"/>
      <c r="AR15179" s="5"/>
      <c r="AS15179" s="5"/>
      <c r="AT15179" s="3"/>
      <c r="AU15179" s="5"/>
      <c r="AV15179" s="3"/>
      <c r="AW15179" s="3"/>
      <c r="AX15179" s="3"/>
      <c r="AY15179" s="3"/>
      <c r="AZ15179" s="3"/>
      <c r="BA15179" s="3"/>
      <c r="BB15179" s="3"/>
      <c r="BC15179" s="3"/>
      <c r="BD15179" s="3"/>
      <c r="BE15179" s="3"/>
    </row>
    <row r="15180" spans="1:57" x14ac:dyDescent="0.25">
      <c r="A15180" s="2"/>
      <c r="B15180" s="5"/>
      <c r="C15180" s="5"/>
      <c r="D15180" s="5"/>
      <c r="E15180" s="5"/>
      <c r="F15180" s="5"/>
      <c r="G15180" s="5"/>
      <c r="H15180" s="5"/>
      <c r="I15180" s="3"/>
      <c r="J15180" s="5"/>
      <c r="K15180" s="5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G15180" s="3"/>
      <c r="AH15180" s="3"/>
      <c r="AI15180" s="3"/>
      <c r="AJ15180" s="5"/>
      <c r="AK15180" s="5"/>
      <c r="AL15180" s="3"/>
      <c r="AM15180" s="3"/>
      <c r="AN15180" s="5"/>
      <c r="AO15180" s="5"/>
      <c r="AP15180" s="5"/>
      <c r="AQ15180" s="5"/>
      <c r="AR15180" s="5"/>
      <c r="AS15180" s="5"/>
      <c r="AT15180" s="3"/>
      <c r="AU15180" s="5"/>
      <c r="AV15180" s="3"/>
      <c r="AW15180" s="3"/>
      <c r="AX15180" s="3"/>
      <c r="AY15180" s="3"/>
      <c r="AZ15180" s="3"/>
      <c r="BA15180" s="3"/>
      <c r="BB15180" s="3"/>
      <c r="BC15180" s="3"/>
      <c r="BD15180" s="3"/>
      <c r="BE15180" s="3"/>
    </row>
    <row r="15181" spans="1:57" x14ac:dyDescent="0.25">
      <c r="A15181" s="2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G15181" s="3"/>
      <c r="AH15181" s="3"/>
      <c r="AI15181" s="3"/>
      <c r="AJ15181" s="5"/>
      <c r="AK15181" s="5"/>
      <c r="AL15181" s="3"/>
      <c r="AM15181" s="3"/>
      <c r="AN15181" s="5"/>
      <c r="AO15181" s="5"/>
      <c r="AP15181" s="5"/>
      <c r="AQ15181" s="5"/>
      <c r="AR15181" s="5"/>
      <c r="AS15181" s="5"/>
      <c r="AT15181" s="3"/>
      <c r="AU15181" s="5"/>
      <c r="AV15181" s="3"/>
      <c r="AW15181" s="3"/>
      <c r="AX15181" s="3"/>
      <c r="AY15181" s="3"/>
      <c r="AZ15181" s="3"/>
      <c r="BA15181" s="3"/>
      <c r="BB15181" s="3"/>
      <c r="BC15181" s="3"/>
      <c r="BD15181" s="3"/>
      <c r="BE15181" s="3"/>
    </row>
    <row r="15182" spans="1:57" x14ac:dyDescent="0.25">
      <c r="A15182" s="2"/>
      <c r="B15182" s="5"/>
      <c r="C15182" s="5"/>
      <c r="D15182" s="5"/>
      <c r="E15182" s="5"/>
      <c r="F15182" s="5"/>
      <c r="G15182" s="5"/>
      <c r="H15182" s="5"/>
      <c r="I15182" s="3"/>
      <c r="J15182" s="5"/>
      <c r="K15182" s="5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G15182" s="3"/>
      <c r="AH15182" s="3"/>
      <c r="AI15182" s="3"/>
      <c r="AJ15182" s="5"/>
      <c r="AK15182" s="5"/>
      <c r="AL15182" s="3"/>
      <c r="AM15182" s="3"/>
      <c r="AN15182" s="5"/>
      <c r="AO15182" s="5"/>
      <c r="AP15182" s="5"/>
      <c r="AQ15182" s="5"/>
      <c r="AR15182" s="5"/>
      <c r="AS15182" s="5"/>
      <c r="AT15182" s="3"/>
      <c r="AU15182" s="5"/>
      <c r="AV15182" s="3"/>
      <c r="AW15182" s="3"/>
      <c r="AX15182" s="3"/>
      <c r="AY15182" s="3"/>
      <c r="AZ15182" s="3"/>
      <c r="BA15182" s="3"/>
      <c r="BB15182" s="3"/>
      <c r="BC15182" s="3"/>
      <c r="BD15182" s="3"/>
      <c r="BE15182" s="3"/>
    </row>
    <row r="15183" spans="1:57" x14ac:dyDescent="0.25">
      <c r="A15183" s="2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G15183" s="3"/>
      <c r="AH15183" s="3"/>
      <c r="AI15183" s="3"/>
      <c r="AJ15183" s="5"/>
      <c r="AK15183" s="5"/>
      <c r="AL15183" s="3"/>
      <c r="AM15183" s="3"/>
      <c r="AN15183" s="5"/>
      <c r="AO15183" s="5"/>
      <c r="AP15183" s="5"/>
      <c r="AQ15183" s="5"/>
      <c r="AR15183" s="5"/>
      <c r="AS15183" s="5"/>
      <c r="AT15183" s="3"/>
      <c r="AU15183" s="5"/>
      <c r="AV15183" s="3"/>
      <c r="AW15183" s="3"/>
      <c r="AX15183" s="3"/>
      <c r="AY15183" s="3"/>
      <c r="AZ15183" s="3"/>
      <c r="BA15183" s="3"/>
      <c r="BB15183" s="3"/>
      <c r="BC15183" s="3"/>
      <c r="BD15183" s="3"/>
      <c r="BE15183" s="3"/>
    </row>
    <row r="15184" spans="1:57" x14ac:dyDescent="0.25">
      <c r="A15184" s="2"/>
      <c r="B15184" s="5"/>
      <c r="C15184" s="5"/>
      <c r="D15184" s="5"/>
      <c r="E15184" s="5"/>
      <c r="F15184" s="5"/>
      <c r="G15184" s="5"/>
      <c r="H15184" s="5"/>
      <c r="I15184" s="3"/>
      <c r="J15184" s="5"/>
      <c r="K15184" s="5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G15184" s="3"/>
      <c r="AH15184" s="3"/>
      <c r="AI15184" s="3"/>
      <c r="AJ15184" s="5"/>
      <c r="AK15184" s="5"/>
      <c r="AL15184" s="3"/>
      <c r="AM15184" s="3"/>
      <c r="AN15184" s="5"/>
      <c r="AO15184" s="5"/>
      <c r="AP15184" s="5"/>
      <c r="AQ15184" s="5"/>
      <c r="AR15184" s="5"/>
      <c r="AS15184" s="5"/>
      <c r="AT15184" s="3"/>
      <c r="AU15184" s="5"/>
      <c r="AV15184" s="3"/>
      <c r="AW15184" s="3"/>
      <c r="AX15184" s="3"/>
      <c r="AY15184" s="3"/>
      <c r="AZ15184" s="3"/>
      <c r="BA15184" s="3"/>
      <c r="BB15184" s="3"/>
      <c r="BC15184" s="3"/>
      <c r="BD15184" s="3"/>
      <c r="BE15184" s="3"/>
    </row>
    <row r="15185" spans="1:57" x14ac:dyDescent="0.25">
      <c r="A15185" s="2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G15185" s="3"/>
      <c r="AH15185" s="3"/>
      <c r="AI15185" s="3"/>
      <c r="AJ15185" s="5"/>
      <c r="AK15185" s="5"/>
      <c r="AL15185" s="3"/>
      <c r="AM15185" s="3"/>
      <c r="AN15185" s="5"/>
      <c r="AO15185" s="5"/>
      <c r="AP15185" s="5"/>
      <c r="AQ15185" s="5"/>
      <c r="AR15185" s="5"/>
      <c r="AS15185" s="5"/>
      <c r="AT15185" s="3"/>
      <c r="AU15185" s="5"/>
      <c r="AV15185" s="3"/>
      <c r="AW15185" s="3"/>
      <c r="AX15185" s="3"/>
      <c r="AY15185" s="3"/>
      <c r="AZ15185" s="3"/>
      <c r="BA15185" s="3"/>
      <c r="BB15185" s="3"/>
      <c r="BC15185" s="3"/>
      <c r="BD15185" s="3"/>
      <c r="BE15185" s="3"/>
    </row>
    <row r="15186" spans="1:57" x14ac:dyDescent="0.25">
      <c r="A15186" s="2"/>
      <c r="B15186" s="5"/>
      <c r="C15186" s="5"/>
      <c r="D15186" s="5"/>
      <c r="E15186" s="5"/>
      <c r="F15186" s="5"/>
      <c r="G15186" s="5"/>
      <c r="H15186" s="5"/>
      <c r="I15186" s="3"/>
      <c r="J15186" s="5"/>
      <c r="K15186" s="5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G15186" s="3"/>
      <c r="AH15186" s="3"/>
      <c r="AI15186" s="3"/>
      <c r="AJ15186" s="5"/>
      <c r="AK15186" s="5"/>
      <c r="AL15186" s="3"/>
      <c r="AM15186" s="3"/>
      <c r="AN15186" s="5"/>
      <c r="AO15186" s="5"/>
      <c r="AP15186" s="5"/>
      <c r="AQ15186" s="5"/>
      <c r="AR15186" s="5"/>
      <c r="AS15186" s="5"/>
      <c r="AT15186" s="3"/>
      <c r="AU15186" s="5"/>
      <c r="AV15186" s="3"/>
      <c r="AW15186" s="3"/>
      <c r="AX15186" s="3"/>
      <c r="AY15186" s="3"/>
      <c r="AZ15186" s="3"/>
      <c r="BA15186" s="3"/>
      <c r="BB15186" s="3"/>
      <c r="BC15186" s="3"/>
      <c r="BD15186" s="3"/>
      <c r="BE15186" s="3"/>
    </row>
    <row r="15187" spans="1:57" x14ac:dyDescent="0.25">
      <c r="A15187" s="2"/>
      <c r="B15187" s="5"/>
      <c r="C15187" s="5"/>
      <c r="D15187" s="5"/>
      <c r="E15187" s="5"/>
      <c r="F15187" s="5"/>
      <c r="G15187" s="5"/>
      <c r="H15187" s="5"/>
      <c r="I15187" s="3"/>
      <c r="J15187" s="5"/>
      <c r="K15187" s="5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G15187" s="3"/>
      <c r="AH15187" s="3"/>
      <c r="AI15187" s="3"/>
      <c r="AJ15187" s="5"/>
      <c r="AK15187" s="5"/>
      <c r="AL15187" s="3"/>
      <c r="AM15187" s="3"/>
      <c r="AN15187" s="5"/>
      <c r="AO15187" s="5"/>
      <c r="AP15187" s="5"/>
      <c r="AQ15187" s="5"/>
      <c r="AR15187" s="5"/>
      <c r="AS15187" s="5"/>
      <c r="AT15187" s="3"/>
      <c r="AU15187" s="5"/>
      <c r="AV15187" s="3"/>
      <c r="AW15187" s="3"/>
      <c r="AX15187" s="3"/>
      <c r="AY15187" s="3"/>
      <c r="AZ15187" s="3"/>
      <c r="BA15187" s="3"/>
      <c r="BB15187" s="3"/>
      <c r="BC15187" s="3"/>
      <c r="BD15187" s="3"/>
      <c r="BE15187" s="3"/>
    </row>
    <row r="15188" spans="1:57" x14ac:dyDescent="0.25">
      <c r="A15188" s="2"/>
      <c r="B15188" s="5"/>
      <c r="C15188" s="5"/>
      <c r="D15188" s="5"/>
      <c r="E15188" s="5"/>
      <c r="F15188" s="5"/>
      <c r="G15188" s="5"/>
      <c r="H15188" s="5"/>
      <c r="I15188" s="3"/>
      <c r="J15188" s="5"/>
      <c r="K15188" s="5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G15188" s="3"/>
      <c r="AH15188" s="3"/>
      <c r="AI15188" s="3"/>
      <c r="AJ15188" s="5"/>
      <c r="AK15188" s="5"/>
      <c r="AL15188" s="3"/>
      <c r="AM15188" s="3"/>
      <c r="AN15188" s="5"/>
      <c r="AO15188" s="5"/>
      <c r="AP15188" s="5"/>
      <c r="AQ15188" s="5"/>
      <c r="AR15188" s="5"/>
      <c r="AS15188" s="5"/>
      <c r="AT15188" s="3"/>
      <c r="AU15188" s="5"/>
      <c r="AV15188" s="3"/>
      <c r="AW15188" s="3"/>
      <c r="AX15188" s="3"/>
      <c r="AY15188" s="3"/>
      <c r="AZ15188" s="3"/>
      <c r="BA15188" s="3"/>
      <c r="BB15188" s="3"/>
      <c r="BC15188" s="3"/>
      <c r="BD15188" s="3"/>
      <c r="BE15188" s="3"/>
    </row>
    <row r="15189" spans="1:57" x14ac:dyDescent="0.25">
      <c r="A15189" s="2"/>
      <c r="B15189" s="5"/>
      <c r="C15189" s="5"/>
      <c r="D15189" s="5"/>
      <c r="E15189" s="5"/>
      <c r="F15189" s="5"/>
      <c r="G15189" s="5"/>
      <c r="H15189" s="5"/>
      <c r="I15189" s="3"/>
      <c r="J15189" s="5"/>
      <c r="K15189" s="5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G15189" s="3"/>
      <c r="AH15189" s="3"/>
      <c r="AI15189" s="3"/>
      <c r="AJ15189" s="5"/>
      <c r="AK15189" s="5"/>
      <c r="AL15189" s="3"/>
      <c r="AM15189" s="3"/>
      <c r="AN15189" s="5"/>
      <c r="AO15189" s="5"/>
      <c r="AP15189" s="5"/>
      <c r="AQ15189" s="5"/>
      <c r="AR15189" s="5"/>
      <c r="AS15189" s="5"/>
      <c r="AT15189" s="3"/>
      <c r="AU15189" s="5"/>
      <c r="AV15189" s="3"/>
      <c r="AW15189" s="3"/>
      <c r="AX15189" s="3"/>
      <c r="AY15189" s="3"/>
      <c r="AZ15189" s="3"/>
      <c r="BA15189" s="3"/>
      <c r="BB15189" s="3"/>
      <c r="BC15189" s="3"/>
      <c r="BD15189" s="3"/>
      <c r="BE15189" s="3"/>
    </row>
    <row r="15190" spans="1:57" x14ac:dyDescent="0.25">
      <c r="A15190" s="2"/>
      <c r="B15190" s="5"/>
      <c r="C15190" s="5"/>
      <c r="D15190" s="5"/>
      <c r="E15190" s="5"/>
      <c r="F15190" s="5"/>
      <c r="G15190" s="5"/>
      <c r="H15190" s="5"/>
      <c r="I15190" s="3"/>
      <c r="J15190" s="5"/>
      <c r="K15190" s="5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G15190" s="3"/>
      <c r="AH15190" s="3"/>
      <c r="AI15190" s="3"/>
      <c r="AJ15190" s="5"/>
      <c r="AK15190" s="5"/>
      <c r="AL15190" s="3"/>
      <c r="AM15190" s="3"/>
      <c r="AN15190" s="5"/>
      <c r="AO15190" s="5"/>
      <c r="AP15190" s="5"/>
      <c r="AQ15190" s="5"/>
      <c r="AR15190" s="5"/>
      <c r="AS15190" s="5"/>
      <c r="AT15190" s="3"/>
      <c r="AU15190" s="5"/>
      <c r="AV15190" s="3"/>
      <c r="AW15190" s="3"/>
      <c r="AX15190" s="3"/>
      <c r="AY15190" s="3"/>
      <c r="AZ15190" s="3"/>
      <c r="BA15190" s="3"/>
      <c r="BB15190" s="3"/>
      <c r="BC15190" s="3"/>
      <c r="BD15190" s="3"/>
      <c r="BE15190" s="3"/>
    </row>
    <row r="15191" spans="1:57" x14ac:dyDescent="0.25">
      <c r="A15191" s="2"/>
      <c r="B15191" s="5"/>
      <c r="C15191" s="5"/>
      <c r="D15191" s="5"/>
      <c r="E15191" s="5"/>
      <c r="F15191" s="5"/>
      <c r="G15191" s="5"/>
      <c r="H15191" s="5"/>
      <c r="I15191" s="3"/>
      <c r="J15191" s="5"/>
      <c r="K15191" s="5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G15191" s="3"/>
      <c r="AH15191" s="3"/>
      <c r="AI15191" s="3"/>
      <c r="AJ15191" s="5"/>
      <c r="AK15191" s="5"/>
      <c r="AL15191" s="3"/>
      <c r="AM15191" s="3"/>
      <c r="AN15191" s="5"/>
      <c r="AO15191" s="5"/>
      <c r="AP15191" s="5"/>
      <c r="AQ15191" s="5"/>
      <c r="AR15191" s="5"/>
      <c r="AS15191" s="5"/>
      <c r="AT15191" s="3"/>
      <c r="AU15191" s="5"/>
      <c r="AV15191" s="3"/>
      <c r="AW15191" s="3"/>
      <c r="AX15191" s="3"/>
      <c r="AY15191" s="3"/>
      <c r="AZ15191" s="3"/>
      <c r="BA15191" s="3"/>
      <c r="BB15191" s="3"/>
      <c r="BC15191" s="3"/>
      <c r="BD15191" s="3"/>
      <c r="BE15191" s="3"/>
    </row>
    <row r="15192" spans="1:57" x14ac:dyDescent="0.25">
      <c r="A15192" s="2"/>
      <c r="B15192" s="5"/>
      <c r="C15192" s="5"/>
      <c r="D15192" s="5"/>
      <c r="E15192" s="5"/>
      <c r="F15192" s="5"/>
      <c r="G15192" s="5"/>
      <c r="H15192" s="5"/>
      <c r="I15192" s="3"/>
      <c r="J15192" s="5"/>
      <c r="K15192" s="5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G15192" s="3"/>
      <c r="AH15192" s="3"/>
      <c r="AI15192" s="3"/>
      <c r="AJ15192" s="5"/>
      <c r="AK15192" s="5"/>
      <c r="AL15192" s="3"/>
      <c r="AM15192" s="3"/>
      <c r="AN15192" s="5"/>
      <c r="AO15192" s="5"/>
      <c r="AP15192" s="5"/>
      <c r="AQ15192" s="5"/>
      <c r="AR15192" s="5"/>
      <c r="AS15192" s="5"/>
      <c r="AT15192" s="3"/>
      <c r="AU15192" s="5"/>
      <c r="AV15192" s="3"/>
      <c r="AW15192" s="3"/>
      <c r="AX15192" s="3"/>
      <c r="AY15192" s="3"/>
      <c r="AZ15192" s="3"/>
      <c r="BA15192" s="3"/>
      <c r="BB15192" s="3"/>
      <c r="BC15192" s="3"/>
      <c r="BD15192" s="3"/>
      <c r="BE15192" s="3"/>
    </row>
    <row r="15193" spans="1:57" x14ac:dyDescent="0.25">
      <c r="A15193" s="2"/>
      <c r="B15193" s="5"/>
      <c r="C15193" s="5"/>
      <c r="D15193" s="5"/>
      <c r="E15193" s="5"/>
      <c r="F15193" s="5"/>
      <c r="G15193" s="5"/>
      <c r="H15193" s="5"/>
      <c r="I15193" s="5"/>
      <c r="J15193" s="5"/>
      <c r="K15193" s="5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G15193" s="3"/>
      <c r="AH15193" s="3"/>
      <c r="AI15193" s="3"/>
      <c r="AJ15193" s="5"/>
      <c r="AK15193" s="5"/>
      <c r="AL15193" s="3"/>
      <c r="AM15193" s="3"/>
      <c r="AN15193" s="5"/>
      <c r="AO15193" s="5"/>
      <c r="AP15193" s="5"/>
      <c r="AQ15193" s="5"/>
      <c r="AR15193" s="5"/>
      <c r="AS15193" s="5"/>
      <c r="AT15193" s="3"/>
      <c r="AU15193" s="5"/>
      <c r="AV15193" s="3"/>
      <c r="AW15193" s="3"/>
      <c r="AX15193" s="3"/>
      <c r="AY15193" s="3"/>
      <c r="AZ15193" s="3"/>
      <c r="BA15193" s="3"/>
      <c r="BB15193" s="3"/>
      <c r="BC15193" s="3"/>
      <c r="BD15193" s="3"/>
      <c r="BE15193" s="3"/>
    </row>
    <row r="15194" spans="1:57" x14ac:dyDescent="0.25">
      <c r="A15194" s="2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G15194" s="3"/>
      <c r="AH15194" s="3"/>
      <c r="AI15194" s="3"/>
      <c r="AJ15194" s="5"/>
      <c r="AK15194" s="5"/>
      <c r="AL15194" s="3"/>
      <c r="AM15194" s="3"/>
      <c r="AN15194" s="5"/>
      <c r="AO15194" s="5"/>
      <c r="AP15194" s="5"/>
      <c r="AQ15194" s="5"/>
      <c r="AR15194" s="5"/>
      <c r="AS15194" s="3"/>
      <c r="AT15194" s="3"/>
      <c r="AU15194" s="5"/>
      <c r="AV15194" s="3"/>
      <c r="AW15194" s="3"/>
      <c r="AX15194" s="3"/>
      <c r="AY15194" s="3"/>
      <c r="AZ15194" s="3"/>
      <c r="BA15194" s="3"/>
      <c r="BB15194" s="3"/>
      <c r="BC15194" s="3"/>
      <c r="BD15194" s="3"/>
      <c r="BE15194" s="3"/>
    </row>
    <row r="15195" spans="1:57" x14ac:dyDescent="0.25">
      <c r="A15195" s="2"/>
      <c r="B15195" s="5"/>
      <c r="C15195" s="5"/>
      <c r="D15195" s="5"/>
      <c r="E15195" s="5"/>
      <c r="F15195" s="5"/>
      <c r="G15195" s="5"/>
      <c r="H15195" s="5"/>
      <c r="I15195" s="3"/>
      <c r="J15195" s="5"/>
      <c r="K15195" s="5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G15195" s="3"/>
      <c r="AH15195" s="3"/>
      <c r="AI15195" s="3"/>
      <c r="AJ15195" s="5"/>
      <c r="AK15195" s="5"/>
      <c r="AL15195" s="3"/>
      <c r="AM15195" s="3"/>
      <c r="AN15195" s="5"/>
      <c r="AO15195" s="5"/>
      <c r="AP15195" s="5"/>
      <c r="AQ15195" s="5"/>
      <c r="AR15195" s="5"/>
      <c r="AS15195" s="5"/>
      <c r="AT15195" s="3"/>
      <c r="AU15195" s="5"/>
      <c r="AV15195" s="3"/>
      <c r="AW15195" s="3"/>
      <c r="AX15195" s="3"/>
      <c r="AY15195" s="3"/>
      <c r="AZ15195" s="3"/>
      <c r="BA15195" s="3"/>
      <c r="BB15195" s="3"/>
      <c r="BC15195" s="3"/>
      <c r="BD15195" s="3"/>
      <c r="BE15195" s="3"/>
    </row>
    <row r="15196" spans="1:57" x14ac:dyDescent="0.25">
      <c r="A15196" s="2"/>
      <c r="B15196" s="5"/>
      <c r="C15196" s="5"/>
      <c r="D15196" s="5"/>
      <c r="E15196" s="5"/>
      <c r="F15196" s="5"/>
      <c r="G15196" s="5"/>
      <c r="H15196" s="5"/>
      <c r="I15196" s="3"/>
      <c r="J15196" s="5"/>
      <c r="K15196" s="5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G15196" s="3"/>
      <c r="AH15196" s="3"/>
      <c r="AI15196" s="3"/>
      <c r="AJ15196" s="5"/>
      <c r="AK15196" s="3"/>
      <c r="AL15196" s="3"/>
      <c r="AM15196" s="3"/>
      <c r="AN15196" s="5"/>
      <c r="AO15196" s="5"/>
      <c r="AP15196" s="5"/>
      <c r="AQ15196" s="5"/>
      <c r="AR15196" s="5"/>
      <c r="AS15196" s="3"/>
      <c r="AT15196" s="3"/>
      <c r="AU15196" s="3"/>
      <c r="AV15196" s="3"/>
      <c r="AW15196" s="3"/>
      <c r="AX15196" s="3"/>
      <c r="AY15196" s="3"/>
      <c r="AZ15196" s="3"/>
      <c r="BA15196" s="3"/>
      <c r="BB15196" s="3"/>
      <c r="BC15196" s="3"/>
      <c r="BD15196" s="3"/>
      <c r="BE15196" s="3"/>
    </row>
    <row r="15197" spans="1:57" x14ac:dyDescent="0.25">
      <c r="A15197" s="2"/>
      <c r="B15197" s="5"/>
      <c r="C15197" s="5"/>
      <c r="D15197" s="5"/>
      <c r="E15197" s="5"/>
      <c r="F15197" s="5"/>
      <c r="G15197" s="5"/>
      <c r="H15197" s="5"/>
      <c r="I15197" s="3"/>
      <c r="J15197" s="5"/>
      <c r="K15197" s="5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G15197" s="3"/>
      <c r="AH15197" s="3"/>
      <c r="AI15197" s="3"/>
      <c r="AJ15197" s="5"/>
      <c r="AK15197" s="3"/>
      <c r="AL15197" s="3"/>
      <c r="AM15197" s="3"/>
      <c r="AN15197" s="5"/>
      <c r="AO15197" s="5"/>
      <c r="AP15197" s="5"/>
      <c r="AQ15197" s="5"/>
      <c r="AR15197" s="5"/>
      <c r="AS15197" s="3"/>
      <c r="AT15197" s="3"/>
      <c r="AU15197" s="3"/>
      <c r="AV15197" s="3"/>
      <c r="AW15197" s="3"/>
      <c r="AX15197" s="3"/>
      <c r="AY15197" s="3"/>
      <c r="AZ15197" s="3"/>
      <c r="BA15197" s="3"/>
      <c r="BB15197" s="3"/>
      <c r="BC15197" s="3"/>
      <c r="BD15197" s="3"/>
      <c r="BE15197" s="3"/>
    </row>
    <row r="15198" spans="1:57" x14ac:dyDescent="0.25">
      <c r="A15198" s="2"/>
      <c r="B15198" s="5"/>
      <c r="C15198" s="5"/>
      <c r="D15198" s="5"/>
      <c r="E15198" s="5"/>
      <c r="F15198" s="5"/>
      <c r="G15198" s="5"/>
      <c r="H15198" s="5"/>
      <c r="I15198" s="3"/>
      <c r="J15198" s="5"/>
      <c r="K15198" s="5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G15198" s="3"/>
      <c r="AH15198" s="3"/>
      <c r="AI15198" s="3"/>
      <c r="AJ15198" s="5"/>
      <c r="AK15198" s="3"/>
      <c r="AL15198" s="3"/>
      <c r="AM15198" s="3"/>
      <c r="AN15198" s="5"/>
      <c r="AO15198" s="5"/>
      <c r="AP15198" s="5"/>
      <c r="AQ15198" s="5"/>
      <c r="AR15198" s="5"/>
      <c r="AS15198" s="3"/>
      <c r="AT15198" s="3"/>
      <c r="AU15198" s="3"/>
      <c r="AV15198" s="3"/>
      <c r="AW15198" s="3"/>
      <c r="AX15198" s="3"/>
      <c r="AY15198" s="3"/>
      <c r="AZ15198" s="3"/>
      <c r="BA15198" s="3"/>
      <c r="BB15198" s="3"/>
      <c r="BC15198" s="3"/>
      <c r="BD15198" s="3"/>
      <c r="BE15198" s="3"/>
    </row>
    <row r="15199" spans="1:57" x14ac:dyDescent="0.25">
      <c r="A15199" s="2"/>
      <c r="B15199" s="5"/>
      <c r="C15199" s="5"/>
      <c r="D15199" s="5"/>
      <c r="E15199" s="5"/>
      <c r="F15199" s="5"/>
      <c r="G15199" s="5"/>
      <c r="H15199" s="5"/>
      <c r="I15199" s="3"/>
      <c r="J15199" s="5"/>
      <c r="K15199" s="5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G15199" s="3"/>
      <c r="AH15199" s="3"/>
      <c r="AI15199" s="3"/>
      <c r="AJ15199" s="3"/>
      <c r="AK15199" s="5"/>
      <c r="AL15199" s="3"/>
      <c r="AM15199" s="3"/>
      <c r="AN15199" s="5"/>
      <c r="AO15199" s="5"/>
      <c r="AP15199" s="5"/>
      <c r="AQ15199" s="5"/>
      <c r="AR15199" s="5"/>
      <c r="AS15199" s="3"/>
      <c r="AT15199" s="3"/>
      <c r="AU15199" s="5"/>
      <c r="AV15199" s="3"/>
      <c r="AW15199" s="3"/>
      <c r="AX15199" s="3"/>
      <c r="AY15199" s="3"/>
      <c r="AZ15199" s="3"/>
      <c r="BA15199" s="3"/>
      <c r="BB15199" s="3"/>
      <c r="BC15199" s="3"/>
      <c r="BD15199" s="3"/>
      <c r="BE15199" s="3"/>
    </row>
    <row r="15200" spans="1:57" x14ac:dyDescent="0.25">
      <c r="A15200" s="2"/>
      <c r="B15200" s="5"/>
      <c r="C15200" s="5"/>
      <c r="D15200" s="5"/>
      <c r="E15200" s="5"/>
      <c r="F15200" s="5"/>
      <c r="G15200" s="5"/>
      <c r="H15200" s="5"/>
      <c r="I15200" s="3"/>
      <c r="J15200" s="5"/>
      <c r="K15200" s="5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G15200" s="3"/>
      <c r="AH15200" s="3"/>
      <c r="AI15200" s="3"/>
      <c r="AJ15200" s="5"/>
      <c r="AK15200" s="5"/>
      <c r="AL15200" s="3"/>
      <c r="AM15200" s="3"/>
      <c r="AN15200" s="5"/>
      <c r="AO15200" s="5"/>
      <c r="AP15200" s="5"/>
      <c r="AQ15200" s="5"/>
      <c r="AR15200" s="5"/>
      <c r="AS15200" s="5"/>
      <c r="AT15200" s="3"/>
      <c r="AU15200" s="5"/>
      <c r="AV15200" s="3"/>
      <c r="AW15200" s="3"/>
      <c r="AX15200" s="3"/>
      <c r="AY15200" s="3"/>
      <c r="AZ15200" s="3"/>
      <c r="BA15200" s="3"/>
      <c r="BB15200" s="3"/>
      <c r="BC15200" s="3"/>
      <c r="BD15200" s="3"/>
      <c r="BE15200" s="3"/>
    </row>
    <row r="15201" spans="1:57" x14ac:dyDescent="0.25">
      <c r="A15201" s="2"/>
      <c r="B15201" s="5"/>
      <c r="C15201" s="5"/>
      <c r="D15201" s="5"/>
      <c r="E15201" s="5"/>
      <c r="F15201" s="5"/>
      <c r="G15201" s="5"/>
      <c r="H15201" s="5"/>
      <c r="I15201" s="3"/>
      <c r="J15201" s="5"/>
      <c r="K15201" s="5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G15201" s="3"/>
      <c r="AH15201" s="3"/>
      <c r="AI15201" s="3"/>
      <c r="AJ15201" s="5"/>
      <c r="AK15201" s="5"/>
      <c r="AL15201" s="3"/>
      <c r="AM15201" s="3"/>
      <c r="AN15201" s="5"/>
      <c r="AO15201" s="5"/>
      <c r="AP15201" s="5"/>
      <c r="AQ15201" s="5"/>
      <c r="AR15201" s="5"/>
      <c r="AS15201" s="5"/>
      <c r="AT15201" s="3"/>
      <c r="AU15201" s="5"/>
      <c r="AV15201" s="3"/>
      <c r="AW15201" s="3"/>
      <c r="AX15201" s="3"/>
      <c r="AY15201" s="3"/>
      <c r="AZ15201" s="3"/>
      <c r="BA15201" s="3"/>
      <c r="BB15201" s="3"/>
      <c r="BC15201" s="3"/>
      <c r="BD15201" s="3"/>
      <c r="BE15201" s="3"/>
    </row>
    <row r="15202" spans="1:57" x14ac:dyDescent="0.25">
      <c r="A15202" s="2"/>
      <c r="B15202" s="5"/>
      <c r="C15202" s="5"/>
      <c r="D15202" s="5"/>
      <c r="E15202" s="5"/>
      <c r="F15202" s="5"/>
      <c r="G15202" s="5"/>
      <c r="H15202" s="5"/>
      <c r="I15202" s="3"/>
      <c r="J15202" s="5"/>
      <c r="K15202" s="5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G15202" s="3"/>
      <c r="AH15202" s="3"/>
      <c r="AI15202" s="3"/>
      <c r="AJ15202" s="5"/>
      <c r="AK15202" s="5"/>
      <c r="AL15202" s="3"/>
      <c r="AM15202" s="3"/>
      <c r="AN15202" s="5"/>
      <c r="AO15202" s="5"/>
      <c r="AP15202" s="5"/>
      <c r="AQ15202" s="5"/>
      <c r="AR15202" s="5"/>
      <c r="AS15202" s="5"/>
      <c r="AT15202" s="3"/>
      <c r="AU15202" s="5"/>
      <c r="AV15202" s="3"/>
      <c r="AW15202" s="3"/>
      <c r="AX15202" s="3"/>
      <c r="AY15202" s="3"/>
      <c r="AZ15202" s="3"/>
      <c r="BA15202" s="3"/>
      <c r="BB15202" s="3"/>
      <c r="BC15202" s="3"/>
      <c r="BD15202" s="3"/>
      <c r="BE15202" s="3"/>
    </row>
    <row r="15203" spans="1:57" x14ac:dyDescent="0.25">
      <c r="A15203" s="2"/>
      <c r="B15203" s="5"/>
      <c r="C15203" s="5"/>
      <c r="D15203" s="5"/>
      <c r="E15203" s="5"/>
      <c r="F15203" s="5"/>
      <c r="G15203" s="5"/>
      <c r="H15203" s="5"/>
      <c r="I15203" s="5"/>
      <c r="J15203" s="5"/>
      <c r="K15203" s="5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G15203" s="3"/>
      <c r="AH15203" s="3"/>
      <c r="AI15203" s="3"/>
      <c r="AJ15203" s="3"/>
      <c r="AK15203" s="5"/>
      <c r="AL15203" s="3"/>
      <c r="AM15203" s="3"/>
      <c r="AN15203" s="5"/>
      <c r="AO15203" s="5"/>
      <c r="AP15203" s="5"/>
      <c r="AQ15203" s="5"/>
      <c r="AR15203" s="5"/>
      <c r="AS15203" s="3"/>
      <c r="AT15203" s="3"/>
      <c r="AU15203" s="5"/>
      <c r="AV15203" s="3"/>
      <c r="AW15203" s="3"/>
      <c r="AX15203" s="3"/>
      <c r="AY15203" s="3"/>
      <c r="AZ15203" s="3"/>
      <c r="BA15203" s="3"/>
      <c r="BB15203" s="3"/>
      <c r="BC15203" s="3"/>
      <c r="BD15203" s="3"/>
      <c r="BE15203" s="3"/>
    </row>
    <row r="15204" spans="1:57" x14ac:dyDescent="0.25">
      <c r="A15204" s="2"/>
      <c r="B15204" s="5"/>
      <c r="C15204" s="5"/>
      <c r="D15204" s="5"/>
      <c r="E15204" s="5"/>
      <c r="F15204" s="5"/>
      <c r="G15204" s="5"/>
      <c r="H15204" s="5"/>
      <c r="I15204" s="3"/>
      <c r="J15204" s="5"/>
      <c r="K15204" s="5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G15204" s="3"/>
      <c r="AH15204" s="3"/>
      <c r="AI15204" s="3"/>
      <c r="AJ15204" s="5"/>
      <c r="AK15204" s="5"/>
      <c r="AL15204" s="3"/>
      <c r="AM15204" s="3"/>
      <c r="AN15204" s="5"/>
      <c r="AO15204" s="5"/>
      <c r="AP15204" s="5"/>
      <c r="AQ15204" s="5"/>
      <c r="AR15204" s="5"/>
      <c r="AS15204" s="5"/>
      <c r="AT15204" s="3"/>
      <c r="AU15204" s="5"/>
      <c r="AV15204" s="3"/>
      <c r="AW15204" s="3"/>
      <c r="AX15204" s="3"/>
      <c r="AY15204" s="3"/>
      <c r="AZ15204" s="3"/>
      <c r="BA15204" s="3"/>
      <c r="BB15204" s="3"/>
      <c r="BC15204" s="3"/>
      <c r="BD15204" s="3"/>
      <c r="BE15204" s="3"/>
    </row>
    <row r="15205" spans="1:57" x14ac:dyDescent="0.25">
      <c r="A15205" s="2"/>
      <c r="B15205" s="5"/>
      <c r="C15205" s="5"/>
      <c r="D15205" s="5"/>
      <c r="E15205" s="5"/>
      <c r="F15205" s="5"/>
      <c r="G15205" s="5"/>
      <c r="H15205" s="5"/>
      <c r="I15205" s="3"/>
      <c r="J15205" s="5"/>
      <c r="K15205" s="5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G15205" s="3"/>
      <c r="AH15205" s="3"/>
      <c r="AI15205" s="3"/>
      <c r="AJ15205" s="5"/>
      <c r="AK15205" s="5"/>
      <c r="AL15205" s="3"/>
      <c r="AM15205" s="3"/>
      <c r="AN15205" s="5"/>
      <c r="AO15205" s="5"/>
      <c r="AP15205" s="5"/>
      <c r="AQ15205" s="5"/>
      <c r="AR15205" s="5"/>
      <c r="AS15205" s="5"/>
      <c r="AT15205" s="3"/>
      <c r="AU15205" s="5"/>
      <c r="AV15205" s="3"/>
      <c r="AW15205" s="3"/>
      <c r="AX15205" s="3"/>
      <c r="AY15205" s="3"/>
      <c r="AZ15205" s="3"/>
      <c r="BA15205" s="3"/>
      <c r="BB15205" s="3"/>
      <c r="BC15205" s="3"/>
      <c r="BD15205" s="3"/>
      <c r="BE15205" s="3"/>
    </row>
    <row r="15206" spans="1:57" x14ac:dyDescent="0.25">
      <c r="A15206" s="2"/>
      <c r="B15206" s="5"/>
      <c r="C15206" s="5"/>
      <c r="D15206" s="5"/>
      <c r="E15206" s="5"/>
      <c r="F15206" s="5"/>
      <c r="G15206" s="5"/>
      <c r="H15206" s="5"/>
      <c r="I15206" s="3"/>
      <c r="J15206" s="5"/>
      <c r="K15206" s="5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G15206" s="3"/>
      <c r="AH15206" s="3"/>
      <c r="AI15206" s="3"/>
      <c r="AJ15206" s="5"/>
      <c r="AK15206" s="3"/>
      <c r="AL15206" s="3"/>
      <c r="AM15206" s="3"/>
      <c r="AN15206" s="5"/>
      <c r="AO15206" s="5"/>
      <c r="AP15206" s="5"/>
      <c r="AQ15206" s="5"/>
      <c r="AR15206" s="5"/>
      <c r="AS15206" s="3"/>
      <c r="AT15206" s="3"/>
      <c r="AU15206" s="3"/>
      <c r="AV15206" s="3"/>
      <c r="AW15206" s="3"/>
      <c r="AX15206" s="3"/>
      <c r="AY15206" s="3"/>
      <c r="AZ15206" s="3"/>
      <c r="BA15206" s="3"/>
      <c r="BB15206" s="3"/>
      <c r="BC15206" s="3"/>
      <c r="BD15206" s="3"/>
      <c r="BE15206" s="3"/>
    </row>
    <row r="15207" spans="1:57" x14ac:dyDescent="0.25">
      <c r="A15207" s="2"/>
      <c r="B15207" s="5"/>
      <c r="C15207" s="5"/>
      <c r="D15207" s="5"/>
      <c r="E15207" s="5"/>
      <c r="F15207" s="5"/>
      <c r="G15207" s="5"/>
      <c r="H15207" s="5"/>
      <c r="I15207" s="3"/>
      <c r="J15207" s="5"/>
      <c r="K15207" s="5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G15207" s="3"/>
      <c r="AH15207" s="3"/>
      <c r="AI15207" s="3"/>
      <c r="AJ15207" s="5"/>
      <c r="AK15207" s="3"/>
      <c r="AL15207" s="3"/>
      <c r="AM15207" s="3"/>
      <c r="AN15207" s="5"/>
      <c r="AO15207" s="5"/>
      <c r="AP15207" s="5"/>
      <c r="AQ15207" s="5"/>
      <c r="AR15207" s="5"/>
      <c r="AS15207" s="3"/>
      <c r="AT15207" s="3"/>
      <c r="AU15207" s="3"/>
      <c r="AV15207" s="3"/>
      <c r="AW15207" s="3"/>
      <c r="AX15207" s="3"/>
      <c r="AY15207" s="3"/>
      <c r="AZ15207" s="3"/>
      <c r="BA15207" s="3"/>
      <c r="BB15207" s="3"/>
      <c r="BC15207" s="3"/>
      <c r="BD15207" s="3"/>
      <c r="BE15207" s="3"/>
    </row>
    <row r="15208" spans="1:57" x14ac:dyDescent="0.25">
      <c r="A15208" s="2"/>
      <c r="B15208" s="5"/>
      <c r="C15208" s="5"/>
      <c r="D15208" s="5"/>
      <c r="E15208" s="5"/>
      <c r="F15208" s="5"/>
      <c r="G15208" s="5"/>
      <c r="H15208" s="5"/>
      <c r="I15208" s="3"/>
      <c r="J15208" s="5"/>
      <c r="K15208" s="5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G15208" s="3"/>
      <c r="AH15208" s="3"/>
      <c r="AI15208" s="3"/>
      <c r="AJ15208" s="5"/>
      <c r="AK15208" s="3"/>
      <c r="AL15208" s="3"/>
      <c r="AM15208" s="3"/>
      <c r="AN15208" s="5"/>
      <c r="AO15208" s="5"/>
      <c r="AP15208" s="5"/>
      <c r="AQ15208" s="5"/>
      <c r="AR15208" s="5"/>
      <c r="AS15208" s="3"/>
      <c r="AT15208" s="3"/>
      <c r="AU15208" s="3"/>
      <c r="AV15208" s="3"/>
      <c r="AW15208" s="3"/>
      <c r="AX15208" s="3"/>
      <c r="AY15208" s="3"/>
      <c r="AZ15208" s="3"/>
      <c r="BA15208" s="3"/>
      <c r="BB15208" s="3"/>
      <c r="BC15208" s="3"/>
      <c r="BD15208" s="3"/>
      <c r="BE15208" s="3"/>
    </row>
    <row r="15209" spans="1:57" x14ac:dyDescent="0.25">
      <c r="A15209" s="2"/>
      <c r="B15209" s="5"/>
      <c r="C15209" s="5"/>
      <c r="D15209" s="5"/>
      <c r="E15209" s="5"/>
      <c r="F15209" s="5"/>
      <c r="G15209" s="5"/>
      <c r="H15209" s="5"/>
      <c r="I15209" s="3"/>
      <c r="J15209" s="5"/>
      <c r="K15209" s="5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G15209" s="3"/>
      <c r="AH15209" s="3"/>
      <c r="AI15209" s="3"/>
      <c r="AJ15209" s="3"/>
      <c r="AK15209" s="5"/>
      <c r="AL15209" s="3"/>
      <c r="AM15209" s="3"/>
      <c r="AN15209" s="5"/>
      <c r="AO15209" s="5"/>
      <c r="AP15209" s="5"/>
      <c r="AQ15209" s="5"/>
      <c r="AR15209" s="5"/>
      <c r="AS15209" s="3"/>
      <c r="AT15209" s="3"/>
      <c r="AU15209" s="5"/>
      <c r="AV15209" s="3"/>
      <c r="AW15209" s="3"/>
      <c r="AX15209" s="3"/>
      <c r="AY15209" s="3"/>
      <c r="AZ15209" s="3"/>
      <c r="BA15209" s="3"/>
      <c r="BB15209" s="3"/>
      <c r="BC15209" s="3"/>
      <c r="BD15209" s="3"/>
      <c r="BE15209" s="3"/>
    </row>
    <row r="15210" spans="1:57" x14ac:dyDescent="0.25">
      <c r="A15210" s="2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G15210" s="3"/>
      <c r="AH15210" s="3"/>
      <c r="AI15210" s="3"/>
      <c r="AJ15210" s="5"/>
      <c r="AK15210" s="5"/>
      <c r="AL15210" s="3"/>
      <c r="AM15210" s="3"/>
      <c r="AN15210" s="5"/>
      <c r="AO15210" s="5"/>
      <c r="AP15210" s="5"/>
      <c r="AQ15210" s="5"/>
      <c r="AR15210" s="5"/>
      <c r="AS15210" s="5"/>
      <c r="AT15210" s="3"/>
      <c r="AU15210" s="5"/>
      <c r="AV15210" s="3"/>
      <c r="AW15210" s="3"/>
      <c r="AX15210" s="3"/>
      <c r="AY15210" s="3"/>
      <c r="AZ15210" s="3"/>
      <c r="BA15210" s="3"/>
      <c r="BB15210" s="3"/>
      <c r="BC15210" s="3"/>
      <c r="BD15210" s="3"/>
      <c r="BE15210" s="3"/>
    </row>
    <row r="15211" spans="1:57" x14ac:dyDescent="0.25">
      <c r="A15211" s="2"/>
      <c r="B15211" s="5"/>
      <c r="C15211" s="5"/>
      <c r="D15211" s="5"/>
      <c r="E15211" s="5"/>
      <c r="F15211" s="5"/>
      <c r="G15211" s="5"/>
      <c r="H15211" s="5"/>
      <c r="I15211" s="5"/>
      <c r="J15211" s="5"/>
      <c r="K15211" s="5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G15211" s="3"/>
      <c r="AH15211" s="3"/>
      <c r="AI15211" s="3"/>
      <c r="AJ15211" s="5"/>
      <c r="AK15211" s="5"/>
      <c r="AL15211" s="3"/>
      <c r="AM15211" s="3"/>
      <c r="AN15211" s="5"/>
      <c r="AO15211" s="5"/>
      <c r="AP15211" s="5"/>
      <c r="AQ15211" s="5"/>
      <c r="AR15211" s="5"/>
      <c r="AS15211" s="5"/>
      <c r="AT15211" s="3"/>
      <c r="AU15211" s="5"/>
      <c r="AV15211" s="3"/>
      <c r="AW15211" s="3"/>
      <c r="AX15211" s="3"/>
      <c r="AY15211" s="3"/>
      <c r="AZ15211" s="3"/>
      <c r="BA15211" s="3"/>
      <c r="BB15211" s="3"/>
      <c r="BC15211" s="3"/>
      <c r="BD15211" s="3"/>
      <c r="BE15211" s="3"/>
    </row>
    <row r="15212" spans="1:57" x14ac:dyDescent="0.25">
      <c r="A15212" s="2"/>
      <c r="B15212" s="5"/>
      <c r="C15212" s="5"/>
      <c r="D15212" s="5"/>
      <c r="E15212" s="5"/>
      <c r="F15212" s="5"/>
      <c r="G15212" s="5"/>
      <c r="H15212" s="5"/>
      <c r="I15212" s="3"/>
      <c r="J15212" s="5"/>
      <c r="K15212" s="5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G15212" s="3"/>
      <c r="AH15212" s="3"/>
      <c r="AI15212" s="3"/>
      <c r="AJ15212" s="5"/>
      <c r="AK15212" s="5"/>
      <c r="AL15212" s="3"/>
      <c r="AM15212" s="3"/>
      <c r="AN15212" s="5"/>
      <c r="AO15212" s="5"/>
      <c r="AP15212" s="5"/>
      <c r="AQ15212" s="5"/>
      <c r="AR15212" s="5"/>
      <c r="AS15212" s="5"/>
      <c r="AT15212" s="3"/>
      <c r="AU15212" s="5"/>
      <c r="AV15212" s="3"/>
      <c r="AW15212" s="3"/>
      <c r="AX15212" s="3"/>
      <c r="AY15212" s="3"/>
      <c r="AZ15212" s="3"/>
      <c r="BA15212" s="3"/>
      <c r="BB15212" s="3"/>
      <c r="BC15212" s="3"/>
      <c r="BD15212" s="3"/>
      <c r="BE15212" s="3"/>
    </row>
    <row r="15213" spans="1:57" x14ac:dyDescent="0.25">
      <c r="A15213" s="2"/>
      <c r="B15213" s="5"/>
      <c r="C15213" s="5"/>
      <c r="D15213" s="5"/>
      <c r="E15213" s="5"/>
      <c r="F15213" s="5"/>
      <c r="G15213" s="5"/>
      <c r="H15213" s="5"/>
      <c r="I15213" s="5"/>
      <c r="J15213" s="5"/>
      <c r="K15213" s="5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G15213" s="3"/>
      <c r="AH15213" s="3"/>
      <c r="AI15213" s="3"/>
      <c r="AJ15213" s="3"/>
      <c r="AK15213" s="5"/>
      <c r="AL15213" s="3"/>
      <c r="AM15213" s="3"/>
      <c r="AN15213" s="5"/>
      <c r="AO15213" s="5"/>
      <c r="AP15213" s="5"/>
      <c r="AQ15213" s="5"/>
      <c r="AR15213" s="5"/>
      <c r="AS15213" s="3"/>
      <c r="AT15213" s="3"/>
      <c r="AU15213" s="5"/>
      <c r="AV15213" s="3"/>
      <c r="AW15213" s="3"/>
      <c r="AX15213" s="3"/>
      <c r="AY15213" s="3"/>
      <c r="AZ15213" s="3"/>
      <c r="BA15213" s="3"/>
      <c r="BB15213" s="3"/>
      <c r="BC15213" s="3"/>
      <c r="BD15213" s="3"/>
      <c r="BE15213" s="3"/>
    </row>
    <row r="15214" spans="1:57" x14ac:dyDescent="0.25">
      <c r="A15214" s="2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G15214" s="3"/>
      <c r="AH15214" s="3"/>
      <c r="AI15214" s="3"/>
      <c r="AJ15214" s="5"/>
      <c r="AK15214" s="5"/>
      <c r="AL15214" s="3"/>
      <c r="AM15214" s="3"/>
      <c r="AN15214" s="5"/>
      <c r="AO15214" s="5"/>
      <c r="AP15214" s="5"/>
      <c r="AQ15214" s="5"/>
      <c r="AR15214" s="5"/>
      <c r="AS15214" s="3"/>
      <c r="AT15214" s="3"/>
      <c r="AU15214" s="5"/>
      <c r="AV15214" s="3"/>
      <c r="AW15214" s="3"/>
      <c r="AX15214" s="3"/>
      <c r="AY15214" s="3"/>
      <c r="AZ15214" s="3"/>
      <c r="BA15214" s="3"/>
      <c r="BB15214" s="3"/>
      <c r="BC15214" s="3"/>
      <c r="BD15214" s="3"/>
      <c r="BE15214" s="3"/>
    </row>
    <row r="15215" spans="1:57" x14ac:dyDescent="0.25">
      <c r="A15215" s="2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G15215" s="3"/>
      <c r="AH15215" s="3"/>
      <c r="AI15215" s="3"/>
      <c r="AJ15215" s="5"/>
      <c r="AK15215" s="5"/>
      <c r="AL15215" s="3"/>
      <c r="AM15215" s="3"/>
      <c r="AN15215" s="5"/>
      <c r="AO15215" s="5"/>
      <c r="AP15215" s="5"/>
      <c r="AQ15215" s="5"/>
      <c r="AR15215" s="5"/>
      <c r="AS15215" s="5"/>
      <c r="AT15215" s="3"/>
      <c r="AU15215" s="5"/>
      <c r="AV15215" s="3"/>
      <c r="AW15215" s="3"/>
      <c r="AX15215" s="3"/>
      <c r="AY15215" s="3"/>
      <c r="AZ15215" s="3"/>
      <c r="BA15215" s="3"/>
      <c r="BB15215" s="3"/>
      <c r="BC15215" s="3"/>
      <c r="BD15215" s="3"/>
      <c r="BE15215" s="3"/>
    </row>
    <row r="15216" spans="1:57" x14ac:dyDescent="0.25">
      <c r="A15216" s="2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G15216" s="3"/>
      <c r="AH15216" s="3"/>
      <c r="AI15216" s="3"/>
      <c r="AJ15216" s="5"/>
      <c r="AK15216" s="3"/>
      <c r="AL15216" s="3"/>
      <c r="AM15216" s="3"/>
      <c r="AN15216" s="5"/>
      <c r="AO15216" s="5"/>
      <c r="AP15216" s="5"/>
      <c r="AQ15216" s="5"/>
      <c r="AR15216" s="5"/>
      <c r="AS15216" s="3"/>
      <c r="AT15216" s="3"/>
      <c r="AU15216" s="3"/>
      <c r="AV15216" s="3"/>
      <c r="AW15216" s="3"/>
      <c r="AX15216" s="3"/>
      <c r="AY15216" s="3"/>
      <c r="AZ15216" s="3"/>
      <c r="BA15216" s="3"/>
      <c r="BB15216" s="3"/>
      <c r="BC15216" s="3"/>
      <c r="BD15216" s="3"/>
      <c r="BE15216" s="3"/>
    </row>
    <row r="15217" spans="1:57" x14ac:dyDescent="0.25">
      <c r="A15217" s="2"/>
      <c r="B15217" s="5"/>
      <c r="C15217" s="5"/>
      <c r="D15217" s="5"/>
      <c r="E15217" s="5"/>
      <c r="F15217" s="5"/>
      <c r="G15217" s="5"/>
      <c r="H15217" s="5"/>
      <c r="I15217" s="3"/>
      <c r="J15217" s="5"/>
      <c r="K15217" s="5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G15217" s="3"/>
      <c r="AH15217" s="3"/>
      <c r="AI15217" s="3"/>
      <c r="AJ15217" s="5"/>
      <c r="AK15217" s="3"/>
      <c r="AL15217" s="3"/>
      <c r="AM15217" s="3"/>
      <c r="AN15217" s="5"/>
      <c r="AO15217" s="5"/>
      <c r="AP15217" s="5"/>
      <c r="AQ15217" s="5"/>
      <c r="AR15217" s="5"/>
      <c r="AS15217" s="3"/>
      <c r="AT15217" s="3"/>
      <c r="AU15217" s="3"/>
      <c r="AV15217" s="3"/>
      <c r="AW15217" s="3"/>
      <c r="AX15217" s="3"/>
      <c r="AY15217" s="3"/>
      <c r="AZ15217" s="3"/>
      <c r="BA15217" s="3"/>
      <c r="BB15217" s="3"/>
      <c r="BC15217" s="3"/>
      <c r="BD15217" s="3"/>
      <c r="BE15217" s="3"/>
    </row>
    <row r="15218" spans="1:57" x14ac:dyDescent="0.25">
      <c r="A15218" s="2"/>
      <c r="B15218" s="5"/>
      <c r="C15218" s="5"/>
      <c r="D15218" s="5"/>
      <c r="E15218" s="5"/>
      <c r="F15218" s="5"/>
      <c r="G15218" s="5"/>
      <c r="H15218" s="5"/>
      <c r="I15218" s="3"/>
      <c r="J15218" s="5"/>
      <c r="K15218" s="5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G15218" s="3"/>
      <c r="AH15218" s="3"/>
      <c r="AI15218" s="3"/>
      <c r="AJ15218" s="5"/>
      <c r="AK15218" s="3"/>
      <c r="AL15218" s="3"/>
      <c r="AM15218" s="3"/>
      <c r="AN15218" s="5"/>
      <c r="AO15218" s="5"/>
      <c r="AP15218" s="5"/>
      <c r="AQ15218" s="5"/>
      <c r="AR15218" s="5"/>
      <c r="AS15218" s="3"/>
      <c r="AT15218" s="3"/>
      <c r="AU15218" s="3"/>
      <c r="AV15218" s="3"/>
      <c r="AW15218" s="3"/>
      <c r="AX15218" s="3"/>
      <c r="AY15218" s="3"/>
      <c r="AZ15218" s="3"/>
      <c r="BA15218" s="3"/>
      <c r="BB15218" s="3"/>
      <c r="BC15218" s="3"/>
      <c r="BD15218" s="3"/>
      <c r="BE15218" s="3"/>
    </row>
    <row r="15219" spans="1:57" x14ac:dyDescent="0.25">
      <c r="A15219" s="2"/>
      <c r="B15219" s="5"/>
      <c r="C15219" s="5"/>
      <c r="D15219" s="5"/>
      <c r="E15219" s="5"/>
      <c r="F15219" s="5"/>
      <c r="G15219" s="5"/>
      <c r="H15219" s="5"/>
      <c r="I15219" s="3"/>
      <c r="J15219" s="5"/>
      <c r="K15219" s="5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G15219" s="3"/>
      <c r="AH15219" s="3"/>
      <c r="AI15219" s="3"/>
      <c r="AJ15219" s="3"/>
      <c r="AK15219" s="5"/>
      <c r="AL15219" s="3"/>
      <c r="AM15219" s="3"/>
      <c r="AN15219" s="5"/>
      <c r="AO15219" s="5"/>
      <c r="AP15219" s="5"/>
      <c r="AQ15219" s="5"/>
      <c r="AR15219" s="5"/>
      <c r="AS15219" s="3"/>
      <c r="AT15219" s="3"/>
      <c r="AU15219" s="5"/>
      <c r="AV15219" s="3"/>
      <c r="AW15219" s="3"/>
      <c r="AX15219" s="3"/>
      <c r="AY15219" s="3"/>
      <c r="AZ15219" s="3"/>
      <c r="BA15219" s="3"/>
      <c r="BB15219" s="3"/>
      <c r="BC15219" s="3"/>
      <c r="BD15219" s="3"/>
      <c r="BE15219" s="3"/>
    </row>
    <row r="15220" spans="1:57" x14ac:dyDescent="0.25">
      <c r="A15220" s="2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G15220" s="3"/>
      <c r="AH15220" s="3"/>
      <c r="AI15220" s="3"/>
      <c r="AJ15220" s="5"/>
      <c r="AK15220" s="5"/>
      <c r="AL15220" s="3"/>
      <c r="AM15220" s="3"/>
      <c r="AN15220" s="5"/>
      <c r="AO15220" s="5"/>
      <c r="AP15220" s="5"/>
      <c r="AQ15220" s="5"/>
      <c r="AR15220" s="5"/>
      <c r="AS15220" s="5"/>
      <c r="AT15220" s="3"/>
      <c r="AU15220" s="5"/>
      <c r="AV15220" s="3"/>
      <c r="AW15220" s="3"/>
      <c r="AX15220" s="3"/>
      <c r="AY15220" s="3"/>
      <c r="AZ15220" s="3"/>
      <c r="BA15220" s="3"/>
      <c r="BB15220" s="3"/>
      <c r="BC15220" s="3"/>
      <c r="BD15220" s="3"/>
      <c r="BE15220" s="3"/>
    </row>
    <row r="15221" spans="1:57" x14ac:dyDescent="0.25">
      <c r="A15221" s="2"/>
      <c r="B15221" s="5"/>
      <c r="C15221" s="5"/>
      <c r="D15221" s="5"/>
      <c r="E15221" s="5"/>
      <c r="F15221" s="5"/>
      <c r="G15221" s="5"/>
      <c r="H15221" s="5"/>
      <c r="I15221" s="3"/>
      <c r="J15221" s="5"/>
      <c r="K15221" s="5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G15221" s="3"/>
      <c r="AH15221" s="3"/>
      <c r="AI15221" s="3"/>
      <c r="AJ15221" s="5"/>
      <c r="AK15221" s="5"/>
      <c r="AL15221" s="3"/>
      <c r="AM15221" s="3"/>
      <c r="AN15221" s="5"/>
      <c r="AO15221" s="5"/>
      <c r="AP15221" s="5"/>
      <c r="AQ15221" s="5"/>
      <c r="AR15221" s="5"/>
      <c r="AS15221" s="5"/>
      <c r="AT15221" s="3"/>
      <c r="AU15221" s="5"/>
      <c r="AV15221" s="3"/>
      <c r="AW15221" s="3"/>
      <c r="AX15221" s="3"/>
      <c r="AY15221" s="3"/>
      <c r="AZ15221" s="3"/>
      <c r="BA15221" s="3"/>
      <c r="BB15221" s="3"/>
      <c r="BC15221" s="3"/>
      <c r="BD15221" s="3"/>
      <c r="BE15221" s="3"/>
    </row>
    <row r="15222" spans="1:57" x14ac:dyDescent="0.25">
      <c r="A15222" s="2"/>
      <c r="B15222" s="5"/>
      <c r="C15222" s="5"/>
      <c r="D15222" s="5"/>
      <c r="E15222" s="5"/>
      <c r="F15222" s="5"/>
      <c r="G15222" s="5"/>
      <c r="H15222" s="5"/>
      <c r="I15222" s="3"/>
      <c r="J15222" s="5"/>
      <c r="K15222" s="5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G15222" s="3"/>
      <c r="AH15222" s="3"/>
      <c r="AI15222" s="3"/>
      <c r="AJ15222" s="5"/>
      <c r="AK15222" s="5"/>
      <c r="AL15222" s="3"/>
      <c r="AM15222" s="3"/>
      <c r="AN15222" s="5"/>
      <c r="AO15222" s="5"/>
      <c r="AP15222" s="5"/>
      <c r="AQ15222" s="5"/>
      <c r="AR15222" s="5"/>
      <c r="AS15222" s="5"/>
      <c r="AT15222" s="3"/>
      <c r="AU15222" s="5"/>
      <c r="AV15222" s="3"/>
      <c r="AW15222" s="3"/>
      <c r="AX15222" s="3"/>
      <c r="AY15222" s="3"/>
      <c r="AZ15222" s="3"/>
      <c r="BA15222" s="3"/>
      <c r="BB15222" s="3"/>
      <c r="BC15222" s="3"/>
      <c r="BD15222" s="3"/>
      <c r="BE15222" s="3"/>
    </row>
    <row r="15223" spans="1:57" x14ac:dyDescent="0.25">
      <c r="A15223" s="2"/>
      <c r="B15223" s="5"/>
      <c r="C15223" s="5"/>
      <c r="D15223" s="5"/>
      <c r="E15223" s="5"/>
      <c r="F15223" s="5"/>
      <c r="G15223" s="5"/>
      <c r="H15223" s="5"/>
      <c r="I15223" s="5"/>
      <c r="J15223" s="5"/>
      <c r="K15223" s="5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G15223" s="3"/>
      <c r="AH15223" s="3"/>
      <c r="AI15223" s="3"/>
      <c r="AJ15223" s="3"/>
      <c r="AK15223" s="5"/>
      <c r="AL15223" s="3"/>
      <c r="AM15223" s="3"/>
      <c r="AN15223" s="5"/>
      <c r="AO15223" s="5"/>
      <c r="AP15223" s="5"/>
      <c r="AQ15223" s="5"/>
      <c r="AR15223" s="5"/>
      <c r="AS15223" s="3"/>
      <c r="AT15223" s="3"/>
      <c r="AU15223" s="5"/>
      <c r="AV15223" s="3"/>
      <c r="AW15223" s="3"/>
      <c r="AX15223" s="3"/>
      <c r="AY15223" s="3"/>
      <c r="AZ15223" s="3"/>
      <c r="BA15223" s="3"/>
      <c r="BB15223" s="3"/>
      <c r="BC15223" s="3"/>
      <c r="BD15223" s="3"/>
      <c r="BE15223" s="3"/>
    </row>
    <row r="15224" spans="1:57" x14ac:dyDescent="0.25">
      <c r="A15224" s="2"/>
      <c r="B15224" s="5"/>
      <c r="C15224" s="5"/>
      <c r="D15224" s="5"/>
      <c r="E15224" s="5"/>
      <c r="F15224" s="5"/>
      <c r="G15224" s="5"/>
      <c r="H15224" s="5"/>
      <c r="I15224" s="3"/>
      <c r="J15224" s="5"/>
      <c r="K15224" s="5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G15224" s="3"/>
      <c r="AH15224" s="3"/>
      <c r="AI15224" s="3"/>
      <c r="AJ15224" s="5"/>
      <c r="AK15224" s="5"/>
      <c r="AL15224" s="3"/>
      <c r="AM15224" s="3"/>
      <c r="AN15224" s="5"/>
      <c r="AO15224" s="5"/>
      <c r="AP15224" s="5"/>
      <c r="AQ15224" s="5"/>
      <c r="AR15224" s="5"/>
      <c r="AS15224" s="5"/>
      <c r="AT15224" s="3"/>
      <c r="AU15224" s="5"/>
      <c r="AV15224" s="3"/>
      <c r="AW15224" s="3"/>
      <c r="AX15224" s="3"/>
      <c r="AY15224" s="3"/>
      <c r="AZ15224" s="3"/>
      <c r="BA15224" s="3"/>
      <c r="BB15224" s="3"/>
      <c r="BC15224" s="3"/>
      <c r="BD15224" s="3"/>
      <c r="BE15224" s="3"/>
    </row>
    <row r="15225" spans="1:57" x14ac:dyDescent="0.25">
      <c r="A15225" s="2"/>
      <c r="B15225" s="5"/>
      <c r="C15225" s="5"/>
      <c r="D15225" s="5"/>
      <c r="E15225" s="5"/>
      <c r="F15225" s="5"/>
      <c r="G15225" s="5"/>
      <c r="H15225" s="5"/>
      <c r="I15225" s="3"/>
      <c r="J15225" s="5"/>
      <c r="K15225" s="5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G15225" s="3"/>
      <c r="AH15225" s="3"/>
      <c r="AI15225" s="3"/>
      <c r="AJ15225" s="5"/>
      <c r="AK15225" s="5"/>
      <c r="AL15225" s="3"/>
      <c r="AM15225" s="3"/>
      <c r="AN15225" s="5"/>
      <c r="AO15225" s="5"/>
      <c r="AP15225" s="5"/>
      <c r="AQ15225" s="5"/>
      <c r="AR15225" s="5"/>
      <c r="AS15225" s="5"/>
      <c r="AT15225" s="3"/>
      <c r="AU15225" s="5"/>
      <c r="AV15225" s="3"/>
      <c r="AW15225" s="3"/>
      <c r="AX15225" s="3"/>
      <c r="AY15225" s="3"/>
      <c r="AZ15225" s="3"/>
      <c r="BA15225" s="3"/>
      <c r="BB15225" s="3"/>
      <c r="BC15225" s="3"/>
      <c r="BD15225" s="3"/>
      <c r="BE15225" s="3"/>
    </row>
    <row r="15226" spans="1:57" x14ac:dyDescent="0.25">
      <c r="A15226" s="2"/>
      <c r="B15226" s="5"/>
      <c r="C15226" s="5"/>
      <c r="D15226" s="5"/>
      <c r="E15226" s="5"/>
      <c r="F15226" s="5"/>
      <c r="G15226" s="5"/>
      <c r="H15226" s="5"/>
      <c r="I15226" s="3"/>
      <c r="J15226" s="5"/>
      <c r="K15226" s="5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G15226" s="3"/>
      <c r="AH15226" s="3"/>
      <c r="AI15226" s="3"/>
      <c r="AJ15226" s="5"/>
      <c r="AK15226" s="3"/>
      <c r="AL15226" s="3"/>
      <c r="AM15226" s="3"/>
      <c r="AN15226" s="5"/>
      <c r="AO15226" s="5"/>
      <c r="AP15226" s="5"/>
      <c r="AQ15226" s="5"/>
      <c r="AR15226" s="5"/>
      <c r="AS15226" s="3"/>
      <c r="AT15226" s="3"/>
      <c r="AU15226" s="3"/>
      <c r="AV15226" s="3"/>
      <c r="AW15226" s="3"/>
      <c r="AX15226" s="3"/>
      <c r="AY15226" s="3"/>
      <c r="AZ15226" s="3"/>
      <c r="BA15226" s="3"/>
      <c r="BB15226" s="3"/>
      <c r="BC15226" s="3"/>
      <c r="BD15226" s="3"/>
      <c r="BE15226" s="3"/>
    </row>
    <row r="15227" spans="1:57" x14ac:dyDescent="0.25">
      <c r="A15227" s="2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G15227" s="3"/>
      <c r="AH15227" s="3"/>
      <c r="AI15227" s="3"/>
      <c r="AJ15227" s="5"/>
      <c r="AK15227" s="3"/>
      <c r="AL15227" s="3"/>
      <c r="AM15227" s="3"/>
      <c r="AN15227" s="5"/>
      <c r="AO15227" s="5"/>
      <c r="AP15227" s="5"/>
      <c r="AQ15227" s="5"/>
      <c r="AR15227" s="5"/>
      <c r="AS15227" s="3"/>
      <c r="AT15227" s="3"/>
      <c r="AU15227" s="3"/>
      <c r="AV15227" s="3"/>
      <c r="AW15227" s="3"/>
      <c r="AX15227" s="3"/>
      <c r="AY15227" s="3"/>
      <c r="AZ15227" s="3"/>
      <c r="BA15227" s="3"/>
      <c r="BB15227" s="3"/>
      <c r="BC15227" s="3"/>
      <c r="BD15227" s="3"/>
      <c r="BE15227" s="3"/>
    </row>
    <row r="15228" spans="1:57" x14ac:dyDescent="0.25">
      <c r="A15228" s="2"/>
      <c r="B15228" s="5"/>
      <c r="C15228" s="5"/>
      <c r="D15228" s="5"/>
      <c r="E15228" s="5"/>
      <c r="F15228" s="5"/>
      <c r="G15228" s="5"/>
      <c r="H15228" s="5"/>
      <c r="I15228" s="3"/>
      <c r="J15228" s="5"/>
      <c r="K15228" s="5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G15228" s="3"/>
      <c r="AH15228" s="3"/>
      <c r="AI15228" s="3"/>
      <c r="AJ15228" s="5"/>
      <c r="AK15228" s="3"/>
      <c r="AL15228" s="3"/>
      <c r="AM15228" s="3"/>
      <c r="AN15228" s="5"/>
      <c r="AO15228" s="5"/>
      <c r="AP15228" s="5"/>
      <c r="AQ15228" s="5"/>
      <c r="AR15228" s="5"/>
      <c r="AS15228" s="3"/>
      <c r="AT15228" s="3"/>
      <c r="AU15228" s="3"/>
      <c r="AV15228" s="3"/>
      <c r="AW15228" s="3"/>
      <c r="AX15228" s="3"/>
      <c r="AY15228" s="3"/>
      <c r="AZ15228" s="3"/>
      <c r="BA15228" s="3"/>
      <c r="BB15228" s="3"/>
      <c r="BC15228" s="3"/>
      <c r="BD15228" s="3"/>
      <c r="BE15228" s="3"/>
    </row>
    <row r="15229" spans="1:57" x14ac:dyDescent="0.25">
      <c r="A15229" s="2"/>
      <c r="B15229" s="5"/>
      <c r="C15229" s="5"/>
      <c r="D15229" s="5"/>
      <c r="E15229" s="5"/>
      <c r="F15229" s="5"/>
      <c r="G15229" s="5"/>
      <c r="H15229" s="5"/>
      <c r="I15229" s="3"/>
      <c r="J15229" s="5"/>
      <c r="K15229" s="5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G15229" s="3"/>
      <c r="AH15229" s="3"/>
      <c r="AI15229" s="3"/>
      <c r="AJ15229" s="3"/>
      <c r="AK15229" s="5"/>
      <c r="AL15229" s="3"/>
      <c r="AM15229" s="3"/>
      <c r="AN15229" s="5"/>
      <c r="AO15229" s="5"/>
      <c r="AP15229" s="5"/>
      <c r="AQ15229" s="5"/>
      <c r="AR15229" s="5"/>
      <c r="AS15229" s="3"/>
      <c r="AT15229" s="3"/>
      <c r="AU15229" s="5"/>
      <c r="AV15229" s="3"/>
      <c r="AW15229" s="3"/>
      <c r="AX15229" s="3"/>
      <c r="AY15229" s="3"/>
      <c r="AZ15229" s="3"/>
      <c r="BA15229" s="3"/>
      <c r="BB15229" s="3"/>
      <c r="BC15229" s="3"/>
      <c r="BD15229" s="3"/>
      <c r="BE15229" s="3"/>
    </row>
    <row r="15230" spans="1:57" x14ac:dyDescent="0.25">
      <c r="A15230" s="2"/>
      <c r="B15230" s="5"/>
      <c r="C15230" s="5"/>
      <c r="D15230" s="5"/>
      <c r="E15230" s="5"/>
      <c r="F15230" s="5"/>
      <c r="G15230" s="5"/>
      <c r="H15230" s="5"/>
      <c r="I15230" s="3"/>
      <c r="J15230" s="5"/>
      <c r="K15230" s="5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G15230" s="3"/>
      <c r="AH15230" s="3"/>
      <c r="AI15230" s="3"/>
      <c r="AJ15230" s="5"/>
      <c r="AK15230" s="5"/>
      <c r="AL15230" s="3"/>
      <c r="AM15230" s="3"/>
      <c r="AN15230" s="5"/>
      <c r="AO15230" s="5"/>
      <c r="AP15230" s="5"/>
      <c r="AQ15230" s="5"/>
      <c r="AR15230" s="5"/>
      <c r="AS15230" s="5"/>
      <c r="AT15230" s="3"/>
      <c r="AU15230" s="5"/>
      <c r="AV15230" s="3"/>
      <c r="AW15230" s="3"/>
      <c r="AX15230" s="3"/>
      <c r="AY15230" s="3"/>
      <c r="AZ15230" s="3"/>
      <c r="BA15230" s="3"/>
      <c r="BB15230" s="3"/>
      <c r="BC15230" s="3"/>
      <c r="BD15230" s="3"/>
      <c r="BE15230" s="3"/>
    </row>
    <row r="15231" spans="1:57" x14ac:dyDescent="0.25">
      <c r="A15231" s="2"/>
      <c r="B15231" s="5"/>
      <c r="C15231" s="5"/>
      <c r="D15231" s="5"/>
      <c r="E15231" s="5"/>
      <c r="F15231" s="5"/>
      <c r="G15231" s="5"/>
      <c r="H15231" s="5"/>
      <c r="I15231" s="3"/>
      <c r="J15231" s="5"/>
      <c r="K15231" s="5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G15231" s="3"/>
      <c r="AH15231" s="3"/>
      <c r="AI15231" s="3"/>
      <c r="AJ15231" s="5"/>
      <c r="AK15231" s="5"/>
      <c r="AL15231" s="3"/>
      <c r="AM15231" s="3"/>
      <c r="AN15231" s="5"/>
      <c r="AO15231" s="5"/>
      <c r="AP15231" s="5"/>
      <c r="AQ15231" s="5"/>
      <c r="AR15231" s="5"/>
      <c r="AS15231" s="5"/>
      <c r="AT15231" s="3"/>
      <c r="AU15231" s="5"/>
      <c r="AV15231" s="3"/>
      <c r="AW15231" s="3"/>
      <c r="AX15231" s="3"/>
      <c r="AY15231" s="3"/>
      <c r="AZ15231" s="3"/>
      <c r="BA15231" s="3"/>
      <c r="BB15231" s="3"/>
      <c r="BC15231" s="3"/>
      <c r="BD15231" s="3"/>
      <c r="BE15231" s="3"/>
    </row>
    <row r="15232" spans="1:57" x14ac:dyDescent="0.25">
      <c r="A15232" s="2"/>
      <c r="B15232" s="5"/>
      <c r="C15232" s="5"/>
      <c r="D15232" s="5"/>
      <c r="E15232" s="5"/>
      <c r="F15232" s="5"/>
      <c r="G15232" s="5"/>
      <c r="H15232" s="5"/>
      <c r="I15232" s="3"/>
      <c r="J15232" s="5"/>
      <c r="K15232" s="5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G15232" s="3"/>
      <c r="AH15232" s="3"/>
      <c r="AI15232" s="3"/>
      <c r="AJ15232" s="5"/>
      <c r="AK15232" s="5"/>
      <c r="AL15232" s="3"/>
      <c r="AM15232" s="3"/>
      <c r="AN15232" s="5"/>
      <c r="AO15232" s="5"/>
      <c r="AP15232" s="5"/>
      <c r="AQ15232" s="5"/>
      <c r="AR15232" s="5"/>
      <c r="AS15232" s="5"/>
      <c r="AT15232" s="3"/>
      <c r="AU15232" s="5"/>
      <c r="AV15232" s="3"/>
      <c r="AW15232" s="3"/>
      <c r="AX15232" s="3"/>
      <c r="AY15232" s="3"/>
      <c r="AZ15232" s="3"/>
      <c r="BA15232" s="3"/>
      <c r="BB15232" s="3"/>
      <c r="BC15232" s="3"/>
      <c r="BD15232" s="3"/>
      <c r="BE15232" s="3"/>
    </row>
    <row r="15233" spans="1:57" x14ac:dyDescent="0.25">
      <c r="A15233" s="2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G15233" s="3"/>
      <c r="AH15233" s="3"/>
      <c r="AI15233" s="3"/>
      <c r="AJ15233" s="3"/>
      <c r="AK15233" s="5"/>
      <c r="AL15233" s="3"/>
      <c r="AM15233" s="3"/>
      <c r="AN15233" s="5"/>
      <c r="AO15233" s="5"/>
      <c r="AP15233" s="5"/>
      <c r="AQ15233" s="5"/>
      <c r="AR15233" s="5"/>
      <c r="AS15233" s="3"/>
      <c r="AT15233" s="3"/>
      <c r="AU15233" s="5"/>
      <c r="AV15233" s="3"/>
      <c r="AW15233" s="3"/>
      <c r="AX15233" s="3"/>
      <c r="AY15233" s="3"/>
      <c r="AZ15233" s="3"/>
      <c r="BA15233" s="3"/>
      <c r="BB15233" s="3"/>
      <c r="BC15233" s="3"/>
      <c r="BD15233" s="3"/>
      <c r="BE15233" s="3"/>
    </row>
    <row r="15234" spans="1:57" x14ac:dyDescent="0.25">
      <c r="A15234" s="2"/>
      <c r="B15234" s="5"/>
      <c r="C15234" s="5"/>
      <c r="D15234" s="5"/>
      <c r="E15234" s="5"/>
      <c r="F15234" s="5"/>
      <c r="G15234" s="5"/>
      <c r="H15234" s="5"/>
      <c r="I15234" s="3"/>
      <c r="J15234" s="5"/>
      <c r="K15234" s="5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G15234" s="3"/>
      <c r="AH15234" s="3"/>
      <c r="AI15234" s="3"/>
      <c r="AJ15234" s="5"/>
      <c r="AK15234" s="5"/>
      <c r="AL15234" s="3"/>
      <c r="AM15234" s="3"/>
      <c r="AN15234" s="5"/>
      <c r="AO15234" s="5"/>
      <c r="AP15234" s="5"/>
      <c r="AQ15234" s="5"/>
      <c r="AR15234" s="5"/>
      <c r="AS15234" s="5"/>
      <c r="AT15234" s="3"/>
      <c r="AU15234" s="5"/>
      <c r="AV15234" s="3"/>
      <c r="AW15234" s="3"/>
      <c r="AX15234" s="3"/>
      <c r="AY15234" s="3"/>
      <c r="AZ15234" s="3"/>
      <c r="BA15234" s="3"/>
      <c r="BB15234" s="3"/>
      <c r="BC15234" s="3"/>
      <c r="BD15234" s="3"/>
      <c r="BE15234" s="3"/>
    </row>
    <row r="15235" spans="1:57" x14ac:dyDescent="0.25">
      <c r="A15235" s="2"/>
      <c r="B15235" s="5"/>
      <c r="C15235" s="5"/>
      <c r="D15235" s="5"/>
      <c r="E15235" s="5"/>
      <c r="F15235" s="5"/>
      <c r="G15235" s="5"/>
      <c r="H15235" s="5"/>
      <c r="I15235" s="3"/>
      <c r="J15235" s="5"/>
      <c r="K15235" s="5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G15235" s="3"/>
      <c r="AH15235" s="3"/>
      <c r="AI15235" s="3"/>
      <c r="AJ15235" s="5"/>
      <c r="AK15235" s="5"/>
      <c r="AL15235" s="3"/>
      <c r="AM15235" s="3"/>
      <c r="AN15235" s="5"/>
      <c r="AO15235" s="5"/>
      <c r="AP15235" s="5"/>
      <c r="AQ15235" s="5"/>
      <c r="AR15235" s="5"/>
      <c r="AS15235" s="5"/>
      <c r="AT15235" s="3"/>
      <c r="AU15235" s="5"/>
      <c r="AV15235" s="3"/>
      <c r="AW15235" s="3"/>
      <c r="AX15235" s="3"/>
      <c r="AY15235" s="3"/>
      <c r="AZ15235" s="3"/>
      <c r="BA15235" s="3"/>
      <c r="BB15235" s="3"/>
      <c r="BC15235" s="3"/>
      <c r="BD15235" s="3"/>
      <c r="BE15235" s="3"/>
    </row>
    <row r="15236" spans="1:57" x14ac:dyDescent="0.25">
      <c r="A15236" s="2"/>
      <c r="B15236" s="5"/>
      <c r="C15236" s="5"/>
      <c r="D15236" s="5"/>
      <c r="E15236" s="5"/>
      <c r="F15236" s="5"/>
      <c r="G15236" s="5"/>
      <c r="H15236" s="5"/>
      <c r="I15236" s="3"/>
      <c r="J15236" s="5"/>
      <c r="K15236" s="5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G15236" s="3"/>
      <c r="AH15236" s="3"/>
      <c r="AI15236" s="3"/>
      <c r="AJ15236" s="3"/>
      <c r="AK15236" s="3"/>
      <c r="AL15236" s="3"/>
      <c r="AM15236" s="3"/>
      <c r="AN15236" s="3"/>
      <c r="AO15236" s="5"/>
      <c r="AP15236" s="5"/>
      <c r="AQ15236" s="5"/>
      <c r="AR15236" s="5"/>
      <c r="AS15236" s="5"/>
      <c r="AT15236" s="3"/>
      <c r="AU15236" s="5"/>
      <c r="AV15236" s="3"/>
      <c r="AW15236" s="3"/>
      <c r="AX15236" s="3"/>
      <c r="AY15236" s="3"/>
      <c r="AZ15236" s="3"/>
      <c r="BA15236" s="3"/>
      <c r="BB15236" s="3"/>
      <c r="BC15236" s="3"/>
      <c r="BD15236" s="3"/>
      <c r="BE15236" s="3"/>
    </row>
    <row r="15237" spans="1:57" x14ac:dyDescent="0.25">
      <c r="A15237" s="2"/>
      <c r="B15237" s="5"/>
      <c r="C15237" s="5"/>
      <c r="D15237" s="5"/>
      <c r="E15237" s="5"/>
      <c r="F15237" s="5"/>
      <c r="G15237" s="5"/>
      <c r="H15237" s="5"/>
      <c r="I15237" s="5"/>
      <c r="J15237" s="5"/>
      <c r="K15237" s="5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G15237" s="3"/>
      <c r="AH15237" s="3"/>
      <c r="AI15237" s="3"/>
      <c r="AJ15237" s="3"/>
      <c r="AK15237" s="3"/>
      <c r="AL15237" s="3"/>
      <c r="AM15237" s="3"/>
      <c r="AN15237" s="5"/>
      <c r="AO15237" s="5"/>
      <c r="AP15237" s="5"/>
      <c r="AQ15237" s="5"/>
      <c r="AR15237" s="5"/>
      <c r="AS15237" s="5"/>
      <c r="AT15237" s="3"/>
      <c r="AU15237" s="5"/>
      <c r="AV15237" s="3"/>
      <c r="AW15237" s="3"/>
      <c r="AX15237" s="3"/>
      <c r="AY15237" s="3"/>
      <c r="AZ15237" s="3"/>
      <c r="BA15237" s="3"/>
      <c r="BB15237" s="3"/>
      <c r="BC15237" s="3"/>
      <c r="BD15237" s="3"/>
      <c r="BE15237" s="3"/>
    </row>
    <row r="15238" spans="1:57" x14ac:dyDescent="0.25">
      <c r="A15238" s="2"/>
      <c r="B15238" s="5"/>
      <c r="C15238" s="5"/>
      <c r="D15238" s="5"/>
      <c r="E15238" s="5"/>
      <c r="F15238" s="5"/>
      <c r="G15238" s="5"/>
      <c r="H15238" s="5"/>
      <c r="I15238" s="3"/>
      <c r="J15238" s="5"/>
      <c r="K15238" s="5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G15238" s="3"/>
      <c r="AH15238" s="3"/>
      <c r="AI15238" s="3"/>
      <c r="AJ15238" s="3"/>
      <c r="AK15238" s="3"/>
      <c r="AL15238" s="3"/>
      <c r="AM15238" s="3"/>
      <c r="AN15238" s="3"/>
      <c r="AO15238" s="5"/>
      <c r="AP15238" s="5"/>
      <c r="AQ15238" s="5"/>
      <c r="AR15238" s="5"/>
      <c r="AS15238" s="5"/>
      <c r="AT15238" s="3"/>
      <c r="AU15238" s="5"/>
      <c r="AV15238" s="3"/>
      <c r="AW15238" s="3"/>
      <c r="AX15238" s="3"/>
      <c r="AY15238" s="3"/>
      <c r="AZ15238" s="3"/>
      <c r="BA15238" s="3"/>
      <c r="BB15238" s="3"/>
      <c r="BC15238" s="3"/>
      <c r="BD15238" s="3"/>
      <c r="BE15238" s="3"/>
    </row>
    <row r="15239" spans="1:57" x14ac:dyDescent="0.25">
      <c r="A15239" s="2"/>
      <c r="B15239" s="5"/>
      <c r="C15239" s="5"/>
      <c r="D15239" s="5"/>
      <c r="E15239" s="5"/>
      <c r="F15239" s="5"/>
      <c r="G15239" s="5"/>
      <c r="H15239" s="5"/>
      <c r="I15239" s="3"/>
      <c r="J15239" s="5"/>
      <c r="K15239" s="5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G15239" s="3"/>
      <c r="AH15239" s="3"/>
      <c r="AI15239" s="3"/>
      <c r="AJ15239" s="3"/>
      <c r="AK15239" s="3"/>
      <c r="AL15239" s="3"/>
      <c r="AM15239" s="3"/>
      <c r="AN15239" s="5"/>
      <c r="AO15239" s="5"/>
      <c r="AP15239" s="5"/>
      <c r="AQ15239" s="5"/>
      <c r="AR15239" s="5"/>
      <c r="AS15239" s="5"/>
      <c r="AT15239" s="3"/>
      <c r="AU15239" s="3"/>
      <c r="AV15239" s="3"/>
      <c r="AW15239" s="3"/>
      <c r="AX15239" s="3"/>
      <c r="AY15239" s="3"/>
      <c r="AZ15239" s="3"/>
      <c r="BA15239" s="3"/>
      <c r="BB15239" s="3"/>
      <c r="BC15239" s="3"/>
      <c r="BD15239" s="3"/>
      <c r="BE15239" s="3"/>
    </row>
    <row r="15240" spans="1:57" x14ac:dyDescent="0.25">
      <c r="A15240" s="2"/>
      <c r="B15240" s="5"/>
      <c r="C15240" s="5"/>
      <c r="D15240" s="5"/>
      <c r="E15240" s="5"/>
      <c r="F15240" s="5"/>
      <c r="G15240" s="5"/>
      <c r="H15240" s="5"/>
      <c r="I15240" s="3"/>
      <c r="J15240" s="5"/>
      <c r="K15240" s="5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G15240" s="3"/>
      <c r="AH15240" s="3"/>
      <c r="AI15240" s="3"/>
      <c r="AJ15240" s="5"/>
      <c r="AK15240" s="3"/>
      <c r="AL15240" s="3"/>
      <c r="AM15240" s="3"/>
      <c r="AN15240" s="5"/>
      <c r="AO15240" s="5"/>
      <c r="AP15240" s="5"/>
      <c r="AQ15240" s="5"/>
      <c r="AR15240" s="5"/>
      <c r="AS15240" s="5"/>
      <c r="AT15240" s="3"/>
      <c r="AU15240" s="5"/>
      <c r="AV15240" s="3"/>
      <c r="AW15240" s="3"/>
      <c r="AX15240" s="3"/>
      <c r="AY15240" s="3"/>
      <c r="AZ15240" s="3"/>
      <c r="BA15240" s="3"/>
      <c r="BB15240" s="3"/>
      <c r="BC15240" s="3"/>
      <c r="BD15240" s="3"/>
      <c r="BE15240" s="3"/>
    </row>
    <row r="15241" spans="1:57" x14ac:dyDescent="0.25">
      <c r="A15241" s="2"/>
      <c r="B15241" s="5"/>
      <c r="C15241" s="5"/>
      <c r="D15241" s="5"/>
      <c r="E15241" s="5"/>
      <c r="F15241" s="5"/>
      <c r="G15241" s="5"/>
      <c r="H15241" s="5"/>
      <c r="I15241" s="3"/>
      <c r="J15241" s="5"/>
      <c r="K15241" s="5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G15241" s="3"/>
      <c r="AH15241" s="3"/>
      <c r="AI15241" s="3"/>
      <c r="AJ15241" s="3"/>
      <c r="AK15241" s="3"/>
      <c r="AL15241" s="3"/>
      <c r="AM15241" s="3"/>
      <c r="AN15241" s="5"/>
      <c r="AO15241" s="5"/>
      <c r="AP15241" s="5"/>
      <c r="AQ15241" s="5"/>
      <c r="AR15241" s="5"/>
      <c r="AS15241" s="5"/>
      <c r="AT15241" s="3"/>
      <c r="AU15241" s="3"/>
      <c r="AV15241" s="3"/>
      <c r="AW15241" s="3"/>
      <c r="AX15241" s="3"/>
      <c r="AY15241" s="3"/>
      <c r="AZ15241" s="3"/>
      <c r="BA15241" s="3"/>
      <c r="BB15241" s="3"/>
      <c r="BC15241" s="3"/>
      <c r="BD15241" s="3"/>
      <c r="BE15241" s="3"/>
    </row>
    <row r="15242" spans="1:57" x14ac:dyDescent="0.25">
      <c r="A15242" s="2"/>
      <c r="B15242" s="5"/>
      <c r="C15242" s="5"/>
      <c r="D15242" s="5"/>
      <c r="E15242" s="5"/>
      <c r="F15242" s="5"/>
      <c r="G15242" s="5"/>
      <c r="H15242" s="5"/>
      <c r="I15242" s="5"/>
      <c r="J15242" s="5"/>
      <c r="K15242" s="5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G15242" s="3"/>
      <c r="AH15242" s="3"/>
      <c r="AI15242" s="3"/>
      <c r="AJ15242" s="3"/>
      <c r="AK15242" s="3"/>
      <c r="AL15242" s="3"/>
      <c r="AM15242" s="3"/>
      <c r="AN15242" s="3"/>
      <c r="AO15242" s="5"/>
      <c r="AP15242" s="5"/>
      <c r="AQ15242" s="5"/>
      <c r="AR15242" s="5"/>
      <c r="AS15242" s="5"/>
      <c r="AT15242" s="3"/>
      <c r="AU15242" s="3"/>
      <c r="AV15242" s="3"/>
      <c r="AW15242" s="3"/>
      <c r="AX15242" s="3"/>
      <c r="AY15242" s="3"/>
      <c r="AZ15242" s="3"/>
      <c r="BA15242" s="3"/>
      <c r="BB15242" s="3"/>
      <c r="BC15242" s="3"/>
      <c r="BD15242" s="3"/>
      <c r="BE15242" s="3"/>
    </row>
    <row r="15243" spans="1:57" x14ac:dyDescent="0.25">
      <c r="A15243" s="2"/>
      <c r="B15243" s="5"/>
      <c r="C15243" s="5"/>
      <c r="D15243" s="5"/>
      <c r="E15243" s="5"/>
      <c r="F15243" s="5"/>
      <c r="G15243" s="5"/>
      <c r="H15243" s="5"/>
      <c r="I15243" s="5"/>
      <c r="J15243" s="5"/>
      <c r="K15243" s="5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G15243" s="3"/>
      <c r="AH15243" s="3"/>
      <c r="AI15243" s="3"/>
      <c r="AJ15243" s="3"/>
      <c r="AK15243" s="3"/>
      <c r="AL15243" s="3"/>
      <c r="AM15243" s="3"/>
      <c r="AN15243" s="3"/>
      <c r="AO15243" s="5"/>
      <c r="AP15243" s="5"/>
      <c r="AQ15243" s="5"/>
      <c r="AR15243" s="5"/>
      <c r="AS15243" s="5"/>
      <c r="AT15243" s="3"/>
      <c r="AU15243" s="3"/>
      <c r="AV15243" s="3"/>
      <c r="AW15243" s="3"/>
      <c r="AX15243" s="3"/>
      <c r="AY15243" s="3"/>
      <c r="AZ15243" s="3"/>
      <c r="BA15243" s="3"/>
      <c r="BB15243" s="3"/>
      <c r="BC15243" s="3"/>
      <c r="BD15243" s="3"/>
      <c r="BE15243" s="3"/>
    </row>
    <row r="15244" spans="1:57" x14ac:dyDescent="0.25">
      <c r="A15244" s="2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G15244" s="3"/>
      <c r="AH15244" s="3"/>
      <c r="AI15244" s="3"/>
      <c r="AJ15244" s="3"/>
      <c r="AK15244" s="3"/>
      <c r="AL15244" s="3"/>
      <c r="AM15244" s="3"/>
      <c r="AN15244" s="5"/>
      <c r="AO15244" s="5"/>
      <c r="AP15244" s="5"/>
      <c r="AQ15244" s="5"/>
      <c r="AR15244" s="5"/>
      <c r="AS15244" s="5"/>
      <c r="AT15244" s="3"/>
      <c r="AU15244" s="3"/>
      <c r="AV15244" s="3"/>
      <c r="AW15244" s="3"/>
      <c r="AX15244" s="3"/>
      <c r="AY15244" s="3"/>
      <c r="AZ15244" s="3"/>
      <c r="BA15244" s="3"/>
      <c r="BB15244" s="3"/>
      <c r="BC15244" s="3"/>
      <c r="BD15244" s="3"/>
      <c r="BE15244" s="3"/>
    </row>
    <row r="15245" spans="1:57" x14ac:dyDescent="0.25">
      <c r="A15245" s="2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G15245" s="3"/>
      <c r="AH15245" s="3"/>
      <c r="AI15245" s="3"/>
      <c r="AJ15245" s="5"/>
      <c r="AK15245" s="5"/>
      <c r="AL15245" s="3"/>
      <c r="AM15245" s="3"/>
      <c r="AN15245" s="5"/>
      <c r="AO15245" s="5"/>
      <c r="AP15245" s="5"/>
      <c r="AQ15245" s="5"/>
      <c r="AR15245" s="5"/>
      <c r="AS15245" s="5"/>
      <c r="AT15245" s="3"/>
      <c r="AU15245" s="5"/>
      <c r="AV15245" s="3"/>
      <c r="AW15245" s="3"/>
      <c r="AX15245" s="3"/>
      <c r="AY15245" s="3"/>
      <c r="AZ15245" s="3"/>
      <c r="BA15245" s="3"/>
      <c r="BB15245" s="3"/>
      <c r="BC15245" s="3"/>
      <c r="BD15245" s="3"/>
      <c r="BE15245" s="3"/>
    </row>
    <row r="15246" spans="1:57" x14ac:dyDescent="0.25">
      <c r="A15246" s="2"/>
      <c r="B15246" s="5"/>
      <c r="C15246" s="5"/>
      <c r="D15246" s="5"/>
      <c r="E15246" s="5"/>
      <c r="F15246" s="5"/>
      <c r="G15246" s="5"/>
      <c r="H15246" s="5"/>
      <c r="I15246" s="3"/>
      <c r="J15246" s="5"/>
      <c r="K15246" s="5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G15246" s="3"/>
      <c r="AH15246" s="3"/>
      <c r="AI15246" s="3"/>
      <c r="AJ15246" s="5"/>
      <c r="AK15246" s="5"/>
      <c r="AL15246" s="3"/>
      <c r="AM15246" s="3"/>
      <c r="AN15246" s="5"/>
      <c r="AO15246" s="5"/>
      <c r="AP15246" s="5"/>
      <c r="AQ15246" s="5"/>
      <c r="AR15246" s="5"/>
      <c r="AS15246" s="5"/>
      <c r="AT15246" s="3"/>
      <c r="AU15246" s="5"/>
      <c r="AV15246" s="3"/>
      <c r="AW15246" s="3"/>
      <c r="AX15246" s="3"/>
      <c r="AY15246" s="3"/>
      <c r="AZ15246" s="3"/>
      <c r="BA15246" s="3"/>
      <c r="BB15246" s="3"/>
      <c r="BC15246" s="3"/>
      <c r="BD15246" s="3"/>
      <c r="BE15246" s="3"/>
    </row>
    <row r="15247" spans="1:57" x14ac:dyDescent="0.25">
      <c r="A15247" s="2"/>
      <c r="B15247" s="5"/>
      <c r="C15247" s="5"/>
      <c r="D15247" s="5"/>
      <c r="E15247" s="5"/>
      <c r="F15247" s="5"/>
      <c r="G15247" s="5"/>
      <c r="H15247" s="5"/>
      <c r="I15247" s="5"/>
      <c r="J15247" s="5"/>
      <c r="K15247" s="5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G15247" s="3"/>
      <c r="AH15247" s="3"/>
      <c r="AI15247" s="3"/>
      <c r="AJ15247" s="5"/>
      <c r="AK15247" s="5"/>
      <c r="AL15247" s="3"/>
      <c r="AM15247" s="3"/>
      <c r="AN15247" s="5"/>
      <c r="AO15247" s="5"/>
      <c r="AP15247" s="5"/>
      <c r="AQ15247" s="5"/>
      <c r="AR15247" s="5"/>
      <c r="AS15247" s="5"/>
      <c r="AT15247" s="3"/>
      <c r="AU15247" s="5"/>
      <c r="AV15247" s="3"/>
      <c r="AW15247" s="3"/>
      <c r="AX15247" s="3"/>
      <c r="AY15247" s="3"/>
      <c r="AZ15247" s="3"/>
      <c r="BA15247" s="3"/>
      <c r="BB15247" s="3"/>
      <c r="BC15247" s="3"/>
      <c r="BD15247" s="3"/>
      <c r="BE15247" s="3"/>
    </row>
    <row r="15248" spans="1:57" x14ac:dyDescent="0.25">
      <c r="A15248" s="2"/>
      <c r="B15248" s="5"/>
      <c r="C15248" s="5"/>
      <c r="D15248" s="5"/>
      <c r="E15248" s="5"/>
      <c r="F15248" s="5"/>
      <c r="G15248" s="5"/>
      <c r="H15248" s="5"/>
      <c r="I15248" s="5"/>
      <c r="J15248" s="5"/>
      <c r="K15248" s="5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G15248" s="3"/>
      <c r="AH15248" s="3"/>
      <c r="AI15248" s="3"/>
      <c r="AJ15248" s="3"/>
      <c r="AK15248" s="3"/>
      <c r="AL15248" s="3"/>
      <c r="AM15248" s="3"/>
      <c r="AN15248" s="3"/>
      <c r="AO15248" s="5"/>
      <c r="AP15248" s="5"/>
      <c r="AQ15248" s="5"/>
      <c r="AR15248" s="5"/>
      <c r="AS15248" s="5"/>
      <c r="AT15248" s="3"/>
      <c r="AU15248" s="3"/>
      <c r="AV15248" s="3"/>
      <c r="AW15248" s="3"/>
      <c r="AX15248" s="3"/>
      <c r="AY15248" s="3"/>
      <c r="AZ15248" s="3"/>
      <c r="BA15248" s="3"/>
      <c r="BB15248" s="3"/>
      <c r="BC15248" s="3"/>
      <c r="BD15248" s="3"/>
      <c r="BE15248" s="3"/>
    </row>
    <row r="15249" spans="1:57" x14ac:dyDescent="0.25">
      <c r="A15249" s="2"/>
      <c r="B15249" s="5"/>
      <c r="C15249" s="5"/>
      <c r="D15249" s="5"/>
      <c r="E15249" s="5"/>
      <c r="F15249" s="5"/>
      <c r="G15249" s="5"/>
      <c r="H15249" s="5"/>
      <c r="I15249" s="5"/>
      <c r="J15249" s="5"/>
      <c r="K15249" s="5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G15249" s="3"/>
      <c r="AH15249" s="3"/>
      <c r="AI15249" s="3"/>
      <c r="AJ15249" s="3"/>
      <c r="AK15249" s="3"/>
      <c r="AL15249" s="3"/>
      <c r="AM15249" s="3"/>
      <c r="AN15249" s="5"/>
      <c r="AO15249" s="5"/>
      <c r="AP15249" s="5"/>
      <c r="AQ15249" s="5"/>
      <c r="AR15249" s="5"/>
      <c r="AS15249" s="5"/>
      <c r="AT15249" s="3"/>
      <c r="AU15249" s="5"/>
      <c r="AV15249" s="3"/>
      <c r="AW15249" s="3"/>
      <c r="AX15249" s="3"/>
      <c r="AY15249" s="3"/>
      <c r="AZ15249" s="3"/>
      <c r="BA15249" s="3"/>
      <c r="BB15249" s="3"/>
      <c r="BC15249" s="3"/>
      <c r="BD15249" s="3"/>
      <c r="BE15249" s="3"/>
    </row>
    <row r="15250" spans="1:57" x14ac:dyDescent="0.25">
      <c r="A15250" s="2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G15250" s="3"/>
      <c r="AH15250" s="3"/>
      <c r="AI15250" s="3"/>
      <c r="AJ15250" s="3"/>
      <c r="AK15250" s="3"/>
      <c r="AL15250" s="3"/>
      <c r="AM15250" s="3"/>
      <c r="AN15250" s="3"/>
      <c r="AO15250" s="5"/>
      <c r="AP15250" s="5"/>
      <c r="AQ15250" s="5"/>
      <c r="AR15250" s="5"/>
      <c r="AS15250" s="5"/>
      <c r="AT15250" s="3"/>
      <c r="AU15250" s="3"/>
      <c r="AV15250" s="3"/>
      <c r="AW15250" s="3"/>
      <c r="AX15250" s="3"/>
      <c r="AY15250" s="3"/>
      <c r="AZ15250" s="3"/>
      <c r="BA15250" s="3"/>
      <c r="BB15250" s="3"/>
      <c r="BC15250" s="3"/>
      <c r="BD15250" s="3"/>
      <c r="BE15250" s="3"/>
    </row>
    <row r="15251" spans="1:57" x14ac:dyDescent="0.25">
      <c r="A15251" s="2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G15251" s="3"/>
      <c r="AH15251" s="3"/>
      <c r="AI15251" s="3"/>
      <c r="AJ15251" s="5"/>
      <c r="AK15251" s="5"/>
      <c r="AL15251" s="3"/>
      <c r="AM15251" s="3"/>
      <c r="AN15251" s="5"/>
      <c r="AO15251" s="5"/>
      <c r="AP15251" s="5"/>
      <c r="AQ15251" s="5"/>
      <c r="AR15251" s="5"/>
      <c r="AS15251" s="5"/>
      <c r="AT15251" s="3"/>
      <c r="AU15251" s="5"/>
      <c r="AV15251" s="3"/>
      <c r="AW15251" s="3"/>
      <c r="AX15251" s="3"/>
      <c r="AY15251" s="3"/>
      <c r="AZ15251" s="3"/>
      <c r="BA15251" s="3"/>
      <c r="BB15251" s="3"/>
      <c r="BC15251" s="3"/>
      <c r="BD15251" s="3"/>
      <c r="BE15251" s="3"/>
    </row>
    <row r="15252" spans="1:57" x14ac:dyDescent="0.25">
      <c r="A15252" s="2"/>
      <c r="B15252" s="5"/>
      <c r="C15252" s="5"/>
      <c r="D15252" s="5"/>
      <c r="E15252" s="5"/>
      <c r="F15252" s="5"/>
      <c r="G15252" s="5"/>
      <c r="H15252" s="5"/>
      <c r="I15252" s="3"/>
      <c r="J15252" s="5"/>
      <c r="K15252" s="5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G15252" s="3"/>
      <c r="AH15252" s="3"/>
      <c r="AI15252" s="3"/>
      <c r="AJ15252" s="5"/>
      <c r="AK15252" s="5"/>
      <c r="AL15252" s="3"/>
      <c r="AM15252" s="3"/>
      <c r="AN15252" s="5"/>
      <c r="AO15252" s="5"/>
      <c r="AP15252" s="5"/>
      <c r="AQ15252" s="5"/>
      <c r="AR15252" s="5"/>
      <c r="AS15252" s="5"/>
      <c r="AT15252" s="3"/>
      <c r="AU15252" s="5"/>
      <c r="AV15252" s="3"/>
      <c r="AW15252" s="3"/>
      <c r="AX15252" s="3"/>
      <c r="AY15252" s="3"/>
      <c r="AZ15252" s="3"/>
      <c r="BA15252" s="3"/>
      <c r="BB15252" s="3"/>
      <c r="BC15252" s="3"/>
      <c r="BD15252" s="3"/>
      <c r="BE15252" s="3"/>
    </row>
    <row r="15253" spans="1:57" x14ac:dyDescent="0.25">
      <c r="A15253" s="2"/>
      <c r="B15253" s="5"/>
      <c r="C15253" s="5"/>
      <c r="D15253" s="5"/>
      <c r="E15253" s="5"/>
      <c r="F15253" s="5"/>
      <c r="G15253" s="5"/>
      <c r="H15253" s="5"/>
      <c r="I15253" s="3"/>
      <c r="J15253" s="5"/>
      <c r="K15253" s="5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G15253" s="3"/>
      <c r="AH15253" s="3"/>
      <c r="AI15253" s="3"/>
      <c r="AJ15253" s="3"/>
      <c r="AK15253" s="3"/>
      <c r="AL15253" s="3"/>
      <c r="AM15253" s="3"/>
      <c r="AN15253" s="5"/>
      <c r="AO15253" s="5"/>
      <c r="AP15253" s="5"/>
      <c r="AQ15253" s="5"/>
      <c r="AR15253" s="5"/>
      <c r="AS15253" s="5"/>
      <c r="AT15253" s="3"/>
      <c r="AU15253" s="5"/>
      <c r="AV15253" s="3"/>
      <c r="AW15253" s="3"/>
      <c r="AX15253" s="3"/>
      <c r="AY15253" s="3"/>
      <c r="AZ15253" s="3"/>
      <c r="BA15253" s="3"/>
      <c r="BB15253" s="3"/>
      <c r="BC15253" s="3"/>
      <c r="BD15253" s="3"/>
      <c r="BE15253" s="3"/>
    </row>
    <row r="15254" spans="1:57" x14ac:dyDescent="0.25">
      <c r="A15254" s="2"/>
      <c r="B15254" s="5"/>
      <c r="C15254" s="5"/>
      <c r="D15254" s="5"/>
      <c r="E15254" s="5"/>
      <c r="F15254" s="5"/>
      <c r="G15254" s="5"/>
      <c r="H15254" s="5"/>
      <c r="I15254" s="5"/>
      <c r="J15254" s="5"/>
      <c r="K15254" s="5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G15254" s="3"/>
      <c r="AH15254" s="3"/>
      <c r="AI15254" s="3"/>
      <c r="AJ15254" s="5"/>
      <c r="AK15254" s="5"/>
      <c r="AL15254" s="3"/>
      <c r="AM15254" s="3"/>
      <c r="AN15254" s="5"/>
      <c r="AO15254" s="5"/>
      <c r="AP15254" s="5"/>
      <c r="AQ15254" s="5"/>
      <c r="AR15254" s="5"/>
      <c r="AS15254" s="5"/>
      <c r="AT15254" s="3"/>
      <c r="AU15254" s="5"/>
      <c r="AV15254" s="3"/>
      <c r="AW15254" s="3"/>
      <c r="AX15254" s="3"/>
      <c r="AY15254" s="3"/>
      <c r="AZ15254" s="3"/>
      <c r="BA15254" s="3"/>
      <c r="BB15254" s="3"/>
      <c r="BC15254" s="3"/>
      <c r="BD15254" s="3"/>
      <c r="BE15254" s="3"/>
    </row>
    <row r="15255" spans="1:57" x14ac:dyDescent="0.25">
      <c r="A15255" s="2"/>
      <c r="B15255" s="5"/>
      <c r="C15255" s="5"/>
      <c r="D15255" s="5"/>
      <c r="E15255" s="5"/>
      <c r="F15255" s="5"/>
      <c r="G15255" s="5"/>
      <c r="H15255" s="5"/>
      <c r="I15255" s="3"/>
      <c r="J15255" s="5"/>
      <c r="K15255" s="5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G15255" s="3"/>
      <c r="AH15255" s="3"/>
      <c r="AI15255" s="3"/>
      <c r="AJ15255" s="3"/>
      <c r="AK15255" s="3"/>
      <c r="AL15255" s="3"/>
      <c r="AM15255" s="3"/>
      <c r="AN15255" s="5"/>
      <c r="AO15255" s="5"/>
      <c r="AP15255" s="5"/>
      <c r="AQ15255" s="5"/>
      <c r="AR15255" s="5"/>
      <c r="AS15255" s="5"/>
      <c r="AT15255" s="3"/>
      <c r="AU15255" s="5"/>
      <c r="AV15255" s="3"/>
      <c r="AW15255" s="3"/>
      <c r="AX15255" s="3"/>
      <c r="AY15255" s="3"/>
      <c r="AZ15255" s="3"/>
      <c r="BA15255" s="3"/>
      <c r="BB15255" s="3"/>
      <c r="BC15255" s="3"/>
      <c r="BD15255" s="3"/>
      <c r="BE15255" s="3"/>
    </row>
    <row r="15256" spans="1:57" x14ac:dyDescent="0.25">
      <c r="A15256" s="2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G15256" s="3"/>
      <c r="AH15256" s="3"/>
      <c r="AI15256" s="3"/>
      <c r="AJ15256" s="3"/>
      <c r="AK15256" s="3"/>
      <c r="AL15256" s="3"/>
      <c r="AM15256" s="3"/>
      <c r="AN15256" s="5"/>
      <c r="AO15256" s="5"/>
      <c r="AP15256" s="5"/>
      <c r="AQ15256" s="5"/>
      <c r="AR15256" s="5"/>
      <c r="AS15256" s="5"/>
      <c r="AT15256" s="3"/>
      <c r="AU15256" s="5"/>
      <c r="AV15256" s="3"/>
      <c r="AW15256" s="3"/>
      <c r="AX15256" s="3"/>
      <c r="AY15256" s="3"/>
      <c r="AZ15256" s="3"/>
      <c r="BA15256" s="3"/>
      <c r="BB15256" s="3"/>
      <c r="BC15256" s="3"/>
      <c r="BD15256" s="3"/>
      <c r="BE15256" s="3"/>
    </row>
    <row r="15257" spans="1:57" x14ac:dyDescent="0.25">
      <c r="A15257" s="2"/>
      <c r="B15257" s="5"/>
      <c r="C15257" s="5"/>
      <c r="D15257" s="5"/>
      <c r="E15257" s="5"/>
      <c r="F15257" s="5"/>
      <c r="G15257" s="5"/>
      <c r="H15257" s="5"/>
      <c r="I15257" s="3"/>
      <c r="J15257" s="5"/>
      <c r="K15257" s="5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G15257" s="3"/>
      <c r="AH15257" s="3"/>
      <c r="AI15257" s="3"/>
      <c r="AJ15257" s="5"/>
      <c r="AK15257" s="3"/>
      <c r="AL15257" s="3"/>
      <c r="AM15257" s="3"/>
      <c r="AN15257" s="5"/>
      <c r="AO15257" s="5"/>
      <c r="AP15257" s="5"/>
      <c r="AQ15257" s="5"/>
      <c r="AR15257" s="5"/>
      <c r="AS15257" s="5"/>
      <c r="AT15257" s="3"/>
      <c r="AU15257" s="5"/>
      <c r="AV15257" s="3"/>
      <c r="AW15257" s="3"/>
      <c r="AX15257" s="3"/>
      <c r="AY15257" s="3"/>
      <c r="AZ15257" s="3"/>
      <c r="BA15257" s="3"/>
      <c r="BB15257" s="3"/>
      <c r="BC15257" s="3"/>
      <c r="BD15257" s="3"/>
      <c r="BE15257" s="3"/>
    </row>
    <row r="15258" spans="1:57" x14ac:dyDescent="0.25">
      <c r="A15258" s="2"/>
      <c r="B15258" s="5"/>
      <c r="C15258" s="5"/>
      <c r="D15258" s="5"/>
      <c r="E15258" s="5"/>
      <c r="F15258" s="5"/>
      <c r="G15258" s="5"/>
      <c r="H15258" s="5"/>
      <c r="I15258" s="3"/>
      <c r="J15258" s="5"/>
      <c r="K15258" s="5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G15258" s="3"/>
      <c r="AH15258" s="3"/>
      <c r="AI15258" s="3"/>
      <c r="AJ15258" s="3"/>
      <c r="AK15258" s="3"/>
      <c r="AL15258" s="3"/>
      <c r="AM15258" s="3"/>
      <c r="AN15258" s="5"/>
      <c r="AO15258" s="5"/>
      <c r="AP15258" s="5"/>
      <c r="AQ15258" s="5"/>
      <c r="AR15258" s="5"/>
      <c r="AS15258" s="5"/>
      <c r="AT15258" s="3"/>
      <c r="AU15258" s="5"/>
      <c r="AV15258" s="3"/>
      <c r="AW15258" s="3"/>
      <c r="AX15258" s="3"/>
      <c r="AY15258" s="3"/>
      <c r="AZ15258" s="3"/>
      <c r="BA15258" s="3"/>
      <c r="BB15258" s="3"/>
      <c r="BC15258" s="3"/>
      <c r="BD15258" s="3"/>
      <c r="BE15258" s="3"/>
    </row>
    <row r="15259" spans="1:57" x14ac:dyDescent="0.25">
      <c r="A15259" s="2"/>
      <c r="B15259" s="5"/>
      <c r="C15259" s="5"/>
      <c r="D15259" s="5"/>
      <c r="E15259" s="5"/>
      <c r="F15259" s="5"/>
      <c r="G15259" s="5"/>
      <c r="H15259" s="5"/>
      <c r="I15259" s="3"/>
      <c r="J15259" s="5"/>
      <c r="K15259" s="5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G15259" s="3"/>
      <c r="AH15259" s="3"/>
      <c r="AI15259" s="3"/>
      <c r="AJ15259" s="3"/>
      <c r="AK15259" s="3"/>
      <c r="AL15259" s="3"/>
      <c r="AM15259" s="3"/>
      <c r="AN15259" s="5"/>
      <c r="AO15259" s="5"/>
      <c r="AP15259" s="5"/>
      <c r="AQ15259" s="5"/>
      <c r="AR15259" s="5"/>
      <c r="AS15259" s="5"/>
      <c r="AT15259" s="3"/>
      <c r="AU15259" s="5"/>
      <c r="AV15259" s="3"/>
      <c r="AW15259" s="3"/>
      <c r="AX15259" s="3"/>
      <c r="AY15259" s="3"/>
      <c r="AZ15259" s="3"/>
      <c r="BA15259" s="3"/>
      <c r="BB15259" s="3"/>
      <c r="BC15259" s="3"/>
      <c r="BD15259" s="3"/>
      <c r="BE15259" s="3"/>
    </row>
    <row r="15260" spans="1:57" x14ac:dyDescent="0.25">
      <c r="A15260" s="2"/>
      <c r="B15260" s="5"/>
      <c r="C15260" s="5"/>
      <c r="D15260" s="5"/>
      <c r="E15260" s="5"/>
      <c r="F15260" s="5"/>
      <c r="G15260" s="5"/>
      <c r="H15260" s="5"/>
      <c r="I15260" s="3"/>
      <c r="J15260" s="5"/>
      <c r="K15260" s="5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G15260" s="3"/>
      <c r="AH15260" s="3"/>
      <c r="AI15260" s="3"/>
      <c r="AJ15260" s="3"/>
      <c r="AK15260" s="3"/>
      <c r="AL15260" s="3"/>
      <c r="AM15260" s="3"/>
      <c r="AN15260" s="5"/>
      <c r="AO15260" s="5"/>
      <c r="AP15260" s="5"/>
      <c r="AQ15260" s="5"/>
      <c r="AR15260" s="5"/>
      <c r="AS15260" s="5"/>
      <c r="AT15260" s="3"/>
      <c r="AU15260" s="5"/>
      <c r="AV15260" s="3"/>
      <c r="AW15260" s="3"/>
      <c r="AX15260" s="3"/>
      <c r="AY15260" s="3"/>
      <c r="AZ15260" s="3"/>
      <c r="BA15260" s="3"/>
      <c r="BB15260" s="3"/>
      <c r="BC15260" s="3"/>
      <c r="BD15260" s="3"/>
      <c r="BE15260" s="3"/>
    </row>
    <row r="15261" spans="1:57" x14ac:dyDescent="0.25">
      <c r="A15261" s="2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G15261" s="3"/>
      <c r="AH15261" s="3"/>
      <c r="AI15261" s="3"/>
      <c r="AJ15261" s="3"/>
      <c r="AK15261" s="3"/>
      <c r="AL15261" s="3"/>
      <c r="AM15261" s="3"/>
      <c r="AN15261" s="3"/>
      <c r="AO15261" s="5"/>
      <c r="AP15261" s="5"/>
      <c r="AQ15261" s="5"/>
      <c r="AR15261" s="5"/>
      <c r="AS15261" s="5"/>
      <c r="AT15261" s="3"/>
      <c r="AU15261" s="5"/>
      <c r="AV15261" s="3"/>
      <c r="AW15261" s="3"/>
      <c r="AX15261" s="3"/>
      <c r="AY15261" s="3"/>
      <c r="AZ15261" s="3"/>
      <c r="BA15261" s="3"/>
      <c r="BB15261" s="3"/>
      <c r="BC15261" s="3"/>
      <c r="BD15261" s="3"/>
      <c r="BE15261" s="3"/>
    </row>
    <row r="15262" spans="1:57" x14ac:dyDescent="0.25">
      <c r="A15262" s="2"/>
      <c r="B15262" s="5"/>
      <c r="C15262" s="5"/>
      <c r="D15262" s="5"/>
      <c r="E15262" s="5"/>
      <c r="F15262" s="5"/>
      <c r="G15262" s="5"/>
      <c r="H15262" s="5"/>
      <c r="I15262" s="5"/>
      <c r="J15262" s="5"/>
      <c r="K15262" s="5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G15262" s="3"/>
      <c r="AH15262" s="3"/>
      <c r="AI15262" s="3"/>
      <c r="AJ15262" s="5"/>
      <c r="AK15262" s="5"/>
      <c r="AL15262" s="3"/>
      <c r="AM15262" s="3"/>
      <c r="AN15262" s="5"/>
      <c r="AO15262" s="5"/>
      <c r="AP15262" s="5"/>
      <c r="AQ15262" s="5"/>
      <c r="AR15262" s="5"/>
      <c r="AS15262" s="5"/>
      <c r="AT15262" s="3"/>
      <c r="AU15262" s="5"/>
      <c r="AV15262" s="3"/>
      <c r="AW15262" s="3"/>
      <c r="AX15262" s="3"/>
      <c r="AY15262" s="3"/>
      <c r="AZ15262" s="3"/>
      <c r="BA15262" s="3"/>
      <c r="BB15262" s="3"/>
      <c r="BC15262" s="3"/>
      <c r="BD15262" s="3"/>
      <c r="BE15262" s="3"/>
    </row>
    <row r="15263" spans="1:57" x14ac:dyDescent="0.25">
      <c r="A15263" s="2"/>
      <c r="B15263" s="5"/>
      <c r="C15263" s="5"/>
      <c r="D15263" s="5"/>
      <c r="E15263" s="5"/>
      <c r="F15263" s="5"/>
      <c r="G15263" s="5"/>
      <c r="H15263" s="5"/>
      <c r="I15263" s="5"/>
      <c r="J15263" s="5"/>
      <c r="K15263" s="5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G15263" s="3"/>
      <c r="AH15263" s="3"/>
      <c r="AI15263" s="3"/>
      <c r="AJ15263" s="5"/>
      <c r="AK15263" s="5"/>
      <c r="AL15263" s="3"/>
      <c r="AM15263" s="3"/>
      <c r="AN15263" s="5"/>
      <c r="AO15263" s="5"/>
      <c r="AP15263" s="5"/>
      <c r="AQ15263" s="5"/>
      <c r="AR15263" s="5"/>
      <c r="AS15263" s="5"/>
      <c r="AT15263" s="3"/>
      <c r="AU15263" s="5"/>
      <c r="AV15263" s="3"/>
      <c r="AW15263" s="3"/>
      <c r="AX15263" s="3"/>
      <c r="AY15263" s="3"/>
      <c r="AZ15263" s="3"/>
      <c r="BA15263" s="3"/>
      <c r="BB15263" s="3"/>
      <c r="BC15263" s="3"/>
      <c r="BD15263" s="3"/>
      <c r="BE15263" s="3"/>
    </row>
    <row r="15264" spans="1:57" x14ac:dyDescent="0.25">
      <c r="A15264" s="2"/>
      <c r="B15264" s="5"/>
      <c r="C15264" s="5"/>
      <c r="D15264" s="5"/>
      <c r="E15264" s="5"/>
      <c r="F15264" s="5"/>
      <c r="G15264" s="5"/>
      <c r="H15264" s="5"/>
      <c r="I15264" s="3"/>
      <c r="J15264" s="5"/>
      <c r="K15264" s="5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G15264" s="3"/>
      <c r="AH15264" s="3"/>
      <c r="AI15264" s="3"/>
      <c r="AJ15264" s="5"/>
      <c r="AK15264" s="5"/>
      <c r="AL15264" s="3"/>
      <c r="AM15264" s="3"/>
      <c r="AN15264" s="5"/>
      <c r="AO15264" s="5"/>
      <c r="AP15264" s="5"/>
      <c r="AQ15264" s="5"/>
      <c r="AR15264" s="5"/>
      <c r="AS15264" s="5"/>
      <c r="AT15264" s="3"/>
      <c r="AU15264" s="5"/>
      <c r="AV15264" s="3"/>
      <c r="AW15264" s="3"/>
      <c r="AX15264" s="3"/>
      <c r="AY15264" s="3"/>
      <c r="AZ15264" s="3"/>
      <c r="BA15264" s="3"/>
      <c r="BB15264" s="3"/>
      <c r="BC15264" s="3"/>
      <c r="BD15264" s="3"/>
      <c r="BE15264" s="3"/>
    </row>
    <row r="15265" spans="1:57" x14ac:dyDescent="0.25">
      <c r="A15265" s="2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G15265" s="3"/>
      <c r="AH15265" s="3"/>
      <c r="AI15265" s="3"/>
      <c r="AJ15265" s="3"/>
      <c r="AK15265" s="3"/>
      <c r="AL15265" s="3"/>
      <c r="AM15265" s="3"/>
      <c r="AN15265" s="3"/>
      <c r="AO15265" s="5"/>
      <c r="AP15265" s="5"/>
      <c r="AQ15265" s="5"/>
      <c r="AR15265" s="5"/>
      <c r="AS15265" s="5"/>
      <c r="AT15265" s="3"/>
      <c r="AU15265" s="5"/>
      <c r="AV15265" s="3"/>
      <c r="AW15265" s="3"/>
      <c r="AX15265" s="3"/>
      <c r="AY15265" s="3"/>
      <c r="AZ15265" s="3"/>
      <c r="BA15265" s="3"/>
      <c r="BB15265" s="3"/>
      <c r="BC15265" s="3"/>
      <c r="BD15265" s="3"/>
      <c r="BE15265" s="3"/>
    </row>
    <row r="15266" spans="1:57" x14ac:dyDescent="0.25">
      <c r="A15266" s="2"/>
      <c r="B15266" s="5"/>
      <c r="C15266" s="5"/>
      <c r="D15266" s="5"/>
      <c r="E15266" s="5"/>
      <c r="F15266" s="5"/>
      <c r="G15266" s="5"/>
      <c r="H15266" s="5"/>
      <c r="I15266" s="3"/>
      <c r="J15266" s="5"/>
      <c r="K15266" s="5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G15266" s="3"/>
      <c r="AH15266" s="3"/>
      <c r="AI15266" s="3"/>
      <c r="AJ15266" s="5"/>
      <c r="AK15266" s="3"/>
      <c r="AL15266" s="3"/>
      <c r="AM15266" s="3"/>
      <c r="AN15266" s="5"/>
      <c r="AO15266" s="5"/>
      <c r="AP15266" s="5"/>
      <c r="AQ15266" s="5"/>
      <c r="AR15266" s="5"/>
      <c r="AS15266" s="5"/>
      <c r="AT15266" s="3"/>
      <c r="AU15266" s="5"/>
      <c r="AV15266" s="3"/>
      <c r="AW15266" s="3"/>
      <c r="AX15266" s="3"/>
      <c r="AY15266" s="3"/>
      <c r="AZ15266" s="3"/>
      <c r="BA15266" s="3"/>
      <c r="BB15266" s="3"/>
      <c r="BC15266" s="3"/>
      <c r="BD15266" s="3"/>
      <c r="BE15266" s="3"/>
    </row>
    <row r="15267" spans="1:57" x14ac:dyDescent="0.25">
      <c r="A15267" s="2"/>
      <c r="B15267" s="5"/>
      <c r="C15267" s="5"/>
      <c r="D15267" s="5"/>
      <c r="E15267" s="5"/>
      <c r="F15267" s="5"/>
      <c r="G15267" s="5"/>
      <c r="H15267" s="5"/>
      <c r="I15267" s="3"/>
      <c r="J15267" s="5"/>
      <c r="K15267" s="5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G15267" s="3"/>
      <c r="AH15267" s="3"/>
      <c r="AI15267" s="3"/>
      <c r="AJ15267" s="3"/>
      <c r="AK15267" s="3"/>
      <c r="AL15267" s="3"/>
      <c r="AM15267" s="3"/>
      <c r="AN15267" s="3"/>
      <c r="AO15267" s="5"/>
      <c r="AP15267" s="5"/>
      <c r="AQ15267" s="5"/>
      <c r="AR15267" s="5"/>
      <c r="AS15267" s="5"/>
      <c r="AT15267" s="3"/>
      <c r="AU15267" s="5"/>
      <c r="AV15267" s="3"/>
      <c r="AW15267" s="3"/>
      <c r="AX15267" s="3"/>
      <c r="AY15267" s="3"/>
      <c r="AZ15267" s="3"/>
      <c r="BA15267" s="3"/>
      <c r="BB15267" s="3"/>
      <c r="BC15267" s="3"/>
      <c r="BD15267" s="3"/>
      <c r="BE15267" s="3"/>
    </row>
    <row r="15268" spans="1:57" x14ac:dyDescent="0.25">
      <c r="A15268" s="2"/>
      <c r="B15268" s="5"/>
      <c r="C15268" s="5"/>
      <c r="D15268" s="5"/>
      <c r="E15268" s="5"/>
      <c r="F15268" s="5"/>
      <c r="G15268" s="5"/>
      <c r="H15268" s="5"/>
      <c r="I15268" s="3"/>
      <c r="J15268" s="5"/>
      <c r="K15268" s="5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G15268" s="3"/>
      <c r="AH15268" s="3"/>
      <c r="AI15268" s="3"/>
      <c r="AJ15268" s="5"/>
      <c r="AK15268" s="5"/>
      <c r="AL15268" s="3"/>
      <c r="AM15268" s="3"/>
      <c r="AN15268" s="5"/>
      <c r="AO15268" s="5"/>
      <c r="AP15268" s="5"/>
      <c r="AQ15268" s="5"/>
      <c r="AR15268" s="5"/>
      <c r="AS15268" s="5"/>
      <c r="AT15268" s="3"/>
      <c r="AU15268" s="5"/>
      <c r="AV15268" s="3"/>
      <c r="AW15268" s="3"/>
      <c r="AX15268" s="3"/>
      <c r="AY15268" s="3"/>
      <c r="AZ15268" s="3"/>
      <c r="BA15268" s="3"/>
      <c r="BB15268" s="3"/>
      <c r="BC15268" s="3"/>
      <c r="BD15268" s="3"/>
      <c r="BE15268" s="3"/>
    </row>
    <row r="15269" spans="1:57" x14ac:dyDescent="0.25">
      <c r="A15269" s="2"/>
      <c r="B15269" s="5"/>
      <c r="C15269" s="5"/>
      <c r="D15269" s="5"/>
      <c r="E15269" s="5"/>
      <c r="F15269" s="5"/>
      <c r="G15269" s="5"/>
      <c r="H15269" s="5"/>
      <c r="I15269" s="3"/>
      <c r="J15269" s="5"/>
      <c r="K15269" s="5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G15269" s="3"/>
      <c r="AH15269" s="3"/>
      <c r="AI15269" s="3"/>
      <c r="AJ15269" s="5"/>
      <c r="AK15269" s="5"/>
      <c r="AL15269" s="3"/>
      <c r="AM15269" s="3"/>
      <c r="AN15269" s="5"/>
      <c r="AO15269" s="5"/>
      <c r="AP15269" s="5"/>
      <c r="AQ15269" s="5"/>
      <c r="AR15269" s="5"/>
      <c r="AS15269" s="5"/>
      <c r="AT15269" s="3"/>
      <c r="AU15269" s="5"/>
      <c r="AV15269" s="3"/>
      <c r="AW15269" s="3"/>
      <c r="AX15269" s="3"/>
      <c r="AY15269" s="3"/>
      <c r="AZ15269" s="3"/>
      <c r="BA15269" s="3"/>
      <c r="BB15269" s="3"/>
      <c r="BC15269" s="3"/>
      <c r="BD15269" s="3"/>
      <c r="BE15269" s="3"/>
    </row>
    <row r="15270" spans="1:57" x14ac:dyDescent="0.25">
      <c r="A15270" s="2"/>
      <c r="B15270" s="5"/>
      <c r="C15270" s="5"/>
      <c r="D15270" s="5"/>
      <c r="E15270" s="5"/>
      <c r="F15270" s="5"/>
      <c r="G15270" s="5"/>
      <c r="H15270" s="5"/>
      <c r="I15270" s="3"/>
      <c r="J15270" s="5"/>
      <c r="K15270" s="5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G15270" s="3"/>
      <c r="AH15270" s="3"/>
      <c r="AI15270" s="3"/>
      <c r="AJ15270" s="3"/>
      <c r="AK15270" s="3"/>
      <c r="AL15270" s="3"/>
      <c r="AM15270" s="3"/>
      <c r="AN15270" s="3"/>
      <c r="AO15270" s="5"/>
      <c r="AP15270" s="5"/>
      <c r="AQ15270" s="5"/>
      <c r="AR15270" s="3"/>
      <c r="AS15270" s="5"/>
      <c r="AT15270" s="3"/>
      <c r="AU15270" s="5"/>
      <c r="AV15270" s="3"/>
      <c r="AW15270" s="3"/>
      <c r="AX15270" s="3"/>
      <c r="AY15270" s="3"/>
      <c r="AZ15270" s="3"/>
      <c r="BA15270" s="3"/>
      <c r="BB15270" s="3"/>
      <c r="BC15270" s="3"/>
      <c r="BD15270" s="3"/>
      <c r="BE15270" s="3"/>
    </row>
    <row r="15271" spans="1:57" x14ac:dyDescent="0.25">
      <c r="A15271" s="2"/>
      <c r="B15271" s="5"/>
      <c r="C15271" s="5"/>
      <c r="D15271" s="5"/>
      <c r="E15271" s="5"/>
      <c r="F15271" s="5"/>
      <c r="G15271" s="5"/>
      <c r="H15271" s="5"/>
      <c r="I15271" s="3"/>
      <c r="J15271" s="5"/>
      <c r="K15271" s="5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G15271" s="3"/>
      <c r="AH15271" s="3"/>
      <c r="AI15271" s="3"/>
      <c r="AJ15271" s="3"/>
      <c r="AK15271" s="3"/>
      <c r="AL15271" s="3"/>
      <c r="AM15271" s="3"/>
      <c r="AN15271" s="3"/>
      <c r="AO15271" s="5"/>
      <c r="AP15271" s="5"/>
      <c r="AQ15271" s="5"/>
      <c r="AR15271" s="3"/>
      <c r="AS15271" s="5"/>
      <c r="AT15271" s="3"/>
      <c r="AU15271" s="5"/>
      <c r="AV15271" s="3"/>
      <c r="AW15271" s="3"/>
      <c r="AX15271" s="3"/>
      <c r="AY15271" s="3"/>
      <c r="AZ15271" s="3"/>
      <c r="BA15271" s="3"/>
      <c r="BB15271" s="3"/>
      <c r="BC15271" s="3"/>
      <c r="BD15271" s="3"/>
      <c r="BE15271" s="3"/>
    </row>
    <row r="15272" spans="1:57" x14ac:dyDescent="0.25">
      <c r="A15272" s="2"/>
      <c r="B15272" s="5"/>
      <c r="C15272" s="5"/>
      <c r="D15272" s="5"/>
      <c r="E15272" s="5"/>
      <c r="F15272" s="5"/>
      <c r="G15272" s="5"/>
      <c r="H15272" s="5"/>
      <c r="I15272" s="3"/>
      <c r="J15272" s="5"/>
      <c r="K15272" s="5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G15272" s="3"/>
      <c r="AH15272" s="3"/>
      <c r="AI15272" s="3"/>
      <c r="AJ15272" s="3"/>
      <c r="AK15272" s="3"/>
      <c r="AL15272" s="3"/>
      <c r="AM15272" s="3"/>
      <c r="AN15272" s="3"/>
      <c r="AO15272" s="5"/>
      <c r="AP15272" s="5"/>
      <c r="AQ15272" s="5"/>
      <c r="AR15272" s="3"/>
      <c r="AS15272" s="5"/>
      <c r="AT15272" s="3"/>
      <c r="AU15272" s="5"/>
      <c r="AV15272" s="3"/>
      <c r="AW15272" s="3"/>
      <c r="AX15272" s="3"/>
      <c r="AY15272" s="3"/>
      <c r="AZ15272" s="3"/>
      <c r="BA15272" s="3"/>
      <c r="BB15272" s="3"/>
      <c r="BC15272" s="3"/>
      <c r="BD15272" s="3"/>
      <c r="BE15272" s="3"/>
    </row>
    <row r="15273" spans="1:57" x14ac:dyDescent="0.25">
      <c r="A15273" s="2"/>
      <c r="B15273" s="5"/>
      <c r="C15273" s="5"/>
      <c r="D15273" s="5"/>
      <c r="E15273" s="5"/>
      <c r="F15273" s="5"/>
      <c r="G15273" s="5"/>
      <c r="H15273" s="5"/>
      <c r="I15273" s="5"/>
      <c r="J15273" s="5"/>
      <c r="K15273" s="5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G15273" s="3"/>
      <c r="AH15273" s="3"/>
      <c r="AI15273" s="3"/>
      <c r="AJ15273" s="3"/>
      <c r="AK15273" s="3"/>
      <c r="AL15273" s="3"/>
      <c r="AM15273" s="3"/>
      <c r="AN15273" s="3"/>
      <c r="AO15273" s="5"/>
      <c r="AP15273" s="5"/>
      <c r="AQ15273" s="5"/>
      <c r="AR15273" s="3"/>
      <c r="AS15273" s="3"/>
      <c r="AT15273" s="3"/>
      <c r="AU15273" s="5"/>
      <c r="AV15273" s="3"/>
      <c r="AW15273" s="3"/>
      <c r="AX15273" s="3"/>
      <c r="AY15273" s="3"/>
      <c r="AZ15273" s="3"/>
      <c r="BA15273" s="3"/>
      <c r="BB15273" s="3"/>
      <c r="BC15273" s="3"/>
      <c r="BD15273" s="3"/>
      <c r="BE15273" s="3"/>
    </row>
    <row r="15274" spans="1:57" x14ac:dyDescent="0.25">
      <c r="A15274" s="2"/>
      <c r="B15274" s="5"/>
      <c r="C15274" s="5"/>
      <c r="D15274" s="5"/>
      <c r="E15274" s="5"/>
      <c r="F15274" s="5"/>
      <c r="G15274" s="5"/>
      <c r="H15274" s="5"/>
      <c r="I15274" s="5"/>
      <c r="J15274" s="5"/>
      <c r="K15274" s="5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G15274" s="3"/>
      <c r="AH15274" s="3"/>
      <c r="AI15274" s="3"/>
      <c r="AJ15274" s="5"/>
      <c r="AK15274" s="5"/>
      <c r="AL15274" s="3"/>
      <c r="AM15274" s="3"/>
      <c r="AN15274" s="5"/>
      <c r="AO15274" s="5"/>
      <c r="AP15274" s="5"/>
      <c r="AQ15274" s="5"/>
      <c r="AR15274" s="5"/>
      <c r="AS15274" s="5"/>
      <c r="AT15274" s="3"/>
      <c r="AU15274" s="5"/>
      <c r="AV15274" s="3"/>
      <c r="AW15274" s="3"/>
      <c r="AX15274" s="3"/>
      <c r="AY15274" s="3"/>
      <c r="AZ15274" s="3"/>
      <c r="BA15274" s="3"/>
      <c r="BB15274" s="3"/>
      <c r="BC15274" s="3"/>
      <c r="BD15274" s="3"/>
      <c r="BE15274" s="3"/>
    </row>
    <row r="15275" spans="1:57" x14ac:dyDescent="0.25">
      <c r="A15275" s="2"/>
      <c r="B15275" s="5"/>
      <c r="C15275" s="5"/>
      <c r="D15275" s="5"/>
      <c r="E15275" s="5"/>
      <c r="F15275" s="5"/>
      <c r="G15275" s="5"/>
      <c r="H15275" s="5"/>
      <c r="I15275" s="3"/>
      <c r="J15275" s="5"/>
      <c r="K15275" s="5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G15275" s="3"/>
      <c r="AH15275" s="3"/>
      <c r="AI15275" s="3"/>
      <c r="AJ15275" s="3"/>
      <c r="AK15275" s="3"/>
      <c r="AL15275" s="3"/>
      <c r="AM15275" s="3"/>
      <c r="AN15275" s="3"/>
      <c r="AO15275" s="5"/>
      <c r="AP15275" s="5"/>
      <c r="AQ15275" s="5"/>
      <c r="AR15275" s="3"/>
      <c r="AS15275" s="3"/>
      <c r="AT15275" s="3"/>
      <c r="AU15275" s="5"/>
      <c r="AV15275" s="3"/>
      <c r="AW15275" s="3"/>
      <c r="AX15275" s="3"/>
      <c r="AY15275" s="3"/>
      <c r="AZ15275" s="3"/>
      <c r="BA15275" s="3"/>
      <c r="BB15275" s="3"/>
      <c r="BC15275" s="3"/>
      <c r="BD15275" s="3"/>
      <c r="BE15275" s="3"/>
    </row>
    <row r="15276" spans="1:57" x14ac:dyDescent="0.25">
      <c r="A15276" s="2"/>
      <c r="B15276" s="5"/>
      <c r="C15276" s="5"/>
      <c r="D15276" s="5"/>
      <c r="E15276" s="5"/>
      <c r="F15276" s="5"/>
      <c r="G15276" s="5"/>
      <c r="H15276" s="5"/>
      <c r="I15276" s="5"/>
      <c r="J15276" s="5"/>
      <c r="K15276" s="5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G15276" s="3"/>
      <c r="AH15276" s="3"/>
      <c r="AI15276" s="3"/>
      <c r="AJ15276" s="3"/>
      <c r="AK15276" s="3"/>
      <c r="AL15276" s="3"/>
      <c r="AM15276" s="3"/>
      <c r="AN15276" s="3"/>
      <c r="AO15276" s="5"/>
      <c r="AP15276" s="5"/>
      <c r="AQ15276" s="5"/>
      <c r="AR15276" s="3"/>
      <c r="AS15276" s="3"/>
      <c r="AT15276" s="3"/>
      <c r="AU15276" s="5"/>
      <c r="AV15276" s="3"/>
      <c r="AW15276" s="3"/>
      <c r="AX15276" s="3"/>
      <c r="AY15276" s="3"/>
      <c r="AZ15276" s="3"/>
      <c r="BA15276" s="3"/>
      <c r="BB15276" s="3"/>
      <c r="BC15276" s="3"/>
      <c r="BD15276" s="3"/>
      <c r="BE15276" s="3"/>
    </row>
    <row r="15277" spans="1:57" x14ac:dyDescent="0.25">
      <c r="A15277" s="2"/>
      <c r="B15277" s="5"/>
      <c r="C15277" s="5"/>
      <c r="D15277" s="5"/>
      <c r="E15277" s="5"/>
      <c r="F15277" s="5"/>
      <c r="G15277" s="5"/>
      <c r="H15277" s="5"/>
      <c r="I15277" s="5"/>
      <c r="J15277" s="5"/>
      <c r="K15277" s="5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G15277" s="3"/>
      <c r="AH15277" s="3"/>
      <c r="AI15277" s="3"/>
      <c r="AJ15277" s="3"/>
      <c r="AK15277" s="3"/>
      <c r="AL15277" s="3"/>
      <c r="AM15277" s="3"/>
      <c r="AN15277" s="3"/>
      <c r="AO15277" s="5"/>
      <c r="AP15277" s="5"/>
      <c r="AQ15277" s="5"/>
      <c r="AR15277" s="3"/>
      <c r="AS15277" s="3"/>
      <c r="AT15277" s="3"/>
      <c r="AU15277" s="5"/>
      <c r="AV15277" s="3"/>
      <c r="AW15277" s="3"/>
      <c r="AX15277" s="3"/>
      <c r="AY15277" s="3"/>
      <c r="AZ15277" s="3"/>
      <c r="BA15277" s="3"/>
      <c r="BB15277" s="3"/>
      <c r="BC15277" s="3"/>
      <c r="BD15277" s="3"/>
      <c r="BE15277" s="3"/>
    </row>
    <row r="15278" spans="1:57" x14ac:dyDescent="0.25">
      <c r="A15278" s="2"/>
      <c r="B15278" s="5"/>
      <c r="C15278" s="5"/>
      <c r="D15278" s="5"/>
      <c r="E15278" s="5"/>
      <c r="F15278" s="5"/>
      <c r="G15278" s="5"/>
      <c r="H15278" s="5"/>
      <c r="I15278" s="5"/>
      <c r="J15278" s="5"/>
      <c r="K15278" s="5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G15278" s="3"/>
      <c r="AH15278" s="3"/>
      <c r="AI15278" s="3"/>
      <c r="AJ15278" s="3"/>
      <c r="AK15278" s="3"/>
      <c r="AL15278" s="3"/>
      <c r="AM15278" s="3"/>
      <c r="AN15278" s="3"/>
      <c r="AO15278" s="5"/>
      <c r="AP15278" s="5"/>
      <c r="AQ15278" s="5"/>
      <c r="AR15278" s="3"/>
      <c r="AS15278" s="3"/>
      <c r="AT15278" s="3"/>
      <c r="AU15278" s="5"/>
      <c r="AV15278" s="3"/>
      <c r="AW15278" s="3"/>
      <c r="AX15278" s="3"/>
      <c r="AY15278" s="3"/>
      <c r="AZ15278" s="3"/>
      <c r="BA15278" s="3"/>
      <c r="BB15278" s="3"/>
      <c r="BC15278" s="3"/>
      <c r="BD15278" s="3"/>
      <c r="BE15278" s="3"/>
    </row>
    <row r="15279" spans="1:57" x14ac:dyDescent="0.25">
      <c r="A15279" s="2"/>
      <c r="B15279" s="5"/>
      <c r="C15279" s="5"/>
      <c r="D15279" s="5"/>
      <c r="E15279" s="5"/>
      <c r="F15279" s="5"/>
      <c r="G15279" s="5"/>
      <c r="H15279" s="5"/>
      <c r="I15279" s="3"/>
      <c r="J15279" s="5"/>
      <c r="K15279" s="5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G15279" s="3"/>
      <c r="AH15279" s="3"/>
      <c r="AI15279" s="3"/>
      <c r="AJ15279" s="5"/>
      <c r="AK15279" s="5"/>
      <c r="AL15279" s="3"/>
      <c r="AM15279" s="3"/>
      <c r="AN15279" s="5"/>
      <c r="AO15279" s="5"/>
      <c r="AP15279" s="5"/>
      <c r="AQ15279" s="5"/>
      <c r="AR15279" s="5"/>
      <c r="AS15279" s="5"/>
      <c r="AT15279" s="3"/>
      <c r="AU15279" s="5"/>
      <c r="AV15279" s="3"/>
      <c r="AW15279" s="3"/>
      <c r="AX15279" s="3"/>
      <c r="AY15279" s="3"/>
      <c r="AZ15279" s="3"/>
      <c r="BA15279" s="3"/>
      <c r="BB15279" s="3"/>
      <c r="BC15279" s="3"/>
      <c r="BD15279" s="3"/>
      <c r="BE15279" s="3"/>
    </row>
    <row r="15280" spans="1:57" x14ac:dyDescent="0.25">
      <c r="A15280" s="2"/>
      <c r="B15280" s="5"/>
      <c r="C15280" s="5"/>
      <c r="D15280" s="5"/>
      <c r="E15280" s="5"/>
      <c r="F15280" s="5"/>
      <c r="G15280" s="5"/>
      <c r="H15280" s="5"/>
      <c r="I15280" s="3"/>
      <c r="J15280" s="5"/>
      <c r="K15280" s="5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G15280" s="3"/>
      <c r="AH15280" s="3"/>
      <c r="AI15280" s="3"/>
      <c r="AJ15280" s="5"/>
      <c r="AK15280" s="5"/>
      <c r="AL15280" s="3"/>
      <c r="AM15280" s="3"/>
      <c r="AN15280" s="5"/>
      <c r="AO15280" s="5"/>
      <c r="AP15280" s="5"/>
      <c r="AQ15280" s="5"/>
      <c r="AR15280" s="5"/>
      <c r="AS15280" s="5"/>
      <c r="AT15280" s="3"/>
      <c r="AU15280" s="5"/>
      <c r="AV15280" s="3"/>
      <c r="AW15280" s="3"/>
      <c r="AX15280" s="3"/>
      <c r="AY15280" s="3"/>
      <c r="AZ15280" s="3"/>
      <c r="BA15280" s="3"/>
      <c r="BB15280" s="3"/>
      <c r="BC15280" s="3"/>
      <c r="BD15280" s="3"/>
      <c r="BE15280" s="3"/>
    </row>
    <row r="15281" spans="1:57" x14ac:dyDescent="0.25">
      <c r="A15281" s="2"/>
      <c r="B15281" s="5"/>
      <c r="C15281" s="5"/>
      <c r="D15281" s="5"/>
      <c r="E15281" s="5"/>
      <c r="F15281" s="5"/>
      <c r="G15281" s="5"/>
      <c r="H15281" s="5"/>
      <c r="I15281" s="5"/>
      <c r="J15281" s="5"/>
      <c r="K15281" s="5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G15281" s="3"/>
      <c r="AH15281" s="3"/>
      <c r="AI15281" s="3"/>
      <c r="AJ15281" s="5"/>
      <c r="AK15281" s="5"/>
      <c r="AL15281" s="3"/>
      <c r="AM15281" s="3"/>
      <c r="AN15281" s="5"/>
      <c r="AO15281" s="5"/>
      <c r="AP15281" s="5"/>
      <c r="AQ15281" s="5"/>
      <c r="AR15281" s="5"/>
      <c r="AS15281" s="5"/>
      <c r="AT15281" s="3"/>
      <c r="AU15281" s="5"/>
      <c r="AV15281" s="3"/>
      <c r="AW15281" s="3"/>
      <c r="AX15281" s="3"/>
      <c r="AY15281" s="3"/>
      <c r="AZ15281" s="3"/>
      <c r="BA15281" s="3"/>
      <c r="BB15281" s="3"/>
      <c r="BC15281" s="3"/>
      <c r="BD15281" s="3"/>
      <c r="BE15281" s="3"/>
    </row>
    <row r="15282" spans="1:57" x14ac:dyDescent="0.25">
      <c r="A15282" s="2"/>
      <c r="B15282" s="5"/>
      <c r="C15282" s="5"/>
      <c r="D15282" s="5"/>
      <c r="E15282" s="5"/>
      <c r="F15282" s="5"/>
      <c r="G15282" s="5"/>
      <c r="H15282" s="5"/>
      <c r="I15282" s="5"/>
      <c r="J15282" s="5"/>
      <c r="K15282" s="5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G15282" s="3"/>
      <c r="AH15282" s="3"/>
      <c r="AI15282" s="3"/>
      <c r="AJ15282" s="3"/>
      <c r="AK15282" s="3"/>
      <c r="AL15282" s="3"/>
      <c r="AM15282" s="3"/>
      <c r="AN15282" s="3"/>
      <c r="AO15282" s="5"/>
      <c r="AP15282" s="5"/>
      <c r="AQ15282" s="5"/>
      <c r="AR15282" s="3"/>
      <c r="AS15282" s="3"/>
      <c r="AT15282" s="3"/>
      <c r="AU15282" s="5"/>
      <c r="AV15282" s="3"/>
      <c r="AW15282" s="3"/>
      <c r="AX15282" s="3"/>
      <c r="AY15282" s="3"/>
      <c r="AZ15282" s="3"/>
      <c r="BA15282" s="3"/>
      <c r="BB15282" s="3"/>
      <c r="BC15282" s="3"/>
      <c r="BD15282" s="3"/>
      <c r="BE15282" s="3"/>
    </row>
    <row r="15283" spans="1:57" x14ac:dyDescent="0.25">
      <c r="A15283" s="2"/>
      <c r="B15283" s="5"/>
      <c r="C15283" s="5"/>
      <c r="D15283" s="5"/>
      <c r="E15283" s="5"/>
      <c r="F15283" s="5"/>
      <c r="G15283" s="5"/>
      <c r="H15283" s="5"/>
      <c r="I15283" s="5"/>
      <c r="J15283" s="5"/>
      <c r="K15283" s="5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G15283" s="3"/>
      <c r="AH15283" s="3"/>
      <c r="AI15283" s="3"/>
      <c r="AJ15283" s="3"/>
      <c r="AK15283" s="3"/>
      <c r="AL15283" s="3"/>
      <c r="AM15283" s="3"/>
      <c r="AN15283" s="3"/>
      <c r="AO15283" s="5"/>
      <c r="AP15283" s="5"/>
      <c r="AQ15283" s="5"/>
      <c r="AR15283" s="3"/>
      <c r="AS15283" s="5"/>
      <c r="AT15283" s="3"/>
      <c r="AU15283" s="5"/>
      <c r="AV15283" s="3"/>
      <c r="AW15283" s="3"/>
      <c r="AX15283" s="3"/>
      <c r="AY15283" s="3"/>
      <c r="AZ15283" s="3"/>
      <c r="BA15283" s="3"/>
      <c r="BB15283" s="3"/>
      <c r="BC15283" s="3"/>
      <c r="BD15283" s="3"/>
      <c r="BE15283" s="3"/>
    </row>
    <row r="15284" spans="1:57" x14ac:dyDescent="0.25">
      <c r="A15284" s="2"/>
      <c r="B15284" s="5"/>
      <c r="C15284" s="5"/>
      <c r="D15284" s="5"/>
      <c r="E15284" s="5"/>
      <c r="F15284" s="5"/>
      <c r="G15284" s="5"/>
      <c r="H15284" s="5"/>
      <c r="I15284" s="3"/>
      <c r="J15284" s="5"/>
      <c r="K15284" s="5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G15284" s="3"/>
      <c r="AH15284" s="3"/>
      <c r="AI15284" s="3"/>
      <c r="AJ15284" s="3"/>
      <c r="AK15284" s="3"/>
      <c r="AL15284" s="3"/>
      <c r="AM15284" s="3"/>
      <c r="AN15284" s="3"/>
      <c r="AO15284" s="5"/>
      <c r="AP15284" s="5"/>
      <c r="AQ15284" s="5"/>
      <c r="AR15284" s="3"/>
      <c r="AS15284" s="3"/>
      <c r="AT15284" s="3"/>
      <c r="AU15284" s="5"/>
      <c r="AV15284" s="3"/>
      <c r="AW15284" s="3"/>
      <c r="AX15284" s="3"/>
      <c r="AY15284" s="3"/>
      <c r="AZ15284" s="3"/>
      <c r="BA15284" s="3"/>
      <c r="BB15284" s="3"/>
      <c r="BC15284" s="3"/>
      <c r="BD15284" s="3"/>
      <c r="BE15284" s="3"/>
    </row>
    <row r="15285" spans="1:57" x14ac:dyDescent="0.25">
      <c r="A15285" s="2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G15285" s="3"/>
      <c r="AH15285" s="3"/>
      <c r="AI15285" s="3"/>
      <c r="AJ15285" s="5"/>
      <c r="AK15285" s="5"/>
      <c r="AL15285" s="3"/>
      <c r="AM15285" s="3"/>
      <c r="AN15285" s="5"/>
      <c r="AO15285" s="5"/>
      <c r="AP15285" s="5"/>
      <c r="AQ15285" s="5"/>
      <c r="AR15285" s="5"/>
      <c r="AS15285" s="5"/>
      <c r="AT15285" s="3"/>
      <c r="AU15285" s="5"/>
      <c r="AV15285" s="3"/>
      <c r="AW15285" s="3"/>
      <c r="AX15285" s="3"/>
      <c r="AY15285" s="3"/>
      <c r="AZ15285" s="3"/>
      <c r="BA15285" s="3"/>
      <c r="BB15285" s="3"/>
      <c r="BC15285" s="3"/>
      <c r="BD15285" s="3"/>
      <c r="BE15285" s="3"/>
    </row>
    <row r="15286" spans="1:57" x14ac:dyDescent="0.25">
      <c r="A15286" s="2"/>
      <c r="B15286" s="5"/>
      <c r="C15286" s="5"/>
      <c r="D15286" s="5"/>
      <c r="E15286" s="5"/>
      <c r="F15286" s="5"/>
      <c r="G15286" s="5"/>
      <c r="H15286" s="5"/>
      <c r="I15286" s="3"/>
      <c r="J15286" s="5"/>
      <c r="K15286" s="5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G15286" s="3"/>
      <c r="AH15286" s="3"/>
      <c r="AI15286" s="3"/>
      <c r="AJ15286" s="5"/>
      <c r="AK15286" s="5"/>
      <c r="AL15286" s="3"/>
      <c r="AM15286" s="3"/>
      <c r="AN15286" s="5"/>
      <c r="AO15286" s="5"/>
      <c r="AP15286" s="5"/>
      <c r="AQ15286" s="5"/>
      <c r="AR15286" s="5"/>
      <c r="AS15286" s="5"/>
      <c r="AT15286" s="3"/>
      <c r="AU15286" s="5"/>
      <c r="AV15286" s="3"/>
      <c r="AW15286" s="3"/>
      <c r="AX15286" s="3"/>
      <c r="AY15286" s="3"/>
      <c r="AZ15286" s="3"/>
      <c r="BA15286" s="3"/>
      <c r="BB15286" s="3"/>
      <c r="BC15286" s="3"/>
      <c r="BD15286" s="3"/>
      <c r="BE15286" s="3"/>
    </row>
    <row r="15287" spans="1:57" x14ac:dyDescent="0.25">
      <c r="A15287" s="2"/>
      <c r="B15287" s="5"/>
      <c r="C15287" s="5"/>
      <c r="D15287" s="5"/>
      <c r="E15287" s="5"/>
      <c r="F15287" s="5"/>
      <c r="G15287" s="5"/>
      <c r="H15287" s="5"/>
      <c r="I15287" s="3"/>
      <c r="J15287" s="5"/>
      <c r="K15287" s="5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G15287" s="3"/>
      <c r="AH15287" s="3"/>
      <c r="AI15287" s="3"/>
      <c r="AJ15287" s="5"/>
      <c r="AK15287" s="5"/>
      <c r="AL15287" s="3"/>
      <c r="AM15287" s="3"/>
      <c r="AN15287" s="5"/>
      <c r="AO15287" s="5"/>
      <c r="AP15287" s="5"/>
      <c r="AQ15287" s="5"/>
      <c r="AR15287" s="5"/>
      <c r="AS15287" s="5"/>
      <c r="AT15287" s="3"/>
      <c r="AU15287" s="5"/>
      <c r="AV15287" s="3"/>
      <c r="AW15287" s="3"/>
      <c r="AX15287" s="3"/>
      <c r="AY15287" s="3"/>
      <c r="AZ15287" s="3"/>
      <c r="BA15287" s="3"/>
      <c r="BB15287" s="3"/>
      <c r="BC15287" s="3"/>
      <c r="BD15287" s="3"/>
      <c r="BE15287" s="3"/>
    </row>
    <row r="15288" spans="1:57" x14ac:dyDescent="0.25">
      <c r="A15288" s="2"/>
      <c r="B15288" s="5"/>
      <c r="C15288" s="5"/>
      <c r="D15288" s="5"/>
      <c r="E15288" s="5"/>
      <c r="F15288" s="5"/>
      <c r="G15288" s="5"/>
      <c r="H15288" s="5"/>
      <c r="I15288" s="3"/>
      <c r="J15288" s="5"/>
      <c r="K15288" s="5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G15288" s="3"/>
      <c r="AH15288" s="3"/>
      <c r="AI15288" s="3"/>
      <c r="AJ15288" s="5"/>
      <c r="AK15288" s="5"/>
      <c r="AL15288" s="3"/>
      <c r="AM15288" s="3"/>
      <c r="AN15288" s="5"/>
      <c r="AO15288" s="5"/>
      <c r="AP15288" s="5"/>
      <c r="AQ15288" s="5"/>
      <c r="AR15288" s="5"/>
      <c r="AS15288" s="5"/>
      <c r="AT15288" s="3"/>
      <c r="AU15288" s="5"/>
      <c r="AV15288" s="3"/>
      <c r="AW15288" s="3"/>
      <c r="AX15288" s="3"/>
      <c r="AY15288" s="3"/>
      <c r="AZ15288" s="3"/>
      <c r="BA15288" s="3"/>
      <c r="BB15288" s="3"/>
      <c r="BC15288" s="3"/>
      <c r="BD15288" s="3"/>
      <c r="BE15288" s="3"/>
    </row>
    <row r="15289" spans="1:57" x14ac:dyDescent="0.25">
      <c r="A15289" s="2"/>
      <c r="B15289" s="5"/>
      <c r="C15289" s="5"/>
      <c r="D15289" s="5"/>
      <c r="E15289" s="5"/>
      <c r="F15289" s="5"/>
      <c r="G15289" s="5"/>
      <c r="H15289" s="5"/>
      <c r="I15289" s="3"/>
      <c r="J15289" s="5"/>
      <c r="K15289" s="5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G15289" s="3"/>
      <c r="AH15289" s="3"/>
      <c r="AI15289" s="3"/>
      <c r="AJ15289" s="5"/>
      <c r="AK15289" s="5"/>
      <c r="AL15289" s="3"/>
      <c r="AM15289" s="3"/>
      <c r="AN15289" s="5"/>
      <c r="AO15289" s="5"/>
      <c r="AP15289" s="5"/>
      <c r="AQ15289" s="5"/>
      <c r="AR15289" s="5"/>
      <c r="AS15289" s="5"/>
      <c r="AT15289" s="3"/>
      <c r="AU15289" s="5"/>
      <c r="AV15289" s="3"/>
      <c r="AW15289" s="3"/>
      <c r="AX15289" s="3"/>
      <c r="AY15289" s="3"/>
      <c r="AZ15289" s="3"/>
      <c r="BA15289" s="3"/>
      <c r="BB15289" s="3"/>
      <c r="BC15289" s="3"/>
      <c r="BD15289" s="3"/>
      <c r="BE15289" s="3"/>
    </row>
    <row r="15290" spans="1:57" x14ac:dyDescent="0.25">
      <c r="A15290" s="2"/>
      <c r="B15290" s="5"/>
      <c r="C15290" s="5"/>
      <c r="D15290" s="5"/>
      <c r="E15290" s="5"/>
      <c r="F15290" s="5"/>
      <c r="G15290" s="5"/>
      <c r="H15290" s="5"/>
      <c r="I15290" s="5"/>
      <c r="J15290" s="5"/>
      <c r="K15290" s="5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G15290" s="3"/>
      <c r="AH15290" s="3"/>
      <c r="AI15290" s="3"/>
      <c r="AJ15290" s="5"/>
      <c r="AK15290" s="5"/>
      <c r="AL15290" s="3"/>
      <c r="AM15290" s="3"/>
      <c r="AN15290" s="5"/>
      <c r="AO15290" s="5"/>
      <c r="AP15290" s="5"/>
      <c r="AQ15290" s="5"/>
      <c r="AR15290" s="5"/>
      <c r="AS15290" s="5"/>
      <c r="AT15290" s="3"/>
      <c r="AU15290" s="5"/>
      <c r="AV15290" s="3"/>
      <c r="AW15290" s="3"/>
      <c r="AX15290" s="3"/>
      <c r="AY15290" s="3"/>
      <c r="AZ15290" s="3"/>
      <c r="BA15290" s="3"/>
      <c r="BB15290" s="3"/>
      <c r="BC15290" s="3"/>
      <c r="BD15290" s="3"/>
      <c r="BE15290" s="3"/>
    </row>
    <row r="15291" spans="1:57" x14ac:dyDescent="0.25">
      <c r="A15291" s="2"/>
      <c r="B15291" s="5"/>
      <c r="C15291" s="5"/>
      <c r="D15291" s="5"/>
      <c r="E15291" s="5"/>
      <c r="F15291" s="5"/>
      <c r="G15291" s="5"/>
      <c r="H15291" s="5"/>
      <c r="I15291" s="5"/>
      <c r="J15291" s="5"/>
      <c r="K15291" s="5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G15291" s="3"/>
      <c r="AH15291" s="3"/>
      <c r="AI15291" s="3"/>
      <c r="AJ15291" s="5"/>
      <c r="AK15291" s="5"/>
      <c r="AL15291" s="3"/>
      <c r="AM15291" s="3"/>
      <c r="AN15291" s="5"/>
      <c r="AO15291" s="5"/>
      <c r="AP15291" s="5"/>
      <c r="AQ15291" s="5"/>
      <c r="AR15291" s="5"/>
      <c r="AS15291" s="5"/>
      <c r="AT15291" s="3"/>
      <c r="AU15291" s="5"/>
      <c r="AV15291" s="3"/>
      <c r="AW15291" s="3"/>
      <c r="AX15291" s="3"/>
      <c r="AY15291" s="3"/>
      <c r="AZ15291" s="3"/>
      <c r="BA15291" s="3"/>
      <c r="BB15291" s="3"/>
      <c r="BC15291" s="3"/>
      <c r="BD15291" s="3"/>
      <c r="BE15291" s="3"/>
    </row>
    <row r="15292" spans="1:57" x14ac:dyDescent="0.25">
      <c r="A15292" s="2"/>
      <c r="B15292" s="5"/>
      <c r="C15292" s="5"/>
      <c r="D15292" s="5"/>
      <c r="E15292" s="5"/>
      <c r="F15292" s="5"/>
      <c r="G15292" s="5"/>
      <c r="H15292" s="5"/>
      <c r="I15292" s="3"/>
      <c r="J15292" s="5"/>
      <c r="K15292" s="5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G15292" s="3"/>
      <c r="AH15292" s="3"/>
      <c r="AI15292" s="3"/>
      <c r="AJ15292" s="5"/>
      <c r="AK15292" s="5"/>
      <c r="AL15292" s="3"/>
      <c r="AM15292" s="3"/>
      <c r="AN15292" s="5"/>
      <c r="AO15292" s="5"/>
      <c r="AP15292" s="5"/>
      <c r="AQ15292" s="5"/>
      <c r="AR15292" s="5"/>
      <c r="AS15292" s="5"/>
      <c r="AT15292" s="3"/>
      <c r="AU15292" s="5"/>
      <c r="AV15292" s="3"/>
      <c r="AW15292" s="3"/>
      <c r="AX15292" s="3"/>
      <c r="AY15292" s="3"/>
      <c r="AZ15292" s="3"/>
      <c r="BA15292" s="3"/>
      <c r="BB15292" s="3"/>
      <c r="BC15292" s="3"/>
      <c r="BD15292" s="3"/>
      <c r="BE15292" s="3"/>
    </row>
    <row r="15293" spans="1:57" x14ac:dyDescent="0.25">
      <c r="A15293" s="2"/>
      <c r="B15293" s="5"/>
      <c r="C15293" s="5"/>
      <c r="D15293" s="5"/>
      <c r="E15293" s="5"/>
      <c r="F15293" s="5"/>
      <c r="G15293" s="5"/>
      <c r="H15293" s="5"/>
      <c r="I15293" s="5"/>
      <c r="J15293" s="5"/>
      <c r="K15293" s="5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G15293" s="3"/>
      <c r="AH15293" s="3"/>
      <c r="AI15293" s="3"/>
      <c r="AJ15293" s="5"/>
      <c r="AK15293" s="5"/>
      <c r="AL15293" s="3"/>
      <c r="AM15293" s="3"/>
      <c r="AN15293" s="5"/>
      <c r="AO15293" s="5"/>
      <c r="AP15293" s="5"/>
      <c r="AQ15293" s="5"/>
      <c r="AR15293" s="5"/>
      <c r="AS15293" s="5"/>
      <c r="AT15293" s="3"/>
      <c r="AU15293" s="5"/>
      <c r="AV15293" s="3"/>
      <c r="AW15293" s="3"/>
      <c r="AX15293" s="3"/>
      <c r="AY15293" s="3"/>
      <c r="AZ15293" s="3"/>
      <c r="BA15293" s="3"/>
      <c r="BB15293" s="3"/>
      <c r="BC15293" s="3"/>
      <c r="BD15293" s="3"/>
      <c r="BE15293" s="3"/>
    </row>
    <row r="15294" spans="1:57" x14ac:dyDescent="0.25">
      <c r="A15294" s="2"/>
      <c r="B15294" s="5"/>
      <c r="C15294" s="5"/>
      <c r="D15294" s="5"/>
      <c r="E15294" s="5"/>
      <c r="F15294" s="5"/>
      <c r="G15294" s="5"/>
      <c r="H15294" s="5"/>
      <c r="I15294" s="5"/>
      <c r="J15294" s="5"/>
      <c r="K15294" s="5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G15294" s="3"/>
      <c r="AH15294" s="3"/>
      <c r="AI15294" s="3"/>
      <c r="AJ15294" s="5"/>
      <c r="AK15294" s="5"/>
      <c r="AL15294" s="3"/>
      <c r="AM15294" s="3"/>
      <c r="AN15294" s="5"/>
      <c r="AO15294" s="5"/>
      <c r="AP15294" s="5"/>
      <c r="AQ15294" s="5"/>
      <c r="AR15294" s="5"/>
      <c r="AS15294" s="5"/>
      <c r="AT15294" s="3"/>
      <c r="AU15294" s="5"/>
      <c r="AV15294" s="3"/>
      <c r="AW15294" s="3"/>
      <c r="AX15294" s="3"/>
      <c r="AY15294" s="3"/>
      <c r="AZ15294" s="3"/>
      <c r="BA15294" s="3"/>
      <c r="BB15294" s="3"/>
      <c r="BC15294" s="3"/>
      <c r="BD15294" s="3"/>
      <c r="BE15294" s="3"/>
    </row>
    <row r="15295" spans="1:57" x14ac:dyDescent="0.25">
      <c r="A15295" s="2"/>
      <c r="B15295" s="5"/>
      <c r="C15295" s="5"/>
      <c r="D15295" s="5"/>
      <c r="E15295" s="5"/>
      <c r="F15295" s="5"/>
      <c r="G15295" s="5"/>
      <c r="H15295" s="5"/>
      <c r="I15295" s="5"/>
      <c r="J15295" s="5"/>
      <c r="K15295" s="5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G15295" s="3"/>
      <c r="AH15295" s="3"/>
      <c r="AI15295" s="3"/>
      <c r="AJ15295" s="5"/>
      <c r="AK15295" s="5"/>
      <c r="AL15295" s="3"/>
      <c r="AM15295" s="3"/>
      <c r="AN15295" s="5"/>
      <c r="AO15295" s="5"/>
      <c r="AP15295" s="5"/>
      <c r="AQ15295" s="5"/>
      <c r="AR15295" s="5"/>
      <c r="AS15295" s="5"/>
      <c r="AT15295" s="3"/>
      <c r="AU15295" s="5"/>
      <c r="AV15295" s="3"/>
      <c r="AW15295" s="3"/>
      <c r="AX15295" s="3"/>
      <c r="AY15295" s="3"/>
      <c r="AZ15295" s="3"/>
      <c r="BA15295" s="3"/>
      <c r="BB15295" s="3"/>
      <c r="BC15295" s="3"/>
      <c r="BD15295" s="3"/>
      <c r="BE15295" s="3"/>
    </row>
    <row r="15296" spans="1:57" x14ac:dyDescent="0.25">
      <c r="A15296" s="2"/>
      <c r="B15296" s="5"/>
      <c r="C15296" s="5"/>
      <c r="D15296" s="5"/>
      <c r="E15296" s="5"/>
      <c r="F15296" s="5"/>
      <c r="G15296" s="5"/>
      <c r="H15296" s="5"/>
      <c r="I15296" s="5"/>
      <c r="J15296" s="5"/>
      <c r="K15296" s="5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G15296" s="3"/>
      <c r="AH15296" s="3"/>
      <c r="AI15296" s="3"/>
      <c r="AJ15296" s="5"/>
      <c r="AK15296" s="5"/>
      <c r="AL15296" s="3"/>
      <c r="AM15296" s="3"/>
      <c r="AN15296" s="5"/>
      <c r="AO15296" s="5"/>
      <c r="AP15296" s="5"/>
      <c r="AQ15296" s="5"/>
      <c r="AR15296" s="5"/>
      <c r="AS15296" s="5"/>
      <c r="AT15296" s="3"/>
      <c r="AU15296" s="5"/>
      <c r="AV15296" s="3"/>
      <c r="AW15296" s="3"/>
      <c r="AX15296" s="3"/>
      <c r="AY15296" s="3"/>
      <c r="AZ15296" s="3"/>
      <c r="BA15296" s="3"/>
      <c r="BB15296" s="3"/>
      <c r="BC15296" s="3"/>
      <c r="BD15296" s="3"/>
      <c r="BE15296" s="3"/>
    </row>
    <row r="15297" spans="1:57" x14ac:dyDescent="0.25">
      <c r="A15297" s="2"/>
      <c r="B15297" s="5"/>
      <c r="C15297" s="5"/>
      <c r="D15297" s="5"/>
      <c r="E15297" s="5"/>
      <c r="F15297" s="5"/>
      <c r="G15297" s="5"/>
      <c r="H15297" s="5"/>
      <c r="I15297" s="3"/>
      <c r="J15297" s="5"/>
      <c r="K15297" s="5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G15297" s="3"/>
      <c r="AH15297" s="3"/>
      <c r="AI15297" s="3"/>
      <c r="AJ15297" s="5"/>
      <c r="AK15297" s="5"/>
      <c r="AL15297" s="3"/>
      <c r="AM15297" s="3"/>
      <c r="AN15297" s="5"/>
      <c r="AO15297" s="5"/>
      <c r="AP15297" s="5"/>
      <c r="AQ15297" s="5"/>
      <c r="AR15297" s="5"/>
      <c r="AS15297" s="5"/>
      <c r="AT15297" s="3"/>
      <c r="AU15297" s="5"/>
      <c r="AV15297" s="3"/>
      <c r="AW15297" s="3"/>
      <c r="AX15297" s="3"/>
      <c r="AY15297" s="3"/>
      <c r="AZ15297" s="3"/>
      <c r="BA15297" s="3"/>
      <c r="BB15297" s="3"/>
      <c r="BC15297" s="3"/>
      <c r="BD15297" s="3"/>
      <c r="BE15297" s="3"/>
    </row>
    <row r="15298" spans="1:57" x14ac:dyDescent="0.25">
      <c r="A15298" s="2"/>
      <c r="B15298" s="5"/>
      <c r="C15298" s="5"/>
      <c r="D15298" s="5"/>
      <c r="E15298" s="5"/>
      <c r="F15298" s="5"/>
      <c r="G15298" s="5"/>
      <c r="H15298" s="5"/>
      <c r="I15298" s="5"/>
      <c r="J15298" s="5"/>
      <c r="K15298" s="5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G15298" s="3"/>
      <c r="AH15298" s="3"/>
      <c r="AI15298" s="3"/>
      <c r="AJ15298" s="5"/>
      <c r="AK15298" s="5"/>
      <c r="AL15298" s="3"/>
      <c r="AM15298" s="3"/>
      <c r="AN15298" s="5"/>
      <c r="AO15298" s="5"/>
      <c r="AP15298" s="5"/>
      <c r="AQ15298" s="5"/>
      <c r="AR15298" s="5"/>
      <c r="AS15298" s="5"/>
      <c r="AT15298" s="3"/>
      <c r="AU15298" s="5"/>
      <c r="AV15298" s="3"/>
      <c r="AW15298" s="3"/>
      <c r="AX15298" s="3"/>
      <c r="AY15298" s="3"/>
      <c r="AZ15298" s="3"/>
      <c r="BA15298" s="3"/>
      <c r="BB15298" s="3"/>
      <c r="BC15298" s="3"/>
      <c r="BD15298" s="3"/>
      <c r="BE15298" s="3"/>
    </row>
    <row r="15299" spans="1:57" x14ac:dyDescent="0.25">
      <c r="A15299" s="2"/>
      <c r="B15299" s="5"/>
      <c r="C15299" s="5"/>
      <c r="D15299" s="5"/>
      <c r="E15299" s="5"/>
      <c r="F15299" s="5"/>
      <c r="G15299" s="5"/>
      <c r="H15299" s="5"/>
      <c r="I15299" s="3"/>
      <c r="J15299" s="5"/>
      <c r="K15299" s="5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G15299" s="3"/>
      <c r="AH15299" s="3"/>
      <c r="AI15299" s="3"/>
      <c r="AJ15299" s="5"/>
      <c r="AK15299" s="5"/>
      <c r="AL15299" s="3"/>
      <c r="AM15299" s="3"/>
      <c r="AN15299" s="5"/>
      <c r="AO15299" s="5"/>
      <c r="AP15299" s="5"/>
      <c r="AQ15299" s="5"/>
      <c r="AR15299" s="5"/>
      <c r="AS15299" s="5"/>
      <c r="AT15299" s="3"/>
      <c r="AU15299" s="5"/>
      <c r="AV15299" s="3"/>
      <c r="AW15299" s="3"/>
      <c r="AX15299" s="3"/>
      <c r="AY15299" s="3"/>
      <c r="AZ15299" s="3"/>
      <c r="BA15299" s="3"/>
      <c r="BB15299" s="3"/>
      <c r="BC15299" s="3"/>
      <c r="BD15299" s="3"/>
      <c r="BE15299" s="3"/>
    </row>
    <row r="15300" spans="1:57" x14ac:dyDescent="0.25">
      <c r="A15300" s="2"/>
      <c r="B15300" s="5"/>
      <c r="C15300" s="5"/>
      <c r="D15300" s="5"/>
      <c r="E15300" s="5"/>
      <c r="F15300" s="5"/>
      <c r="G15300" s="5"/>
      <c r="H15300" s="5"/>
      <c r="I15300" s="5"/>
      <c r="J15300" s="5"/>
      <c r="K15300" s="5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G15300" s="3"/>
      <c r="AH15300" s="3"/>
      <c r="AI15300" s="3"/>
      <c r="AJ15300" s="5"/>
      <c r="AK15300" s="5"/>
      <c r="AL15300" s="3"/>
      <c r="AM15300" s="3"/>
      <c r="AN15300" s="5"/>
      <c r="AO15300" s="5"/>
      <c r="AP15300" s="5"/>
      <c r="AQ15300" s="5"/>
      <c r="AR15300" s="5"/>
      <c r="AS15300" s="5"/>
      <c r="AT15300" s="3"/>
      <c r="AU15300" s="5"/>
      <c r="AV15300" s="3"/>
      <c r="AW15300" s="3"/>
      <c r="AX15300" s="3"/>
      <c r="AY15300" s="3"/>
      <c r="AZ15300" s="3"/>
      <c r="BA15300" s="3"/>
      <c r="BB15300" s="3"/>
      <c r="BC15300" s="3"/>
      <c r="BD15300" s="3"/>
      <c r="BE15300" s="3"/>
    </row>
    <row r="15301" spans="1:57" x14ac:dyDescent="0.25">
      <c r="A15301" s="2"/>
      <c r="B15301" s="5"/>
      <c r="C15301" s="5"/>
      <c r="D15301" s="5"/>
      <c r="E15301" s="5"/>
      <c r="F15301" s="5"/>
      <c r="G15301" s="5"/>
      <c r="H15301" s="5"/>
      <c r="I15301" s="3"/>
      <c r="J15301" s="5"/>
      <c r="K15301" s="5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G15301" s="3"/>
      <c r="AH15301" s="3"/>
      <c r="AI15301" s="3"/>
      <c r="AJ15301" s="5"/>
      <c r="AK15301" s="5"/>
      <c r="AL15301" s="3"/>
      <c r="AM15301" s="3"/>
      <c r="AN15301" s="5"/>
      <c r="AO15301" s="5"/>
      <c r="AP15301" s="5"/>
      <c r="AQ15301" s="5"/>
      <c r="AR15301" s="5"/>
      <c r="AS15301" s="5"/>
      <c r="AT15301" s="3"/>
      <c r="AU15301" s="5"/>
      <c r="AV15301" s="3"/>
      <c r="AW15301" s="3"/>
      <c r="AX15301" s="3"/>
      <c r="AY15301" s="3"/>
      <c r="AZ15301" s="3"/>
      <c r="BA15301" s="3"/>
      <c r="BB15301" s="3"/>
      <c r="BC15301" s="3"/>
      <c r="BD15301" s="3"/>
      <c r="BE15301" s="3"/>
    </row>
    <row r="15302" spans="1:57" x14ac:dyDescent="0.25">
      <c r="A15302" s="2"/>
      <c r="B15302" s="5"/>
      <c r="C15302" s="5"/>
      <c r="D15302" s="5"/>
      <c r="E15302" s="5"/>
      <c r="F15302" s="5"/>
      <c r="G15302" s="5"/>
      <c r="H15302" s="5"/>
      <c r="I15302" s="3"/>
      <c r="J15302" s="5"/>
      <c r="K15302" s="5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G15302" s="3"/>
      <c r="AH15302" s="3"/>
      <c r="AI15302" s="3"/>
      <c r="AJ15302" s="5"/>
      <c r="AK15302" s="5"/>
      <c r="AL15302" s="3"/>
      <c r="AM15302" s="3"/>
      <c r="AN15302" s="5"/>
      <c r="AO15302" s="5"/>
      <c r="AP15302" s="5"/>
      <c r="AQ15302" s="5"/>
      <c r="AR15302" s="5"/>
      <c r="AS15302" s="5"/>
      <c r="AT15302" s="3"/>
      <c r="AU15302" s="5"/>
      <c r="AV15302" s="3"/>
      <c r="AW15302" s="3"/>
      <c r="AX15302" s="3"/>
      <c r="AY15302" s="3"/>
      <c r="AZ15302" s="3"/>
      <c r="BA15302" s="3"/>
      <c r="BB15302" s="3"/>
      <c r="BC15302" s="3"/>
      <c r="BD15302" s="3"/>
      <c r="BE15302" s="3"/>
    </row>
    <row r="15303" spans="1:57" x14ac:dyDescent="0.25">
      <c r="A15303" s="2"/>
      <c r="B15303" s="5"/>
      <c r="C15303" s="5"/>
      <c r="D15303" s="5"/>
      <c r="E15303" s="5"/>
      <c r="F15303" s="5"/>
      <c r="G15303" s="5"/>
      <c r="H15303" s="5"/>
      <c r="I15303" s="5"/>
      <c r="J15303" s="5"/>
      <c r="K15303" s="5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G15303" s="3"/>
      <c r="AH15303" s="3"/>
      <c r="AI15303" s="3"/>
      <c r="AJ15303" s="5"/>
      <c r="AK15303" s="5"/>
      <c r="AL15303" s="3"/>
      <c r="AM15303" s="3"/>
      <c r="AN15303" s="5"/>
      <c r="AO15303" s="5"/>
      <c r="AP15303" s="5"/>
      <c r="AQ15303" s="5"/>
      <c r="AR15303" s="5"/>
      <c r="AS15303" s="5"/>
      <c r="AT15303" s="3"/>
      <c r="AU15303" s="5"/>
      <c r="AV15303" s="3"/>
      <c r="AW15303" s="3"/>
      <c r="AX15303" s="3"/>
      <c r="AY15303" s="3"/>
      <c r="AZ15303" s="3"/>
      <c r="BA15303" s="3"/>
      <c r="BB15303" s="3"/>
      <c r="BC15303" s="3"/>
      <c r="BD15303" s="3"/>
      <c r="BE15303" s="3"/>
    </row>
    <row r="15304" spans="1:57" x14ac:dyDescent="0.25">
      <c r="A15304" s="2"/>
      <c r="B15304" s="5"/>
      <c r="C15304" s="5"/>
      <c r="D15304" s="5"/>
      <c r="E15304" s="5"/>
      <c r="F15304" s="5"/>
      <c r="G15304" s="5"/>
      <c r="H15304" s="5"/>
      <c r="I15304" s="5"/>
      <c r="J15304" s="5"/>
      <c r="K15304" s="5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G15304" s="3"/>
      <c r="AH15304" s="3"/>
      <c r="AI15304" s="3"/>
      <c r="AJ15304" s="3"/>
      <c r="AK15304" s="3"/>
      <c r="AL15304" s="3"/>
      <c r="AM15304" s="3"/>
      <c r="AN15304" s="3"/>
      <c r="AO15304" s="5"/>
      <c r="AP15304" s="5"/>
      <c r="AQ15304" s="5"/>
      <c r="AR15304" s="5"/>
      <c r="AS15304" s="5"/>
      <c r="AT15304" s="3"/>
      <c r="AU15304" s="5"/>
      <c r="AV15304" s="3"/>
      <c r="AW15304" s="3"/>
      <c r="AX15304" s="3"/>
      <c r="AY15304" s="3"/>
      <c r="AZ15304" s="3"/>
      <c r="BA15304" s="3"/>
      <c r="BB15304" s="3"/>
      <c r="BC15304" s="3"/>
      <c r="BD15304" s="3"/>
      <c r="BE15304" s="3"/>
    </row>
    <row r="15305" spans="1:57" x14ac:dyDescent="0.25">
      <c r="A15305" s="2"/>
      <c r="B15305" s="5"/>
      <c r="C15305" s="5"/>
      <c r="D15305" s="5"/>
      <c r="E15305" s="5"/>
      <c r="F15305" s="5"/>
      <c r="G15305" s="5"/>
      <c r="H15305" s="5"/>
      <c r="I15305" s="5"/>
      <c r="J15305" s="5"/>
      <c r="K15305" s="5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G15305" s="3"/>
      <c r="AH15305" s="3"/>
      <c r="AI15305" s="3"/>
      <c r="AJ15305" s="5"/>
      <c r="AK15305" s="5"/>
      <c r="AL15305" s="3"/>
      <c r="AM15305" s="3"/>
      <c r="AN15305" s="5"/>
      <c r="AO15305" s="5"/>
      <c r="AP15305" s="5"/>
      <c r="AQ15305" s="5"/>
      <c r="AR15305" s="5"/>
      <c r="AS15305" s="5"/>
      <c r="AT15305" s="3"/>
      <c r="AU15305" s="5"/>
      <c r="AV15305" s="3"/>
      <c r="AW15305" s="3"/>
      <c r="AX15305" s="3"/>
      <c r="AY15305" s="3"/>
      <c r="AZ15305" s="3"/>
      <c r="BA15305" s="3"/>
      <c r="BB15305" s="3"/>
      <c r="BC15305" s="3"/>
      <c r="BD15305" s="3"/>
      <c r="BE15305" s="3"/>
    </row>
    <row r="15306" spans="1:57" x14ac:dyDescent="0.25">
      <c r="A15306" s="2"/>
      <c r="B15306" s="5"/>
      <c r="C15306" s="5"/>
      <c r="D15306" s="5"/>
      <c r="E15306" s="5"/>
      <c r="F15306" s="5"/>
      <c r="G15306" s="5"/>
      <c r="H15306" s="5"/>
      <c r="I15306" s="3"/>
      <c r="J15306" s="5"/>
      <c r="K15306" s="5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G15306" s="3"/>
      <c r="AH15306" s="3"/>
      <c r="AI15306" s="3"/>
      <c r="AJ15306" s="3"/>
      <c r="AK15306" s="3"/>
      <c r="AL15306" s="3"/>
      <c r="AM15306" s="3"/>
      <c r="AN15306" s="3"/>
      <c r="AO15306" s="5"/>
      <c r="AP15306" s="5"/>
      <c r="AQ15306" s="5"/>
      <c r="AR15306" s="5"/>
      <c r="AS15306" s="5"/>
      <c r="AT15306" s="3"/>
      <c r="AU15306" s="5"/>
      <c r="AV15306" s="3"/>
      <c r="AW15306" s="3"/>
      <c r="AX15306" s="3"/>
      <c r="AY15306" s="3"/>
      <c r="AZ15306" s="3"/>
      <c r="BA15306" s="3"/>
      <c r="BB15306" s="3"/>
      <c r="BC15306" s="3"/>
      <c r="BD15306" s="3"/>
      <c r="BE15306" s="3"/>
    </row>
    <row r="15307" spans="1:57" x14ac:dyDescent="0.25">
      <c r="A15307" s="2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G15307" s="3"/>
      <c r="AH15307" s="3"/>
      <c r="AI15307" s="3"/>
      <c r="AJ15307" s="3"/>
      <c r="AK15307" s="3"/>
      <c r="AL15307" s="3"/>
      <c r="AM15307" s="3"/>
      <c r="AN15307" s="3"/>
      <c r="AO15307" s="5"/>
      <c r="AP15307" s="5"/>
      <c r="AQ15307" s="5"/>
      <c r="AR15307" s="5"/>
      <c r="AS15307" s="5"/>
      <c r="AT15307" s="3"/>
      <c r="AU15307" s="5"/>
      <c r="AV15307" s="3"/>
      <c r="AW15307" s="3"/>
      <c r="AX15307" s="3"/>
      <c r="AY15307" s="3"/>
      <c r="AZ15307" s="3"/>
      <c r="BA15307" s="3"/>
      <c r="BB15307" s="3"/>
      <c r="BC15307" s="3"/>
      <c r="BD15307" s="3"/>
      <c r="BE15307" s="3"/>
    </row>
    <row r="15308" spans="1:57" x14ac:dyDescent="0.25">
      <c r="A15308" s="2"/>
      <c r="B15308" s="5"/>
      <c r="C15308" s="5"/>
      <c r="D15308" s="5"/>
      <c r="E15308" s="5"/>
      <c r="F15308" s="5"/>
      <c r="G15308" s="5"/>
      <c r="H15308" s="5"/>
      <c r="I15308" s="5"/>
      <c r="J15308" s="5"/>
      <c r="K15308" s="5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G15308" s="3"/>
      <c r="AH15308" s="3"/>
      <c r="AI15308" s="3"/>
      <c r="AJ15308" s="5"/>
      <c r="AK15308" s="5"/>
      <c r="AL15308" s="3"/>
      <c r="AM15308" s="3"/>
      <c r="AN15308" s="5"/>
      <c r="AO15308" s="5"/>
      <c r="AP15308" s="5"/>
      <c r="AQ15308" s="5"/>
      <c r="AR15308" s="5"/>
      <c r="AS15308" s="5"/>
      <c r="AT15308" s="3"/>
      <c r="AU15308" s="5"/>
      <c r="AV15308" s="3"/>
      <c r="AW15308" s="3"/>
      <c r="AX15308" s="3"/>
      <c r="AY15308" s="3"/>
      <c r="AZ15308" s="3"/>
      <c r="BA15308" s="3"/>
      <c r="BB15308" s="3"/>
      <c r="BC15308" s="3"/>
      <c r="BD15308" s="3"/>
      <c r="BE15308" s="3"/>
    </row>
    <row r="15309" spans="1:57" x14ac:dyDescent="0.25">
      <c r="A15309" s="2"/>
      <c r="B15309" s="5"/>
      <c r="C15309" s="5"/>
      <c r="D15309" s="5"/>
      <c r="E15309" s="5"/>
      <c r="F15309" s="5"/>
      <c r="G15309" s="5"/>
      <c r="H15309" s="5"/>
      <c r="I15309" s="3"/>
      <c r="J15309" s="5"/>
      <c r="K15309" s="5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G15309" s="3"/>
      <c r="AH15309" s="3"/>
      <c r="AI15309" s="3"/>
      <c r="AJ15309" s="3"/>
      <c r="AK15309" s="3"/>
      <c r="AL15309" s="3"/>
      <c r="AM15309" s="3"/>
      <c r="AN15309" s="3"/>
      <c r="AO15309" s="5"/>
      <c r="AP15309" s="5"/>
      <c r="AQ15309" s="5"/>
      <c r="AR15309" s="5"/>
      <c r="AS15309" s="5"/>
      <c r="AT15309" s="3"/>
      <c r="AU15309" s="5"/>
      <c r="AV15309" s="3"/>
      <c r="AW15309" s="3"/>
      <c r="AX15309" s="3"/>
      <c r="AY15309" s="3"/>
      <c r="AZ15309" s="3"/>
      <c r="BA15309" s="3"/>
      <c r="BB15309" s="3"/>
      <c r="BC15309" s="3"/>
      <c r="BD15309" s="3"/>
      <c r="BE15309" s="3"/>
    </row>
    <row r="15310" spans="1:57" x14ac:dyDescent="0.25">
      <c r="A15310" s="2"/>
      <c r="B15310" s="5"/>
      <c r="C15310" s="5"/>
      <c r="D15310" s="5"/>
      <c r="E15310" s="5"/>
      <c r="F15310" s="5"/>
      <c r="G15310" s="5"/>
      <c r="H15310" s="5"/>
      <c r="I15310" s="3"/>
      <c r="J15310" s="5"/>
      <c r="K15310" s="5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G15310" s="3"/>
      <c r="AH15310" s="3"/>
      <c r="AI15310" s="3"/>
      <c r="AJ15310" s="3"/>
      <c r="AK15310" s="3"/>
      <c r="AL15310" s="3"/>
      <c r="AM15310" s="3"/>
      <c r="AN15310" s="3"/>
      <c r="AO15310" s="5"/>
      <c r="AP15310" s="5"/>
      <c r="AQ15310" s="5"/>
      <c r="AR15310" s="5"/>
      <c r="AS15310" s="5"/>
      <c r="AT15310" s="3"/>
      <c r="AU15310" s="5"/>
      <c r="AV15310" s="3"/>
      <c r="AW15310" s="3"/>
      <c r="AX15310" s="3"/>
      <c r="AY15310" s="3"/>
      <c r="AZ15310" s="3"/>
      <c r="BA15310" s="3"/>
      <c r="BB15310" s="3"/>
      <c r="BC15310" s="3"/>
      <c r="BD15310" s="3"/>
      <c r="BE15310" s="3"/>
    </row>
    <row r="15311" spans="1:57" x14ac:dyDescent="0.25">
      <c r="A15311" s="2"/>
      <c r="B15311" s="5"/>
      <c r="C15311" s="5"/>
      <c r="D15311" s="5"/>
      <c r="E15311" s="5"/>
      <c r="F15311" s="5"/>
      <c r="G15311" s="5"/>
      <c r="H15311" s="5"/>
      <c r="I15311" s="3"/>
      <c r="J15311" s="5"/>
      <c r="K15311" s="5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G15311" s="3"/>
      <c r="AH15311" s="3"/>
      <c r="AI15311" s="3"/>
      <c r="AJ15311" s="3"/>
      <c r="AK15311" s="3"/>
      <c r="AL15311" s="3"/>
      <c r="AM15311" s="3"/>
      <c r="AN15311" s="3"/>
      <c r="AO15311" s="5"/>
      <c r="AP15311" s="5"/>
      <c r="AQ15311" s="5"/>
      <c r="AR15311" s="5"/>
      <c r="AS15311" s="5"/>
      <c r="AT15311" s="3"/>
      <c r="AU15311" s="5"/>
      <c r="AV15311" s="3"/>
      <c r="AW15311" s="3"/>
      <c r="AX15311" s="3"/>
      <c r="AY15311" s="3"/>
      <c r="AZ15311" s="3"/>
      <c r="BA15311" s="3"/>
      <c r="BB15311" s="3"/>
      <c r="BC15311" s="3"/>
      <c r="BD15311" s="3"/>
      <c r="BE15311" s="3"/>
    </row>
    <row r="15312" spans="1:57" x14ac:dyDescent="0.25">
      <c r="A15312" s="2"/>
      <c r="B15312" s="5"/>
      <c r="C15312" s="5"/>
      <c r="D15312" s="5"/>
      <c r="E15312" s="5"/>
      <c r="F15312" s="5"/>
      <c r="G15312" s="5"/>
      <c r="H15312" s="5"/>
      <c r="I15312" s="3"/>
      <c r="J15312" s="5"/>
      <c r="K15312" s="5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G15312" s="3"/>
      <c r="AH15312" s="3"/>
      <c r="AI15312" s="3"/>
      <c r="AJ15312" s="3"/>
      <c r="AK15312" s="3"/>
      <c r="AL15312" s="3"/>
      <c r="AM15312" s="3"/>
      <c r="AN15312" s="3"/>
      <c r="AO15312" s="5"/>
      <c r="AP15312" s="5"/>
      <c r="AQ15312" s="5"/>
      <c r="AR15312" s="5"/>
      <c r="AS15312" s="5"/>
      <c r="AT15312" s="3"/>
      <c r="AU15312" s="5"/>
      <c r="AV15312" s="3"/>
      <c r="AW15312" s="3"/>
      <c r="AX15312" s="3"/>
      <c r="AY15312" s="3"/>
      <c r="AZ15312" s="3"/>
      <c r="BA15312" s="3"/>
      <c r="BB15312" s="3"/>
      <c r="BC15312" s="3"/>
      <c r="BD15312" s="3"/>
      <c r="BE15312" s="3"/>
    </row>
    <row r="15313" spans="1:57" x14ac:dyDescent="0.25">
      <c r="A15313" s="2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G15313" s="3"/>
      <c r="AH15313" s="3"/>
      <c r="AI15313" s="3"/>
      <c r="AJ15313" s="5"/>
      <c r="AK15313" s="5"/>
      <c r="AL15313" s="3"/>
      <c r="AM15313" s="3"/>
      <c r="AN15313" s="5"/>
      <c r="AO15313" s="5"/>
      <c r="AP15313" s="5"/>
      <c r="AQ15313" s="5"/>
      <c r="AR15313" s="5"/>
      <c r="AS15313" s="5"/>
      <c r="AT15313" s="3"/>
      <c r="AU15313" s="5"/>
      <c r="AV15313" s="3"/>
      <c r="AW15313" s="3"/>
      <c r="AX15313" s="3"/>
      <c r="AY15313" s="3"/>
      <c r="AZ15313" s="3"/>
      <c r="BA15313" s="3"/>
      <c r="BB15313" s="3"/>
      <c r="BC15313" s="3"/>
      <c r="BD15313" s="3"/>
      <c r="BE15313" s="3"/>
    </row>
    <row r="15314" spans="1:57" x14ac:dyDescent="0.25">
      <c r="A15314" s="2"/>
      <c r="B15314" s="5"/>
      <c r="C15314" s="5"/>
      <c r="D15314" s="5"/>
      <c r="E15314" s="5"/>
      <c r="F15314" s="5"/>
      <c r="G15314" s="5"/>
      <c r="H15314" s="5"/>
      <c r="I15314" s="3"/>
      <c r="J15314" s="5"/>
      <c r="K15314" s="5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G15314" s="3"/>
      <c r="AH15314" s="3"/>
      <c r="AI15314" s="3"/>
      <c r="AJ15314" s="5"/>
      <c r="AK15314" s="5"/>
      <c r="AL15314" s="3"/>
      <c r="AM15314" s="3"/>
      <c r="AN15314" s="5"/>
      <c r="AO15314" s="5"/>
      <c r="AP15314" s="5"/>
      <c r="AQ15314" s="5"/>
      <c r="AR15314" s="5"/>
      <c r="AS15314" s="5"/>
      <c r="AT15314" s="3"/>
      <c r="AU15314" s="5"/>
      <c r="AV15314" s="3"/>
      <c r="AW15314" s="3"/>
      <c r="AX15314" s="3"/>
      <c r="AY15314" s="3"/>
      <c r="AZ15314" s="3"/>
      <c r="BA15314" s="3"/>
      <c r="BB15314" s="3"/>
      <c r="BC15314" s="3"/>
      <c r="BD15314" s="3"/>
      <c r="BE15314" s="3"/>
    </row>
    <row r="15315" spans="1:57" x14ac:dyDescent="0.25">
      <c r="A15315" s="2"/>
      <c r="B15315" s="5"/>
      <c r="C15315" s="5"/>
      <c r="D15315" s="5"/>
      <c r="E15315" s="5"/>
      <c r="F15315" s="5"/>
      <c r="G15315" s="5"/>
      <c r="H15315" s="5"/>
      <c r="I15315" s="3"/>
      <c r="J15315" s="5"/>
      <c r="K15315" s="5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G15315" s="3"/>
      <c r="AH15315" s="3"/>
      <c r="AI15315" s="3"/>
      <c r="AJ15315" s="5"/>
      <c r="AK15315" s="5"/>
      <c r="AL15315" s="3"/>
      <c r="AM15315" s="3"/>
      <c r="AN15315" s="5"/>
      <c r="AO15315" s="5"/>
      <c r="AP15315" s="5"/>
      <c r="AQ15315" s="5"/>
      <c r="AR15315" s="5"/>
      <c r="AS15315" s="5"/>
      <c r="AT15315" s="3"/>
      <c r="AU15315" s="5"/>
      <c r="AV15315" s="3"/>
      <c r="AW15315" s="3"/>
      <c r="AX15315" s="3"/>
      <c r="AY15315" s="3"/>
      <c r="AZ15315" s="3"/>
      <c r="BA15315" s="3"/>
      <c r="BB15315" s="3"/>
      <c r="BC15315" s="3"/>
      <c r="BD15315" s="3"/>
      <c r="BE15315" s="3"/>
    </row>
    <row r="15316" spans="1:57" x14ac:dyDescent="0.25">
      <c r="A15316" s="2"/>
      <c r="B15316" s="5"/>
      <c r="C15316" s="5"/>
      <c r="D15316" s="5"/>
      <c r="E15316" s="5"/>
      <c r="F15316" s="5"/>
      <c r="G15316" s="5"/>
      <c r="H15316" s="5"/>
      <c r="I15316" s="3"/>
      <c r="J15316" s="5"/>
      <c r="K15316" s="5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G15316" s="3"/>
      <c r="AH15316" s="3"/>
      <c r="AI15316" s="3"/>
      <c r="AJ15316" s="3"/>
      <c r="AK15316" s="3"/>
      <c r="AL15316" s="3"/>
      <c r="AM15316" s="3"/>
      <c r="AN15316" s="3"/>
      <c r="AO15316" s="5"/>
      <c r="AP15316" s="5"/>
      <c r="AQ15316" s="5"/>
      <c r="AR15316" s="5"/>
      <c r="AS15316" s="5"/>
      <c r="AT15316" s="3"/>
      <c r="AU15316" s="5"/>
      <c r="AV15316" s="3"/>
      <c r="AW15316" s="3"/>
      <c r="AX15316" s="3"/>
      <c r="AY15316" s="3"/>
      <c r="AZ15316" s="3"/>
      <c r="BA15316" s="3"/>
      <c r="BB15316" s="3"/>
      <c r="BC15316" s="3"/>
      <c r="BD15316" s="3"/>
      <c r="BE15316" s="3"/>
    </row>
    <row r="15317" spans="1:57" x14ac:dyDescent="0.25">
      <c r="A15317" s="2"/>
      <c r="B15317" s="5"/>
      <c r="C15317" s="5"/>
      <c r="D15317" s="5"/>
      <c r="E15317" s="5"/>
      <c r="F15317" s="5"/>
      <c r="G15317" s="5"/>
      <c r="H15317" s="5"/>
      <c r="I15317" s="5"/>
      <c r="J15317" s="5"/>
      <c r="K15317" s="5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G15317" s="3"/>
      <c r="AH15317" s="3"/>
      <c r="AI15317" s="3"/>
      <c r="AJ15317" s="5"/>
      <c r="AK15317" s="5"/>
      <c r="AL15317" s="3"/>
      <c r="AM15317" s="3"/>
      <c r="AN15317" s="5"/>
      <c r="AO15317" s="5"/>
      <c r="AP15317" s="5"/>
      <c r="AQ15317" s="5"/>
      <c r="AR15317" s="5"/>
      <c r="AS15317" s="5"/>
      <c r="AT15317" s="3"/>
      <c r="AU15317" s="5"/>
      <c r="AV15317" s="3"/>
      <c r="AW15317" s="3"/>
      <c r="AX15317" s="3"/>
      <c r="AY15317" s="3"/>
      <c r="AZ15317" s="3"/>
      <c r="BA15317" s="3"/>
      <c r="BB15317" s="3"/>
      <c r="BC15317" s="3"/>
      <c r="BD15317" s="3"/>
      <c r="BE15317" s="3"/>
    </row>
    <row r="15318" spans="1:57" x14ac:dyDescent="0.25">
      <c r="A15318" s="2"/>
      <c r="B15318" s="5"/>
      <c r="C15318" s="5"/>
      <c r="D15318" s="5"/>
      <c r="E15318" s="5"/>
      <c r="F15318" s="5"/>
      <c r="G15318" s="5"/>
      <c r="H15318" s="5"/>
      <c r="I15318" s="3"/>
      <c r="J15318" s="5"/>
      <c r="K15318" s="5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G15318" s="3"/>
      <c r="AH15318" s="3"/>
      <c r="AI15318" s="3"/>
      <c r="AJ15318" s="3"/>
      <c r="AK15318" s="3"/>
      <c r="AL15318" s="3"/>
      <c r="AM15318" s="3"/>
      <c r="AN15318" s="3"/>
      <c r="AO15318" s="5"/>
      <c r="AP15318" s="5"/>
      <c r="AQ15318" s="5"/>
      <c r="AR15318" s="5"/>
      <c r="AS15318" s="5"/>
      <c r="AT15318" s="5"/>
      <c r="AU15318" s="3"/>
      <c r="AV15318" s="3"/>
      <c r="AW15318" s="3"/>
      <c r="AX15318" s="3"/>
      <c r="AY15318" s="3"/>
      <c r="AZ15318" s="3"/>
      <c r="BA15318" s="3"/>
      <c r="BB15318" s="3"/>
      <c r="BC15318" s="3"/>
      <c r="BD15318" s="3"/>
      <c r="BE15318" s="3"/>
    </row>
    <row r="15319" spans="1:57" x14ac:dyDescent="0.25">
      <c r="A15319" s="2"/>
      <c r="B15319" s="5"/>
      <c r="C15319" s="5"/>
      <c r="D15319" s="5"/>
      <c r="E15319" s="5"/>
      <c r="F15319" s="5"/>
      <c r="G15319" s="5"/>
      <c r="H15319" s="5"/>
      <c r="I15319" s="3"/>
      <c r="J15319" s="5"/>
      <c r="K15319" s="5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G15319" s="3"/>
      <c r="AH15319" s="3"/>
      <c r="AI15319" s="3"/>
    </row>
    <row r="15320" spans="1:57" x14ac:dyDescent="0.25">
      <c r="A15320" s="2"/>
      <c r="B15320" s="5"/>
      <c r="C15320" s="5"/>
      <c r="D15320" s="5"/>
      <c r="E15320" s="5"/>
      <c r="F15320" s="5"/>
      <c r="G15320" s="5"/>
      <c r="H15320" s="5"/>
      <c r="I15320" s="3"/>
      <c r="J15320" s="5"/>
      <c r="K15320" s="5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G15320" s="3"/>
      <c r="AH15320" s="3"/>
      <c r="AI15320" s="3"/>
    </row>
    <row r="15321" spans="1:57" x14ac:dyDescent="0.25">
      <c r="A15321" s="2"/>
      <c r="B15321" s="5"/>
      <c r="C15321" s="5"/>
      <c r="D15321" s="5"/>
      <c r="E15321" s="5"/>
      <c r="F15321" s="5"/>
      <c r="G15321" s="5"/>
      <c r="H15321" s="5"/>
      <c r="I15321" s="5"/>
      <c r="J15321" s="5"/>
      <c r="K15321" s="5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G15321" s="3"/>
      <c r="AH15321" s="3"/>
      <c r="AI15321" s="3"/>
    </row>
    <row r="15322" spans="1:57" x14ac:dyDescent="0.25">
      <c r="A15322" s="2"/>
      <c r="B15322" s="5"/>
      <c r="C15322" s="5"/>
      <c r="D15322" s="5"/>
      <c r="E15322" s="5"/>
      <c r="F15322" s="5"/>
      <c r="G15322" s="5"/>
      <c r="H15322" s="5"/>
      <c r="I15322" s="3"/>
      <c r="J15322" s="5"/>
      <c r="K15322" s="5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G15322" s="3"/>
      <c r="AH15322" s="3"/>
      <c r="AI15322" s="3"/>
    </row>
    <row r="15323" spans="1:57" x14ac:dyDescent="0.25">
      <c r="A15323" s="2"/>
      <c r="B15323" s="5"/>
      <c r="C15323" s="5"/>
      <c r="D15323" s="5"/>
      <c r="E15323" s="5"/>
      <c r="F15323" s="5"/>
      <c r="G15323" s="5"/>
      <c r="H15323" s="5"/>
      <c r="I15323" s="5"/>
      <c r="J15323" s="5"/>
      <c r="K15323" s="5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G15323" s="3"/>
      <c r="AH15323" s="3"/>
      <c r="AI15323" s="3"/>
    </row>
    <row r="15324" spans="1:57" x14ac:dyDescent="0.25">
      <c r="A15324" s="2"/>
      <c r="B15324" s="5"/>
      <c r="C15324" s="5"/>
      <c r="D15324" s="5"/>
      <c r="E15324" s="5"/>
      <c r="F15324" s="5"/>
      <c r="G15324" s="5"/>
      <c r="H15324" s="5"/>
      <c r="I15324" s="5"/>
      <c r="J15324" s="5"/>
      <c r="K15324" s="5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G15324" s="3"/>
      <c r="AH15324" s="3"/>
      <c r="AI15324" s="3"/>
    </row>
    <row r="15325" spans="1:57" x14ac:dyDescent="0.25">
      <c r="A15325" s="2"/>
      <c r="B15325" s="5"/>
      <c r="C15325" s="5"/>
      <c r="D15325" s="5"/>
      <c r="E15325" s="5"/>
      <c r="F15325" s="5"/>
      <c r="G15325" s="5"/>
      <c r="H15325" s="5"/>
      <c r="I15325" s="5"/>
      <c r="J15325" s="5"/>
      <c r="K15325" s="5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G15325" s="3"/>
      <c r="AH15325" s="3"/>
      <c r="AI15325" s="3"/>
    </row>
    <row r="15326" spans="1:57" x14ac:dyDescent="0.25">
      <c r="A15326" s="2"/>
      <c r="B15326" s="5"/>
      <c r="C15326" s="5"/>
      <c r="D15326" s="5"/>
      <c r="E15326" s="5"/>
      <c r="F15326" s="5"/>
      <c r="G15326" s="5"/>
      <c r="H15326" s="5"/>
      <c r="I15326" s="5"/>
      <c r="J15326" s="5"/>
      <c r="K15326" s="5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G15326" s="3"/>
      <c r="AH15326" s="3"/>
      <c r="AI15326" s="3"/>
    </row>
    <row r="15327" spans="1:57" x14ac:dyDescent="0.25">
      <c r="A15327" s="2"/>
      <c r="B15327" s="5"/>
      <c r="C15327" s="5"/>
      <c r="D15327" s="5"/>
      <c r="E15327" s="5"/>
      <c r="F15327" s="5"/>
      <c r="G15327" s="5"/>
      <c r="H15327" s="5"/>
      <c r="I15327" s="5"/>
      <c r="J15327" s="5"/>
      <c r="K15327" s="5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G15327" s="3"/>
      <c r="AH15327" s="3"/>
      <c r="AI15327" s="3"/>
    </row>
    <row r="15328" spans="1:57" x14ac:dyDescent="0.25">
      <c r="A15328" s="2"/>
      <c r="B15328" s="5"/>
      <c r="C15328" s="5"/>
      <c r="D15328" s="5"/>
      <c r="E15328" s="5"/>
      <c r="F15328" s="5"/>
      <c r="G15328" s="5"/>
      <c r="H15328" s="5"/>
      <c r="I15328" s="3"/>
      <c r="J15328" s="5"/>
      <c r="K15328" s="5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G15328" s="3"/>
      <c r="AH15328" s="3"/>
      <c r="AI15328" s="3"/>
    </row>
    <row r="15329" spans="1:35" x14ac:dyDescent="0.25">
      <c r="A15329" s="2"/>
      <c r="B15329" s="5"/>
      <c r="C15329" s="5"/>
      <c r="D15329" s="5"/>
      <c r="E15329" s="5"/>
      <c r="F15329" s="5"/>
      <c r="G15329" s="5"/>
      <c r="H15329" s="5"/>
      <c r="I15329" s="5"/>
      <c r="J15329" s="5"/>
      <c r="K15329" s="5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G15329" s="3"/>
      <c r="AH15329" s="3"/>
      <c r="AI15329" s="3"/>
    </row>
    <row r="15330" spans="1:35" x14ac:dyDescent="0.25">
      <c r="A15330" s="2"/>
      <c r="B15330" s="5"/>
      <c r="C15330" s="5"/>
      <c r="D15330" s="5"/>
      <c r="E15330" s="5"/>
      <c r="F15330" s="5"/>
      <c r="G15330" s="5"/>
      <c r="H15330" s="5"/>
      <c r="I15330" s="5"/>
      <c r="J15330" s="5"/>
      <c r="K15330" s="5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G15330" s="3"/>
      <c r="AH15330" s="3"/>
      <c r="AI15330" s="3"/>
    </row>
    <row r="15331" spans="1:35" x14ac:dyDescent="0.25">
      <c r="A15331" s="2"/>
      <c r="B15331" s="5"/>
      <c r="C15331" s="5"/>
      <c r="D15331" s="5"/>
      <c r="E15331" s="5"/>
      <c r="F15331" s="5"/>
      <c r="G15331" s="5"/>
      <c r="H15331" s="5"/>
      <c r="I15331" s="5"/>
      <c r="J15331" s="5"/>
      <c r="K15331" s="5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G15331" s="3"/>
      <c r="AH15331" s="3"/>
      <c r="AI15331" s="3"/>
    </row>
    <row r="15332" spans="1:35" x14ac:dyDescent="0.25">
      <c r="A15332" s="2"/>
      <c r="B15332" s="5"/>
      <c r="C15332" s="5"/>
      <c r="D15332" s="5"/>
      <c r="E15332" s="5"/>
      <c r="F15332" s="5"/>
      <c r="G15332" s="5"/>
      <c r="H15332" s="5"/>
      <c r="I15332" s="5"/>
      <c r="J15332" s="5"/>
      <c r="K15332" s="5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G15332" s="3"/>
      <c r="AH15332" s="3"/>
      <c r="AI15332" s="3"/>
    </row>
    <row r="15333" spans="1:35" x14ac:dyDescent="0.25">
      <c r="A15333" s="2"/>
      <c r="B15333" s="5"/>
      <c r="C15333" s="5"/>
      <c r="D15333" s="5"/>
      <c r="E15333" s="5"/>
      <c r="F15333" s="5"/>
      <c r="G15333" s="5"/>
      <c r="H15333" s="5"/>
      <c r="I15333" s="3"/>
      <c r="J15333" s="5"/>
      <c r="K15333" s="5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G15333" s="3"/>
      <c r="AH15333" s="3"/>
      <c r="AI15333" s="3"/>
    </row>
    <row r="15334" spans="1:35" x14ac:dyDescent="0.25">
      <c r="A15334" s="2"/>
      <c r="B15334" s="5"/>
      <c r="C15334" s="5"/>
      <c r="D15334" s="5"/>
      <c r="E15334" s="5"/>
      <c r="F15334" s="5"/>
      <c r="G15334" s="5"/>
      <c r="H15334" s="5"/>
      <c r="I15334" s="3"/>
      <c r="J15334" s="5"/>
      <c r="K15334" s="5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G15334" s="3"/>
      <c r="AH15334" s="3"/>
      <c r="AI15334" s="3"/>
    </row>
    <row r="15335" spans="1:35" x14ac:dyDescent="0.25">
      <c r="A15335" s="2"/>
      <c r="B15335" s="5"/>
      <c r="C15335" s="5"/>
      <c r="D15335" s="5"/>
      <c r="E15335" s="5"/>
      <c r="F15335" s="5"/>
      <c r="G15335" s="5"/>
      <c r="H15335" s="5"/>
      <c r="I15335" s="5"/>
      <c r="J15335" s="5"/>
      <c r="K15335" s="5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G15335" s="3"/>
      <c r="AH15335" s="3"/>
      <c r="AI15335" s="3"/>
    </row>
    <row r="15336" spans="1:35" x14ac:dyDescent="0.25">
      <c r="A15336" s="2"/>
      <c r="B15336" s="5"/>
      <c r="C15336" s="5"/>
      <c r="D15336" s="5"/>
      <c r="E15336" s="5"/>
      <c r="F15336" s="5"/>
      <c r="G15336" s="5"/>
      <c r="H15336" s="5"/>
      <c r="I15336" s="5"/>
      <c r="J15336" s="5"/>
      <c r="K15336" s="5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G15336" s="3"/>
      <c r="AH15336" s="3"/>
      <c r="AI15336" s="3"/>
    </row>
    <row r="15337" spans="1:35" x14ac:dyDescent="0.25">
      <c r="A15337" s="2"/>
      <c r="B15337" s="5"/>
      <c r="C15337" s="5"/>
      <c r="D15337" s="5"/>
      <c r="E15337" s="5"/>
      <c r="F15337" s="5"/>
      <c r="G15337" s="5"/>
      <c r="H15337" s="5"/>
      <c r="I15337" s="5"/>
      <c r="J15337" s="5"/>
      <c r="K15337" s="5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G15337" s="3"/>
      <c r="AH15337" s="3"/>
      <c r="AI15337" s="3"/>
    </row>
    <row r="15338" spans="1:35" x14ac:dyDescent="0.25">
      <c r="A15338" s="2"/>
      <c r="B15338" s="5"/>
      <c r="C15338" s="5"/>
      <c r="D15338" s="5"/>
      <c r="E15338" s="5"/>
      <c r="F15338" s="5"/>
      <c r="G15338" s="5"/>
      <c r="H15338" s="5"/>
      <c r="I15338" s="3"/>
      <c r="J15338" s="5"/>
      <c r="K15338" s="5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G15338" s="3"/>
      <c r="AH15338" s="3"/>
      <c r="AI15338" s="3"/>
    </row>
    <row r="15339" spans="1:35" x14ac:dyDescent="0.25">
      <c r="A15339" s="2"/>
      <c r="B15339" s="5"/>
      <c r="C15339" s="5"/>
      <c r="D15339" s="5"/>
      <c r="E15339" s="5"/>
      <c r="F15339" s="5"/>
      <c r="G15339" s="5"/>
      <c r="H15339" s="5"/>
      <c r="I15339" s="3"/>
      <c r="J15339" s="5"/>
      <c r="K15339" s="5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G15339" s="3"/>
      <c r="AH15339" s="3"/>
      <c r="AI15339" s="3"/>
    </row>
    <row r="15340" spans="1:35" x14ac:dyDescent="0.25">
      <c r="A15340" s="2"/>
      <c r="B15340" s="5"/>
      <c r="C15340" s="5"/>
      <c r="D15340" s="5"/>
      <c r="E15340" s="5"/>
      <c r="F15340" s="5"/>
      <c r="G15340" s="5"/>
      <c r="H15340" s="5"/>
      <c r="I15340" s="3"/>
      <c r="J15340" s="5"/>
      <c r="K15340" s="5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G15340" s="3"/>
      <c r="AH15340" s="3"/>
      <c r="AI15340" s="3"/>
    </row>
    <row r="15341" spans="1:35" x14ac:dyDescent="0.25">
      <c r="A15341" s="2"/>
      <c r="B15341" s="5"/>
      <c r="C15341" s="5"/>
      <c r="D15341" s="5"/>
      <c r="E15341" s="5"/>
      <c r="F15341" s="5"/>
      <c r="G15341" s="5"/>
      <c r="H15341" s="5"/>
      <c r="I15341" s="5"/>
      <c r="J15341" s="5"/>
      <c r="K15341" s="5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G15341" s="3"/>
      <c r="AH15341" s="3"/>
      <c r="AI15341" s="3"/>
    </row>
    <row r="15342" spans="1:35" x14ac:dyDescent="0.25">
      <c r="A15342" s="2"/>
      <c r="B15342" s="5"/>
      <c r="C15342" s="5"/>
      <c r="D15342" s="5"/>
      <c r="E15342" s="5"/>
      <c r="F15342" s="5"/>
      <c r="G15342" s="5"/>
      <c r="H15342" s="5"/>
      <c r="I15342" s="3"/>
      <c r="J15342" s="5"/>
      <c r="K15342" s="5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G15342" s="3"/>
      <c r="AH15342" s="3"/>
      <c r="AI15342" s="3"/>
    </row>
    <row r="15343" spans="1:35" x14ac:dyDescent="0.25">
      <c r="A15343" s="2"/>
      <c r="B15343" s="5"/>
      <c r="C15343" s="5"/>
      <c r="D15343" s="5"/>
      <c r="E15343" s="5"/>
      <c r="F15343" s="5"/>
      <c r="G15343" s="5"/>
      <c r="H15343" s="5"/>
      <c r="I15343" s="5"/>
      <c r="J15343" s="5"/>
      <c r="K15343" s="5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G15343" s="3"/>
      <c r="AH15343" s="3"/>
      <c r="AI15343" s="3"/>
    </row>
    <row r="15344" spans="1:35" x14ac:dyDescent="0.25">
      <c r="A15344" s="2"/>
      <c r="B15344" s="5"/>
      <c r="C15344" s="5"/>
      <c r="D15344" s="5"/>
      <c r="E15344" s="5"/>
      <c r="F15344" s="5"/>
      <c r="G15344" s="5"/>
      <c r="H15344" s="5"/>
      <c r="I15344" s="3"/>
      <c r="J15344" s="5"/>
      <c r="K15344" s="5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G15344" s="3"/>
      <c r="AH15344" s="3"/>
      <c r="AI15344" s="3"/>
    </row>
    <row r="15345" spans="1:35" x14ac:dyDescent="0.25">
      <c r="A15345" s="2"/>
      <c r="B15345" s="5"/>
      <c r="C15345" s="5"/>
      <c r="D15345" s="5"/>
      <c r="E15345" s="5"/>
      <c r="F15345" s="5"/>
      <c r="G15345" s="5"/>
      <c r="H15345" s="5"/>
      <c r="I15345" s="5"/>
      <c r="J15345" s="5"/>
      <c r="K15345" s="5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G15345" s="3"/>
      <c r="AH15345" s="3"/>
      <c r="AI15345" s="3"/>
    </row>
    <row r="15346" spans="1:35" x14ac:dyDescent="0.25">
      <c r="A15346" s="2"/>
      <c r="B15346" s="5"/>
      <c r="C15346" s="5"/>
      <c r="D15346" s="5"/>
      <c r="E15346" s="5"/>
      <c r="F15346" s="5"/>
      <c r="G15346" s="5"/>
      <c r="H15346" s="5"/>
      <c r="I15346" s="3"/>
      <c r="J15346" s="5"/>
      <c r="K15346" s="5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G15346" s="3"/>
      <c r="AH15346" s="3"/>
      <c r="AI15346" s="3"/>
    </row>
    <row r="15347" spans="1:35" x14ac:dyDescent="0.25">
      <c r="A15347" s="2"/>
      <c r="B15347" s="5"/>
      <c r="C15347" s="5"/>
      <c r="D15347" s="5"/>
      <c r="E15347" s="5"/>
      <c r="F15347" s="5"/>
      <c r="G15347" s="5"/>
      <c r="H15347" s="5"/>
      <c r="I15347" s="3"/>
      <c r="J15347" s="5"/>
      <c r="K15347" s="5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G15347" s="3"/>
      <c r="AH15347" s="3"/>
      <c r="AI15347" s="3"/>
    </row>
    <row r="15348" spans="1:35" x14ac:dyDescent="0.25">
      <c r="A15348" s="2"/>
      <c r="B15348" s="5"/>
      <c r="C15348" s="5"/>
      <c r="D15348" s="5"/>
      <c r="E15348" s="5"/>
      <c r="F15348" s="5"/>
      <c r="G15348" s="5"/>
      <c r="H15348" s="5"/>
      <c r="I15348" s="3"/>
      <c r="J15348" s="5"/>
      <c r="K15348" s="5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G15348" s="3"/>
      <c r="AH15348" s="3"/>
      <c r="AI15348" s="3"/>
    </row>
    <row r="15349" spans="1:35" x14ac:dyDescent="0.25">
      <c r="A15349" s="2"/>
      <c r="B15349" s="5"/>
      <c r="C15349" s="5"/>
      <c r="D15349" s="5"/>
      <c r="E15349" s="5"/>
      <c r="F15349" s="5"/>
      <c r="G15349" s="5"/>
      <c r="H15349" s="5"/>
      <c r="I15349" s="3"/>
      <c r="J15349" s="5"/>
      <c r="K15349" s="5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G15349" s="3"/>
      <c r="AH15349" s="3"/>
      <c r="AI15349" s="3"/>
    </row>
    <row r="15350" spans="1:35" x14ac:dyDescent="0.25">
      <c r="A15350" s="2"/>
      <c r="B15350" s="5"/>
      <c r="C15350" s="5"/>
      <c r="D15350" s="5"/>
      <c r="E15350" s="5"/>
      <c r="F15350" s="5"/>
      <c r="G15350" s="5"/>
      <c r="H15350" s="5"/>
      <c r="I15350" s="3"/>
      <c r="J15350" s="5"/>
      <c r="K15350" s="5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G15350" s="3"/>
      <c r="AH15350" s="3"/>
      <c r="AI15350" s="3"/>
    </row>
    <row r="15351" spans="1:35" x14ac:dyDescent="0.25">
      <c r="A15351" s="2"/>
      <c r="B15351" s="5"/>
      <c r="C15351" s="5"/>
      <c r="D15351" s="5"/>
      <c r="E15351" s="5"/>
      <c r="F15351" s="5"/>
      <c r="G15351" s="5"/>
      <c r="H15351" s="5"/>
      <c r="I15351" s="3"/>
      <c r="J15351" s="5"/>
      <c r="K15351" s="5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G15351" s="3"/>
      <c r="AH15351" s="3"/>
      <c r="AI15351" s="3"/>
    </row>
    <row r="15352" spans="1:35" x14ac:dyDescent="0.25">
      <c r="A15352" s="2"/>
      <c r="B15352" s="5"/>
      <c r="C15352" s="5"/>
      <c r="D15352" s="5"/>
      <c r="E15352" s="5"/>
      <c r="F15352" s="5"/>
      <c r="G15352" s="5"/>
      <c r="H15352" s="5"/>
      <c r="I15352" s="3"/>
      <c r="J15352" s="5"/>
      <c r="K15352" s="5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G15352" s="3"/>
      <c r="AH15352" s="3"/>
      <c r="AI15352" s="3"/>
    </row>
    <row r="15353" spans="1:35" x14ac:dyDescent="0.25">
      <c r="A15353" s="2"/>
      <c r="B15353" s="5"/>
      <c r="C15353" s="5"/>
      <c r="D15353" s="5"/>
      <c r="E15353" s="5"/>
      <c r="F15353" s="5"/>
      <c r="G15353" s="5"/>
      <c r="H15353" s="5"/>
      <c r="I15353" s="5"/>
      <c r="J15353" s="5"/>
      <c r="K15353" s="5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G15353" s="3"/>
      <c r="AH15353" s="3"/>
      <c r="AI15353" s="3"/>
    </row>
    <row r="15354" spans="1:35" x14ac:dyDescent="0.25">
      <c r="A15354" s="2"/>
      <c r="B15354" s="5"/>
      <c r="C15354" s="5"/>
      <c r="D15354" s="5"/>
      <c r="E15354" s="5"/>
      <c r="F15354" s="5"/>
      <c r="G15354" s="5"/>
      <c r="H15354" s="5"/>
      <c r="I15354" s="5"/>
      <c r="J15354" s="5"/>
      <c r="K15354" s="5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G15354" s="3"/>
      <c r="AH15354" s="3"/>
      <c r="AI15354" s="3"/>
    </row>
    <row r="15355" spans="1:35" x14ac:dyDescent="0.25">
      <c r="A15355" s="2"/>
      <c r="B15355" s="5"/>
      <c r="C15355" s="5"/>
      <c r="D15355" s="5"/>
      <c r="E15355" s="5"/>
      <c r="F15355" s="5"/>
      <c r="G15355" s="5"/>
      <c r="H15355" s="5"/>
      <c r="I15355" s="3"/>
      <c r="J15355" s="5"/>
      <c r="K15355" s="5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G15355" s="3"/>
      <c r="AH15355" s="3"/>
      <c r="AI15355" s="3"/>
    </row>
    <row r="15356" spans="1:35" x14ac:dyDescent="0.25">
      <c r="A15356" s="2"/>
      <c r="B15356" s="5"/>
      <c r="C15356" s="5"/>
      <c r="D15356" s="5"/>
      <c r="E15356" s="5"/>
      <c r="F15356" s="5"/>
      <c r="G15356" s="5"/>
      <c r="H15356" s="5"/>
      <c r="I15356" s="5"/>
      <c r="J15356" s="5"/>
      <c r="K15356" s="5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G15356" s="3"/>
      <c r="AH15356" s="3"/>
      <c r="AI15356" s="3"/>
    </row>
    <row r="15357" spans="1:35" x14ac:dyDescent="0.25">
      <c r="A15357" s="2"/>
      <c r="B15357" s="5"/>
      <c r="C15357" s="5"/>
      <c r="D15357" s="5"/>
      <c r="E15357" s="5"/>
      <c r="F15357" s="5"/>
      <c r="G15357" s="5"/>
      <c r="H15357" s="5"/>
      <c r="I15357" s="5"/>
      <c r="J15357" s="5"/>
      <c r="K15357" s="5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G15357" s="3"/>
      <c r="AH15357" s="3"/>
      <c r="AI15357" s="3"/>
    </row>
    <row r="15358" spans="1:35" x14ac:dyDescent="0.25">
      <c r="A15358" s="2"/>
      <c r="B15358" s="5"/>
      <c r="C15358" s="5"/>
      <c r="D15358" s="5"/>
      <c r="E15358" s="5"/>
      <c r="F15358" s="5"/>
      <c r="G15358" s="5"/>
      <c r="H15358" s="5"/>
      <c r="I15358" s="5"/>
      <c r="J15358" s="5"/>
      <c r="K15358" s="5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G15358" s="3"/>
      <c r="AH15358" s="3"/>
      <c r="AI15358" s="3"/>
    </row>
    <row r="15359" spans="1:35" x14ac:dyDescent="0.25">
      <c r="A15359" s="2"/>
      <c r="B15359" s="5"/>
      <c r="C15359" s="5"/>
      <c r="D15359" s="5"/>
      <c r="E15359" s="5"/>
      <c r="F15359" s="5"/>
      <c r="G15359" s="5"/>
      <c r="H15359" s="5"/>
      <c r="I15359" s="3"/>
      <c r="J15359" s="5"/>
      <c r="K15359" s="5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G15359" s="3"/>
      <c r="AH15359" s="3"/>
      <c r="AI15359" s="3"/>
    </row>
    <row r="15360" spans="1:35" x14ac:dyDescent="0.25">
      <c r="A15360" s="2"/>
      <c r="B15360" s="5"/>
      <c r="C15360" s="5"/>
      <c r="D15360" s="5"/>
      <c r="E15360" s="5"/>
      <c r="F15360" s="5"/>
      <c r="G15360" s="5"/>
      <c r="H15360" s="5"/>
      <c r="I15360" s="5"/>
      <c r="J15360" s="5"/>
      <c r="K15360" s="5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G15360" s="3"/>
      <c r="AH15360" s="3"/>
      <c r="AI15360" s="3"/>
    </row>
    <row r="15361" spans="1:35" x14ac:dyDescent="0.25">
      <c r="A15361" s="2"/>
      <c r="B15361" s="5"/>
      <c r="C15361" s="5"/>
      <c r="D15361" s="5"/>
      <c r="E15361" s="5"/>
      <c r="F15361" s="5"/>
      <c r="G15361" s="5"/>
      <c r="H15361" s="5"/>
      <c r="I15361" s="5"/>
      <c r="J15361" s="5"/>
      <c r="K15361" s="5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G15361" s="3"/>
      <c r="AH15361" s="3"/>
      <c r="AI15361" s="3"/>
    </row>
    <row r="15362" spans="1:35" x14ac:dyDescent="0.25">
      <c r="A15362" s="2"/>
      <c r="B15362" s="5"/>
      <c r="C15362" s="5"/>
      <c r="D15362" s="5"/>
      <c r="E15362" s="5"/>
      <c r="F15362" s="5"/>
      <c r="G15362" s="5"/>
      <c r="H15362" s="5"/>
      <c r="I15362" s="5"/>
      <c r="J15362" s="5"/>
      <c r="K15362" s="5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G15362" s="3"/>
      <c r="AH15362" s="3"/>
      <c r="AI15362" s="3"/>
    </row>
    <row r="15363" spans="1:35" x14ac:dyDescent="0.25">
      <c r="A15363" s="2"/>
      <c r="B15363" s="5"/>
      <c r="C15363" s="5"/>
      <c r="D15363" s="5"/>
      <c r="E15363" s="5"/>
      <c r="F15363" s="5"/>
      <c r="G15363" s="5"/>
      <c r="H15363" s="5"/>
      <c r="I15363" s="5"/>
      <c r="J15363" s="5"/>
      <c r="K15363" s="5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G15363" s="3"/>
      <c r="AH15363" s="3"/>
      <c r="AI15363" s="3"/>
    </row>
    <row r="15364" spans="1:35" x14ac:dyDescent="0.25">
      <c r="A15364" s="2"/>
      <c r="B15364" s="5"/>
      <c r="C15364" s="5"/>
      <c r="D15364" s="5"/>
      <c r="E15364" s="5"/>
      <c r="F15364" s="5"/>
      <c r="G15364" s="5"/>
      <c r="H15364" s="5"/>
      <c r="I15364" s="3"/>
      <c r="J15364" s="5"/>
      <c r="K15364" s="5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G15364" s="3"/>
      <c r="AH15364" s="3"/>
      <c r="AI15364" s="3"/>
    </row>
    <row r="15365" spans="1:35" x14ac:dyDescent="0.25">
      <c r="A15365" s="2"/>
      <c r="B15365" s="5"/>
      <c r="C15365" s="5"/>
      <c r="D15365" s="5"/>
      <c r="E15365" s="5"/>
      <c r="F15365" s="5"/>
      <c r="G15365" s="5"/>
      <c r="H15365" s="5"/>
      <c r="I15365" s="3"/>
      <c r="J15365" s="5"/>
      <c r="K15365" s="5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G15365" s="3"/>
      <c r="AH15365" s="3"/>
      <c r="AI15365" s="3"/>
    </row>
    <row r="15366" spans="1:35" x14ac:dyDescent="0.25">
      <c r="A15366" s="2"/>
      <c r="B15366" s="5"/>
      <c r="C15366" s="5"/>
      <c r="D15366" s="5"/>
      <c r="E15366" s="5"/>
      <c r="F15366" s="5"/>
      <c r="G15366" s="5"/>
      <c r="H15366" s="5"/>
      <c r="I15366" s="3"/>
      <c r="J15366" s="5"/>
      <c r="K15366" s="5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G15366" s="3"/>
      <c r="AH15366" s="3"/>
      <c r="AI15366" s="3"/>
    </row>
    <row r="15367" spans="1:35" x14ac:dyDescent="0.25">
      <c r="A15367" s="2"/>
      <c r="B15367" s="5"/>
      <c r="C15367" s="5"/>
      <c r="D15367" s="5"/>
      <c r="E15367" s="5"/>
      <c r="F15367" s="5"/>
      <c r="G15367" s="5"/>
      <c r="H15367" s="5"/>
      <c r="I15367" s="5"/>
      <c r="J15367" s="5"/>
      <c r="K15367" s="5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G15367" s="3"/>
      <c r="AH15367" s="3"/>
      <c r="AI15367" s="3"/>
    </row>
    <row r="15368" spans="1:35" x14ac:dyDescent="0.25">
      <c r="A15368" s="2"/>
      <c r="B15368" s="5"/>
      <c r="C15368" s="5"/>
      <c r="D15368" s="5"/>
      <c r="E15368" s="5"/>
      <c r="F15368" s="5"/>
      <c r="G15368" s="5"/>
      <c r="H15368" s="5"/>
      <c r="I15368" s="5"/>
      <c r="J15368" s="5"/>
      <c r="K15368" s="5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G15368" s="3"/>
      <c r="AH15368" s="3"/>
      <c r="AI15368" s="3"/>
    </row>
    <row r="15369" spans="1:35" x14ac:dyDescent="0.25">
      <c r="A15369" s="2"/>
      <c r="B15369" s="5"/>
      <c r="C15369" s="5"/>
      <c r="D15369" s="5"/>
      <c r="E15369" s="5"/>
      <c r="F15369" s="5"/>
      <c r="G15369" s="5"/>
      <c r="H15369" s="5"/>
      <c r="I15369" s="5"/>
      <c r="J15369" s="5"/>
      <c r="K15369" s="5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G15369" s="3"/>
      <c r="AH15369" s="3"/>
      <c r="AI15369" s="3"/>
    </row>
    <row r="15370" spans="1:35" x14ac:dyDescent="0.25">
      <c r="A15370" s="2"/>
      <c r="B15370" s="5"/>
      <c r="C15370" s="5"/>
      <c r="D15370" s="5"/>
      <c r="E15370" s="5"/>
      <c r="F15370" s="5"/>
      <c r="G15370" s="5"/>
      <c r="H15370" s="5"/>
      <c r="I15370" s="5"/>
      <c r="J15370" s="5"/>
      <c r="K15370" s="5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G15370" s="3"/>
      <c r="AH15370" s="3"/>
      <c r="AI15370" s="3"/>
    </row>
    <row r="15371" spans="1:35" x14ac:dyDescent="0.25">
      <c r="A15371" s="2"/>
      <c r="B15371" s="5"/>
      <c r="C15371" s="5"/>
      <c r="D15371" s="5"/>
      <c r="E15371" s="5"/>
      <c r="F15371" s="5"/>
      <c r="G15371" s="5"/>
      <c r="H15371" s="5"/>
      <c r="I15371" s="5"/>
      <c r="J15371" s="5"/>
      <c r="K15371" s="5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G15371" s="3"/>
      <c r="AH15371" s="3"/>
      <c r="AI15371" s="3"/>
    </row>
    <row r="15372" spans="1:35" x14ac:dyDescent="0.25">
      <c r="A15372" s="2"/>
      <c r="B15372" s="5"/>
      <c r="C15372" s="5"/>
      <c r="D15372" s="5"/>
      <c r="E15372" s="5"/>
      <c r="F15372" s="5"/>
      <c r="G15372" s="5"/>
      <c r="H15372" s="5"/>
      <c r="I15372" s="3"/>
      <c r="J15372" s="5"/>
      <c r="K15372" s="5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G15372" s="3"/>
      <c r="AH15372" s="3"/>
      <c r="AI15372" s="3"/>
    </row>
    <row r="15373" spans="1:35" x14ac:dyDescent="0.25">
      <c r="A15373" s="2"/>
      <c r="B15373" s="5"/>
      <c r="C15373" s="5"/>
      <c r="D15373" s="5"/>
      <c r="E15373" s="5"/>
      <c r="F15373" s="5"/>
      <c r="G15373" s="5"/>
      <c r="H15373" s="5"/>
      <c r="I15373" s="5"/>
      <c r="J15373" s="5"/>
      <c r="K15373" s="5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G15373" s="3"/>
      <c r="AH15373" s="3"/>
      <c r="AI15373" s="3"/>
    </row>
    <row r="15374" spans="1:35" x14ac:dyDescent="0.25">
      <c r="A15374" s="2"/>
      <c r="B15374" s="5"/>
      <c r="C15374" s="5"/>
      <c r="D15374" s="5"/>
      <c r="E15374" s="5"/>
      <c r="F15374" s="5"/>
      <c r="G15374" s="5"/>
      <c r="H15374" s="5"/>
      <c r="I15374" s="3"/>
      <c r="J15374" s="5"/>
      <c r="K15374" s="5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G15374" s="3"/>
      <c r="AH15374" s="3"/>
      <c r="AI15374" s="3"/>
    </row>
    <row r="15375" spans="1:35" x14ac:dyDescent="0.25">
      <c r="A15375" s="2"/>
      <c r="B15375" s="5"/>
      <c r="C15375" s="5"/>
      <c r="D15375" s="5"/>
      <c r="E15375" s="5"/>
      <c r="F15375" s="5"/>
      <c r="G15375" s="5"/>
      <c r="H15375" s="5"/>
      <c r="I15375" s="5"/>
      <c r="J15375" s="5"/>
      <c r="K15375" s="5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G15375" s="3"/>
      <c r="AH15375" s="3"/>
      <c r="AI15375" s="3"/>
    </row>
    <row r="15376" spans="1:35" x14ac:dyDescent="0.25">
      <c r="A15376" s="2"/>
      <c r="B15376" s="5"/>
      <c r="C15376" s="5"/>
      <c r="D15376" s="5"/>
      <c r="E15376" s="5"/>
      <c r="F15376" s="5"/>
      <c r="G15376" s="5"/>
      <c r="H15376" s="5"/>
      <c r="I15376" s="5"/>
      <c r="J15376" s="5"/>
      <c r="K15376" s="5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G15376" s="3"/>
      <c r="AH15376" s="3"/>
      <c r="AI15376" s="3"/>
    </row>
    <row r="15377" spans="1:35" x14ac:dyDescent="0.25">
      <c r="A15377" s="2"/>
      <c r="B15377" s="5"/>
      <c r="C15377" s="5"/>
      <c r="D15377" s="5"/>
      <c r="E15377" s="5"/>
      <c r="F15377" s="5"/>
      <c r="G15377" s="5"/>
      <c r="H15377" s="5"/>
      <c r="I15377" s="3"/>
      <c r="J15377" s="5"/>
      <c r="K15377" s="5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G15377" s="3"/>
      <c r="AH15377" s="3"/>
      <c r="AI15377" s="3"/>
    </row>
    <row r="15378" spans="1:35" x14ac:dyDescent="0.25">
      <c r="A15378" s="2"/>
      <c r="B15378" s="5"/>
      <c r="C15378" s="5"/>
      <c r="D15378" s="5"/>
      <c r="E15378" s="5"/>
      <c r="F15378" s="5"/>
      <c r="G15378" s="5"/>
      <c r="H15378" s="5"/>
      <c r="I15378" s="5"/>
      <c r="J15378" s="5"/>
      <c r="K15378" s="5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G15378" s="3"/>
      <c r="AH15378" s="3"/>
      <c r="AI15378" s="3"/>
    </row>
    <row r="15379" spans="1:35" x14ac:dyDescent="0.25">
      <c r="A15379" s="2"/>
      <c r="B15379" s="5"/>
      <c r="C15379" s="5"/>
      <c r="D15379" s="5"/>
      <c r="E15379" s="5"/>
      <c r="F15379" s="5"/>
      <c r="G15379" s="5"/>
      <c r="H15379" s="5"/>
      <c r="I15379" s="3"/>
      <c r="J15379" s="5"/>
      <c r="K15379" s="5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G15379" s="3"/>
      <c r="AH15379" s="3"/>
      <c r="AI15379" s="3"/>
    </row>
    <row r="15380" spans="1:35" x14ac:dyDescent="0.25">
      <c r="A15380" s="2"/>
      <c r="B15380" s="5"/>
      <c r="C15380" s="5"/>
      <c r="D15380" s="5"/>
      <c r="E15380" s="5"/>
      <c r="F15380" s="5"/>
      <c r="G15380" s="5"/>
      <c r="H15380" s="5"/>
      <c r="I15380" s="5"/>
      <c r="J15380" s="5"/>
      <c r="K15380" s="5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G15380" s="3"/>
      <c r="AH15380" s="3"/>
      <c r="AI15380" s="3"/>
    </row>
    <row r="15381" spans="1:35" x14ac:dyDescent="0.25">
      <c r="A15381" s="2"/>
      <c r="B15381" s="5"/>
      <c r="C15381" s="5"/>
      <c r="D15381" s="5"/>
      <c r="E15381" s="5"/>
      <c r="F15381" s="5"/>
      <c r="G15381" s="5"/>
      <c r="H15381" s="5"/>
      <c r="I15381" s="3"/>
      <c r="J15381" s="5"/>
      <c r="K15381" s="5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G15381" s="3"/>
      <c r="AH15381" s="3"/>
      <c r="AI15381" s="3"/>
    </row>
    <row r="15382" spans="1:35" x14ac:dyDescent="0.25">
      <c r="A15382" s="2"/>
      <c r="B15382" s="5"/>
      <c r="C15382" s="5"/>
      <c r="D15382" s="5"/>
      <c r="E15382" s="5"/>
      <c r="F15382" s="5"/>
      <c r="G15382" s="5"/>
      <c r="H15382" s="5"/>
      <c r="I15382" s="3"/>
      <c r="J15382" s="5"/>
      <c r="K15382" s="5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G15382" s="3"/>
      <c r="AH15382" s="3"/>
      <c r="AI15382" s="3"/>
    </row>
    <row r="15383" spans="1:35" x14ac:dyDescent="0.25">
      <c r="A15383" s="2"/>
      <c r="B15383" s="5"/>
      <c r="C15383" s="5"/>
      <c r="D15383" s="5"/>
      <c r="E15383" s="5"/>
      <c r="F15383" s="5"/>
      <c r="G15383" s="5"/>
      <c r="H15383" s="5"/>
      <c r="I15383" s="5"/>
      <c r="J15383" s="5"/>
      <c r="K15383" s="5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G15383" s="3"/>
      <c r="AH15383" s="3"/>
      <c r="AI15383" s="3"/>
    </row>
    <row r="15384" spans="1:35" x14ac:dyDescent="0.25">
      <c r="A15384" s="2"/>
      <c r="B15384" s="5"/>
      <c r="C15384" s="5"/>
      <c r="D15384" s="5"/>
      <c r="E15384" s="5"/>
      <c r="F15384" s="5"/>
      <c r="G15384" s="5"/>
      <c r="H15384" s="5"/>
      <c r="I15384" s="3"/>
      <c r="J15384" s="5"/>
      <c r="K15384" s="5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G15384" s="3"/>
      <c r="AH15384" s="3"/>
      <c r="AI15384" s="3"/>
    </row>
    <row r="15385" spans="1:35" x14ac:dyDescent="0.25">
      <c r="A15385" s="2"/>
      <c r="B15385" s="5"/>
      <c r="C15385" s="5"/>
      <c r="D15385" s="5"/>
      <c r="E15385" s="5"/>
      <c r="F15385" s="5"/>
      <c r="G15385" s="5"/>
      <c r="H15385" s="5"/>
      <c r="I15385" s="3"/>
      <c r="J15385" s="5"/>
      <c r="K15385" s="5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G15385" s="3"/>
      <c r="AH15385" s="3"/>
      <c r="AI15385" s="3"/>
    </row>
    <row r="15386" spans="1:35" x14ac:dyDescent="0.25">
      <c r="A15386" s="2"/>
      <c r="B15386" s="5"/>
      <c r="C15386" s="5"/>
      <c r="D15386" s="5"/>
      <c r="E15386" s="5"/>
      <c r="F15386" s="5"/>
      <c r="G15386" s="5"/>
      <c r="H15386" s="5"/>
      <c r="I15386" s="3"/>
      <c r="J15386" s="5"/>
      <c r="K15386" s="5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G15386" s="3"/>
      <c r="AH15386" s="3"/>
      <c r="AI15386" s="3"/>
    </row>
    <row r="15387" spans="1:35" x14ac:dyDescent="0.25">
      <c r="A15387" s="2"/>
      <c r="B15387" s="5"/>
      <c r="C15387" s="5"/>
      <c r="D15387" s="5"/>
      <c r="E15387" s="5"/>
      <c r="F15387" s="5"/>
      <c r="G15387" s="5"/>
      <c r="H15387" s="5"/>
      <c r="I15387" s="5"/>
      <c r="J15387" s="5"/>
      <c r="K15387" s="5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G15387" s="3"/>
      <c r="AH15387" s="3"/>
      <c r="AI15387" s="3"/>
    </row>
    <row r="15388" spans="1:35" x14ac:dyDescent="0.25">
      <c r="A15388" s="2"/>
      <c r="B15388" s="5"/>
      <c r="C15388" s="5"/>
      <c r="D15388" s="5"/>
      <c r="E15388" s="5"/>
      <c r="F15388" s="5"/>
      <c r="G15388" s="5"/>
      <c r="H15388" s="5"/>
      <c r="I15388" s="3"/>
      <c r="J15388" s="5"/>
      <c r="K15388" s="5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G15388" s="3"/>
      <c r="AH15388" s="3"/>
      <c r="AI15388" s="3"/>
    </row>
    <row r="15389" spans="1:35" x14ac:dyDescent="0.25">
      <c r="A15389" s="2"/>
      <c r="B15389" s="5"/>
      <c r="C15389" s="5"/>
      <c r="D15389" s="5"/>
      <c r="E15389" s="5"/>
      <c r="F15389" s="5"/>
      <c r="G15389" s="5"/>
      <c r="H15389" s="5"/>
      <c r="I15389" s="3"/>
      <c r="J15389" s="5"/>
      <c r="K15389" s="5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G15389" s="3"/>
      <c r="AH15389" s="3"/>
      <c r="AI15389" s="3"/>
    </row>
    <row r="15390" spans="1:35" x14ac:dyDescent="0.25">
      <c r="A15390" s="2"/>
      <c r="B15390" s="5"/>
      <c r="C15390" s="5"/>
      <c r="D15390" s="5"/>
      <c r="E15390" s="5"/>
      <c r="F15390" s="5"/>
      <c r="G15390" s="5"/>
      <c r="H15390" s="5"/>
      <c r="I15390" s="5"/>
      <c r="J15390" s="5"/>
      <c r="K15390" s="5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G15390" s="3"/>
      <c r="AH15390" s="3"/>
      <c r="AI15390" s="3"/>
    </row>
    <row r="15391" spans="1:35" x14ac:dyDescent="0.25">
      <c r="A15391" s="2"/>
      <c r="B15391" s="5"/>
      <c r="C15391" s="5"/>
      <c r="D15391" s="5"/>
      <c r="E15391" s="5"/>
      <c r="F15391" s="5"/>
      <c r="G15391" s="5"/>
      <c r="H15391" s="5"/>
      <c r="I15391" s="5"/>
      <c r="J15391" s="5"/>
      <c r="K15391" s="5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G15391" s="3"/>
      <c r="AH15391" s="3"/>
      <c r="AI15391" s="3"/>
    </row>
    <row r="15392" spans="1:35" x14ac:dyDescent="0.25">
      <c r="A15392" s="2"/>
      <c r="B15392" s="5"/>
      <c r="C15392" s="5"/>
      <c r="D15392" s="5"/>
      <c r="E15392" s="5"/>
      <c r="F15392" s="5"/>
      <c r="G15392" s="5"/>
      <c r="H15392" s="5"/>
      <c r="I15392" s="3"/>
      <c r="J15392" s="5"/>
      <c r="K15392" s="5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G15392" s="3"/>
      <c r="AH15392" s="3"/>
      <c r="AI15392" s="3"/>
    </row>
    <row r="15393" spans="1:35" x14ac:dyDescent="0.25">
      <c r="A15393" s="2"/>
      <c r="B15393" s="5"/>
      <c r="C15393" s="5"/>
      <c r="D15393" s="5"/>
      <c r="E15393" s="5"/>
      <c r="F15393" s="5"/>
      <c r="G15393" s="5"/>
      <c r="H15393" s="5"/>
      <c r="I15393" s="5"/>
      <c r="J15393" s="5"/>
      <c r="K15393" s="5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G15393" s="3"/>
      <c r="AH15393" s="3"/>
      <c r="AI15393" s="3"/>
    </row>
    <row r="15394" spans="1:35" x14ac:dyDescent="0.25">
      <c r="A15394" s="2"/>
      <c r="B15394" s="5"/>
      <c r="C15394" s="5"/>
      <c r="D15394" s="5"/>
      <c r="E15394" s="5"/>
      <c r="F15394" s="5"/>
      <c r="G15394" s="5"/>
      <c r="H15394" s="5"/>
      <c r="I15394" s="5"/>
      <c r="J15394" s="5"/>
      <c r="K15394" s="5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G15394" s="3"/>
      <c r="AH15394" s="3"/>
      <c r="AI15394" s="3"/>
    </row>
    <row r="15395" spans="1:35" x14ac:dyDescent="0.25">
      <c r="A15395" s="2"/>
      <c r="B15395" s="5"/>
      <c r="C15395" s="5"/>
      <c r="D15395" s="5"/>
      <c r="E15395" s="5"/>
      <c r="F15395" s="5"/>
      <c r="G15395" s="5"/>
      <c r="H15395" s="5"/>
      <c r="I15395" s="5"/>
      <c r="J15395" s="5"/>
      <c r="K15395" s="5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G15395" s="3"/>
      <c r="AH15395" s="3"/>
      <c r="AI15395" s="3"/>
    </row>
    <row r="15396" spans="1:35" x14ac:dyDescent="0.25">
      <c r="A15396" s="2"/>
      <c r="B15396" s="5"/>
      <c r="C15396" s="5"/>
      <c r="D15396" s="5"/>
      <c r="E15396" s="5"/>
      <c r="F15396" s="5"/>
      <c r="G15396" s="5"/>
      <c r="H15396" s="5"/>
      <c r="I15396" s="5"/>
      <c r="J15396" s="5"/>
      <c r="K15396" s="5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G15396" s="3"/>
      <c r="AH15396" s="3"/>
      <c r="AI15396" s="3"/>
    </row>
    <row r="15397" spans="1:35" x14ac:dyDescent="0.25">
      <c r="A15397" s="2"/>
      <c r="B15397" s="5"/>
      <c r="C15397" s="5"/>
      <c r="D15397" s="5"/>
      <c r="E15397" s="5"/>
      <c r="F15397" s="5"/>
      <c r="G15397" s="5"/>
      <c r="H15397" s="5"/>
      <c r="I15397" s="5"/>
      <c r="J15397" s="5"/>
      <c r="K15397" s="5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G15397" s="3"/>
      <c r="AH15397" s="3"/>
      <c r="AI15397" s="3"/>
    </row>
    <row r="15398" spans="1:35" x14ac:dyDescent="0.25">
      <c r="A15398" s="2"/>
      <c r="B15398" s="5"/>
      <c r="C15398" s="5"/>
      <c r="D15398" s="5"/>
      <c r="E15398" s="5"/>
      <c r="F15398" s="5"/>
      <c r="G15398" s="5"/>
      <c r="H15398" s="5"/>
      <c r="I15398" s="5"/>
      <c r="J15398" s="5"/>
      <c r="K15398" s="5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G15398" s="3"/>
      <c r="AH15398" s="3"/>
      <c r="AI15398" s="3"/>
    </row>
    <row r="15399" spans="1:35" x14ac:dyDescent="0.25">
      <c r="A15399" s="2"/>
      <c r="B15399" s="5"/>
      <c r="C15399" s="5"/>
      <c r="D15399" s="5"/>
      <c r="E15399" s="5"/>
      <c r="F15399" s="5"/>
      <c r="G15399" s="5"/>
      <c r="H15399" s="5"/>
      <c r="I15399" s="5"/>
      <c r="J15399" s="5"/>
      <c r="K15399" s="5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G15399" s="3"/>
      <c r="AH15399" s="3"/>
      <c r="AI15399" s="3"/>
    </row>
    <row r="15400" spans="1:35" x14ac:dyDescent="0.25">
      <c r="A15400" s="2"/>
      <c r="B15400" s="5"/>
      <c r="C15400" s="5"/>
      <c r="D15400" s="5"/>
      <c r="E15400" s="5"/>
      <c r="F15400" s="5"/>
      <c r="G15400" s="5"/>
      <c r="H15400" s="5"/>
      <c r="I15400" s="5"/>
      <c r="J15400" s="5"/>
      <c r="K15400" s="5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G15400" s="3"/>
      <c r="AH15400" s="3"/>
      <c r="AI15400" s="3"/>
    </row>
    <row r="15401" spans="1:35" x14ac:dyDescent="0.25">
      <c r="A15401" s="2"/>
      <c r="B15401" s="5"/>
      <c r="C15401" s="5"/>
      <c r="D15401" s="5"/>
      <c r="E15401" s="5"/>
      <c r="F15401" s="5"/>
      <c r="G15401" s="5"/>
      <c r="H15401" s="5"/>
      <c r="I15401" s="5"/>
      <c r="J15401" s="5"/>
      <c r="K15401" s="5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G15401" s="3"/>
      <c r="AH15401" s="3"/>
      <c r="AI15401" s="3"/>
    </row>
    <row r="15402" spans="1:35" x14ac:dyDescent="0.25">
      <c r="A15402" s="2"/>
      <c r="B15402" s="5"/>
      <c r="C15402" s="5"/>
      <c r="D15402" s="5"/>
      <c r="E15402" s="5"/>
      <c r="F15402" s="5"/>
      <c r="G15402" s="5"/>
      <c r="H15402" s="5"/>
      <c r="I15402" s="5"/>
      <c r="J15402" s="5"/>
      <c r="K15402" s="5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G15402" s="3"/>
      <c r="AH15402" s="3"/>
      <c r="AI15402" s="3"/>
    </row>
    <row r="15403" spans="1:35" x14ac:dyDescent="0.25">
      <c r="A15403" s="2"/>
      <c r="B15403" s="5"/>
      <c r="C15403" s="5"/>
      <c r="D15403" s="5"/>
      <c r="E15403" s="5"/>
      <c r="F15403" s="5"/>
      <c r="G15403" s="5"/>
      <c r="H15403" s="5"/>
      <c r="I15403" s="5"/>
      <c r="J15403" s="5"/>
      <c r="K15403" s="5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G15403" s="3"/>
      <c r="AH15403" s="3"/>
      <c r="AI15403" s="3"/>
    </row>
    <row r="15404" spans="1:35" x14ac:dyDescent="0.25">
      <c r="A15404" s="2"/>
      <c r="B15404" s="5"/>
      <c r="C15404" s="5"/>
      <c r="D15404" s="5"/>
      <c r="E15404" s="5"/>
      <c r="F15404" s="5"/>
      <c r="G15404" s="5"/>
      <c r="H15404" s="5"/>
      <c r="I15404" s="5"/>
      <c r="J15404" s="5"/>
      <c r="K15404" s="5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G15404" s="3"/>
      <c r="AH15404" s="3"/>
      <c r="AI15404" s="3"/>
    </row>
    <row r="15405" spans="1:35" x14ac:dyDescent="0.25">
      <c r="A15405" s="2"/>
      <c r="B15405" s="5"/>
      <c r="C15405" s="5"/>
      <c r="D15405" s="5"/>
      <c r="E15405" s="5"/>
      <c r="F15405" s="5"/>
      <c r="G15405" s="5"/>
      <c r="H15405" s="5"/>
      <c r="I15405" s="5"/>
      <c r="J15405" s="5"/>
      <c r="K15405" s="5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G15405" s="3"/>
      <c r="AH15405" s="3"/>
      <c r="AI15405" s="3"/>
    </row>
    <row r="15406" spans="1:35" x14ac:dyDescent="0.25">
      <c r="A15406" s="2"/>
      <c r="B15406" s="5"/>
      <c r="C15406" s="5"/>
      <c r="D15406" s="5"/>
      <c r="E15406" s="5"/>
      <c r="F15406" s="5"/>
      <c r="G15406" s="5"/>
      <c r="H15406" s="5"/>
      <c r="I15406" s="5"/>
      <c r="J15406" s="5"/>
      <c r="K15406" s="5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G15406" s="3"/>
      <c r="AH15406" s="3"/>
      <c r="AI15406" s="3"/>
    </row>
    <row r="15407" spans="1:35" x14ac:dyDescent="0.25">
      <c r="A15407" s="2"/>
      <c r="B15407" s="5"/>
      <c r="C15407" s="5"/>
      <c r="D15407" s="5"/>
      <c r="E15407" s="5"/>
      <c r="F15407" s="5"/>
      <c r="G15407" s="5"/>
      <c r="H15407" s="5"/>
      <c r="I15407" s="5"/>
      <c r="J15407" s="5"/>
      <c r="K15407" s="5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G15407" s="3"/>
      <c r="AH15407" s="3"/>
      <c r="AI15407" s="3"/>
    </row>
    <row r="15408" spans="1:35" x14ac:dyDescent="0.25">
      <c r="A15408" s="2"/>
      <c r="B15408" s="5"/>
      <c r="C15408" s="5"/>
      <c r="D15408" s="5"/>
      <c r="E15408" s="5"/>
      <c r="F15408" s="5"/>
      <c r="G15408" s="5"/>
      <c r="H15408" s="5"/>
      <c r="I15408" s="5"/>
      <c r="J15408" s="5"/>
      <c r="K15408" s="5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G15408" s="3"/>
      <c r="AH15408" s="3"/>
      <c r="AI15408" s="3"/>
    </row>
    <row r="15409" spans="1:35" x14ac:dyDescent="0.25">
      <c r="A15409" s="2"/>
      <c r="B15409" s="5"/>
      <c r="C15409" s="5"/>
      <c r="D15409" s="5"/>
      <c r="E15409" s="5"/>
      <c r="F15409" s="5"/>
      <c r="G15409" s="5"/>
      <c r="H15409" s="5"/>
      <c r="I15409" s="5"/>
      <c r="J15409" s="5"/>
      <c r="K15409" s="5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G15409" s="3"/>
      <c r="AH15409" s="3"/>
      <c r="AI15409" s="3"/>
    </row>
    <row r="15410" spans="1:35" x14ac:dyDescent="0.25">
      <c r="A15410" s="2"/>
      <c r="B15410" s="5"/>
      <c r="C15410" s="5"/>
      <c r="D15410" s="5"/>
      <c r="E15410" s="5"/>
      <c r="F15410" s="5"/>
      <c r="G15410" s="5"/>
      <c r="H15410" s="5"/>
      <c r="I15410" s="5"/>
      <c r="J15410" s="5"/>
      <c r="K15410" s="5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G15410" s="3"/>
      <c r="AH15410" s="3"/>
      <c r="AI15410" s="3"/>
    </row>
    <row r="15411" spans="1:35" x14ac:dyDescent="0.25">
      <c r="A15411" s="2"/>
      <c r="B15411" s="5"/>
      <c r="C15411" s="5"/>
      <c r="D15411" s="5"/>
      <c r="E15411" s="5"/>
      <c r="F15411" s="5"/>
      <c r="G15411" s="5"/>
      <c r="H15411" s="5"/>
      <c r="I15411" s="5"/>
      <c r="J15411" s="5"/>
      <c r="K15411" s="5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G15411" s="3"/>
      <c r="AH15411" s="3"/>
      <c r="AI15411" s="3"/>
    </row>
    <row r="15412" spans="1:35" x14ac:dyDescent="0.25">
      <c r="A15412" s="2"/>
      <c r="B15412" s="5"/>
      <c r="C15412" s="5"/>
      <c r="D15412" s="5"/>
      <c r="E15412" s="5"/>
      <c r="F15412" s="5"/>
      <c r="G15412" s="5"/>
      <c r="H15412" s="5"/>
      <c r="I15412" s="3"/>
      <c r="J15412" s="5"/>
      <c r="K15412" s="5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G15412" s="3"/>
      <c r="AH15412" s="3"/>
      <c r="AI15412" s="3"/>
    </row>
    <row r="15413" spans="1:35" x14ac:dyDescent="0.25">
      <c r="A15413" s="2"/>
      <c r="B15413" s="5"/>
      <c r="C15413" s="5"/>
      <c r="D15413" s="5"/>
      <c r="E15413" s="5"/>
      <c r="F15413" s="5"/>
      <c r="G15413" s="5"/>
      <c r="H15413" s="5"/>
      <c r="I15413" s="5"/>
      <c r="J15413" s="5"/>
      <c r="K15413" s="5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G15413" s="3"/>
      <c r="AH15413" s="3"/>
      <c r="AI15413" s="3"/>
    </row>
    <row r="15414" spans="1:35" x14ac:dyDescent="0.25">
      <c r="A15414" s="2"/>
      <c r="B15414" s="5"/>
      <c r="C15414" s="5"/>
      <c r="D15414" s="5"/>
      <c r="E15414" s="5"/>
      <c r="F15414" s="5"/>
      <c r="G15414" s="5"/>
      <c r="H15414" s="5"/>
      <c r="I15414" s="3"/>
      <c r="J15414" s="5"/>
      <c r="K15414" s="5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G15414" s="3"/>
      <c r="AH15414" s="3"/>
      <c r="AI15414" s="3"/>
    </row>
    <row r="15415" spans="1:35" x14ac:dyDescent="0.25">
      <c r="A15415" s="2"/>
      <c r="B15415" s="5"/>
      <c r="C15415" s="5"/>
      <c r="D15415" s="5"/>
      <c r="E15415" s="5"/>
      <c r="F15415" s="5"/>
      <c r="G15415" s="5"/>
      <c r="H15415" s="5"/>
      <c r="I15415" s="5"/>
      <c r="J15415" s="5"/>
      <c r="K15415" s="5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G15415" s="3"/>
      <c r="AH15415" s="3"/>
      <c r="AI15415" s="3"/>
    </row>
    <row r="15416" spans="1:35" x14ac:dyDescent="0.25">
      <c r="A15416" s="2"/>
      <c r="B15416" s="5"/>
      <c r="C15416" s="5"/>
      <c r="D15416" s="5"/>
      <c r="E15416" s="5"/>
      <c r="F15416" s="5"/>
      <c r="G15416" s="5"/>
      <c r="H15416" s="5"/>
      <c r="I15416" s="5"/>
      <c r="J15416" s="5"/>
      <c r="K15416" s="5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G15416" s="3"/>
      <c r="AH15416" s="3"/>
      <c r="AI15416" s="3"/>
    </row>
    <row r="15417" spans="1:35" x14ac:dyDescent="0.25">
      <c r="A15417" s="2"/>
      <c r="B15417" s="5"/>
      <c r="C15417" s="5"/>
      <c r="D15417" s="5"/>
      <c r="E15417" s="5"/>
      <c r="F15417" s="5"/>
      <c r="G15417" s="5"/>
      <c r="H15417" s="5"/>
      <c r="I15417" s="5"/>
      <c r="J15417" s="5"/>
      <c r="K15417" s="5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G15417" s="3"/>
      <c r="AH15417" s="3"/>
      <c r="AI15417" s="3"/>
    </row>
    <row r="15418" spans="1:35" x14ac:dyDescent="0.25">
      <c r="A15418" s="2"/>
      <c r="B15418" s="5"/>
      <c r="C15418" s="5"/>
      <c r="D15418" s="5"/>
      <c r="E15418" s="5"/>
      <c r="F15418" s="5"/>
      <c r="G15418" s="5"/>
      <c r="H15418" s="5"/>
      <c r="I15418" s="3"/>
      <c r="J15418" s="5"/>
      <c r="K15418" s="5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G15418" s="3"/>
      <c r="AH15418" s="3"/>
      <c r="AI15418" s="3"/>
    </row>
    <row r="15419" spans="1:35" x14ac:dyDescent="0.25">
      <c r="A15419" s="2"/>
      <c r="B15419" s="5"/>
      <c r="C15419" s="5"/>
      <c r="D15419" s="5"/>
      <c r="E15419" s="5"/>
      <c r="F15419" s="5"/>
      <c r="G15419" s="5"/>
      <c r="H15419" s="5"/>
      <c r="I15419" s="5"/>
      <c r="J15419" s="5"/>
      <c r="K15419" s="5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G15419" s="3"/>
      <c r="AH15419" s="3"/>
      <c r="AI15419" s="3"/>
    </row>
    <row r="15420" spans="1:35" x14ac:dyDescent="0.25">
      <c r="A15420" s="2"/>
      <c r="B15420" s="5"/>
      <c r="C15420" s="5"/>
      <c r="D15420" s="5"/>
      <c r="E15420" s="5"/>
      <c r="F15420" s="5"/>
      <c r="G15420" s="5"/>
      <c r="H15420" s="5"/>
      <c r="I15420" s="3"/>
      <c r="J15420" s="5"/>
      <c r="K15420" s="5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G15420" s="3"/>
      <c r="AH15420" s="3"/>
      <c r="AI15420" s="3"/>
    </row>
    <row r="15421" spans="1:35" x14ac:dyDescent="0.25">
      <c r="A15421" s="2"/>
      <c r="B15421" s="5"/>
      <c r="C15421" s="5"/>
      <c r="D15421" s="5"/>
      <c r="E15421" s="5"/>
      <c r="F15421" s="5"/>
      <c r="G15421" s="5"/>
      <c r="H15421" s="5"/>
      <c r="I15421" s="5"/>
      <c r="J15421" s="5"/>
      <c r="K15421" s="5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G15421" s="3"/>
      <c r="AH15421" s="3"/>
      <c r="AI15421" s="3"/>
    </row>
    <row r="15422" spans="1:35" x14ac:dyDescent="0.25">
      <c r="A15422" s="2"/>
      <c r="B15422" s="5"/>
      <c r="C15422" s="5"/>
      <c r="D15422" s="5"/>
      <c r="E15422" s="5"/>
      <c r="F15422" s="5"/>
      <c r="G15422" s="5"/>
      <c r="H15422" s="5"/>
      <c r="I15422" s="3"/>
      <c r="J15422" s="5"/>
      <c r="K15422" s="5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G15422" s="3"/>
      <c r="AH15422" s="3"/>
      <c r="AI15422" s="3"/>
    </row>
    <row r="15423" spans="1:35" x14ac:dyDescent="0.25">
      <c r="A15423" s="2"/>
      <c r="B15423" s="5"/>
      <c r="C15423" s="5"/>
      <c r="D15423" s="5"/>
      <c r="E15423" s="5"/>
      <c r="F15423" s="5"/>
      <c r="G15423" s="5"/>
      <c r="H15423" s="5"/>
      <c r="I15423" s="5"/>
      <c r="J15423" s="5"/>
      <c r="K15423" s="5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G15423" s="3"/>
      <c r="AH15423" s="3"/>
      <c r="AI15423" s="3"/>
    </row>
    <row r="15424" spans="1:35" x14ac:dyDescent="0.25">
      <c r="A15424" s="2"/>
      <c r="B15424" s="5"/>
      <c r="C15424" s="5"/>
      <c r="D15424" s="5"/>
      <c r="E15424" s="5"/>
      <c r="F15424" s="5"/>
      <c r="G15424" s="5"/>
      <c r="H15424" s="5"/>
      <c r="I15424" s="3"/>
      <c r="J15424" s="5"/>
      <c r="K15424" s="5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G15424" s="3"/>
      <c r="AH15424" s="3"/>
      <c r="AI15424" s="3"/>
    </row>
    <row r="15425" spans="1:35" x14ac:dyDescent="0.25">
      <c r="A15425" s="2"/>
      <c r="B15425" s="5"/>
      <c r="C15425" s="5"/>
      <c r="D15425" s="5"/>
      <c r="E15425" s="5"/>
      <c r="F15425" s="5"/>
      <c r="G15425" s="5"/>
      <c r="H15425" s="5"/>
      <c r="I15425" s="5"/>
      <c r="J15425" s="5"/>
      <c r="K15425" s="5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G15425" s="3"/>
      <c r="AH15425" s="3"/>
      <c r="AI15425" s="3"/>
    </row>
    <row r="15426" spans="1:35" x14ac:dyDescent="0.25">
      <c r="A15426" s="2"/>
      <c r="B15426" s="5"/>
      <c r="C15426" s="5"/>
      <c r="D15426" s="5"/>
      <c r="E15426" s="5"/>
      <c r="F15426" s="5"/>
      <c r="G15426" s="5"/>
      <c r="H15426" s="5"/>
      <c r="I15426" s="3"/>
      <c r="J15426" s="5"/>
      <c r="K15426" s="5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G15426" s="3"/>
      <c r="AH15426" s="3"/>
      <c r="AI15426" s="3"/>
    </row>
    <row r="15427" spans="1:35" x14ac:dyDescent="0.25">
      <c r="A15427" s="2"/>
      <c r="B15427" s="5"/>
      <c r="C15427" s="5"/>
      <c r="D15427" s="5"/>
      <c r="E15427" s="5"/>
      <c r="F15427" s="5"/>
      <c r="G15427" s="5"/>
      <c r="H15427" s="5"/>
      <c r="I15427" s="3"/>
      <c r="J15427" s="5"/>
      <c r="K15427" s="5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G15427" s="3"/>
      <c r="AH15427" s="3"/>
      <c r="AI15427" s="3"/>
    </row>
    <row r="15428" spans="1:35" x14ac:dyDescent="0.25">
      <c r="A15428" s="2"/>
      <c r="B15428" s="5"/>
      <c r="C15428" s="5"/>
      <c r="D15428" s="5"/>
      <c r="E15428" s="5"/>
      <c r="F15428" s="5"/>
      <c r="G15428" s="5"/>
      <c r="H15428" s="5"/>
      <c r="I15428" s="3"/>
      <c r="J15428" s="5"/>
      <c r="K15428" s="5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G15428" s="3"/>
      <c r="AH15428" s="3"/>
      <c r="AI15428" s="3"/>
    </row>
    <row r="15429" spans="1:35" x14ac:dyDescent="0.25">
      <c r="A15429" s="2"/>
      <c r="B15429" s="5"/>
      <c r="C15429" s="5"/>
      <c r="D15429" s="5"/>
      <c r="E15429" s="5"/>
      <c r="F15429" s="5"/>
      <c r="G15429" s="5"/>
      <c r="H15429" s="5"/>
      <c r="I15429" s="3"/>
      <c r="J15429" s="5"/>
      <c r="K15429" s="5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G15429" s="3"/>
      <c r="AH15429" s="3"/>
      <c r="AI15429" s="3"/>
    </row>
    <row r="15430" spans="1:35" x14ac:dyDescent="0.25">
      <c r="A15430" s="2"/>
      <c r="B15430" s="5"/>
      <c r="C15430" s="5"/>
      <c r="D15430" s="5"/>
      <c r="E15430" s="5"/>
      <c r="F15430" s="5"/>
      <c r="G15430" s="5"/>
      <c r="H15430" s="5"/>
      <c r="I15430" s="3"/>
      <c r="J15430" s="5"/>
      <c r="K15430" s="5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G15430" s="3"/>
      <c r="AH15430" s="3"/>
      <c r="AI15430" s="3"/>
    </row>
    <row r="15431" spans="1:35" x14ac:dyDescent="0.25">
      <c r="A15431" s="2"/>
      <c r="B15431" s="5"/>
      <c r="C15431" s="5"/>
      <c r="D15431" s="5"/>
      <c r="E15431" s="5"/>
      <c r="F15431" s="5"/>
      <c r="G15431" s="5"/>
      <c r="H15431" s="5"/>
      <c r="I15431" s="3"/>
      <c r="J15431" s="5"/>
      <c r="K15431" s="5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G15431" s="3"/>
      <c r="AH15431" s="3"/>
      <c r="AI15431" s="3"/>
    </row>
    <row r="15432" spans="1:35" x14ac:dyDescent="0.25">
      <c r="A15432" s="2"/>
      <c r="B15432" s="5"/>
      <c r="C15432" s="5"/>
      <c r="D15432" s="5"/>
      <c r="E15432" s="5"/>
      <c r="F15432" s="5"/>
      <c r="G15432" s="5"/>
      <c r="H15432" s="5"/>
      <c r="I15432" s="3"/>
      <c r="J15432" s="5"/>
      <c r="K15432" s="5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G15432" s="3"/>
      <c r="AH15432" s="3"/>
      <c r="AI15432" s="3"/>
    </row>
    <row r="15433" spans="1:35" x14ac:dyDescent="0.25">
      <c r="A15433" s="2"/>
      <c r="B15433" s="5"/>
      <c r="C15433" s="5"/>
      <c r="D15433" s="5"/>
      <c r="E15433" s="5"/>
      <c r="F15433" s="5"/>
      <c r="G15433" s="5"/>
      <c r="H15433" s="5"/>
      <c r="I15433" s="5"/>
      <c r="J15433" s="5"/>
      <c r="K15433" s="5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G15433" s="3"/>
      <c r="AH15433" s="3"/>
      <c r="AI15433" s="3"/>
    </row>
    <row r="15434" spans="1:35" x14ac:dyDescent="0.25">
      <c r="A15434" s="2"/>
      <c r="B15434" s="5"/>
      <c r="C15434" s="5"/>
      <c r="D15434" s="5"/>
      <c r="E15434" s="5"/>
      <c r="F15434" s="5"/>
      <c r="G15434" s="5"/>
      <c r="H15434" s="5"/>
      <c r="I15434" s="5"/>
      <c r="J15434" s="5"/>
      <c r="K15434" s="5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G15434" s="3"/>
      <c r="AH15434" s="3"/>
      <c r="AI15434" s="3"/>
    </row>
    <row r="15435" spans="1:35" x14ac:dyDescent="0.25">
      <c r="A15435" s="2"/>
      <c r="B15435" s="5"/>
      <c r="C15435" s="5"/>
      <c r="D15435" s="5"/>
      <c r="E15435" s="5"/>
      <c r="F15435" s="5"/>
      <c r="G15435" s="5"/>
      <c r="H15435" s="5"/>
      <c r="I15435" s="3"/>
      <c r="J15435" s="5"/>
      <c r="K15435" s="5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G15435" s="3"/>
      <c r="AH15435" s="3"/>
      <c r="AI15435" s="3"/>
    </row>
    <row r="15436" spans="1:35" x14ac:dyDescent="0.25">
      <c r="A15436" s="2"/>
      <c r="B15436" s="5"/>
      <c r="C15436" s="5"/>
      <c r="D15436" s="5"/>
      <c r="E15436" s="5"/>
      <c r="F15436" s="5"/>
      <c r="G15436" s="5"/>
      <c r="H15436" s="5"/>
      <c r="I15436" s="5"/>
      <c r="J15436" s="5"/>
      <c r="K15436" s="5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G15436" s="3"/>
      <c r="AH15436" s="3"/>
      <c r="AI15436" s="3"/>
    </row>
    <row r="15437" spans="1:35" x14ac:dyDescent="0.25">
      <c r="A15437" s="2"/>
      <c r="B15437" s="5"/>
      <c r="C15437" s="5"/>
      <c r="D15437" s="5"/>
      <c r="E15437" s="5"/>
      <c r="F15437" s="5"/>
      <c r="G15437" s="5"/>
      <c r="H15437" s="5"/>
      <c r="I15437" s="5"/>
      <c r="J15437" s="5"/>
      <c r="K15437" s="5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G15437" s="3"/>
      <c r="AH15437" s="3"/>
      <c r="AI15437" s="3"/>
    </row>
    <row r="15438" spans="1:35" x14ac:dyDescent="0.25">
      <c r="A15438" s="2"/>
      <c r="B15438" s="5"/>
      <c r="C15438" s="5"/>
      <c r="D15438" s="5"/>
      <c r="E15438" s="5"/>
      <c r="F15438" s="5"/>
      <c r="G15438" s="5"/>
      <c r="H15438" s="5"/>
      <c r="I15438" s="5"/>
      <c r="J15438" s="5"/>
      <c r="K15438" s="5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G15438" s="3"/>
      <c r="AH15438" s="3"/>
      <c r="AI15438" s="3"/>
    </row>
    <row r="15439" spans="1:35" x14ac:dyDescent="0.25">
      <c r="A15439" s="2"/>
      <c r="B15439" s="5"/>
      <c r="C15439" s="5"/>
      <c r="D15439" s="5"/>
      <c r="E15439" s="5"/>
      <c r="F15439" s="5"/>
      <c r="G15439" s="5"/>
      <c r="H15439" s="5"/>
      <c r="I15439" s="3"/>
      <c r="J15439" s="5"/>
      <c r="K15439" s="5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G15439" s="3"/>
      <c r="AH15439" s="3"/>
      <c r="AI15439" s="3"/>
    </row>
    <row r="15440" spans="1:35" x14ac:dyDescent="0.25">
      <c r="A15440" s="2"/>
      <c r="B15440" s="5"/>
      <c r="C15440" s="5"/>
      <c r="D15440" s="5"/>
      <c r="E15440" s="5"/>
      <c r="F15440" s="5"/>
      <c r="G15440" s="5"/>
      <c r="H15440" s="5"/>
      <c r="I15440" s="3"/>
      <c r="J15440" s="5"/>
      <c r="K15440" s="5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G15440" s="3"/>
      <c r="AH15440" s="3"/>
      <c r="AI15440" s="3"/>
    </row>
    <row r="15441" spans="1:35" x14ac:dyDescent="0.25">
      <c r="A15441" s="2"/>
      <c r="B15441" s="5"/>
      <c r="C15441" s="5"/>
      <c r="D15441" s="5"/>
      <c r="E15441" s="5"/>
      <c r="F15441" s="5"/>
      <c r="G15441" s="5"/>
      <c r="H15441" s="5"/>
      <c r="I15441" s="5"/>
      <c r="J15441" s="5"/>
      <c r="K15441" s="5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G15441" s="3"/>
      <c r="AH15441" s="3"/>
      <c r="AI15441" s="3"/>
    </row>
    <row r="15442" spans="1:35" x14ac:dyDescent="0.25">
      <c r="A15442" s="2"/>
      <c r="B15442" s="5"/>
      <c r="C15442" s="5"/>
      <c r="D15442" s="5"/>
      <c r="E15442" s="5"/>
      <c r="F15442" s="5"/>
      <c r="G15442" s="5"/>
      <c r="H15442" s="5"/>
      <c r="I15442" s="5"/>
      <c r="J15442" s="5"/>
      <c r="K15442" s="5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G15442" s="3"/>
      <c r="AH15442" s="3"/>
      <c r="AI15442" s="3"/>
    </row>
    <row r="15443" spans="1:35" x14ac:dyDescent="0.25">
      <c r="A15443" s="2"/>
      <c r="B15443" s="5"/>
      <c r="C15443" s="5"/>
      <c r="D15443" s="5"/>
      <c r="E15443" s="5"/>
      <c r="F15443" s="5"/>
      <c r="G15443" s="5"/>
      <c r="H15443" s="5"/>
      <c r="I15443" s="5"/>
      <c r="J15443" s="5"/>
      <c r="K15443" s="5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G15443" s="3"/>
      <c r="AH15443" s="3"/>
      <c r="AI15443" s="3"/>
    </row>
    <row r="15444" spans="1:35" x14ac:dyDescent="0.25">
      <c r="A15444" s="2"/>
      <c r="B15444" s="5"/>
      <c r="C15444" s="5"/>
      <c r="D15444" s="5"/>
      <c r="E15444" s="5"/>
      <c r="F15444" s="5"/>
      <c r="G15444" s="5"/>
      <c r="H15444" s="5"/>
      <c r="I15444" s="3"/>
      <c r="J15444" s="5"/>
      <c r="K15444" s="5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G15444" s="3"/>
      <c r="AH15444" s="3"/>
      <c r="AI15444" s="3"/>
    </row>
    <row r="15445" spans="1:35" x14ac:dyDescent="0.25">
      <c r="A15445" s="2"/>
      <c r="B15445" s="5"/>
      <c r="C15445" s="5"/>
      <c r="D15445" s="5"/>
      <c r="E15445" s="5"/>
      <c r="F15445" s="5"/>
      <c r="G15445" s="5"/>
      <c r="H15445" s="5"/>
      <c r="I15445" s="3"/>
      <c r="J15445" s="5"/>
      <c r="K15445" s="5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G15445" s="3"/>
      <c r="AH15445" s="3"/>
      <c r="AI15445" s="3"/>
    </row>
    <row r="15446" spans="1:35" x14ac:dyDescent="0.25">
      <c r="A15446" s="2"/>
      <c r="B15446" s="5"/>
      <c r="C15446" s="5"/>
      <c r="D15446" s="5"/>
      <c r="E15446" s="5"/>
      <c r="F15446" s="5"/>
      <c r="G15446" s="5"/>
      <c r="H15446" s="5"/>
      <c r="I15446" s="3"/>
      <c r="J15446" s="5"/>
      <c r="K15446" s="5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G15446" s="3"/>
      <c r="AH15446" s="3"/>
      <c r="AI15446" s="3"/>
    </row>
    <row r="15447" spans="1:35" x14ac:dyDescent="0.25">
      <c r="A15447" s="2"/>
      <c r="B15447" s="5"/>
      <c r="C15447" s="5"/>
      <c r="D15447" s="5"/>
      <c r="E15447" s="5"/>
      <c r="F15447" s="5"/>
      <c r="G15447" s="5"/>
      <c r="H15447" s="5"/>
      <c r="I15447" s="3"/>
      <c r="J15447" s="5"/>
      <c r="K15447" s="5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G15447" s="3"/>
      <c r="AH15447" s="3"/>
      <c r="AI15447" s="3"/>
    </row>
    <row r="15448" spans="1:35" x14ac:dyDescent="0.25">
      <c r="A15448" s="2"/>
      <c r="B15448" s="5"/>
      <c r="C15448" s="5"/>
      <c r="D15448" s="5"/>
      <c r="E15448" s="5"/>
      <c r="F15448" s="5"/>
      <c r="G15448" s="5"/>
      <c r="H15448" s="5"/>
      <c r="I15448" s="3"/>
      <c r="J15448" s="5"/>
      <c r="K15448" s="5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G15448" s="3"/>
      <c r="AH15448" s="3"/>
      <c r="AI15448" s="3"/>
    </row>
    <row r="15449" spans="1:35" x14ac:dyDescent="0.25">
      <c r="A15449" s="2"/>
      <c r="B15449" s="5"/>
      <c r="C15449" s="5"/>
      <c r="D15449" s="5"/>
      <c r="E15449" s="5"/>
      <c r="F15449" s="5"/>
      <c r="G15449" s="5"/>
      <c r="H15449" s="5"/>
      <c r="I15449" s="3"/>
      <c r="J15449" s="5"/>
      <c r="K15449" s="5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G15449" s="3"/>
      <c r="AH15449" s="3"/>
      <c r="AI15449" s="3"/>
    </row>
    <row r="15450" spans="1:35" x14ac:dyDescent="0.25">
      <c r="A15450" s="2"/>
      <c r="B15450" s="5"/>
      <c r="C15450" s="5"/>
      <c r="D15450" s="5"/>
      <c r="E15450" s="5"/>
      <c r="F15450" s="5"/>
      <c r="G15450" s="5"/>
      <c r="H15450" s="5"/>
      <c r="I15450" s="5"/>
      <c r="J15450" s="5"/>
      <c r="K15450" s="5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G15450" s="3"/>
      <c r="AH15450" s="3"/>
      <c r="AI15450" s="3"/>
    </row>
    <row r="15451" spans="1:35" x14ac:dyDescent="0.25">
      <c r="A15451" s="2"/>
      <c r="B15451" s="5"/>
      <c r="C15451" s="5"/>
      <c r="D15451" s="5"/>
      <c r="E15451" s="5"/>
      <c r="F15451" s="5"/>
      <c r="G15451" s="5"/>
      <c r="H15451" s="5"/>
      <c r="I15451" s="5"/>
      <c r="J15451" s="5"/>
      <c r="K15451" s="5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G15451" s="3"/>
      <c r="AH15451" s="3"/>
      <c r="AI15451" s="3"/>
    </row>
    <row r="15452" spans="1:35" x14ac:dyDescent="0.25">
      <c r="A15452" s="2"/>
      <c r="B15452" s="5"/>
      <c r="C15452" s="5"/>
      <c r="D15452" s="5"/>
      <c r="E15452" s="5"/>
      <c r="F15452" s="5"/>
      <c r="G15452" s="5"/>
      <c r="H15452" s="5"/>
      <c r="I15452" s="3"/>
      <c r="J15452" s="5"/>
      <c r="K15452" s="5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G15452" s="3"/>
      <c r="AH15452" s="3"/>
      <c r="AI15452" s="3"/>
    </row>
    <row r="15453" spans="1:35" x14ac:dyDescent="0.25">
      <c r="A15453" s="2"/>
      <c r="B15453" s="5"/>
      <c r="C15453" s="5"/>
      <c r="D15453" s="5"/>
      <c r="E15453" s="5"/>
      <c r="F15453" s="5"/>
      <c r="G15453" s="5"/>
      <c r="H15453" s="5"/>
      <c r="I15453" s="5"/>
      <c r="J15453" s="5"/>
      <c r="K15453" s="5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G15453" s="3"/>
      <c r="AH15453" s="3"/>
      <c r="AI15453" s="3"/>
    </row>
    <row r="15454" spans="1:35" x14ac:dyDescent="0.25">
      <c r="A15454" s="2"/>
      <c r="B15454" s="5"/>
      <c r="C15454" s="5"/>
      <c r="D15454" s="5"/>
      <c r="E15454" s="5"/>
      <c r="F15454" s="5"/>
      <c r="G15454" s="5"/>
      <c r="H15454" s="5"/>
      <c r="I15454" s="3"/>
      <c r="J15454" s="5"/>
      <c r="K15454" s="5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G15454" s="3"/>
      <c r="AH15454" s="3"/>
      <c r="AI15454" s="3"/>
    </row>
    <row r="15455" spans="1:35" x14ac:dyDescent="0.25">
      <c r="A15455" s="2"/>
      <c r="B15455" s="5"/>
      <c r="C15455" s="5"/>
      <c r="D15455" s="5"/>
      <c r="E15455" s="5"/>
      <c r="F15455" s="5"/>
      <c r="G15455" s="5"/>
      <c r="H15455" s="5"/>
      <c r="I15455" s="5"/>
      <c r="J15455" s="5"/>
      <c r="K15455" s="5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G15455" s="3"/>
      <c r="AH15455" s="3"/>
      <c r="AI15455" s="3"/>
    </row>
    <row r="15456" spans="1:35" x14ac:dyDescent="0.25">
      <c r="A15456" s="2"/>
      <c r="B15456" s="5"/>
      <c r="C15456" s="5"/>
      <c r="D15456" s="5"/>
      <c r="E15456" s="5"/>
      <c r="F15456" s="5"/>
      <c r="G15456" s="5"/>
      <c r="H15456" s="5"/>
      <c r="I15456" s="5"/>
      <c r="J15456" s="5"/>
      <c r="K15456" s="5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G15456" s="3"/>
      <c r="AH15456" s="3"/>
      <c r="AI15456" s="3"/>
    </row>
    <row r="15457" spans="1:35" x14ac:dyDescent="0.25">
      <c r="A15457" s="2"/>
      <c r="B15457" s="5"/>
      <c r="C15457" s="5"/>
      <c r="D15457" s="5"/>
      <c r="E15457" s="5"/>
      <c r="F15457" s="5"/>
      <c r="G15457" s="5"/>
      <c r="H15457" s="5"/>
      <c r="I15457" s="3"/>
      <c r="J15457" s="5"/>
      <c r="K15457" s="5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G15457" s="3"/>
      <c r="AH15457" s="3"/>
      <c r="AI15457" s="3"/>
    </row>
    <row r="15458" spans="1:35" x14ac:dyDescent="0.25">
      <c r="A15458" s="2"/>
      <c r="B15458" s="5"/>
      <c r="C15458" s="5"/>
      <c r="D15458" s="5"/>
      <c r="E15458" s="5"/>
      <c r="F15458" s="5"/>
      <c r="G15458" s="5"/>
      <c r="H15458" s="5"/>
      <c r="I15458" s="5"/>
      <c r="J15458" s="5"/>
      <c r="K15458" s="5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G15458" s="3"/>
      <c r="AH15458" s="3"/>
      <c r="AI15458" s="3"/>
    </row>
    <row r="15459" spans="1:35" x14ac:dyDescent="0.25">
      <c r="A15459" s="2"/>
      <c r="B15459" s="5"/>
      <c r="C15459" s="5"/>
      <c r="D15459" s="5"/>
      <c r="E15459" s="5"/>
      <c r="F15459" s="5"/>
      <c r="G15459" s="5"/>
      <c r="H15459" s="5"/>
      <c r="I15459" s="3"/>
      <c r="J15459" s="5"/>
      <c r="K15459" s="5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G15459" s="3"/>
      <c r="AH15459" s="3"/>
      <c r="AI15459" s="3"/>
    </row>
    <row r="15460" spans="1:35" x14ac:dyDescent="0.25">
      <c r="A15460" s="2"/>
      <c r="B15460" s="5"/>
      <c r="C15460" s="5"/>
      <c r="D15460" s="5"/>
      <c r="E15460" s="5"/>
      <c r="F15460" s="5"/>
      <c r="G15460" s="5"/>
      <c r="H15460" s="5"/>
      <c r="I15460" s="5"/>
      <c r="J15460" s="5"/>
      <c r="K15460" s="5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G15460" s="3"/>
      <c r="AH15460" s="3"/>
      <c r="AI15460" s="3"/>
    </row>
    <row r="15461" spans="1:35" x14ac:dyDescent="0.25">
      <c r="A15461" s="2"/>
      <c r="B15461" s="5"/>
      <c r="C15461" s="5"/>
      <c r="D15461" s="5"/>
      <c r="E15461" s="5"/>
      <c r="F15461" s="5"/>
      <c r="G15461" s="5"/>
      <c r="H15461" s="5"/>
      <c r="I15461" s="3"/>
      <c r="J15461" s="5"/>
      <c r="K15461" s="5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G15461" s="3"/>
      <c r="AH15461" s="3"/>
      <c r="AI15461" s="3"/>
    </row>
    <row r="15462" spans="1:35" x14ac:dyDescent="0.25">
      <c r="A15462" s="2"/>
      <c r="B15462" s="5"/>
      <c r="C15462" s="5"/>
      <c r="D15462" s="5"/>
      <c r="E15462" s="5"/>
      <c r="F15462" s="5"/>
      <c r="G15462" s="5"/>
      <c r="H15462" s="5"/>
      <c r="I15462" s="3"/>
      <c r="J15462" s="5"/>
      <c r="K15462" s="5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G15462" s="3"/>
      <c r="AH15462" s="3"/>
      <c r="AI15462" s="3"/>
    </row>
    <row r="15463" spans="1:35" x14ac:dyDescent="0.25">
      <c r="A15463" s="2"/>
      <c r="B15463" s="5"/>
      <c r="C15463" s="5"/>
      <c r="D15463" s="5"/>
      <c r="E15463" s="5"/>
      <c r="F15463" s="5"/>
      <c r="G15463" s="5"/>
      <c r="H15463" s="5"/>
      <c r="I15463" s="5"/>
      <c r="J15463" s="5"/>
      <c r="K15463" s="5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G15463" s="3"/>
      <c r="AH15463" s="3"/>
      <c r="AI15463" s="3"/>
    </row>
    <row r="15464" spans="1:35" x14ac:dyDescent="0.25">
      <c r="A15464" s="2"/>
      <c r="B15464" s="5"/>
      <c r="C15464" s="5"/>
      <c r="D15464" s="5"/>
      <c r="E15464" s="5"/>
      <c r="F15464" s="5"/>
      <c r="G15464" s="5"/>
      <c r="H15464" s="5"/>
      <c r="I15464" s="3"/>
      <c r="J15464" s="5"/>
      <c r="K15464" s="5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G15464" s="3"/>
      <c r="AH15464" s="3"/>
      <c r="AI15464" s="3"/>
    </row>
    <row r="15465" spans="1:35" x14ac:dyDescent="0.25">
      <c r="A15465" s="2"/>
      <c r="B15465" s="5"/>
      <c r="C15465" s="5"/>
      <c r="D15465" s="5"/>
      <c r="E15465" s="5"/>
      <c r="F15465" s="5"/>
      <c r="G15465" s="5"/>
      <c r="H15465" s="5"/>
      <c r="I15465" s="3"/>
      <c r="J15465" s="5"/>
      <c r="K15465" s="5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G15465" s="3"/>
      <c r="AH15465" s="3"/>
      <c r="AI15465" s="3"/>
    </row>
    <row r="15466" spans="1:35" x14ac:dyDescent="0.25">
      <c r="A15466" s="2"/>
      <c r="B15466" s="5"/>
      <c r="C15466" s="5"/>
      <c r="D15466" s="5"/>
      <c r="E15466" s="5"/>
      <c r="F15466" s="5"/>
      <c r="G15466" s="5"/>
      <c r="H15466" s="5"/>
      <c r="I15466" s="3"/>
      <c r="J15466" s="5"/>
      <c r="K15466" s="5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G15466" s="3"/>
      <c r="AH15466" s="3"/>
      <c r="AI15466" s="3"/>
    </row>
    <row r="15467" spans="1:35" x14ac:dyDescent="0.25">
      <c r="A15467" s="2"/>
      <c r="B15467" s="5"/>
      <c r="C15467" s="5"/>
      <c r="D15467" s="5"/>
      <c r="E15467" s="5"/>
      <c r="F15467" s="5"/>
      <c r="G15467" s="5"/>
      <c r="H15467" s="5"/>
      <c r="I15467" s="5"/>
      <c r="J15467" s="5"/>
      <c r="K15467" s="5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G15467" s="3"/>
      <c r="AH15467" s="3"/>
      <c r="AI15467" s="3"/>
    </row>
    <row r="15468" spans="1:35" x14ac:dyDescent="0.25">
      <c r="A15468" s="2"/>
      <c r="B15468" s="5"/>
      <c r="C15468" s="5"/>
      <c r="D15468" s="5"/>
      <c r="E15468" s="5"/>
      <c r="F15468" s="5"/>
      <c r="G15468" s="5"/>
      <c r="H15468" s="5"/>
      <c r="I15468" s="3"/>
      <c r="J15468" s="5"/>
      <c r="K15468" s="5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G15468" s="3"/>
      <c r="AH15468" s="3"/>
      <c r="AI15468" s="3"/>
    </row>
    <row r="15469" spans="1:35" x14ac:dyDescent="0.25">
      <c r="A15469" s="2"/>
      <c r="B15469" s="5"/>
      <c r="C15469" s="5"/>
      <c r="D15469" s="5"/>
      <c r="E15469" s="5"/>
      <c r="F15469" s="5"/>
      <c r="G15469" s="5"/>
      <c r="H15469" s="5"/>
      <c r="I15469" s="3"/>
      <c r="J15469" s="5"/>
      <c r="K15469" s="5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G15469" s="3"/>
      <c r="AH15469" s="3"/>
      <c r="AI15469" s="3"/>
    </row>
    <row r="15470" spans="1:35" x14ac:dyDescent="0.25">
      <c r="A15470" s="2"/>
      <c r="B15470" s="5"/>
      <c r="C15470" s="5"/>
      <c r="D15470" s="5"/>
      <c r="E15470" s="5"/>
      <c r="F15470" s="5"/>
      <c r="G15470" s="5"/>
      <c r="H15470" s="5"/>
      <c r="I15470" s="3"/>
      <c r="J15470" s="5"/>
      <c r="K15470" s="5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G15470" s="3"/>
      <c r="AH15470" s="3"/>
      <c r="AI15470" s="3"/>
    </row>
    <row r="15471" spans="1:35" x14ac:dyDescent="0.25">
      <c r="A15471" s="2"/>
      <c r="B15471" s="5"/>
      <c r="C15471" s="5"/>
      <c r="D15471" s="5"/>
      <c r="E15471" s="5"/>
      <c r="F15471" s="5"/>
      <c r="G15471" s="5"/>
      <c r="H15471" s="5"/>
      <c r="I15471" s="3"/>
      <c r="J15471" s="5"/>
      <c r="K15471" s="5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G15471" s="3"/>
      <c r="AH15471" s="3"/>
      <c r="AI15471" s="3"/>
    </row>
    <row r="15472" spans="1:35" x14ac:dyDescent="0.25">
      <c r="A15472" s="2"/>
      <c r="B15472" s="5"/>
      <c r="C15472" s="5"/>
      <c r="D15472" s="5"/>
      <c r="E15472" s="5"/>
      <c r="F15472" s="5"/>
      <c r="G15472" s="5"/>
      <c r="H15472" s="5"/>
      <c r="I15472" s="3"/>
      <c r="J15472" s="5"/>
      <c r="K15472" s="5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G15472" s="3"/>
      <c r="AH15472" s="3"/>
      <c r="AI15472" s="3"/>
    </row>
    <row r="15473" spans="1:35" x14ac:dyDescent="0.25">
      <c r="A15473" s="2"/>
      <c r="B15473" s="5"/>
      <c r="C15473" s="5"/>
      <c r="D15473" s="5"/>
      <c r="E15473" s="5"/>
      <c r="F15473" s="5"/>
      <c r="G15473" s="5"/>
      <c r="H15473" s="5"/>
      <c r="I15473" s="5"/>
      <c r="J15473" s="5"/>
      <c r="K15473" s="5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G15473" s="3"/>
      <c r="AH15473" s="3"/>
      <c r="AI15473" s="3"/>
    </row>
    <row r="15474" spans="1:35" x14ac:dyDescent="0.25">
      <c r="A15474" s="2"/>
      <c r="B15474" s="5"/>
      <c r="C15474" s="5"/>
      <c r="D15474" s="5"/>
      <c r="E15474" s="5"/>
      <c r="F15474" s="5"/>
      <c r="G15474" s="5"/>
      <c r="H15474" s="5"/>
      <c r="I15474" s="3"/>
      <c r="J15474" s="5"/>
      <c r="K15474" s="5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G15474" s="3"/>
      <c r="AH15474" s="3"/>
      <c r="AI15474" s="3"/>
    </row>
    <row r="15475" spans="1:35" x14ac:dyDescent="0.25">
      <c r="A15475" s="2"/>
      <c r="B15475" s="5"/>
      <c r="C15475" s="5"/>
      <c r="D15475" s="5"/>
      <c r="E15475" s="5"/>
      <c r="F15475" s="5"/>
      <c r="G15475" s="5"/>
      <c r="H15475" s="5"/>
      <c r="I15475" s="3"/>
      <c r="J15475" s="5"/>
      <c r="K15475" s="5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G15475" s="3"/>
      <c r="AH15475" s="3"/>
      <c r="AI15475" s="3"/>
    </row>
    <row r="15476" spans="1:35" x14ac:dyDescent="0.25">
      <c r="A15476" s="2"/>
      <c r="B15476" s="5"/>
      <c r="C15476" s="5"/>
      <c r="D15476" s="5"/>
      <c r="E15476" s="5"/>
      <c r="F15476" s="5"/>
      <c r="G15476" s="5"/>
      <c r="H15476" s="5"/>
      <c r="I15476" s="3"/>
      <c r="J15476" s="5"/>
      <c r="K15476" s="5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G15476" s="3"/>
      <c r="AH15476" s="3"/>
      <c r="AI15476" s="3"/>
    </row>
    <row r="15477" spans="1:35" x14ac:dyDescent="0.25">
      <c r="A15477" s="2"/>
      <c r="B15477" s="5"/>
      <c r="C15477" s="5"/>
      <c r="D15477" s="5"/>
      <c r="E15477" s="5"/>
      <c r="F15477" s="5"/>
      <c r="G15477" s="5"/>
      <c r="H15477" s="5"/>
      <c r="I15477" s="5"/>
      <c r="J15477" s="5"/>
      <c r="K15477" s="5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G15477" s="3"/>
      <c r="AH15477" s="3"/>
      <c r="AI15477" s="3"/>
    </row>
    <row r="15478" spans="1:35" x14ac:dyDescent="0.25">
      <c r="A15478" s="2"/>
      <c r="B15478" s="5"/>
      <c r="C15478" s="5"/>
      <c r="D15478" s="5"/>
      <c r="E15478" s="5"/>
      <c r="F15478" s="5"/>
      <c r="G15478" s="5"/>
      <c r="H15478" s="5"/>
      <c r="I15478" s="3"/>
      <c r="J15478" s="5"/>
      <c r="K15478" s="5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G15478" s="3"/>
      <c r="AH15478" s="3"/>
      <c r="AI15478" s="3"/>
    </row>
    <row r="15479" spans="1:35" x14ac:dyDescent="0.25">
      <c r="A15479" s="2"/>
      <c r="B15479" s="5"/>
      <c r="C15479" s="5"/>
      <c r="D15479" s="5"/>
      <c r="E15479" s="5"/>
      <c r="F15479" s="5"/>
      <c r="G15479" s="5"/>
      <c r="H15479" s="5"/>
      <c r="I15479" s="3"/>
      <c r="J15479" s="5"/>
      <c r="K15479" s="5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G15479" s="3"/>
      <c r="AH15479" s="3"/>
      <c r="AI15479" s="3"/>
    </row>
    <row r="15480" spans="1:35" x14ac:dyDescent="0.25">
      <c r="A15480" s="2"/>
      <c r="B15480" s="5"/>
      <c r="C15480" s="5"/>
      <c r="D15480" s="5"/>
      <c r="E15480" s="5"/>
      <c r="F15480" s="5"/>
      <c r="G15480" s="5"/>
      <c r="H15480" s="5"/>
      <c r="I15480" s="3"/>
      <c r="J15480" s="5"/>
      <c r="K15480" s="5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G15480" s="3"/>
      <c r="AH15480" s="3"/>
      <c r="AI15480" s="3"/>
    </row>
    <row r="15481" spans="1:35" x14ac:dyDescent="0.25">
      <c r="A15481" s="2"/>
      <c r="B15481" s="5"/>
      <c r="C15481" s="5"/>
      <c r="D15481" s="5"/>
      <c r="E15481" s="5"/>
      <c r="F15481" s="5"/>
      <c r="G15481" s="5"/>
      <c r="H15481" s="5"/>
      <c r="I15481" s="5"/>
      <c r="J15481" s="5"/>
      <c r="K15481" s="5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G15481" s="3"/>
      <c r="AH15481" s="3"/>
      <c r="AI15481" s="3"/>
    </row>
    <row r="15482" spans="1:35" x14ac:dyDescent="0.25">
      <c r="A15482" s="2"/>
      <c r="B15482" s="5"/>
      <c r="C15482" s="5"/>
      <c r="D15482" s="5"/>
      <c r="E15482" s="5"/>
      <c r="F15482" s="5"/>
      <c r="G15482" s="5"/>
      <c r="H15482" s="5"/>
      <c r="I15482" s="3"/>
      <c r="J15482" s="5"/>
      <c r="K15482" s="5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G15482" s="3"/>
      <c r="AH15482" s="3"/>
      <c r="AI15482" s="3"/>
    </row>
    <row r="15483" spans="1:35" x14ac:dyDescent="0.25">
      <c r="A15483" s="2"/>
      <c r="B15483" s="5"/>
      <c r="C15483" s="5"/>
      <c r="D15483" s="5"/>
      <c r="E15483" s="5"/>
      <c r="F15483" s="5"/>
      <c r="G15483" s="5"/>
      <c r="H15483" s="5"/>
      <c r="I15483" s="5"/>
      <c r="J15483" s="5"/>
      <c r="K15483" s="5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G15483" s="3"/>
      <c r="AH15483" s="3"/>
      <c r="AI15483" s="3"/>
    </row>
    <row r="15484" spans="1:35" x14ac:dyDescent="0.25">
      <c r="A15484" s="2"/>
      <c r="B15484" s="5"/>
      <c r="C15484" s="5"/>
      <c r="D15484" s="5"/>
      <c r="E15484" s="5"/>
      <c r="F15484" s="5"/>
      <c r="G15484" s="5"/>
      <c r="H15484" s="5"/>
      <c r="I15484" s="5"/>
      <c r="J15484" s="5"/>
      <c r="K15484" s="5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G15484" s="3"/>
      <c r="AH15484" s="3"/>
      <c r="AI15484" s="3"/>
    </row>
    <row r="15485" spans="1:35" x14ac:dyDescent="0.25">
      <c r="A15485" s="2"/>
      <c r="B15485" s="5"/>
      <c r="C15485" s="5"/>
      <c r="D15485" s="5"/>
      <c r="E15485" s="5"/>
      <c r="F15485" s="5"/>
      <c r="G15485" s="5"/>
      <c r="H15485" s="5"/>
      <c r="I15485" s="5"/>
      <c r="J15485" s="5"/>
      <c r="K15485" s="5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G15485" s="3"/>
      <c r="AH15485" s="3"/>
      <c r="AI15485" s="3"/>
    </row>
    <row r="15486" spans="1:35" x14ac:dyDescent="0.25">
      <c r="A15486" s="2"/>
      <c r="B15486" s="5"/>
      <c r="C15486" s="5"/>
      <c r="D15486" s="5"/>
      <c r="E15486" s="5"/>
      <c r="F15486" s="5"/>
      <c r="G15486" s="5"/>
      <c r="H15486" s="5"/>
      <c r="I15486" s="5"/>
      <c r="J15486" s="5"/>
      <c r="K15486" s="5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G15486" s="3"/>
      <c r="AH15486" s="3"/>
      <c r="AI15486" s="3"/>
    </row>
    <row r="15487" spans="1:35" x14ac:dyDescent="0.25">
      <c r="A15487" s="2"/>
      <c r="B15487" s="5"/>
      <c r="C15487" s="5"/>
      <c r="D15487" s="5"/>
      <c r="E15487" s="5"/>
      <c r="F15487" s="5"/>
      <c r="G15487" s="5"/>
      <c r="H15487" s="5"/>
      <c r="I15487" s="5"/>
      <c r="J15487" s="5"/>
      <c r="K15487" s="5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G15487" s="3"/>
      <c r="AH15487" s="3"/>
      <c r="AI15487" s="3"/>
    </row>
    <row r="15488" spans="1:35" x14ac:dyDescent="0.25">
      <c r="A15488" s="2"/>
      <c r="B15488" s="5"/>
      <c r="C15488" s="5"/>
      <c r="D15488" s="5"/>
      <c r="E15488" s="5"/>
      <c r="F15488" s="5"/>
      <c r="G15488" s="5"/>
      <c r="H15488" s="5"/>
      <c r="I15488" s="3"/>
      <c r="J15488" s="5"/>
      <c r="K15488" s="5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G15488" s="3"/>
      <c r="AH15488" s="3"/>
      <c r="AI15488" s="3"/>
    </row>
    <row r="15489" spans="1:35" x14ac:dyDescent="0.25">
      <c r="A15489" s="2"/>
      <c r="B15489" s="5"/>
      <c r="C15489" s="5"/>
      <c r="D15489" s="5"/>
      <c r="E15489" s="5"/>
      <c r="F15489" s="5"/>
      <c r="G15489" s="5"/>
      <c r="H15489" s="5"/>
      <c r="I15489" s="5"/>
      <c r="J15489" s="5"/>
      <c r="K15489" s="5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G15489" s="3"/>
      <c r="AH15489" s="3"/>
      <c r="AI15489" s="3"/>
    </row>
    <row r="15490" spans="1:35" x14ac:dyDescent="0.25">
      <c r="A15490" s="2"/>
      <c r="B15490" s="5"/>
      <c r="C15490" s="5"/>
      <c r="D15490" s="5"/>
      <c r="E15490" s="5"/>
      <c r="F15490" s="5"/>
      <c r="G15490" s="5"/>
      <c r="H15490" s="5"/>
      <c r="I15490" s="5"/>
      <c r="J15490" s="5"/>
      <c r="K15490" s="5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G15490" s="3"/>
      <c r="AH15490" s="3"/>
      <c r="AI15490" s="3"/>
    </row>
    <row r="15491" spans="1:35" x14ac:dyDescent="0.25">
      <c r="A15491" s="2"/>
      <c r="B15491" s="5"/>
      <c r="C15491" s="5"/>
      <c r="D15491" s="5"/>
      <c r="E15491" s="5"/>
      <c r="F15491" s="5"/>
      <c r="G15491" s="5"/>
      <c r="H15491" s="5"/>
      <c r="I15491" s="5"/>
      <c r="J15491" s="5"/>
      <c r="K15491" s="5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G15491" s="3"/>
      <c r="AH15491" s="3"/>
      <c r="AI15491" s="3"/>
    </row>
    <row r="15492" spans="1:35" x14ac:dyDescent="0.25">
      <c r="A15492" s="2"/>
      <c r="B15492" s="5"/>
      <c r="C15492" s="5"/>
      <c r="D15492" s="5"/>
      <c r="E15492" s="5"/>
      <c r="F15492" s="5"/>
      <c r="G15492" s="5"/>
      <c r="H15492" s="5"/>
      <c r="I15492" s="3"/>
      <c r="J15492" s="5"/>
      <c r="K15492" s="5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G15492" s="3"/>
      <c r="AH15492" s="3"/>
      <c r="AI15492" s="3"/>
    </row>
    <row r="15493" spans="1:35" x14ac:dyDescent="0.25">
      <c r="A15493" s="2"/>
      <c r="B15493" s="5"/>
      <c r="C15493" s="5"/>
      <c r="D15493" s="5"/>
      <c r="E15493" s="5"/>
      <c r="F15493" s="5"/>
      <c r="G15493" s="5"/>
      <c r="H15493" s="5"/>
      <c r="I15493" s="3"/>
      <c r="J15493" s="5"/>
      <c r="K15493" s="5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G15493" s="3"/>
      <c r="AH15493" s="3"/>
      <c r="AI15493" s="3"/>
    </row>
    <row r="15494" spans="1:35" x14ac:dyDescent="0.25">
      <c r="A15494" s="2"/>
      <c r="B15494" s="5"/>
      <c r="C15494" s="5"/>
      <c r="D15494" s="5"/>
      <c r="E15494" s="5"/>
      <c r="F15494" s="5"/>
      <c r="G15494" s="5"/>
      <c r="H15494" s="5"/>
      <c r="I15494" s="3"/>
      <c r="J15494" s="5"/>
      <c r="K15494" s="5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G15494" s="3"/>
      <c r="AH15494" s="3"/>
      <c r="AI15494" s="3"/>
    </row>
    <row r="15495" spans="1:35" x14ac:dyDescent="0.25">
      <c r="A15495" s="2"/>
      <c r="B15495" s="5"/>
      <c r="C15495" s="5"/>
      <c r="D15495" s="5"/>
      <c r="E15495" s="5"/>
      <c r="F15495" s="5"/>
      <c r="G15495" s="5"/>
      <c r="H15495" s="5"/>
      <c r="I15495" s="5"/>
      <c r="J15495" s="5"/>
      <c r="K15495" s="5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G15495" s="3"/>
      <c r="AH15495" s="3"/>
      <c r="AI15495" s="3"/>
    </row>
    <row r="15496" spans="1:35" x14ac:dyDescent="0.25">
      <c r="A15496" s="2"/>
      <c r="B15496" s="5"/>
      <c r="C15496" s="5"/>
      <c r="D15496" s="5"/>
      <c r="E15496" s="5"/>
      <c r="F15496" s="5"/>
      <c r="G15496" s="5"/>
      <c r="H15496" s="5"/>
      <c r="I15496" s="5"/>
      <c r="J15496" s="5"/>
      <c r="K15496" s="5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G15496" s="3"/>
      <c r="AH15496" s="3"/>
      <c r="AI15496" s="3"/>
    </row>
    <row r="15497" spans="1:35" x14ac:dyDescent="0.25">
      <c r="A15497" s="2"/>
      <c r="B15497" s="5"/>
      <c r="C15497" s="5"/>
      <c r="D15497" s="5"/>
      <c r="E15497" s="5"/>
      <c r="F15497" s="5"/>
      <c r="G15497" s="5"/>
      <c r="H15497" s="5"/>
      <c r="I15497" s="5"/>
      <c r="J15497" s="5"/>
      <c r="K15497" s="5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G15497" s="3"/>
      <c r="AH15497" s="3"/>
      <c r="AI15497" s="3"/>
    </row>
    <row r="15498" spans="1:35" x14ac:dyDescent="0.25">
      <c r="A15498" s="2"/>
      <c r="B15498" s="5"/>
      <c r="C15498" s="5"/>
      <c r="D15498" s="5"/>
      <c r="E15498" s="5"/>
      <c r="F15498" s="5"/>
      <c r="G15498" s="5"/>
      <c r="H15498" s="5"/>
      <c r="I15498" s="3"/>
      <c r="J15498" s="5"/>
      <c r="K15498" s="5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G15498" s="3"/>
      <c r="AH15498" s="3"/>
      <c r="AI15498" s="3"/>
    </row>
    <row r="15499" spans="1:35" x14ac:dyDescent="0.25">
      <c r="A15499" s="2"/>
      <c r="B15499" s="5"/>
      <c r="C15499" s="5"/>
      <c r="D15499" s="5"/>
      <c r="E15499" s="5"/>
      <c r="F15499" s="5"/>
      <c r="G15499" s="5"/>
      <c r="H15499" s="5"/>
      <c r="I15499" s="3"/>
      <c r="J15499" s="5"/>
      <c r="K15499" s="5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G15499" s="3"/>
      <c r="AH15499" s="3"/>
      <c r="AI15499" s="3"/>
    </row>
    <row r="15500" spans="1:35" x14ac:dyDescent="0.25">
      <c r="A15500" s="2"/>
      <c r="B15500" s="5"/>
      <c r="C15500" s="5"/>
      <c r="D15500" s="5"/>
      <c r="E15500" s="5"/>
      <c r="F15500" s="5"/>
      <c r="G15500" s="5"/>
      <c r="H15500" s="5"/>
      <c r="I15500" s="3"/>
      <c r="J15500" s="5"/>
      <c r="K15500" s="5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G15500" s="3"/>
      <c r="AH15500" s="3"/>
      <c r="AI15500" s="3"/>
    </row>
    <row r="15501" spans="1:35" x14ac:dyDescent="0.25">
      <c r="A15501" s="2"/>
      <c r="B15501" s="5"/>
      <c r="C15501" s="5"/>
      <c r="D15501" s="5"/>
      <c r="E15501" s="5"/>
      <c r="F15501" s="5"/>
      <c r="G15501" s="5"/>
      <c r="H15501" s="5"/>
      <c r="I15501" s="5"/>
      <c r="J15501" s="5"/>
      <c r="K15501" s="5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G15501" s="3"/>
      <c r="AH15501" s="3"/>
      <c r="AI15501" s="3"/>
    </row>
    <row r="15502" spans="1:35" x14ac:dyDescent="0.25">
      <c r="A15502" s="2"/>
      <c r="B15502" s="5"/>
      <c r="C15502" s="5"/>
      <c r="D15502" s="5"/>
      <c r="E15502" s="5"/>
      <c r="F15502" s="5"/>
      <c r="G15502" s="5"/>
      <c r="H15502" s="5"/>
      <c r="I15502" s="5"/>
      <c r="J15502" s="5"/>
      <c r="K15502" s="5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G15502" s="3"/>
      <c r="AH15502" s="3"/>
      <c r="AI15502" s="3"/>
    </row>
    <row r="15503" spans="1:35" x14ac:dyDescent="0.25">
      <c r="A15503" s="2"/>
      <c r="B15503" s="5"/>
      <c r="C15503" s="5"/>
      <c r="D15503" s="5"/>
      <c r="E15503" s="5"/>
      <c r="F15503" s="5"/>
      <c r="G15503" s="5"/>
      <c r="H15503" s="5"/>
      <c r="I15503" s="5"/>
      <c r="J15503" s="5"/>
      <c r="K15503" s="5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G15503" s="3"/>
      <c r="AH15503" s="3"/>
      <c r="AI15503" s="3"/>
    </row>
    <row r="15504" spans="1:35" x14ac:dyDescent="0.25">
      <c r="A15504" s="2"/>
      <c r="B15504" s="5"/>
      <c r="C15504" s="5"/>
      <c r="D15504" s="5"/>
      <c r="E15504" s="5"/>
      <c r="F15504" s="5"/>
      <c r="G15504" s="5"/>
      <c r="H15504" s="5"/>
      <c r="I15504" s="5"/>
      <c r="J15504" s="5"/>
      <c r="K15504" s="5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G15504" s="3"/>
      <c r="AH15504" s="3"/>
      <c r="AI15504" s="3"/>
    </row>
    <row r="15505" spans="1:35" x14ac:dyDescent="0.25">
      <c r="A15505" s="2"/>
      <c r="B15505" s="5"/>
      <c r="C15505" s="5"/>
      <c r="D15505" s="5"/>
      <c r="E15505" s="5"/>
      <c r="F15505" s="5"/>
      <c r="G15505" s="5"/>
      <c r="H15505" s="5"/>
      <c r="I15505" s="5"/>
      <c r="J15505" s="5"/>
      <c r="K15505" s="5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G15505" s="3"/>
      <c r="AH15505" s="3"/>
      <c r="AI15505" s="3"/>
    </row>
    <row r="15506" spans="1:35" x14ac:dyDescent="0.25">
      <c r="A15506" s="2"/>
      <c r="B15506" s="5"/>
      <c r="C15506" s="5"/>
      <c r="D15506" s="5"/>
      <c r="E15506" s="5"/>
      <c r="F15506" s="5"/>
      <c r="G15506" s="5"/>
      <c r="H15506" s="5"/>
      <c r="I15506" s="5"/>
      <c r="J15506" s="5"/>
      <c r="K15506" s="5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G15506" s="3"/>
      <c r="AH15506" s="3"/>
      <c r="AI15506" s="3"/>
    </row>
    <row r="15507" spans="1:35" x14ac:dyDescent="0.25">
      <c r="A15507" s="2"/>
      <c r="B15507" s="5"/>
      <c r="C15507" s="5"/>
      <c r="D15507" s="5"/>
      <c r="E15507" s="5"/>
      <c r="F15507" s="5"/>
      <c r="G15507" s="5"/>
      <c r="H15507" s="5"/>
      <c r="I15507" s="5"/>
      <c r="J15507" s="5"/>
      <c r="K15507" s="5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G15507" s="3"/>
      <c r="AH15507" s="3"/>
      <c r="AI15507" s="3"/>
    </row>
    <row r="15508" spans="1:35" x14ac:dyDescent="0.25">
      <c r="A15508" s="2"/>
      <c r="B15508" s="5"/>
      <c r="C15508" s="5"/>
      <c r="D15508" s="5"/>
      <c r="E15508" s="5"/>
      <c r="F15508" s="5"/>
      <c r="G15508" s="5"/>
      <c r="H15508" s="5"/>
      <c r="I15508" s="5"/>
      <c r="J15508" s="5"/>
      <c r="K15508" s="5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G15508" s="3"/>
      <c r="AH15508" s="3"/>
      <c r="AI15508" s="3"/>
    </row>
    <row r="15509" spans="1:35" x14ac:dyDescent="0.25">
      <c r="A15509" s="2"/>
      <c r="B15509" s="5"/>
      <c r="C15509" s="5"/>
      <c r="D15509" s="5"/>
      <c r="E15509" s="5"/>
      <c r="F15509" s="5"/>
      <c r="G15509" s="5"/>
      <c r="H15509" s="5"/>
      <c r="I15509" s="5"/>
      <c r="J15509" s="5"/>
      <c r="K15509" s="5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G15509" s="3"/>
      <c r="AH15509" s="3"/>
      <c r="AI15509" s="3"/>
    </row>
    <row r="15510" spans="1:35" x14ac:dyDescent="0.25">
      <c r="A15510" s="2"/>
      <c r="B15510" s="5"/>
      <c r="C15510" s="5"/>
      <c r="D15510" s="5"/>
      <c r="E15510" s="5"/>
      <c r="F15510" s="5"/>
      <c r="G15510" s="5"/>
      <c r="H15510" s="5"/>
      <c r="I15510" s="5"/>
      <c r="J15510" s="5"/>
      <c r="K15510" s="5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G15510" s="3"/>
      <c r="AH15510" s="3"/>
      <c r="AI15510" s="3"/>
    </row>
    <row r="15511" spans="1:35" x14ac:dyDescent="0.25">
      <c r="A15511" s="2"/>
      <c r="B15511" s="5"/>
      <c r="C15511" s="5"/>
      <c r="D15511" s="5"/>
      <c r="E15511" s="5"/>
      <c r="F15511" s="5"/>
      <c r="G15511" s="5"/>
      <c r="H15511" s="5"/>
      <c r="I15511" s="5"/>
      <c r="J15511" s="5"/>
      <c r="K15511" s="5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G15511" s="3"/>
      <c r="AH15511" s="3"/>
      <c r="AI15511" s="3"/>
    </row>
    <row r="15512" spans="1:35" x14ac:dyDescent="0.25">
      <c r="A15512" s="2"/>
      <c r="B15512" s="5"/>
      <c r="C15512" s="5"/>
      <c r="D15512" s="5"/>
      <c r="E15512" s="5"/>
      <c r="F15512" s="5"/>
      <c r="G15512" s="5"/>
      <c r="H15512" s="5"/>
      <c r="I15512" s="5"/>
      <c r="J15512" s="5"/>
      <c r="K15512" s="5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G15512" s="3"/>
      <c r="AH15512" s="3"/>
      <c r="AI15512" s="3"/>
    </row>
    <row r="15513" spans="1:35" x14ac:dyDescent="0.25">
      <c r="A15513" s="2"/>
      <c r="B15513" s="5"/>
      <c r="C15513" s="5"/>
      <c r="D15513" s="5"/>
      <c r="E15513" s="5"/>
      <c r="F15513" s="5"/>
      <c r="G15513" s="5"/>
      <c r="H15513" s="5"/>
      <c r="I15513" s="5"/>
      <c r="J15513" s="5"/>
      <c r="K15513" s="5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G15513" s="3"/>
      <c r="AH15513" s="3"/>
      <c r="AI15513" s="3"/>
    </row>
    <row r="15514" spans="1:35" x14ac:dyDescent="0.25">
      <c r="A15514" s="2"/>
      <c r="B15514" s="5"/>
      <c r="C15514" s="5"/>
      <c r="D15514" s="5"/>
      <c r="E15514" s="5"/>
      <c r="F15514" s="5"/>
      <c r="G15514" s="5"/>
      <c r="H15514" s="5"/>
      <c r="I15514" s="5"/>
      <c r="J15514" s="5"/>
      <c r="K15514" s="5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G15514" s="3"/>
      <c r="AH15514" s="3"/>
      <c r="AI15514" s="3"/>
    </row>
    <row r="15515" spans="1:35" x14ac:dyDescent="0.25">
      <c r="A15515" s="2"/>
      <c r="B15515" s="5"/>
      <c r="C15515" s="5"/>
      <c r="D15515" s="5"/>
      <c r="E15515" s="5"/>
      <c r="F15515" s="5"/>
      <c r="G15515" s="5"/>
      <c r="H15515" s="5"/>
      <c r="I15515" s="5"/>
      <c r="J15515" s="5"/>
      <c r="K15515" s="5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G15515" s="3"/>
      <c r="AH15515" s="3"/>
      <c r="AI15515" s="3"/>
    </row>
    <row r="15516" spans="1:35" x14ac:dyDescent="0.25">
      <c r="A15516" s="2"/>
      <c r="B15516" s="5"/>
      <c r="C15516" s="5"/>
      <c r="D15516" s="5"/>
      <c r="E15516" s="5"/>
      <c r="F15516" s="5"/>
      <c r="G15516" s="5"/>
      <c r="H15516" s="5"/>
      <c r="I15516" s="5"/>
      <c r="J15516" s="5"/>
      <c r="K15516" s="5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G15516" s="3"/>
      <c r="AH15516" s="3"/>
      <c r="AI15516" s="3"/>
    </row>
    <row r="15517" spans="1:35" x14ac:dyDescent="0.25">
      <c r="A15517" s="2"/>
      <c r="B15517" s="5"/>
      <c r="C15517" s="5"/>
      <c r="D15517" s="5"/>
      <c r="E15517" s="5"/>
      <c r="F15517" s="5"/>
      <c r="G15517" s="5"/>
      <c r="H15517" s="5"/>
      <c r="I15517" s="5"/>
      <c r="J15517" s="5"/>
      <c r="K15517" s="5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G15517" s="3"/>
      <c r="AH15517" s="3"/>
      <c r="AI15517" s="3"/>
    </row>
    <row r="15518" spans="1:35" x14ac:dyDescent="0.25">
      <c r="A15518" s="2"/>
      <c r="B15518" s="5"/>
      <c r="C15518" s="5"/>
      <c r="D15518" s="5"/>
      <c r="E15518" s="5"/>
      <c r="F15518" s="5"/>
      <c r="G15518" s="5"/>
      <c r="H15518" s="5"/>
      <c r="I15518" s="5"/>
      <c r="J15518" s="5"/>
      <c r="K15518" s="5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G15518" s="3"/>
      <c r="AH15518" s="3"/>
      <c r="AI15518" s="3"/>
    </row>
    <row r="15519" spans="1:35" x14ac:dyDescent="0.25">
      <c r="A15519" s="2"/>
      <c r="B15519" s="5"/>
      <c r="C15519" s="5"/>
      <c r="D15519" s="5"/>
      <c r="E15519" s="5"/>
      <c r="F15519" s="5"/>
      <c r="G15519" s="5"/>
      <c r="H15519" s="5"/>
      <c r="I15519" s="5"/>
      <c r="J15519" s="5"/>
      <c r="K15519" s="5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G15519" s="3"/>
      <c r="AH15519" s="3"/>
      <c r="AI15519" s="3"/>
    </row>
    <row r="15520" spans="1:35" x14ac:dyDescent="0.25">
      <c r="A15520" s="2"/>
      <c r="B15520" s="5"/>
      <c r="C15520" s="5"/>
      <c r="D15520" s="5"/>
      <c r="E15520" s="5"/>
      <c r="F15520" s="5"/>
      <c r="G15520" s="5"/>
      <c r="H15520" s="5"/>
      <c r="I15520" s="5"/>
      <c r="J15520" s="5"/>
      <c r="K15520" s="5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G15520" s="3"/>
      <c r="AH15520" s="3"/>
      <c r="AI15520" s="3"/>
    </row>
    <row r="15521" spans="1:35" x14ac:dyDescent="0.25">
      <c r="A15521" s="2"/>
      <c r="B15521" s="5"/>
      <c r="C15521" s="5"/>
      <c r="D15521" s="5"/>
      <c r="E15521" s="5"/>
      <c r="F15521" s="5"/>
      <c r="G15521" s="5"/>
      <c r="H15521" s="5"/>
      <c r="I15521" s="5"/>
      <c r="J15521" s="5"/>
      <c r="K15521" s="5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G15521" s="3"/>
      <c r="AH15521" s="3"/>
      <c r="AI15521" s="3"/>
    </row>
    <row r="15522" spans="1:35" x14ac:dyDescent="0.25">
      <c r="A15522" s="2"/>
      <c r="B15522" s="5"/>
      <c r="C15522" s="5"/>
      <c r="D15522" s="5"/>
      <c r="E15522" s="5"/>
      <c r="F15522" s="5"/>
      <c r="G15522" s="5"/>
      <c r="H15522" s="5"/>
      <c r="I15522" s="5"/>
      <c r="J15522" s="5"/>
      <c r="K15522" s="5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G15522" s="3"/>
      <c r="AH15522" s="3"/>
      <c r="AI15522" s="3"/>
    </row>
    <row r="15523" spans="1:35" x14ac:dyDescent="0.25">
      <c r="A15523" s="2"/>
      <c r="B15523" s="5"/>
      <c r="C15523" s="5"/>
      <c r="D15523" s="5"/>
      <c r="E15523" s="5"/>
      <c r="F15523" s="5"/>
      <c r="G15523" s="5"/>
      <c r="H15523" s="5"/>
      <c r="I15523" s="5"/>
      <c r="J15523" s="5"/>
      <c r="K15523" s="5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G15523" s="3"/>
      <c r="AH15523" s="3"/>
      <c r="AI15523" s="3"/>
    </row>
    <row r="15524" spans="1:35" x14ac:dyDescent="0.25">
      <c r="A15524" s="2"/>
      <c r="B15524" s="5"/>
      <c r="C15524" s="5"/>
      <c r="D15524" s="5"/>
      <c r="E15524" s="5"/>
      <c r="F15524" s="5"/>
      <c r="G15524" s="5"/>
      <c r="H15524" s="5"/>
      <c r="I15524" s="5"/>
      <c r="J15524" s="5"/>
      <c r="K15524" s="5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G15524" s="3"/>
      <c r="AH15524" s="3"/>
      <c r="AI15524" s="3"/>
    </row>
    <row r="15525" spans="1:35" x14ac:dyDescent="0.25">
      <c r="A15525" s="2"/>
      <c r="B15525" s="5"/>
      <c r="C15525" s="5"/>
      <c r="D15525" s="5"/>
      <c r="E15525" s="5"/>
      <c r="F15525" s="5"/>
      <c r="G15525" s="5"/>
      <c r="H15525" s="5"/>
      <c r="I15525" s="5"/>
      <c r="J15525" s="5"/>
      <c r="K15525" s="5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G15525" s="3"/>
      <c r="AH15525" s="3"/>
      <c r="AI15525" s="3"/>
    </row>
    <row r="15526" spans="1:35" x14ac:dyDescent="0.25">
      <c r="A15526" s="2"/>
      <c r="B15526" s="5"/>
      <c r="C15526" s="5"/>
      <c r="D15526" s="5"/>
      <c r="E15526" s="5"/>
      <c r="F15526" s="5"/>
      <c r="G15526" s="5"/>
      <c r="H15526" s="5"/>
      <c r="I15526" s="5"/>
      <c r="J15526" s="5"/>
      <c r="K15526" s="5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G15526" s="3"/>
      <c r="AH15526" s="3"/>
      <c r="AI15526" s="3"/>
    </row>
    <row r="15527" spans="1:35" x14ac:dyDescent="0.25">
      <c r="A15527" s="2"/>
      <c r="B15527" s="5"/>
      <c r="C15527" s="5"/>
      <c r="D15527" s="5"/>
      <c r="E15527" s="5"/>
      <c r="F15527" s="5"/>
      <c r="G15527" s="5"/>
      <c r="H15527" s="5"/>
      <c r="I15527" s="5"/>
      <c r="J15527" s="5"/>
      <c r="K15527" s="5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G15527" s="3"/>
      <c r="AH15527" s="3"/>
      <c r="AI15527" s="3"/>
    </row>
    <row r="15528" spans="1:35" x14ac:dyDescent="0.25">
      <c r="A15528" s="2"/>
      <c r="B15528" s="5"/>
      <c r="C15528" s="5"/>
      <c r="D15528" s="5"/>
      <c r="E15528" s="5"/>
      <c r="F15528" s="5"/>
      <c r="G15528" s="5"/>
      <c r="H15528" s="5"/>
      <c r="I15528" s="5"/>
      <c r="J15528" s="5"/>
      <c r="K15528" s="5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G15528" s="3"/>
      <c r="AH15528" s="3"/>
      <c r="AI15528" s="3"/>
    </row>
    <row r="15529" spans="1:35" x14ac:dyDescent="0.25">
      <c r="A15529" s="2"/>
      <c r="B15529" s="5"/>
      <c r="C15529" s="5"/>
      <c r="D15529" s="5"/>
      <c r="E15529" s="5"/>
      <c r="F15529" s="5"/>
      <c r="G15529" s="5"/>
      <c r="H15529" s="5"/>
      <c r="I15529" s="5"/>
      <c r="J15529" s="5"/>
      <c r="K15529" s="5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G15529" s="3"/>
      <c r="AH15529" s="3"/>
      <c r="AI15529" s="3"/>
    </row>
    <row r="15530" spans="1:35" x14ac:dyDescent="0.25">
      <c r="A15530" s="2"/>
      <c r="B15530" s="5"/>
      <c r="C15530" s="5"/>
      <c r="D15530" s="5"/>
      <c r="E15530" s="5"/>
      <c r="F15530" s="5"/>
      <c r="G15530" s="5"/>
      <c r="H15530" s="5"/>
      <c r="I15530" s="5"/>
      <c r="J15530" s="5"/>
      <c r="K15530" s="5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G15530" s="3"/>
      <c r="AH15530" s="3"/>
      <c r="AI15530" s="3"/>
    </row>
    <row r="15531" spans="1:35" x14ac:dyDescent="0.25">
      <c r="A15531" s="2"/>
      <c r="B15531" s="5"/>
      <c r="C15531" s="5"/>
      <c r="D15531" s="5"/>
      <c r="E15531" s="5"/>
      <c r="F15531" s="5"/>
      <c r="G15531" s="5"/>
      <c r="H15531" s="5"/>
      <c r="I15531" s="5"/>
      <c r="J15531" s="5"/>
      <c r="K15531" s="5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G15531" s="3"/>
      <c r="AH15531" s="3"/>
      <c r="AI15531" s="3"/>
    </row>
    <row r="15532" spans="1:35" x14ac:dyDescent="0.25">
      <c r="A15532" s="2"/>
      <c r="B15532" s="5"/>
      <c r="C15532" s="5"/>
      <c r="D15532" s="5"/>
      <c r="E15532" s="5"/>
      <c r="F15532" s="5"/>
      <c r="G15532" s="5"/>
      <c r="H15532" s="5"/>
      <c r="I15532" s="5"/>
      <c r="J15532" s="5"/>
      <c r="K15532" s="5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G15532" s="3"/>
      <c r="AH15532" s="3"/>
      <c r="AI15532" s="3"/>
    </row>
    <row r="15533" spans="1:35" x14ac:dyDescent="0.25">
      <c r="A15533" s="2"/>
      <c r="B15533" s="5"/>
      <c r="C15533" s="5"/>
      <c r="D15533" s="5"/>
      <c r="E15533" s="5"/>
      <c r="F15533" s="5"/>
      <c r="G15533" s="5"/>
      <c r="H15533" s="5"/>
      <c r="I15533" s="5"/>
      <c r="J15533" s="5"/>
      <c r="K15533" s="5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G15533" s="3"/>
      <c r="AH15533" s="3"/>
      <c r="AI15533" s="3"/>
    </row>
    <row r="15534" spans="1:35" x14ac:dyDescent="0.25">
      <c r="A15534" s="2"/>
      <c r="B15534" s="5"/>
      <c r="C15534" s="5"/>
      <c r="D15534" s="5"/>
      <c r="E15534" s="5"/>
      <c r="F15534" s="5"/>
      <c r="G15534" s="5"/>
      <c r="H15534" s="5"/>
      <c r="I15534" s="5"/>
      <c r="J15534" s="5"/>
      <c r="K15534" s="5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G15534" s="3"/>
      <c r="AH15534" s="3"/>
      <c r="AI15534" s="3"/>
    </row>
    <row r="15535" spans="1:35" x14ac:dyDescent="0.25">
      <c r="A15535" s="2"/>
      <c r="B15535" s="5"/>
      <c r="C15535" s="5"/>
      <c r="D15535" s="5"/>
      <c r="E15535" s="5"/>
      <c r="F15535" s="5"/>
      <c r="G15535" s="5"/>
      <c r="H15535" s="5"/>
      <c r="I15535" s="5"/>
      <c r="J15535" s="5"/>
      <c r="K15535" s="5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G15535" s="3"/>
      <c r="AH15535" s="3"/>
      <c r="AI15535" s="3"/>
    </row>
    <row r="15536" spans="1:35" x14ac:dyDescent="0.25">
      <c r="A15536" s="2"/>
      <c r="B15536" s="5"/>
      <c r="C15536" s="5"/>
      <c r="D15536" s="5"/>
      <c r="E15536" s="5"/>
      <c r="F15536" s="5"/>
      <c r="G15536" s="5"/>
      <c r="H15536" s="5"/>
      <c r="I15536" s="5"/>
      <c r="J15536" s="5"/>
      <c r="K15536" s="5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G15536" s="3"/>
      <c r="AH15536" s="3"/>
      <c r="AI15536" s="3"/>
    </row>
    <row r="15537" spans="1:35" x14ac:dyDescent="0.25">
      <c r="A15537" s="2"/>
      <c r="B15537" s="5"/>
      <c r="C15537" s="5"/>
      <c r="D15537" s="5"/>
      <c r="E15537" s="5"/>
      <c r="F15537" s="5"/>
      <c r="G15537" s="5"/>
      <c r="H15537" s="5"/>
      <c r="I15537" s="5"/>
      <c r="J15537" s="5"/>
      <c r="K15537" s="5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G15537" s="3"/>
      <c r="AH15537" s="3"/>
      <c r="AI15537" s="3"/>
    </row>
    <row r="15538" spans="1:35" x14ac:dyDescent="0.25">
      <c r="A15538" s="2"/>
      <c r="B15538" s="5"/>
      <c r="C15538" s="5"/>
      <c r="D15538" s="5"/>
      <c r="E15538" s="5"/>
      <c r="F15538" s="5"/>
      <c r="G15538" s="5"/>
      <c r="H15538" s="5"/>
      <c r="I15538" s="5"/>
      <c r="J15538" s="5"/>
      <c r="K15538" s="5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G15538" s="3"/>
      <c r="AH15538" s="3"/>
      <c r="AI15538" s="3"/>
    </row>
    <row r="15539" spans="1:35" x14ac:dyDescent="0.25">
      <c r="A15539" s="2"/>
      <c r="B15539" s="5"/>
      <c r="C15539" s="5"/>
      <c r="D15539" s="5"/>
      <c r="E15539" s="5"/>
      <c r="F15539" s="5"/>
      <c r="G15539" s="5"/>
      <c r="H15539" s="5"/>
      <c r="I15539" s="5"/>
      <c r="J15539" s="5"/>
      <c r="K15539" s="5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G15539" s="3"/>
      <c r="AH15539" s="3"/>
      <c r="AI15539" s="3"/>
    </row>
    <row r="15540" spans="1:35" x14ac:dyDescent="0.25">
      <c r="A15540" s="2"/>
      <c r="B15540" s="5"/>
      <c r="C15540" s="5"/>
      <c r="D15540" s="5"/>
      <c r="E15540" s="5"/>
      <c r="F15540" s="5"/>
      <c r="G15540" s="5"/>
      <c r="H15540" s="5"/>
      <c r="I15540" s="5"/>
      <c r="J15540" s="5"/>
      <c r="K15540" s="5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G15540" s="3"/>
      <c r="AH15540" s="3"/>
      <c r="AI15540" s="3"/>
    </row>
    <row r="15541" spans="1:35" x14ac:dyDescent="0.25">
      <c r="A15541" s="2"/>
      <c r="B15541" s="5"/>
      <c r="C15541" s="5"/>
      <c r="D15541" s="5"/>
      <c r="E15541" s="5"/>
      <c r="F15541" s="5"/>
      <c r="G15541" s="5"/>
      <c r="H15541" s="5"/>
      <c r="I15541" s="5"/>
      <c r="J15541" s="5"/>
      <c r="K15541" s="5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G15541" s="3"/>
      <c r="AH15541" s="3"/>
      <c r="AI15541" s="3"/>
    </row>
    <row r="15542" spans="1:35" x14ac:dyDescent="0.25">
      <c r="A15542" s="2"/>
      <c r="B15542" s="5"/>
      <c r="C15542" s="5"/>
      <c r="D15542" s="5"/>
      <c r="E15542" s="5"/>
      <c r="F15542" s="5"/>
      <c r="G15542" s="5"/>
      <c r="H15542" s="5"/>
      <c r="I15542" s="5"/>
      <c r="J15542" s="5"/>
      <c r="K15542" s="5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G15542" s="3"/>
      <c r="AH15542" s="3"/>
      <c r="AI15542" s="3"/>
    </row>
    <row r="15543" spans="1:35" x14ac:dyDescent="0.25">
      <c r="A15543" s="2"/>
      <c r="B15543" s="5"/>
      <c r="C15543" s="5"/>
      <c r="D15543" s="5"/>
      <c r="E15543" s="5"/>
      <c r="F15543" s="5"/>
      <c r="G15543" s="5"/>
      <c r="H15543" s="5"/>
      <c r="I15543" s="5"/>
      <c r="J15543" s="5"/>
      <c r="K15543" s="5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G15543" s="3"/>
      <c r="AH15543" s="3"/>
      <c r="AI15543" s="3"/>
    </row>
    <row r="15544" spans="1:35" x14ac:dyDescent="0.25">
      <c r="A15544" s="2"/>
      <c r="B15544" s="5"/>
      <c r="C15544" s="5"/>
      <c r="D15544" s="5"/>
      <c r="E15544" s="5"/>
      <c r="F15544" s="5"/>
      <c r="G15544" s="5"/>
      <c r="H15544" s="5"/>
      <c r="I15544" s="5"/>
      <c r="J15544" s="5"/>
      <c r="K15544" s="5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G15544" s="3"/>
      <c r="AH15544" s="3"/>
      <c r="AI15544" s="3"/>
    </row>
    <row r="15545" spans="1:35" x14ac:dyDescent="0.25">
      <c r="A15545" s="2"/>
      <c r="B15545" s="5"/>
      <c r="C15545" s="5"/>
      <c r="D15545" s="5"/>
      <c r="E15545" s="5"/>
      <c r="F15545" s="5"/>
      <c r="G15545" s="5"/>
      <c r="H15545" s="5"/>
      <c r="I15545" s="5"/>
      <c r="J15545" s="5"/>
      <c r="K15545" s="5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G15545" s="3"/>
      <c r="AH15545" s="3"/>
      <c r="AI15545" s="3"/>
    </row>
    <row r="15546" spans="1:35" x14ac:dyDescent="0.25">
      <c r="A15546" s="2"/>
      <c r="B15546" s="5"/>
      <c r="C15546" s="5"/>
      <c r="D15546" s="5"/>
      <c r="E15546" s="5"/>
      <c r="F15546" s="5"/>
      <c r="G15546" s="5"/>
      <c r="H15546" s="5"/>
      <c r="I15546" s="5"/>
      <c r="J15546" s="5"/>
      <c r="K15546" s="5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G15546" s="3"/>
      <c r="AH15546" s="3"/>
      <c r="AI15546" s="3"/>
    </row>
    <row r="15547" spans="1:35" x14ac:dyDescent="0.25">
      <c r="A15547" s="2"/>
      <c r="B15547" s="5"/>
      <c r="C15547" s="5"/>
      <c r="D15547" s="5"/>
      <c r="E15547" s="5"/>
      <c r="F15547" s="5"/>
      <c r="G15547" s="5"/>
      <c r="H15547" s="5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G15547" s="3"/>
      <c r="AH15547" s="3"/>
      <c r="AI15547" s="3"/>
    </row>
    <row r="15548" spans="1:35" x14ac:dyDescent="0.25">
      <c r="A15548" s="2"/>
      <c r="B15548" s="5"/>
      <c r="C15548" s="5"/>
      <c r="D15548" s="5"/>
      <c r="E15548" s="5"/>
      <c r="F15548" s="5"/>
      <c r="G15548" s="5"/>
      <c r="H15548" s="5"/>
      <c r="I15548" s="5"/>
      <c r="J15548" s="5"/>
      <c r="K15548" s="5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G15548" s="3"/>
      <c r="AH15548" s="3"/>
      <c r="AI15548" s="3"/>
    </row>
    <row r="15549" spans="1:35" x14ac:dyDescent="0.25">
      <c r="A15549" s="2"/>
      <c r="B15549" s="5"/>
      <c r="C15549" s="5"/>
      <c r="D15549" s="5"/>
      <c r="E15549" s="5"/>
      <c r="F15549" s="5"/>
      <c r="G15549" s="5"/>
      <c r="H15549" s="5"/>
      <c r="I15549" s="5"/>
      <c r="J15549" s="5"/>
      <c r="K15549" s="5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G15549" s="3"/>
      <c r="AH15549" s="3"/>
      <c r="AI15549" s="3"/>
    </row>
    <row r="15550" spans="1:35" x14ac:dyDescent="0.25">
      <c r="A15550" s="2"/>
      <c r="B15550" s="5"/>
      <c r="C15550" s="5"/>
      <c r="D15550" s="5"/>
      <c r="E15550" s="5"/>
      <c r="F15550" s="5"/>
      <c r="G15550" s="5"/>
      <c r="H15550" s="5"/>
      <c r="I15550" s="5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G15550" s="3"/>
      <c r="AH15550" s="3"/>
      <c r="AI15550" s="3"/>
    </row>
    <row r="15551" spans="1:35" x14ac:dyDescent="0.25">
      <c r="A15551" s="2"/>
      <c r="B15551" s="5"/>
      <c r="C15551" s="5"/>
      <c r="D15551" s="5"/>
      <c r="E15551" s="5"/>
      <c r="F15551" s="5"/>
      <c r="G15551" s="5"/>
      <c r="H15551" s="5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G15551" s="3"/>
      <c r="AH15551" s="3"/>
      <c r="AI15551" s="3"/>
    </row>
    <row r="15552" spans="1:35" x14ac:dyDescent="0.25">
      <c r="A15552" s="2"/>
      <c r="B15552" s="5"/>
      <c r="C15552" s="5"/>
      <c r="D15552" s="5"/>
      <c r="E15552" s="5"/>
      <c r="F15552" s="5"/>
      <c r="G15552" s="5"/>
      <c r="H15552" s="5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G15552" s="3"/>
      <c r="AH15552" s="3"/>
      <c r="AI15552" s="3"/>
    </row>
    <row r="15553" spans="1:35" x14ac:dyDescent="0.25">
      <c r="A15553" s="2"/>
      <c r="B15553" s="5"/>
      <c r="C15553" s="5"/>
      <c r="D15553" s="5"/>
      <c r="E15553" s="5"/>
      <c r="F15553" s="5"/>
      <c r="G15553" s="5"/>
      <c r="H15553" s="5"/>
      <c r="I15553" s="5"/>
      <c r="J15553" s="5"/>
      <c r="K15553" s="5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G15553" s="3"/>
      <c r="AH15553" s="3"/>
      <c r="AI15553" s="3"/>
    </row>
    <row r="15554" spans="1:35" x14ac:dyDescent="0.25">
      <c r="A15554" s="2"/>
      <c r="B15554" s="5"/>
      <c r="C15554" s="5"/>
      <c r="D15554" s="5"/>
      <c r="E15554" s="5"/>
      <c r="F15554" s="5"/>
      <c r="G15554" s="5"/>
      <c r="H15554" s="5"/>
      <c r="I15554" s="5"/>
      <c r="J15554" s="5"/>
      <c r="K15554" s="5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G15554" s="3"/>
      <c r="AH15554" s="3"/>
      <c r="AI15554" s="3"/>
    </row>
    <row r="15555" spans="1:35" x14ac:dyDescent="0.25">
      <c r="A15555" s="2"/>
      <c r="B15555" s="5"/>
      <c r="C15555" s="5"/>
      <c r="D15555" s="5"/>
      <c r="E15555" s="5"/>
      <c r="F15555" s="5"/>
      <c r="G15555" s="5"/>
      <c r="H15555" s="5"/>
      <c r="I15555" s="5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G15555" s="3"/>
      <c r="AH15555" s="3"/>
      <c r="AI15555" s="3"/>
    </row>
    <row r="15556" spans="1:35" x14ac:dyDescent="0.25">
      <c r="A15556" s="2"/>
      <c r="B15556" s="5"/>
      <c r="C15556" s="5"/>
      <c r="D15556" s="5"/>
      <c r="E15556" s="5"/>
      <c r="F15556" s="5"/>
      <c r="G15556" s="5"/>
      <c r="H15556" s="5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G15556" s="3"/>
      <c r="AH15556" s="3"/>
      <c r="AI15556" s="3"/>
    </row>
    <row r="15557" spans="1:35" x14ac:dyDescent="0.25">
      <c r="A15557" s="2"/>
      <c r="B15557" s="5"/>
      <c r="C15557" s="5"/>
      <c r="D15557" s="5"/>
      <c r="E15557" s="5"/>
      <c r="F15557" s="5"/>
      <c r="G15557" s="5"/>
      <c r="H15557" s="5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G15557" s="3"/>
      <c r="AH15557" s="3"/>
      <c r="AI15557" s="3"/>
    </row>
    <row r="15558" spans="1:35" x14ac:dyDescent="0.25">
      <c r="A15558" s="2"/>
      <c r="B15558" s="5"/>
      <c r="C15558" s="5"/>
      <c r="D15558" s="5"/>
      <c r="E15558" s="5"/>
      <c r="F15558" s="5"/>
      <c r="G15558" s="5"/>
      <c r="H15558" s="5"/>
      <c r="I15558" s="5"/>
      <c r="J15558" s="5"/>
      <c r="K15558" s="5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G15558" s="3"/>
      <c r="AH15558" s="3"/>
      <c r="AI15558" s="3"/>
    </row>
    <row r="15559" spans="1:35" x14ac:dyDescent="0.25">
      <c r="A15559" s="2"/>
      <c r="B15559" s="5"/>
      <c r="C15559" s="5"/>
      <c r="D15559" s="5"/>
      <c r="E15559" s="5"/>
      <c r="F15559" s="5"/>
      <c r="G15559" s="5"/>
      <c r="H15559" s="5"/>
      <c r="I15559" s="5"/>
      <c r="J15559" s="5"/>
      <c r="K15559" s="5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G15559" s="3"/>
      <c r="AH15559" s="3"/>
      <c r="AI15559" s="3"/>
    </row>
    <row r="15560" spans="1:35" x14ac:dyDescent="0.25">
      <c r="A15560" s="2"/>
      <c r="B15560" s="5"/>
      <c r="C15560" s="5"/>
      <c r="D15560" s="5"/>
      <c r="E15560" s="5"/>
      <c r="F15560" s="5"/>
      <c r="G15560" s="5"/>
      <c r="H15560" s="5"/>
      <c r="I15560" s="5"/>
      <c r="J15560" s="5"/>
      <c r="K15560" s="5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G15560" s="3"/>
      <c r="AH15560" s="3"/>
      <c r="AI15560" s="3"/>
    </row>
    <row r="15561" spans="1:35" x14ac:dyDescent="0.25">
      <c r="A15561" s="2"/>
      <c r="B15561" s="5"/>
      <c r="C15561" s="5"/>
      <c r="D15561" s="5"/>
      <c r="E15561" s="5"/>
      <c r="F15561" s="5"/>
      <c r="G15561" s="5"/>
      <c r="H15561" s="5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G15561" s="3"/>
      <c r="AH15561" s="3"/>
      <c r="AI15561" s="3"/>
    </row>
    <row r="15562" spans="1:35" x14ac:dyDescent="0.25">
      <c r="A15562" s="2"/>
      <c r="B15562" s="5"/>
      <c r="C15562" s="5"/>
      <c r="D15562" s="5"/>
      <c r="E15562" s="5"/>
      <c r="F15562" s="5"/>
      <c r="G15562" s="5"/>
      <c r="H15562" s="5"/>
      <c r="I15562" s="5"/>
      <c r="J15562" s="5"/>
      <c r="K15562" s="5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G15562" s="3"/>
      <c r="AH15562" s="3"/>
      <c r="AI15562" s="3"/>
    </row>
    <row r="15563" spans="1:35" x14ac:dyDescent="0.25">
      <c r="A15563" s="2"/>
      <c r="B15563" s="5"/>
      <c r="C15563" s="5"/>
      <c r="D15563" s="5"/>
      <c r="E15563" s="5"/>
      <c r="F15563" s="5"/>
      <c r="G15563" s="5"/>
      <c r="H15563" s="5"/>
      <c r="I15563" s="5"/>
      <c r="J15563" s="5"/>
      <c r="K15563" s="5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G15563" s="3"/>
      <c r="AH15563" s="3"/>
      <c r="AI15563" s="3"/>
    </row>
    <row r="15564" spans="1:35" x14ac:dyDescent="0.25">
      <c r="A15564" s="2"/>
      <c r="B15564" s="5"/>
      <c r="C15564" s="5"/>
      <c r="D15564" s="5"/>
      <c r="E15564" s="5"/>
      <c r="F15564" s="5"/>
      <c r="G15564" s="5"/>
      <c r="H15564" s="5"/>
      <c r="I15564" s="5"/>
      <c r="J15564" s="5"/>
      <c r="K15564" s="5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G15564" s="3"/>
      <c r="AH15564" s="3"/>
      <c r="AI15564" s="3"/>
    </row>
    <row r="15565" spans="1:35" x14ac:dyDescent="0.25">
      <c r="A15565" s="2"/>
      <c r="B15565" s="5"/>
      <c r="C15565" s="5"/>
      <c r="D15565" s="5"/>
      <c r="E15565" s="5"/>
      <c r="F15565" s="5"/>
      <c r="G15565" s="5"/>
      <c r="H15565" s="5"/>
      <c r="I15565" s="5"/>
      <c r="J15565" s="5"/>
      <c r="K15565" s="5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G15565" s="3"/>
      <c r="AH15565" s="3"/>
      <c r="AI15565" s="3"/>
    </row>
    <row r="15566" spans="1:35" x14ac:dyDescent="0.25">
      <c r="A15566" s="2"/>
      <c r="B15566" s="5"/>
      <c r="C15566" s="5"/>
      <c r="D15566" s="5"/>
      <c r="E15566" s="5"/>
      <c r="F15566" s="5"/>
      <c r="G15566" s="5"/>
      <c r="H15566" s="5"/>
      <c r="I15566" s="5"/>
      <c r="J15566" s="5"/>
      <c r="K15566" s="5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G15566" s="3"/>
      <c r="AH15566" s="3"/>
      <c r="AI15566" s="3"/>
    </row>
    <row r="15567" spans="1:35" x14ac:dyDescent="0.25">
      <c r="A15567" s="2"/>
      <c r="B15567" s="5"/>
      <c r="C15567" s="5"/>
      <c r="D15567" s="5"/>
      <c r="E15567" s="5"/>
      <c r="F15567" s="5"/>
      <c r="G15567" s="5"/>
      <c r="H15567" s="5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G15567" s="3"/>
      <c r="AH15567" s="3"/>
      <c r="AI15567" s="3"/>
    </row>
    <row r="15568" spans="1:35" x14ac:dyDescent="0.25">
      <c r="A15568" s="2"/>
      <c r="B15568" s="5"/>
      <c r="C15568" s="5"/>
      <c r="D15568" s="5"/>
      <c r="E15568" s="5"/>
      <c r="F15568" s="5"/>
      <c r="G15568" s="5"/>
      <c r="H15568" s="5"/>
      <c r="I15568" s="5"/>
      <c r="J15568" s="5"/>
      <c r="K15568" s="5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G15568" s="3"/>
      <c r="AH15568" s="3"/>
      <c r="AI15568" s="3"/>
    </row>
    <row r="15569" spans="1:35" x14ac:dyDescent="0.25">
      <c r="A15569" s="2"/>
      <c r="B15569" s="5"/>
      <c r="C15569" s="5"/>
      <c r="D15569" s="5"/>
      <c r="E15569" s="5"/>
      <c r="F15569" s="5"/>
      <c r="G15569" s="5"/>
      <c r="H15569" s="5"/>
      <c r="I15569" s="5"/>
      <c r="J15569" s="5"/>
      <c r="K15569" s="5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G15569" s="3"/>
      <c r="AH15569" s="3"/>
      <c r="AI15569" s="3"/>
    </row>
    <row r="15570" spans="1:35" x14ac:dyDescent="0.25">
      <c r="A15570" s="2"/>
      <c r="B15570" s="5"/>
      <c r="C15570" s="5"/>
      <c r="D15570" s="5"/>
      <c r="E15570" s="5"/>
      <c r="F15570" s="5"/>
      <c r="G15570" s="5"/>
      <c r="H15570" s="5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G15570" s="3"/>
      <c r="AH15570" s="3"/>
      <c r="AI15570" s="3"/>
    </row>
    <row r="15571" spans="1:35" x14ac:dyDescent="0.25">
      <c r="A15571" s="2"/>
      <c r="B15571" s="5"/>
      <c r="C15571" s="5"/>
      <c r="D15571" s="5"/>
      <c r="E15571" s="5"/>
      <c r="F15571" s="5"/>
      <c r="G15571" s="5"/>
      <c r="H15571" s="5"/>
      <c r="I15571" s="5"/>
      <c r="J15571" s="5"/>
      <c r="K15571" s="5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G15571" s="3"/>
      <c r="AH15571" s="3"/>
      <c r="AI15571" s="3"/>
    </row>
    <row r="15572" spans="1:35" x14ac:dyDescent="0.25">
      <c r="A15572" s="2"/>
      <c r="B15572" s="5"/>
      <c r="C15572" s="5"/>
      <c r="D15572" s="5"/>
      <c r="E15572" s="5"/>
      <c r="F15572" s="5"/>
      <c r="G15572" s="5"/>
      <c r="H15572" s="5"/>
      <c r="I15572" s="5"/>
      <c r="J15572" s="5"/>
      <c r="K15572" s="5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G15572" s="3"/>
      <c r="AH15572" s="3"/>
      <c r="AI15572" s="3"/>
    </row>
    <row r="15573" spans="1:35" x14ac:dyDescent="0.25">
      <c r="A15573" s="2"/>
      <c r="B15573" s="5"/>
      <c r="C15573" s="5"/>
      <c r="D15573" s="5"/>
      <c r="E15573" s="5"/>
      <c r="F15573" s="5"/>
      <c r="G15573" s="5"/>
      <c r="H15573" s="5"/>
      <c r="I15573" s="5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G15573" s="3"/>
      <c r="AH15573" s="3"/>
      <c r="AI15573" s="3"/>
    </row>
    <row r="15574" spans="1:35" x14ac:dyDescent="0.25">
      <c r="A15574" s="2"/>
      <c r="B15574" s="5"/>
      <c r="C15574" s="5"/>
      <c r="D15574" s="5"/>
      <c r="E15574" s="5"/>
      <c r="F15574" s="5"/>
      <c r="G15574" s="5"/>
      <c r="H15574" s="5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G15574" s="3"/>
      <c r="AH15574" s="3"/>
      <c r="AI15574" s="3"/>
    </row>
    <row r="15575" spans="1:35" x14ac:dyDescent="0.25">
      <c r="A15575" s="2"/>
      <c r="B15575" s="5"/>
      <c r="C15575" s="5"/>
      <c r="D15575" s="5"/>
      <c r="E15575" s="5"/>
      <c r="F15575" s="5"/>
      <c r="G15575" s="5"/>
      <c r="H15575" s="5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G15575" s="3"/>
      <c r="AH15575" s="3"/>
      <c r="AI15575" s="3"/>
    </row>
    <row r="15576" spans="1:35" x14ac:dyDescent="0.25">
      <c r="A15576" s="2"/>
      <c r="B15576" s="5"/>
      <c r="C15576" s="5"/>
      <c r="D15576" s="5"/>
      <c r="E15576" s="5"/>
      <c r="F15576" s="5"/>
      <c r="G15576" s="5"/>
      <c r="H15576" s="5"/>
      <c r="I15576" s="5"/>
      <c r="J15576" s="5"/>
      <c r="K15576" s="5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3"/>
      <c r="AG15576" s="3"/>
      <c r="AH15576" s="3"/>
      <c r="AI15576" s="3"/>
    </row>
    <row r="15577" spans="1:35" x14ac:dyDescent="0.25">
      <c r="A15577" s="2"/>
      <c r="B15577" s="5"/>
      <c r="C15577" s="5"/>
      <c r="D15577" s="5"/>
      <c r="E15577" s="5"/>
      <c r="F15577" s="5"/>
      <c r="G15577" s="5"/>
      <c r="H15577" s="5"/>
      <c r="I15577" s="5"/>
      <c r="J15577" s="5"/>
      <c r="K15577" s="5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3"/>
      <c r="AG15577" s="3"/>
      <c r="AH15577" s="3"/>
      <c r="AI15577" s="3"/>
    </row>
    <row r="15578" spans="1:35" x14ac:dyDescent="0.25">
      <c r="A15578" s="2"/>
      <c r="B15578" s="5"/>
      <c r="C15578" s="5"/>
      <c r="D15578" s="5"/>
      <c r="E15578" s="5"/>
      <c r="F15578" s="5"/>
      <c r="G15578" s="5"/>
      <c r="H15578" s="5"/>
      <c r="I15578" s="5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3"/>
      <c r="AG15578" s="3"/>
      <c r="AH15578" s="3"/>
      <c r="AI15578" s="3"/>
    </row>
    <row r="15579" spans="1:35" x14ac:dyDescent="0.25">
      <c r="A15579" s="2"/>
      <c r="B15579" s="5"/>
      <c r="C15579" s="5"/>
      <c r="D15579" s="5"/>
      <c r="E15579" s="5"/>
      <c r="F15579" s="5"/>
      <c r="G15579" s="5"/>
      <c r="H15579" s="5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3"/>
      <c r="AG15579" s="3"/>
      <c r="AH15579" s="3"/>
      <c r="AI15579" s="3"/>
    </row>
    <row r="15580" spans="1:35" x14ac:dyDescent="0.25">
      <c r="A15580" s="2"/>
      <c r="B15580" s="5"/>
      <c r="C15580" s="5"/>
      <c r="D15580" s="5"/>
      <c r="E15580" s="5"/>
      <c r="F15580" s="5"/>
      <c r="G15580" s="5"/>
      <c r="H15580" s="5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3"/>
      <c r="AG15580" s="3"/>
      <c r="AH15580" s="3"/>
      <c r="AI15580" s="3"/>
    </row>
    <row r="15581" spans="1:35" x14ac:dyDescent="0.25">
      <c r="A15581" s="2"/>
      <c r="B15581" s="5"/>
      <c r="C15581" s="5"/>
      <c r="D15581" s="5"/>
      <c r="E15581" s="5"/>
      <c r="F15581" s="5"/>
      <c r="G15581" s="5"/>
      <c r="H15581" s="5"/>
      <c r="I15581" s="5"/>
      <c r="J15581" s="5"/>
      <c r="K15581" s="5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3"/>
      <c r="AG15581" s="3"/>
      <c r="AH15581" s="3"/>
      <c r="AI15581" s="3"/>
    </row>
    <row r="15582" spans="1:35" x14ac:dyDescent="0.25">
      <c r="A15582" s="2"/>
      <c r="B15582" s="5"/>
      <c r="C15582" s="5"/>
      <c r="D15582" s="5"/>
      <c r="E15582" s="5"/>
      <c r="F15582" s="5"/>
      <c r="G15582" s="5"/>
      <c r="H15582" s="5"/>
      <c r="I15582" s="5"/>
      <c r="J15582" s="5"/>
      <c r="K15582" s="5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3"/>
      <c r="AG15582" s="3"/>
      <c r="AH15582" s="3"/>
      <c r="AI15582" s="3"/>
    </row>
    <row r="15583" spans="1:35" x14ac:dyDescent="0.25">
      <c r="A15583" s="2"/>
      <c r="B15583" s="5"/>
      <c r="C15583" s="5"/>
      <c r="D15583" s="5"/>
      <c r="E15583" s="5"/>
      <c r="F15583" s="5"/>
      <c r="G15583" s="5"/>
      <c r="H15583" s="5"/>
      <c r="I15583" s="5"/>
      <c r="J15583" s="5"/>
      <c r="K15583" s="5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3"/>
      <c r="AG15583" s="3"/>
      <c r="AH15583" s="3"/>
      <c r="AI15583" s="3"/>
    </row>
    <row r="15584" spans="1:35" x14ac:dyDescent="0.25">
      <c r="A15584" s="2"/>
      <c r="B15584" s="5"/>
      <c r="C15584" s="5"/>
      <c r="D15584" s="5"/>
      <c r="E15584" s="5"/>
      <c r="F15584" s="5"/>
      <c r="G15584" s="5"/>
      <c r="H15584" s="5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3"/>
      <c r="AG15584" s="3"/>
      <c r="AH15584" s="3"/>
      <c r="AI15584" s="3"/>
    </row>
    <row r="15585" spans="1:35" x14ac:dyDescent="0.25">
      <c r="A15585" s="2"/>
      <c r="B15585" s="5"/>
      <c r="C15585" s="5"/>
      <c r="D15585" s="5"/>
      <c r="E15585" s="5"/>
      <c r="F15585" s="5"/>
      <c r="G15585" s="5"/>
      <c r="H15585" s="5"/>
      <c r="I15585" s="5"/>
      <c r="J15585" s="5"/>
      <c r="K15585" s="5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3"/>
      <c r="AG15585" s="3"/>
      <c r="AH15585" s="3"/>
      <c r="AI15585" s="3"/>
    </row>
    <row r="15586" spans="1:35" x14ac:dyDescent="0.25">
      <c r="A15586" s="2"/>
      <c r="B15586" s="5"/>
      <c r="C15586" s="5"/>
      <c r="D15586" s="5"/>
      <c r="E15586" s="5"/>
      <c r="F15586" s="5"/>
      <c r="G15586" s="5"/>
      <c r="H15586" s="5"/>
      <c r="I15586" s="5"/>
      <c r="J15586" s="5"/>
      <c r="K15586" s="5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3"/>
      <c r="AG15586" s="3"/>
      <c r="AH15586" s="3"/>
      <c r="AI15586" s="3"/>
    </row>
    <row r="15587" spans="1:35" x14ac:dyDescent="0.25">
      <c r="A15587" s="2"/>
      <c r="B15587" s="5"/>
      <c r="C15587" s="5"/>
      <c r="D15587" s="5"/>
      <c r="E15587" s="5"/>
      <c r="F15587" s="5"/>
      <c r="G15587" s="5"/>
      <c r="H15587" s="5"/>
      <c r="I15587" s="5"/>
      <c r="J15587" s="5"/>
      <c r="K15587" s="5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3"/>
      <c r="AG15587" s="3"/>
      <c r="AH15587" s="3"/>
      <c r="AI15587" s="3"/>
    </row>
    <row r="15588" spans="1:35" x14ac:dyDescent="0.25">
      <c r="A15588" s="2"/>
      <c r="B15588" s="5"/>
      <c r="C15588" s="5"/>
      <c r="D15588" s="5"/>
      <c r="E15588" s="5"/>
      <c r="F15588" s="5"/>
      <c r="G15588" s="5"/>
      <c r="H15588" s="5"/>
      <c r="I15588" s="5"/>
      <c r="J15588" s="5"/>
      <c r="K15588" s="5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3"/>
      <c r="AG15588" s="3"/>
      <c r="AH15588" s="3"/>
      <c r="AI15588" s="3"/>
    </row>
    <row r="15589" spans="1:35" x14ac:dyDescent="0.25">
      <c r="A15589" s="2"/>
      <c r="B15589" s="5"/>
      <c r="C15589" s="5"/>
      <c r="D15589" s="5"/>
      <c r="E15589" s="5"/>
      <c r="F15589" s="5"/>
      <c r="G15589" s="5"/>
      <c r="H15589" s="5"/>
      <c r="I15589" s="5"/>
      <c r="J15589" s="5"/>
      <c r="K15589" s="5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3"/>
      <c r="AG15589" s="3"/>
      <c r="AH15589" s="3"/>
      <c r="AI15589" s="3"/>
    </row>
    <row r="15590" spans="1:35" x14ac:dyDescent="0.25">
      <c r="A15590" s="2"/>
      <c r="B15590" s="5"/>
      <c r="C15590" s="5"/>
      <c r="D15590" s="5"/>
      <c r="E15590" s="5"/>
      <c r="F15590" s="5"/>
      <c r="G15590" s="5"/>
      <c r="H15590" s="5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3"/>
      <c r="AG15590" s="3"/>
      <c r="AH15590" s="3"/>
      <c r="AI15590" s="3"/>
    </row>
    <row r="15591" spans="1:35" x14ac:dyDescent="0.25">
      <c r="A15591" s="2"/>
      <c r="B15591" s="5"/>
      <c r="C15591" s="5"/>
      <c r="D15591" s="5"/>
      <c r="E15591" s="5"/>
      <c r="F15591" s="5"/>
      <c r="G15591" s="5"/>
      <c r="H15591" s="5"/>
      <c r="I15591" s="5"/>
      <c r="J15591" s="5"/>
      <c r="K15591" s="5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3"/>
      <c r="AG15591" s="3"/>
      <c r="AH15591" s="3"/>
      <c r="AI15591" s="3"/>
    </row>
    <row r="15592" spans="1:35" x14ac:dyDescent="0.25">
      <c r="A15592" s="2"/>
      <c r="B15592" s="5"/>
      <c r="C15592" s="5"/>
      <c r="D15592" s="5"/>
      <c r="E15592" s="5"/>
      <c r="F15592" s="5"/>
      <c r="G15592" s="5"/>
      <c r="H15592" s="5"/>
      <c r="I15592" s="5"/>
      <c r="J15592" s="5"/>
      <c r="K15592" s="5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3"/>
      <c r="AG15592" s="3"/>
      <c r="AH15592" s="3"/>
      <c r="AI15592" s="3"/>
    </row>
    <row r="15593" spans="1:35" x14ac:dyDescent="0.25">
      <c r="A15593" s="2"/>
      <c r="B15593" s="5"/>
      <c r="C15593" s="5"/>
      <c r="D15593" s="5"/>
      <c r="E15593" s="5"/>
      <c r="F15593" s="5"/>
      <c r="G15593" s="5"/>
      <c r="H15593" s="5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3"/>
      <c r="AG15593" s="3"/>
      <c r="AH15593" s="3"/>
      <c r="AI15593" s="3"/>
    </row>
    <row r="15594" spans="1:35" x14ac:dyDescent="0.25">
      <c r="A15594" s="2"/>
      <c r="B15594" s="5"/>
      <c r="C15594" s="5"/>
      <c r="D15594" s="5"/>
      <c r="E15594" s="5"/>
      <c r="F15594" s="5"/>
      <c r="G15594" s="5"/>
      <c r="H15594" s="5"/>
      <c r="I15594" s="5"/>
      <c r="J15594" s="5"/>
      <c r="K15594" s="5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3"/>
      <c r="AG15594" s="3"/>
      <c r="AH15594" s="3"/>
      <c r="AI15594" s="3"/>
    </row>
    <row r="15595" spans="1:35" x14ac:dyDescent="0.25">
      <c r="A15595" s="2"/>
      <c r="B15595" s="5"/>
      <c r="C15595" s="5"/>
      <c r="D15595" s="5"/>
      <c r="E15595" s="5"/>
      <c r="F15595" s="5"/>
      <c r="G15595" s="5"/>
      <c r="H15595" s="5"/>
      <c r="I15595" s="5"/>
      <c r="J15595" s="5"/>
      <c r="K15595" s="5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3"/>
      <c r="AG15595" s="3"/>
      <c r="AH15595" s="3"/>
      <c r="AI15595" s="3"/>
    </row>
    <row r="15596" spans="1:35" x14ac:dyDescent="0.25">
      <c r="A15596" s="2"/>
      <c r="B15596" s="5"/>
      <c r="C15596" s="5"/>
      <c r="D15596" s="5"/>
      <c r="E15596" s="5"/>
      <c r="F15596" s="5"/>
      <c r="G15596" s="5"/>
      <c r="H15596" s="5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3"/>
      <c r="AG15596" s="3"/>
      <c r="AH15596" s="3"/>
      <c r="AI15596" s="3"/>
    </row>
    <row r="15597" spans="1:35" x14ac:dyDescent="0.25">
      <c r="A15597" s="2"/>
      <c r="B15597" s="5"/>
      <c r="C15597" s="5"/>
      <c r="D15597" s="5"/>
      <c r="E15597" s="5"/>
      <c r="F15597" s="5"/>
      <c r="G15597" s="5"/>
      <c r="H15597" s="5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3"/>
      <c r="AG15597" s="3"/>
      <c r="AH15597" s="3"/>
      <c r="AI15597" s="3"/>
    </row>
    <row r="15598" spans="1:35" x14ac:dyDescent="0.25">
      <c r="A15598" s="2"/>
      <c r="B15598" s="5"/>
      <c r="C15598" s="5"/>
      <c r="D15598" s="5"/>
      <c r="E15598" s="5"/>
      <c r="F15598" s="5"/>
      <c r="G15598" s="5"/>
      <c r="H15598" s="5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3"/>
      <c r="AG15598" s="3"/>
      <c r="AH15598" s="3"/>
      <c r="AI15598" s="3"/>
    </row>
    <row r="15599" spans="1:35" x14ac:dyDescent="0.25">
      <c r="A15599" s="2"/>
      <c r="B15599" s="5"/>
      <c r="C15599" s="5"/>
      <c r="D15599" s="5"/>
      <c r="E15599" s="5"/>
      <c r="F15599" s="5"/>
      <c r="G15599" s="5"/>
      <c r="H15599" s="5"/>
      <c r="I15599" s="5"/>
      <c r="J15599" s="5"/>
      <c r="K15599" s="5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3"/>
      <c r="AG15599" s="3"/>
      <c r="AH15599" s="3"/>
      <c r="AI15599" s="3"/>
    </row>
    <row r="15600" spans="1:35" x14ac:dyDescent="0.25">
      <c r="A15600" s="2"/>
      <c r="B15600" s="5"/>
      <c r="C15600" s="5"/>
      <c r="D15600" s="5"/>
      <c r="E15600" s="5"/>
      <c r="F15600" s="5"/>
      <c r="G15600" s="5"/>
      <c r="H15600" s="5"/>
      <c r="I15600" s="5"/>
      <c r="J15600" s="5"/>
      <c r="K15600" s="5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3"/>
      <c r="AG15600" s="3"/>
      <c r="AH15600" s="3"/>
      <c r="AI15600" s="3"/>
    </row>
    <row r="15601" spans="1:35" x14ac:dyDescent="0.25">
      <c r="A15601" s="2"/>
      <c r="B15601" s="5"/>
      <c r="C15601" s="5"/>
      <c r="D15601" s="5"/>
      <c r="E15601" s="5"/>
      <c r="F15601" s="5"/>
      <c r="G15601" s="5"/>
      <c r="H15601" s="5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3"/>
      <c r="AG15601" s="3"/>
      <c r="AH15601" s="3"/>
      <c r="AI15601" s="3"/>
    </row>
    <row r="15602" spans="1:35" x14ac:dyDescent="0.25">
      <c r="A15602" s="2"/>
      <c r="B15602" s="5"/>
      <c r="C15602" s="5"/>
      <c r="D15602" s="5"/>
      <c r="E15602" s="5"/>
      <c r="F15602" s="5"/>
      <c r="G15602" s="5"/>
      <c r="H15602" s="5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3"/>
      <c r="AG15602" s="3"/>
      <c r="AH15602" s="3"/>
      <c r="AI15602" s="3"/>
    </row>
    <row r="15603" spans="1:35" x14ac:dyDescent="0.25">
      <c r="A15603" s="2"/>
      <c r="B15603" s="5"/>
      <c r="C15603" s="5"/>
      <c r="D15603" s="5"/>
      <c r="E15603" s="5"/>
      <c r="F15603" s="5"/>
      <c r="G15603" s="5"/>
      <c r="H15603" s="5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3"/>
      <c r="AG15603" s="3"/>
      <c r="AH15603" s="3"/>
      <c r="AI15603" s="3"/>
    </row>
    <row r="15604" spans="1:35" x14ac:dyDescent="0.25">
      <c r="A15604" s="2"/>
      <c r="B15604" s="5"/>
      <c r="C15604" s="5"/>
      <c r="D15604" s="5"/>
      <c r="E15604" s="5"/>
      <c r="F15604" s="5"/>
      <c r="G15604" s="5"/>
      <c r="H15604" s="5"/>
      <c r="I15604" s="5"/>
      <c r="J15604" s="5"/>
      <c r="K15604" s="5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3"/>
      <c r="AG15604" s="3"/>
      <c r="AH15604" s="3"/>
      <c r="AI15604" s="3"/>
    </row>
    <row r="15605" spans="1:35" x14ac:dyDescent="0.25">
      <c r="A15605" s="2"/>
      <c r="B15605" s="5"/>
      <c r="C15605" s="5"/>
      <c r="D15605" s="5"/>
      <c r="E15605" s="5"/>
      <c r="F15605" s="5"/>
      <c r="G15605" s="5"/>
      <c r="H15605" s="5"/>
      <c r="I15605" s="5"/>
      <c r="J15605" s="5"/>
      <c r="K15605" s="5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3"/>
      <c r="AG15605" s="3"/>
      <c r="AH15605" s="3"/>
      <c r="AI15605" s="3"/>
    </row>
    <row r="15606" spans="1:35" x14ac:dyDescent="0.25">
      <c r="A15606" s="2"/>
      <c r="B15606" s="5"/>
      <c r="C15606" s="5"/>
      <c r="D15606" s="5"/>
      <c r="E15606" s="5"/>
      <c r="F15606" s="5"/>
      <c r="G15606" s="5"/>
      <c r="H15606" s="5"/>
      <c r="I15606" s="5"/>
      <c r="J15606" s="3"/>
      <c r="K15606" s="5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3"/>
      <c r="AG15606" s="3"/>
      <c r="AH15606" s="3"/>
      <c r="AI15606" s="3"/>
    </row>
    <row r="15607" spans="1:35" x14ac:dyDescent="0.25">
      <c r="A15607" s="2"/>
      <c r="B15607" s="5"/>
      <c r="C15607" s="5"/>
      <c r="D15607" s="5"/>
      <c r="E15607" s="5"/>
      <c r="F15607" s="5"/>
      <c r="G15607" s="5"/>
      <c r="H15607" s="5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3"/>
      <c r="AG15607" s="3"/>
      <c r="AH15607" s="3"/>
      <c r="AI15607" s="3"/>
    </row>
    <row r="15608" spans="1:35" x14ac:dyDescent="0.25">
      <c r="A15608" s="2"/>
      <c r="B15608" s="5"/>
      <c r="C15608" s="5"/>
      <c r="D15608" s="5"/>
      <c r="E15608" s="5"/>
      <c r="F15608" s="5"/>
      <c r="G15608" s="5"/>
      <c r="H15608" s="5"/>
      <c r="I15608" s="5"/>
      <c r="J15608" s="5"/>
      <c r="K15608" s="5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3"/>
      <c r="AG15608" s="3"/>
      <c r="AH15608" s="3"/>
      <c r="AI15608" s="3"/>
    </row>
    <row r="15609" spans="1:35" x14ac:dyDescent="0.25">
      <c r="A15609" s="2"/>
      <c r="B15609" s="5"/>
      <c r="C15609" s="5"/>
      <c r="D15609" s="5"/>
      <c r="E15609" s="5"/>
      <c r="F15609" s="5"/>
      <c r="G15609" s="5"/>
      <c r="H15609" s="5"/>
      <c r="I15609" s="5"/>
      <c r="J15609" s="5"/>
      <c r="K15609" s="5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3"/>
      <c r="AG15609" s="3"/>
      <c r="AH15609" s="3"/>
      <c r="AI15609" s="3"/>
    </row>
    <row r="15610" spans="1:35" x14ac:dyDescent="0.25">
      <c r="A15610" s="2"/>
      <c r="B15610" s="5"/>
      <c r="C15610" s="5"/>
      <c r="D15610" s="5"/>
      <c r="E15610" s="5"/>
      <c r="F15610" s="5"/>
      <c r="G15610" s="5"/>
      <c r="H15610" s="5"/>
      <c r="I15610" s="5"/>
      <c r="J15610" s="5"/>
      <c r="K15610" s="5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3"/>
      <c r="AG15610" s="3"/>
      <c r="AH15610" s="3"/>
      <c r="AI15610" s="3"/>
    </row>
    <row r="15611" spans="1:35" x14ac:dyDescent="0.25">
      <c r="A15611" s="2"/>
      <c r="B15611" s="5"/>
      <c r="C15611" s="5"/>
      <c r="D15611" s="5"/>
      <c r="E15611" s="5"/>
      <c r="F15611" s="5"/>
      <c r="G15611" s="5"/>
      <c r="H15611" s="5"/>
      <c r="I15611" s="5"/>
      <c r="J15611" s="5"/>
      <c r="K15611" s="5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3"/>
      <c r="AG15611" s="3"/>
      <c r="AH15611" s="3"/>
      <c r="AI15611" s="3"/>
    </row>
    <row r="15612" spans="1:35" x14ac:dyDescent="0.25">
      <c r="A15612" s="2"/>
      <c r="B15612" s="5"/>
      <c r="C15612" s="5"/>
      <c r="D15612" s="5"/>
      <c r="E15612" s="5"/>
      <c r="F15612" s="5"/>
      <c r="G15612" s="5"/>
      <c r="H15612" s="5"/>
      <c r="I15612" s="5"/>
      <c r="J15612" s="5"/>
      <c r="K15612" s="5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3"/>
      <c r="AG15612" s="3"/>
      <c r="AH15612" s="3"/>
      <c r="AI15612" s="3"/>
    </row>
    <row r="15613" spans="1:35" x14ac:dyDescent="0.25">
      <c r="A15613" s="2"/>
      <c r="B15613" s="5"/>
      <c r="C15613" s="5"/>
      <c r="D15613" s="5"/>
      <c r="E15613" s="5"/>
      <c r="F15613" s="5"/>
      <c r="G15613" s="5"/>
      <c r="H15613" s="5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3"/>
      <c r="AG15613" s="3"/>
      <c r="AH15613" s="3"/>
      <c r="AI15613" s="3"/>
    </row>
    <row r="15614" spans="1:35" x14ac:dyDescent="0.25">
      <c r="A15614" s="2"/>
      <c r="B15614" s="5"/>
      <c r="C15614" s="5"/>
      <c r="D15614" s="5"/>
      <c r="E15614" s="5"/>
      <c r="F15614" s="5"/>
      <c r="G15614" s="5"/>
      <c r="H15614" s="5"/>
      <c r="I15614" s="5"/>
      <c r="J15614" s="5"/>
      <c r="K15614" s="5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3"/>
      <c r="AG15614" s="3"/>
      <c r="AH15614" s="3"/>
      <c r="AI15614" s="3"/>
    </row>
    <row r="15615" spans="1:35" x14ac:dyDescent="0.25">
      <c r="A15615" s="2"/>
      <c r="B15615" s="5"/>
      <c r="C15615" s="5"/>
      <c r="D15615" s="5"/>
      <c r="E15615" s="5"/>
      <c r="F15615" s="5"/>
      <c r="G15615" s="5"/>
      <c r="H15615" s="5"/>
      <c r="I15615" s="5"/>
      <c r="J15615" s="5"/>
      <c r="K15615" s="5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3"/>
      <c r="AG15615" s="3"/>
      <c r="AH15615" s="3"/>
      <c r="AI15615" s="3"/>
    </row>
    <row r="15616" spans="1:35" x14ac:dyDescent="0.25">
      <c r="A15616" s="2"/>
      <c r="B15616" s="5"/>
      <c r="C15616" s="5"/>
      <c r="D15616" s="5"/>
      <c r="E15616" s="5"/>
      <c r="F15616" s="5"/>
      <c r="G15616" s="5"/>
      <c r="H15616" s="5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3"/>
      <c r="AG15616" s="3"/>
      <c r="AH15616" s="3"/>
      <c r="AI15616" s="3"/>
    </row>
    <row r="15617" spans="1:35" x14ac:dyDescent="0.25">
      <c r="A15617" s="2"/>
      <c r="B15617" s="5"/>
      <c r="C15617" s="5"/>
      <c r="D15617" s="5"/>
      <c r="E15617" s="5"/>
      <c r="F15617" s="5"/>
      <c r="G15617" s="5"/>
      <c r="H15617" s="5"/>
      <c r="I15617" s="5"/>
      <c r="J15617" s="3"/>
      <c r="K15617" s="5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3"/>
      <c r="AG15617" s="3"/>
      <c r="AH15617" s="3"/>
      <c r="AI15617" s="3"/>
    </row>
    <row r="15618" spans="1:35" x14ac:dyDescent="0.25">
      <c r="A15618" s="2"/>
      <c r="B15618" s="5"/>
      <c r="C15618" s="5"/>
      <c r="D15618" s="5"/>
      <c r="E15618" s="5"/>
      <c r="F15618" s="5"/>
      <c r="G15618" s="5"/>
      <c r="H15618" s="5"/>
      <c r="I15618" s="5"/>
      <c r="J15618" s="5"/>
      <c r="K15618" s="5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3"/>
      <c r="AG15618" s="3"/>
      <c r="AH15618" s="3"/>
      <c r="AI15618" s="3"/>
    </row>
    <row r="15619" spans="1:35" x14ac:dyDescent="0.25">
      <c r="A15619" s="2"/>
      <c r="B15619" s="5"/>
      <c r="C15619" s="5"/>
      <c r="D15619" s="5"/>
      <c r="E15619" s="5"/>
      <c r="F15619" s="5"/>
      <c r="G15619" s="5"/>
      <c r="H15619" s="5"/>
      <c r="I15619" s="5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3"/>
      <c r="AG15619" s="3"/>
      <c r="AH15619" s="3"/>
      <c r="AI15619" s="3"/>
    </row>
    <row r="15620" spans="1:35" x14ac:dyDescent="0.25">
      <c r="A15620" s="2"/>
      <c r="B15620" s="5"/>
      <c r="C15620" s="5"/>
      <c r="D15620" s="5"/>
      <c r="E15620" s="5"/>
      <c r="F15620" s="5"/>
      <c r="G15620" s="5"/>
      <c r="H15620" s="5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3"/>
      <c r="AG15620" s="3"/>
      <c r="AH15620" s="3"/>
      <c r="AI15620" s="3"/>
    </row>
    <row r="15621" spans="1:35" x14ac:dyDescent="0.25">
      <c r="A15621" s="2"/>
      <c r="B15621" s="5"/>
      <c r="C15621" s="5"/>
      <c r="D15621" s="5"/>
      <c r="E15621" s="5"/>
      <c r="F15621" s="5"/>
      <c r="G15621" s="5"/>
      <c r="H15621" s="5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3"/>
      <c r="AG15621" s="3"/>
      <c r="AH15621" s="3"/>
      <c r="AI15621" s="3"/>
    </row>
    <row r="15622" spans="1:35" x14ac:dyDescent="0.25">
      <c r="A15622" s="2"/>
      <c r="B15622" s="5"/>
      <c r="C15622" s="5"/>
      <c r="D15622" s="5"/>
      <c r="E15622" s="5"/>
      <c r="F15622" s="5"/>
      <c r="G15622" s="5"/>
      <c r="H15622" s="5"/>
      <c r="I15622" s="5"/>
      <c r="J15622" s="3"/>
      <c r="K15622" s="5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3"/>
      <c r="AG15622" s="3"/>
      <c r="AH15622" s="3"/>
      <c r="AI15622" s="3"/>
    </row>
    <row r="15623" spans="1:35" x14ac:dyDescent="0.25">
      <c r="A15623" s="2"/>
      <c r="B15623" s="5"/>
      <c r="C15623" s="5"/>
      <c r="D15623" s="5"/>
      <c r="E15623" s="5"/>
      <c r="F15623" s="5"/>
      <c r="G15623" s="5"/>
      <c r="H15623" s="5"/>
      <c r="I15623" s="5"/>
      <c r="J15623" s="5"/>
      <c r="K15623" s="5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3"/>
      <c r="AG15623" s="3"/>
      <c r="AH15623" s="3"/>
      <c r="AI15623" s="3"/>
    </row>
    <row r="15624" spans="1:35" x14ac:dyDescent="0.25">
      <c r="A15624" s="2"/>
      <c r="B15624" s="5"/>
      <c r="C15624" s="5"/>
      <c r="D15624" s="5"/>
      <c r="E15624" s="5"/>
      <c r="F15624" s="5"/>
      <c r="G15624" s="5"/>
      <c r="H15624" s="5"/>
      <c r="I15624" s="5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3"/>
      <c r="AG15624" s="3"/>
      <c r="AH15624" s="3"/>
      <c r="AI15624" s="3"/>
    </row>
    <row r="15625" spans="1:35" x14ac:dyDescent="0.25">
      <c r="A15625" s="2"/>
      <c r="B15625" s="5"/>
      <c r="C15625" s="5"/>
      <c r="D15625" s="5"/>
      <c r="E15625" s="5"/>
      <c r="F15625" s="5"/>
      <c r="G15625" s="5"/>
      <c r="H15625" s="5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3"/>
      <c r="AG15625" s="3"/>
      <c r="AH15625" s="3"/>
      <c r="AI15625" s="3"/>
    </row>
    <row r="15626" spans="1:35" x14ac:dyDescent="0.25">
      <c r="A15626" s="2"/>
      <c r="B15626" s="5"/>
      <c r="C15626" s="5"/>
      <c r="D15626" s="5"/>
      <c r="E15626" s="5"/>
      <c r="F15626" s="5"/>
      <c r="G15626" s="5"/>
      <c r="H15626" s="5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3"/>
      <c r="AG15626" s="3"/>
      <c r="AH15626" s="3"/>
      <c r="AI15626" s="3"/>
    </row>
    <row r="15627" spans="1:35" x14ac:dyDescent="0.25">
      <c r="A15627" s="2"/>
      <c r="B15627" s="5"/>
      <c r="C15627" s="5"/>
      <c r="D15627" s="5"/>
      <c r="E15627" s="5"/>
      <c r="F15627" s="5"/>
      <c r="G15627" s="5"/>
      <c r="H15627" s="5"/>
      <c r="I15627" s="5"/>
      <c r="J15627" s="3"/>
      <c r="K15627" s="5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3"/>
      <c r="AG15627" s="3"/>
      <c r="AH15627" s="3"/>
      <c r="AI15627" s="3"/>
    </row>
    <row r="15628" spans="1:35" x14ac:dyDescent="0.25">
      <c r="A15628" s="2"/>
      <c r="B15628" s="5"/>
      <c r="C15628" s="5"/>
      <c r="D15628" s="5"/>
      <c r="E15628" s="5"/>
      <c r="F15628" s="5"/>
      <c r="G15628" s="5"/>
      <c r="H15628" s="5"/>
      <c r="I15628" s="5"/>
      <c r="J15628" s="5"/>
      <c r="K15628" s="5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3"/>
      <c r="AG15628" s="3"/>
      <c r="AH15628" s="3"/>
      <c r="AI15628" s="3"/>
    </row>
    <row r="15629" spans="1:35" x14ac:dyDescent="0.25">
      <c r="A15629" s="2"/>
      <c r="B15629" s="5"/>
      <c r="C15629" s="5"/>
      <c r="D15629" s="5"/>
      <c r="E15629" s="5"/>
      <c r="F15629" s="5"/>
      <c r="G15629" s="5"/>
      <c r="H15629" s="5"/>
      <c r="I15629" s="5"/>
      <c r="J15629" s="5"/>
      <c r="K15629" s="5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3"/>
      <c r="AG15629" s="3"/>
      <c r="AH15629" s="3"/>
      <c r="AI15629" s="3"/>
    </row>
    <row r="15630" spans="1:35" x14ac:dyDescent="0.25">
      <c r="A15630" s="2"/>
      <c r="B15630" s="5"/>
      <c r="C15630" s="5"/>
      <c r="D15630" s="5"/>
      <c r="E15630" s="5"/>
      <c r="F15630" s="5"/>
      <c r="G15630" s="5"/>
      <c r="H15630" s="5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3"/>
      <c r="AG15630" s="3"/>
      <c r="AH15630" s="3"/>
      <c r="AI15630" s="3"/>
    </row>
    <row r="15631" spans="1:35" x14ac:dyDescent="0.25">
      <c r="A15631" s="2"/>
      <c r="B15631" s="5"/>
      <c r="C15631" s="5"/>
      <c r="D15631" s="5"/>
      <c r="E15631" s="5"/>
      <c r="F15631" s="5"/>
      <c r="G15631" s="5"/>
      <c r="H15631" s="5"/>
      <c r="I15631" s="5"/>
      <c r="J15631" s="5"/>
      <c r="K15631" s="5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3"/>
      <c r="AG15631" s="3"/>
      <c r="AH15631" s="3"/>
      <c r="AI15631" s="3"/>
    </row>
    <row r="15632" spans="1:35" x14ac:dyDescent="0.25">
      <c r="A15632" s="2"/>
      <c r="B15632" s="5"/>
      <c r="C15632" s="5"/>
      <c r="D15632" s="5"/>
      <c r="E15632" s="5"/>
      <c r="F15632" s="5"/>
      <c r="G15632" s="5"/>
      <c r="H15632" s="5"/>
      <c r="I15632" s="5"/>
      <c r="J15632" s="5"/>
      <c r="K15632" s="5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3"/>
      <c r="AG15632" s="3"/>
      <c r="AH15632" s="3"/>
      <c r="AI15632" s="3"/>
    </row>
    <row r="15633" spans="1:35" x14ac:dyDescent="0.25">
      <c r="A15633" s="2"/>
      <c r="B15633" s="5"/>
      <c r="C15633" s="5"/>
      <c r="D15633" s="5"/>
      <c r="E15633" s="5"/>
      <c r="F15633" s="5"/>
      <c r="G15633" s="5"/>
      <c r="H15633" s="5"/>
      <c r="I15633" s="5"/>
      <c r="J15633" s="5"/>
      <c r="K15633" s="5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3"/>
      <c r="AG15633" s="3"/>
      <c r="AH15633" s="3"/>
      <c r="AI15633" s="3"/>
    </row>
    <row r="15634" spans="1:35" x14ac:dyDescent="0.25">
      <c r="A15634" s="2"/>
      <c r="B15634" s="5"/>
      <c r="C15634" s="5"/>
      <c r="D15634" s="5"/>
      <c r="E15634" s="5"/>
      <c r="F15634" s="5"/>
      <c r="G15634" s="5"/>
      <c r="H15634" s="5"/>
      <c r="I15634" s="5"/>
      <c r="J15634" s="5"/>
      <c r="K15634" s="5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3"/>
      <c r="AG15634" s="3"/>
      <c r="AH15634" s="3"/>
      <c r="AI15634" s="3"/>
    </row>
    <row r="15635" spans="1:35" x14ac:dyDescent="0.25">
      <c r="A15635" s="2"/>
      <c r="B15635" s="5"/>
      <c r="C15635" s="5"/>
      <c r="D15635" s="5"/>
      <c r="E15635" s="5"/>
      <c r="F15635" s="5"/>
      <c r="G15635" s="5"/>
      <c r="H15635" s="5"/>
      <c r="I15635" s="5"/>
      <c r="J15635" s="5"/>
      <c r="K15635" s="5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3"/>
      <c r="AG15635" s="3"/>
      <c r="AH15635" s="3"/>
      <c r="AI15635" s="3"/>
    </row>
    <row r="15636" spans="1:35" x14ac:dyDescent="0.25">
      <c r="A15636" s="2"/>
      <c r="B15636" s="5"/>
      <c r="C15636" s="5"/>
      <c r="D15636" s="5"/>
      <c r="E15636" s="5"/>
      <c r="F15636" s="5"/>
      <c r="G15636" s="5"/>
      <c r="H15636" s="5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3"/>
      <c r="AG15636" s="3"/>
      <c r="AH15636" s="3"/>
      <c r="AI15636" s="3"/>
    </row>
    <row r="15637" spans="1:35" x14ac:dyDescent="0.25">
      <c r="A15637" s="2"/>
      <c r="B15637" s="5"/>
      <c r="C15637" s="5"/>
      <c r="D15637" s="5"/>
      <c r="E15637" s="5"/>
      <c r="F15637" s="5"/>
      <c r="G15637" s="5"/>
      <c r="H15637" s="5"/>
      <c r="I15637" s="5"/>
      <c r="J15637" s="5"/>
      <c r="K15637" s="5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3"/>
      <c r="AG15637" s="3"/>
      <c r="AH15637" s="3"/>
      <c r="AI15637" s="3"/>
    </row>
    <row r="15638" spans="1:35" x14ac:dyDescent="0.25">
      <c r="A15638" s="2"/>
      <c r="B15638" s="5"/>
      <c r="C15638" s="5"/>
      <c r="D15638" s="5"/>
      <c r="E15638" s="5"/>
      <c r="F15638" s="5"/>
      <c r="G15638" s="5"/>
      <c r="H15638" s="5"/>
      <c r="I15638" s="5"/>
      <c r="J15638" s="5"/>
      <c r="K15638" s="5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3"/>
      <c r="AG15638" s="3"/>
      <c r="AH15638" s="3"/>
      <c r="AI15638" s="3"/>
    </row>
    <row r="15639" spans="1:35" x14ac:dyDescent="0.25">
      <c r="A15639" s="2"/>
      <c r="B15639" s="5"/>
      <c r="C15639" s="5"/>
      <c r="D15639" s="5"/>
      <c r="E15639" s="5"/>
      <c r="F15639" s="5"/>
      <c r="G15639" s="5"/>
      <c r="H15639" s="5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3"/>
      <c r="AG15639" s="3"/>
      <c r="AH15639" s="3"/>
      <c r="AI15639" s="3"/>
    </row>
    <row r="15640" spans="1:35" x14ac:dyDescent="0.25">
      <c r="A15640" s="2"/>
      <c r="B15640" s="5"/>
      <c r="C15640" s="5"/>
      <c r="D15640" s="5"/>
      <c r="E15640" s="5"/>
      <c r="F15640" s="5"/>
      <c r="G15640" s="5"/>
      <c r="H15640" s="5"/>
      <c r="I15640" s="5"/>
      <c r="J15640" s="3"/>
      <c r="K15640" s="5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3"/>
      <c r="AG15640" s="3"/>
      <c r="AH15640" s="3"/>
      <c r="AI15640" s="3"/>
    </row>
    <row r="15641" spans="1:35" x14ac:dyDescent="0.25">
      <c r="A15641" s="2"/>
      <c r="B15641" s="5"/>
      <c r="C15641" s="5"/>
      <c r="D15641" s="5"/>
      <c r="E15641" s="5"/>
      <c r="F15641" s="5"/>
      <c r="G15641" s="5"/>
      <c r="H15641" s="5"/>
      <c r="I15641" s="5"/>
      <c r="J15641" s="5"/>
      <c r="K15641" s="5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3"/>
      <c r="AG15641" s="3"/>
      <c r="AH15641" s="3"/>
      <c r="AI15641" s="3"/>
    </row>
    <row r="15642" spans="1:35" x14ac:dyDescent="0.25">
      <c r="A15642" s="2"/>
      <c r="B15642" s="5"/>
      <c r="C15642" s="5"/>
      <c r="D15642" s="5"/>
      <c r="E15642" s="5"/>
      <c r="F15642" s="5"/>
      <c r="G15642" s="5"/>
      <c r="H15642" s="5"/>
      <c r="I15642" s="5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3"/>
      <c r="AG15642" s="3"/>
      <c r="AH15642" s="3"/>
      <c r="AI15642" s="3"/>
    </row>
    <row r="15643" spans="1:35" x14ac:dyDescent="0.25">
      <c r="A15643" s="2"/>
      <c r="B15643" s="5"/>
      <c r="C15643" s="5"/>
      <c r="D15643" s="5"/>
      <c r="E15643" s="5"/>
      <c r="F15643" s="5"/>
      <c r="G15643" s="5"/>
      <c r="H15643" s="5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3"/>
      <c r="AG15643" s="3"/>
      <c r="AH15643" s="3"/>
      <c r="AI15643" s="3"/>
    </row>
    <row r="15644" spans="1:35" x14ac:dyDescent="0.25">
      <c r="A15644" s="2"/>
      <c r="B15644" s="5"/>
      <c r="C15644" s="5"/>
      <c r="D15644" s="5"/>
      <c r="E15644" s="5"/>
      <c r="F15644" s="5"/>
      <c r="G15644" s="5"/>
      <c r="H15644" s="5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3"/>
      <c r="AG15644" s="3"/>
      <c r="AH15644" s="3"/>
      <c r="AI15644" s="3"/>
    </row>
    <row r="15645" spans="1:35" x14ac:dyDescent="0.25">
      <c r="A15645" s="2"/>
      <c r="B15645" s="5"/>
      <c r="C15645" s="5"/>
      <c r="D15645" s="5"/>
      <c r="E15645" s="5"/>
      <c r="F15645" s="5"/>
      <c r="G15645" s="5"/>
      <c r="H15645" s="5"/>
      <c r="I15645" s="5"/>
      <c r="J15645" s="3"/>
      <c r="K15645" s="5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3"/>
      <c r="AG15645" s="3"/>
      <c r="AH15645" s="3"/>
      <c r="AI15645" s="3"/>
    </row>
    <row r="15646" spans="1:35" x14ac:dyDescent="0.25">
      <c r="A15646" s="2"/>
      <c r="B15646" s="5"/>
      <c r="C15646" s="5"/>
      <c r="D15646" s="5"/>
      <c r="E15646" s="5"/>
      <c r="F15646" s="5"/>
      <c r="G15646" s="5"/>
      <c r="H15646" s="5"/>
      <c r="I15646" s="5"/>
      <c r="J15646" s="5"/>
      <c r="K15646" s="5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3"/>
      <c r="AG15646" s="3"/>
      <c r="AH15646" s="3"/>
      <c r="AI15646" s="3"/>
    </row>
    <row r="15647" spans="1:35" x14ac:dyDescent="0.25">
      <c r="A15647" s="2"/>
      <c r="B15647" s="5"/>
      <c r="C15647" s="5"/>
      <c r="D15647" s="5"/>
      <c r="E15647" s="5"/>
      <c r="F15647" s="5"/>
      <c r="G15647" s="5"/>
      <c r="H15647" s="5"/>
      <c r="I15647" s="5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3"/>
      <c r="AG15647" s="3"/>
      <c r="AH15647" s="3"/>
      <c r="AI15647" s="3"/>
    </row>
    <row r="15648" spans="1:35" x14ac:dyDescent="0.25">
      <c r="A15648" s="2"/>
      <c r="B15648" s="5"/>
      <c r="C15648" s="5"/>
      <c r="D15648" s="5"/>
      <c r="E15648" s="5"/>
      <c r="F15648" s="5"/>
      <c r="G15648" s="5"/>
      <c r="H15648" s="5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3"/>
      <c r="AG15648" s="3"/>
      <c r="AH15648" s="3"/>
      <c r="AI15648" s="3"/>
    </row>
    <row r="15649" spans="1:35" x14ac:dyDescent="0.25">
      <c r="A15649" s="2"/>
      <c r="B15649" s="5"/>
      <c r="C15649" s="5"/>
      <c r="D15649" s="5"/>
      <c r="E15649" s="5"/>
      <c r="F15649" s="5"/>
      <c r="G15649" s="5"/>
      <c r="H15649" s="5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3"/>
      <c r="AG15649" s="3"/>
      <c r="AH15649" s="3"/>
      <c r="AI15649" s="3"/>
    </row>
    <row r="15650" spans="1:35" x14ac:dyDescent="0.25">
      <c r="A15650" s="2"/>
      <c r="B15650" s="5"/>
      <c r="C15650" s="5"/>
      <c r="D15650" s="5"/>
      <c r="E15650" s="5"/>
      <c r="F15650" s="5"/>
      <c r="G15650" s="5"/>
      <c r="H15650" s="5"/>
      <c r="I15650" s="5"/>
      <c r="J15650" s="3"/>
      <c r="K15650" s="5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3"/>
      <c r="AG15650" s="3"/>
      <c r="AH15650" s="3"/>
      <c r="AI15650" s="3"/>
    </row>
    <row r="15651" spans="1:35" x14ac:dyDescent="0.25">
      <c r="A15651" s="2"/>
      <c r="B15651" s="5"/>
      <c r="C15651" s="5"/>
      <c r="D15651" s="5"/>
      <c r="E15651" s="5"/>
      <c r="F15651" s="5"/>
      <c r="G15651" s="5"/>
      <c r="H15651" s="5"/>
      <c r="I15651" s="5"/>
      <c r="J15651" s="5"/>
      <c r="K15651" s="5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3"/>
      <c r="AG15651" s="3"/>
      <c r="AH15651" s="3"/>
      <c r="AI15651" s="3"/>
    </row>
    <row r="15652" spans="1:35" x14ac:dyDescent="0.25">
      <c r="A15652" s="2"/>
      <c r="B15652" s="5"/>
      <c r="C15652" s="5"/>
      <c r="D15652" s="5"/>
      <c r="E15652" s="5"/>
      <c r="F15652" s="5"/>
      <c r="G15652" s="5"/>
      <c r="H15652" s="5"/>
      <c r="I15652" s="5"/>
      <c r="J15652" s="5"/>
      <c r="K15652" s="5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3"/>
      <c r="AG15652" s="3"/>
      <c r="AH15652" s="3"/>
      <c r="AI15652" s="3"/>
    </row>
    <row r="15653" spans="1:35" x14ac:dyDescent="0.25">
      <c r="A15653" s="2"/>
      <c r="B15653" s="5"/>
      <c r="C15653" s="5"/>
      <c r="D15653" s="5"/>
      <c r="E15653" s="5"/>
      <c r="F15653" s="5"/>
      <c r="G15653" s="5"/>
      <c r="H15653" s="5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3"/>
      <c r="AG15653" s="3"/>
      <c r="AH15653" s="3"/>
      <c r="AI15653" s="3"/>
    </row>
    <row r="15654" spans="1:35" x14ac:dyDescent="0.25">
      <c r="A15654" s="2"/>
      <c r="B15654" s="5"/>
      <c r="C15654" s="5"/>
      <c r="D15654" s="5"/>
      <c r="E15654" s="5"/>
      <c r="F15654" s="5"/>
      <c r="G15654" s="5"/>
      <c r="H15654" s="5"/>
      <c r="I15654" s="5"/>
      <c r="J15654" s="5"/>
      <c r="K15654" s="5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3"/>
      <c r="AG15654" s="3"/>
      <c r="AH15654" s="3"/>
      <c r="AI15654" s="3"/>
    </row>
    <row r="15655" spans="1:35" x14ac:dyDescent="0.25">
      <c r="A15655" s="2"/>
      <c r="B15655" s="5"/>
      <c r="C15655" s="5"/>
      <c r="D15655" s="5"/>
      <c r="E15655" s="5"/>
      <c r="F15655" s="5"/>
      <c r="G15655" s="5"/>
      <c r="H15655" s="5"/>
      <c r="I15655" s="5"/>
      <c r="J15655" s="5"/>
      <c r="K15655" s="5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3"/>
      <c r="AG15655" s="3"/>
      <c r="AH15655" s="3"/>
      <c r="AI15655" s="3"/>
    </row>
    <row r="15656" spans="1:35" x14ac:dyDescent="0.25">
      <c r="A15656" s="2"/>
      <c r="B15656" s="5"/>
      <c r="C15656" s="5"/>
      <c r="D15656" s="5"/>
      <c r="E15656" s="5"/>
      <c r="F15656" s="5"/>
      <c r="G15656" s="5"/>
      <c r="H15656" s="5"/>
      <c r="I15656" s="5"/>
      <c r="J15656" s="5"/>
      <c r="K15656" s="5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3"/>
      <c r="AG15656" s="3"/>
      <c r="AH15656" s="3"/>
      <c r="AI15656" s="3"/>
    </row>
    <row r="15657" spans="1:35" x14ac:dyDescent="0.25">
      <c r="A15657" s="2"/>
      <c r="B15657" s="5"/>
      <c r="C15657" s="5"/>
      <c r="D15657" s="5"/>
      <c r="E15657" s="5"/>
      <c r="F15657" s="5"/>
      <c r="G15657" s="5"/>
      <c r="H15657" s="5"/>
      <c r="I15657" s="5"/>
      <c r="J15657" s="5"/>
      <c r="K15657" s="5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3"/>
      <c r="AG15657" s="3"/>
      <c r="AH15657" s="3"/>
      <c r="AI15657" s="3"/>
    </row>
    <row r="15658" spans="1:35" x14ac:dyDescent="0.25">
      <c r="A15658" s="2"/>
      <c r="B15658" s="5"/>
      <c r="C15658" s="5"/>
      <c r="D15658" s="5"/>
      <c r="E15658" s="5"/>
      <c r="F15658" s="5"/>
      <c r="G15658" s="5"/>
      <c r="H15658" s="5"/>
      <c r="I15658" s="5"/>
      <c r="J15658" s="5"/>
      <c r="K15658" s="5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3"/>
      <c r="AG15658" s="3"/>
      <c r="AH15658" s="3"/>
      <c r="AI15658" s="3"/>
    </row>
    <row r="15659" spans="1:35" x14ac:dyDescent="0.25">
      <c r="A15659" s="2"/>
      <c r="B15659" s="5"/>
      <c r="C15659" s="5"/>
      <c r="D15659" s="5"/>
      <c r="E15659" s="5"/>
      <c r="F15659" s="5"/>
      <c r="G15659" s="5"/>
      <c r="H15659" s="5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3"/>
      <c r="AG15659" s="3"/>
      <c r="AH15659" s="3"/>
      <c r="AI15659" s="3"/>
    </row>
    <row r="15660" spans="1:35" x14ac:dyDescent="0.25">
      <c r="A15660" s="2"/>
      <c r="B15660" s="5"/>
      <c r="C15660" s="5"/>
      <c r="D15660" s="5"/>
      <c r="E15660" s="5"/>
      <c r="F15660" s="5"/>
      <c r="G15660" s="5"/>
      <c r="H15660" s="5"/>
      <c r="I15660" s="5"/>
      <c r="J15660" s="5"/>
      <c r="K15660" s="5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3"/>
      <c r="AG15660" s="3"/>
      <c r="AH15660" s="3"/>
      <c r="AI15660" s="3"/>
    </row>
    <row r="15661" spans="1:35" x14ac:dyDescent="0.25">
      <c r="A15661" s="2"/>
      <c r="B15661" s="5"/>
      <c r="C15661" s="5"/>
      <c r="D15661" s="5"/>
      <c r="E15661" s="5"/>
      <c r="F15661" s="5"/>
      <c r="G15661" s="5"/>
      <c r="H15661" s="5"/>
      <c r="I15661" s="5"/>
      <c r="J15661" s="5"/>
      <c r="K15661" s="5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3"/>
      <c r="AG15661" s="3"/>
      <c r="AH15661" s="3"/>
      <c r="AI15661" s="3"/>
    </row>
    <row r="15662" spans="1:35" x14ac:dyDescent="0.25">
      <c r="A15662" s="2"/>
      <c r="B15662" s="5"/>
      <c r="C15662" s="5"/>
      <c r="D15662" s="5"/>
      <c r="E15662" s="5"/>
      <c r="F15662" s="5"/>
      <c r="G15662" s="5"/>
      <c r="H15662" s="5"/>
      <c r="I15662" s="5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3"/>
      <c r="AG15662" s="3"/>
      <c r="AH15662" s="3"/>
      <c r="AI15662" s="3"/>
    </row>
    <row r="15663" spans="1:35" x14ac:dyDescent="0.25">
      <c r="A15663" s="2"/>
      <c r="B15663" s="5"/>
      <c r="C15663" s="5"/>
      <c r="D15663" s="5"/>
      <c r="E15663" s="5"/>
      <c r="F15663" s="5"/>
      <c r="G15663" s="5"/>
      <c r="H15663" s="5"/>
      <c r="I15663" s="5"/>
      <c r="J15663" s="5"/>
      <c r="K15663" s="5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3"/>
      <c r="AG15663" s="3"/>
      <c r="AH15663" s="3"/>
      <c r="AI15663" s="3"/>
    </row>
    <row r="15664" spans="1:35" x14ac:dyDescent="0.25">
      <c r="A15664" s="2"/>
      <c r="B15664" s="5"/>
      <c r="C15664" s="5"/>
      <c r="D15664" s="5"/>
      <c r="E15664" s="5"/>
      <c r="F15664" s="5"/>
      <c r="G15664" s="5"/>
      <c r="H15664" s="5"/>
      <c r="I15664" s="5"/>
      <c r="J15664" s="5"/>
      <c r="K15664" s="5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3"/>
      <c r="AG15664" s="3"/>
      <c r="AH15664" s="3"/>
      <c r="AI15664" s="3"/>
    </row>
    <row r="15665" spans="1:35" x14ac:dyDescent="0.25">
      <c r="A15665" s="2"/>
      <c r="B15665" s="5"/>
      <c r="C15665" s="5"/>
      <c r="D15665" s="5"/>
      <c r="E15665" s="5"/>
      <c r="F15665" s="5"/>
      <c r="G15665" s="5"/>
      <c r="H15665" s="5"/>
      <c r="I15665" s="5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3"/>
      <c r="AG15665" s="3"/>
      <c r="AH15665" s="3"/>
      <c r="AI15665" s="3"/>
    </row>
    <row r="15666" spans="1:35" x14ac:dyDescent="0.25">
      <c r="A15666" s="2"/>
      <c r="B15666" s="5"/>
      <c r="C15666" s="5"/>
      <c r="D15666" s="5"/>
      <c r="E15666" s="5"/>
      <c r="F15666" s="5"/>
      <c r="G15666" s="5"/>
      <c r="H15666" s="5"/>
      <c r="I15666" s="5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3"/>
      <c r="AG15666" s="3"/>
      <c r="AH15666" s="3"/>
      <c r="AI15666" s="3"/>
    </row>
    <row r="15667" spans="1:35" x14ac:dyDescent="0.25">
      <c r="A15667" s="2"/>
      <c r="B15667" s="5"/>
      <c r="C15667" s="5"/>
      <c r="D15667" s="5"/>
      <c r="E15667" s="5"/>
      <c r="F15667" s="5"/>
      <c r="G15667" s="5"/>
      <c r="H15667" s="5"/>
      <c r="I15667" s="5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3"/>
      <c r="AG15667" s="3"/>
      <c r="AH15667" s="3"/>
      <c r="AI15667" s="3"/>
    </row>
    <row r="15668" spans="1:35" x14ac:dyDescent="0.25">
      <c r="A15668" s="2"/>
      <c r="B15668" s="5"/>
      <c r="C15668" s="5"/>
      <c r="D15668" s="5"/>
      <c r="E15668" s="5"/>
      <c r="F15668" s="5"/>
      <c r="G15668" s="5"/>
      <c r="H15668" s="5"/>
      <c r="I15668" s="5"/>
      <c r="J15668" s="5"/>
      <c r="K15668" s="5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3"/>
      <c r="AG15668" s="3"/>
      <c r="AH15668" s="3"/>
      <c r="AI15668" s="3"/>
    </row>
    <row r="15669" spans="1:35" x14ac:dyDescent="0.25">
      <c r="A15669" s="2"/>
      <c r="B15669" s="5"/>
      <c r="C15669" s="5"/>
      <c r="D15669" s="5"/>
      <c r="E15669" s="5"/>
      <c r="F15669" s="5"/>
      <c r="G15669" s="5"/>
      <c r="H15669" s="5"/>
      <c r="I15669" s="5"/>
      <c r="J15669" s="5"/>
      <c r="K15669" s="5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3"/>
      <c r="AG15669" s="3"/>
      <c r="AH15669" s="3"/>
      <c r="AI15669" s="3"/>
    </row>
    <row r="15670" spans="1:35" x14ac:dyDescent="0.25">
      <c r="A15670" s="2"/>
      <c r="B15670" s="5"/>
      <c r="C15670" s="5"/>
      <c r="D15670" s="5"/>
      <c r="E15670" s="5"/>
      <c r="F15670" s="5"/>
      <c r="G15670" s="5"/>
      <c r="H15670" s="5"/>
      <c r="I15670" s="5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3"/>
      <c r="AG15670" s="3"/>
      <c r="AH15670" s="3"/>
      <c r="AI15670" s="3"/>
    </row>
    <row r="15671" spans="1:35" x14ac:dyDescent="0.25">
      <c r="A15671" s="2"/>
      <c r="B15671" s="5"/>
      <c r="C15671" s="5"/>
      <c r="D15671" s="5"/>
      <c r="E15671" s="5"/>
      <c r="F15671" s="5"/>
      <c r="G15671" s="5"/>
      <c r="H15671" s="5"/>
      <c r="I15671" s="5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3"/>
      <c r="AG15671" s="3"/>
      <c r="AH15671" s="3"/>
      <c r="AI15671" s="3"/>
    </row>
    <row r="15672" spans="1:35" x14ac:dyDescent="0.25">
      <c r="A15672" s="2"/>
      <c r="B15672" s="5"/>
      <c r="C15672" s="5"/>
      <c r="D15672" s="5"/>
      <c r="E15672" s="5"/>
      <c r="F15672" s="5"/>
      <c r="G15672" s="5"/>
      <c r="H15672" s="5"/>
      <c r="I15672" s="5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3"/>
      <c r="AG15672" s="3"/>
      <c r="AH15672" s="3"/>
      <c r="AI15672" s="3"/>
    </row>
    <row r="15673" spans="1:35" x14ac:dyDescent="0.25">
      <c r="A15673" s="2"/>
      <c r="B15673" s="5"/>
      <c r="C15673" s="5"/>
      <c r="D15673" s="5"/>
      <c r="E15673" s="5"/>
      <c r="F15673" s="5"/>
      <c r="G15673" s="5"/>
      <c r="H15673" s="5"/>
      <c r="I15673" s="5"/>
      <c r="J15673" s="5"/>
      <c r="K15673" s="5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3"/>
      <c r="AG15673" s="3"/>
      <c r="AH15673" s="3"/>
      <c r="AI15673" s="3"/>
    </row>
    <row r="15674" spans="1:35" x14ac:dyDescent="0.25">
      <c r="A15674" s="2"/>
      <c r="B15674" s="5"/>
      <c r="C15674" s="5"/>
      <c r="D15674" s="5"/>
      <c r="E15674" s="5"/>
      <c r="F15674" s="5"/>
      <c r="G15674" s="5"/>
      <c r="H15674" s="5"/>
      <c r="I15674" s="5"/>
      <c r="J15674" s="5"/>
      <c r="K15674" s="5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3"/>
      <c r="AG15674" s="3"/>
      <c r="AH15674" s="3"/>
      <c r="AI15674" s="3"/>
    </row>
    <row r="15675" spans="1:35" x14ac:dyDescent="0.25">
      <c r="A15675" s="2"/>
      <c r="B15675" s="5"/>
      <c r="C15675" s="5"/>
      <c r="D15675" s="5"/>
      <c r="E15675" s="5"/>
      <c r="F15675" s="5"/>
      <c r="G15675" s="5"/>
      <c r="H15675" s="5"/>
      <c r="I15675" s="5"/>
      <c r="J15675" s="3"/>
      <c r="K15675" s="5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3"/>
      <c r="AG15675" s="3"/>
      <c r="AH15675" s="3"/>
      <c r="AI15675" s="3"/>
    </row>
    <row r="15676" spans="1:35" x14ac:dyDescent="0.25">
      <c r="A15676" s="2"/>
      <c r="B15676" s="5"/>
      <c r="C15676" s="5"/>
      <c r="D15676" s="5"/>
      <c r="E15676" s="5"/>
      <c r="F15676" s="5"/>
      <c r="G15676" s="5"/>
      <c r="H15676" s="5"/>
      <c r="I15676" s="5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3"/>
      <c r="AG15676" s="3"/>
      <c r="AH15676" s="3"/>
      <c r="AI15676" s="3"/>
    </row>
    <row r="15677" spans="1:35" x14ac:dyDescent="0.25">
      <c r="A15677" s="2"/>
      <c r="B15677" s="5"/>
      <c r="C15677" s="5"/>
      <c r="D15677" s="5"/>
      <c r="E15677" s="5"/>
      <c r="F15677" s="5"/>
      <c r="G15677" s="5"/>
      <c r="H15677" s="5"/>
      <c r="I15677" s="5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3"/>
      <c r="AG15677" s="3"/>
      <c r="AH15677" s="3"/>
      <c r="AI15677" s="3"/>
    </row>
    <row r="15678" spans="1:35" x14ac:dyDescent="0.25">
      <c r="A15678" s="2"/>
      <c r="B15678" s="5"/>
      <c r="C15678" s="5"/>
      <c r="D15678" s="5"/>
      <c r="E15678" s="5"/>
      <c r="F15678" s="5"/>
      <c r="G15678" s="5"/>
      <c r="H15678" s="5"/>
      <c r="I15678" s="5"/>
      <c r="J15678" s="5"/>
      <c r="K15678" s="5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3"/>
      <c r="AG15678" s="3"/>
      <c r="AH15678" s="3"/>
      <c r="AI15678" s="3"/>
    </row>
    <row r="15679" spans="1:35" x14ac:dyDescent="0.25">
      <c r="A15679" s="2"/>
      <c r="B15679" s="5"/>
      <c r="C15679" s="5"/>
      <c r="D15679" s="5"/>
      <c r="E15679" s="5"/>
      <c r="F15679" s="5"/>
      <c r="G15679" s="5"/>
      <c r="H15679" s="5"/>
      <c r="I15679" s="5"/>
      <c r="J15679" s="5"/>
      <c r="K15679" s="5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3"/>
      <c r="AG15679" s="3"/>
      <c r="AH15679" s="3"/>
      <c r="AI15679" s="3"/>
    </row>
    <row r="15680" spans="1:35" x14ac:dyDescent="0.25">
      <c r="A15680" s="2"/>
      <c r="B15680" s="5"/>
      <c r="C15680" s="5"/>
      <c r="D15680" s="5"/>
      <c r="E15680" s="5"/>
      <c r="F15680" s="5"/>
      <c r="G15680" s="5"/>
      <c r="H15680" s="5"/>
      <c r="I15680" s="5"/>
      <c r="J15680" s="3"/>
      <c r="K15680" s="5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3"/>
      <c r="AG15680" s="3"/>
      <c r="AH15680" s="3"/>
      <c r="AI15680" s="3"/>
    </row>
    <row r="15681" spans="1:35" x14ac:dyDescent="0.25">
      <c r="A15681" s="2"/>
      <c r="B15681" s="5"/>
      <c r="C15681" s="5"/>
      <c r="D15681" s="5"/>
      <c r="E15681" s="5"/>
      <c r="F15681" s="5"/>
      <c r="G15681" s="5"/>
      <c r="H15681" s="5"/>
      <c r="I15681" s="5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3"/>
      <c r="AG15681" s="3"/>
      <c r="AH15681" s="3"/>
      <c r="AI15681" s="3"/>
    </row>
    <row r="15682" spans="1:35" x14ac:dyDescent="0.25">
      <c r="A15682" s="2"/>
      <c r="B15682" s="5"/>
      <c r="C15682" s="5"/>
      <c r="D15682" s="5"/>
      <c r="E15682" s="5"/>
      <c r="F15682" s="5"/>
      <c r="G15682" s="5"/>
      <c r="H15682" s="5"/>
      <c r="I15682" s="5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3"/>
      <c r="AG15682" s="3"/>
      <c r="AH15682" s="3"/>
      <c r="AI15682" s="3"/>
    </row>
    <row r="15683" spans="1:35" x14ac:dyDescent="0.25">
      <c r="A15683" s="2"/>
      <c r="B15683" s="5"/>
      <c r="C15683" s="5"/>
      <c r="D15683" s="5"/>
      <c r="E15683" s="5"/>
      <c r="F15683" s="5"/>
      <c r="G15683" s="5"/>
      <c r="H15683" s="5"/>
      <c r="I15683" s="5"/>
      <c r="J15683" s="5"/>
      <c r="K15683" s="5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3"/>
      <c r="AG15683" s="3"/>
      <c r="AH15683" s="3"/>
      <c r="AI15683" s="3"/>
    </row>
    <row r="15684" spans="1:35" x14ac:dyDescent="0.25">
      <c r="A15684" s="2"/>
      <c r="B15684" s="5"/>
      <c r="C15684" s="5"/>
      <c r="D15684" s="5"/>
      <c r="E15684" s="5"/>
      <c r="F15684" s="5"/>
      <c r="G15684" s="5"/>
      <c r="H15684" s="5"/>
      <c r="I15684" s="5"/>
      <c r="J15684" s="5"/>
      <c r="K15684" s="5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3"/>
      <c r="AG15684" s="3"/>
      <c r="AH15684" s="3"/>
      <c r="AI15684" s="3"/>
    </row>
    <row r="15685" spans="1:35" x14ac:dyDescent="0.25">
      <c r="A15685" s="2"/>
      <c r="B15685" s="5"/>
      <c r="C15685" s="5"/>
      <c r="D15685" s="5"/>
      <c r="E15685" s="5"/>
      <c r="F15685" s="5"/>
      <c r="G15685" s="5"/>
      <c r="H15685" s="5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3"/>
      <c r="AG15685" s="3"/>
      <c r="AH15685" s="3"/>
      <c r="AI15685" s="3"/>
    </row>
    <row r="15686" spans="1:35" x14ac:dyDescent="0.25">
      <c r="A15686" s="2"/>
      <c r="B15686" s="5"/>
      <c r="C15686" s="5"/>
      <c r="D15686" s="5"/>
      <c r="E15686" s="5"/>
      <c r="F15686" s="5"/>
      <c r="G15686" s="5"/>
      <c r="H15686" s="5"/>
      <c r="I15686" s="5"/>
      <c r="J15686" s="5"/>
      <c r="K15686" s="5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3"/>
      <c r="AG15686" s="3"/>
      <c r="AH15686" s="3"/>
      <c r="AI15686" s="3"/>
    </row>
    <row r="15687" spans="1:35" x14ac:dyDescent="0.25">
      <c r="A15687" s="2"/>
      <c r="B15687" s="5"/>
      <c r="C15687" s="5"/>
      <c r="D15687" s="5"/>
      <c r="E15687" s="5"/>
      <c r="F15687" s="5"/>
      <c r="G15687" s="5"/>
      <c r="H15687" s="5"/>
      <c r="I15687" s="5"/>
      <c r="J15687" s="5"/>
      <c r="K15687" s="5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3"/>
      <c r="AG15687" s="3"/>
      <c r="AH15687" s="3"/>
      <c r="AI15687" s="3"/>
    </row>
    <row r="15688" spans="1:35" x14ac:dyDescent="0.25">
      <c r="A15688" s="2"/>
      <c r="B15688" s="5"/>
      <c r="C15688" s="5"/>
      <c r="D15688" s="5"/>
      <c r="E15688" s="5"/>
      <c r="F15688" s="5"/>
      <c r="G15688" s="5"/>
      <c r="H15688" s="5"/>
      <c r="I15688" s="5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3"/>
      <c r="AG15688" s="3"/>
      <c r="AH15688" s="3"/>
      <c r="AI15688" s="3"/>
    </row>
    <row r="15689" spans="1:35" x14ac:dyDescent="0.25">
      <c r="A15689" s="2"/>
      <c r="B15689" s="5"/>
      <c r="C15689" s="5"/>
      <c r="D15689" s="5"/>
      <c r="E15689" s="5"/>
      <c r="F15689" s="5"/>
      <c r="G15689" s="5"/>
      <c r="H15689" s="5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3"/>
      <c r="AG15689" s="3"/>
      <c r="AH15689" s="3"/>
      <c r="AI15689" s="3"/>
    </row>
    <row r="15690" spans="1:35" x14ac:dyDescent="0.25">
      <c r="A15690" s="2"/>
      <c r="B15690" s="5"/>
      <c r="C15690" s="5"/>
      <c r="D15690" s="5"/>
      <c r="E15690" s="5"/>
      <c r="F15690" s="5"/>
      <c r="G15690" s="5"/>
      <c r="H15690" s="5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3"/>
      <c r="AG15690" s="3"/>
      <c r="AH15690" s="3"/>
      <c r="AI15690" s="3"/>
    </row>
    <row r="15691" spans="1:35" x14ac:dyDescent="0.25">
      <c r="A15691" s="2"/>
      <c r="B15691" s="5"/>
      <c r="C15691" s="5"/>
      <c r="D15691" s="5"/>
      <c r="E15691" s="5"/>
      <c r="F15691" s="5"/>
      <c r="G15691" s="5"/>
      <c r="H15691" s="5"/>
      <c r="I15691" s="5"/>
      <c r="J15691" s="5"/>
      <c r="K15691" s="5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3"/>
      <c r="AG15691" s="3"/>
      <c r="AH15691" s="3"/>
      <c r="AI15691" s="3"/>
    </row>
    <row r="15692" spans="1:35" x14ac:dyDescent="0.25">
      <c r="A15692" s="2"/>
      <c r="B15692" s="5"/>
      <c r="C15692" s="5"/>
      <c r="D15692" s="5"/>
      <c r="E15692" s="5"/>
      <c r="F15692" s="5"/>
      <c r="G15692" s="5"/>
      <c r="H15692" s="5"/>
      <c r="I15692" s="5"/>
      <c r="J15692" s="5"/>
      <c r="K15692" s="5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3"/>
      <c r="AG15692" s="3"/>
      <c r="AH15692" s="3"/>
      <c r="AI15692" s="3"/>
    </row>
    <row r="15693" spans="1:35" x14ac:dyDescent="0.25">
      <c r="A15693" s="2"/>
      <c r="B15693" s="5"/>
      <c r="C15693" s="5"/>
      <c r="D15693" s="5"/>
      <c r="E15693" s="5"/>
      <c r="F15693" s="5"/>
      <c r="G15693" s="5"/>
      <c r="H15693" s="5"/>
      <c r="I15693" s="5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3"/>
      <c r="AG15693" s="3"/>
      <c r="AH15693" s="3"/>
      <c r="AI15693" s="3"/>
    </row>
    <row r="15694" spans="1:35" x14ac:dyDescent="0.25">
      <c r="A15694" s="2"/>
      <c r="B15694" s="5"/>
      <c r="C15694" s="5"/>
      <c r="D15694" s="5"/>
      <c r="E15694" s="5"/>
      <c r="F15694" s="5"/>
      <c r="G15694" s="5"/>
      <c r="H15694" s="5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3"/>
      <c r="AG15694" s="3"/>
      <c r="AH15694" s="3"/>
      <c r="AI15694" s="3"/>
    </row>
    <row r="15695" spans="1:35" x14ac:dyDescent="0.25">
      <c r="A15695" s="2"/>
      <c r="B15695" s="5"/>
      <c r="C15695" s="5"/>
      <c r="D15695" s="5"/>
      <c r="E15695" s="5"/>
      <c r="F15695" s="5"/>
      <c r="G15695" s="5"/>
      <c r="H15695" s="5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3"/>
      <c r="AG15695" s="3"/>
      <c r="AH15695" s="3"/>
      <c r="AI15695" s="3"/>
    </row>
    <row r="15696" spans="1:35" x14ac:dyDescent="0.25">
      <c r="A15696" s="2"/>
      <c r="B15696" s="5"/>
      <c r="C15696" s="5"/>
      <c r="D15696" s="5"/>
      <c r="E15696" s="5"/>
      <c r="F15696" s="5"/>
      <c r="G15696" s="5"/>
      <c r="H15696" s="5"/>
      <c r="I15696" s="5"/>
      <c r="J15696" s="5"/>
      <c r="K15696" s="5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3"/>
      <c r="AG15696" s="3"/>
      <c r="AH15696" s="3"/>
      <c r="AI15696" s="3"/>
    </row>
    <row r="15697" spans="1:35" x14ac:dyDescent="0.25">
      <c r="A15697" s="2"/>
      <c r="B15697" s="5"/>
      <c r="C15697" s="5"/>
      <c r="D15697" s="5"/>
      <c r="E15697" s="5"/>
      <c r="F15697" s="5"/>
      <c r="G15697" s="5"/>
      <c r="H15697" s="5"/>
      <c r="I15697" s="5"/>
      <c r="J15697" s="5"/>
      <c r="K15697" s="5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3"/>
      <c r="AG15697" s="3"/>
      <c r="AH15697" s="3"/>
      <c r="AI15697" s="3"/>
    </row>
    <row r="15698" spans="1:35" x14ac:dyDescent="0.25">
      <c r="A15698" s="2"/>
      <c r="B15698" s="5"/>
      <c r="C15698" s="5"/>
      <c r="D15698" s="5"/>
      <c r="E15698" s="5"/>
      <c r="F15698" s="5"/>
      <c r="G15698" s="5"/>
      <c r="H15698" s="5"/>
      <c r="I15698" s="5"/>
      <c r="J15698" s="5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3"/>
      <c r="AG15698" s="3"/>
      <c r="AH15698" s="3"/>
      <c r="AI15698" s="3"/>
    </row>
    <row r="15699" spans="1:35" x14ac:dyDescent="0.25">
      <c r="A15699" s="2"/>
      <c r="B15699" s="5"/>
      <c r="C15699" s="5"/>
      <c r="D15699" s="5"/>
      <c r="E15699" s="5"/>
      <c r="F15699" s="5"/>
      <c r="G15699" s="5"/>
      <c r="H15699" s="5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3"/>
      <c r="AG15699" s="3"/>
      <c r="AH15699" s="3"/>
      <c r="AI15699" s="3"/>
    </row>
    <row r="15700" spans="1:35" x14ac:dyDescent="0.25">
      <c r="A15700" s="2"/>
      <c r="B15700" s="5"/>
      <c r="C15700" s="5"/>
      <c r="D15700" s="5"/>
      <c r="E15700" s="5"/>
      <c r="F15700" s="5"/>
      <c r="G15700" s="5"/>
      <c r="H15700" s="5"/>
      <c r="I15700" s="5"/>
      <c r="J15700" s="5"/>
      <c r="K15700" s="5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3"/>
      <c r="AG15700" s="3"/>
      <c r="AH15700" s="3"/>
      <c r="AI15700" s="3"/>
    </row>
    <row r="15701" spans="1:35" x14ac:dyDescent="0.25">
      <c r="A15701" s="2"/>
      <c r="B15701" s="5"/>
      <c r="C15701" s="5"/>
      <c r="D15701" s="5"/>
      <c r="E15701" s="5"/>
      <c r="F15701" s="5"/>
      <c r="G15701" s="5"/>
      <c r="H15701" s="5"/>
      <c r="I15701" s="5"/>
      <c r="J15701" s="5"/>
      <c r="K15701" s="5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3"/>
      <c r="AG15701" s="3"/>
      <c r="AH15701" s="3"/>
      <c r="AI15701" s="3"/>
    </row>
    <row r="15702" spans="1:35" x14ac:dyDescent="0.25">
      <c r="A15702" s="2"/>
      <c r="B15702" s="5"/>
      <c r="C15702" s="5"/>
      <c r="D15702" s="5"/>
      <c r="E15702" s="5"/>
      <c r="F15702" s="5"/>
      <c r="G15702" s="5"/>
      <c r="H15702" s="5"/>
      <c r="I15702" s="5"/>
      <c r="J15702" s="5"/>
      <c r="K15702" s="5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3"/>
      <c r="AG15702" s="3"/>
      <c r="AH15702" s="3"/>
      <c r="AI15702" s="3"/>
    </row>
    <row r="15703" spans="1:35" x14ac:dyDescent="0.25">
      <c r="A15703" s="2"/>
      <c r="B15703" s="5"/>
      <c r="C15703" s="5"/>
      <c r="D15703" s="5"/>
      <c r="E15703" s="5"/>
      <c r="F15703" s="5"/>
      <c r="G15703" s="5"/>
      <c r="H15703" s="5"/>
      <c r="I15703" s="5"/>
      <c r="J15703" s="5"/>
      <c r="K15703" s="5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3"/>
      <c r="AG15703" s="3"/>
      <c r="AH15703" s="3"/>
      <c r="AI15703" s="3"/>
    </row>
    <row r="15704" spans="1:35" x14ac:dyDescent="0.25">
      <c r="A15704" s="2"/>
      <c r="B15704" s="5"/>
      <c r="C15704" s="5"/>
      <c r="D15704" s="5"/>
      <c r="E15704" s="5"/>
      <c r="F15704" s="5"/>
      <c r="G15704" s="5"/>
      <c r="H15704" s="5"/>
      <c r="I15704" s="5"/>
      <c r="J15704" s="5"/>
      <c r="K15704" s="5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3"/>
      <c r="AG15704" s="3"/>
      <c r="AH15704" s="3"/>
      <c r="AI15704" s="3"/>
    </row>
    <row r="15705" spans="1:35" x14ac:dyDescent="0.25">
      <c r="A15705" s="2"/>
      <c r="B15705" s="5"/>
      <c r="C15705" s="5"/>
      <c r="D15705" s="5"/>
      <c r="E15705" s="5"/>
      <c r="F15705" s="5"/>
      <c r="G15705" s="5"/>
      <c r="H15705" s="5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3"/>
      <c r="AG15705" s="3"/>
      <c r="AH15705" s="3"/>
      <c r="AI15705" s="3"/>
    </row>
    <row r="15706" spans="1:35" x14ac:dyDescent="0.25">
      <c r="A15706" s="2"/>
      <c r="B15706" s="5"/>
      <c r="C15706" s="5"/>
      <c r="D15706" s="5"/>
      <c r="E15706" s="5"/>
      <c r="F15706" s="5"/>
      <c r="G15706" s="5"/>
      <c r="H15706" s="5"/>
      <c r="I15706" s="5"/>
      <c r="J15706" s="5"/>
      <c r="K15706" s="5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3"/>
      <c r="AG15706" s="3"/>
      <c r="AH15706" s="3"/>
      <c r="AI15706" s="3"/>
    </row>
    <row r="15707" spans="1:35" x14ac:dyDescent="0.25">
      <c r="A15707" s="2"/>
      <c r="B15707" s="5"/>
      <c r="C15707" s="5"/>
      <c r="D15707" s="5"/>
      <c r="E15707" s="5"/>
      <c r="F15707" s="5"/>
      <c r="G15707" s="5"/>
      <c r="H15707" s="5"/>
      <c r="I15707" s="5"/>
      <c r="J15707" s="5"/>
      <c r="K15707" s="5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3"/>
      <c r="AG15707" s="3"/>
      <c r="AH15707" s="3"/>
      <c r="AI15707" s="3"/>
    </row>
    <row r="15708" spans="1:35" x14ac:dyDescent="0.25">
      <c r="A15708" s="2"/>
      <c r="B15708" s="5"/>
      <c r="C15708" s="5"/>
      <c r="D15708" s="5"/>
      <c r="E15708" s="5"/>
      <c r="F15708" s="5"/>
      <c r="G15708" s="5"/>
      <c r="H15708" s="5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3"/>
      <c r="AG15708" s="3"/>
      <c r="AH15708" s="3"/>
      <c r="AI15708" s="3"/>
    </row>
    <row r="15709" spans="1:35" x14ac:dyDescent="0.25">
      <c r="A15709" s="2"/>
      <c r="B15709" s="5"/>
      <c r="C15709" s="5"/>
      <c r="D15709" s="5"/>
      <c r="E15709" s="5"/>
      <c r="F15709" s="5"/>
      <c r="G15709" s="5"/>
      <c r="H15709" s="5"/>
      <c r="I15709" s="5"/>
      <c r="J15709" s="5"/>
      <c r="K15709" s="5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3"/>
      <c r="AG15709" s="3"/>
      <c r="AH15709" s="3"/>
      <c r="AI15709" s="3"/>
    </row>
    <row r="15710" spans="1:35" x14ac:dyDescent="0.25">
      <c r="A15710" s="2"/>
      <c r="B15710" s="5"/>
      <c r="C15710" s="5"/>
      <c r="D15710" s="5"/>
      <c r="E15710" s="5"/>
      <c r="F15710" s="5"/>
      <c r="G15710" s="5"/>
      <c r="H15710" s="5"/>
      <c r="I15710" s="5"/>
      <c r="J15710" s="5"/>
      <c r="K15710" s="5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3"/>
      <c r="AG15710" s="3"/>
      <c r="AH15710" s="3"/>
      <c r="AI15710" s="3"/>
    </row>
    <row r="15711" spans="1:35" x14ac:dyDescent="0.25">
      <c r="A15711" s="2"/>
      <c r="B15711" s="5"/>
      <c r="C15711" s="5"/>
      <c r="D15711" s="5"/>
      <c r="E15711" s="5"/>
      <c r="F15711" s="5"/>
      <c r="G15711" s="5"/>
      <c r="H15711" s="5"/>
      <c r="I15711" s="5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3"/>
      <c r="AG15711" s="3"/>
      <c r="AH15711" s="3"/>
      <c r="AI15711" s="3"/>
    </row>
    <row r="15712" spans="1:35" x14ac:dyDescent="0.25">
      <c r="A15712" s="2"/>
      <c r="B15712" s="5"/>
      <c r="C15712" s="5"/>
      <c r="D15712" s="5"/>
      <c r="E15712" s="5"/>
      <c r="F15712" s="5"/>
      <c r="G15712" s="5"/>
      <c r="H15712" s="5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3"/>
      <c r="AG15712" s="3"/>
      <c r="AH15712" s="3"/>
      <c r="AI15712" s="3"/>
    </row>
    <row r="15713" spans="1:35" x14ac:dyDescent="0.25">
      <c r="A15713" s="2"/>
      <c r="B15713" s="5"/>
      <c r="C15713" s="5"/>
      <c r="D15713" s="5"/>
      <c r="E15713" s="5"/>
      <c r="F15713" s="5"/>
      <c r="G15713" s="5"/>
      <c r="H15713" s="5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3"/>
      <c r="AG15713" s="3"/>
      <c r="AH15713" s="3"/>
      <c r="AI15713" s="3"/>
    </row>
    <row r="15714" spans="1:35" x14ac:dyDescent="0.25">
      <c r="A15714" s="2"/>
      <c r="B15714" s="5"/>
      <c r="C15714" s="5"/>
      <c r="D15714" s="5"/>
      <c r="E15714" s="5"/>
      <c r="F15714" s="5"/>
      <c r="G15714" s="5"/>
      <c r="H15714" s="5"/>
      <c r="I15714" s="5"/>
      <c r="J15714" s="5"/>
      <c r="K15714" s="5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3"/>
      <c r="AG15714" s="3"/>
      <c r="AH15714" s="3"/>
      <c r="AI15714" s="3"/>
    </row>
    <row r="15715" spans="1:35" x14ac:dyDescent="0.25">
      <c r="A15715" s="2"/>
      <c r="B15715" s="5"/>
      <c r="C15715" s="5"/>
      <c r="D15715" s="5"/>
      <c r="E15715" s="5"/>
      <c r="F15715" s="5"/>
      <c r="G15715" s="5"/>
      <c r="H15715" s="5"/>
      <c r="I15715" s="5"/>
      <c r="J15715" s="5"/>
      <c r="K15715" s="5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3"/>
      <c r="AG15715" s="3"/>
      <c r="AH15715" s="3"/>
      <c r="AI15715" s="3"/>
    </row>
    <row r="15716" spans="1:35" x14ac:dyDescent="0.25">
      <c r="A15716" s="2"/>
      <c r="B15716" s="5"/>
      <c r="C15716" s="5"/>
      <c r="D15716" s="5"/>
      <c r="E15716" s="5"/>
      <c r="F15716" s="5"/>
      <c r="G15716" s="5"/>
      <c r="H15716" s="5"/>
      <c r="I15716" s="5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3"/>
      <c r="AG15716" s="3"/>
      <c r="AH15716" s="3"/>
      <c r="AI15716" s="3"/>
    </row>
    <row r="15717" spans="1:35" x14ac:dyDescent="0.25">
      <c r="A15717" s="2"/>
      <c r="B15717" s="5"/>
      <c r="C15717" s="5"/>
      <c r="D15717" s="5"/>
      <c r="E15717" s="5"/>
      <c r="F15717" s="5"/>
      <c r="G15717" s="5"/>
      <c r="H15717" s="5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3"/>
      <c r="AG15717" s="3"/>
      <c r="AH15717" s="3"/>
      <c r="AI15717" s="3"/>
    </row>
    <row r="15718" spans="1:35" x14ac:dyDescent="0.25">
      <c r="A15718" s="2"/>
      <c r="B15718" s="5"/>
      <c r="C15718" s="5"/>
      <c r="D15718" s="5"/>
      <c r="E15718" s="5"/>
      <c r="F15718" s="5"/>
      <c r="G15718" s="5"/>
      <c r="H15718" s="5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3"/>
      <c r="AG15718" s="3"/>
      <c r="AH15718" s="3"/>
      <c r="AI15718" s="3"/>
    </row>
    <row r="15719" spans="1:35" x14ac:dyDescent="0.25">
      <c r="A15719" s="2"/>
      <c r="B15719" s="5"/>
      <c r="C15719" s="5"/>
      <c r="D15719" s="5"/>
      <c r="E15719" s="5"/>
      <c r="F15719" s="5"/>
      <c r="G15719" s="5"/>
      <c r="H15719" s="5"/>
      <c r="I15719" s="5"/>
      <c r="J15719" s="5"/>
      <c r="K15719" s="5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3"/>
      <c r="AG15719" s="3"/>
      <c r="AH15719" s="3"/>
      <c r="AI15719" s="3"/>
    </row>
    <row r="15720" spans="1:35" x14ac:dyDescent="0.25">
      <c r="A15720" s="2"/>
      <c r="B15720" s="5"/>
      <c r="C15720" s="5"/>
      <c r="D15720" s="5"/>
      <c r="E15720" s="5"/>
      <c r="F15720" s="5"/>
      <c r="G15720" s="5"/>
      <c r="H15720" s="5"/>
      <c r="I15720" s="5"/>
      <c r="J15720" s="5"/>
      <c r="K15720" s="5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3"/>
      <c r="AG15720" s="3"/>
      <c r="AH15720" s="3"/>
      <c r="AI15720" s="3"/>
    </row>
    <row r="15721" spans="1:35" x14ac:dyDescent="0.25">
      <c r="A15721" s="2"/>
      <c r="B15721" s="5"/>
      <c r="C15721" s="5"/>
      <c r="D15721" s="5"/>
      <c r="E15721" s="5"/>
      <c r="F15721" s="5"/>
      <c r="G15721" s="5"/>
      <c r="H15721" s="5"/>
      <c r="I15721" s="5"/>
      <c r="J15721" s="5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3"/>
      <c r="AG15721" s="3"/>
      <c r="AH15721" s="3"/>
      <c r="AI15721" s="3"/>
    </row>
    <row r="15722" spans="1:35" x14ac:dyDescent="0.25">
      <c r="A15722" s="2"/>
      <c r="B15722" s="5"/>
      <c r="C15722" s="5"/>
      <c r="D15722" s="5"/>
      <c r="E15722" s="5"/>
      <c r="F15722" s="5"/>
      <c r="G15722" s="5"/>
      <c r="H15722" s="5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3"/>
      <c r="AG15722" s="3"/>
      <c r="AH15722" s="3"/>
      <c r="AI15722" s="3"/>
    </row>
    <row r="15723" spans="1:35" x14ac:dyDescent="0.25">
      <c r="A15723" s="2"/>
      <c r="B15723" s="5"/>
      <c r="C15723" s="5"/>
      <c r="D15723" s="5"/>
      <c r="E15723" s="5"/>
      <c r="F15723" s="5"/>
      <c r="G15723" s="5"/>
      <c r="H15723" s="5"/>
      <c r="I15723" s="5"/>
      <c r="J15723" s="5"/>
      <c r="K15723" s="5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3"/>
      <c r="AG15723" s="3"/>
      <c r="AH15723" s="3"/>
      <c r="AI15723" s="3"/>
    </row>
    <row r="15724" spans="1:35" x14ac:dyDescent="0.25">
      <c r="A15724" s="2"/>
      <c r="B15724" s="5"/>
      <c r="C15724" s="5"/>
      <c r="D15724" s="5"/>
      <c r="E15724" s="5"/>
      <c r="F15724" s="5"/>
      <c r="G15724" s="5"/>
      <c r="H15724" s="5"/>
      <c r="I15724" s="5"/>
      <c r="J15724" s="5"/>
      <c r="K15724" s="5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3"/>
      <c r="AG15724" s="3"/>
      <c r="AH15724" s="3"/>
      <c r="AI15724" s="3"/>
    </row>
    <row r="15725" spans="1:35" x14ac:dyDescent="0.25">
      <c r="A15725" s="2"/>
      <c r="B15725" s="5"/>
      <c r="C15725" s="5"/>
      <c r="D15725" s="5"/>
      <c r="E15725" s="5"/>
      <c r="F15725" s="5"/>
      <c r="G15725" s="5"/>
      <c r="H15725" s="5"/>
      <c r="I15725" s="5"/>
      <c r="J15725" s="5"/>
      <c r="K15725" s="5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3"/>
      <c r="AG15725" s="3"/>
      <c r="AH15725" s="3"/>
      <c r="AI15725" s="3"/>
    </row>
    <row r="15726" spans="1:35" x14ac:dyDescent="0.25">
      <c r="A15726" s="2"/>
      <c r="B15726" s="5"/>
      <c r="C15726" s="5"/>
      <c r="D15726" s="5"/>
      <c r="E15726" s="5"/>
      <c r="F15726" s="5"/>
      <c r="G15726" s="5"/>
      <c r="H15726" s="5"/>
      <c r="I15726" s="5"/>
      <c r="J15726" s="5"/>
      <c r="K15726" s="5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3"/>
      <c r="AG15726" s="3"/>
      <c r="AH15726" s="3"/>
      <c r="AI15726" s="3"/>
    </row>
    <row r="15727" spans="1:35" x14ac:dyDescent="0.25">
      <c r="A15727" s="2"/>
      <c r="B15727" s="5"/>
      <c r="C15727" s="5"/>
      <c r="D15727" s="5"/>
      <c r="E15727" s="5"/>
      <c r="F15727" s="5"/>
      <c r="G15727" s="5"/>
      <c r="H15727" s="5"/>
      <c r="I15727" s="5"/>
      <c r="J15727" s="5"/>
      <c r="K15727" s="5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3"/>
      <c r="AG15727" s="3"/>
      <c r="AH15727" s="3"/>
      <c r="AI15727" s="3"/>
    </row>
    <row r="15728" spans="1:35" x14ac:dyDescent="0.25">
      <c r="A15728" s="2"/>
      <c r="B15728" s="5"/>
      <c r="C15728" s="5"/>
      <c r="D15728" s="5"/>
      <c r="E15728" s="5"/>
      <c r="F15728" s="5"/>
      <c r="G15728" s="5"/>
      <c r="H15728" s="5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3"/>
      <c r="AG15728" s="3"/>
      <c r="AH15728" s="3"/>
      <c r="AI15728" s="3"/>
    </row>
    <row r="15729" spans="1:35" x14ac:dyDescent="0.25">
      <c r="A15729" s="2"/>
      <c r="B15729" s="5"/>
      <c r="C15729" s="5"/>
      <c r="D15729" s="5"/>
      <c r="E15729" s="5"/>
      <c r="F15729" s="5"/>
      <c r="G15729" s="5"/>
      <c r="H15729" s="5"/>
      <c r="I15729" s="5"/>
      <c r="J15729" s="5"/>
      <c r="K15729" s="5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3"/>
      <c r="AG15729" s="3"/>
      <c r="AH15729" s="3"/>
      <c r="AI15729" s="3"/>
    </row>
    <row r="15730" spans="1:35" x14ac:dyDescent="0.25">
      <c r="A15730" s="2"/>
      <c r="B15730" s="5"/>
      <c r="C15730" s="5"/>
      <c r="D15730" s="5"/>
      <c r="E15730" s="5"/>
      <c r="F15730" s="5"/>
      <c r="G15730" s="5"/>
      <c r="H15730" s="5"/>
      <c r="I15730" s="5"/>
      <c r="J15730" s="5"/>
      <c r="K15730" s="5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3"/>
      <c r="AG15730" s="3"/>
      <c r="AH15730" s="3"/>
      <c r="AI15730" s="3"/>
    </row>
    <row r="15731" spans="1:35" x14ac:dyDescent="0.25">
      <c r="A15731" s="2"/>
      <c r="B15731" s="5"/>
      <c r="C15731" s="5"/>
      <c r="D15731" s="5"/>
      <c r="E15731" s="5"/>
      <c r="F15731" s="5"/>
      <c r="G15731" s="5"/>
      <c r="H15731" s="5"/>
      <c r="I15731" s="5"/>
      <c r="J15731" s="5"/>
      <c r="K15731" s="5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3"/>
      <c r="AG15731" s="3"/>
      <c r="AH15731" s="3"/>
      <c r="AI15731" s="3"/>
    </row>
    <row r="15732" spans="1:35" x14ac:dyDescent="0.25">
      <c r="A15732" s="2"/>
      <c r="B15732" s="5"/>
      <c r="C15732" s="5"/>
      <c r="D15732" s="5"/>
      <c r="E15732" s="5"/>
      <c r="F15732" s="5"/>
      <c r="G15732" s="5"/>
      <c r="H15732" s="5"/>
      <c r="I15732" s="5"/>
      <c r="J15732" s="5"/>
      <c r="K15732" s="5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3"/>
      <c r="AG15732" s="3"/>
      <c r="AH15732" s="3"/>
      <c r="AI15732" s="3"/>
    </row>
    <row r="15733" spans="1:35" x14ac:dyDescent="0.25">
      <c r="A15733" s="2"/>
      <c r="B15733" s="5"/>
      <c r="C15733" s="5"/>
      <c r="D15733" s="5"/>
      <c r="E15733" s="5"/>
      <c r="F15733" s="5"/>
      <c r="G15733" s="5"/>
      <c r="H15733" s="5"/>
      <c r="I15733" s="5"/>
      <c r="J15733" s="5"/>
      <c r="K15733" s="5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3"/>
      <c r="AG15733" s="3"/>
      <c r="AH15733" s="3"/>
      <c r="AI15733" s="3"/>
    </row>
    <row r="15734" spans="1:35" x14ac:dyDescent="0.25">
      <c r="A15734" s="2"/>
      <c r="B15734" s="5"/>
      <c r="C15734" s="5"/>
      <c r="D15734" s="5"/>
      <c r="E15734" s="5"/>
      <c r="F15734" s="5"/>
      <c r="G15734" s="5"/>
      <c r="H15734" s="5"/>
      <c r="I15734" s="5"/>
      <c r="J15734" s="5"/>
      <c r="K15734" s="5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3"/>
      <c r="AG15734" s="3"/>
      <c r="AH15734" s="3"/>
      <c r="AI15734" s="3"/>
    </row>
    <row r="15735" spans="1:35" x14ac:dyDescent="0.25">
      <c r="A15735" s="2"/>
      <c r="B15735" s="5"/>
      <c r="C15735" s="5"/>
      <c r="D15735" s="5"/>
      <c r="E15735" s="5"/>
      <c r="F15735" s="5"/>
      <c r="G15735" s="5"/>
      <c r="H15735" s="5"/>
      <c r="I15735" s="5"/>
      <c r="J15735" s="5"/>
      <c r="K15735" s="5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3"/>
      <c r="AG15735" s="3"/>
      <c r="AH15735" s="3"/>
      <c r="AI15735" s="3"/>
    </row>
    <row r="15736" spans="1:35" x14ac:dyDescent="0.25">
      <c r="A15736" s="2"/>
      <c r="B15736" s="5"/>
      <c r="C15736" s="5"/>
      <c r="D15736" s="5"/>
      <c r="E15736" s="5"/>
      <c r="F15736" s="5"/>
      <c r="G15736" s="5"/>
      <c r="H15736" s="5"/>
      <c r="I15736" s="5"/>
      <c r="J15736" s="5"/>
      <c r="K15736" s="5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3"/>
      <c r="AG15736" s="3"/>
      <c r="AH15736" s="3"/>
      <c r="AI15736" s="3"/>
    </row>
    <row r="15737" spans="1:35" x14ac:dyDescent="0.25">
      <c r="A15737" s="2"/>
      <c r="B15737" s="5"/>
      <c r="C15737" s="5"/>
      <c r="D15737" s="5"/>
      <c r="E15737" s="5"/>
      <c r="F15737" s="5"/>
      <c r="G15737" s="5"/>
      <c r="H15737" s="5"/>
      <c r="I15737" s="5"/>
      <c r="J15737" s="5"/>
      <c r="K15737" s="5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3"/>
      <c r="AG15737" s="3"/>
      <c r="AH15737" s="3"/>
      <c r="AI15737" s="3"/>
    </row>
    <row r="15738" spans="1:35" x14ac:dyDescent="0.25">
      <c r="A15738" s="2"/>
      <c r="B15738" s="5"/>
      <c r="C15738" s="5"/>
      <c r="D15738" s="5"/>
      <c r="E15738" s="5"/>
      <c r="F15738" s="5"/>
      <c r="G15738" s="5"/>
      <c r="H15738" s="5"/>
      <c r="I15738" s="5"/>
      <c r="J15738" s="5"/>
      <c r="K15738" s="5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3"/>
      <c r="AG15738" s="3"/>
      <c r="AH15738" s="3"/>
      <c r="AI15738" s="3"/>
    </row>
    <row r="15739" spans="1:35" x14ac:dyDescent="0.25">
      <c r="A15739" s="2"/>
      <c r="B15739" s="5"/>
      <c r="C15739" s="5"/>
      <c r="D15739" s="5"/>
      <c r="E15739" s="5"/>
      <c r="F15739" s="5"/>
      <c r="G15739" s="5"/>
      <c r="H15739" s="5"/>
      <c r="I15739" s="5"/>
      <c r="J15739" s="5"/>
      <c r="K15739" s="5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3"/>
      <c r="AG15739" s="3"/>
      <c r="AH15739" s="3"/>
      <c r="AI15739" s="3"/>
    </row>
    <row r="15740" spans="1:35" x14ac:dyDescent="0.25">
      <c r="A15740" s="2"/>
      <c r="B15740" s="5"/>
      <c r="C15740" s="5"/>
      <c r="D15740" s="5"/>
      <c r="E15740" s="5"/>
      <c r="F15740" s="5"/>
      <c r="G15740" s="5"/>
      <c r="H15740" s="5"/>
      <c r="I15740" s="5"/>
      <c r="J15740" s="5"/>
      <c r="K15740" s="5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3"/>
      <c r="AG15740" s="3"/>
      <c r="AH15740" s="3"/>
      <c r="AI15740" s="3"/>
    </row>
    <row r="15741" spans="1:35" x14ac:dyDescent="0.25">
      <c r="A15741" s="2"/>
      <c r="B15741" s="5"/>
      <c r="C15741" s="5"/>
      <c r="D15741" s="5"/>
      <c r="E15741" s="5"/>
      <c r="F15741" s="5"/>
      <c r="G15741" s="5"/>
      <c r="H15741" s="5"/>
      <c r="I15741" s="5"/>
      <c r="J15741" s="5"/>
      <c r="K15741" s="5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3"/>
      <c r="AG15741" s="3"/>
      <c r="AH15741" s="3"/>
      <c r="AI15741" s="3"/>
    </row>
    <row r="15742" spans="1:35" x14ac:dyDescent="0.25">
      <c r="A15742" s="2"/>
      <c r="B15742" s="5"/>
      <c r="C15742" s="5"/>
      <c r="D15742" s="5"/>
      <c r="E15742" s="5"/>
      <c r="F15742" s="5"/>
      <c r="G15742" s="5"/>
      <c r="H15742" s="5"/>
      <c r="I15742" s="5"/>
      <c r="J15742" s="5"/>
      <c r="K15742" s="5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3"/>
      <c r="AG15742" s="3"/>
      <c r="AH15742" s="3"/>
      <c r="AI15742" s="3"/>
    </row>
    <row r="15743" spans="1:35" x14ac:dyDescent="0.25">
      <c r="A15743" s="2"/>
      <c r="B15743" s="5"/>
      <c r="C15743" s="5"/>
      <c r="D15743" s="5"/>
      <c r="E15743" s="5"/>
      <c r="F15743" s="5"/>
      <c r="G15743" s="5"/>
      <c r="H15743" s="5"/>
      <c r="I15743" s="5"/>
      <c r="J15743" s="5"/>
      <c r="K15743" s="5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3"/>
      <c r="AG15743" s="3"/>
      <c r="AH15743" s="3"/>
      <c r="AI15743" s="3"/>
    </row>
    <row r="15744" spans="1:35" x14ac:dyDescent="0.25">
      <c r="A15744" s="2"/>
      <c r="B15744" s="5"/>
      <c r="C15744" s="5"/>
      <c r="D15744" s="5"/>
      <c r="E15744" s="5"/>
      <c r="F15744" s="5"/>
      <c r="G15744" s="5"/>
      <c r="H15744" s="5"/>
      <c r="I15744" s="5"/>
      <c r="J15744" s="5"/>
      <c r="K15744" s="5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3"/>
      <c r="AG15744" s="3"/>
      <c r="AH15744" s="3"/>
      <c r="AI15744" s="3"/>
    </row>
    <row r="15745" spans="1:35" x14ac:dyDescent="0.25">
      <c r="A15745" s="2"/>
      <c r="B15745" s="5"/>
      <c r="C15745" s="5"/>
      <c r="D15745" s="5"/>
      <c r="E15745" s="5"/>
      <c r="F15745" s="5"/>
      <c r="G15745" s="5"/>
      <c r="H15745" s="5"/>
      <c r="I15745" s="5"/>
      <c r="J15745" s="5"/>
      <c r="K15745" s="5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3"/>
      <c r="AG15745" s="3"/>
      <c r="AH15745" s="3"/>
      <c r="AI15745" s="3"/>
    </row>
    <row r="15746" spans="1:35" x14ac:dyDescent="0.25">
      <c r="A15746" s="2"/>
      <c r="B15746" s="5"/>
      <c r="C15746" s="5"/>
      <c r="D15746" s="5"/>
      <c r="E15746" s="5"/>
      <c r="F15746" s="5"/>
      <c r="G15746" s="5"/>
      <c r="H15746" s="5"/>
      <c r="I15746" s="5"/>
      <c r="J15746" s="5"/>
      <c r="K15746" s="5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3"/>
      <c r="AG15746" s="3"/>
      <c r="AH15746" s="3"/>
      <c r="AI15746" s="3"/>
    </row>
    <row r="15747" spans="1:35" x14ac:dyDescent="0.25">
      <c r="A15747" s="2"/>
      <c r="B15747" s="5"/>
      <c r="C15747" s="5"/>
      <c r="D15747" s="5"/>
      <c r="E15747" s="5"/>
      <c r="F15747" s="5"/>
      <c r="G15747" s="5"/>
      <c r="H15747" s="5"/>
      <c r="I15747" s="5"/>
      <c r="J15747" s="5"/>
      <c r="K15747" s="5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3"/>
      <c r="AG15747" s="3"/>
      <c r="AH15747" s="3"/>
      <c r="AI15747" s="3"/>
    </row>
    <row r="15748" spans="1:35" x14ac:dyDescent="0.25">
      <c r="A15748" s="2"/>
      <c r="B15748" s="5"/>
      <c r="C15748" s="5"/>
      <c r="D15748" s="5"/>
      <c r="E15748" s="5"/>
      <c r="F15748" s="5"/>
      <c r="G15748" s="5"/>
      <c r="H15748" s="5"/>
      <c r="I15748" s="5"/>
      <c r="J15748" s="5"/>
      <c r="K15748" s="5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3"/>
      <c r="AG15748" s="3"/>
      <c r="AH15748" s="3"/>
      <c r="AI15748" s="3"/>
    </row>
    <row r="15749" spans="1:35" x14ac:dyDescent="0.25">
      <c r="A15749" s="2"/>
      <c r="B15749" s="5"/>
      <c r="C15749" s="5"/>
      <c r="D15749" s="5"/>
      <c r="E15749" s="5"/>
      <c r="F15749" s="5"/>
      <c r="G15749" s="5"/>
      <c r="H15749" s="5"/>
      <c r="I15749" s="5"/>
      <c r="J15749" s="5"/>
      <c r="K15749" s="5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3"/>
      <c r="AG15749" s="3"/>
      <c r="AH15749" s="3"/>
      <c r="AI15749" s="3"/>
    </row>
    <row r="15750" spans="1:35" x14ac:dyDescent="0.25">
      <c r="A15750" s="2"/>
      <c r="B15750" s="5"/>
      <c r="C15750" s="5"/>
      <c r="D15750" s="5"/>
      <c r="E15750" s="5"/>
      <c r="F15750" s="5"/>
      <c r="G15750" s="5"/>
      <c r="H15750" s="5"/>
      <c r="I15750" s="5"/>
      <c r="J15750" s="5"/>
      <c r="K15750" s="5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3"/>
      <c r="AG15750" s="3"/>
      <c r="AH15750" s="3"/>
      <c r="AI15750" s="3"/>
    </row>
    <row r="15751" spans="1:35" x14ac:dyDescent="0.25">
      <c r="A15751" s="2"/>
      <c r="B15751" s="5"/>
      <c r="C15751" s="5"/>
      <c r="D15751" s="5"/>
      <c r="E15751" s="5"/>
      <c r="F15751" s="5"/>
      <c r="G15751" s="5"/>
      <c r="H15751" s="5"/>
      <c r="I15751" s="5"/>
      <c r="J15751" s="5"/>
      <c r="K15751" s="5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3"/>
      <c r="AG15751" s="3"/>
      <c r="AH15751" s="3"/>
      <c r="AI15751" s="3"/>
    </row>
    <row r="15752" spans="1:35" x14ac:dyDescent="0.25">
      <c r="A15752" s="2"/>
      <c r="B15752" s="5"/>
      <c r="C15752" s="5"/>
      <c r="D15752" s="5"/>
      <c r="E15752" s="5"/>
      <c r="F15752" s="5"/>
      <c r="G15752" s="5"/>
      <c r="H15752" s="5"/>
      <c r="I15752" s="5"/>
      <c r="J15752" s="5"/>
      <c r="K15752" s="5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3"/>
      <c r="AG15752" s="3"/>
      <c r="AH15752" s="3"/>
      <c r="AI15752" s="3"/>
    </row>
    <row r="15753" spans="1:35" x14ac:dyDescent="0.25">
      <c r="A15753" s="2"/>
      <c r="B15753" s="5"/>
      <c r="C15753" s="5"/>
      <c r="D15753" s="5"/>
      <c r="E15753" s="5"/>
      <c r="F15753" s="5"/>
      <c r="G15753" s="5"/>
      <c r="H15753" s="5"/>
      <c r="I15753" s="5"/>
      <c r="J15753" s="5"/>
      <c r="K15753" s="5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3"/>
      <c r="AG15753" s="3"/>
      <c r="AH15753" s="3"/>
      <c r="AI15753" s="3"/>
    </row>
    <row r="15754" spans="1:35" x14ac:dyDescent="0.25">
      <c r="A15754" s="2"/>
      <c r="B15754" s="5"/>
      <c r="C15754" s="5"/>
      <c r="D15754" s="5"/>
      <c r="E15754" s="5"/>
      <c r="F15754" s="5"/>
      <c r="G15754" s="5"/>
      <c r="H15754" s="5"/>
      <c r="I15754" s="5"/>
      <c r="J15754" s="5"/>
      <c r="K15754" s="5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3"/>
      <c r="AG15754" s="3"/>
      <c r="AH15754" s="3"/>
      <c r="AI15754" s="3"/>
    </row>
    <row r="15755" spans="1:35" x14ac:dyDescent="0.25">
      <c r="A15755" s="2"/>
      <c r="B15755" s="5"/>
      <c r="C15755" s="5"/>
      <c r="D15755" s="5"/>
      <c r="E15755" s="5"/>
      <c r="F15755" s="5"/>
      <c r="G15755" s="5"/>
      <c r="H15755" s="5"/>
      <c r="I15755" s="5"/>
      <c r="J15755" s="5"/>
      <c r="K15755" s="5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3"/>
      <c r="AG15755" s="3"/>
      <c r="AH15755" s="3"/>
      <c r="AI15755" s="3"/>
    </row>
    <row r="15756" spans="1:35" x14ac:dyDescent="0.25">
      <c r="A15756" s="2"/>
      <c r="B15756" s="5"/>
      <c r="C15756" s="5"/>
      <c r="D15756" s="5"/>
      <c r="E15756" s="5"/>
      <c r="F15756" s="5"/>
      <c r="G15756" s="5"/>
      <c r="H15756" s="5"/>
      <c r="I15756" s="5"/>
      <c r="J15756" s="5"/>
      <c r="K15756" s="5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3"/>
      <c r="AG15756" s="3"/>
      <c r="AH15756" s="3"/>
      <c r="AI15756" s="3"/>
    </row>
    <row r="15757" spans="1:35" x14ac:dyDescent="0.25">
      <c r="A15757" s="2"/>
      <c r="B15757" s="5"/>
      <c r="C15757" s="5"/>
      <c r="D15757" s="5"/>
      <c r="E15757" s="5"/>
      <c r="F15757" s="5"/>
      <c r="G15757" s="5"/>
      <c r="H15757" s="5"/>
      <c r="I15757" s="5"/>
      <c r="J15757" s="5"/>
      <c r="K15757" s="5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3"/>
      <c r="AG15757" s="3"/>
      <c r="AH15757" s="3"/>
      <c r="AI15757" s="3"/>
    </row>
    <row r="15758" spans="1:35" x14ac:dyDescent="0.25">
      <c r="A15758" s="2"/>
      <c r="B15758" s="5"/>
      <c r="C15758" s="5"/>
      <c r="D15758" s="5"/>
      <c r="E15758" s="5"/>
      <c r="F15758" s="5"/>
      <c r="G15758" s="5"/>
      <c r="H15758" s="5"/>
      <c r="I15758" s="5"/>
      <c r="J15758" s="5"/>
      <c r="K15758" s="5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3"/>
      <c r="AG15758" s="3"/>
      <c r="AH15758" s="3"/>
      <c r="AI15758" s="3"/>
    </row>
    <row r="15759" spans="1:35" x14ac:dyDescent="0.25">
      <c r="A15759" s="2"/>
      <c r="B15759" s="5"/>
      <c r="C15759" s="5"/>
      <c r="D15759" s="5"/>
      <c r="E15759" s="5"/>
      <c r="F15759" s="5"/>
      <c r="G15759" s="5"/>
      <c r="H15759" s="5"/>
      <c r="I15759" s="5"/>
      <c r="J15759" s="5"/>
      <c r="K15759" s="5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3"/>
      <c r="AG15759" s="3"/>
      <c r="AH15759" s="3"/>
      <c r="AI15759" s="3"/>
    </row>
    <row r="15760" spans="1:35" x14ac:dyDescent="0.25">
      <c r="A15760" s="2"/>
      <c r="B15760" s="5"/>
      <c r="C15760" s="5"/>
      <c r="D15760" s="5"/>
      <c r="E15760" s="5"/>
      <c r="F15760" s="5"/>
      <c r="G15760" s="5"/>
      <c r="H15760" s="5"/>
      <c r="I15760" s="5"/>
      <c r="J15760" s="5"/>
      <c r="K15760" s="5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3"/>
      <c r="AG15760" s="3"/>
      <c r="AH15760" s="3"/>
      <c r="AI15760" s="3"/>
    </row>
    <row r="15761" spans="1:35" x14ac:dyDescent="0.25">
      <c r="A15761" s="2"/>
      <c r="B15761" s="5"/>
      <c r="C15761" s="5"/>
      <c r="D15761" s="5"/>
      <c r="E15761" s="5"/>
      <c r="F15761" s="5"/>
      <c r="G15761" s="5"/>
      <c r="H15761" s="5"/>
      <c r="I15761" s="5"/>
      <c r="J15761" s="5"/>
      <c r="K15761" s="5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3"/>
      <c r="AG15761" s="3"/>
      <c r="AH15761" s="3"/>
      <c r="AI15761" s="3"/>
    </row>
    <row r="15762" spans="1:35" x14ac:dyDescent="0.25">
      <c r="A15762" s="2"/>
      <c r="B15762" s="5"/>
      <c r="C15762" s="5"/>
      <c r="D15762" s="5"/>
      <c r="E15762" s="5"/>
      <c r="F15762" s="5"/>
      <c r="G15762" s="5"/>
      <c r="H15762" s="5"/>
      <c r="I15762" s="5"/>
      <c r="J15762" s="5"/>
      <c r="K15762" s="5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3"/>
      <c r="AG15762" s="3"/>
      <c r="AH15762" s="3"/>
      <c r="AI15762" s="3"/>
    </row>
    <row r="15763" spans="1:35" x14ac:dyDescent="0.25">
      <c r="A15763" s="2"/>
      <c r="B15763" s="5"/>
      <c r="C15763" s="5"/>
      <c r="D15763" s="5"/>
      <c r="E15763" s="5"/>
      <c r="F15763" s="5"/>
      <c r="G15763" s="5"/>
      <c r="H15763" s="5"/>
      <c r="I15763" s="5"/>
      <c r="J15763" s="5"/>
      <c r="K15763" s="5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3"/>
      <c r="AG15763" s="3"/>
      <c r="AH15763" s="3"/>
      <c r="AI15763" s="3"/>
    </row>
    <row r="15764" spans="1:35" x14ac:dyDescent="0.25">
      <c r="A15764" s="2"/>
      <c r="B15764" s="5"/>
      <c r="C15764" s="5"/>
      <c r="D15764" s="5"/>
      <c r="E15764" s="5"/>
      <c r="F15764" s="5"/>
      <c r="G15764" s="5"/>
      <c r="H15764" s="5"/>
      <c r="I15764" s="5"/>
      <c r="J15764" s="5"/>
      <c r="K15764" s="5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3"/>
      <c r="AG15764" s="3"/>
      <c r="AH15764" s="3"/>
      <c r="AI15764" s="3"/>
    </row>
    <row r="15765" spans="1:35" x14ac:dyDescent="0.25">
      <c r="A15765" s="2"/>
      <c r="B15765" s="5"/>
      <c r="C15765" s="5"/>
      <c r="D15765" s="5"/>
      <c r="E15765" s="5"/>
      <c r="F15765" s="5"/>
      <c r="G15765" s="5"/>
      <c r="H15765" s="5"/>
      <c r="I15765" s="5"/>
      <c r="J15765" s="5"/>
      <c r="K15765" s="5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3"/>
      <c r="AG15765" s="3"/>
      <c r="AH15765" s="3"/>
      <c r="AI15765" s="3"/>
    </row>
    <row r="15766" spans="1:35" x14ac:dyDescent="0.25">
      <c r="A15766" s="2"/>
      <c r="B15766" s="5"/>
      <c r="C15766" s="5"/>
      <c r="D15766" s="5"/>
      <c r="E15766" s="5"/>
      <c r="F15766" s="5"/>
      <c r="G15766" s="5"/>
      <c r="H15766" s="5"/>
      <c r="I15766" s="5"/>
      <c r="J15766" s="5"/>
      <c r="K15766" s="5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3"/>
      <c r="AG15766" s="3"/>
      <c r="AH15766" s="3"/>
      <c r="AI15766" s="3"/>
    </row>
    <row r="15767" spans="1:35" x14ac:dyDescent="0.25">
      <c r="A15767" s="2"/>
      <c r="B15767" s="5"/>
      <c r="C15767" s="5"/>
      <c r="D15767" s="5"/>
      <c r="E15767" s="5"/>
      <c r="F15767" s="5"/>
      <c r="G15767" s="5"/>
      <c r="H15767" s="5"/>
      <c r="I15767" s="5"/>
      <c r="J15767" s="5"/>
      <c r="K15767" s="5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3"/>
      <c r="AG15767" s="3"/>
      <c r="AH15767" s="3"/>
      <c r="AI15767" s="3"/>
    </row>
    <row r="15768" spans="1:35" x14ac:dyDescent="0.25">
      <c r="A15768" s="2"/>
      <c r="B15768" s="5"/>
      <c r="C15768" s="5"/>
      <c r="D15768" s="5"/>
      <c r="E15768" s="5"/>
      <c r="F15768" s="5"/>
      <c r="G15768" s="5"/>
      <c r="H15768" s="5"/>
      <c r="I15768" s="5"/>
      <c r="J15768" s="5"/>
      <c r="K15768" s="5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3"/>
      <c r="AG15768" s="3"/>
      <c r="AH15768" s="3"/>
      <c r="AI15768" s="3"/>
    </row>
    <row r="15769" spans="1:35" x14ac:dyDescent="0.25">
      <c r="A15769" s="2"/>
      <c r="B15769" s="5"/>
      <c r="C15769" s="5"/>
      <c r="D15769" s="5"/>
      <c r="E15769" s="5"/>
      <c r="F15769" s="5"/>
      <c r="G15769" s="5"/>
      <c r="H15769" s="5"/>
      <c r="I15769" s="5"/>
      <c r="J15769" s="5"/>
      <c r="K15769" s="5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3"/>
      <c r="AG15769" s="3"/>
      <c r="AH15769" s="3"/>
      <c r="AI15769" s="3"/>
    </row>
    <row r="15770" spans="1:35" x14ac:dyDescent="0.25">
      <c r="A15770" s="2"/>
      <c r="B15770" s="5"/>
      <c r="C15770" s="5"/>
      <c r="D15770" s="5"/>
      <c r="E15770" s="5"/>
      <c r="F15770" s="5"/>
      <c r="G15770" s="5"/>
      <c r="H15770" s="5"/>
      <c r="I15770" s="5"/>
      <c r="J15770" s="5"/>
      <c r="K15770" s="5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3"/>
      <c r="AG15770" s="3"/>
      <c r="AH15770" s="3"/>
      <c r="AI15770" s="3"/>
    </row>
    <row r="15771" spans="1:35" x14ac:dyDescent="0.25">
      <c r="A15771" s="2"/>
      <c r="B15771" s="5"/>
      <c r="C15771" s="5"/>
      <c r="D15771" s="5"/>
      <c r="E15771" s="5"/>
      <c r="F15771" s="5"/>
      <c r="G15771" s="5"/>
      <c r="H15771" s="5"/>
      <c r="I15771" s="5"/>
      <c r="J15771" s="5"/>
      <c r="K15771" s="5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3"/>
      <c r="AG15771" s="3"/>
      <c r="AH15771" s="3"/>
      <c r="AI15771" s="3"/>
    </row>
    <row r="15772" spans="1:35" x14ac:dyDescent="0.25">
      <c r="A15772" s="2"/>
      <c r="B15772" s="5"/>
      <c r="C15772" s="5"/>
      <c r="D15772" s="5"/>
      <c r="E15772" s="5"/>
      <c r="F15772" s="5"/>
      <c r="G15772" s="5"/>
      <c r="H15772" s="5"/>
      <c r="I15772" s="5"/>
      <c r="J15772" s="5"/>
      <c r="K15772" s="5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3"/>
      <c r="AG15772" s="3"/>
      <c r="AH15772" s="3"/>
      <c r="AI15772" s="3"/>
    </row>
    <row r="15773" spans="1:35" x14ac:dyDescent="0.25">
      <c r="A15773" s="2"/>
      <c r="B15773" s="5"/>
      <c r="C15773" s="5"/>
      <c r="D15773" s="5"/>
      <c r="E15773" s="5"/>
      <c r="F15773" s="5"/>
      <c r="G15773" s="5"/>
      <c r="H15773" s="5"/>
      <c r="I15773" s="5"/>
      <c r="J15773" s="5"/>
      <c r="K15773" s="5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3"/>
      <c r="AG15773" s="3"/>
      <c r="AH15773" s="3"/>
      <c r="AI15773" s="3"/>
    </row>
    <row r="15774" spans="1:35" x14ac:dyDescent="0.25">
      <c r="A15774" s="2"/>
      <c r="B15774" s="5"/>
      <c r="C15774" s="5"/>
      <c r="D15774" s="5"/>
      <c r="E15774" s="5"/>
      <c r="F15774" s="5"/>
      <c r="G15774" s="5"/>
      <c r="H15774" s="5"/>
      <c r="I15774" s="5"/>
      <c r="J15774" s="5"/>
      <c r="K15774" s="5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3"/>
      <c r="AG15774" s="3"/>
      <c r="AH15774" s="3"/>
      <c r="AI15774" s="3"/>
    </row>
    <row r="15775" spans="1:35" x14ac:dyDescent="0.25">
      <c r="A15775" s="2"/>
      <c r="B15775" s="5"/>
      <c r="C15775" s="5"/>
      <c r="D15775" s="5"/>
      <c r="E15775" s="5"/>
      <c r="F15775" s="5"/>
      <c r="G15775" s="5"/>
      <c r="H15775" s="5"/>
      <c r="I15775" s="5"/>
      <c r="J15775" s="5"/>
      <c r="K15775" s="5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3"/>
      <c r="AG15775" s="3"/>
      <c r="AH15775" s="3"/>
      <c r="AI15775" s="3"/>
    </row>
    <row r="15776" spans="1:35" x14ac:dyDescent="0.25">
      <c r="A15776" s="2"/>
      <c r="B15776" s="5"/>
      <c r="C15776" s="5"/>
      <c r="D15776" s="5"/>
      <c r="E15776" s="5"/>
      <c r="F15776" s="5"/>
      <c r="G15776" s="5"/>
      <c r="H15776" s="5"/>
      <c r="I15776" s="5"/>
      <c r="J15776" s="5"/>
      <c r="K15776" s="5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3"/>
      <c r="AG15776" s="3"/>
      <c r="AH15776" s="3"/>
      <c r="AI15776" s="3"/>
    </row>
    <row r="15777" spans="1:35" x14ac:dyDescent="0.25">
      <c r="A15777" s="2"/>
      <c r="B15777" s="5"/>
      <c r="C15777" s="5"/>
      <c r="D15777" s="5"/>
      <c r="E15777" s="5"/>
      <c r="F15777" s="5"/>
      <c r="G15777" s="5"/>
      <c r="H15777" s="5"/>
      <c r="I15777" s="5"/>
      <c r="J15777" s="5"/>
      <c r="K15777" s="5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3"/>
      <c r="AG15777" s="3"/>
      <c r="AH15777" s="3"/>
      <c r="AI15777" s="3"/>
    </row>
    <row r="15778" spans="1:35" x14ac:dyDescent="0.25">
      <c r="A15778" s="2"/>
      <c r="B15778" s="5"/>
      <c r="C15778" s="5"/>
      <c r="D15778" s="5"/>
      <c r="E15778" s="5"/>
      <c r="F15778" s="5"/>
      <c r="G15778" s="5"/>
      <c r="H15778" s="5"/>
      <c r="I15778" s="5"/>
      <c r="J15778" s="5"/>
      <c r="K15778" s="5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3"/>
      <c r="AG15778" s="3"/>
      <c r="AH15778" s="3"/>
      <c r="AI15778" s="3"/>
    </row>
    <row r="15779" spans="1:35" x14ac:dyDescent="0.25">
      <c r="A15779" s="2"/>
      <c r="B15779" s="5"/>
      <c r="C15779" s="5"/>
      <c r="D15779" s="5"/>
      <c r="E15779" s="5"/>
      <c r="F15779" s="5"/>
      <c r="G15779" s="5"/>
      <c r="H15779" s="5"/>
      <c r="I15779" s="5"/>
      <c r="J15779" s="5"/>
      <c r="K15779" s="5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3"/>
      <c r="AG15779" s="3"/>
      <c r="AH15779" s="3"/>
      <c r="AI15779" s="3"/>
    </row>
    <row r="15780" spans="1:35" x14ac:dyDescent="0.25">
      <c r="A15780" s="2"/>
      <c r="B15780" s="5"/>
      <c r="C15780" s="5"/>
      <c r="D15780" s="5"/>
      <c r="E15780" s="5"/>
      <c r="F15780" s="5"/>
      <c r="G15780" s="5"/>
      <c r="H15780" s="5"/>
      <c r="I15780" s="5"/>
      <c r="J15780" s="5"/>
      <c r="K15780" s="5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3"/>
      <c r="AG15780" s="3"/>
      <c r="AH15780" s="3"/>
      <c r="AI15780" s="3"/>
    </row>
    <row r="15781" spans="1:35" x14ac:dyDescent="0.25">
      <c r="A15781" s="2"/>
      <c r="B15781" s="5"/>
      <c r="C15781" s="5"/>
      <c r="D15781" s="5"/>
      <c r="E15781" s="5"/>
      <c r="F15781" s="5"/>
      <c r="G15781" s="5"/>
      <c r="H15781" s="5"/>
      <c r="I15781" s="5"/>
      <c r="J15781" s="5"/>
      <c r="K15781" s="5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3"/>
      <c r="AG15781" s="3"/>
      <c r="AH15781" s="3"/>
      <c r="AI15781" s="3"/>
    </row>
    <row r="15782" spans="1:35" x14ac:dyDescent="0.25">
      <c r="A15782" s="2"/>
      <c r="B15782" s="5"/>
      <c r="C15782" s="5"/>
      <c r="D15782" s="5"/>
      <c r="E15782" s="5"/>
      <c r="F15782" s="5"/>
      <c r="G15782" s="5"/>
      <c r="H15782" s="5"/>
      <c r="I15782" s="5"/>
      <c r="J15782" s="5"/>
      <c r="K15782" s="5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3"/>
      <c r="AG15782" s="3"/>
      <c r="AH15782" s="3"/>
      <c r="AI15782" s="3"/>
    </row>
    <row r="15783" spans="1:35" x14ac:dyDescent="0.25">
      <c r="A15783" s="2"/>
      <c r="B15783" s="5"/>
      <c r="C15783" s="5"/>
      <c r="D15783" s="5"/>
      <c r="E15783" s="5"/>
      <c r="F15783" s="5"/>
      <c r="G15783" s="5"/>
      <c r="H15783" s="5"/>
      <c r="I15783" s="5"/>
      <c r="J15783" s="5"/>
      <c r="K15783" s="5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3"/>
      <c r="AG15783" s="3"/>
      <c r="AH15783" s="3"/>
      <c r="AI15783" s="3"/>
    </row>
    <row r="15784" spans="1:35" x14ac:dyDescent="0.25">
      <c r="A15784" s="2"/>
      <c r="B15784" s="5"/>
      <c r="C15784" s="5"/>
      <c r="D15784" s="5"/>
      <c r="E15784" s="5"/>
      <c r="F15784" s="5"/>
      <c r="G15784" s="5"/>
      <c r="H15784" s="5"/>
      <c r="I15784" s="5"/>
      <c r="J15784" s="5"/>
      <c r="K15784" s="5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3"/>
      <c r="AG15784" s="3"/>
      <c r="AH15784" s="3"/>
      <c r="AI15784" s="3"/>
    </row>
    <row r="15785" spans="1:35" x14ac:dyDescent="0.25">
      <c r="A15785" s="2"/>
      <c r="B15785" s="5"/>
      <c r="C15785" s="5"/>
      <c r="D15785" s="5"/>
      <c r="E15785" s="5"/>
      <c r="F15785" s="5"/>
      <c r="G15785" s="5"/>
      <c r="H15785" s="5"/>
      <c r="I15785" s="5"/>
      <c r="J15785" s="5"/>
      <c r="K15785" s="5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3"/>
      <c r="AG15785" s="3"/>
      <c r="AH15785" s="3"/>
      <c r="AI15785" s="3"/>
    </row>
    <row r="15786" spans="1:35" x14ac:dyDescent="0.25">
      <c r="A15786" s="2"/>
      <c r="B15786" s="5"/>
      <c r="C15786" s="5"/>
      <c r="D15786" s="5"/>
      <c r="E15786" s="5"/>
      <c r="F15786" s="5"/>
      <c r="G15786" s="5"/>
      <c r="H15786" s="5"/>
      <c r="I15786" s="5"/>
      <c r="J15786" s="5"/>
      <c r="K15786" s="5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3"/>
      <c r="AG15786" s="3"/>
      <c r="AH15786" s="3"/>
      <c r="AI15786" s="3"/>
    </row>
    <row r="15787" spans="1:35" x14ac:dyDescent="0.25">
      <c r="A15787" s="2"/>
      <c r="B15787" s="5"/>
      <c r="C15787" s="5"/>
      <c r="D15787" s="5"/>
      <c r="E15787" s="5"/>
      <c r="F15787" s="5"/>
      <c r="G15787" s="5"/>
      <c r="H15787" s="5"/>
      <c r="I15787" s="5"/>
      <c r="J15787" s="5"/>
      <c r="K15787" s="5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3"/>
      <c r="AG15787" s="3"/>
      <c r="AH15787" s="3"/>
      <c r="AI15787" s="3"/>
    </row>
    <row r="15788" spans="1:35" x14ac:dyDescent="0.25">
      <c r="A15788" s="2"/>
      <c r="B15788" s="5"/>
      <c r="C15788" s="5"/>
      <c r="D15788" s="5"/>
      <c r="E15788" s="5"/>
      <c r="F15788" s="5"/>
      <c r="G15788" s="5"/>
      <c r="H15788" s="5"/>
      <c r="I15788" s="5"/>
      <c r="J15788" s="5"/>
      <c r="K15788" s="5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3"/>
      <c r="AG15788" s="3"/>
      <c r="AH15788" s="3"/>
      <c r="AI15788" s="3"/>
    </row>
    <row r="15789" spans="1:35" x14ac:dyDescent="0.25">
      <c r="A15789" s="2"/>
      <c r="B15789" s="5"/>
      <c r="C15789" s="5"/>
      <c r="D15789" s="5"/>
      <c r="E15789" s="5"/>
      <c r="F15789" s="5"/>
      <c r="G15789" s="5"/>
      <c r="H15789" s="5"/>
      <c r="I15789" s="5"/>
      <c r="J15789" s="5"/>
      <c r="K15789" s="5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3"/>
      <c r="AG15789" s="3"/>
      <c r="AH15789" s="3"/>
      <c r="AI15789" s="3"/>
    </row>
    <row r="15790" spans="1:35" x14ac:dyDescent="0.25">
      <c r="A15790" s="2"/>
      <c r="B15790" s="5"/>
      <c r="C15790" s="5"/>
      <c r="D15790" s="5"/>
      <c r="E15790" s="5"/>
      <c r="F15790" s="5"/>
      <c r="G15790" s="5"/>
      <c r="H15790" s="5"/>
      <c r="I15790" s="5"/>
      <c r="J15790" s="5"/>
      <c r="K15790" s="5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3"/>
      <c r="AG15790" s="3"/>
      <c r="AH15790" s="3"/>
      <c r="AI15790" s="3"/>
    </row>
    <row r="15791" spans="1:35" x14ac:dyDescent="0.25">
      <c r="A15791" s="2"/>
      <c r="B15791" s="5"/>
      <c r="C15791" s="5"/>
      <c r="D15791" s="5"/>
      <c r="E15791" s="5"/>
      <c r="F15791" s="5"/>
      <c r="G15791" s="5"/>
      <c r="H15791" s="5"/>
      <c r="I15791" s="5"/>
      <c r="J15791" s="5"/>
      <c r="K15791" s="5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3"/>
      <c r="AG15791" s="3"/>
      <c r="AH15791" s="3"/>
      <c r="AI15791" s="3"/>
    </row>
    <row r="15792" spans="1:35" x14ac:dyDescent="0.25">
      <c r="A15792" s="2"/>
      <c r="B15792" s="5"/>
      <c r="C15792" s="5"/>
      <c r="D15792" s="5"/>
      <c r="E15792" s="5"/>
      <c r="F15792" s="5"/>
      <c r="G15792" s="5"/>
      <c r="H15792" s="5"/>
      <c r="I15792" s="5"/>
      <c r="J15792" s="5"/>
      <c r="K15792" s="5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3"/>
      <c r="AG15792" s="3"/>
      <c r="AH15792" s="3"/>
      <c r="AI15792" s="3"/>
    </row>
    <row r="15793" spans="1:35" x14ac:dyDescent="0.25">
      <c r="A15793" s="2"/>
      <c r="B15793" s="5"/>
      <c r="C15793" s="5"/>
      <c r="D15793" s="5"/>
      <c r="E15793" s="5"/>
      <c r="F15793" s="5"/>
      <c r="G15793" s="5"/>
      <c r="H15793" s="5"/>
      <c r="I15793" s="5"/>
      <c r="J15793" s="5"/>
      <c r="K15793" s="5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3"/>
      <c r="AG15793" s="3"/>
      <c r="AH15793" s="3"/>
      <c r="AI15793" s="3"/>
    </row>
    <row r="15794" spans="1:35" x14ac:dyDescent="0.25">
      <c r="A15794" s="2"/>
      <c r="B15794" s="5"/>
      <c r="C15794" s="5"/>
      <c r="D15794" s="5"/>
      <c r="E15794" s="5"/>
      <c r="F15794" s="5"/>
      <c r="G15794" s="5"/>
      <c r="H15794" s="5"/>
      <c r="I15794" s="5"/>
      <c r="J15794" s="5"/>
      <c r="K15794" s="5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3"/>
      <c r="AG15794" s="3"/>
      <c r="AH15794" s="3"/>
      <c r="AI15794" s="3"/>
    </row>
    <row r="15795" spans="1:35" x14ac:dyDescent="0.25">
      <c r="A15795" s="2"/>
      <c r="B15795" s="5"/>
      <c r="C15795" s="5"/>
      <c r="D15795" s="5"/>
      <c r="E15795" s="5"/>
      <c r="F15795" s="5"/>
      <c r="G15795" s="5"/>
      <c r="H15795" s="5"/>
      <c r="I15795" s="5"/>
      <c r="J15795" s="5"/>
      <c r="K15795" s="5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3"/>
      <c r="AG15795" s="3"/>
      <c r="AH15795" s="3"/>
      <c r="AI15795" s="3"/>
    </row>
    <row r="15796" spans="1:35" x14ac:dyDescent="0.25">
      <c r="A15796" s="2"/>
      <c r="B15796" s="5"/>
      <c r="C15796" s="5"/>
      <c r="D15796" s="5"/>
      <c r="E15796" s="5"/>
      <c r="F15796" s="5"/>
      <c r="G15796" s="5"/>
      <c r="H15796" s="5"/>
      <c r="I15796" s="5"/>
      <c r="J15796" s="5"/>
      <c r="K15796" s="5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3"/>
      <c r="AG15796" s="3"/>
      <c r="AH15796" s="3"/>
      <c r="AI15796" s="3"/>
    </row>
    <row r="15797" spans="1:35" x14ac:dyDescent="0.25">
      <c r="A15797" s="2"/>
      <c r="B15797" s="5"/>
      <c r="C15797" s="5"/>
      <c r="D15797" s="5"/>
      <c r="E15797" s="5"/>
      <c r="F15797" s="5"/>
      <c r="G15797" s="5"/>
      <c r="H15797" s="5"/>
      <c r="I15797" s="5"/>
      <c r="J15797" s="5"/>
      <c r="K15797" s="5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3"/>
      <c r="AG15797" s="3"/>
      <c r="AH15797" s="3"/>
      <c r="AI15797" s="3"/>
    </row>
    <row r="15798" spans="1:35" x14ac:dyDescent="0.25">
      <c r="A15798" s="2"/>
      <c r="B15798" s="5"/>
      <c r="C15798" s="5"/>
      <c r="D15798" s="5"/>
      <c r="E15798" s="5"/>
      <c r="F15798" s="5"/>
      <c r="G15798" s="5"/>
      <c r="H15798" s="5"/>
      <c r="I15798" s="5"/>
      <c r="J15798" s="5"/>
      <c r="K15798" s="5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3"/>
      <c r="AG15798" s="3"/>
      <c r="AH15798" s="3"/>
      <c r="AI15798" s="3"/>
    </row>
    <row r="15799" spans="1:35" x14ac:dyDescent="0.25">
      <c r="A15799" s="2"/>
      <c r="B15799" s="5"/>
      <c r="C15799" s="5"/>
      <c r="D15799" s="5"/>
      <c r="E15799" s="5"/>
      <c r="F15799" s="5"/>
      <c r="G15799" s="5"/>
      <c r="H15799" s="5"/>
      <c r="I15799" s="5"/>
      <c r="J15799" s="5"/>
      <c r="K15799" s="5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3"/>
      <c r="AG15799" s="3"/>
      <c r="AH15799" s="3"/>
      <c r="AI15799" s="3"/>
    </row>
    <row r="15800" spans="1:35" x14ac:dyDescent="0.25">
      <c r="A15800" s="2"/>
      <c r="B15800" s="5"/>
      <c r="C15800" s="5"/>
      <c r="D15800" s="5"/>
      <c r="E15800" s="5"/>
      <c r="F15800" s="5"/>
      <c r="G15800" s="5"/>
      <c r="H15800" s="5"/>
      <c r="I15800" s="5"/>
      <c r="J15800" s="5"/>
      <c r="K15800" s="5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3"/>
      <c r="AG15800" s="3"/>
      <c r="AH15800" s="3"/>
      <c r="AI15800" s="3"/>
    </row>
    <row r="15801" spans="1:35" x14ac:dyDescent="0.25">
      <c r="A15801" s="2"/>
      <c r="B15801" s="5"/>
      <c r="C15801" s="5"/>
      <c r="D15801" s="5"/>
      <c r="E15801" s="5"/>
      <c r="F15801" s="5"/>
      <c r="G15801" s="5"/>
      <c r="H15801" s="5"/>
      <c r="I15801" s="5"/>
      <c r="J15801" s="5"/>
      <c r="K15801" s="5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3"/>
      <c r="AG15801" s="3"/>
      <c r="AH15801" s="3"/>
      <c r="AI15801" s="3"/>
    </row>
    <row r="15802" spans="1:35" x14ac:dyDescent="0.25">
      <c r="A15802" s="2"/>
      <c r="B15802" s="5"/>
      <c r="C15802" s="5"/>
      <c r="D15802" s="5"/>
      <c r="E15802" s="5"/>
      <c r="F15802" s="5"/>
      <c r="G15802" s="5"/>
      <c r="H15802" s="5"/>
      <c r="I15802" s="5"/>
      <c r="J15802" s="5"/>
      <c r="K15802" s="5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3"/>
      <c r="AG15802" s="3"/>
      <c r="AH15802" s="3"/>
      <c r="AI15802" s="3"/>
    </row>
    <row r="15803" spans="1:35" x14ac:dyDescent="0.25">
      <c r="A15803" s="2"/>
      <c r="B15803" s="5"/>
      <c r="C15803" s="5"/>
      <c r="D15803" s="5"/>
      <c r="E15803" s="5"/>
      <c r="F15803" s="5"/>
      <c r="G15803" s="5"/>
      <c r="H15803" s="5"/>
      <c r="I15803" s="5"/>
      <c r="J15803" s="5"/>
      <c r="K15803" s="5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3"/>
      <c r="AG15803" s="3"/>
      <c r="AH15803" s="3"/>
      <c r="AI15803" s="3"/>
    </row>
    <row r="15804" spans="1:35" x14ac:dyDescent="0.25">
      <c r="A15804" s="2"/>
      <c r="B15804" s="5"/>
      <c r="C15804" s="5"/>
      <c r="D15804" s="5"/>
      <c r="E15804" s="5"/>
      <c r="F15804" s="5"/>
      <c r="G15804" s="5"/>
      <c r="H15804" s="5"/>
      <c r="I15804" s="5"/>
      <c r="J15804" s="5"/>
      <c r="K15804" s="5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3"/>
      <c r="AG15804" s="3"/>
      <c r="AH15804" s="3"/>
      <c r="AI15804" s="3"/>
    </row>
    <row r="15805" spans="1:35" x14ac:dyDescent="0.25">
      <c r="A15805" s="2"/>
      <c r="B15805" s="5"/>
      <c r="C15805" s="5"/>
      <c r="D15805" s="5"/>
      <c r="E15805" s="5"/>
      <c r="F15805" s="5"/>
      <c r="G15805" s="5"/>
      <c r="H15805" s="5"/>
      <c r="I15805" s="5"/>
      <c r="J15805" s="5"/>
      <c r="K15805" s="5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3"/>
      <c r="AG15805" s="3"/>
      <c r="AH15805" s="3"/>
      <c r="AI15805" s="3"/>
    </row>
    <row r="15806" spans="1:35" x14ac:dyDescent="0.25">
      <c r="A15806" s="2"/>
      <c r="B15806" s="5"/>
      <c r="C15806" s="5"/>
      <c r="D15806" s="5"/>
      <c r="E15806" s="5"/>
      <c r="F15806" s="5"/>
      <c r="G15806" s="5"/>
      <c r="H15806" s="5"/>
      <c r="I15806" s="5"/>
      <c r="J15806" s="5"/>
      <c r="K15806" s="5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3"/>
      <c r="AG15806" s="3"/>
      <c r="AH15806" s="3"/>
      <c r="AI15806" s="3"/>
    </row>
    <row r="15807" spans="1:35" x14ac:dyDescent="0.25">
      <c r="A15807" s="2"/>
      <c r="B15807" s="5"/>
      <c r="C15807" s="5"/>
      <c r="D15807" s="5"/>
      <c r="E15807" s="5"/>
      <c r="F15807" s="5"/>
      <c r="G15807" s="5"/>
      <c r="H15807" s="5"/>
      <c r="I15807" s="5"/>
      <c r="J15807" s="5"/>
      <c r="K15807" s="5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3"/>
      <c r="AG15807" s="3"/>
      <c r="AH15807" s="3"/>
      <c r="AI15807" s="3"/>
    </row>
    <row r="15808" spans="1:35" x14ac:dyDescent="0.25">
      <c r="A15808" s="2"/>
      <c r="B15808" s="5"/>
      <c r="C15808" s="5"/>
      <c r="D15808" s="5"/>
      <c r="E15808" s="5"/>
      <c r="F15808" s="5"/>
      <c r="G15808" s="5"/>
      <c r="H15808" s="5"/>
      <c r="I15808" s="5"/>
      <c r="J15808" s="5"/>
      <c r="K15808" s="5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3"/>
      <c r="AG15808" s="3"/>
      <c r="AH15808" s="3"/>
      <c r="AI15808" s="3"/>
    </row>
    <row r="15809" spans="1:35" x14ac:dyDescent="0.25">
      <c r="A15809" s="2"/>
      <c r="B15809" s="5"/>
      <c r="C15809" s="5"/>
      <c r="D15809" s="5"/>
      <c r="E15809" s="5"/>
      <c r="F15809" s="5"/>
      <c r="G15809" s="5"/>
      <c r="H15809" s="5"/>
      <c r="I15809" s="5"/>
      <c r="J15809" s="5"/>
      <c r="K15809" s="5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3"/>
      <c r="AG15809" s="3"/>
      <c r="AH15809" s="3"/>
      <c r="AI15809" s="3"/>
    </row>
    <row r="15810" spans="1:35" x14ac:dyDescent="0.25">
      <c r="A15810" s="2"/>
      <c r="B15810" s="5"/>
      <c r="C15810" s="5"/>
      <c r="D15810" s="5"/>
      <c r="E15810" s="5"/>
      <c r="F15810" s="5"/>
      <c r="G15810" s="5"/>
      <c r="H15810" s="5"/>
      <c r="I15810" s="5"/>
      <c r="J15810" s="5"/>
      <c r="K15810" s="5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3"/>
      <c r="AG15810" s="3"/>
      <c r="AH15810" s="3"/>
      <c r="AI15810" s="3"/>
    </row>
    <row r="15811" spans="1:35" x14ac:dyDescent="0.25">
      <c r="A15811" s="2"/>
      <c r="B15811" s="5"/>
      <c r="C15811" s="5"/>
      <c r="D15811" s="5"/>
      <c r="E15811" s="5"/>
      <c r="F15811" s="5"/>
      <c r="G15811" s="5"/>
      <c r="H15811" s="5"/>
      <c r="I15811" s="5"/>
      <c r="J15811" s="5"/>
      <c r="K15811" s="5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3"/>
      <c r="AG15811" s="3"/>
      <c r="AH15811" s="3"/>
      <c r="AI15811" s="3"/>
    </row>
    <row r="15812" spans="1:35" x14ac:dyDescent="0.25">
      <c r="A15812" s="2"/>
      <c r="B15812" s="5"/>
      <c r="C15812" s="5"/>
      <c r="D15812" s="5"/>
      <c r="E15812" s="5"/>
      <c r="F15812" s="5"/>
      <c r="G15812" s="5"/>
      <c r="H15812" s="5"/>
      <c r="I15812" s="5"/>
      <c r="J15812" s="5"/>
      <c r="K15812" s="5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3"/>
      <c r="AG15812" s="3"/>
      <c r="AH15812" s="3"/>
      <c r="AI15812" s="3"/>
    </row>
    <row r="15813" spans="1:35" x14ac:dyDescent="0.25">
      <c r="A15813" s="2"/>
      <c r="B15813" s="5"/>
      <c r="C15813" s="5"/>
      <c r="D15813" s="5"/>
      <c r="E15813" s="5"/>
      <c r="F15813" s="5"/>
      <c r="G15813" s="5"/>
      <c r="H15813" s="5"/>
      <c r="I15813" s="5"/>
      <c r="J15813" s="5"/>
      <c r="K15813" s="5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3"/>
      <c r="AG15813" s="3"/>
      <c r="AH15813" s="3"/>
      <c r="AI15813" s="3"/>
    </row>
    <row r="15814" spans="1:35" x14ac:dyDescent="0.25">
      <c r="A15814" s="2"/>
      <c r="B15814" s="5"/>
      <c r="C15814" s="5"/>
      <c r="D15814" s="5"/>
      <c r="E15814" s="5"/>
      <c r="F15814" s="5"/>
      <c r="G15814" s="5"/>
      <c r="H15814" s="5"/>
      <c r="I15814" s="5"/>
      <c r="J15814" s="5"/>
      <c r="K15814" s="5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3"/>
      <c r="AG15814" s="3"/>
      <c r="AH15814" s="3"/>
      <c r="AI15814" s="3"/>
    </row>
    <row r="15815" spans="1:35" x14ac:dyDescent="0.25">
      <c r="A15815" s="2"/>
      <c r="B15815" s="5"/>
      <c r="C15815" s="5"/>
      <c r="D15815" s="5"/>
      <c r="E15815" s="5"/>
      <c r="F15815" s="5"/>
      <c r="G15815" s="5"/>
      <c r="H15815" s="5"/>
      <c r="I15815" s="5"/>
      <c r="J15815" s="5"/>
      <c r="K15815" s="5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3"/>
      <c r="AG15815" s="3"/>
      <c r="AH15815" s="3"/>
      <c r="AI15815" s="3"/>
    </row>
    <row r="15816" spans="1:35" x14ac:dyDescent="0.25">
      <c r="A15816" s="2"/>
      <c r="B15816" s="5"/>
      <c r="C15816" s="5"/>
      <c r="D15816" s="5"/>
      <c r="E15816" s="5"/>
      <c r="F15816" s="5"/>
      <c r="G15816" s="5"/>
      <c r="H15816" s="5"/>
      <c r="I15816" s="5"/>
      <c r="J15816" s="5"/>
      <c r="K15816" s="5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3"/>
      <c r="AG15816" s="3"/>
      <c r="AH15816" s="3"/>
      <c r="AI15816" s="3"/>
    </row>
    <row r="15817" spans="1:35" x14ac:dyDescent="0.25">
      <c r="A15817" s="2"/>
      <c r="B15817" s="5"/>
      <c r="C15817" s="5"/>
      <c r="D15817" s="5"/>
      <c r="E15817" s="5"/>
      <c r="F15817" s="5"/>
      <c r="G15817" s="5"/>
      <c r="H15817" s="5"/>
      <c r="I15817" s="5"/>
      <c r="J15817" s="5"/>
      <c r="K15817" s="5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3"/>
      <c r="AG15817" s="3"/>
      <c r="AH15817" s="3"/>
      <c r="AI15817" s="3"/>
    </row>
    <row r="15818" spans="1:35" x14ac:dyDescent="0.25">
      <c r="A15818" s="2"/>
      <c r="B15818" s="5"/>
      <c r="C15818" s="5"/>
      <c r="D15818" s="5"/>
      <c r="E15818" s="5"/>
      <c r="F15818" s="5"/>
      <c r="G15818" s="5"/>
      <c r="H15818" s="5"/>
      <c r="I15818" s="5"/>
      <c r="J15818" s="5"/>
      <c r="K15818" s="5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3"/>
      <c r="AG15818" s="3"/>
      <c r="AH15818" s="3"/>
      <c r="AI15818" s="3"/>
    </row>
    <row r="15819" spans="1:35" x14ac:dyDescent="0.25">
      <c r="A15819" s="2"/>
      <c r="B15819" s="5"/>
      <c r="C15819" s="5"/>
      <c r="D15819" s="5"/>
      <c r="E15819" s="5"/>
      <c r="F15819" s="5"/>
      <c r="G15819" s="5"/>
      <c r="H15819" s="5"/>
      <c r="I15819" s="5"/>
      <c r="J15819" s="5"/>
      <c r="K15819" s="5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3"/>
      <c r="AG15819" s="3"/>
      <c r="AH15819" s="3"/>
      <c r="AI15819" s="3"/>
    </row>
    <row r="15820" spans="1:35" x14ac:dyDescent="0.25">
      <c r="A15820" s="2"/>
      <c r="B15820" s="5"/>
      <c r="C15820" s="5"/>
      <c r="D15820" s="5"/>
      <c r="E15820" s="5"/>
      <c r="F15820" s="5"/>
      <c r="G15820" s="5"/>
      <c r="H15820" s="5"/>
      <c r="I15820" s="5"/>
      <c r="J15820" s="5"/>
      <c r="K15820" s="5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3"/>
      <c r="AG15820" s="3"/>
      <c r="AH15820" s="3"/>
      <c r="AI15820" s="3"/>
    </row>
    <row r="15821" spans="1:35" x14ac:dyDescent="0.25">
      <c r="A15821" s="2"/>
      <c r="B15821" s="5"/>
      <c r="C15821" s="5"/>
      <c r="D15821" s="5"/>
      <c r="E15821" s="5"/>
      <c r="F15821" s="5"/>
      <c r="G15821" s="5"/>
      <c r="H15821" s="5"/>
      <c r="I15821" s="5"/>
      <c r="J15821" s="5"/>
      <c r="K15821" s="5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3"/>
      <c r="AG15821" s="3"/>
      <c r="AH15821" s="3"/>
      <c r="AI15821" s="3"/>
    </row>
    <row r="15822" spans="1:35" x14ac:dyDescent="0.25">
      <c r="A15822" s="2"/>
      <c r="B15822" s="5"/>
      <c r="C15822" s="5"/>
      <c r="D15822" s="5"/>
      <c r="E15822" s="5"/>
      <c r="F15822" s="5"/>
      <c r="G15822" s="5"/>
      <c r="H15822" s="5"/>
      <c r="I15822" s="5"/>
      <c r="J15822" s="5"/>
      <c r="K15822" s="5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3"/>
      <c r="AG15822" s="3"/>
      <c r="AH15822" s="3"/>
      <c r="AI15822" s="3"/>
    </row>
    <row r="15823" spans="1:35" x14ac:dyDescent="0.25">
      <c r="A15823" s="2"/>
      <c r="B15823" s="5"/>
      <c r="C15823" s="5"/>
      <c r="D15823" s="5"/>
      <c r="E15823" s="5"/>
      <c r="F15823" s="5"/>
      <c r="G15823" s="5"/>
      <c r="H15823" s="5"/>
      <c r="I15823" s="5"/>
      <c r="J15823" s="5"/>
      <c r="K15823" s="5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3"/>
      <c r="AG15823" s="3"/>
      <c r="AH15823" s="3"/>
      <c r="AI15823" s="3"/>
    </row>
    <row r="15824" spans="1:35" x14ac:dyDescent="0.25">
      <c r="A15824" s="2"/>
      <c r="B15824" s="5"/>
      <c r="C15824" s="5"/>
      <c r="D15824" s="5"/>
      <c r="E15824" s="5"/>
      <c r="F15824" s="5"/>
      <c r="G15824" s="5"/>
      <c r="H15824" s="5"/>
      <c r="I15824" s="5"/>
      <c r="J15824" s="5"/>
      <c r="K15824" s="5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3"/>
      <c r="AG15824" s="3"/>
      <c r="AH15824" s="3"/>
      <c r="AI15824" s="3"/>
    </row>
    <row r="15825" spans="1:35" x14ac:dyDescent="0.25">
      <c r="A15825" s="2"/>
      <c r="B15825" s="5"/>
      <c r="C15825" s="5"/>
      <c r="D15825" s="5"/>
      <c r="E15825" s="5"/>
      <c r="F15825" s="5"/>
      <c r="G15825" s="5"/>
      <c r="H15825" s="5"/>
      <c r="I15825" s="5"/>
      <c r="J15825" s="5"/>
      <c r="K15825" s="5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3"/>
      <c r="AG15825" s="3"/>
      <c r="AH15825" s="3"/>
      <c r="AI15825" s="3"/>
    </row>
    <row r="15826" spans="1:35" x14ac:dyDescent="0.25">
      <c r="A15826" s="2"/>
      <c r="B15826" s="5"/>
      <c r="C15826" s="5"/>
      <c r="D15826" s="5"/>
      <c r="E15826" s="5"/>
      <c r="F15826" s="5"/>
      <c r="G15826" s="5"/>
      <c r="H15826" s="5"/>
      <c r="I15826" s="5"/>
      <c r="J15826" s="5"/>
      <c r="K15826" s="5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3"/>
      <c r="AG15826" s="3"/>
      <c r="AH15826" s="3"/>
      <c r="AI15826" s="3"/>
    </row>
    <row r="15827" spans="1:35" x14ac:dyDescent="0.25">
      <c r="A15827" s="2"/>
      <c r="B15827" s="5"/>
      <c r="C15827" s="5"/>
      <c r="D15827" s="5"/>
      <c r="E15827" s="5"/>
      <c r="F15827" s="5"/>
      <c r="G15827" s="5"/>
      <c r="H15827" s="5"/>
      <c r="I15827" s="5"/>
      <c r="J15827" s="5"/>
      <c r="K15827" s="5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3"/>
      <c r="AG15827" s="3"/>
      <c r="AH15827" s="3"/>
      <c r="AI15827" s="3"/>
    </row>
    <row r="15828" spans="1:35" x14ac:dyDescent="0.25">
      <c r="A15828" s="2"/>
      <c r="B15828" s="5"/>
      <c r="C15828" s="5"/>
      <c r="D15828" s="5"/>
      <c r="E15828" s="5"/>
      <c r="F15828" s="5"/>
      <c r="G15828" s="5"/>
      <c r="H15828" s="5"/>
      <c r="I15828" s="5"/>
      <c r="J15828" s="5"/>
      <c r="K15828" s="5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3"/>
      <c r="AG15828" s="3"/>
      <c r="AH15828" s="3"/>
      <c r="AI15828" s="3"/>
    </row>
    <row r="15829" spans="1:35" x14ac:dyDescent="0.25">
      <c r="A15829" s="2"/>
      <c r="B15829" s="5"/>
      <c r="C15829" s="5"/>
      <c r="D15829" s="5"/>
      <c r="E15829" s="5"/>
      <c r="F15829" s="5"/>
      <c r="G15829" s="5"/>
      <c r="H15829" s="5"/>
      <c r="I15829" s="5"/>
      <c r="J15829" s="5"/>
      <c r="K15829" s="5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3"/>
      <c r="AG15829" s="3"/>
      <c r="AH15829" s="3"/>
      <c r="AI15829" s="3"/>
    </row>
    <row r="15830" spans="1:35" x14ac:dyDescent="0.25">
      <c r="A15830" s="2"/>
      <c r="B15830" s="5"/>
      <c r="C15830" s="5"/>
      <c r="D15830" s="5"/>
      <c r="E15830" s="5"/>
      <c r="F15830" s="5"/>
      <c r="G15830" s="5"/>
      <c r="H15830" s="5"/>
      <c r="I15830" s="5"/>
      <c r="J15830" s="5"/>
      <c r="K15830" s="5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3"/>
      <c r="AG15830" s="3"/>
      <c r="AH15830" s="3"/>
      <c r="AI15830" s="3"/>
    </row>
    <row r="15831" spans="1:35" x14ac:dyDescent="0.25">
      <c r="A15831" s="2"/>
      <c r="B15831" s="5"/>
      <c r="C15831" s="5"/>
      <c r="D15831" s="5"/>
      <c r="E15831" s="5"/>
      <c r="F15831" s="5"/>
      <c r="G15831" s="5"/>
      <c r="H15831" s="5"/>
      <c r="I15831" s="5"/>
      <c r="J15831" s="5"/>
      <c r="K15831" s="5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3"/>
      <c r="AG15831" s="3"/>
      <c r="AH15831" s="3"/>
      <c r="AI15831" s="3"/>
    </row>
    <row r="15832" spans="1:35" x14ac:dyDescent="0.25">
      <c r="A15832" s="2"/>
      <c r="B15832" s="5"/>
      <c r="C15832" s="5"/>
      <c r="D15832" s="5"/>
      <c r="E15832" s="5"/>
      <c r="F15832" s="5"/>
      <c r="G15832" s="5"/>
      <c r="H15832" s="5"/>
      <c r="I15832" s="5"/>
      <c r="J15832" s="5"/>
      <c r="K15832" s="5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3"/>
      <c r="AG15832" s="3"/>
      <c r="AH15832" s="3"/>
      <c r="AI15832" s="3"/>
    </row>
    <row r="15833" spans="1:35" x14ac:dyDescent="0.25">
      <c r="A15833" s="2"/>
      <c r="B15833" s="5"/>
      <c r="C15833" s="5"/>
      <c r="D15833" s="5"/>
      <c r="E15833" s="5"/>
      <c r="F15833" s="5"/>
      <c r="G15833" s="5"/>
      <c r="H15833" s="5"/>
      <c r="I15833" s="5"/>
      <c r="J15833" s="5"/>
      <c r="K15833" s="5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3"/>
      <c r="AG15833" s="3"/>
      <c r="AH15833" s="3"/>
      <c r="AI15833" s="3"/>
    </row>
    <row r="15834" spans="1:35" x14ac:dyDescent="0.25">
      <c r="A15834" s="2"/>
      <c r="B15834" s="5"/>
      <c r="C15834" s="5"/>
      <c r="D15834" s="5"/>
      <c r="E15834" s="5"/>
      <c r="F15834" s="5"/>
      <c r="G15834" s="5"/>
      <c r="H15834" s="5"/>
      <c r="I15834" s="5"/>
      <c r="J15834" s="5"/>
      <c r="K15834" s="5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3"/>
      <c r="AG15834" s="3"/>
      <c r="AH15834" s="3"/>
      <c r="AI15834" s="3"/>
    </row>
    <row r="15835" spans="1:35" x14ac:dyDescent="0.25">
      <c r="A15835" s="2"/>
      <c r="B15835" s="5"/>
      <c r="C15835" s="5"/>
      <c r="D15835" s="5"/>
      <c r="E15835" s="5"/>
      <c r="F15835" s="5"/>
      <c r="G15835" s="5"/>
      <c r="H15835" s="5"/>
      <c r="I15835" s="5"/>
      <c r="J15835" s="5"/>
      <c r="K15835" s="5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3"/>
      <c r="AG15835" s="3"/>
      <c r="AH15835" s="3"/>
      <c r="AI15835" s="3"/>
    </row>
    <row r="15836" spans="1:35" x14ac:dyDescent="0.25">
      <c r="A15836" s="2"/>
      <c r="B15836" s="5"/>
      <c r="C15836" s="5"/>
      <c r="D15836" s="5"/>
      <c r="E15836" s="5"/>
      <c r="F15836" s="5"/>
      <c r="G15836" s="5"/>
      <c r="H15836" s="5"/>
      <c r="I15836" s="5"/>
      <c r="J15836" s="5"/>
      <c r="K15836" s="5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3"/>
      <c r="AG15836" s="3"/>
      <c r="AH15836" s="3"/>
      <c r="AI15836" s="3"/>
    </row>
    <row r="15837" spans="1:35" x14ac:dyDescent="0.25">
      <c r="A15837" s="2"/>
      <c r="B15837" s="5"/>
      <c r="C15837" s="5"/>
      <c r="D15837" s="5"/>
      <c r="E15837" s="5"/>
      <c r="F15837" s="5"/>
      <c r="G15837" s="5"/>
      <c r="H15837" s="5"/>
      <c r="I15837" s="5"/>
      <c r="J15837" s="5"/>
      <c r="K15837" s="5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3"/>
      <c r="AG15837" s="3"/>
      <c r="AH15837" s="3"/>
      <c r="AI15837" s="3"/>
    </row>
    <row r="15838" spans="1:35" x14ac:dyDescent="0.25">
      <c r="A15838" s="2"/>
      <c r="B15838" s="5"/>
      <c r="C15838" s="5"/>
      <c r="D15838" s="5"/>
      <c r="E15838" s="5"/>
      <c r="F15838" s="5"/>
      <c r="G15838" s="5"/>
      <c r="H15838" s="5"/>
      <c r="I15838" s="5"/>
      <c r="J15838" s="5"/>
      <c r="K15838" s="5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3"/>
      <c r="AG15838" s="3"/>
      <c r="AH15838" s="3"/>
      <c r="AI15838" s="3"/>
    </row>
    <row r="15839" spans="1:35" x14ac:dyDescent="0.25">
      <c r="A15839" s="2"/>
      <c r="B15839" s="5"/>
      <c r="C15839" s="5"/>
      <c r="D15839" s="5"/>
      <c r="E15839" s="5"/>
      <c r="F15839" s="5"/>
      <c r="G15839" s="5"/>
      <c r="H15839" s="5"/>
      <c r="I15839" s="5"/>
      <c r="J15839" s="5"/>
      <c r="K15839" s="5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3"/>
      <c r="AG15839" s="3"/>
      <c r="AH15839" s="3"/>
      <c r="AI15839" s="3"/>
    </row>
    <row r="15840" spans="1:35" x14ac:dyDescent="0.25">
      <c r="A15840" s="2"/>
      <c r="B15840" s="5"/>
      <c r="C15840" s="5"/>
      <c r="D15840" s="5"/>
      <c r="E15840" s="5"/>
      <c r="F15840" s="5"/>
      <c r="G15840" s="5"/>
      <c r="H15840" s="5"/>
      <c r="I15840" s="5"/>
      <c r="J15840" s="5"/>
      <c r="K15840" s="5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3"/>
      <c r="AG15840" s="3"/>
      <c r="AH15840" s="3"/>
      <c r="AI15840" s="3"/>
    </row>
    <row r="15841" spans="1:35" x14ac:dyDescent="0.25">
      <c r="A15841" s="2"/>
      <c r="B15841" s="5"/>
      <c r="C15841" s="5"/>
      <c r="D15841" s="5"/>
      <c r="E15841" s="5"/>
      <c r="F15841" s="5"/>
      <c r="G15841" s="5"/>
      <c r="H15841" s="5"/>
      <c r="I15841" s="5"/>
      <c r="J15841" s="5"/>
      <c r="K15841" s="5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3"/>
      <c r="AG15841" s="3"/>
      <c r="AH15841" s="3"/>
      <c r="AI15841" s="3"/>
    </row>
    <row r="15842" spans="1:35" x14ac:dyDescent="0.25">
      <c r="A15842" s="2"/>
      <c r="B15842" s="5"/>
      <c r="C15842" s="5"/>
      <c r="D15842" s="5"/>
      <c r="E15842" s="5"/>
      <c r="F15842" s="5"/>
      <c r="G15842" s="5"/>
      <c r="H15842" s="5"/>
      <c r="I15842" s="5"/>
      <c r="J15842" s="5"/>
      <c r="K15842" s="5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3"/>
      <c r="AG15842" s="3"/>
      <c r="AH15842" s="3"/>
      <c r="AI15842" s="3"/>
    </row>
    <row r="15843" spans="1:35" x14ac:dyDescent="0.25">
      <c r="A15843" s="2"/>
      <c r="B15843" s="5"/>
      <c r="C15843" s="5"/>
      <c r="D15843" s="5"/>
      <c r="E15843" s="5"/>
      <c r="F15843" s="5"/>
      <c r="G15843" s="5"/>
      <c r="H15843" s="5"/>
      <c r="I15843" s="5"/>
      <c r="J15843" s="5"/>
      <c r="K15843" s="5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3"/>
      <c r="AG15843" s="3"/>
      <c r="AH15843" s="3"/>
      <c r="AI15843" s="3"/>
    </row>
    <row r="15844" spans="1:35" x14ac:dyDescent="0.25">
      <c r="A15844" s="2"/>
      <c r="B15844" s="5"/>
      <c r="C15844" s="5"/>
      <c r="D15844" s="5"/>
      <c r="E15844" s="5"/>
      <c r="F15844" s="5"/>
      <c r="G15844" s="5"/>
      <c r="H15844" s="5"/>
      <c r="I15844" s="5"/>
      <c r="J15844" s="5"/>
      <c r="K15844" s="5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3"/>
      <c r="AG15844" s="3"/>
      <c r="AH15844" s="3"/>
      <c r="AI15844" s="3"/>
    </row>
    <row r="15845" spans="1:35" x14ac:dyDescent="0.25">
      <c r="A15845" s="2"/>
      <c r="B15845" s="5"/>
      <c r="C15845" s="5"/>
      <c r="D15845" s="5"/>
      <c r="E15845" s="5"/>
      <c r="F15845" s="5"/>
      <c r="G15845" s="5"/>
      <c r="H15845" s="5"/>
      <c r="I15845" s="5"/>
      <c r="J15845" s="5"/>
      <c r="K15845" s="5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3"/>
      <c r="AG15845" s="3"/>
      <c r="AH15845" s="3"/>
      <c r="AI15845" s="3"/>
    </row>
    <row r="15846" spans="1:35" x14ac:dyDescent="0.25">
      <c r="A15846" s="2"/>
      <c r="B15846" s="5"/>
      <c r="C15846" s="5"/>
      <c r="D15846" s="5"/>
      <c r="E15846" s="5"/>
      <c r="F15846" s="5"/>
      <c r="G15846" s="5"/>
      <c r="H15846" s="5"/>
      <c r="I15846" s="5"/>
      <c r="J15846" s="5"/>
      <c r="K15846" s="5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3"/>
      <c r="AG15846" s="3"/>
      <c r="AH15846" s="3"/>
      <c r="AI15846" s="3"/>
    </row>
    <row r="15847" spans="1:35" x14ac:dyDescent="0.25">
      <c r="A15847" s="2"/>
      <c r="B15847" s="5"/>
      <c r="C15847" s="5"/>
      <c r="D15847" s="5"/>
      <c r="E15847" s="5"/>
      <c r="F15847" s="5"/>
      <c r="G15847" s="5"/>
      <c r="H15847" s="5"/>
      <c r="I15847" s="5"/>
      <c r="J15847" s="5"/>
      <c r="K15847" s="5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3"/>
      <c r="AG15847" s="3"/>
      <c r="AH15847" s="3"/>
      <c r="AI15847" s="3"/>
    </row>
    <row r="15848" spans="1:35" x14ac:dyDescent="0.25">
      <c r="A15848" s="2"/>
      <c r="B15848" s="5"/>
      <c r="C15848" s="5"/>
      <c r="D15848" s="5"/>
      <c r="E15848" s="5"/>
      <c r="F15848" s="5"/>
      <c r="G15848" s="5"/>
      <c r="H15848" s="5"/>
      <c r="I15848" s="5"/>
      <c r="J15848" s="5"/>
      <c r="K15848" s="5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3"/>
      <c r="AG15848" s="3"/>
      <c r="AH15848" s="3"/>
      <c r="AI15848" s="3"/>
    </row>
    <row r="15849" spans="1:35" x14ac:dyDescent="0.25">
      <c r="A15849" s="2"/>
      <c r="B15849" s="5"/>
      <c r="C15849" s="5"/>
      <c r="D15849" s="5"/>
      <c r="E15849" s="5"/>
      <c r="F15849" s="5"/>
      <c r="G15849" s="5"/>
      <c r="H15849" s="5"/>
      <c r="I15849" s="5"/>
      <c r="J15849" s="5"/>
      <c r="K15849" s="5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3"/>
      <c r="AG15849" s="3"/>
      <c r="AH15849" s="3"/>
      <c r="AI15849" s="3"/>
    </row>
    <row r="15850" spans="1:35" x14ac:dyDescent="0.25">
      <c r="A15850" s="2"/>
      <c r="B15850" s="5"/>
      <c r="C15850" s="5"/>
      <c r="D15850" s="5"/>
      <c r="E15850" s="5"/>
      <c r="F15850" s="5"/>
      <c r="G15850" s="5"/>
      <c r="H15850" s="5"/>
      <c r="I15850" s="5"/>
      <c r="J15850" s="5"/>
      <c r="K15850" s="5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3"/>
      <c r="AG15850" s="3"/>
      <c r="AH15850" s="3"/>
      <c r="AI15850" s="3"/>
    </row>
    <row r="15851" spans="1:35" x14ac:dyDescent="0.25">
      <c r="A15851" s="2"/>
      <c r="B15851" s="5"/>
      <c r="C15851" s="5"/>
      <c r="D15851" s="5"/>
      <c r="E15851" s="5"/>
      <c r="F15851" s="5"/>
      <c r="G15851" s="5"/>
      <c r="H15851" s="5"/>
      <c r="I15851" s="5"/>
      <c r="J15851" s="5"/>
      <c r="K15851" s="5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3"/>
      <c r="AG15851" s="3"/>
      <c r="AH15851" s="3"/>
      <c r="AI15851" s="3"/>
    </row>
    <row r="15852" spans="1:35" x14ac:dyDescent="0.25">
      <c r="A15852" s="2"/>
      <c r="B15852" s="5"/>
      <c r="C15852" s="5"/>
      <c r="D15852" s="5"/>
      <c r="E15852" s="5"/>
      <c r="F15852" s="5"/>
      <c r="G15852" s="5"/>
      <c r="H15852" s="5"/>
      <c r="I15852" s="5"/>
      <c r="J15852" s="5"/>
      <c r="K15852" s="5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3"/>
      <c r="AG15852" s="3"/>
      <c r="AH15852" s="3"/>
      <c r="AI15852" s="3"/>
    </row>
    <row r="15853" spans="1:35" x14ac:dyDescent="0.25">
      <c r="A15853" s="2"/>
      <c r="B15853" s="5"/>
      <c r="C15853" s="5"/>
      <c r="D15853" s="5"/>
      <c r="E15853" s="5"/>
      <c r="F15853" s="5"/>
      <c r="G15853" s="5"/>
      <c r="H15853" s="5"/>
      <c r="I15853" s="5"/>
      <c r="J15853" s="5"/>
      <c r="K15853" s="5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3"/>
      <c r="AG15853" s="3"/>
      <c r="AH15853" s="3"/>
      <c r="AI15853" s="3"/>
    </row>
    <row r="15854" spans="1:35" x14ac:dyDescent="0.25">
      <c r="A15854" s="2"/>
      <c r="B15854" s="5"/>
      <c r="C15854" s="5"/>
      <c r="D15854" s="5"/>
      <c r="E15854" s="5"/>
      <c r="F15854" s="5"/>
      <c r="G15854" s="5"/>
      <c r="H15854" s="5"/>
      <c r="I15854" s="5"/>
      <c r="J15854" s="5"/>
      <c r="K15854" s="5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3"/>
      <c r="AG15854" s="3"/>
      <c r="AH15854" s="3"/>
      <c r="AI15854" s="3"/>
    </row>
    <row r="15855" spans="1:35" x14ac:dyDescent="0.25">
      <c r="A15855" s="2"/>
      <c r="B15855" s="5"/>
      <c r="C15855" s="5"/>
      <c r="D15855" s="5"/>
      <c r="E15855" s="5"/>
      <c r="F15855" s="5"/>
      <c r="G15855" s="5"/>
      <c r="H15855" s="5"/>
      <c r="I15855" s="5"/>
      <c r="J15855" s="5"/>
      <c r="K15855" s="5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3"/>
      <c r="AG15855" s="3"/>
      <c r="AH15855" s="3"/>
      <c r="AI15855" s="3"/>
    </row>
    <row r="15856" spans="1:35" x14ac:dyDescent="0.25">
      <c r="A15856" s="2"/>
      <c r="B15856" s="5"/>
      <c r="C15856" s="5"/>
      <c r="D15856" s="5"/>
      <c r="E15856" s="5"/>
      <c r="F15856" s="5"/>
      <c r="G15856" s="5"/>
      <c r="H15856" s="5"/>
      <c r="I15856" s="5"/>
      <c r="J15856" s="5"/>
      <c r="K15856" s="5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3"/>
      <c r="AG15856" s="3"/>
      <c r="AH15856" s="3"/>
      <c r="AI15856" s="3"/>
    </row>
    <row r="15857" spans="1:35" x14ac:dyDescent="0.25">
      <c r="A15857" s="2"/>
      <c r="B15857" s="5"/>
      <c r="C15857" s="5"/>
      <c r="D15857" s="5"/>
      <c r="E15857" s="5"/>
      <c r="F15857" s="5"/>
      <c r="G15857" s="5"/>
      <c r="H15857" s="5"/>
      <c r="I15857" s="5"/>
      <c r="J15857" s="5"/>
      <c r="K15857" s="5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3"/>
      <c r="AG15857" s="3"/>
      <c r="AH15857" s="3"/>
      <c r="AI15857" s="3"/>
    </row>
    <row r="15858" spans="1:35" x14ac:dyDescent="0.25">
      <c r="A15858" s="2"/>
      <c r="B15858" s="5"/>
      <c r="C15858" s="5"/>
      <c r="D15858" s="5"/>
      <c r="E15858" s="5"/>
      <c r="F15858" s="5"/>
      <c r="G15858" s="5"/>
      <c r="H15858" s="5"/>
      <c r="I15858" s="5"/>
      <c r="J15858" s="5"/>
      <c r="K15858" s="5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3"/>
      <c r="AG15858" s="3"/>
      <c r="AH15858" s="3"/>
      <c r="AI15858" s="3"/>
    </row>
    <row r="15859" spans="1:35" x14ac:dyDescent="0.25">
      <c r="A15859" s="2"/>
      <c r="B15859" s="5"/>
      <c r="C15859" s="5"/>
      <c r="D15859" s="5"/>
      <c r="E15859" s="5"/>
      <c r="F15859" s="5"/>
      <c r="G15859" s="5"/>
      <c r="H15859" s="5"/>
      <c r="I15859" s="5"/>
      <c r="J15859" s="5"/>
      <c r="K15859" s="5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3"/>
      <c r="AG15859" s="3"/>
      <c r="AH15859" s="3"/>
      <c r="AI15859" s="3"/>
    </row>
    <row r="15860" spans="1:35" x14ac:dyDescent="0.25">
      <c r="A15860" s="2"/>
      <c r="B15860" s="5"/>
      <c r="C15860" s="5"/>
      <c r="D15860" s="5"/>
      <c r="E15860" s="5"/>
      <c r="F15860" s="5"/>
      <c r="G15860" s="5"/>
      <c r="H15860" s="5"/>
      <c r="I15860" s="5"/>
      <c r="J15860" s="5"/>
      <c r="K15860" s="5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3"/>
      <c r="AG15860" s="3"/>
      <c r="AH15860" s="3"/>
      <c r="AI15860" s="3"/>
    </row>
    <row r="15861" spans="1:35" x14ac:dyDescent="0.25">
      <c r="A15861" s="2"/>
      <c r="B15861" s="5"/>
      <c r="C15861" s="5"/>
      <c r="D15861" s="5"/>
      <c r="E15861" s="5"/>
      <c r="F15861" s="5"/>
      <c r="G15861" s="5"/>
      <c r="H15861" s="5"/>
      <c r="I15861" s="5"/>
      <c r="J15861" s="5"/>
      <c r="K15861" s="5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3"/>
      <c r="AG15861" s="3"/>
      <c r="AH15861" s="3"/>
      <c r="AI15861" s="3"/>
    </row>
    <row r="15862" spans="1:35" x14ac:dyDescent="0.25">
      <c r="A15862" s="2"/>
      <c r="B15862" s="5"/>
      <c r="C15862" s="5"/>
      <c r="D15862" s="5"/>
      <c r="E15862" s="5"/>
      <c r="F15862" s="5"/>
      <c r="G15862" s="5"/>
      <c r="H15862" s="5"/>
      <c r="I15862" s="5"/>
      <c r="J15862" s="5"/>
      <c r="K15862" s="5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3"/>
      <c r="AG15862" s="3"/>
      <c r="AH15862" s="3"/>
      <c r="AI15862" s="3"/>
    </row>
    <row r="15863" spans="1:35" x14ac:dyDescent="0.25">
      <c r="A15863" s="2"/>
      <c r="B15863" s="5"/>
      <c r="C15863" s="5"/>
      <c r="D15863" s="5"/>
      <c r="E15863" s="5"/>
      <c r="F15863" s="5"/>
      <c r="G15863" s="5"/>
      <c r="H15863" s="5"/>
      <c r="I15863" s="5"/>
      <c r="J15863" s="5"/>
      <c r="K15863" s="5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3"/>
      <c r="AG15863" s="3"/>
      <c r="AH15863" s="3"/>
      <c r="AI15863" s="3"/>
    </row>
    <row r="15864" spans="1:35" x14ac:dyDescent="0.25">
      <c r="A15864" s="2"/>
      <c r="B15864" s="5"/>
      <c r="C15864" s="5"/>
      <c r="D15864" s="5"/>
      <c r="E15864" s="5"/>
      <c r="F15864" s="5"/>
      <c r="G15864" s="5"/>
      <c r="H15864" s="5"/>
      <c r="I15864" s="5"/>
      <c r="J15864" s="5"/>
      <c r="K15864" s="5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3"/>
      <c r="AG15864" s="3"/>
      <c r="AH15864" s="3"/>
      <c r="AI15864" s="3"/>
    </row>
    <row r="15865" spans="1:35" x14ac:dyDescent="0.25">
      <c r="A15865" s="2"/>
      <c r="B15865" s="5"/>
      <c r="C15865" s="5"/>
      <c r="D15865" s="5"/>
      <c r="E15865" s="5"/>
      <c r="F15865" s="5"/>
      <c r="G15865" s="5"/>
      <c r="H15865" s="5"/>
      <c r="I15865" s="5"/>
      <c r="J15865" s="5"/>
      <c r="K15865" s="5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3"/>
      <c r="AG15865" s="3"/>
      <c r="AH15865" s="3"/>
      <c r="AI15865" s="3"/>
    </row>
    <row r="15866" spans="1:35" x14ac:dyDescent="0.25">
      <c r="A15866" s="2"/>
      <c r="B15866" s="5"/>
      <c r="C15866" s="5"/>
      <c r="D15866" s="5"/>
      <c r="E15866" s="5"/>
      <c r="F15866" s="5"/>
      <c r="G15866" s="5"/>
      <c r="H15866" s="5"/>
      <c r="I15866" s="5"/>
      <c r="J15866" s="5"/>
      <c r="K15866" s="5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3"/>
      <c r="AG15866" s="3"/>
      <c r="AH15866" s="3"/>
      <c r="AI15866" s="3"/>
    </row>
    <row r="15867" spans="1:35" x14ac:dyDescent="0.25">
      <c r="A15867" s="2"/>
      <c r="B15867" s="5"/>
      <c r="C15867" s="5"/>
      <c r="D15867" s="5"/>
      <c r="E15867" s="5"/>
      <c r="F15867" s="5"/>
      <c r="G15867" s="5"/>
      <c r="H15867" s="5"/>
      <c r="I15867" s="5"/>
      <c r="J15867" s="5"/>
      <c r="K15867" s="5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3"/>
      <c r="AG15867" s="3"/>
      <c r="AH15867" s="3"/>
      <c r="AI15867" s="3"/>
    </row>
    <row r="15868" spans="1:35" x14ac:dyDescent="0.25">
      <c r="A15868" s="2"/>
      <c r="B15868" s="5"/>
      <c r="C15868" s="5"/>
      <c r="D15868" s="5"/>
      <c r="E15868" s="5"/>
      <c r="F15868" s="5"/>
      <c r="G15868" s="5"/>
      <c r="H15868" s="5"/>
      <c r="I15868" s="5"/>
      <c r="J15868" s="5"/>
      <c r="K15868" s="5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3"/>
      <c r="AG15868" s="3"/>
      <c r="AH15868" s="3"/>
      <c r="AI15868" s="3"/>
    </row>
    <row r="15869" spans="1:35" x14ac:dyDescent="0.25">
      <c r="A15869" s="2"/>
      <c r="B15869" s="5"/>
      <c r="C15869" s="5"/>
      <c r="D15869" s="5"/>
      <c r="E15869" s="5"/>
      <c r="F15869" s="5"/>
      <c r="G15869" s="5"/>
      <c r="H15869" s="5"/>
      <c r="I15869" s="5"/>
      <c r="J15869" s="5"/>
      <c r="K15869" s="5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3"/>
      <c r="AG15869" s="3"/>
      <c r="AH15869" s="3"/>
      <c r="AI15869" s="3"/>
    </row>
    <row r="15870" spans="1:35" x14ac:dyDescent="0.25">
      <c r="A15870" s="2"/>
      <c r="B15870" s="5"/>
      <c r="C15870" s="5"/>
      <c r="D15870" s="5"/>
      <c r="E15870" s="5"/>
      <c r="F15870" s="5"/>
      <c r="G15870" s="5"/>
      <c r="H15870" s="5"/>
      <c r="I15870" s="5"/>
      <c r="J15870" s="5"/>
      <c r="K15870" s="5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3"/>
      <c r="AG15870" s="3"/>
      <c r="AH15870" s="3"/>
      <c r="AI15870" s="3"/>
    </row>
    <row r="15871" spans="1:35" x14ac:dyDescent="0.25">
      <c r="A15871" s="2"/>
      <c r="B15871" s="5"/>
      <c r="C15871" s="5"/>
      <c r="D15871" s="5"/>
      <c r="E15871" s="5"/>
      <c r="F15871" s="5"/>
      <c r="G15871" s="5"/>
      <c r="H15871" s="5"/>
      <c r="I15871" s="5"/>
      <c r="J15871" s="5"/>
      <c r="K15871" s="5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3"/>
      <c r="AG15871" s="3"/>
      <c r="AH15871" s="3"/>
      <c r="AI15871" s="3"/>
    </row>
    <row r="15872" spans="1:35" x14ac:dyDescent="0.25">
      <c r="A15872" s="2"/>
      <c r="B15872" s="5"/>
      <c r="C15872" s="5"/>
      <c r="D15872" s="5"/>
      <c r="E15872" s="5"/>
      <c r="F15872" s="5"/>
      <c r="G15872" s="5"/>
      <c r="H15872" s="5"/>
      <c r="I15872" s="5"/>
      <c r="J15872" s="5"/>
      <c r="K15872" s="5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3"/>
      <c r="AG15872" s="3"/>
      <c r="AH15872" s="3"/>
      <c r="AI15872" s="3"/>
    </row>
    <row r="15873" spans="1:35" x14ac:dyDescent="0.25">
      <c r="A15873" s="2"/>
      <c r="B15873" s="5"/>
      <c r="C15873" s="5"/>
      <c r="D15873" s="5"/>
      <c r="E15873" s="5"/>
      <c r="F15873" s="5"/>
      <c r="G15873" s="5"/>
      <c r="H15873" s="5"/>
      <c r="I15873" s="5"/>
      <c r="J15873" s="5"/>
      <c r="K15873" s="5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3"/>
      <c r="AG15873" s="3"/>
      <c r="AH15873" s="3"/>
      <c r="AI15873" s="3"/>
    </row>
    <row r="15874" spans="1:35" x14ac:dyDescent="0.25">
      <c r="A15874" s="2"/>
      <c r="B15874" s="5"/>
      <c r="C15874" s="5"/>
      <c r="D15874" s="5"/>
      <c r="E15874" s="5"/>
      <c r="F15874" s="5"/>
      <c r="G15874" s="5"/>
      <c r="H15874" s="5"/>
      <c r="I15874" s="5"/>
      <c r="J15874" s="5"/>
      <c r="K15874" s="5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3"/>
      <c r="AG15874" s="3"/>
      <c r="AH15874" s="3"/>
      <c r="AI15874" s="3"/>
    </row>
    <row r="15875" spans="1:35" x14ac:dyDescent="0.25">
      <c r="A15875" s="2"/>
      <c r="B15875" s="5"/>
      <c r="C15875" s="5"/>
      <c r="D15875" s="5"/>
      <c r="E15875" s="5"/>
      <c r="F15875" s="5"/>
      <c r="G15875" s="5"/>
      <c r="H15875" s="5"/>
      <c r="I15875" s="5"/>
      <c r="J15875" s="5"/>
      <c r="K15875" s="5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3"/>
      <c r="AG15875" s="3"/>
      <c r="AH15875" s="3"/>
      <c r="AI15875" s="3"/>
    </row>
    <row r="15876" spans="1:35" x14ac:dyDescent="0.25">
      <c r="A15876" s="2"/>
      <c r="B15876" s="5"/>
      <c r="C15876" s="5"/>
      <c r="D15876" s="5"/>
      <c r="E15876" s="5"/>
      <c r="F15876" s="5"/>
      <c r="G15876" s="5"/>
      <c r="H15876" s="5"/>
      <c r="I15876" s="5"/>
      <c r="J15876" s="5"/>
      <c r="K15876" s="5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3"/>
      <c r="AG15876" s="3"/>
      <c r="AH15876" s="3"/>
      <c r="AI15876" s="3"/>
    </row>
    <row r="15877" spans="1:35" x14ac:dyDescent="0.25">
      <c r="A15877" s="2"/>
      <c r="B15877" s="5"/>
      <c r="C15877" s="5"/>
      <c r="D15877" s="5"/>
      <c r="E15877" s="5"/>
      <c r="F15877" s="5"/>
      <c r="G15877" s="5"/>
      <c r="H15877" s="5"/>
      <c r="I15877" s="5"/>
      <c r="J15877" s="5"/>
      <c r="K15877" s="5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3"/>
      <c r="AG15877" s="3"/>
      <c r="AH15877" s="3"/>
      <c r="AI15877" s="3"/>
    </row>
    <row r="15878" spans="1:35" x14ac:dyDescent="0.25">
      <c r="A15878" s="2"/>
      <c r="B15878" s="5"/>
      <c r="C15878" s="5"/>
      <c r="D15878" s="5"/>
      <c r="E15878" s="5"/>
      <c r="F15878" s="5"/>
      <c r="G15878" s="5"/>
      <c r="H15878" s="5"/>
      <c r="I15878" s="5"/>
      <c r="J15878" s="5"/>
      <c r="K15878" s="5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3"/>
      <c r="AG15878" s="3"/>
      <c r="AH15878" s="3"/>
      <c r="AI15878" s="3"/>
    </row>
    <row r="15879" spans="1:35" x14ac:dyDescent="0.25">
      <c r="A15879" s="2"/>
      <c r="B15879" s="5"/>
      <c r="C15879" s="5"/>
      <c r="D15879" s="5"/>
      <c r="E15879" s="5"/>
      <c r="F15879" s="5"/>
      <c r="G15879" s="5"/>
      <c r="H15879" s="5"/>
      <c r="I15879" s="5"/>
      <c r="J15879" s="5"/>
      <c r="K15879" s="5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3"/>
      <c r="AG15879" s="3"/>
      <c r="AH15879" s="3"/>
      <c r="AI15879" s="3"/>
    </row>
    <row r="15880" spans="1:35" x14ac:dyDescent="0.25">
      <c r="A15880" s="2"/>
      <c r="B15880" s="5"/>
      <c r="C15880" s="5"/>
      <c r="D15880" s="5"/>
      <c r="E15880" s="5"/>
      <c r="F15880" s="5"/>
      <c r="G15880" s="5"/>
      <c r="H15880" s="5"/>
      <c r="I15880" s="5"/>
      <c r="J15880" s="5"/>
      <c r="K15880" s="5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3"/>
      <c r="AG15880" s="3"/>
      <c r="AH15880" s="3"/>
      <c r="AI15880" s="3"/>
    </row>
    <row r="15881" spans="1:35" x14ac:dyDescent="0.25">
      <c r="A15881" s="2"/>
      <c r="B15881" s="5"/>
      <c r="C15881" s="5"/>
      <c r="D15881" s="5"/>
      <c r="E15881" s="5"/>
      <c r="F15881" s="5"/>
      <c r="G15881" s="5"/>
      <c r="H15881" s="5"/>
      <c r="I15881" s="5"/>
      <c r="J15881" s="5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3"/>
      <c r="AG15881" s="3"/>
      <c r="AH15881" s="3"/>
      <c r="AI15881" s="3"/>
    </row>
    <row r="15882" spans="1:35" x14ac:dyDescent="0.25">
      <c r="A15882" s="2"/>
      <c r="B15882" s="5"/>
      <c r="C15882" s="5"/>
      <c r="D15882" s="5"/>
      <c r="E15882" s="5"/>
      <c r="F15882" s="5"/>
      <c r="G15882" s="5"/>
      <c r="H15882" s="5"/>
      <c r="I15882" s="5"/>
      <c r="J15882" s="5"/>
      <c r="K15882" s="5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3"/>
      <c r="AG15882" s="3"/>
      <c r="AH15882" s="3"/>
      <c r="AI15882" s="3"/>
    </row>
    <row r="15883" spans="1:35" x14ac:dyDescent="0.25">
      <c r="A15883" s="2"/>
      <c r="B15883" s="5"/>
      <c r="C15883" s="5"/>
      <c r="D15883" s="5"/>
      <c r="E15883" s="5"/>
      <c r="F15883" s="5"/>
      <c r="G15883" s="5"/>
      <c r="H15883" s="5"/>
      <c r="I15883" s="5"/>
      <c r="J15883" s="5"/>
      <c r="K15883" s="5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3"/>
      <c r="AG15883" s="3"/>
      <c r="AH15883" s="3"/>
      <c r="AI15883" s="3"/>
    </row>
    <row r="15884" spans="1:35" x14ac:dyDescent="0.25">
      <c r="A15884" s="2"/>
      <c r="B15884" s="5"/>
      <c r="C15884" s="5"/>
      <c r="D15884" s="5"/>
      <c r="E15884" s="5"/>
      <c r="F15884" s="5"/>
      <c r="G15884" s="5"/>
      <c r="H15884" s="5"/>
      <c r="I15884" s="5"/>
      <c r="J15884" s="5"/>
      <c r="K15884" s="5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3"/>
      <c r="AG15884" s="3"/>
      <c r="AH15884" s="3"/>
      <c r="AI15884" s="3"/>
    </row>
    <row r="15885" spans="1:35" x14ac:dyDescent="0.25">
      <c r="A15885" s="2"/>
      <c r="B15885" s="5"/>
      <c r="C15885" s="5"/>
      <c r="D15885" s="5"/>
      <c r="E15885" s="5"/>
      <c r="F15885" s="5"/>
      <c r="G15885" s="5"/>
      <c r="H15885" s="5"/>
      <c r="I15885" s="5"/>
      <c r="J15885" s="5"/>
      <c r="K15885" s="5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3"/>
      <c r="AG15885" s="3"/>
      <c r="AH15885" s="3"/>
      <c r="AI15885" s="3"/>
    </row>
    <row r="15886" spans="1:35" x14ac:dyDescent="0.25">
      <c r="A15886" s="2"/>
      <c r="B15886" s="5"/>
      <c r="C15886" s="5"/>
      <c r="D15886" s="5"/>
      <c r="E15886" s="5"/>
      <c r="F15886" s="5"/>
      <c r="G15886" s="5"/>
      <c r="H15886" s="5"/>
      <c r="I15886" s="5"/>
      <c r="J15886" s="5"/>
      <c r="K15886" s="5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3"/>
      <c r="AG15886" s="3"/>
      <c r="AH15886" s="3"/>
      <c r="AI15886" s="3"/>
    </row>
    <row r="15887" spans="1:35" x14ac:dyDescent="0.25">
      <c r="A15887" s="2"/>
      <c r="B15887" s="5"/>
      <c r="C15887" s="5"/>
      <c r="D15887" s="5"/>
      <c r="E15887" s="5"/>
      <c r="F15887" s="5"/>
      <c r="G15887" s="5"/>
      <c r="H15887" s="5"/>
      <c r="I15887" s="5"/>
      <c r="J15887" s="5"/>
      <c r="K15887" s="5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3"/>
      <c r="AG15887" s="3"/>
      <c r="AH15887" s="3"/>
      <c r="AI15887" s="3"/>
    </row>
    <row r="15888" spans="1:35" x14ac:dyDescent="0.25">
      <c r="A15888" s="2"/>
      <c r="B15888" s="5"/>
      <c r="C15888" s="5"/>
      <c r="D15888" s="5"/>
      <c r="E15888" s="5"/>
      <c r="F15888" s="5"/>
      <c r="G15888" s="5"/>
      <c r="H15888" s="5"/>
      <c r="I15888" s="5"/>
      <c r="J15888" s="5"/>
      <c r="K15888" s="5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3"/>
      <c r="AG15888" s="3"/>
      <c r="AH15888" s="3"/>
      <c r="AI15888" s="3"/>
    </row>
    <row r="15889" spans="1:35" x14ac:dyDescent="0.25">
      <c r="A15889" s="2"/>
      <c r="B15889" s="5"/>
      <c r="C15889" s="5"/>
      <c r="D15889" s="5"/>
      <c r="E15889" s="5"/>
      <c r="F15889" s="5"/>
      <c r="G15889" s="5"/>
      <c r="H15889" s="5"/>
      <c r="I15889" s="5"/>
      <c r="J15889" s="5"/>
      <c r="K15889" s="5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3"/>
      <c r="AG15889" s="3"/>
      <c r="AH15889" s="3"/>
      <c r="AI15889" s="3"/>
    </row>
    <row r="15890" spans="1:35" x14ac:dyDescent="0.25">
      <c r="A15890" s="2"/>
      <c r="B15890" s="5"/>
      <c r="C15890" s="5"/>
      <c r="D15890" s="5"/>
      <c r="E15890" s="5"/>
      <c r="F15890" s="5"/>
      <c r="G15890" s="5"/>
      <c r="H15890" s="5"/>
      <c r="I15890" s="5"/>
      <c r="J15890" s="5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3"/>
      <c r="AG15890" s="3"/>
      <c r="AH15890" s="3"/>
      <c r="AI15890" s="3"/>
    </row>
    <row r="15891" spans="1:35" x14ac:dyDescent="0.25">
      <c r="A15891" s="2"/>
      <c r="B15891" s="5"/>
      <c r="C15891" s="5"/>
      <c r="D15891" s="5"/>
      <c r="E15891" s="5"/>
      <c r="F15891" s="5"/>
      <c r="G15891" s="5"/>
      <c r="H15891" s="5"/>
      <c r="I15891" s="5"/>
      <c r="J15891" s="5"/>
      <c r="K15891" s="5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3"/>
      <c r="AG15891" s="3"/>
      <c r="AH15891" s="3"/>
      <c r="AI15891" s="3"/>
    </row>
    <row r="15892" spans="1:35" x14ac:dyDescent="0.25">
      <c r="A15892" s="2"/>
      <c r="B15892" s="5"/>
      <c r="C15892" s="5"/>
      <c r="D15892" s="5"/>
      <c r="E15892" s="5"/>
      <c r="F15892" s="5"/>
      <c r="G15892" s="5"/>
      <c r="H15892" s="5"/>
      <c r="I15892" s="5"/>
      <c r="J15892" s="5"/>
      <c r="K15892" s="5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3"/>
      <c r="AG15892" s="3"/>
      <c r="AH15892" s="3"/>
      <c r="AI15892" s="3"/>
    </row>
    <row r="15893" spans="1:35" x14ac:dyDescent="0.25">
      <c r="A15893" s="2"/>
      <c r="B15893" s="5"/>
      <c r="C15893" s="5"/>
      <c r="D15893" s="5"/>
      <c r="E15893" s="5"/>
      <c r="F15893" s="5"/>
      <c r="G15893" s="5"/>
      <c r="H15893" s="5"/>
      <c r="I15893" s="5"/>
      <c r="J15893" s="5"/>
      <c r="K15893" s="5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3"/>
      <c r="AG15893" s="3"/>
      <c r="AH15893" s="3"/>
      <c r="AI15893" s="3"/>
    </row>
    <row r="15894" spans="1:35" x14ac:dyDescent="0.25">
      <c r="A15894" s="2"/>
      <c r="B15894" s="5"/>
      <c r="C15894" s="5"/>
      <c r="D15894" s="5"/>
      <c r="E15894" s="5"/>
      <c r="F15894" s="5"/>
      <c r="G15894" s="5"/>
      <c r="H15894" s="5"/>
      <c r="I15894" s="5"/>
      <c r="J15894" s="5"/>
      <c r="K15894" s="5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3"/>
      <c r="AG15894" s="3"/>
      <c r="AH15894" s="3"/>
      <c r="AI15894" s="3"/>
    </row>
    <row r="15895" spans="1:35" x14ac:dyDescent="0.25">
      <c r="A15895" s="2"/>
      <c r="B15895" s="5"/>
      <c r="C15895" s="5"/>
      <c r="D15895" s="5"/>
      <c r="E15895" s="5"/>
      <c r="F15895" s="5"/>
      <c r="G15895" s="5"/>
      <c r="H15895" s="5"/>
      <c r="I15895" s="5"/>
      <c r="J15895" s="5"/>
      <c r="K15895" s="5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3"/>
      <c r="AG15895" s="3"/>
      <c r="AH15895" s="3"/>
      <c r="AI15895" s="3"/>
    </row>
    <row r="15896" spans="1:35" x14ac:dyDescent="0.25">
      <c r="A15896" s="2"/>
      <c r="B15896" s="5"/>
      <c r="C15896" s="5"/>
      <c r="D15896" s="5"/>
      <c r="E15896" s="5"/>
      <c r="F15896" s="5"/>
      <c r="G15896" s="5"/>
      <c r="H15896" s="5"/>
      <c r="I15896" s="5"/>
      <c r="J15896" s="5"/>
      <c r="K15896" s="5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3"/>
      <c r="AG15896" s="3"/>
      <c r="AH15896" s="3"/>
      <c r="AI15896" s="3"/>
    </row>
    <row r="15897" spans="1:35" x14ac:dyDescent="0.25">
      <c r="A15897" s="2"/>
      <c r="B15897" s="5"/>
      <c r="C15897" s="5"/>
      <c r="D15897" s="5"/>
      <c r="E15897" s="5"/>
      <c r="F15897" s="5"/>
      <c r="G15897" s="5"/>
      <c r="H15897" s="5"/>
      <c r="I15897" s="5"/>
      <c r="J15897" s="5"/>
      <c r="K15897" s="5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3"/>
      <c r="AG15897" s="3"/>
      <c r="AH15897" s="3"/>
      <c r="AI15897" s="3"/>
    </row>
    <row r="15898" spans="1:35" x14ac:dyDescent="0.25">
      <c r="A15898" s="2"/>
      <c r="B15898" s="5"/>
      <c r="C15898" s="5"/>
      <c r="D15898" s="5"/>
      <c r="E15898" s="5"/>
      <c r="F15898" s="5"/>
      <c r="G15898" s="5"/>
      <c r="H15898" s="5"/>
      <c r="I15898" s="5"/>
      <c r="J15898" s="5"/>
      <c r="K15898" s="5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3"/>
      <c r="AG15898" s="3"/>
      <c r="AH15898" s="3"/>
      <c r="AI15898" s="3"/>
    </row>
    <row r="15899" spans="1:35" x14ac:dyDescent="0.25">
      <c r="A15899" s="2"/>
      <c r="B15899" s="5"/>
      <c r="C15899" s="5"/>
      <c r="D15899" s="5"/>
      <c r="E15899" s="5"/>
      <c r="F15899" s="5"/>
      <c r="G15899" s="5"/>
      <c r="H15899" s="5"/>
      <c r="I15899" s="5"/>
      <c r="J15899" s="5"/>
      <c r="K15899" s="5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3"/>
      <c r="AG15899" s="3"/>
      <c r="AH15899" s="3"/>
      <c r="AI15899" s="3"/>
    </row>
    <row r="15900" spans="1:35" x14ac:dyDescent="0.25">
      <c r="A15900" s="2"/>
      <c r="B15900" s="5"/>
      <c r="C15900" s="5"/>
      <c r="D15900" s="5"/>
      <c r="E15900" s="5"/>
      <c r="F15900" s="5"/>
      <c r="G15900" s="5"/>
      <c r="H15900" s="5"/>
      <c r="I15900" s="5"/>
      <c r="J15900" s="5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3"/>
      <c r="AG15900" s="3"/>
      <c r="AH15900" s="3"/>
      <c r="AI15900" s="3"/>
    </row>
    <row r="15901" spans="1:35" x14ac:dyDescent="0.25">
      <c r="A15901" s="2"/>
      <c r="B15901" s="5"/>
      <c r="C15901" s="5"/>
      <c r="D15901" s="5"/>
      <c r="E15901" s="5"/>
      <c r="F15901" s="5"/>
      <c r="G15901" s="5"/>
      <c r="H15901" s="5"/>
      <c r="I15901" s="5"/>
      <c r="J15901" s="5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3"/>
      <c r="AG15901" s="3"/>
      <c r="AH15901" s="3"/>
      <c r="AI15901" s="3"/>
    </row>
    <row r="15902" spans="1:35" x14ac:dyDescent="0.25">
      <c r="A15902" s="2"/>
      <c r="B15902" s="5"/>
      <c r="C15902" s="5"/>
      <c r="D15902" s="5"/>
      <c r="E15902" s="5"/>
      <c r="F15902" s="5"/>
      <c r="G15902" s="5"/>
      <c r="H15902" s="5"/>
      <c r="I15902" s="5"/>
      <c r="J15902" s="5"/>
      <c r="K15902" s="5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3"/>
      <c r="AG15902" s="3"/>
      <c r="AH15902" s="3"/>
      <c r="AI15902" s="3"/>
    </row>
    <row r="15903" spans="1:35" x14ac:dyDescent="0.25">
      <c r="A15903" s="2"/>
      <c r="B15903" s="5"/>
      <c r="C15903" s="5"/>
      <c r="D15903" s="5"/>
      <c r="E15903" s="5"/>
      <c r="F15903" s="5"/>
      <c r="G15903" s="5"/>
      <c r="H15903" s="5"/>
      <c r="I15903" s="5"/>
      <c r="J15903" s="5"/>
      <c r="K15903" s="5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3"/>
      <c r="AG15903" s="3"/>
      <c r="AH15903" s="3"/>
      <c r="AI15903" s="3"/>
    </row>
    <row r="15904" spans="1:35" x14ac:dyDescent="0.25">
      <c r="A15904" s="2"/>
      <c r="B15904" s="5"/>
      <c r="C15904" s="5"/>
      <c r="D15904" s="5"/>
      <c r="E15904" s="5"/>
      <c r="F15904" s="5"/>
      <c r="G15904" s="5"/>
      <c r="H15904" s="5"/>
      <c r="I15904" s="5"/>
      <c r="J15904" s="5"/>
      <c r="K15904" s="5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3"/>
      <c r="AG15904" s="3"/>
      <c r="AH15904" s="3"/>
      <c r="AI15904" s="3"/>
    </row>
    <row r="15905" spans="1:35" x14ac:dyDescent="0.25">
      <c r="A15905" s="2"/>
      <c r="B15905" s="5"/>
      <c r="C15905" s="5"/>
      <c r="D15905" s="5"/>
      <c r="E15905" s="5"/>
      <c r="F15905" s="5"/>
      <c r="G15905" s="5"/>
      <c r="H15905" s="5"/>
      <c r="I15905" s="5"/>
      <c r="J15905" s="5"/>
      <c r="K15905" s="5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3"/>
      <c r="AG15905" s="3"/>
      <c r="AH15905" s="3"/>
      <c r="AI15905" s="3"/>
    </row>
    <row r="15906" spans="1:35" x14ac:dyDescent="0.25">
      <c r="A15906" s="2"/>
      <c r="B15906" s="5"/>
      <c r="C15906" s="5"/>
      <c r="D15906" s="5"/>
      <c r="E15906" s="5"/>
      <c r="F15906" s="5"/>
      <c r="G15906" s="5"/>
      <c r="H15906" s="5"/>
      <c r="I15906" s="5"/>
      <c r="J15906" s="5"/>
      <c r="K15906" s="5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3"/>
      <c r="AG15906" s="3"/>
      <c r="AH15906" s="3"/>
      <c r="AI15906" s="3"/>
    </row>
    <row r="15907" spans="1:35" x14ac:dyDescent="0.25">
      <c r="A15907" s="2"/>
      <c r="B15907" s="5"/>
      <c r="C15907" s="5"/>
      <c r="D15907" s="5"/>
      <c r="E15907" s="5"/>
      <c r="F15907" s="5"/>
      <c r="G15907" s="5"/>
      <c r="H15907" s="5"/>
      <c r="I15907" s="5"/>
      <c r="J15907" s="5"/>
      <c r="K15907" s="5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3"/>
      <c r="AG15907" s="3"/>
      <c r="AH15907" s="3"/>
      <c r="AI15907" s="3"/>
    </row>
    <row r="15908" spans="1:35" x14ac:dyDescent="0.25">
      <c r="A15908" s="2"/>
      <c r="B15908" s="5"/>
      <c r="C15908" s="5"/>
      <c r="D15908" s="5"/>
      <c r="E15908" s="5"/>
      <c r="F15908" s="5"/>
      <c r="G15908" s="5"/>
      <c r="H15908" s="5"/>
      <c r="I15908" s="5"/>
      <c r="J15908" s="5"/>
      <c r="K15908" s="5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3"/>
      <c r="AG15908" s="3"/>
      <c r="AH15908" s="3"/>
      <c r="AI15908" s="3"/>
    </row>
    <row r="15909" spans="1:35" x14ac:dyDescent="0.25">
      <c r="A15909" s="2"/>
      <c r="B15909" s="5"/>
      <c r="C15909" s="5"/>
      <c r="D15909" s="5"/>
      <c r="E15909" s="5"/>
      <c r="F15909" s="5"/>
      <c r="G15909" s="5"/>
      <c r="H15909" s="5"/>
      <c r="I15909" s="5"/>
      <c r="J15909" s="5"/>
      <c r="K15909" s="5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3"/>
      <c r="AG15909" s="3"/>
      <c r="AH15909" s="3"/>
      <c r="AI15909" s="3"/>
    </row>
    <row r="15910" spans="1:35" x14ac:dyDescent="0.25">
      <c r="A15910" s="2"/>
      <c r="B15910" s="5"/>
      <c r="C15910" s="5"/>
      <c r="D15910" s="5"/>
      <c r="E15910" s="5"/>
      <c r="F15910" s="5"/>
      <c r="G15910" s="5"/>
      <c r="H15910" s="5"/>
      <c r="I15910" s="5"/>
      <c r="J15910" s="5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3"/>
      <c r="AG15910" s="3"/>
      <c r="AH15910" s="3"/>
      <c r="AI15910" s="3"/>
    </row>
    <row r="15911" spans="1:35" x14ac:dyDescent="0.25">
      <c r="A15911" s="2"/>
      <c r="B15911" s="5"/>
      <c r="C15911" s="5"/>
      <c r="D15911" s="5"/>
      <c r="E15911" s="5"/>
      <c r="F15911" s="5"/>
      <c r="G15911" s="5"/>
      <c r="H15911" s="5"/>
      <c r="I15911" s="5"/>
      <c r="J15911" s="5"/>
      <c r="K15911" s="5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3"/>
      <c r="AG15911" s="3"/>
      <c r="AH15911" s="3"/>
      <c r="AI15911" s="3"/>
    </row>
    <row r="15912" spans="1:35" x14ac:dyDescent="0.25">
      <c r="A15912" s="2"/>
      <c r="B15912" s="5"/>
      <c r="C15912" s="5"/>
      <c r="D15912" s="5"/>
      <c r="E15912" s="5"/>
      <c r="F15912" s="5"/>
      <c r="G15912" s="5"/>
      <c r="H15912" s="5"/>
      <c r="I15912" s="5"/>
      <c r="J15912" s="5"/>
      <c r="K15912" s="5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3"/>
      <c r="AG15912" s="3"/>
      <c r="AH15912" s="3"/>
      <c r="AI15912" s="3"/>
    </row>
    <row r="15913" spans="1:35" x14ac:dyDescent="0.25">
      <c r="A15913" s="2"/>
      <c r="B15913" s="5"/>
      <c r="C15913" s="5"/>
      <c r="D15913" s="5"/>
      <c r="E15913" s="5"/>
      <c r="F15913" s="5"/>
      <c r="G15913" s="5"/>
      <c r="H15913" s="5"/>
      <c r="I15913" s="5"/>
      <c r="J15913" s="5"/>
      <c r="K15913" s="5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3"/>
      <c r="AG15913" s="3"/>
      <c r="AH15913" s="3"/>
      <c r="AI15913" s="3"/>
    </row>
    <row r="15914" spans="1:35" x14ac:dyDescent="0.25">
      <c r="A15914" s="2"/>
      <c r="B15914" s="5"/>
      <c r="C15914" s="5"/>
      <c r="D15914" s="5"/>
      <c r="E15914" s="5"/>
      <c r="F15914" s="5"/>
      <c r="G15914" s="5"/>
      <c r="H15914" s="5"/>
      <c r="I15914" s="5"/>
      <c r="J15914" s="5"/>
      <c r="K15914" s="5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3"/>
      <c r="AG15914" s="3"/>
      <c r="AH15914" s="3"/>
      <c r="AI15914" s="3"/>
    </row>
    <row r="15915" spans="1:35" x14ac:dyDescent="0.25">
      <c r="A15915" s="2"/>
      <c r="B15915" s="5"/>
      <c r="C15915" s="5"/>
      <c r="D15915" s="5"/>
      <c r="E15915" s="5"/>
      <c r="F15915" s="5"/>
      <c r="G15915" s="5"/>
      <c r="H15915" s="5"/>
      <c r="I15915" s="5"/>
      <c r="J15915" s="5"/>
      <c r="K15915" s="5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3"/>
      <c r="AG15915" s="3"/>
      <c r="AH15915" s="3"/>
      <c r="AI15915" s="3"/>
    </row>
    <row r="15916" spans="1:35" x14ac:dyDescent="0.25">
      <c r="A15916" s="2"/>
      <c r="B15916" s="5"/>
      <c r="C15916" s="5"/>
      <c r="D15916" s="5"/>
      <c r="E15916" s="5"/>
      <c r="F15916" s="5"/>
      <c r="G15916" s="5"/>
      <c r="H15916" s="5"/>
      <c r="I15916" s="5"/>
      <c r="J15916" s="5"/>
      <c r="K15916" s="5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3"/>
      <c r="AG15916" s="3"/>
      <c r="AH15916" s="3"/>
      <c r="AI15916" s="3"/>
    </row>
    <row r="15917" spans="1:35" x14ac:dyDescent="0.25">
      <c r="A15917" s="2"/>
      <c r="B15917" s="5"/>
      <c r="C15917" s="5"/>
      <c r="D15917" s="5"/>
      <c r="E15917" s="5"/>
      <c r="F15917" s="5"/>
      <c r="G15917" s="5"/>
      <c r="H15917" s="5"/>
      <c r="I15917" s="5"/>
      <c r="J15917" s="5"/>
      <c r="K15917" s="5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3"/>
      <c r="AG15917" s="3"/>
      <c r="AH15917" s="3"/>
      <c r="AI15917" s="3"/>
    </row>
    <row r="15918" spans="1:35" x14ac:dyDescent="0.25">
      <c r="A15918" s="2"/>
      <c r="B15918" s="5"/>
      <c r="C15918" s="5"/>
      <c r="D15918" s="5"/>
      <c r="E15918" s="5"/>
      <c r="F15918" s="5"/>
      <c r="G15918" s="5"/>
      <c r="H15918" s="5"/>
      <c r="I15918" s="5"/>
      <c r="J15918" s="5"/>
      <c r="K15918" s="5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3"/>
      <c r="AG15918" s="3"/>
      <c r="AH15918" s="3"/>
      <c r="AI15918" s="3"/>
    </row>
    <row r="15919" spans="1:35" x14ac:dyDescent="0.25">
      <c r="A15919" s="2"/>
      <c r="B15919" s="5"/>
      <c r="C15919" s="5"/>
      <c r="D15919" s="5"/>
      <c r="E15919" s="5"/>
      <c r="F15919" s="5"/>
      <c r="G15919" s="5"/>
      <c r="H15919" s="5"/>
      <c r="I15919" s="5"/>
      <c r="J15919" s="5"/>
      <c r="K15919" s="5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3"/>
      <c r="AG15919" s="3"/>
      <c r="AH15919" s="3"/>
      <c r="AI15919" s="3"/>
    </row>
    <row r="15920" spans="1:35" x14ac:dyDescent="0.25">
      <c r="A15920" s="2"/>
      <c r="B15920" s="5"/>
      <c r="C15920" s="5"/>
      <c r="D15920" s="5"/>
      <c r="E15920" s="5"/>
      <c r="F15920" s="5"/>
      <c r="G15920" s="5"/>
      <c r="H15920" s="5"/>
      <c r="I15920" s="5"/>
      <c r="J15920" s="5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3"/>
      <c r="AG15920" s="3"/>
      <c r="AH15920" s="3"/>
      <c r="AI15920" s="3"/>
    </row>
    <row r="15921" spans="1:35" x14ac:dyDescent="0.25">
      <c r="A15921" s="2"/>
      <c r="B15921" s="5"/>
      <c r="C15921" s="5"/>
      <c r="D15921" s="5"/>
      <c r="E15921" s="5"/>
      <c r="F15921" s="5"/>
      <c r="G15921" s="5"/>
      <c r="H15921" s="5"/>
      <c r="I15921" s="5"/>
      <c r="J15921" s="5"/>
      <c r="K15921" s="5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3"/>
      <c r="AG15921" s="3"/>
      <c r="AH15921" s="3"/>
      <c r="AI15921" s="3"/>
    </row>
    <row r="15922" spans="1:35" x14ac:dyDescent="0.25">
      <c r="A15922" s="2"/>
      <c r="B15922" s="5"/>
      <c r="C15922" s="5"/>
      <c r="D15922" s="5"/>
      <c r="E15922" s="5"/>
      <c r="F15922" s="5"/>
      <c r="G15922" s="5"/>
      <c r="H15922" s="5"/>
      <c r="I15922" s="5"/>
      <c r="J15922" s="5"/>
      <c r="K15922" s="5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3"/>
      <c r="AG15922" s="3"/>
      <c r="AH15922" s="3"/>
      <c r="AI15922" s="3"/>
    </row>
    <row r="15923" spans="1:35" x14ac:dyDescent="0.25">
      <c r="A15923" s="2"/>
      <c r="B15923" s="5"/>
      <c r="C15923" s="5"/>
      <c r="D15923" s="5"/>
      <c r="E15923" s="5"/>
      <c r="F15923" s="5"/>
      <c r="G15923" s="5"/>
      <c r="H15923" s="5"/>
      <c r="I15923" s="5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3"/>
      <c r="AG15923" s="3"/>
      <c r="AH15923" s="3"/>
      <c r="AI15923" s="3"/>
    </row>
    <row r="15924" spans="1:35" x14ac:dyDescent="0.25">
      <c r="A15924" s="2"/>
      <c r="B15924" s="5"/>
      <c r="C15924" s="5"/>
      <c r="D15924" s="5"/>
      <c r="E15924" s="5"/>
      <c r="F15924" s="5"/>
      <c r="G15924" s="5"/>
      <c r="H15924" s="5"/>
      <c r="I15924" s="5"/>
      <c r="J15924" s="5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3"/>
      <c r="AG15924" s="3"/>
      <c r="AH15924" s="3"/>
      <c r="AI15924" s="3"/>
    </row>
    <row r="15925" spans="1:35" x14ac:dyDescent="0.25">
      <c r="A15925" s="2"/>
      <c r="B15925" s="5"/>
      <c r="C15925" s="5"/>
      <c r="D15925" s="5"/>
      <c r="E15925" s="5"/>
      <c r="F15925" s="5"/>
      <c r="G15925" s="5"/>
      <c r="H15925" s="5"/>
      <c r="I15925" s="5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3"/>
      <c r="AG15925" s="3"/>
      <c r="AH15925" s="3"/>
      <c r="AI15925" s="3"/>
    </row>
    <row r="15926" spans="1:35" x14ac:dyDescent="0.25">
      <c r="A15926" s="2"/>
      <c r="B15926" s="5"/>
      <c r="C15926" s="5"/>
      <c r="D15926" s="5"/>
      <c r="E15926" s="5"/>
      <c r="F15926" s="5"/>
      <c r="G15926" s="5"/>
      <c r="H15926" s="5"/>
      <c r="I15926" s="5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3"/>
      <c r="AG15926" s="3"/>
      <c r="AH15926" s="3"/>
      <c r="AI15926" s="3"/>
    </row>
    <row r="15927" spans="1:35" x14ac:dyDescent="0.25">
      <c r="A15927" s="2"/>
      <c r="B15927" s="5"/>
      <c r="C15927" s="5"/>
      <c r="D15927" s="5"/>
      <c r="E15927" s="5"/>
      <c r="F15927" s="5"/>
      <c r="G15927" s="5"/>
      <c r="H15927" s="5"/>
      <c r="I15927" s="5"/>
      <c r="J15927" s="5"/>
      <c r="K15927" s="5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3"/>
      <c r="AG15927" s="3"/>
      <c r="AH15927" s="3"/>
      <c r="AI15927" s="3"/>
    </row>
    <row r="15928" spans="1:35" x14ac:dyDescent="0.25">
      <c r="A15928" s="2"/>
      <c r="B15928" s="5"/>
      <c r="C15928" s="5"/>
      <c r="D15928" s="5"/>
      <c r="E15928" s="5"/>
      <c r="F15928" s="5"/>
      <c r="G15928" s="5"/>
      <c r="H15928" s="5"/>
      <c r="I15928" s="5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3"/>
      <c r="AG15928" s="3"/>
      <c r="AH15928" s="3"/>
      <c r="AI15928" s="3"/>
    </row>
    <row r="15929" spans="1:35" x14ac:dyDescent="0.25">
      <c r="A15929" s="2"/>
      <c r="B15929" s="5"/>
      <c r="C15929" s="5"/>
      <c r="D15929" s="5"/>
      <c r="E15929" s="5"/>
      <c r="F15929" s="5"/>
      <c r="G15929" s="5"/>
      <c r="H15929" s="5"/>
      <c r="I15929" s="5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3"/>
      <c r="AG15929" s="3"/>
      <c r="AH15929" s="3"/>
      <c r="AI15929" s="3"/>
    </row>
    <row r="15930" spans="1:35" x14ac:dyDescent="0.25">
      <c r="A15930" s="2"/>
      <c r="B15930" s="5"/>
      <c r="C15930" s="5"/>
      <c r="D15930" s="5"/>
      <c r="E15930" s="5"/>
      <c r="F15930" s="5"/>
      <c r="G15930" s="5"/>
      <c r="H15930" s="5"/>
      <c r="I15930" s="5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3"/>
      <c r="AG15930" s="3"/>
      <c r="AH15930" s="3"/>
      <c r="AI15930" s="3"/>
    </row>
    <row r="15931" spans="1:35" x14ac:dyDescent="0.25">
      <c r="A15931" s="2"/>
      <c r="B15931" s="5"/>
      <c r="C15931" s="5"/>
      <c r="D15931" s="5"/>
      <c r="E15931" s="5"/>
      <c r="F15931" s="5"/>
      <c r="G15931" s="5"/>
      <c r="H15931" s="5"/>
      <c r="I15931" s="5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3"/>
      <c r="AG15931" s="3"/>
      <c r="AH15931" s="3"/>
      <c r="AI15931" s="3"/>
    </row>
    <row r="15932" spans="1:35" x14ac:dyDescent="0.25">
      <c r="A15932" s="2"/>
      <c r="B15932" s="5"/>
      <c r="C15932" s="5"/>
      <c r="D15932" s="5"/>
      <c r="E15932" s="5"/>
      <c r="F15932" s="5"/>
      <c r="G15932" s="5"/>
      <c r="H15932" s="5"/>
      <c r="I15932" s="5"/>
      <c r="J15932" s="5"/>
      <c r="K15932" s="5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3"/>
      <c r="AG15932" s="3"/>
      <c r="AH15932" s="3"/>
      <c r="AI15932" s="3"/>
    </row>
    <row r="15933" spans="1:35" x14ac:dyDescent="0.25">
      <c r="A15933" s="2"/>
      <c r="B15933" s="5"/>
      <c r="C15933" s="5"/>
      <c r="D15933" s="5"/>
      <c r="E15933" s="5"/>
      <c r="F15933" s="5"/>
      <c r="G15933" s="5"/>
      <c r="H15933" s="5"/>
      <c r="I15933" s="5"/>
      <c r="J15933" s="5"/>
      <c r="K15933" s="5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3"/>
      <c r="AG15933" s="3"/>
      <c r="AH15933" s="3"/>
      <c r="AI15933" s="3"/>
    </row>
    <row r="15934" spans="1:35" x14ac:dyDescent="0.25">
      <c r="A15934" s="2"/>
      <c r="B15934" s="5"/>
      <c r="C15934" s="5"/>
      <c r="D15934" s="5"/>
      <c r="E15934" s="5"/>
      <c r="F15934" s="5"/>
      <c r="G15934" s="5"/>
      <c r="H15934" s="5"/>
      <c r="I15934" s="5"/>
      <c r="J15934" s="5"/>
      <c r="K15934" s="5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3"/>
      <c r="AG15934" s="3"/>
      <c r="AH15934" s="3"/>
      <c r="AI15934" s="3"/>
    </row>
    <row r="15935" spans="1:35" x14ac:dyDescent="0.25">
      <c r="A15935" s="2"/>
      <c r="B15935" s="5"/>
      <c r="C15935" s="5"/>
      <c r="D15935" s="5"/>
      <c r="E15935" s="5"/>
      <c r="F15935" s="5"/>
      <c r="G15935" s="5"/>
      <c r="H15935" s="5"/>
      <c r="I15935" s="5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3"/>
      <c r="AG15935" s="3"/>
      <c r="AH15935" s="3"/>
      <c r="AI15935" s="3"/>
    </row>
    <row r="15936" spans="1:35" x14ac:dyDescent="0.25">
      <c r="A15936" s="2"/>
      <c r="B15936" s="5"/>
      <c r="C15936" s="5"/>
      <c r="D15936" s="5"/>
      <c r="E15936" s="5"/>
      <c r="F15936" s="5"/>
      <c r="G15936" s="5"/>
      <c r="H15936" s="5"/>
      <c r="I15936" s="5"/>
      <c r="J15936" s="5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3"/>
      <c r="AG15936" s="3"/>
      <c r="AH15936" s="3"/>
      <c r="AI15936" s="3"/>
    </row>
    <row r="15937" spans="1:35" x14ac:dyDescent="0.25">
      <c r="A15937" s="2"/>
      <c r="B15937" s="5"/>
      <c r="C15937" s="5"/>
      <c r="D15937" s="5"/>
      <c r="E15937" s="5"/>
      <c r="F15937" s="5"/>
      <c r="G15937" s="5"/>
      <c r="H15937" s="5"/>
      <c r="I15937" s="5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3"/>
      <c r="AG15937" s="3"/>
      <c r="AH15937" s="3"/>
      <c r="AI15937" s="3"/>
    </row>
    <row r="15938" spans="1:35" x14ac:dyDescent="0.25">
      <c r="A15938" s="2"/>
      <c r="B15938" s="5"/>
      <c r="C15938" s="5"/>
      <c r="D15938" s="5"/>
      <c r="E15938" s="5"/>
      <c r="F15938" s="5"/>
      <c r="G15938" s="5"/>
      <c r="H15938" s="5"/>
      <c r="I15938" s="5"/>
      <c r="J15938" s="5"/>
      <c r="K15938" s="5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3"/>
      <c r="AG15938" s="3"/>
      <c r="AH15938" s="3"/>
      <c r="AI15938" s="3"/>
    </row>
    <row r="15939" spans="1:35" x14ac:dyDescent="0.25">
      <c r="A15939" s="2"/>
      <c r="B15939" s="5"/>
      <c r="C15939" s="5"/>
      <c r="D15939" s="5"/>
      <c r="E15939" s="5"/>
      <c r="F15939" s="5"/>
      <c r="G15939" s="5"/>
      <c r="H15939" s="5"/>
      <c r="I15939" s="5"/>
      <c r="J15939" s="5"/>
      <c r="K15939" s="5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3"/>
      <c r="AG15939" s="3"/>
      <c r="AH15939" s="3"/>
      <c r="AI15939" s="3"/>
    </row>
    <row r="15940" spans="1:35" x14ac:dyDescent="0.25">
      <c r="A15940" s="2"/>
      <c r="B15940" s="5"/>
      <c r="C15940" s="5"/>
      <c r="D15940" s="5"/>
      <c r="E15940" s="5"/>
      <c r="F15940" s="5"/>
      <c r="G15940" s="5"/>
      <c r="H15940" s="5"/>
      <c r="I15940" s="5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3"/>
      <c r="AG15940" s="3"/>
      <c r="AH15940" s="3"/>
      <c r="AI15940" s="3"/>
    </row>
    <row r="15941" spans="1:35" x14ac:dyDescent="0.25">
      <c r="A15941" s="2"/>
      <c r="B15941" s="5"/>
      <c r="C15941" s="5"/>
      <c r="D15941" s="5"/>
      <c r="E15941" s="5"/>
      <c r="F15941" s="5"/>
      <c r="G15941" s="5"/>
      <c r="H15941" s="5"/>
      <c r="I15941" s="5"/>
      <c r="J15941" s="5"/>
      <c r="K15941" s="5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3"/>
      <c r="AG15941" s="3"/>
      <c r="AH15941" s="3"/>
      <c r="AI15941" s="3"/>
    </row>
    <row r="15942" spans="1:35" x14ac:dyDescent="0.25">
      <c r="A15942" s="2"/>
      <c r="B15942" s="5"/>
      <c r="C15942" s="5"/>
      <c r="D15942" s="5"/>
      <c r="E15942" s="5"/>
      <c r="F15942" s="5"/>
      <c r="G15942" s="5"/>
      <c r="H15942" s="5"/>
      <c r="I15942" s="5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3"/>
      <c r="AG15942" s="3"/>
      <c r="AH15942" s="3"/>
      <c r="AI15942" s="3"/>
    </row>
    <row r="15943" spans="1:35" x14ac:dyDescent="0.25">
      <c r="A15943" s="2"/>
      <c r="B15943" s="5"/>
      <c r="C15943" s="5"/>
      <c r="D15943" s="5"/>
      <c r="E15943" s="5"/>
      <c r="F15943" s="5"/>
      <c r="G15943" s="5"/>
      <c r="H15943" s="5"/>
      <c r="I15943" s="5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3"/>
      <c r="AG15943" s="3"/>
      <c r="AH15943" s="3"/>
      <c r="AI15943" s="3"/>
    </row>
    <row r="15944" spans="1:35" x14ac:dyDescent="0.25">
      <c r="A15944" s="2"/>
      <c r="B15944" s="5"/>
      <c r="C15944" s="5"/>
      <c r="D15944" s="5"/>
      <c r="E15944" s="5"/>
      <c r="F15944" s="5"/>
      <c r="G15944" s="5"/>
      <c r="H15944" s="5"/>
      <c r="I15944" s="5"/>
      <c r="J15944" s="5"/>
      <c r="K15944" s="5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3"/>
      <c r="AG15944" s="3"/>
      <c r="AH15944" s="3"/>
      <c r="AI15944" s="3"/>
    </row>
    <row r="15945" spans="1:35" x14ac:dyDescent="0.25">
      <c r="A15945" s="2"/>
      <c r="B15945" s="5"/>
      <c r="C15945" s="5"/>
      <c r="D15945" s="5"/>
      <c r="E15945" s="5"/>
      <c r="F15945" s="5"/>
      <c r="G15945" s="5"/>
      <c r="H15945" s="5"/>
      <c r="I15945" s="5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3"/>
      <c r="AG15945" s="3"/>
      <c r="AH15945" s="3"/>
      <c r="AI15945" s="3"/>
    </row>
    <row r="15946" spans="1:35" x14ac:dyDescent="0.25">
      <c r="A15946" s="2"/>
      <c r="B15946" s="5"/>
      <c r="C15946" s="5"/>
      <c r="D15946" s="5"/>
      <c r="E15946" s="5"/>
      <c r="F15946" s="5"/>
      <c r="G15946" s="5"/>
      <c r="H15946" s="5"/>
      <c r="I15946" s="5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3"/>
      <c r="AG15946" s="3"/>
      <c r="AH15946" s="3"/>
      <c r="AI15946" s="3"/>
    </row>
    <row r="15947" spans="1:35" x14ac:dyDescent="0.25">
      <c r="A15947" s="2"/>
      <c r="B15947" s="5"/>
      <c r="C15947" s="5"/>
      <c r="D15947" s="5"/>
      <c r="E15947" s="5"/>
      <c r="F15947" s="5"/>
      <c r="G15947" s="5"/>
      <c r="H15947" s="5"/>
      <c r="I15947" s="5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3"/>
      <c r="AG15947" s="3"/>
      <c r="AH15947" s="3"/>
      <c r="AI15947" s="3"/>
    </row>
    <row r="15948" spans="1:35" x14ac:dyDescent="0.25">
      <c r="A15948" s="2"/>
      <c r="B15948" s="5"/>
      <c r="C15948" s="5"/>
      <c r="D15948" s="5"/>
      <c r="E15948" s="5"/>
      <c r="F15948" s="5"/>
      <c r="G15948" s="5"/>
      <c r="H15948" s="5"/>
      <c r="I15948" s="5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3"/>
      <c r="AG15948" s="3"/>
      <c r="AH15948" s="3"/>
      <c r="AI15948" s="3"/>
    </row>
    <row r="15949" spans="1:35" x14ac:dyDescent="0.25">
      <c r="A15949" s="2"/>
      <c r="B15949" s="5"/>
      <c r="C15949" s="5"/>
      <c r="D15949" s="5"/>
      <c r="E15949" s="5"/>
      <c r="F15949" s="5"/>
      <c r="G15949" s="5"/>
      <c r="H15949" s="5"/>
      <c r="I15949" s="5"/>
      <c r="J15949" s="5"/>
      <c r="K15949" s="5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3"/>
      <c r="AG15949" s="3"/>
      <c r="AH15949" s="3"/>
      <c r="AI15949" s="3"/>
    </row>
    <row r="15950" spans="1:35" x14ac:dyDescent="0.25">
      <c r="A15950" s="2"/>
      <c r="B15950" s="5"/>
      <c r="C15950" s="5"/>
      <c r="D15950" s="5"/>
      <c r="E15950" s="5"/>
      <c r="F15950" s="5"/>
      <c r="G15950" s="5"/>
      <c r="H15950" s="5"/>
      <c r="I15950" s="5"/>
      <c r="J15950" s="5"/>
      <c r="K15950" s="5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3"/>
      <c r="AG15950" s="3"/>
      <c r="AH15950" s="3"/>
      <c r="AI15950" s="3"/>
    </row>
    <row r="15951" spans="1:35" x14ac:dyDescent="0.25">
      <c r="A15951" s="2"/>
      <c r="B15951" s="5"/>
      <c r="C15951" s="5"/>
      <c r="D15951" s="5"/>
      <c r="E15951" s="5"/>
      <c r="F15951" s="5"/>
      <c r="G15951" s="5"/>
      <c r="H15951" s="5"/>
      <c r="I15951" s="5"/>
      <c r="J15951" s="5"/>
      <c r="K15951" s="5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3"/>
      <c r="AG15951" s="3"/>
      <c r="AH15951" s="3"/>
      <c r="AI15951" s="3"/>
    </row>
    <row r="15952" spans="1:35" x14ac:dyDescent="0.25">
      <c r="A15952" s="2"/>
      <c r="B15952" s="5"/>
      <c r="C15952" s="5"/>
      <c r="D15952" s="5"/>
      <c r="E15952" s="5"/>
      <c r="F15952" s="5"/>
      <c r="G15952" s="5"/>
      <c r="H15952" s="5"/>
      <c r="I15952" s="5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3"/>
      <c r="AG15952" s="3"/>
      <c r="AH15952" s="3"/>
      <c r="AI15952" s="3"/>
    </row>
    <row r="15953" spans="1:35" x14ac:dyDescent="0.25">
      <c r="A15953" s="2"/>
      <c r="B15953" s="5"/>
      <c r="C15953" s="5"/>
      <c r="D15953" s="5"/>
      <c r="E15953" s="5"/>
      <c r="F15953" s="5"/>
      <c r="G15953" s="5"/>
      <c r="H15953" s="5"/>
      <c r="I15953" s="5"/>
      <c r="J15953" s="5"/>
      <c r="K15953" s="5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3"/>
      <c r="AG15953" s="3"/>
      <c r="AH15953" s="3"/>
      <c r="AI15953" s="3"/>
    </row>
    <row r="15954" spans="1:35" x14ac:dyDescent="0.25">
      <c r="A15954" s="2"/>
      <c r="B15954" s="5"/>
      <c r="C15954" s="5"/>
      <c r="D15954" s="5"/>
      <c r="E15954" s="5"/>
      <c r="F15954" s="5"/>
      <c r="G15954" s="5"/>
      <c r="H15954" s="5"/>
      <c r="I15954" s="5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3"/>
      <c r="AG15954" s="3"/>
      <c r="AH15954" s="3"/>
      <c r="AI15954" s="3"/>
    </row>
    <row r="15955" spans="1:35" x14ac:dyDescent="0.25">
      <c r="A15955" s="2"/>
      <c r="B15955" s="5"/>
      <c r="C15955" s="5"/>
      <c r="D15955" s="5"/>
      <c r="E15955" s="5"/>
      <c r="F15955" s="5"/>
      <c r="G15955" s="5"/>
      <c r="H15955" s="5"/>
      <c r="I15955" s="5"/>
      <c r="J15955" s="5"/>
      <c r="K15955" s="5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3"/>
      <c r="AG15955" s="3"/>
      <c r="AH15955" s="3"/>
      <c r="AI15955" s="3"/>
    </row>
    <row r="15956" spans="1:35" x14ac:dyDescent="0.25">
      <c r="A15956" s="2"/>
      <c r="B15956" s="5"/>
      <c r="C15956" s="5"/>
      <c r="D15956" s="5"/>
      <c r="E15956" s="5"/>
      <c r="F15956" s="5"/>
      <c r="G15956" s="5"/>
      <c r="H15956" s="5"/>
      <c r="I15956" s="5"/>
      <c r="J15956" s="5"/>
      <c r="K15956" s="5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3"/>
      <c r="AG15956" s="3"/>
      <c r="AH15956" s="3"/>
      <c r="AI15956" s="3"/>
    </row>
    <row r="15957" spans="1:35" x14ac:dyDescent="0.25">
      <c r="A15957" s="2"/>
      <c r="B15957" s="5"/>
      <c r="C15957" s="5"/>
      <c r="D15957" s="5"/>
      <c r="E15957" s="5"/>
      <c r="F15957" s="5"/>
      <c r="G15957" s="5"/>
      <c r="H15957" s="5"/>
      <c r="I15957" s="5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3"/>
      <c r="AG15957" s="3"/>
      <c r="AH15957" s="3"/>
      <c r="AI15957" s="3"/>
    </row>
    <row r="15958" spans="1:35" x14ac:dyDescent="0.25">
      <c r="A15958" s="2"/>
      <c r="B15958" s="5"/>
      <c r="C15958" s="5"/>
      <c r="D15958" s="5"/>
      <c r="E15958" s="5"/>
      <c r="F15958" s="5"/>
      <c r="G15958" s="5"/>
      <c r="H15958" s="5"/>
      <c r="I15958" s="5"/>
      <c r="J15958" s="5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3"/>
      <c r="AG15958" s="3"/>
      <c r="AH15958" s="3"/>
      <c r="AI15958" s="3"/>
    </row>
    <row r="15959" spans="1:35" x14ac:dyDescent="0.25">
      <c r="A15959" s="2"/>
      <c r="B15959" s="5"/>
      <c r="C15959" s="5"/>
      <c r="D15959" s="5"/>
      <c r="E15959" s="5"/>
      <c r="F15959" s="5"/>
      <c r="G15959" s="5"/>
      <c r="H15959" s="5"/>
      <c r="I15959" s="5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3"/>
      <c r="AG15959" s="3"/>
      <c r="AH15959" s="3"/>
      <c r="AI15959" s="3"/>
    </row>
    <row r="15960" spans="1:35" x14ac:dyDescent="0.25">
      <c r="A15960" s="2"/>
      <c r="B15960" s="5"/>
      <c r="C15960" s="5"/>
      <c r="D15960" s="5"/>
      <c r="E15960" s="5"/>
      <c r="F15960" s="5"/>
      <c r="G15960" s="5"/>
      <c r="H15960" s="5"/>
      <c r="I15960" s="5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3"/>
      <c r="AG15960" s="3"/>
      <c r="AH15960" s="3"/>
      <c r="AI15960" s="3"/>
    </row>
    <row r="15961" spans="1:35" x14ac:dyDescent="0.25">
      <c r="A15961" s="2"/>
      <c r="B15961" s="5"/>
      <c r="C15961" s="5"/>
      <c r="D15961" s="5"/>
      <c r="E15961" s="5"/>
      <c r="F15961" s="5"/>
      <c r="G15961" s="5"/>
      <c r="H15961" s="5"/>
      <c r="I15961" s="5"/>
      <c r="J15961" s="5"/>
      <c r="K15961" s="5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3"/>
      <c r="AG15961" s="3"/>
      <c r="AH15961" s="3"/>
      <c r="AI15961" s="3"/>
    </row>
    <row r="15962" spans="1:35" x14ac:dyDescent="0.25">
      <c r="A15962" s="2"/>
      <c r="B15962" s="5"/>
      <c r="C15962" s="5"/>
      <c r="D15962" s="5"/>
      <c r="E15962" s="5"/>
      <c r="F15962" s="5"/>
      <c r="G15962" s="5"/>
      <c r="H15962" s="5"/>
      <c r="I15962" s="5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3"/>
      <c r="AG15962" s="3"/>
      <c r="AH15962" s="3"/>
      <c r="AI15962" s="3"/>
    </row>
    <row r="15963" spans="1:35" x14ac:dyDescent="0.25">
      <c r="A15963" s="2"/>
      <c r="B15963" s="5"/>
      <c r="C15963" s="5"/>
      <c r="D15963" s="5"/>
      <c r="E15963" s="5"/>
      <c r="F15963" s="5"/>
      <c r="G15963" s="5"/>
      <c r="H15963" s="5"/>
      <c r="I15963" s="5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3"/>
      <c r="AG15963" s="3"/>
      <c r="AH15963" s="3"/>
      <c r="AI15963" s="3"/>
    </row>
    <row r="15964" spans="1:35" x14ac:dyDescent="0.25">
      <c r="A15964" s="2"/>
      <c r="B15964" s="5"/>
      <c r="C15964" s="5"/>
      <c r="D15964" s="5"/>
      <c r="E15964" s="5"/>
      <c r="F15964" s="5"/>
      <c r="G15964" s="5"/>
      <c r="H15964" s="5"/>
      <c r="I15964" s="5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3"/>
      <c r="AG15964" s="3"/>
      <c r="AH15964" s="3"/>
      <c r="AI15964" s="3"/>
    </row>
    <row r="15965" spans="1:35" x14ac:dyDescent="0.25">
      <c r="A15965" s="2"/>
      <c r="B15965" s="5"/>
      <c r="C15965" s="5"/>
      <c r="D15965" s="5"/>
      <c r="E15965" s="5"/>
      <c r="F15965" s="5"/>
      <c r="G15965" s="5"/>
      <c r="H15965" s="5"/>
      <c r="I15965" s="5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3"/>
      <c r="AG15965" s="3"/>
      <c r="AH15965" s="3"/>
      <c r="AI15965" s="3"/>
    </row>
    <row r="15966" spans="1:35" x14ac:dyDescent="0.25">
      <c r="A15966" s="2"/>
      <c r="B15966" s="5"/>
      <c r="C15966" s="5"/>
      <c r="D15966" s="5"/>
      <c r="E15966" s="5"/>
      <c r="F15966" s="5"/>
      <c r="G15966" s="5"/>
      <c r="H15966" s="5"/>
      <c r="I15966" s="5"/>
      <c r="J15966" s="5"/>
      <c r="K15966" s="5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3"/>
      <c r="AG15966" s="3"/>
      <c r="AH15966" s="3"/>
      <c r="AI15966" s="3"/>
    </row>
    <row r="15967" spans="1:35" x14ac:dyDescent="0.25">
      <c r="A15967" s="2"/>
      <c r="B15967" s="5"/>
      <c r="C15967" s="5"/>
      <c r="D15967" s="5"/>
      <c r="E15967" s="5"/>
      <c r="F15967" s="5"/>
      <c r="G15967" s="5"/>
      <c r="H15967" s="5"/>
      <c r="I15967" s="5"/>
      <c r="J15967" s="5"/>
      <c r="K15967" s="5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3"/>
      <c r="AG15967" s="3"/>
      <c r="AH15967" s="3"/>
      <c r="AI15967" s="3"/>
    </row>
    <row r="15968" spans="1:35" x14ac:dyDescent="0.25">
      <c r="A15968" s="2"/>
      <c r="B15968" s="5"/>
      <c r="C15968" s="5"/>
      <c r="D15968" s="5"/>
      <c r="E15968" s="5"/>
      <c r="F15968" s="5"/>
      <c r="G15968" s="5"/>
      <c r="H15968" s="5"/>
      <c r="I15968" s="5"/>
      <c r="J15968" s="5"/>
      <c r="K15968" s="5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3"/>
      <c r="AG15968" s="3"/>
      <c r="AH15968" s="3"/>
      <c r="AI15968" s="3"/>
    </row>
    <row r="15969" spans="1:35" x14ac:dyDescent="0.25">
      <c r="A15969" s="2"/>
      <c r="B15969" s="5"/>
      <c r="C15969" s="5"/>
      <c r="D15969" s="5"/>
      <c r="E15969" s="5"/>
      <c r="F15969" s="5"/>
      <c r="G15969" s="5"/>
      <c r="H15969" s="5"/>
      <c r="I15969" s="5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3"/>
      <c r="AG15969" s="3"/>
      <c r="AH15969" s="3"/>
      <c r="AI15969" s="3"/>
    </row>
    <row r="15970" spans="1:35" x14ac:dyDescent="0.25">
      <c r="A15970" s="2"/>
      <c r="B15970" s="5"/>
      <c r="C15970" s="5"/>
      <c r="D15970" s="5"/>
      <c r="E15970" s="5"/>
      <c r="F15970" s="5"/>
      <c r="G15970" s="5"/>
      <c r="H15970" s="5"/>
      <c r="I15970" s="5"/>
      <c r="J15970" s="5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3"/>
      <c r="AG15970" s="3"/>
      <c r="AH15970" s="3"/>
      <c r="AI15970" s="3"/>
    </row>
    <row r="15971" spans="1:35" x14ac:dyDescent="0.25">
      <c r="A15971" s="2"/>
      <c r="B15971" s="5"/>
      <c r="C15971" s="5"/>
      <c r="D15971" s="5"/>
      <c r="E15971" s="5"/>
      <c r="F15971" s="5"/>
      <c r="G15971" s="5"/>
      <c r="H15971" s="5"/>
      <c r="I15971" s="5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3"/>
      <c r="AG15971" s="3"/>
      <c r="AH15971" s="3"/>
      <c r="AI15971" s="3"/>
    </row>
    <row r="15972" spans="1:35" x14ac:dyDescent="0.25">
      <c r="A15972" s="2"/>
      <c r="B15972" s="5"/>
      <c r="C15972" s="5"/>
      <c r="D15972" s="5"/>
      <c r="E15972" s="5"/>
      <c r="F15972" s="5"/>
      <c r="G15972" s="5"/>
      <c r="H15972" s="5"/>
      <c r="I15972" s="5"/>
      <c r="J15972" s="5"/>
      <c r="K15972" s="5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3"/>
      <c r="AG15972" s="3"/>
      <c r="AH15972" s="3"/>
      <c r="AI15972" s="3"/>
    </row>
    <row r="15973" spans="1:35" x14ac:dyDescent="0.25">
      <c r="A15973" s="2"/>
      <c r="B15973" s="5"/>
      <c r="C15973" s="5"/>
      <c r="D15973" s="5"/>
      <c r="E15973" s="5"/>
      <c r="F15973" s="5"/>
      <c r="G15973" s="5"/>
      <c r="H15973" s="5"/>
      <c r="I15973" s="5"/>
      <c r="J15973" s="5"/>
      <c r="K15973" s="5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3"/>
      <c r="AG15973" s="3"/>
      <c r="AH15973" s="3"/>
      <c r="AI15973" s="3"/>
    </row>
    <row r="15974" spans="1:35" x14ac:dyDescent="0.25">
      <c r="A15974" s="2"/>
      <c r="B15974" s="5"/>
      <c r="C15974" s="5"/>
      <c r="D15974" s="5"/>
      <c r="E15974" s="5"/>
      <c r="F15974" s="5"/>
      <c r="G15974" s="5"/>
      <c r="H15974" s="5"/>
      <c r="I15974" s="5"/>
      <c r="J15974" s="5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3"/>
      <c r="AG15974" s="3"/>
      <c r="AH15974" s="3"/>
      <c r="AI15974" s="3"/>
    </row>
    <row r="15975" spans="1:35" x14ac:dyDescent="0.25">
      <c r="A15975" s="2"/>
      <c r="B15975" s="5"/>
      <c r="C15975" s="5"/>
      <c r="D15975" s="5"/>
      <c r="E15975" s="5"/>
      <c r="F15975" s="5"/>
      <c r="G15975" s="5"/>
      <c r="H15975" s="5"/>
      <c r="I15975" s="5"/>
      <c r="J15975" s="5"/>
      <c r="K15975" s="5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3"/>
      <c r="AG15975" s="3"/>
      <c r="AH15975" s="3"/>
      <c r="AI15975" s="3"/>
    </row>
    <row r="15976" spans="1:35" x14ac:dyDescent="0.25">
      <c r="A15976" s="2"/>
      <c r="B15976" s="5"/>
      <c r="C15976" s="5"/>
      <c r="D15976" s="5"/>
      <c r="E15976" s="5"/>
      <c r="F15976" s="5"/>
      <c r="G15976" s="5"/>
      <c r="H15976" s="5"/>
      <c r="I15976" s="5"/>
      <c r="J15976" s="5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3"/>
      <c r="AG15976" s="3"/>
      <c r="AH15976" s="3"/>
      <c r="AI15976" s="3"/>
    </row>
    <row r="15977" spans="1:35" x14ac:dyDescent="0.25">
      <c r="A15977" s="2"/>
      <c r="B15977" s="5"/>
      <c r="C15977" s="5"/>
      <c r="D15977" s="5"/>
      <c r="E15977" s="5"/>
      <c r="F15977" s="5"/>
      <c r="G15977" s="5"/>
      <c r="H15977" s="5"/>
      <c r="I15977" s="5"/>
      <c r="J15977" s="5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3"/>
      <c r="AG15977" s="3"/>
      <c r="AH15977" s="3"/>
      <c r="AI15977" s="3"/>
    </row>
    <row r="15978" spans="1:35" x14ac:dyDescent="0.25">
      <c r="A15978" s="2"/>
      <c r="B15978" s="5"/>
      <c r="C15978" s="5"/>
      <c r="D15978" s="5"/>
      <c r="E15978" s="5"/>
      <c r="F15978" s="5"/>
      <c r="G15978" s="5"/>
      <c r="H15978" s="5"/>
      <c r="I15978" s="5"/>
      <c r="J15978" s="5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3"/>
      <c r="AG15978" s="3"/>
      <c r="AH15978" s="3"/>
      <c r="AI15978" s="3"/>
    </row>
    <row r="15979" spans="1:35" x14ac:dyDescent="0.25">
      <c r="A15979" s="2"/>
      <c r="B15979" s="5"/>
      <c r="C15979" s="5"/>
      <c r="D15979" s="5"/>
      <c r="E15979" s="5"/>
      <c r="F15979" s="5"/>
      <c r="G15979" s="5"/>
      <c r="H15979" s="5"/>
      <c r="I15979" s="5"/>
      <c r="J15979" s="5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3"/>
      <c r="AG15979" s="3"/>
      <c r="AH15979" s="3"/>
      <c r="AI15979" s="3"/>
    </row>
    <row r="15980" spans="1:35" x14ac:dyDescent="0.25">
      <c r="A15980" s="2"/>
      <c r="B15980" s="5"/>
      <c r="C15980" s="5"/>
      <c r="D15980" s="5"/>
      <c r="E15980" s="5"/>
      <c r="F15980" s="5"/>
      <c r="G15980" s="5"/>
      <c r="H15980" s="5"/>
      <c r="I15980" s="5"/>
      <c r="J15980" s="5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3"/>
      <c r="AG15980" s="3"/>
      <c r="AH15980" s="3"/>
      <c r="AI15980" s="3"/>
    </row>
    <row r="15981" spans="1:35" x14ac:dyDescent="0.25">
      <c r="A15981" s="2"/>
      <c r="B15981" s="5"/>
      <c r="C15981" s="5"/>
      <c r="D15981" s="5"/>
      <c r="E15981" s="5"/>
      <c r="F15981" s="5"/>
      <c r="G15981" s="5"/>
      <c r="H15981" s="5"/>
      <c r="I15981" s="5"/>
      <c r="J15981" s="5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3"/>
      <c r="AG15981" s="3"/>
      <c r="AH15981" s="3"/>
      <c r="AI15981" s="3"/>
    </row>
    <row r="15982" spans="1:35" x14ac:dyDescent="0.25">
      <c r="A15982" s="2"/>
      <c r="B15982" s="5"/>
      <c r="C15982" s="5"/>
      <c r="D15982" s="5"/>
      <c r="E15982" s="5"/>
      <c r="F15982" s="5"/>
      <c r="G15982" s="5"/>
      <c r="H15982" s="5"/>
      <c r="I15982" s="5"/>
      <c r="J15982" s="5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3"/>
      <c r="AG15982" s="3"/>
      <c r="AH15982" s="3"/>
      <c r="AI15982" s="3"/>
    </row>
    <row r="15983" spans="1:35" x14ac:dyDescent="0.25">
      <c r="A15983" s="2"/>
      <c r="B15983" s="5"/>
      <c r="C15983" s="5"/>
      <c r="D15983" s="5"/>
      <c r="E15983" s="5"/>
      <c r="F15983" s="5"/>
      <c r="G15983" s="5"/>
      <c r="H15983" s="5"/>
      <c r="I15983" s="5"/>
      <c r="J15983" s="5"/>
      <c r="K15983" s="5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3"/>
      <c r="AG15983" s="3"/>
      <c r="AH15983" s="3"/>
      <c r="AI15983" s="3"/>
    </row>
    <row r="15984" spans="1:35" x14ac:dyDescent="0.25">
      <c r="A15984" s="2"/>
      <c r="B15984" s="5"/>
      <c r="C15984" s="5"/>
      <c r="D15984" s="5"/>
      <c r="E15984" s="5"/>
      <c r="F15984" s="5"/>
      <c r="G15984" s="5"/>
      <c r="H15984" s="5"/>
      <c r="I15984" s="5"/>
      <c r="J15984" s="5"/>
      <c r="K15984" s="5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3"/>
      <c r="AG15984" s="3"/>
      <c r="AH15984" s="3"/>
      <c r="AI15984" s="3"/>
    </row>
    <row r="15985" spans="1:35" x14ac:dyDescent="0.25">
      <c r="A15985" s="2"/>
      <c r="B15985" s="5"/>
      <c r="C15985" s="5"/>
      <c r="D15985" s="5"/>
      <c r="E15985" s="5"/>
      <c r="F15985" s="5"/>
      <c r="G15985" s="5"/>
      <c r="H15985" s="5"/>
      <c r="I15985" s="5"/>
      <c r="J15985" s="5"/>
      <c r="K15985" s="5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3"/>
      <c r="AG15985" s="3"/>
      <c r="AH15985" s="3"/>
      <c r="AI15985" s="3"/>
    </row>
    <row r="15986" spans="1:35" x14ac:dyDescent="0.25">
      <c r="A15986" s="2"/>
      <c r="B15986" s="5"/>
      <c r="C15986" s="5"/>
      <c r="D15986" s="5"/>
      <c r="E15986" s="5"/>
      <c r="F15986" s="5"/>
      <c r="G15986" s="5"/>
      <c r="H15986" s="5"/>
      <c r="I15986" s="5"/>
      <c r="J15986" s="5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3"/>
      <c r="AG15986" s="3"/>
      <c r="AH15986" s="3"/>
      <c r="AI15986" s="3"/>
    </row>
    <row r="15987" spans="1:35" x14ac:dyDescent="0.25">
      <c r="A15987" s="2"/>
      <c r="B15987" s="5"/>
      <c r="C15987" s="5"/>
      <c r="D15987" s="5"/>
      <c r="E15987" s="5"/>
      <c r="F15987" s="5"/>
      <c r="G15987" s="5"/>
      <c r="H15987" s="5"/>
      <c r="I15987" s="5"/>
      <c r="J15987" s="5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3"/>
      <c r="AG15987" s="3"/>
      <c r="AH15987" s="3"/>
      <c r="AI15987" s="3"/>
    </row>
    <row r="15988" spans="1:35" x14ac:dyDescent="0.25">
      <c r="A15988" s="2"/>
      <c r="B15988" s="5"/>
      <c r="C15988" s="5"/>
      <c r="D15988" s="5"/>
      <c r="E15988" s="5"/>
      <c r="F15988" s="5"/>
      <c r="G15988" s="5"/>
      <c r="H15988" s="5"/>
      <c r="I15988" s="5"/>
      <c r="J15988" s="5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3"/>
      <c r="AG15988" s="3"/>
      <c r="AH15988" s="3"/>
      <c r="AI15988" s="3"/>
    </row>
    <row r="15989" spans="1:35" x14ac:dyDescent="0.25">
      <c r="A15989" s="2"/>
      <c r="B15989" s="5"/>
      <c r="C15989" s="5"/>
      <c r="D15989" s="5"/>
      <c r="E15989" s="5"/>
      <c r="F15989" s="5"/>
      <c r="G15989" s="5"/>
      <c r="H15989" s="5"/>
      <c r="I15989" s="5"/>
      <c r="J15989" s="5"/>
      <c r="K15989" s="5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3"/>
      <c r="AG15989" s="3"/>
      <c r="AH15989" s="3"/>
      <c r="AI15989" s="3"/>
    </row>
    <row r="15990" spans="1:35" x14ac:dyDescent="0.25">
      <c r="A15990" s="2"/>
      <c r="B15990" s="5"/>
      <c r="C15990" s="5"/>
      <c r="D15990" s="5"/>
      <c r="E15990" s="5"/>
      <c r="F15990" s="5"/>
      <c r="G15990" s="5"/>
      <c r="H15990" s="5"/>
      <c r="I15990" s="5"/>
      <c r="J15990" s="5"/>
      <c r="K15990" s="5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3"/>
      <c r="AG15990" s="3"/>
      <c r="AH15990" s="3"/>
      <c r="AI15990" s="3"/>
    </row>
    <row r="15991" spans="1:35" x14ac:dyDescent="0.25">
      <c r="A15991" s="2"/>
      <c r="B15991" s="5"/>
      <c r="C15991" s="5"/>
      <c r="D15991" s="5"/>
      <c r="E15991" s="5"/>
      <c r="F15991" s="5"/>
      <c r="G15991" s="5"/>
      <c r="H15991" s="5"/>
      <c r="I15991" s="5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3"/>
      <c r="AG15991" s="3"/>
      <c r="AH15991" s="3"/>
      <c r="AI15991" s="3"/>
    </row>
    <row r="15992" spans="1:35" x14ac:dyDescent="0.25">
      <c r="A15992" s="2"/>
      <c r="B15992" s="5"/>
      <c r="C15992" s="5"/>
      <c r="D15992" s="5"/>
      <c r="E15992" s="5"/>
      <c r="F15992" s="5"/>
      <c r="G15992" s="5"/>
      <c r="H15992" s="5"/>
      <c r="I15992" s="5"/>
      <c r="J15992" s="5"/>
      <c r="K15992" s="5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3"/>
      <c r="AG15992" s="3"/>
      <c r="AH15992" s="3"/>
      <c r="AI15992" s="3"/>
    </row>
    <row r="15993" spans="1:35" x14ac:dyDescent="0.25">
      <c r="A15993" s="2"/>
      <c r="B15993" s="5"/>
      <c r="C15993" s="5"/>
      <c r="D15993" s="5"/>
      <c r="E15993" s="5"/>
      <c r="F15993" s="5"/>
      <c r="G15993" s="5"/>
      <c r="H15993" s="5"/>
      <c r="I15993" s="5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3"/>
      <c r="AG15993" s="3"/>
      <c r="AH15993" s="3"/>
      <c r="AI15993" s="3"/>
    </row>
    <row r="15994" spans="1:35" x14ac:dyDescent="0.25">
      <c r="A15994" s="2"/>
      <c r="B15994" s="5"/>
      <c r="C15994" s="5"/>
      <c r="D15994" s="5"/>
      <c r="E15994" s="5"/>
      <c r="F15994" s="5"/>
      <c r="G15994" s="5"/>
      <c r="H15994" s="5"/>
      <c r="I15994" s="5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3"/>
      <c r="AG15994" s="3"/>
      <c r="AH15994" s="3"/>
      <c r="AI15994" s="3"/>
    </row>
    <row r="15995" spans="1:35" x14ac:dyDescent="0.25">
      <c r="A15995" s="2"/>
      <c r="B15995" s="5"/>
      <c r="C15995" s="5"/>
      <c r="D15995" s="5"/>
      <c r="E15995" s="5"/>
      <c r="F15995" s="5"/>
      <c r="G15995" s="5"/>
      <c r="H15995" s="5"/>
      <c r="I15995" s="5"/>
      <c r="J15995" s="5"/>
      <c r="K15995" s="5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3"/>
      <c r="AG15995" s="3"/>
      <c r="AH15995" s="3"/>
      <c r="AI15995" s="3"/>
    </row>
    <row r="15996" spans="1:35" x14ac:dyDescent="0.25">
      <c r="A15996" s="2"/>
      <c r="B15996" s="5"/>
      <c r="C15996" s="5"/>
      <c r="D15996" s="5"/>
      <c r="E15996" s="5"/>
      <c r="F15996" s="5"/>
      <c r="G15996" s="5"/>
      <c r="H15996" s="5"/>
      <c r="I15996" s="5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3"/>
      <c r="AG15996" s="3"/>
      <c r="AH15996" s="3"/>
      <c r="AI15996" s="3"/>
    </row>
    <row r="15997" spans="1:35" x14ac:dyDescent="0.25">
      <c r="A15997" s="2"/>
      <c r="B15997" s="5"/>
      <c r="C15997" s="5"/>
      <c r="D15997" s="5"/>
      <c r="E15997" s="5"/>
      <c r="F15997" s="5"/>
      <c r="G15997" s="5"/>
      <c r="H15997" s="5"/>
      <c r="I15997" s="5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3"/>
      <c r="AG15997" s="3"/>
      <c r="AH15997" s="3"/>
      <c r="AI15997" s="3"/>
    </row>
    <row r="15998" spans="1:35" x14ac:dyDescent="0.25">
      <c r="A15998" s="2"/>
      <c r="B15998" s="5"/>
      <c r="C15998" s="5"/>
      <c r="D15998" s="5"/>
      <c r="E15998" s="5"/>
      <c r="F15998" s="5"/>
      <c r="G15998" s="5"/>
      <c r="H15998" s="5"/>
      <c r="I15998" s="5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3"/>
      <c r="AG15998" s="3"/>
      <c r="AH15998" s="3"/>
      <c r="AI15998" s="3"/>
    </row>
    <row r="15999" spans="1:35" x14ac:dyDescent="0.25">
      <c r="A15999" s="2"/>
      <c r="B15999" s="5"/>
      <c r="C15999" s="5"/>
      <c r="D15999" s="5"/>
      <c r="E15999" s="5"/>
      <c r="F15999" s="5"/>
      <c r="G15999" s="5"/>
      <c r="H15999" s="5"/>
      <c r="I15999" s="5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3"/>
      <c r="AG15999" s="3"/>
      <c r="AH15999" s="3"/>
      <c r="AI15999" s="3"/>
    </row>
    <row r="16000" spans="1:35" x14ac:dyDescent="0.25">
      <c r="A16000" s="2"/>
      <c r="B16000" s="5"/>
      <c r="C16000" s="5"/>
      <c r="D16000" s="5"/>
      <c r="E16000" s="5"/>
      <c r="F16000" s="5"/>
      <c r="G16000" s="5"/>
      <c r="H16000" s="5"/>
      <c r="I16000" s="5"/>
      <c r="J16000" s="5"/>
      <c r="K16000" s="5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3"/>
      <c r="AG16000" s="3"/>
      <c r="AH16000" s="3"/>
      <c r="AI16000" s="3"/>
    </row>
    <row r="16001" spans="1:35" x14ac:dyDescent="0.25">
      <c r="A16001" s="2"/>
      <c r="B16001" s="5"/>
      <c r="C16001" s="5"/>
      <c r="D16001" s="5"/>
      <c r="E16001" s="5"/>
      <c r="F16001" s="5"/>
      <c r="G16001" s="5"/>
      <c r="H16001" s="5"/>
      <c r="I16001" s="5"/>
      <c r="J16001" s="5"/>
      <c r="K16001" s="5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3"/>
      <c r="AG16001" s="3"/>
      <c r="AH16001" s="3"/>
      <c r="AI16001" s="3"/>
    </row>
    <row r="16002" spans="1:35" x14ac:dyDescent="0.25">
      <c r="A16002" s="2"/>
      <c r="B16002" s="5"/>
      <c r="C16002" s="5"/>
      <c r="D16002" s="5"/>
      <c r="E16002" s="5"/>
      <c r="F16002" s="5"/>
      <c r="G16002" s="5"/>
      <c r="H16002" s="5"/>
      <c r="I16002" s="5"/>
      <c r="J16002" s="5"/>
      <c r="K16002" s="5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3"/>
      <c r="AG16002" s="3"/>
      <c r="AH16002" s="3"/>
      <c r="AI16002" s="3"/>
    </row>
    <row r="16003" spans="1:35" x14ac:dyDescent="0.25">
      <c r="A16003" s="2"/>
      <c r="B16003" s="5"/>
      <c r="C16003" s="5"/>
      <c r="D16003" s="5"/>
      <c r="E16003" s="5"/>
      <c r="F16003" s="5"/>
      <c r="G16003" s="5"/>
      <c r="H16003" s="5"/>
      <c r="I16003" s="5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3"/>
      <c r="AG16003" s="3"/>
      <c r="AH16003" s="3"/>
      <c r="AI16003" s="3"/>
    </row>
    <row r="16004" spans="1:35" x14ac:dyDescent="0.25">
      <c r="A16004" s="2"/>
      <c r="B16004" s="5"/>
      <c r="C16004" s="5"/>
      <c r="D16004" s="5"/>
      <c r="E16004" s="5"/>
      <c r="F16004" s="5"/>
      <c r="G16004" s="5"/>
      <c r="H16004" s="5"/>
      <c r="I16004" s="5"/>
      <c r="J16004" s="5"/>
      <c r="K16004" s="5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3"/>
      <c r="AG16004" s="3"/>
      <c r="AH16004" s="3"/>
      <c r="AI16004" s="3"/>
    </row>
    <row r="16005" spans="1:35" x14ac:dyDescent="0.25">
      <c r="A16005" s="2"/>
      <c r="B16005" s="5"/>
      <c r="C16005" s="5"/>
      <c r="D16005" s="5"/>
      <c r="E16005" s="5"/>
      <c r="F16005" s="5"/>
      <c r="G16005" s="5"/>
      <c r="H16005" s="5"/>
      <c r="I16005" s="5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3"/>
      <c r="AG16005" s="3"/>
      <c r="AH16005" s="3"/>
      <c r="AI16005" s="3"/>
    </row>
  </sheetData>
  <conditionalFormatting sqref="G1:AI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140"/>
  <sheetViews>
    <sheetView workbookViewId="0">
      <selection activeCell="B5" sqref="B5:C5"/>
    </sheetView>
  </sheetViews>
  <sheetFormatPr defaultRowHeight="15" x14ac:dyDescent="0.25"/>
  <cols>
    <col min="1" max="1" width="15.5703125" bestFit="1" customWidth="1"/>
    <col min="2" max="2" width="15.28515625" customWidth="1"/>
    <col min="3" max="3" width="33" bestFit="1" customWidth="1"/>
    <col min="4" max="4" width="17.85546875" customWidth="1"/>
    <col min="5" max="5" width="18.28515625" bestFit="1" customWidth="1"/>
    <col min="6" max="6" width="16.42578125" customWidth="1"/>
    <col min="7" max="7" width="16.42578125" bestFit="1" customWidth="1"/>
    <col min="8" max="8" width="33.28515625" bestFit="1" customWidth="1"/>
    <col min="9" max="9" width="22.7109375" customWidth="1"/>
    <col min="10" max="10" width="17" customWidth="1"/>
    <col min="11" max="11" width="19.42578125" bestFit="1" customWidth="1"/>
    <col min="12" max="12" width="15.42578125" customWidth="1"/>
    <col min="13" max="13" width="9.140625" customWidth="1"/>
    <col min="14" max="14" width="11.7109375" bestFit="1" customWidth="1"/>
    <col min="16" max="16" width="15.42578125" bestFit="1" customWidth="1"/>
  </cols>
  <sheetData>
    <row r="1" spans="1:16" x14ac:dyDescent="0.25">
      <c r="D1">
        <v>0</v>
      </c>
      <c r="E1">
        <v>1</v>
      </c>
      <c r="F1">
        <v>2</v>
      </c>
      <c r="G1">
        <v>3</v>
      </c>
      <c r="H1">
        <v>4</v>
      </c>
      <c r="I1">
        <v>6</v>
      </c>
      <c r="J1">
        <v>7</v>
      </c>
      <c r="K1">
        <v>8</v>
      </c>
      <c r="L1">
        <v>9</v>
      </c>
      <c r="M1" t="s">
        <v>428</v>
      </c>
    </row>
    <row r="2" spans="1:16" x14ac:dyDescent="0.25">
      <c r="D2" t="s">
        <v>429</v>
      </c>
      <c r="E2" t="s">
        <v>423</v>
      </c>
      <c r="F2" t="s">
        <v>426</v>
      </c>
      <c r="G2" t="s">
        <v>424</v>
      </c>
      <c r="H2" t="s">
        <v>425</v>
      </c>
      <c r="I2" t="s">
        <v>430</v>
      </c>
      <c r="J2" t="s">
        <v>427</v>
      </c>
      <c r="K2" t="s">
        <v>431</v>
      </c>
      <c r="L2" t="s">
        <v>17</v>
      </c>
      <c r="M2" t="s">
        <v>432</v>
      </c>
    </row>
    <row r="3" spans="1:16" x14ac:dyDescent="0.25">
      <c r="A3" t="s">
        <v>433</v>
      </c>
      <c r="B3" t="s">
        <v>489</v>
      </c>
      <c r="C3" t="s">
        <v>434</v>
      </c>
      <c r="D3" t="s">
        <v>422</v>
      </c>
      <c r="E3" t="s">
        <v>422</v>
      </c>
      <c r="F3" t="s">
        <v>422</v>
      </c>
      <c r="G3" t="s">
        <v>422</v>
      </c>
      <c r="H3" t="s">
        <v>422</v>
      </c>
      <c r="I3" t="s">
        <v>422</v>
      </c>
      <c r="J3" t="s">
        <v>422</v>
      </c>
      <c r="K3" t="s">
        <v>422</v>
      </c>
      <c r="L3" t="s">
        <v>422</v>
      </c>
      <c r="M3" t="s">
        <v>422</v>
      </c>
    </row>
    <row r="4" spans="1:16" x14ac:dyDescent="0.25">
      <c r="A4" s="2">
        <v>42916</v>
      </c>
      <c r="B4" t="s">
        <v>488</v>
      </c>
      <c r="C4" t="s">
        <v>70</v>
      </c>
      <c r="D4" s="3">
        <v>1820088</v>
      </c>
      <c r="E4" s="3">
        <v>25555909689.220001</v>
      </c>
      <c r="F4" s="3">
        <v>17153170399.5</v>
      </c>
      <c r="G4" s="3">
        <v>38763813781.830002</v>
      </c>
      <c r="H4" s="3">
        <v>19561763939.849998</v>
      </c>
      <c r="I4" s="3">
        <v>91316156</v>
      </c>
      <c r="J4" s="3">
        <v>7068279727.3599997</v>
      </c>
      <c r="K4" s="3">
        <v>1493822329</v>
      </c>
      <c r="L4" s="3">
        <v>1386718994</v>
      </c>
      <c r="M4">
        <v>0</v>
      </c>
      <c r="P4" s="3"/>
    </row>
    <row r="5" spans="1:16" x14ac:dyDescent="0.25">
      <c r="A5" s="2">
        <v>42735</v>
      </c>
      <c r="B5" t="s">
        <v>487</v>
      </c>
      <c r="C5" t="s">
        <v>70</v>
      </c>
      <c r="D5" s="3"/>
      <c r="E5" s="3">
        <v>4001279750.2399998</v>
      </c>
      <c r="F5" s="3">
        <v>1560864513.8699999</v>
      </c>
      <c r="G5" s="3">
        <v>738217116.20000005</v>
      </c>
      <c r="H5" s="3">
        <v>1696502897.0599999</v>
      </c>
      <c r="I5" s="3"/>
      <c r="J5" s="3">
        <v>1215807909.3199999</v>
      </c>
      <c r="K5" s="3"/>
      <c r="L5" s="3">
        <v>18787883</v>
      </c>
    </row>
    <row r="6" spans="1:16" x14ac:dyDescent="0.25">
      <c r="A6" s="2">
        <v>42735</v>
      </c>
      <c r="B6" t="s">
        <v>488</v>
      </c>
      <c r="C6" t="s">
        <v>70</v>
      </c>
      <c r="D6" s="3">
        <v>12405036</v>
      </c>
      <c r="E6" s="3">
        <v>29317074222.849998</v>
      </c>
      <c r="F6" s="3">
        <v>18043723179.849998</v>
      </c>
      <c r="G6" s="3">
        <v>34404340299.519997</v>
      </c>
      <c r="H6" s="3">
        <v>18892911776.029999</v>
      </c>
      <c r="I6" s="3">
        <v>94792780</v>
      </c>
      <c r="J6" s="3">
        <v>3761133354</v>
      </c>
      <c r="K6" s="3">
        <v>1600842011</v>
      </c>
      <c r="L6" s="3">
        <v>1380654086</v>
      </c>
    </row>
    <row r="7" spans="1:16" x14ac:dyDescent="0.25">
      <c r="A7" s="2">
        <v>42825</v>
      </c>
      <c r="B7" t="s">
        <v>487</v>
      </c>
      <c r="C7" t="s">
        <v>70</v>
      </c>
      <c r="D7" s="3"/>
      <c r="E7" s="3">
        <v>3523676577.5100002</v>
      </c>
      <c r="F7" s="3">
        <v>1753406483.99</v>
      </c>
      <c r="G7" s="3">
        <v>824185864.87</v>
      </c>
      <c r="H7" s="3">
        <v>1314603376.52</v>
      </c>
      <c r="I7" s="3"/>
      <c r="J7" s="3">
        <v>1328791578.1700001</v>
      </c>
      <c r="K7" s="3"/>
      <c r="L7" s="3">
        <v>204803858</v>
      </c>
    </row>
    <row r="8" spans="1:16" x14ac:dyDescent="0.25">
      <c r="A8" s="2">
        <v>42825</v>
      </c>
      <c r="B8" t="s">
        <v>488</v>
      </c>
      <c r="C8" t="s">
        <v>70</v>
      </c>
      <c r="D8" s="3">
        <v>12550534</v>
      </c>
      <c r="E8" s="3">
        <v>25620261323.779999</v>
      </c>
      <c r="F8" s="3">
        <v>17069648977.1</v>
      </c>
      <c r="G8" s="3">
        <v>39460908464.830002</v>
      </c>
      <c r="H8" s="3">
        <v>17511797399.529999</v>
      </c>
      <c r="I8" s="3">
        <v>96420284</v>
      </c>
      <c r="J8" s="3">
        <v>6350705496.8100004</v>
      </c>
      <c r="K8" s="3">
        <v>1606897590</v>
      </c>
      <c r="L8" s="3">
        <v>1341253324</v>
      </c>
      <c r="M8" s="3"/>
    </row>
    <row r="9" spans="1:16" x14ac:dyDescent="0.25">
      <c r="A9" s="2">
        <v>42916</v>
      </c>
      <c r="B9" t="s">
        <v>487</v>
      </c>
      <c r="C9" t="s">
        <v>70</v>
      </c>
      <c r="D9" s="3"/>
      <c r="E9" s="3">
        <v>3672340438.73</v>
      </c>
      <c r="F9" s="3">
        <v>1851531156.4300001</v>
      </c>
      <c r="G9" s="3">
        <v>811620195.28999996</v>
      </c>
      <c r="H9" s="3">
        <v>1390707708.3</v>
      </c>
      <c r="I9" s="3"/>
      <c r="J9" s="3">
        <v>1087901712.4200001</v>
      </c>
      <c r="K9" s="3"/>
      <c r="L9" s="3">
        <v>190537337</v>
      </c>
      <c r="M9" s="3"/>
    </row>
    <row r="10" spans="1:16" x14ac:dyDescent="0.25">
      <c r="A10" s="2">
        <v>43008</v>
      </c>
      <c r="B10" t="s">
        <v>487</v>
      </c>
      <c r="C10" t="s">
        <v>70</v>
      </c>
      <c r="D10" s="3"/>
      <c r="E10" s="3">
        <v>3961748621.7199998</v>
      </c>
      <c r="F10" s="3">
        <v>1955237629.22</v>
      </c>
      <c r="G10" s="3">
        <v>762684389.65999997</v>
      </c>
      <c r="H10" s="3">
        <v>1551200690.1400001</v>
      </c>
      <c r="I10" s="3"/>
      <c r="J10" s="3">
        <v>1035085157.8</v>
      </c>
      <c r="K10" s="3"/>
      <c r="L10" s="3">
        <v>173329529</v>
      </c>
      <c r="M10" s="3"/>
    </row>
    <row r="11" spans="1:16" x14ac:dyDescent="0.25">
      <c r="A11" s="2">
        <v>43008</v>
      </c>
      <c r="B11" t="s">
        <v>488</v>
      </c>
      <c r="C11" t="s">
        <v>70</v>
      </c>
      <c r="E11" s="3">
        <v>24874916253.52</v>
      </c>
      <c r="F11" s="3">
        <v>18128105122.189999</v>
      </c>
      <c r="G11" s="3">
        <v>39029347400.139999</v>
      </c>
      <c r="H11" s="3">
        <v>19658583938.27</v>
      </c>
      <c r="I11" s="3">
        <v>95776107</v>
      </c>
      <c r="J11" s="3">
        <v>5171315386.9799995</v>
      </c>
      <c r="K11" s="3">
        <v>1341195343</v>
      </c>
      <c r="L11" s="3">
        <v>1371783539</v>
      </c>
      <c r="M11" s="3"/>
    </row>
    <row r="12" spans="1:16" x14ac:dyDescent="0.25">
      <c r="A12" s="2">
        <v>43100</v>
      </c>
      <c r="B12" t="s">
        <v>487</v>
      </c>
      <c r="C12" t="s">
        <v>70</v>
      </c>
      <c r="D12" s="3"/>
      <c r="E12" s="3">
        <v>4744506080.2700005</v>
      </c>
      <c r="F12" s="3">
        <v>2551519937.8800001</v>
      </c>
      <c r="G12" s="3">
        <v>667026600</v>
      </c>
      <c r="H12" s="3">
        <v>1276190566.6300001</v>
      </c>
      <c r="I12" s="3"/>
      <c r="J12" s="3">
        <v>1010844655.8</v>
      </c>
      <c r="K12" s="3"/>
      <c r="L12" s="3">
        <v>8333297</v>
      </c>
      <c r="M12" s="3"/>
    </row>
    <row r="13" spans="1:16" x14ac:dyDescent="0.25">
      <c r="A13" s="2">
        <v>43100</v>
      </c>
      <c r="B13" t="s">
        <v>488</v>
      </c>
      <c r="C13" t="s">
        <v>70</v>
      </c>
      <c r="E13" s="3">
        <v>31195967628.57</v>
      </c>
      <c r="F13" s="3">
        <v>16201646695.52</v>
      </c>
      <c r="G13" s="3">
        <v>39353895431.919998</v>
      </c>
      <c r="H13" s="3">
        <v>20777598081.900002</v>
      </c>
      <c r="I13" s="3">
        <v>95585732</v>
      </c>
      <c r="J13" s="3">
        <v>4702220157.1800003</v>
      </c>
      <c r="K13" s="3">
        <v>1299517901</v>
      </c>
      <c r="L13" s="3">
        <v>1334794494</v>
      </c>
    </row>
    <row r="14" spans="1:16" x14ac:dyDescent="0.25">
      <c r="A14" s="2">
        <v>43190</v>
      </c>
      <c r="B14" t="s">
        <v>487</v>
      </c>
      <c r="C14" t="s">
        <v>70</v>
      </c>
      <c r="D14" s="3"/>
      <c r="E14" s="3">
        <v>3173205738.5700002</v>
      </c>
      <c r="F14" s="3">
        <v>2024896272.9100001</v>
      </c>
      <c r="G14" s="3">
        <v>651892961</v>
      </c>
      <c r="H14" s="3">
        <v>1142157610.9400001</v>
      </c>
      <c r="I14" s="3"/>
      <c r="J14" s="3">
        <v>1744933495.0599999</v>
      </c>
      <c r="K14" s="3"/>
      <c r="L14" s="3">
        <v>7379422</v>
      </c>
    </row>
    <row r="15" spans="1:16" x14ac:dyDescent="0.25">
      <c r="A15" s="2">
        <v>43190</v>
      </c>
      <c r="B15" t="s">
        <v>488</v>
      </c>
      <c r="C15" t="s">
        <v>70</v>
      </c>
      <c r="E15" s="3">
        <v>28891241535.200001</v>
      </c>
      <c r="F15" s="3">
        <v>16106197814.66</v>
      </c>
      <c r="G15" s="3">
        <v>34929527381.730003</v>
      </c>
      <c r="H15" s="3">
        <v>20279602687.009998</v>
      </c>
      <c r="I15" s="3">
        <v>93794932</v>
      </c>
      <c r="J15" s="3">
        <v>5614094696.6899996</v>
      </c>
      <c r="K15" s="3">
        <v>3794199264</v>
      </c>
      <c r="L15" s="3">
        <v>1440390645</v>
      </c>
    </row>
    <row r="16" spans="1:16" x14ac:dyDescent="0.25">
      <c r="A16" s="2">
        <v>43281</v>
      </c>
      <c r="B16" t="s">
        <v>487</v>
      </c>
      <c r="C16" t="s">
        <v>70</v>
      </c>
      <c r="E16" s="3">
        <v>3897488559.0500002</v>
      </c>
      <c r="F16" s="3">
        <v>2157850228.0300002</v>
      </c>
      <c r="G16" s="3">
        <v>697630692.75</v>
      </c>
      <c r="H16" s="3">
        <v>1275648166.55</v>
      </c>
      <c r="I16" s="3"/>
      <c r="J16" s="3">
        <v>1188254641.6300001</v>
      </c>
      <c r="K16" s="3"/>
      <c r="L16" s="3">
        <v>6535183</v>
      </c>
      <c r="M16" s="3"/>
    </row>
    <row r="17" spans="1:13" x14ac:dyDescent="0.25">
      <c r="A17" s="2">
        <v>43281</v>
      </c>
      <c r="B17" t="s">
        <v>488</v>
      </c>
      <c r="C17" t="s">
        <v>70</v>
      </c>
      <c r="E17" s="3">
        <v>27773066501.919998</v>
      </c>
      <c r="F17" s="3">
        <v>17166232124.17</v>
      </c>
      <c r="G17" s="3">
        <v>34276611438.790001</v>
      </c>
      <c r="H17" s="3">
        <v>22533184497.720001</v>
      </c>
      <c r="I17" s="3">
        <v>105986600</v>
      </c>
      <c r="J17" s="3">
        <v>4923592143.7600002</v>
      </c>
      <c r="K17" s="3">
        <v>3530175448</v>
      </c>
      <c r="L17" s="3">
        <v>1620914696</v>
      </c>
      <c r="M17" s="3"/>
    </row>
    <row r="18" spans="1:13" x14ac:dyDescent="0.25">
      <c r="A18" s="2">
        <v>43373</v>
      </c>
      <c r="B18" t="s">
        <v>487</v>
      </c>
      <c r="C18" t="s">
        <v>70</v>
      </c>
      <c r="E18" s="3">
        <v>3928369829.6999998</v>
      </c>
      <c r="F18" s="3">
        <v>2636050203.0900002</v>
      </c>
      <c r="G18" s="3">
        <v>685573455</v>
      </c>
      <c r="H18" s="3">
        <v>1451960032.6199999</v>
      </c>
      <c r="I18" s="3"/>
      <c r="J18" s="3">
        <v>1221176294.23</v>
      </c>
      <c r="K18" s="3"/>
      <c r="L18" s="3">
        <v>5889496</v>
      </c>
      <c r="M18" s="3"/>
    </row>
    <row r="19" spans="1:13" x14ac:dyDescent="0.25">
      <c r="A19" s="2">
        <v>43373</v>
      </c>
      <c r="B19" s="5" t="s">
        <v>488</v>
      </c>
      <c r="C19" s="5" t="s">
        <v>70</v>
      </c>
      <c r="D19" s="5"/>
      <c r="E19" s="3">
        <v>26728778238.849998</v>
      </c>
      <c r="F19" s="3">
        <v>19098326909.549999</v>
      </c>
      <c r="G19" s="3">
        <v>32543562690.470001</v>
      </c>
      <c r="H19" s="3">
        <v>22420452775.619999</v>
      </c>
      <c r="I19" s="3">
        <v>110236557</v>
      </c>
      <c r="J19" s="3">
        <v>6084521513.3299999</v>
      </c>
      <c r="K19" s="3">
        <v>2958266181</v>
      </c>
      <c r="L19" s="3">
        <v>1671189878</v>
      </c>
      <c r="M19" s="3"/>
    </row>
    <row r="20" spans="1:13" x14ac:dyDescent="0.25">
      <c r="A20" s="2">
        <v>43465</v>
      </c>
      <c r="B20" s="5" t="s">
        <v>487</v>
      </c>
      <c r="C20" s="5" t="s">
        <v>70</v>
      </c>
      <c r="D20" s="5"/>
      <c r="E20" s="3">
        <v>5491884113.1599998</v>
      </c>
      <c r="F20" s="3">
        <v>2174666780.8600001</v>
      </c>
      <c r="G20" s="3">
        <v>359749478.24000001</v>
      </c>
      <c r="H20" s="3">
        <v>1491750261.8199999</v>
      </c>
      <c r="I20" s="3"/>
      <c r="J20" s="3">
        <v>668682990.80999994</v>
      </c>
      <c r="K20" s="3"/>
      <c r="L20" s="3">
        <v>4882492</v>
      </c>
      <c r="M20" s="3"/>
    </row>
    <row r="21" spans="1:13" x14ac:dyDescent="0.25">
      <c r="A21" s="2">
        <v>43465</v>
      </c>
      <c r="B21" s="5" t="s">
        <v>488</v>
      </c>
      <c r="C21" s="5" t="s">
        <v>70</v>
      </c>
      <c r="D21" s="5"/>
      <c r="E21" s="3">
        <v>26086040456.919998</v>
      </c>
      <c r="F21" s="3">
        <v>20601435197.48</v>
      </c>
      <c r="G21" s="3">
        <v>32186891099.5</v>
      </c>
      <c r="H21" s="3">
        <v>24486493419.369999</v>
      </c>
      <c r="I21" s="3">
        <v>113443862</v>
      </c>
      <c r="J21" s="3">
        <v>5810358400.1000004</v>
      </c>
      <c r="K21" s="3">
        <v>2817456706</v>
      </c>
      <c r="L21" s="3">
        <v>1734399514</v>
      </c>
      <c r="M21" s="3"/>
    </row>
    <row r="22" spans="1:13" x14ac:dyDescent="0.25">
      <c r="A22" s="2">
        <v>43555</v>
      </c>
      <c r="B22" s="5" t="s">
        <v>487</v>
      </c>
      <c r="C22" s="5" t="s">
        <v>70</v>
      </c>
      <c r="D22" s="5"/>
      <c r="E22" s="3">
        <v>5131888996.6899996</v>
      </c>
      <c r="F22" s="3">
        <v>2176295428.27</v>
      </c>
      <c r="G22" s="3">
        <v>375759029.08999997</v>
      </c>
      <c r="H22" s="3">
        <v>759250644.88999999</v>
      </c>
      <c r="I22" s="3"/>
      <c r="J22" s="3">
        <v>537203441.25999999</v>
      </c>
      <c r="K22" s="3"/>
      <c r="L22" s="3">
        <v>4332620</v>
      </c>
      <c r="M22" s="3"/>
    </row>
    <row r="23" spans="1:13" x14ac:dyDescent="0.25">
      <c r="A23" s="2">
        <v>43555</v>
      </c>
      <c r="B23" s="5" t="s">
        <v>488</v>
      </c>
      <c r="C23" s="5" t="s">
        <v>70</v>
      </c>
      <c r="D23" s="5"/>
      <c r="E23" s="3">
        <v>25844869297.209999</v>
      </c>
      <c r="F23" s="3">
        <v>23204461141.009998</v>
      </c>
      <c r="G23" s="3">
        <v>31824737507.5</v>
      </c>
      <c r="H23" s="3">
        <v>22983408085.049999</v>
      </c>
      <c r="I23" s="3"/>
      <c r="J23" s="3">
        <v>6697177880.4700003</v>
      </c>
      <c r="K23" s="3">
        <v>3062726867</v>
      </c>
      <c r="L23" s="3">
        <v>1967795610</v>
      </c>
      <c r="M23" s="3"/>
    </row>
    <row r="24" spans="1:13" x14ac:dyDescent="0.25">
      <c r="A24" s="2">
        <v>43646</v>
      </c>
      <c r="B24" s="5" t="s">
        <v>487</v>
      </c>
      <c r="C24" s="5" t="s">
        <v>70</v>
      </c>
      <c r="D24" s="5"/>
      <c r="E24" s="3">
        <v>5469953985.0900002</v>
      </c>
      <c r="F24" s="3">
        <v>2176086167.4699998</v>
      </c>
      <c r="G24" s="3">
        <v>456333925.32999998</v>
      </c>
      <c r="H24" s="3">
        <v>892790886.98000002</v>
      </c>
      <c r="I24" s="3"/>
      <c r="J24" s="3">
        <v>587805816.88</v>
      </c>
      <c r="K24" s="3"/>
      <c r="L24" s="3">
        <v>3782751</v>
      </c>
      <c r="M24" s="3"/>
    </row>
    <row r="25" spans="1:13" x14ac:dyDescent="0.25">
      <c r="A25" s="2">
        <v>43646</v>
      </c>
      <c r="B25" s="5" t="s">
        <v>488</v>
      </c>
      <c r="C25" s="5" t="s">
        <v>70</v>
      </c>
      <c r="D25" s="5"/>
      <c r="E25" s="3">
        <v>28021434877.290001</v>
      </c>
      <c r="F25" s="3">
        <v>22502023347.459999</v>
      </c>
      <c r="G25" s="3">
        <v>35085218198.970001</v>
      </c>
      <c r="H25" s="3">
        <v>25663314893.16</v>
      </c>
      <c r="I25" s="3"/>
      <c r="J25" s="3">
        <v>6774706094.9499998</v>
      </c>
      <c r="K25" s="3">
        <v>2815686168</v>
      </c>
      <c r="L25" s="3">
        <v>2856314236</v>
      </c>
      <c r="M25" s="3"/>
    </row>
    <row r="26" spans="1:13" x14ac:dyDescent="0.25">
      <c r="A26" s="2">
        <v>43738</v>
      </c>
      <c r="B26" s="5" t="s">
        <v>487</v>
      </c>
      <c r="C26" s="5" t="s">
        <v>70</v>
      </c>
      <c r="D26" s="5"/>
      <c r="E26" s="3">
        <v>4788357616.6700001</v>
      </c>
      <c r="F26" s="3">
        <v>2934665653.3400002</v>
      </c>
      <c r="G26" s="3">
        <v>424166850.79000002</v>
      </c>
      <c r="H26" s="3">
        <v>873407279.05999994</v>
      </c>
      <c r="I26" s="3"/>
      <c r="J26" s="3">
        <v>761585406.77999997</v>
      </c>
      <c r="K26" s="3"/>
      <c r="L26" s="3">
        <v>3232881</v>
      </c>
      <c r="M26" s="3"/>
    </row>
    <row r="27" spans="1:13" x14ac:dyDescent="0.25">
      <c r="A27" s="2">
        <v>43738</v>
      </c>
      <c r="B27" s="5" t="s">
        <v>488</v>
      </c>
      <c r="C27" s="5" t="s">
        <v>70</v>
      </c>
      <c r="D27" s="5"/>
      <c r="E27" s="3">
        <v>28978415883.959999</v>
      </c>
      <c r="F27" s="3">
        <v>23561667962.41</v>
      </c>
      <c r="G27" s="3">
        <v>33792907124.25</v>
      </c>
      <c r="H27" s="3">
        <v>24373222420.900002</v>
      </c>
      <c r="I27" s="3"/>
      <c r="J27" s="3">
        <v>7297862987.5600004</v>
      </c>
      <c r="K27" s="3">
        <v>2803075273</v>
      </c>
      <c r="L27" s="3">
        <v>2752931139</v>
      </c>
      <c r="M27" s="3"/>
    </row>
    <row r="28" spans="1:13" x14ac:dyDescent="0.25">
      <c r="A28" s="2"/>
      <c r="F28" s="3"/>
      <c r="G28" s="3"/>
      <c r="H28" s="3"/>
      <c r="I28" s="3"/>
      <c r="K28" s="3"/>
      <c r="M28" s="3"/>
    </row>
    <row r="29" spans="1:13" x14ac:dyDescent="0.25">
      <c r="A29" s="2"/>
      <c r="F29" s="3"/>
      <c r="G29" s="3"/>
      <c r="H29" s="3"/>
      <c r="I29" s="3"/>
      <c r="K29" s="3"/>
    </row>
    <row r="30" spans="1:13" x14ac:dyDescent="0.25">
      <c r="A30" s="2"/>
      <c r="I30" s="3"/>
      <c r="K30" s="3"/>
    </row>
    <row r="31" spans="1:13" x14ac:dyDescent="0.25">
      <c r="A31" s="2"/>
      <c r="F31" s="3"/>
      <c r="G31" s="3"/>
      <c r="I31" s="3"/>
      <c r="K31" s="3"/>
    </row>
    <row r="32" spans="1:13" x14ac:dyDescent="0.25">
      <c r="A32" s="2"/>
      <c r="F32" s="3"/>
      <c r="G32" s="3"/>
      <c r="H32" s="3"/>
      <c r="I32" s="3"/>
      <c r="K32" s="3"/>
      <c r="M32" s="3"/>
    </row>
    <row r="33" spans="1:13" x14ac:dyDescent="0.25">
      <c r="A33" s="2"/>
      <c r="F33" s="3"/>
      <c r="G33" s="3"/>
      <c r="H33" s="3"/>
      <c r="I33" s="3"/>
      <c r="K33" s="3"/>
      <c r="M33" s="3"/>
    </row>
    <row r="34" spans="1:13" x14ac:dyDescent="0.25">
      <c r="A34" s="2"/>
      <c r="E34" s="3"/>
      <c r="F34" s="3"/>
      <c r="G34" s="3"/>
      <c r="H34" s="3"/>
      <c r="I34" s="3"/>
      <c r="J34" s="3"/>
      <c r="K34" s="3"/>
      <c r="L34" s="3"/>
      <c r="M34" s="3"/>
    </row>
    <row r="35" spans="1:13" x14ac:dyDescent="0.25">
      <c r="A35" s="2"/>
      <c r="E35" s="3"/>
      <c r="F35" s="3"/>
      <c r="G35" s="3"/>
      <c r="H35" s="3"/>
      <c r="I35" s="3"/>
      <c r="J35" s="3"/>
      <c r="K35" s="3"/>
      <c r="L35" s="3"/>
      <c r="M35" s="3"/>
    </row>
    <row r="36" spans="1:13" x14ac:dyDescent="0.25">
      <c r="A36" s="2"/>
      <c r="F36" s="3"/>
      <c r="G36" s="3"/>
      <c r="H36" s="3"/>
      <c r="I36" s="3"/>
      <c r="K36" s="3"/>
      <c r="L36" s="3"/>
      <c r="M36" s="3"/>
    </row>
    <row r="37" spans="1:13" x14ac:dyDescent="0.25">
      <c r="A37" s="2"/>
      <c r="F37" s="3"/>
      <c r="G37" s="3"/>
      <c r="H37" s="3"/>
      <c r="I37" s="3"/>
      <c r="K37" s="3"/>
      <c r="L37" s="3"/>
      <c r="M37" s="3"/>
    </row>
    <row r="38" spans="1:13" x14ac:dyDescent="0.25">
      <c r="A38" s="2"/>
      <c r="F38" s="3"/>
      <c r="G38" s="3"/>
      <c r="H38" s="3"/>
      <c r="I38" s="3"/>
      <c r="K38" s="3"/>
      <c r="M38" s="3"/>
    </row>
    <row r="39" spans="1:13" x14ac:dyDescent="0.25">
      <c r="A39" s="2"/>
      <c r="F39" s="3"/>
      <c r="G39" s="3"/>
      <c r="H39" s="3"/>
      <c r="I39" s="3"/>
      <c r="K39" s="3"/>
      <c r="M39" s="3"/>
    </row>
    <row r="40" spans="1:13" x14ac:dyDescent="0.25">
      <c r="A40" s="2"/>
      <c r="F40" s="3"/>
      <c r="G40" s="3"/>
      <c r="H40" s="3"/>
      <c r="I40" s="3"/>
      <c r="K40" s="3"/>
      <c r="M40" s="3"/>
    </row>
    <row r="41" spans="1:13" x14ac:dyDescent="0.25">
      <c r="A41" s="2"/>
      <c r="F41" s="3"/>
      <c r="G41" s="3"/>
      <c r="H41" s="3"/>
      <c r="I41" s="3"/>
      <c r="K41" s="3"/>
    </row>
    <row r="42" spans="1:13" x14ac:dyDescent="0.25">
      <c r="A42" s="2"/>
      <c r="F42" s="3"/>
      <c r="I42" s="3"/>
      <c r="K42" s="3"/>
    </row>
    <row r="43" spans="1:13" x14ac:dyDescent="0.25">
      <c r="A43" s="2"/>
      <c r="F43" s="3"/>
      <c r="I43" s="3"/>
      <c r="K43" s="3"/>
    </row>
    <row r="44" spans="1:13" x14ac:dyDescent="0.25">
      <c r="A44" s="2"/>
      <c r="F44" s="3"/>
      <c r="G44" s="3"/>
      <c r="I44" s="3"/>
      <c r="K44" s="3"/>
    </row>
    <row r="45" spans="1:13" x14ac:dyDescent="0.25">
      <c r="A45" s="2"/>
      <c r="F45" s="3"/>
      <c r="G45" s="3"/>
      <c r="I45" s="3"/>
      <c r="K45" s="3"/>
    </row>
    <row r="46" spans="1:13" x14ac:dyDescent="0.25">
      <c r="A46" s="2"/>
      <c r="F46" s="3"/>
      <c r="G46" s="3"/>
      <c r="H46" s="3"/>
      <c r="I46" s="3"/>
      <c r="K46" s="3"/>
      <c r="M46" s="3"/>
    </row>
    <row r="47" spans="1:13" x14ac:dyDescent="0.25">
      <c r="A47" s="2"/>
      <c r="C47" s="5"/>
      <c r="F47" s="3"/>
      <c r="G47" s="3"/>
      <c r="H47" s="3"/>
      <c r="I47" s="3"/>
      <c r="K47" s="3"/>
      <c r="M47" s="3"/>
    </row>
    <row r="48" spans="1:13" x14ac:dyDescent="0.25">
      <c r="A48" s="2"/>
      <c r="C48" s="5"/>
      <c r="F48" s="3"/>
      <c r="G48" s="3"/>
      <c r="H48" s="3"/>
      <c r="I48" s="3"/>
      <c r="K48" s="3"/>
      <c r="M48" s="3"/>
    </row>
    <row r="49" spans="1:13" x14ac:dyDescent="0.25">
      <c r="A49" s="2"/>
      <c r="C49" s="5"/>
      <c r="F49" s="3"/>
      <c r="G49" s="3"/>
      <c r="H49" s="3"/>
      <c r="I49" s="3"/>
      <c r="K49" s="3"/>
      <c r="M49" s="3"/>
    </row>
    <row r="50" spans="1:13" x14ac:dyDescent="0.25">
      <c r="A50" s="2"/>
      <c r="C50" s="5"/>
      <c r="E50" s="3"/>
      <c r="F50" s="3"/>
      <c r="G50" s="3"/>
      <c r="H50" s="3"/>
      <c r="I50" s="3"/>
      <c r="J50" s="3"/>
      <c r="K50" s="3"/>
      <c r="L50" s="3"/>
      <c r="M50" s="3"/>
    </row>
    <row r="51" spans="1:13" x14ac:dyDescent="0.25">
      <c r="A51" s="2"/>
      <c r="C51" s="5"/>
      <c r="E51" s="3"/>
      <c r="F51" s="3"/>
      <c r="G51" s="3"/>
      <c r="H51" s="3"/>
      <c r="I51" s="3"/>
      <c r="J51" s="3"/>
      <c r="K51" s="3"/>
      <c r="L51" s="3"/>
      <c r="M51" s="3"/>
    </row>
    <row r="52" spans="1:13" x14ac:dyDescent="0.25">
      <c r="A52" s="2"/>
      <c r="C52" s="5"/>
      <c r="E52" s="3"/>
      <c r="F52" s="3"/>
      <c r="G52" s="3"/>
      <c r="H52" s="3"/>
      <c r="I52" s="3"/>
      <c r="J52" s="3"/>
      <c r="K52" s="3"/>
      <c r="L52" s="3"/>
      <c r="M52" s="3"/>
    </row>
    <row r="53" spans="1:13" x14ac:dyDescent="0.25">
      <c r="A53" s="2"/>
      <c r="C53" s="5"/>
      <c r="F53" s="3"/>
      <c r="G53" s="3"/>
      <c r="H53" s="3"/>
      <c r="I53" s="3"/>
      <c r="K53" s="3"/>
      <c r="L53" s="3"/>
      <c r="M53" s="3"/>
    </row>
    <row r="54" spans="1:13" x14ac:dyDescent="0.25">
      <c r="A54" s="2"/>
      <c r="C54" s="5"/>
      <c r="F54" s="3"/>
      <c r="G54" s="3"/>
      <c r="H54" s="3"/>
      <c r="I54" s="3"/>
      <c r="K54" s="3"/>
      <c r="L54" s="3"/>
      <c r="M54" s="3"/>
    </row>
    <row r="55" spans="1:13" x14ac:dyDescent="0.25">
      <c r="A55" s="2"/>
      <c r="C55" s="5"/>
      <c r="F55" s="3"/>
      <c r="G55" s="3"/>
      <c r="H55" s="3"/>
      <c r="I55" s="3"/>
      <c r="K55" s="3"/>
      <c r="M55" s="3"/>
    </row>
    <row r="56" spans="1:13" x14ac:dyDescent="0.25">
      <c r="A56" s="2"/>
      <c r="F56" s="3"/>
      <c r="G56" s="3"/>
      <c r="H56" s="3"/>
      <c r="I56" s="3"/>
      <c r="K56" s="3"/>
      <c r="M56" s="3"/>
    </row>
    <row r="57" spans="1:13" x14ac:dyDescent="0.25">
      <c r="A57" s="2"/>
      <c r="F57" s="3"/>
      <c r="G57" s="3"/>
      <c r="H57" s="3"/>
      <c r="I57" s="3"/>
      <c r="K57" s="3"/>
      <c r="M57" s="3"/>
    </row>
    <row r="58" spans="1:13" x14ac:dyDescent="0.25">
      <c r="A58" s="2"/>
      <c r="F58" s="3"/>
      <c r="G58" s="3"/>
      <c r="H58" s="3"/>
      <c r="I58" s="3"/>
      <c r="K58" s="3"/>
      <c r="M58" s="3"/>
    </row>
    <row r="59" spans="1:13" x14ac:dyDescent="0.25">
      <c r="A59" s="2"/>
      <c r="F59" s="3"/>
      <c r="G59" s="3"/>
      <c r="H59" s="3"/>
      <c r="I59" s="3"/>
      <c r="K59" s="3"/>
      <c r="M59" s="3"/>
    </row>
    <row r="60" spans="1:13" x14ac:dyDescent="0.25">
      <c r="A60" s="2"/>
      <c r="F60" s="3"/>
      <c r="G60" s="3"/>
      <c r="H60" s="3"/>
      <c r="I60" s="3"/>
      <c r="K60" s="3"/>
      <c r="M60" s="3"/>
    </row>
    <row r="61" spans="1:13" x14ac:dyDescent="0.25">
      <c r="A61" s="2"/>
      <c r="F61" s="3"/>
      <c r="G61" s="3"/>
      <c r="H61" s="3"/>
      <c r="I61" s="3"/>
      <c r="K61" s="3"/>
    </row>
    <row r="62" spans="1:13" x14ac:dyDescent="0.25">
      <c r="A62" s="2"/>
      <c r="F62" s="3"/>
      <c r="K62" s="3"/>
    </row>
    <row r="63" spans="1:13" x14ac:dyDescent="0.25">
      <c r="A63" s="2"/>
      <c r="F63" s="3"/>
      <c r="G63" s="3"/>
      <c r="I63" s="3"/>
      <c r="K63" s="3"/>
    </row>
    <row r="64" spans="1:13" x14ac:dyDescent="0.25">
      <c r="A64" s="2"/>
      <c r="F64" s="3"/>
      <c r="G64" s="3"/>
      <c r="H64" s="3"/>
      <c r="I64" s="3"/>
      <c r="K64" s="3"/>
      <c r="M64" s="3"/>
    </row>
    <row r="65" spans="1:13" x14ac:dyDescent="0.25">
      <c r="A65" s="2"/>
      <c r="F65" s="3"/>
      <c r="G65" s="3"/>
      <c r="H65" s="3"/>
      <c r="I65" s="3"/>
      <c r="K65" s="3"/>
      <c r="M65" s="3"/>
    </row>
    <row r="66" spans="1:13" x14ac:dyDescent="0.25">
      <c r="A66" s="2"/>
      <c r="E66" s="3"/>
      <c r="F66" s="3"/>
      <c r="G66" s="3"/>
      <c r="H66" s="3"/>
      <c r="I66" s="3"/>
      <c r="J66" s="3"/>
      <c r="K66" s="3"/>
      <c r="L66" s="3"/>
      <c r="M66" s="3"/>
    </row>
    <row r="67" spans="1:13" x14ac:dyDescent="0.25">
      <c r="A67" s="2"/>
      <c r="E67" s="3"/>
      <c r="F67" s="3"/>
      <c r="G67" s="3"/>
      <c r="H67" s="3"/>
      <c r="I67" s="3"/>
      <c r="J67" s="3"/>
      <c r="K67" s="3"/>
      <c r="L67" s="3"/>
      <c r="M67" s="3"/>
    </row>
    <row r="68" spans="1:13" x14ac:dyDescent="0.25">
      <c r="A68" s="2"/>
      <c r="F68" s="3"/>
      <c r="G68" s="3"/>
      <c r="H68" s="3"/>
      <c r="I68" s="3"/>
      <c r="K68" s="3"/>
      <c r="L68" s="3"/>
      <c r="M68" s="3"/>
    </row>
    <row r="69" spans="1:13" x14ac:dyDescent="0.25">
      <c r="A69" s="2"/>
      <c r="F69" s="3"/>
      <c r="G69" s="3"/>
      <c r="H69" s="3"/>
      <c r="I69" s="3"/>
      <c r="K69" s="3"/>
      <c r="L69" s="3"/>
      <c r="M69" s="3"/>
    </row>
    <row r="70" spans="1:13" x14ac:dyDescent="0.25">
      <c r="A70" s="2"/>
      <c r="F70" s="3"/>
      <c r="G70" s="3"/>
      <c r="H70" s="3"/>
      <c r="I70" s="3"/>
      <c r="K70" s="3"/>
      <c r="M70" s="3"/>
    </row>
    <row r="71" spans="1:13" x14ac:dyDescent="0.25">
      <c r="A71" s="2"/>
      <c r="F71" s="3"/>
      <c r="G71" s="3"/>
      <c r="H71" s="3"/>
      <c r="I71" s="3"/>
      <c r="K71" s="3"/>
      <c r="M71" s="3"/>
    </row>
    <row r="72" spans="1:13" x14ac:dyDescent="0.25">
      <c r="A72" s="2"/>
      <c r="F72" s="3"/>
      <c r="G72" s="3"/>
      <c r="H72" s="3"/>
      <c r="I72" s="3"/>
      <c r="K72" s="3"/>
      <c r="M72" s="3"/>
    </row>
    <row r="73" spans="1:13" x14ac:dyDescent="0.25">
      <c r="A73" s="2"/>
      <c r="F73" s="3"/>
      <c r="G73" s="3"/>
      <c r="H73" s="3"/>
      <c r="I73" s="3"/>
      <c r="K73" s="3"/>
    </row>
    <row r="74" spans="1:13" x14ac:dyDescent="0.25">
      <c r="A74" s="2"/>
      <c r="F74" s="3"/>
      <c r="K74" s="3"/>
    </row>
    <row r="75" spans="1:13" x14ac:dyDescent="0.25">
      <c r="A75" s="2"/>
      <c r="F75" s="3"/>
      <c r="G75" s="3"/>
      <c r="I75" s="3"/>
      <c r="K75" s="3"/>
    </row>
    <row r="76" spans="1:13" x14ac:dyDescent="0.25">
      <c r="A76" s="2"/>
      <c r="F76" s="3"/>
      <c r="G76" s="3"/>
      <c r="H76" s="3"/>
      <c r="I76" s="3"/>
      <c r="K76" s="3"/>
      <c r="M76" s="3"/>
    </row>
    <row r="77" spans="1:13" x14ac:dyDescent="0.25">
      <c r="A77" s="2"/>
      <c r="F77" s="3"/>
      <c r="G77" s="3"/>
      <c r="H77" s="3"/>
      <c r="I77" s="3"/>
      <c r="K77" s="3"/>
      <c r="M77" s="3"/>
    </row>
    <row r="78" spans="1:13" x14ac:dyDescent="0.25">
      <c r="A78" s="2"/>
      <c r="E78" s="3"/>
      <c r="F78" s="3"/>
      <c r="G78" s="3"/>
      <c r="H78" s="3"/>
      <c r="I78" s="3"/>
      <c r="J78" s="3"/>
      <c r="K78" s="3"/>
      <c r="L78" s="3"/>
      <c r="M78" s="3"/>
    </row>
    <row r="79" spans="1:13" x14ac:dyDescent="0.25">
      <c r="A79" s="2"/>
      <c r="E79" s="3"/>
      <c r="F79" s="3"/>
      <c r="G79" s="3"/>
      <c r="H79" s="3"/>
      <c r="I79" s="3"/>
      <c r="J79" s="3"/>
      <c r="K79" s="3"/>
      <c r="L79" s="3"/>
      <c r="M79" s="3"/>
    </row>
    <row r="80" spans="1:13" x14ac:dyDescent="0.25">
      <c r="A80" s="2"/>
      <c r="F80" s="3"/>
      <c r="G80" s="3"/>
      <c r="H80" s="3"/>
      <c r="I80" s="3"/>
      <c r="K80" s="3"/>
      <c r="L80" s="3"/>
      <c r="M80" s="3"/>
    </row>
    <row r="81" spans="1:13" x14ac:dyDescent="0.25">
      <c r="A81" s="2"/>
      <c r="F81" s="3"/>
      <c r="G81" s="3"/>
      <c r="H81" s="3"/>
      <c r="I81" s="3"/>
      <c r="K81" s="3"/>
      <c r="L81" s="3"/>
      <c r="M81" s="3"/>
    </row>
    <row r="82" spans="1:13" x14ac:dyDescent="0.25">
      <c r="A82" s="2"/>
      <c r="F82" s="3"/>
      <c r="G82" s="3"/>
      <c r="H82" s="3"/>
      <c r="I82" s="3"/>
      <c r="K82" s="3"/>
      <c r="M82" s="3"/>
    </row>
    <row r="83" spans="1:13" x14ac:dyDescent="0.25">
      <c r="A83" s="2"/>
      <c r="F83" s="3"/>
      <c r="G83" s="3"/>
      <c r="H83" s="3"/>
      <c r="I83" s="3"/>
      <c r="K83" s="3"/>
      <c r="M83" s="3"/>
    </row>
    <row r="84" spans="1:13" x14ac:dyDescent="0.25">
      <c r="A84" s="2"/>
      <c r="F84" s="3"/>
      <c r="G84" s="3"/>
      <c r="H84" s="3"/>
      <c r="I84" s="3"/>
      <c r="K84" s="3"/>
      <c r="M84" s="3"/>
    </row>
    <row r="85" spans="1:13" x14ac:dyDescent="0.25">
      <c r="A85" s="2"/>
      <c r="F85" s="3"/>
      <c r="G85" s="3"/>
      <c r="H85" s="3"/>
      <c r="I85" s="3"/>
      <c r="K85" s="3"/>
    </row>
    <row r="86" spans="1:13" x14ac:dyDescent="0.25">
      <c r="A86" s="2"/>
      <c r="F86" s="3"/>
      <c r="K86" s="3"/>
    </row>
    <row r="87" spans="1:13" x14ac:dyDescent="0.25">
      <c r="A87" s="2"/>
      <c r="F87" s="3"/>
      <c r="G87" s="3"/>
      <c r="I87" s="3"/>
      <c r="K87" s="3"/>
    </row>
    <row r="88" spans="1:13" x14ac:dyDescent="0.25">
      <c r="A88" s="2"/>
      <c r="F88" s="3"/>
      <c r="G88" s="3"/>
      <c r="H88" s="3"/>
      <c r="I88" s="3"/>
      <c r="K88" s="3"/>
      <c r="M88" s="3"/>
    </row>
    <row r="89" spans="1:13" x14ac:dyDescent="0.25">
      <c r="A89" s="2"/>
      <c r="F89" s="3"/>
      <c r="G89" s="3"/>
      <c r="H89" s="3"/>
      <c r="I89" s="3"/>
      <c r="K89" s="3"/>
      <c r="M89" s="3"/>
    </row>
    <row r="90" spans="1:13" x14ac:dyDescent="0.25">
      <c r="A90" s="2"/>
      <c r="F90" s="3"/>
      <c r="G90" s="3"/>
      <c r="H90" s="3"/>
      <c r="I90" s="3"/>
      <c r="J90" s="3"/>
      <c r="K90" s="3"/>
      <c r="L90" s="3"/>
      <c r="M90" s="3"/>
    </row>
    <row r="91" spans="1:13" x14ac:dyDescent="0.25">
      <c r="A91" s="2"/>
      <c r="E91" s="3"/>
      <c r="F91" s="3"/>
      <c r="G91" s="3"/>
      <c r="H91" s="3"/>
      <c r="I91" s="3"/>
      <c r="J91" s="3"/>
      <c r="K91" s="3"/>
      <c r="L91" s="3"/>
      <c r="M91" s="3"/>
    </row>
    <row r="92" spans="1:13" x14ac:dyDescent="0.25">
      <c r="A92" s="2"/>
      <c r="F92" s="3"/>
      <c r="G92" s="3"/>
      <c r="H92" s="3"/>
      <c r="I92" s="3"/>
      <c r="K92" s="3"/>
      <c r="L92" s="3"/>
      <c r="M92" s="3"/>
    </row>
    <row r="93" spans="1:13" x14ac:dyDescent="0.25">
      <c r="A93" s="2"/>
      <c r="F93" s="3"/>
      <c r="G93" s="3"/>
      <c r="H93" s="3"/>
      <c r="I93" s="3"/>
      <c r="K93" s="3"/>
      <c r="L93" s="3"/>
      <c r="M93" s="3"/>
    </row>
    <row r="94" spans="1:13" x14ac:dyDescent="0.25">
      <c r="A94" s="2"/>
      <c r="F94" s="3"/>
      <c r="G94" s="3"/>
      <c r="H94" s="3"/>
      <c r="I94" s="3"/>
      <c r="K94" s="3"/>
      <c r="M94" s="3"/>
    </row>
    <row r="95" spans="1:13" x14ac:dyDescent="0.25">
      <c r="A95" s="2"/>
      <c r="F95" s="3"/>
      <c r="G95" s="3"/>
      <c r="H95" s="3"/>
      <c r="I95" s="3"/>
      <c r="K95" s="3"/>
      <c r="M95" s="3"/>
    </row>
    <row r="96" spans="1:13" x14ac:dyDescent="0.25">
      <c r="A96" s="2"/>
      <c r="F96" s="3"/>
      <c r="G96" s="3"/>
      <c r="H96" s="3"/>
      <c r="I96" s="3"/>
      <c r="K96" s="3"/>
      <c r="M96" s="3"/>
    </row>
    <row r="97" spans="1:13" x14ac:dyDescent="0.25">
      <c r="A97" s="2"/>
      <c r="F97" s="3"/>
      <c r="G97" s="3"/>
      <c r="H97" s="3"/>
      <c r="I97" s="3"/>
      <c r="K97" s="3"/>
    </row>
    <row r="98" spans="1:13" x14ac:dyDescent="0.25">
      <c r="A98" s="2"/>
      <c r="F98" s="3"/>
      <c r="G98" s="3"/>
      <c r="K98" s="3"/>
    </row>
    <row r="99" spans="1:13" x14ac:dyDescent="0.25">
      <c r="A99" s="2"/>
      <c r="F99" s="3"/>
      <c r="G99" s="3"/>
      <c r="K99" s="3"/>
    </row>
    <row r="100" spans="1:13" x14ac:dyDescent="0.25">
      <c r="A100" s="2"/>
      <c r="F100" s="3"/>
      <c r="G100" s="3"/>
      <c r="I100" s="3"/>
      <c r="K100" s="3"/>
    </row>
    <row r="101" spans="1:13" x14ac:dyDescent="0.25">
      <c r="A101" s="2"/>
      <c r="F101" s="3"/>
      <c r="G101" s="3"/>
      <c r="I101" s="3"/>
      <c r="K101" s="3"/>
    </row>
    <row r="102" spans="1:13" x14ac:dyDescent="0.25">
      <c r="A102" s="2"/>
      <c r="F102" s="3"/>
      <c r="G102" s="3"/>
      <c r="H102" s="3"/>
      <c r="I102" s="3"/>
      <c r="K102" s="3"/>
      <c r="M102" s="3"/>
    </row>
    <row r="103" spans="1:13" x14ac:dyDescent="0.25">
      <c r="A103" s="2"/>
      <c r="F103" s="3"/>
      <c r="G103" s="3"/>
      <c r="H103" s="3"/>
      <c r="I103" s="3"/>
      <c r="K103" s="3"/>
      <c r="M103" s="3"/>
    </row>
    <row r="104" spans="1:13" x14ac:dyDescent="0.25">
      <c r="A104" s="2"/>
      <c r="F104" s="3"/>
      <c r="G104" s="3"/>
      <c r="H104" s="3"/>
      <c r="I104" s="3"/>
      <c r="K104" s="3"/>
      <c r="M104" s="3"/>
    </row>
    <row r="105" spans="1:13" x14ac:dyDescent="0.25">
      <c r="A105" s="2"/>
      <c r="F105" s="3"/>
      <c r="G105" s="3"/>
      <c r="H105" s="3"/>
      <c r="I105" s="3"/>
      <c r="K105" s="3"/>
      <c r="M105" s="3"/>
    </row>
    <row r="106" spans="1:13" x14ac:dyDescent="0.25">
      <c r="A106" s="2"/>
      <c r="F106" s="3"/>
      <c r="G106" s="3"/>
      <c r="H106" s="3"/>
      <c r="I106" s="3"/>
      <c r="J106" s="3"/>
      <c r="K106" s="3"/>
      <c r="L106" s="3"/>
      <c r="M106" s="3"/>
    </row>
    <row r="107" spans="1:13" x14ac:dyDescent="0.25">
      <c r="A107" s="2"/>
      <c r="F107" s="3"/>
      <c r="G107" s="3"/>
      <c r="H107" s="3"/>
      <c r="I107" s="3"/>
      <c r="J107" s="3"/>
      <c r="K107" s="3"/>
      <c r="L107" s="3"/>
      <c r="M107" s="3"/>
    </row>
    <row r="108" spans="1:13" x14ac:dyDescent="0.25">
      <c r="A108" s="2"/>
      <c r="E108" s="3"/>
      <c r="F108" s="3"/>
      <c r="G108" s="3"/>
      <c r="H108" s="3"/>
      <c r="I108" s="3"/>
      <c r="J108" s="3"/>
      <c r="K108" s="3"/>
      <c r="L108" s="3"/>
      <c r="M108" s="3"/>
    </row>
    <row r="109" spans="1:13" x14ac:dyDescent="0.25">
      <c r="A109" s="2"/>
      <c r="E109" s="3"/>
      <c r="F109" s="3"/>
      <c r="G109" s="3"/>
      <c r="H109" s="3"/>
      <c r="I109" s="3"/>
      <c r="J109" s="3"/>
      <c r="K109" s="3"/>
      <c r="L109" s="3"/>
      <c r="M109" s="3"/>
    </row>
    <row r="110" spans="1:13" x14ac:dyDescent="0.25">
      <c r="A110" s="2"/>
      <c r="F110" s="3"/>
      <c r="G110" s="3"/>
      <c r="H110" s="3"/>
      <c r="I110" s="3"/>
      <c r="K110" s="3"/>
      <c r="L110" s="3"/>
      <c r="M110" s="3"/>
    </row>
    <row r="111" spans="1:13" x14ac:dyDescent="0.25">
      <c r="A111" s="2"/>
      <c r="F111" s="3"/>
      <c r="G111" s="3"/>
      <c r="H111" s="3"/>
      <c r="I111" s="3"/>
      <c r="K111" s="3"/>
      <c r="L111" s="3"/>
      <c r="M111" s="3"/>
    </row>
    <row r="112" spans="1:13" x14ac:dyDescent="0.25">
      <c r="A112" s="2"/>
      <c r="F112" s="3"/>
      <c r="G112" s="3"/>
      <c r="H112" s="3"/>
      <c r="I112" s="3"/>
      <c r="K112" s="3"/>
      <c r="M112" s="3"/>
    </row>
    <row r="113" spans="1:13" x14ac:dyDescent="0.25">
      <c r="A113" s="2"/>
      <c r="F113" s="3"/>
      <c r="G113" s="3"/>
      <c r="H113" s="3"/>
      <c r="I113" s="3"/>
      <c r="K113" s="3"/>
      <c r="M113" s="3"/>
    </row>
    <row r="114" spans="1:13" x14ac:dyDescent="0.25">
      <c r="A114" s="2"/>
      <c r="F114" s="3"/>
      <c r="G114" s="3"/>
      <c r="H114" s="3"/>
      <c r="I114" s="3"/>
      <c r="K114" s="3"/>
      <c r="M114" s="3"/>
    </row>
    <row r="115" spans="1:13" x14ac:dyDescent="0.25">
      <c r="A115" s="2"/>
      <c r="F115" s="3"/>
      <c r="G115" s="3"/>
      <c r="H115" s="3"/>
      <c r="I115" s="3"/>
      <c r="K115" s="3"/>
      <c r="M115" s="3"/>
    </row>
    <row r="116" spans="1:13" x14ac:dyDescent="0.25">
      <c r="A116" s="2"/>
      <c r="F116" s="3"/>
      <c r="G116" s="3"/>
      <c r="H116" s="3"/>
      <c r="I116" s="3"/>
      <c r="K116" s="3"/>
      <c r="M116" s="3"/>
    </row>
    <row r="117" spans="1:13" x14ac:dyDescent="0.25">
      <c r="A117" s="2"/>
      <c r="F117" s="3"/>
      <c r="G117" s="3"/>
      <c r="H117" s="3"/>
      <c r="I117" s="3"/>
      <c r="K117" s="3"/>
      <c r="M117" s="3"/>
    </row>
    <row r="118" spans="1:13" x14ac:dyDescent="0.25">
      <c r="A118" s="2"/>
      <c r="F118" s="3"/>
      <c r="G118" s="3"/>
      <c r="H118" s="3"/>
      <c r="I118" s="3"/>
      <c r="K118" s="3"/>
    </row>
    <row r="119" spans="1:13" x14ac:dyDescent="0.25">
      <c r="A119" s="2"/>
      <c r="F119" s="3"/>
      <c r="G119" s="3"/>
      <c r="I119" s="3"/>
      <c r="K119" s="3"/>
    </row>
    <row r="120" spans="1:13" x14ac:dyDescent="0.25">
      <c r="A120" s="2"/>
      <c r="F120" s="3"/>
      <c r="G120" s="3"/>
      <c r="H120" s="3"/>
      <c r="I120" s="3"/>
      <c r="K120" s="3"/>
    </row>
    <row r="121" spans="1:13" x14ac:dyDescent="0.25">
      <c r="A121" s="2"/>
      <c r="F121" s="3"/>
      <c r="G121" s="3"/>
      <c r="H121" s="3"/>
      <c r="I121" s="3"/>
      <c r="K121" s="3"/>
      <c r="M121" s="3"/>
    </row>
    <row r="122" spans="1:13" x14ac:dyDescent="0.25">
      <c r="A122" s="2"/>
      <c r="F122" s="3"/>
      <c r="G122" s="3"/>
      <c r="H122" s="3"/>
      <c r="I122" s="3"/>
      <c r="K122" s="3"/>
      <c r="M122" s="3"/>
    </row>
    <row r="123" spans="1:13" x14ac:dyDescent="0.25">
      <c r="A123" s="2"/>
      <c r="F123" s="3"/>
      <c r="G123" s="3"/>
      <c r="H123" s="3"/>
      <c r="I123" s="3"/>
      <c r="J123" s="3"/>
      <c r="K123" s="3"/>
      <c r="L123" s="3"/>
      <c r="M123" s="3"/>
    </row>
    <row r="124" spans="1:13" x14ac:dyDescent="0.25">
      <c r="A124" s="2"/>
      <c r="E124" s="3"/>
      <c r="F124" s="3"/>
      <c r="G124" s="3"/>
      <c r="H124" s="3"/>
      <c r="I124" s="3"/>
      <c r="J124" s="3"/>
      <c r="K124" s="3"/>
      <c r="L124" s="3"/>
      <c r="M124" s="3"/>
    </row>
    <row r="125" spans="1:13" x14ac:dyDescent="0.25">
      <c r="A125" s="2"/>
      <c r="F125" s="3"/>
      <c r="G125" s="3"/>
      <c r="H125" s="3"/>
      <c r="I125" s="3"/>
      <c r="K125" s="3"/>
      <c r="L125" s="3"/>
      <c r="M125" s="3"/>
    </row>
    <row r="126" spans="1:13" x14ac:dyDescent="0.25">
      <c r="A126" s="2"/>
      <c r="F126" s="3"/>
      <c r="G126" s="3"/>
      <c r="H126" s="3"/>
      <c r="I126" s="3"/>
      <c r="K126" s="3"/>
      <c r="L126" s="3"/>
      <c r="M126" s="3"/>
    </row>
    <row r="127" spans="1:13" x14ac:dyDescent="0.25">
      <c r="A127" s="2"/>
      <c r="F127" s="3"/>
      <c r="G127" s="3"/>
      <c r="H127" s="3"/>
      <c r="I127" s="3"/>
      <c r="K127" s="3"/>
      <c r="M127" s="3"/>
    </row>
    <row r="128" spans="1:13" x14ac:dyDescent="0.25">
      <c r="A128" s="2"/>
      <c r="F128" s="3"/>
      <c r="G128" s="3"/>
      <c r="H128" s="3"/>
      <c r="I128" s="3"/>
      <c r="K128" s="3"/>
      <c r="M128" s="3"/>
    </row>
    <row r="129" spans="1:14" x14ac:dyDescent="0.25">
      <c r="A129" s="2"/>
      <c r="F129" s="3"/>
      <c r="G129" s="3"/>
      <c r="H129" s="3"/>
      <c r="I129" s="3"/>
      <c r="K129" s="3"/>
      <c r="M129" s="3"/>
    </row>
    <row r="130" spans="1:14" x14ac:dyDescent="0.25">
      <c r="A130" s="2"/>
      <c r="F130" s="3"/>
      <c r="G130" s="3"/>
      <c r="H130" s="3"/>
      <c r="I130" s="3"/>
      <c r="K130" s="3"/>
    </row>
    <row r="131" spans="1:14" x14ac:dyDescent="0.25">
      <c r="A131" s="2"/>
      <c r="F131" s="3"/>
      <c r="G131" s="3"/>
      <c r="I131" s="3"/>
      <c r="K131" s="3"/>
    </row>
    <row r="132" spans="1:14" x14ac:dyDescent="0.25">
      <c r="A132" s="2"/>
      <c r="F132" s="3"/>
      <c r="G132" s="3"/>
      <c r="I132" s="3"/>
      <c r="K132" s="3"/>
    </row>
    <row r="133" spans="1:14" x14ac:dyDescent="0.25">
      <c r="A133" s="2"/>
      <c r="F133" s="3"/>
      <c r="G133" s="3"/>
      <c r="H133" s="3"/>
      <c r="I133" s="3"/>
      <c r="K133" s="3"/>
      <c r="M133" s="3"/>
      <c r="N133" s="3"/>
    </row>
    <row r="134" spans="1:14" x14ac:dyDescent="0.25">
      <c r="A134" s="2"/>
      <c r="F134" s="3"/>
      <c r="G134" s="3"/>
      <c r="H134" s="3"/>
      <c r="I134" s="3"/>
      <c r="K134" s="3"/>
      <c r="M134" s="3"/>
    </row>
    <row r="135" spans="1:14" x14ac:dyDescent="0.25">
      <c r="A135" s="2"/>
      <c r="F135" s="3"/>
      <c r="G135" s="3"/>
      <c r="H135" s="3"/>
      <c r="I135" s="3"/>
      <c r="J135" s="3"/>
      <c r="K135" s="3"/>
      <c r="L135" s="3"/>
      <c r="M135" s="3"/>
    </row>
    <row r="136" spans="1:14" x14ac:dyDescent="0.25">
      <c r="A136" s="2"/>
      <c r="F136" s="3"/>
      <c r="G136" s="3"/>
      <c r="H136" s="3"/>
      <c r="I136" s="3"/>
      <c r="K136" s="3"/>
      <c r="L136" s="3"/>
      <c r="M136" s="3"/>
    </row>
    <row r="137" spans="1:14" x14ac:dyDescent="0.25">
      <c r="A137" s="2"/>
      <c r="F137" s="3"/>
      <c r="G137" s="3"/>
      <c r="H137" s="3"/>
      <c r="I137" s="3"/>
      <c r="K137" s="3"/>
      <c r="L137" s="3"/>
      <c r="M137" s="3"/>
    </row>
    <row r="138" spans="1:14" x14ac:dyDescent="0.25">
      <c r="A138" s="2"/>
      <c r="F138" s="3"/>
      <c r="G138" s="3"/>
      <c r="H138" s="3"/>
      <c r="I138" s="3"/>
      <c r="K138" s="3"/>
      <c r="M138" s="3"/>
    </row>
    <row r="139" spans="1:14" x14ac:dyDescent="0.25">
      <c r="A139" s="2"/>
      <c r="F139" s="3"/>
      <c r="G139" s="3"/>
      <c r="H139" s="3"/>
      <c r="I139" s="3"/>
      <c r="K139" s="3"/>
      <c r="M139" s="3"/>
    </row>
    <row r="140" spans="1:14" x14ac:dyDescent="0.25">
      <c r="A140" s="2"/>
      <c r="F140" s="3"/>
      <c r="G140" s="3"/>
      <c r="H140" s="3"/>
      <c r="I140" s="3"/>
      <c r="K140" s="3"/>
      <c r="M140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97"/>
  <sheetViews>
    <sheetView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customWidth="1"/>
    <col min="3" max="3" width="20.7109375" style="11" customWidth="1"/>
    <col min="4" max="4" width="9.140625" style="17" customWidth="1"/>
    <col min="5" max="16384" width="9.140625" style="17" hidden="1"/>
  </cols>
  <sheetData>
    <row r="1" spans="1:18" s="11" customFormat="1" x14ac:dyDescent="0.25">
      <c r="A1" s="42" t="str">
        <f>IF(Efnisyfirlit!$E$2="Íslenska",Item!B1,Item!A1)</f>
        <v>Efnisyfirlit</v>
      </c>
      <c r="B1" s="1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s="11" customFormat="1" x14ac:dyDescent="0.25">
      <c r="A2" s="43"/>
      <c r="B2" s="1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1" customFormat="1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18" s="11" customFormat="1" x14ac:dyDescent="0.25">
      <c r="A4" s="44"/>
      <c r="B4" s="40"/>
      <c r="C4" s="41"/>
    </row>
    <row r="5" spans="1:18" s="11" customFormat="1" x14ac:dyDescent="0.25">
      <c r="A5" s="99" t="str">
        <f>IF(Efnisyfirlit!$E$2="Íslenska",Item!AM3,Item!AN3)</f>
        <v>Dagsetning</v>
      </c>
      <c r="B5" s="111">
        <v>43738</v>
      </c>
      <c r="C5" s="111"/>
    </row>
    <row r="6" spans="1:18" s="11" customFormat="1" x14ac:dyDescent="0.25">
      <c r="A6" s="12"/>
      <c r="B6" s="14"/>
    </row>
    <row r="7" spans="1:18" x14ac:dyDescent="0.25">
      <c r="A7" s="108" t="str">
        <f>IF(Efnisyfirlit!$E$2="Íslenska",Item!E3,Item!D3)</f>
        <v>S.02.01 - Solvency II efnahagsreikningur</v>
      </c>
      <c r="B7" s="108"/>
      <c r="C7" s="46"/>
    </row>
    <row r="8" spans="1:18" x14ac:dyDescent="0.25">
      <c r="A8" s="108"/>
      <c r="B8" s="108"/>
      <c r="C8" s="47"/>
    </row>
    <row r="9" spans="1:18" x14ac:dyDescent="0.25">
      <c r="A9" s="109"/>
      <c r="B9" s="109"/>
      <c r="C9" s="48" t="str">
        <f>IF(Efnisyfirlit!$E$2="Íslenska",Item!E2,Item!D2)</f>
        <v>Solvency II virði</v>
      </c>
    </row>
    <row r="10" spans="1:18" x14ac:dyDescent="0.25">
      <c r="A10" s="49" t="str">
        <f>IF(Efnisyfirlit!$E$2="Íslenska",Item!E4,Item!D4)</f>
        <v>Liður</v>
      </c>
      <c r="B10" s="49" t="s">
        <v>19</v>
      </c>
      <c r="C10" s="49" t="s">
        <v>79</v>
      </c>
    </row>
    <row r="11" spans="1:18" x14ac:dyDescent="0.25">
      <c r="A11" s="50" t="str">
        <f>IF(Efnisyfirlit!$E$2="Íslenska",Item!E5,Item!D5)</f>
        <v>Eignir</v>
      </c>
      <c r="B11" s="50"/>
      <c r="C11" s="51"/>
    </row>
    <row r="12" spans="1:18" x14ac:dyDescent="0.25">
      <c r="A12" s="50" t="str">
        <f>IF(Efnisyfirlit!$E$2="Íslenska",Item!E6,Item!D6)</f>
        <v xml:space="preserve">    Viðskiptavild</v>
      </c>
      <c r="B12" s="50" t="s">
        <v>106</v>
      </c>
      <c r="C12" s="51"/>
    </row>
    <row r="13" spans="1:18" x14ac:dyDescent="0.25">
      <c r="A13" s="50" t="str">
        <f>IF(Efnisyfirlit!$E$2="Íslenska",Item!E7,Item!D7)</f>
        <v xml:space="preserve">    Yfirfærður sölukostnaður</v>
      </c>
      <c r="B13" s="50" t="s">
        <v>240</v>
      </c>
      <c r="C13" s="51"/>
    </row>
    <row r="14" spans="1:18" x14ac:dyDescent="0.25">
      <c r="A14" s="50" t="str">
        <f>IF(Efnisyfirlit!$E$2="Íslenska",Item!E8,Item!D8)</f>
        <v xml:space="preserve">    Óefnislegar eignir</v>
      </c>
      <c r="B14" s="50" t="s">
        <v>241</v>
      </c>
      <c r="C14" s="52">
        <f t="array" ref="C1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14,Lestur!$A$2:$A$53022&amp;Lestur!$C$2:$C$53022&amp;Lestur!$B$2:$B$53022&amp;Lestur!$E$2:$E$53022,0),MATCH(C$10,Lestur!$A$1:$BG$1,0)),"")</f>
        <v>0</v>
      </c>
    </row>
    <row r="15" spans="1:18" x14ac:dyDescent="0.25">
      <c r="A15" s="50" t="str">
        <f>IF(Efnisyfirlit!$E$2="Íslenska",Item!E9,Item!D9)</f>
        <v xml:space="preserve">    Frestuð skatteign</v>
      </c>
      <c r="B15" s="50" t="s">
        <v>242</v>
      </c>
      <c r="C15" s="53">
        <f t="array" ref="C1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15,Lestur!$A$2:$A$53022&amp;Lestur!$C$2:$C$53022&amp;Lestur!$B$2:$B$53022&amp;Lestur!$E$2:$E$53022,0),MATCH(C$10,Lestur!$A$1:$BG$1,0)),"")</f>
        <v>211872392</v>
      </c>
    </row>
    <row r="16" spans="1:18" x14ac:dyDescent="0.25">
      <c r="A16" s="50" t="str">
        <f>IF(Efnisyfirlit!$E$2="Íslenska",Item!E10,Item!D10)</f>
        <v xml:space="preserve">    Eignir umfram lífeyrisskuldbindingar</v>
      </c>
      <c r="B16" s="50" t="s">
        <v>243</v>
      </c>
      <c r="C16" s="52">
        <f t="array" ref="C1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16,Lestur!$A$2:$A$53022&amp;Lestur!$C$2:$C$53022&amp;Lestur!$B$2:$B$53022&amp;Lestur!$E$2:$E$53022,0),MATCH(C$10,Lestur!$A$1:$BG$1,0)),"")</f>
        <v>0</v>
      </c>
    </row>
    <row r="17" spans="1:3" x14ac:dyDescent="0.25">
      <c r="A17" s="50" t="str">
        <f>IF(Efnisyfirlit!$E$2="Íslenska",Item!E11,Item!D11)</f>
        <v xml:space="preserve">    Rekstrarfjármunir</v>
      </c>
      <c r="B17" s="50" t="s">
        <v>244</v>
      </c>
      <c r="C17" s="52">
        <f t="array" ref="C1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17,Lestur!$A$2:$A$53022&amp;Lestur!$C$2:$C$53022&amp;Lestur!$B$2:$B$53022&amp;Lestur!$E$2:$E$53022,0),MATCH(C$10,Lestur!$A$1:$BG$1,0)),"")</f>
        <v>2752931139</v>
      </c>
    </row>
    <row r="18" spans="1:3" ht="30" x14ac:dyDescent="0.25">
      <c r="A18" s="50" t="str">
        <f>IF(Efnisyfirlit!$E$2="Íslenska",Item!E12,Item!D12)</f>
        <v xml:space="preserve">    Fjárfestingar (aðrar en þær sem innihalda fjárfestingaáhættu líftryggingataka)</v>
      </c>
      <c r="B18" s="50" t="s">
        <v>245</v>
      </c>
      <c r="C18" s="53">
        <f t="array" ref="C18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18,Lestur!$A$2:$A$53022&amp;Lestur!$C$2:$C$53022&amp;Lestur!$B$2:$B$53022&amp;Lestur!$E$2:$E$53022,0),MATCH(C$10,Lestur!$A$1:$BG$1,0)),"")</f>
        <v>110513000623.10001</v>
      </c>
    </row>
    <row r="19" spans="1:3" x14ac:dyDescent="0.25">
      <c r="A19" s="50" t="str">
        <f>IF(Efnisyfirlit!$E$2="Íslenska",Item!E13,Item!D13)</f>
        <v xml:space="preserve">        Fasteignir, aðrar en til eigin nota</v>
      </c>
      <c r="B19" s="50" t="s">
        <v>246</v>
      </c>
      <c r="C19" s="52">
        <f t="array" ref="C19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19,Lestur!$A$2:$A$53022&amp;Lestur!$C$2:$C$53022&amp;Lestur!$B$2:$B$53022&amp;Lestur!$E$2:$E$53022,0),MATCH(C$10,Lestur!$A$1:$BG$1,0)),"")</f>
        <v>0</v>
      </c>
    </row>
    <row r="20" spans="1:3" ht="30" x14ac:dyDescent="0.25">
      <c r="A20" s="50" t="str">
        <f>IF(Efnisyfirlit!$E$2="Íslenska",Item!E14,Item!D14)</f>
        <v xml:space="preserve">        Eignarhlutar í tengdum félögum, einnig  dóttur- og hlutdeildarfélögum</v>
      </c>
      <c r="B20" s="50" t="s">
        <v>247</v>
      </c>
      <c r="C20" s="52">
        <f t="array" ref="C20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20,Lestur!$A$2:$A$53022&amp;Lestur!$C$2:$C$53022&amp;Lestur!$B$2:$B$53022&amp;Lestur!$E$2:$E$53022,0),MATCH(C$10,Lestur!$A$1:$BG$1,0)),"")</f>
        <v>9291804540</v>
      </c>
    </row>
    <row r="21" spans="1:3" x14ac:dyDescent="0.25">
      <c r="A21" s="50" t="str">
        <f>IF(Efnisyfirlit!$E$2="Íslenska",Item!E15,Item!D15)</f>
        <v xml:space="preserve">        Hlutabréf</v>
      </c>
      <c r="B21" s="50" t="s">
        <v>248</v>
      </c>
      <c r="C21" s="53">
        <f t="array" ref="C21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21,Lestur!$A$2:$A$53022&amp;Lestur!$C$2:$C$53022&amp;Lestur!$B$2:$B$53022&amp;Lestur!$E$2:$E$53022,0),MATCH(C$10,Lestur!$A$1:$BG$1,0)),"")</f>
        <v>26164713292.09</v>
      </c>
    </row>
    <row r="22" spans="1:3" x14ac:dyDescent="0.25">
      <c r="A22" s="50" t="str">
        <f>IF(Efnisyfirlit!$E$2="Íslenska",Item!E16,Item!D16)</f>
        <v xml:space="preserve">            Skráð hlutabréf</v>
      </c>
      <c r="B22" s="50" t="s">
        <v>69</v>
      </c>
      <c r="C22" s="52">
        <f t="array" ref="C22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22,Lestur!$A$2:$A$53022&amp;Lestur!$C$2:$C$53022&amp;Lestur!$B$2:$B$53022&amp;Lestur!$E$2:$E$53022,0),MATCH(C$10,Lestur!$A$1:$BG$1,0)),"")</f>
        <v>21236326615.810001</v>
      </c>
    </row>
    <row r="23" spans="1:3" x14ac:dyDescent="0.25">
      <c r="A23" s="50" t="str">
        <f>IF(Efnisyfirlit!$E$2="Íslenska",Item!E17,Item!D17)</f>
        <v xml:space="preserve">            Óskráð hlutabréf</v>
      </c>
      <c r="B23" s="50" t="s">
        <v>68</v>
      </c>
      <c r="C23" s="52">
        <f t="array" ref="C23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23,Lestur!$A$2:$A$53022&amp;Lestur!$C$2:$C$53022&amp;Lestur!$B$2:$B$53022&amp;Lestur!$E$2:$E$53022,0),MATCH(C$10,Lestur!$A$1:$BG$1,0)),"")</f>
        <v>4928386676.2799997</v>
      </c>
    </row>
    <row r="24" spans="1:3" x14ac:dyDescent="0.25">
      <c r="A24" s="50" t="str">
        <f>IF(Efnisyfirlit!$E$2="Íslenska",Item!E18,Item!D18)</f>
        <v xml:space="preserve">        Skuldabréf</v>
      </c>
      <c r="B24" s="50" t="s">
        <v>67</v>
      </c>
      <c r="C24" s="53">
        <f t="array" ref="C2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24,Lestur!$A$2:$A$53022&amp;Lestur!$C$2:$C$53022&amp;Lestur!$B$2:$B$53022&amp;Lestur!$E$2:$E$53022,0),MATCH(C$10,Lestur!$A$1:$BG$1,0)),"")</f>
        <v>52540083846.370003</v>
      </c>
    </row>
    <row r="25" spans="1:3" x14ac:dyDescent="0.25">
      <c r="A25" s="50" t="str">
        <f>IF(Efnisyfirlit!$E$2="Íslenska",Item!E19,Item!D19)</f>
        <v xml:space="preserve">            Ríkisskuldabréf</v>
      </c>
      <c r="B25" s="50" t="s">
        <v>66</v>
      </c>
      <c r="C25" s="52">
        <f t="array" ref="C2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25,Lestur!$A$2:$A$53022&amp;Lestur!$C$2:$C$53022&amp;Lestur!$B$2:$B$53022&amp;Lestur!$E$2:$E$53022,0),MATCH(C$10,Lestur!$A$1:$BG$1,0)),"")</f>
        <v>28978415883.950001</v>
      </c>
    </row>
    <row r="26" spans="1:3" x14ac:dyDescent="0.25">
      <c r="A26" s="50" t="str">
        <f>IF(Efnisyfirlit!$E$2="Íslenska",Item!E20,Item!D20)</f>
        <v xml:space="preserve">            Fyrirtækjaskuldabréf</v>
      </c>
      <c r="B26" s="50" t="s">
        <v>249</v>
      </c>
      <c r="C26" s="52">
        <f t="array" ref="C2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26,Lestur!$A$2:$A$53022&amp;Lestur!$C$2:$C$53022&amp;Lestur!$B$2:$B$53022&amp;Lestur!$E$2:$E$53022,0),MATCH(C$10,Lestur!$A$1:$BG$1,0)),"")</f>
        <v>23561667962.41</v>
      </c>
    </row>
    <row r="27" spans="1:3" x14ac:dyDescent="0.25">
      <c r="A27" s="50" t="str">
        <f>IF(Efnisyfirlit!$E$2="Íslenska",Item!E21,Item!D21)</f>
        <v xml:space="preserve">            Skuldavafningar</v>
      </c>
      <c r="B27" s="50" t="s">
        <v>250</v>
      </c>
      <c r="C27" s="52">
        <f t="array" ref="C2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27,Lestur!$A$2:$A$53022&amp;Lestur!$C$2:$C$53022&amp;Lestur!$B$2:$B$53022&amp;Lestur!$E$2:$E$53022,0),MATCH(C$10,Lestur!$A$1:$BG$1,0)),"")</f>
        <v>0</v>
      </c>
    </row>
    <row r="28" spans="1:3" x14ac:dyDescent="0.25">
      <c r="A28" s="50" t="str">
        <f>IF(Efnisyfirlit!$E$2="Íslenska",Item!E22,Item!D22)</f>
        <v xml:space="preserve">            Verðbréfavafningar</v>
      </c>
      <c r="B28" s="50" t="s">
        <v>251</v>
      </c>
      <c r="C28" s="52">
        <f t="array" ref="C28">IFERROR(INDEX(Lestur!$A$2:$BG$51695,MATCH($B$5&amp;"*s.02*"&amp;IF($B$3=Item!$AP$2,Item!$AO$2,IF($B$3=Item!$AP$3,Item!AO3,$B$3))&amp;$B28,Lestur!$A$2:$A$53022&amp;Lestur!$C$2:$C$53022&amp;Lestur!$B$2:$B$53022&amp;Lestur!$E$2:$E$53022,0),MATCH(C$10,Lestur!$A$1:$BG$1,0)),"")</f>
        <v>0</v>
      </c>
    </row>
    <row r="29" spans="1:3" x14ac:dyDescent="0.25">
      <c r="A29" s="50" t="str">
        <f>IF(Efnisyfirlit!$E$2="Íslenska",Item!E23,Item!D23)</f>
        <v xml:space="preserve">        Sjóðir/fyrirtæki um sameiginlega fjárfestingu</v>
      </c>
      <c r="B29" s="50" t="s">
        <v>252</v>
      </c>
      <c r="C29" s="52">
        <f t="array" ref="C29">IFERROR(INDEX(Lestur!$A$2:$BG$51695,MATCH($B$5&amp;"*s.02*"&amp;IF($B$3=Item!$AP$2,Item!$AO$2,IF($B$3=Item!$AP$3,Item!AO3,$B$3))&amp;$B29,Lestur!$A$2:$A$53022&amp;Lestur!$C$2:$C$53022&amp;Lestur!$B$2:$B$53022&amp;Lestur!$E$2:$E$53022,0),MATCH(C$10,Lestur!$A$1:$BG$1,0)),"")</f>
        <v>21742249985.759998</v>
      </c>
    </row>
    <row r="30" spans="1:3" x14ac:dyDescent="0.25">
      <c r="A30" s="50" t="str">
        <f>IF(Efnisyfirlit!$E$2="Íslenska",Item!E24,Item!D24)</f>
        <v xml:space="preserve">        Afleiður</v>
      </c>
      <c r="B30" s="50" t="s">
        <v>253</v>
      </c>
      <c r="C30" s="52">
        <f t="array" ref="C30">IFERROR(INDEX(Lestur!$A$2:$BG$51695,MATCH($B$5&amp;"*s.02*"&amp;IF($B$3=Item!$AP$2,Item!$AO$2,IF($B$3=Item!$AP$3,Item!AO3,$B$3))&amp;$B30,Lestur!$A$2:$A$53022&amp;Lestur!$C$2:$C$53022&amp;Lestur!$B$2:$B$53022&amp;Lestur!$E$2:$E$53022,0),MATCH(C$10,Lestur!$A$1:$BG$1,0)),"")</f>
        <v>105426000</v>
      </c>
    </row>
    <row r="31" spans="1:3" x14ac:dyDescent="0.25">
      <c r="A31" s="50" t="str">
        <f>IF(Efnisyfirlit!$E$2="Íslenska",Item!E25,Item!D25)</f>
        <v xml:space="preserve">        Innstæður</v>
      </c>
      <c r="B31" s="50" t="s">
        <v>65</v>
      </c>
      <c r="C31" s="52">
        <f t="array" ref="C31">IFERROR(INDEX(Lestur!$A$2:$BG$51695,MATCH($B$5&amp;"*s.02*"&amp;IF($B$3=Item!$AP$2,Item!$AO$2,IF($B$3=Item!$AP$3,Item!AO3,$B$3))&amp;$B31,Lestur!$A$2:$A$53022&amp;Lestur!$C$2:$C$53022&amp;Lestur!$B$2:$B$53022&amp;Lestur!$E$2:$E$53022,0),MATCH(C$10,Lestur!$A$1:$BG$1,0)),"")</f>
        <v>668722958.88</v>
      </c>
    </row>
    <row r="32" spans="1:3" x14ac:dyDescent="0.25">
      <c r="A32" s="50" t="str">
        <f>IF(Efnisyfirlit!$E$2="Íslenska",Item!E26,Item!D26)</f>
        <v xml:space="preserve">        Aðrar fjárfestingar</v>
      </c>
      <c r="B32" s="50" t="s">
        <v>64</v>
      </c>
      <c r="C32" s="52">
        <f t="array" ref="C32">IFERROR(INDEX(Lestur!$A$2:$BG$51695,MATCH($B$5&amp;"*s.02*"&amp;IF($B$3=Item!$AP$2,Item!$AO$2,IF($B$3=Item!$AP$3,Item!AO3,$B$3))&amp;$B32,Lestur!$A$2:$A$53022&amp;Lestur!$C$2:$C$53022&amp;Lestur!$B$2:$B$53022&amp;Lestur!$E$2:$E$53022,0),MATCH(C$10,Lestur!$A$1:$BG$1,0)),"")</f>
        <v>0</v>
      </c>
    </row>
    <row r="33" spans="1:3" x14ac:dyDescent="0.25">
      <c r="A33" s="50" t="str">
        <f>IF(Efnisyfirlit!$E$2="Íslenska",Item!E27,Item!D27)</f>
        <v xml:space="preserve">    Fjárfestingar með fjárfestingaráhættu líftryggingataka</v>
      </c>
      <c r="B33" s="50" t="s">
        <v>63</v>
      </c>
      <c r="C33" s="53">
        <f t="array" ref="C33">IFERROR(INDEX(Lestur!$A$2:$BG$51695,MATCH($B$5&amp;"*s.02*"&amp;IF($B$3=Item!$AP$2,Item!$AO$2,IF($B$3=Item!$AP$3,Item!AO3,$B$3))&amp;$B33,Lestur!$A$2:$A$53022&amp;Lestur!$C$2:$C$53022&amp;Lestur!$B$2:$B$53022&amp;Lestur!$E$2:$E$53022,0),MATCH(C$10,Lestur!$A$1:$BG$1,0)),"")</f>
        <v>0</v>
      </c>
    </row>
    <row r="34" spans="1:3" x14ac:dyDescent="0.25">
      <c r="A34" s="50" t="str">
        <f>IF(Efnisyfirlit!$E$2="Íslenska",Item!E28,Item!D28)</f>
        <v xml:space="preserve">    Lán og veðlán</v>
      </c>
      <c r="B34" s="50" t="s">
        <v>62</v>
      </c>
      <c r="C34" s="53">
        <f t="array" ref="C34">IFERROR(INDEX(Lestur!$A$2:$BG$51695,MATCH($B$5&amp;"*s.02*"&amp;IF($B$3=Item!$AP$2,Item!$AO$2,IF($B$3=Item!$AP$3,Item!AO3,$B$3))&amp;$B34,Lestur!$A$2:$A$53022&amp;Lestur!$C$2:$C$53022&amp;Lestur!$B$2:$B$53022&amp;Lestur!$E$2:$E$53022,0),MATCH(C$10,Lestur!$A$1:$BG$1,0)),"")</f>
        <v>2803075273</v>
      </c>
    </row>
    <row r="35" spans="1:3" x14ac:dyDescent="0.25">
      <c r="A35" s="50" t="str">
        <f>IF(Efnisyfirlit!$E$2="Íslenska",Item!E29,Item!D29)</f>
        <v xml:space="preserve">        Lán með veði í vátryggingaskírteini</v>
      </c>
      <c r="B35" s="50" t="s">
        <v>61</v>
      </c>
      <c r="C35" s="52">
        <f t="array" ref="C35">IFERROR(INDEX(Lestur!$A$2:$BG$51695,MATCH($B$5&amp;"*s.02*"&amp;IF($B$3=Item!$AP$2,Item!$AO$2,IF($B$3=Item!$AP$3,Item!AO3,$B$3))&amp;$B35,Lestur!$A$2:$A$53022&amp;Lestur!$C$2:$C$53022&amp;Lestur!$B$2:$B$53022&amp;Lestur!$E$2:$E$53022,0),MATCH(C$10,Lestur!$A$1:$BG$1,0)),"")</f>
        <v>0</v>
      </c>
    </row>
    <row r="36" spans="1:3" x14ac:dyDescent="0.25">
      <c r="A36" s="50" t="str">
        <f>IF(Efnisyfirlit!$E$2="Íslenska",Item!E30,Item!D30)</f>
        <v xml:space="preserve">        Lán og veðlán til einstaklinga</v>
      </c>
      <c r="B36" s="50" t="s">
        <v>254</v>
      </c>
      <c r="C36" s="52">
        <f t="array" ref="C36">IFERROR(INDEX(Lestur!$A$2:$BG$51695,MATCH($B$5&amp;"*s.02*"&amp;IF($B$3=Item!$AP$2,Item!$AO$2,IF($B$3=Item!$AP$3,Item!AO3,$B$3))&amp;$B36,Lestur!$A$2:$A$53022&amp;Lestur!$C$2:$C$53022&amp;Lestur!$B$2:$B$53022&amp;Lestur!$E$2:$E$53022,0),MATCH(C$10,Lestur!$A$1:$BG$1,0)),"")</f>
        <v>878359690</v>
      </c>
    </row>
    <row r="37" spans="1:3" x14ac:dyDescent="0.25">
      <c r="A37" s="50" t="str">
        <f>IF(Efnisyfirlit!$E$2="Íslenska",Item!E31,Item!D31)</f>
        <v xml:space="preserve">        Önnur lán og veðlán</v>
      </c>
      <c r="B37" s="50" t="s">
        <v>255</v>
      </c>
      <c r="C37" s="52">
        <f t="array" ref="C37">IFERROR(INDEX(Lestur!$A$2:$BG$51695,MATCH($B$5&amp;"*s.02*"&amp;IF($B$3=Item!$AP$2,Item!$AO$2,IF($B$3=Item!$AP$3,Item!AO3,$B$3))&amp;$B37,Lestur!$A$2:$A$53022&amp;Lestur!$C$2:$C$53022&amp;Lestur!$B$2:$B$53022&amp;Lestur!$E$2:$E$53022,0),MATCH(C$10,Lestur!$A$1:$BG$1,0)),"")</f>
        <v>1924715583</v>
      </c>
    </row>
    <row r="38" spans="1:3" x14ac:dyDescent="0.25">
      <c r="A38" s="50" t="str">
        <f>IF(Efnisyfirlit!$E$2="Íslenska",Item!E32,Item!D32)</f>
        <v xml:space="preserve">    Endurtryggingaeignir vegna: </v>
      </c>
      <c r="B38" s="50" t="s">
        <v>256</v>
      </c>
      <c r="C38" s="53">
        <f t="array" ref="C38">IFERROR(INDEX(Lestur!$A$2:$BG$51695,MATCH($B$5&amp;"*s.02*"&amp;IF($B$3=Item!$AP$2,Item!$AO$2,IF($B$3=Item!$AP$3,Item!AO3,$B$3))&amp;$B38,Lestur!$A$2:$A$53022&amp;Lestur!$C$2:$C$53022&amp;Lestur!$B$2:$B$53022&amp;Lestur!$E$2:$E$53022,0),MATCH(C$10,Lestur!$A$1:$BG$1,0)),"")</f>
        <v>2617146534.6999998</v>
      </c>
    </row>
    <row r="39" spans="1:3" ht="30" x14ac:dyDescent="0.25">
      <c r="A39" s="50" t="str">
        <f>IF(Efnisyfirlit!$E$2="Íslenska",Item!E33,Item!D33)</f>
        <v xml:space="preserve">        Skaðatrygginga og heilsutrygginga, sem starfrækt er á svipuðum tæknilegum grunni og skaðatryggingar</v>
      </c>
      <c r="B39" s="50" t="s">
        <v>257</v>
      </c>
      <c r="C39" s="53">
        <f t="array" ref="C39">IFERROR(INDEX(Lestur!$A$2:$BG$51695,MATCH($B$5&amp;"*s.02*"&amp;IF($B$3=Item!$AP$2,Item!$AO$2,IF($B$3=Item!$AP$3,Item!AO3,$B$3))&amp;$B39,Lestur!$A$2:$A$53022&amp;Lestur!$C$2:$C$53022&amp;Lestur!$B$2:$B$53022&amp;Lestur!$E$2:$E$53022,0),MATCH(C$10,Lestur!$A$1:$BG$1,0)),"")</f>
        <v>2617146534.6999998</v>
      </c>
    </row>
    <row r="40" spans="1:3" x14ac:dyDescent="0.25">
      <c r="A40" s="50" t="str">
        <f>IF(Efnisyfirlit!$E$2="Íslenska",Item!E34,Item!D34)</f>
        <v xml:space="preserve">            Skaðatryggingar án heilsutrygginga</v>
      </c>
      <c r="B40" s="50" t="s">
        <v>258</v>
      </c>
      <c r="C40" s="52">
        <f t="array" ref="C40">IFERROR(INDEX(Lestur!$A$2:$BG$51695,MATCH($B$5&amp;"*s.02*"&amp;IF($B$3=Item!$AP$2,Item!$AO$2,IF($B$3=Item!$AP$3,Item!AO3,$B$3))&amp;$B40,Lestur!$A$2:$A$53022&amp;Lestur!$C$2:$C$53022&amp;Lestur!$B$2:$B$53022&amp;Lestur!$E$2:$E$53022,0),MATCH(C$10,Lestur!$A$1:$BG$1,0)),"")</f>
        <v>2578137086.6999998</v>
      </c>
    </row>
    <row r="41" spans="1:3" ht="30" x14ac:dyDescent="0.25">
      <c r="A41" s="50" t="str">
        <f>IF(Efnisyfirlit!$E$2="Íslenska",Item!E35,Item!D35)</f>
        <v xml:space="preserve">            Heilsutryggingar, sem starfræktar eru á svipuðum tæknilegum grunni og skaðatryggingar</v>
      </c>
      <c r="B41" s="50" t="s">
        <v>60</v>
      </c>
      <c r="C41" s="52">
        <f t="array" ref="C41">IFERROR(INDEX(Lestur!$A$2:$BG$51695,MATCH($B$5&amp;"*s.02*"&amp;IF($B$3=Item!$AP$2,Item!$AO$2,IF($B$3=Item!$AP$3,Item!AO3,$B$3))&amp;$B41,Lestur!$A$2:$A$53022&amp;Lestur!$C$2:$C$53022&amp;Lestur!$B$2:$B$53022&amp;Lestur!$E$2:$E$53022,0),MATCH(C$10,Lestur!$A$1:$BG$1,0)),"")</f>
        <v>39009448</v>
      </c>
    </row>
    <row r="42" spans="1:3" ht="45" x14ac:dyDescent="0.25">
      <c r="A42" s="50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50" t="s">
        <v>59</v>
      </c>
      <c r="C42" s="53">
        <f t="array" ref="C42">IFERROR(INDEX(Lestur!$A$2:$BG$51695,MATCH($B$5&amp;"*s.02*"&amp;IF($B$3=Item!$AP$2,Item!$AO$2,IF($B$3=Item!$AP$3,Item!AO3,$B$3))&amp;$B42,Lestur!$A$2:$A$53022&amp;Lestur!$C$2:$C$53022&amp;Lestur!$B$2:$B$53022&amp;Lestur!$E$2:$E$53022,0),MATCH(C$10,Lestur!$A$1:$BG$1,0)),"")</f>
        <v>0</v>
      </c>
    </row>
    <row r="43" spans="1:3" ht="30" x14ac:dyDescent="0.25">
      <c r="A43" s="50" t="str">
        <f>IF(Efnisyfirlit!$E$2="Íslenska",Item!E37,Item!D37)</f>
        <v xml:space="preserve">            Heilsutryggingar, sem starfræktar eru á svipuðum tæknilegum grunni og líftryggingar</v>
      </c>
      <c r="B43" s="50" t="s">
        <v>58</v>
      </c>
      <c r="C43" s="52">
        <f t="array" ref="C43">IFERROR(INDEX(Lestur!$A$2:$BG$51695,MATCH($B$5&amp;"*s.02*"&amp;IF($B$3=Item!$AP$2,Item!$AO$2,IF($B$3=Item!$AP$3,Item!AO3,$B$3))&amp;$B43,Lestur!$A$2:$A$53022&amp;Lestur!$C$2:$C$53022&amp;Lestur!$B$2:$B$53022&amp;Lestur!$E$2:$E$53022,0),MATCH(C$10,Lestur!$A$1:$BG$1,0)),"")</f>
        <v>0</v>
      </c>
    </row>
    <row r="44" spans="1:3" x14ac:dyDescent="0.25">
      <c r="A44" s="50" t="str">
        <f>IF(Efnisyfirlit!$E$2="Íslenska",Item!E38,Item!D38)</f>
        <v xml:space="preserve">            Líftryggingar án heilsu- og söfnunartrygginga</v>
      </c>
      <c r="B44" s="50" t="s">
        <v>57</v>
      </c>
      <c r="C44" s="52">
        <f t="array" ref="C44">IFERROR(INDEX(Lestur!$A$2:$BG$51695,MATCH($B$5&amp;"*s.02*"&amp;IF($B$3=Item!$AP$2,Item!$AO$2,IF($B$3=Item!$AP$3,Item!AO3,$B$3))&amp;$B44,Lestur!$A$2:$A$53022&amp;Lestur!$C$2:$C$53022&amp;Lestur!$B$2:$B$53022&amp;Lestur!$E$2:$E$53022,0),MATCH(C$10,Lestur!$A$1:$BG$1,0)),"")</f>
        <v>0</v>
      </c>
    </row>
    <row r="45" spans="1:3" x14ac:dyDescent="0.25">
      <c r="A45" s="50" t="str">
        <f>IF(Efnisyfirlit!$E$2="Íslenska",Item!E39,Item!D39)</f>
        <v xml:space="preserve">        Söfnunarlíftryggingar</v>
      </c>
      <c r="B45" s="50" t="s">
        <v>56</v>
      </c>
      <c r="C45" s="52">
        <f t="array" ref="C45">IFERROR(INDEX(Lestur!$A$2:$BG$51695,MATCH($B$5&amp;"*s.02*"&amp;IF($B$3=Item!$AP$2,Item!$AO$2,IF($B$3=Item!$AP$3,Item!AO3,$B$3))&amp;$B45,Lestur!$A$2:$A$53022&amp;Lestur!$C$2:$C$53022&amp;Lestur!$B$2:$B$53022&amp;Lestur!$E$2:$E$53022,0),MATCH(C$10,Lestur!$A$1:$BG$1,0)),"")</f>
        <v>0</v>
      </c>
    </row>
    <row r="46" spans="1:3" x14ac:dyDescent="0.25">
      <c r="A46" s="50" t="str">
        <f>IF(Efnisyfirlit!$E$2="Íslenska",Item!E40,Item!D40)</f>
        <v xml:space="preserve">    Geymslufé vegna endurtrygginga</v>
      </c>
      <c r="B46" s="50" t="s">
        <v>259</v>
      </c>
      <c r="C46" s="52">
        <f t="array" ref="C46">IFERROR(INDEX(Lestur!$A$2:$BG$51695,MATCH($B$5&amp;"*s.02*"&amp;IF($B$3=Item!$AP$2,Item!$AO$2,IF($B$3=Item!$AP$3,Item!AO3,$B$3))&amp;$B46,Lestur!$A$2:$A$53022&amp;Lestur!$C$2:$C$53022&amp;Lestur!$B$2:$B$53022&amp;Lestur!$E$2:$E$53022,0),MATCH(C$10,Lestur!$A$1:$BG$1,0)),"")</f>
        <v>0</v>
      </c>
    </row>
    <row r="47" spans="1:3" x14ac:dyDescent="0.25">
      <c r="A47" s="50" t="str">
        <f>IF(Efnisyfirlit!$E$2="Íslenska",Item!E41,Item!D41)</f>
        <v xml:space="preserve">    Kröfur vegna vátryggingastarfsemi og á vátryggingamiðlara</v>
      </c>
      <c r="B47" s="50" t="s">
        <v>260</v>
      </c>
      <c r="C47" s="52">
        <f t="array" ref="C47">IFERROR(INDEX(Lestur!$A$2:$BG$51695,MATCH($B$5&amp;"*s.02*"&amp;IF($B$3=Item!$AP$2,Item!$AO$2,IF($B$3=Item!$AP$3,Item!AO3,$B$3))&amp;$B47,Lestur!$A$2:$A$53022&amp;Lestur!$C$2:$C$53022&amp;Lestur!$B$2:$B$53022&amp;Lestur!$E$2:$E$53022,0),MATCH(C$10,Lestur!$A$1:$BG$1,0)),"")</f>
        <v>23448468415.52</v>
      </c>
    </row>
    <row r="48" spans="1:3" x14ac:dyDescent="0.25">
      <c r="A48" s="50" t="str">
        <f>IF(Efnisyfirlit!$E$2="Íslenska",Item!E42,Item!D42)</f>
        <v xml:space="preserve">    Kröfur á endurtryggjendur</v>
      </c>
      <c r="B48" s="50" t="s">
        <v>261</v>
      </c>
      <c r="C48" s="52">
        <f t="array" ref="C48">IFERROR(INDEX(Lestur!$A$2:$BG$51695,MATCH($B$5&amp;"*s.02*"&amp;IF($B$3=Item!$AP$2,Item!$AO$2,IF($B$3=Item!$AP$3,Item!AO3,$B$3))&amp;$B48,Lestur!$A$2:$A$53022&amp;Lestur!$C$2:$C$53022&amp;Lestur!$B$2:$B$53022&amp;Lestur!$E$2:$E$53022,0),MATCH(C$10,Lestur!$A$1:$BG$1,0)),"")</f>
        <v>97776024</v>
      </c>
    </row>
    <row r="49" spans="1:4" x14ac:dyDescent="0.25">
      <c r="A49" s="50" t="str">
        <f>IF(Efnisyfirlit!$E$2="Íslenska",Item!E43,Item!D43)</f>
        <v xml:space="preserve">    Viðskiptakröfur</v>
      </c>
      <c r="B49" s="50" t="s">
        <v>262</v>
      </c>
      <c r="C49" s="52">
        <f t="array" ref="C49">IFERROR(INDEX(Lestur!$A$2:$BG$51695,MATCH($B$5&amp;"*s.02*"&amp;IF($B$3=Item!$AP$2,Item!$AO$2,IF($B$3=Item!$AP$3,Item!AO3,$B$3))&amp;$B49,Lestur!$A$2:$A$53022&amp;Lestur!$C$2:$C$53022&amp;Lestur!$B$2:$B$53022&amp;Lestur!$E$2:$E$53022,0),MATCH(C$10,Lestur!$A$1:$BG$1,0)),"")</f>
        <v>835732877</v>
      </c>
    </row>
    <row r="50" spans="1:4" x14ac:dyDescent="0.25">
      <c r="A50" s="50" t="str">
        <f>IF(Efnisyfirlit!$E$2="Íslenska",Item!E44,Item!D44)</f>
        <v xml:space="preserve">    Eigin hlutir</v>
      </c>
      <c r="B50" s="50" t="s">
        <v>263</v>
      </c>
      <c r="C50" s="52">
        <f t="array" ref="C50">IFERROR(INDEX(Lestur!$A$2:$BG$51695,MATCH($B$5&amp;"*s.02*"&amp;IF($B$3=Item!$AP$2,Item!$AO$2,IF($B$3=Item!$AP$3,Item!AO3,$B$3))&amp;$B50,Lestur!$A$2:$A$53022&amp;Lestur!$C$2:$C$53022&amp;Lestur!$B$2:$B$53022&amp;Lestur!$E$2:$E$53022,0),MATCH(C$10,Lestur!$A$1:$BG$1,0)),"")</f>
        <v>967361727.29999995</v>
      </c>
    </row>
    <row r="51" spans="1:4" x14ac:dyDescent="0.25">
      <c r="A51" s="50" t="str">
        <f>IF(Efnisyfirlit!$E$2="Íslenska",Item!E45,Item!D45)</f>
        <v xml:space="preserve">    Óinngreitt eigið fé</v>
      </c>
      <c r="B51" s="50" t="s">
        <v>55</v>
      </c>
      <c r="C51" s="52">
        <f t="array" ref="C51">IFERROR(INDEX(Lestur!$A$2:$BG$51695,MATCH($B$5&amp;"*s.02*"&amp;IF($B$3=Item!$AP$2,Item!$AO$2,IF($B$3=Item!$AP$3,Item!AO3,$B$3))&amp;$B51,Lestur!$A$2:$A$53022&amp;Lestur!$C$2:$C$53022&amp;Lestur!$B$2:$B$53022&amp;Lestur!$E$2:$E$53022,0),MATCH(C$10,Lestur!$A$1:$BG$1,0)),"")</f>
        <v>0</v>
      </c>
    </row>
    <row r="52" spans="1:4" x14ac:dyDescent="0.25">
      <c r="A52" s="50" t="str">
        <f>IF(Efnisyfirlit!$E$2="Íslenska",Item!E46,Item!D46)</f>
        <v xml:space="preserve">    Lausafé og ígildi lausafjár</v>
      </c>
      <c r="B52" s="50" t="s">
        <v>54</v>
      </c>
      <c r="C52" s="52">
        <f t="array" ref="C52">IFERROR(INDEX(Lestur!$A$2:$BG$51695,MATCH($B$5&amp;"*s.02*"&amp;IF($B$3=Item!$AP$2,Item!$AO$2,IF($B$3=Item!$AP$3,Item!AO3,$B$3))&amp;$B52,Lestur!$A$2:$A$53022&amp;Lestur!$C$2:$C$53022&amp;Lestur!$B$2:$B$53022&amp;Lestur!$E$2:$E$53022,0),MATCH(C$10,Lestur!$A$1:$BG$1,0)),"")</f>
        <v>6629140028.6800003</v>
      </c>
    </row>
    <row r="53" spans="1:4" x14ac:dyDescent="0.25">
      <c r="A53" s="50" t="str">
        <f>IF(Efnisyfirlit!$E$2="Íslenska",Item!E47,Item!D47)</f>
        <v xml:space="preserve">    Aðrar eignir</v>
      </c>
      <c r="B53" s="50" t="s">
        <v>53</v>
      </c>
      <c r="C53" s="52">
        <f t="array" ref="C53">IFERROR(INDEX(Lestur!$A$2:$BG$51695,MATCH($B$5&amp;"*s.02*"&amp;IF($B$3=Item!$AP$2,Item!$AO$2,IF($B$3=Item!$AP$3,Item!AO3,$B$3))&amp;$B53,Lestur!$A$2:$A$53022&amp;Lestur!$C$2:$C$53022&amp;Lestur!$B$2:$B$53022&amp;Lestur!$E$2:$E$53022,0),MATCH(C$10,Lestur!$A$1:$BG$1,0)),"")</f>
        <v>1774898027.6199999</v>
      </c>
    </row>
    <row r="54" spans="1:4" x14ac:dyDescent="0.25">
      <c r="A54" s="50" t="str">
        <f>IF(Efnisyfirlit!$E$2="Íslenska",Item!E48,Item!D48)</f>
        <v xml:space="preserve">    Eignir samtals</v>
      </c>
      <c r="B54" s="50" t="s">
        <v>50</v>
      </c>
      <c r="C54" s="53">
        <f t="array" ref="C54">IFERROR(INDEX(Lestur!$A$2:$BG$51695,MATCH($B$5&amp;"*s.02*"&amp;IF($B$3=Item!$AP$2,Item!$AO$2,IF($B$3=Item!$AP$3,Item!AO3,$B$3))&amp;$B54,Lestur!$A$2:$A$53022&amp;Lestur!$C$2:$C$53022&amp;Lestur!$B$2:$B$53022&amp;Lestur!$E$2:$E$53022,0),MATCH(C$10,Lestur!$A$1:$BG$1,0)),"")</f>
        <v>152651403061.92001</v>
      </c>
      <c r="D54" s="31"/>
    </row>
    <row r="55" spans="1:4" x14ac:dyDescent="0.25">
      <c r="A55" s="50" t="str">
        <f>IF(Efnisyfirlit!$E$2="Íslenska",Item!E49,Item!D49)</f>
        <v xml:space="preserve">Skuldir </v>
      </c>
      <c r="B55" s="50"/>
      <c r="C55" s="51"/>
    </row>
    <row r="56" spans="1:4" x14ac:dyDescent="0.25">
      <c r="A56" s="50" t="str">
        <f>IF(Efnisyfirlit!$E$2="Íslenska",Item!E50,Item!D50)</f>
        <v xml:space="preserve">    Vátryggingaskuld - skaðatryggingar</v>
      </c>
      <c r="B56" s="50" t="s">
        <v>264</v>
      </c>
      <c r="C56" s="53">
        <f t="array" ref="C56">IFERROR(INDEX(Lestur!$A$2:$BG$51695,MATCH($B$5&amp;"*s.02*"&amp;IF($B$3=Item!$AP$2,Item!$AO$2,IF($B$3=Item!$AP$3,Item!AO3,$B$3))&amp;$B56,Lestur!$A$2:$A$53022&amp;Lestur!$C$2:$C$53022&amp;Lestur!$B$2:$B$53022&amp;Lestur!$E$2:$E$53022,0),MATCH(C$10,Lestur!$A$1:$BG$1,0)),"")</f>
        <v>87900807288.149994</v>
      </c>
    </row>
    <row r="57" spans="1:4" x14ac:dyDescent="0.25">
      <c r="A57" s="50" t="str">
        <f>IF(Efnisyfirlit!$E$2="Íslenska",Item!E51,Item!D51)</f>
        <v xml:space="preserve">        Vátryggingaskuld - skaðatryggingar (án heilsutrygginga)</v>
      </c>
      <c r="B57" s="50" t="s">
        <v>265</v>
      </c>
      <c r="C57" s="53">
        <f t="array" ref="C57">IFERROR(INDEX(Lestur!$A$2:$BG$51695,MATCH($B$5&amp;"*s.02*"&amp;IF($B$3=Item!$AP$2,Item!$AO$2,IF($B$3=Item!$AP$3,Item!AO3,$B$3))&amp;$B57,Lestur!$A$2:$A$53022&amp;Lestur!$C$2:$C$53022&amp;Lestur!$B$2:$B$53022&amp;Lestur!$E$2:$E$53022,0),MATCH(C$10,Lestur!$A$1:$BG$1,0)),"")</f>
        <v>74423260242.550003</v>
      </c>
    </row>
    <row r="58" spans="1:4" ht="30" x14ac:dyDescent="0.25">
      <c r="A58" s="50" t="str">
        <f>IF(Efnisyfirlit!$E$2="Íslenska",Item!E52,Item!D52)</f>
        <v xml:space="preserve">            Vátryggingaskuld reiknuð á grundvelli markaðsverðs á fjármálagerninga</v>
      </c>
      <c r="B58" s="50" t="s">
        <v>266</v>
      </c>
      <c r="C58" s="52">
        <f t="array" ref="C58">IFERROR(INDEX(Lestur!$A$2:$BG$51695,MATCH($B$5&amp;"*s.02*"&amp;IF($B$3=Item!$AP$2,Item!$AO$2,IF($B$3=Item!$AP$3,Item!AO3,$B$3))&amp;$B58,Lestur!$A$2:$A$53022&amp;Lestur!$C$2:$C$53022&amp;Lestur!$B$2:$B$53022&amp;Lestur!$E$2:$E$53022,0),MATCH(C$10,Lestur!$A$1:$BG$1,0)),"")</f>
        <v>0</v>
      </c>
    </row>
    <row r="59" spans="1:4" x14ac:dyDescent="0.25">
      <c r="A59" s="50" t="str">
        <f>IF(Efnisyfirlit!$E$2="Íslenska",Item!E53,Item!D53)</f>
        <v xml:space="preserve">            Besta mat</v>
      </c>
      <c r="B59" s="50" t="s">
        <v>267</v>
      </c>
      <c r="C59" s="52">
        <f t="array" ref="C59">IFERROR(INDEX(Lestur!$A$2:$BG$51695,MATCH($B$5&amp;"*s.02*"&amp;IF($B$3=Item!$AP$2,Item!$AO$2,IF($B$3=Item!$AP$3,Item!AO3,$B$3))&amp;$B59,Lestur!$A$2:$A$53022&amp;Lestur!$C$2:$C$53022&amp;Lestur!$B$2:$B$53022&amp;Lestur!$E$2:$E$53022,0),MATCH(C$10,Lestur!$A$1:$BG$1,0)),"")</f>
        <v>72196384815.210007</v>
      </c>
    </row>
    <row r="60" spans="1:4" x14ac:dyDescent="0.25">
      <c r="A60" s="50" t="str">
        <f>IF(Efnisyfirlit!$E$2="Íslenska",Item!E54,Item!D54)</f>
        <v xml:space="preserve">            Áhættuálag</v>
      </c>
      <c r="B60" s="50" t="s">
        <v>37</v>
      </c>
      <c r="C60" s="52">
        <f t="array" ref="C60">IFERROR(INDEX(Lestur!$A$2:$BG$51695,MATCH($B$5&amp;"*s.02*"&amp;IF($B$3=Item!$AP$2,Item!$AO$2,IF($B$3=Item!$AP$3,Item!AO3,$B$3))&amp;$B60,Lestur!$A$2:$A$53022&amp;Lestur!$C$2:$C$53022&amp;Lestur!$B$2:$B$53022&amp;Lestur!$E$2:$E$53022,0),MATCH(C$10,Lestur!$A$1:$BG$1,0)),"")</f>
        <v>2226875427.3400002</v>
      </c>
    </row>
    <row r="61" spans="1:4" ht="30" x14ac:dyDescent="0.25">
      <c r="A61" s="50" t="str">
        <f>IF(Efnisyfirlit!$E$2="Íslenska",Item!E55,Item!D55)</f>
        <v xml:space="preserve">        Vátryggingaskuld - heilsutryggingar (sem starfræktar eru á svipuðum tæknilegum grunni og skaðatryggingar)</v>
      </c>
      <c r="B61" s="50" t="s">
        <v>268</v>
      </c>
      <c r="C61" s="53">
        <f t="array" ref="C61">IFERROR(INDEX(Lestur!$A$2:$BG$51695,MATCH($B$5&amp;"*s.02*"&amp;IF($B$3=Item!$AP$2,Item!$AO$2,IF($B$3=Item!$AP$3,Item!AO3,$B$3))&amp;$B61,Lestur!$A$2:$A$53022&amp;Lestur!$C$2:$C$53022&amp;Lestur!$B$2:$B$53022&amp;Lestur!$E$2:$E$53022,0),MATCH(C$10,Lestur!$A$1:$BG$1,0)),"")</f>
        <v>13477547045.6</v>
      </c>
    </row>
    <row r="62" spans="1:4" ht="30" x14ac:dyDescent="0.25">
      <c r="A62" s="50" t="str">
        <f>IF(Efnisyfirlit!$E$2="Íslenska",Item!E56,Item!D56)</f>
        <v xml:space="preserve">            Vátryggingaskuld reiknuð á grundvelli markaðsverðs á fjármálagerninga</v>
      </c>
      <c r="B62" s="50" t="s">
        <v>269</v>
      </c>
      <c r="C62" s="52">
        <f t="array" ref="C62">IFERROR(INDEX(Lestur!$A$2:$BG$51695,MATCH($B$5&amp;"*s.02*"&amp;IF($B$3=Item!$AP$2,Item!$AO$2,IF($B$3=Item!$AP$3,Item!AO3,$B$3))&amp;$B62,Lestur!$A$2:$A$53022&amp;Lestur!$C$2:$C$53022&amp;Lestur!$B$2:$B$53022&amp;Lestur!$E$2:$E$53022,0),MATCH(C$10,Lestur!$A$1:$BG$1,0)),"")</f>
        <v>0</v>
      </c>
    </row>
    <row r="63" spans="1:4" x14ac:dyDescent="0.25">
      <c r="A63" s="50" t="str">
        <f>IF(Efnisyfirlit!$E$2="Íslenska",Item!E57,Item!D57)</f>
        <v xml:space="preserve">            Besta mat</v>
      </c>
      <c r="B63" s="50" t="s">
        <v>270</v>
      </c>
      <c r="C63" s="52">
        <f t="array" ref="C63">IFERROR(INDEX(Lestur!$A$2:$BG$51695,MATCH($B$5&amp;"*s.02*"&amp;IF($B$3=Item!$AP$2,Item!$AO$2,IF($B$3=Item!$AP$3,Item!AO3,$B$3))&amp;$B63,Lestur!$A$2:$A$53022&amp;Lestur!$C$2:$C$53022&amp;Lestur!$B$2:$B$53022&amp;Lestur!$E$2:$E$53022,0),MATCH(C$10,Lestur!$A$1:$BG$1,0)),"")</f>
        <v>13018638357.139999</v>
      </c>
    </row>
    <row r="64" spans="1:4" x14ac:dyDescent="0.25">
      <c r="A64" s="50" t="str">
        <f>IF(Efnisyfirlit!$E$2="Íslenska",Item!E58,Item!D58)</f>
        <v xml:space="preserve">            Áhættuálag</v>
      </c>
      <c r="B64" s="50" t="s">
        <v>271</v>
      </c>
      <c r="C64" s="52">
        <f t="array" ref="C64">IFERROR(INDEX(Lestur!$A$2:$BG$51695,MATCH($B$5&amp;"*s.02*"&amp;IF($B$3=Item!$AP$2,Item!$AO$2,IF($B$3=Item!$AP$3,Item!AO3,$B$3))&amp;$B64,Lestur!$A$2:$A$53022&amp;Lestur!$C$2:$C$53022&amp;Lestur!$B$2:$B$53022&amp;Lestur!$E$2:$E$53022,0),MATCH(C$10,Lestur!$A$1:$BG$1,0)),"")</f>
        <v>458908688.45999998</v>
      </c>
    </row>
    <row r="65" spans="1:3" x14ac:dyDescent="0.25">
      <c r="A65" s="50" t="str">
        <f>IF(Efnisyfirlit!$E$2="Íslenska",Item!E59,Item!D59)</f>
        <v xml:space="preserve">    Vátryggingaskuld - líftryggingar (án söfnunartrygginga)</v>
      </c>
      <c r="B65" s="50" t="s">
        <v>272</v>
      </c>
      <c r="C65" s="53">
        <f t="array" ref="C65">IFERROR(INDEX(Lestur!$A$2:$BG$51695,MATCH($B$5&amp;"*s.02*"&amp;IF($B$3=Item!$AP$2,Item!$AO$2,IF($B$3=Item!$AP$3,Item!AO3,$B$3))&amp;$B65,Lestur!$A$2:$A$53022&amp;Lestur!$C$2:$C$53022&amp;Lestur!$B$2:$B$53022&amp;Lestur!$E$2:$E$53022,0),MATCH(C$10,Lestur!$A$1:$BG$1,0)),"")</f>
        <v>0</v>
      </c>
    </row>
    <row r="66" spans="1:3" ht="30" x14ac:dyDescent="0.25">
      <c r="A66" s="50" t="str">
        <f>IF(Efnisyfirlit!$E$2="Íslenska",Item!E60,Item!D60)</f>
        <v xml:space="preserve">        Vátryggingaskuld - heilsutryggingar (sem starfræktar eru á svipuðum tæknilegum grunni og líftryggingar)</v>
      </c>
      <c r="B66" s="50" t="s">
        <v>131</v>
      </c>
      <c r="C66" s="53">
        <f t="array" ref="C66">IFERROR(INDEX(Lestur!$A$2:$BG$51695,MATCH($B$5&amp;"*s.02*"&amp;IF($B$3=Item!$AP$2,Item!$AO$2,IF($B$3=Item!$AP$3,Item!AO3,$B$3))&amp;$B66,Lestur!$A$2:$A$53022&amp;Lestur!$C$2:$C$53022&amp;Lestur!$B$2:$B$53022&amp;Lestur!$E$2:$E$53022,0),MATCH(C$10,Lestur!$A$1:$BG$1,0)),"")</f>
        <v>0</v>
      </c>
    </row>
    <row r="67" spans="1:3" ht="30" x14ac:dyDescent="0.25">
      <c r="A67" s="50" t="str">
        <f>IF(Efnisyfirlit!$E$2="Íslenska",Item!E61,Item!D61)</f>
        <v xml:space="preserve">            Vátryggingaskuld reiknuð á grundvelli markaðsverðs á fjármálagerninga</v>
      </c>
      <c r="B67" s="50" t="s">
        <v>116</v>
      </c>
      <c r="C67" s="53">
        <f t="array" ref="C67">IFERROR(INDEX(Lestur!$A$2:$BG$51695,MATCH($B$5&amp;"*s.02*"&amp;IF($B$3=Item!$AP$2,Item!$AO$2,IF($B$3=Item!$AP$3,Item!AO3,$B$3))&amp;$B67,Lestur!$A$2:$A$53022&amp;Lestur!$C$2:$C$53022&amp;Lestur!$B$2:$B$53022&amp;Lestur!$E$2:$E$53022,0),MATCH(C$10,Lestur!$A$1:$BG$1,0)),"")</f>
        <v>0</v>
      </c>
    </row>
    <row r="68" spans="1:3" x14ac:dyDescent="0.25">
      <c r="A68" s="50" t="str">
        <f>IF(Efnisyfirlit!$E$2="Íslenska",Item!E62,Item!D62)</f>
        <v xml:space="preserve">            Besta mat</v>
      </c>
      <c r="B68" s="50" t="s">
        <v>117</v>
      </c>
      <c r="C68" s="52">
        <f t="array" ref="C68">IFERROR(INDEX(Lestur!$A$2:$BG$51695,MATCH($B$5&amp;"*s.02*"&amp;IF($B$3=Item!$AP$2,Item!$AO$2,IF($B$3=Item!$AP$3,Item!AO3,$B$3))&amp;$B68,Lestur!$A$2:$A$53022&amp;Lestur!$C$2:$C$53022&amp;Lestur!$B$2:$B$53022&amp;Lestur!$E$2:$E$53022,0),MATCH(C$10,Lestur!$A$1:$BG$1,0)),"")</f>
        <v>0</v>
      </c>
    </row>
    <row r="69" spans="1:3" x14ac:dyDescent="0.25">
      <c r="A69" s="50" t="str">
        <f>IF(Efnisyfirlit!$E$2="Íslenska",Item!E63,Item!D63)</f>
        <v xml:space="preserve">            Áhættuálag</v>
      </c>
      <c r="B69" s="50" t="s">
        <v>118</v>
      </c>
      <c r="C69" s="52">
        <f t="array" ref="C69">IFERROR(INDEX(Lestur!$A$2:$BG$51695,MATCH($B$5&amp;"*s.02*"&amp;IF($B$3=Item!$AP$2,Item!$AO$2,IF($B$3=Item!$AP$3,Item!AO3,$B$3))&amp;$B69,Lestur!$A$2:$A$53022&amp;Lestur!$C$2:$C$53022&amp;Lestur!$B$2:$B$53022&amp;Lestur!$E$2:$E$53022,0),MATCH(C$10,Lestur!$A$1:$BG$1,0)),"")</f>
        <v>0</v>
      </c>
    </row>
    <row r="70" spans="1:3" ht="30" x14ac:dyDescent="0.25">
      <c r="A70" s="50" t="str">
        <f>IF(Efnisyfirlit!$E$2="Íslenska",Item!E64,Item!D64)</f>
        <v xml:space="preserve">    Vátryggingaskuld - líftryggingar (án heilsu- og  söfnunartrygginga)</v>
      </c>
      <c r="B70" s="50" t="s">
        <v>273</v>
      </c>
      <c r="C70" s="53">
        <f t="array" ref="C70">IFERROR(INDEX(Lestur!$A$2:$BG$51695,MATCH($B$5&amp;"*s.02*"&amp;IF($B$3=Item!$AP$2,Item!$AO$2,IF($B$3=Item!$AP$3,Item!AO3,$B$3))&amp;$B70,Lestur!$A$2:$A$53022&amp;Lestur!$C$2:$C$53022&amp;Lestur!$B$2:$B$53022&amp;Lestur!$E$2:$E$53022,0),MATCH(C$10,Lestur!$A$1:$BG$1,0)),"")</f>
        <v>0</v>
      </c>
    </row>
    <row r="71" spans="1:3" ht="30" x14ac:dyDescent="0.25">
      <c r="A71" s="50" t="str">
        <f>IF(Efnisyfirlit!$E$2="Íslenska",Item!E65,Item!D65)</f>
        <v xml:space="preserve">            Vátryggingaskuld reiknuð á grundvelli markaðsverðs á fjármálagerninga</v>
      </c>
      <c r="B71" s="50" t="s">
        <v>274</v>
      </c>
      <c r="C71" s="52">
        <f t="array" ref="C71">IFERROR(INDEX(Lestur!$A$2:$BG$51695,MATCH($B$5&amp;"*s.02*"&amp;IF($B$3=Item!$AP$2,Item!$AO$2,IF($B$3=Item!$AP$3,Item!AO3,$B$3))&amp;$B71,Lestur!$A$2:$A$53022&amp;Lestur!$C$2:$C$53022&amp;Lestur!$B$2:$B$53022&amp;Lestur!$E$2:$E$53022,0),MATCH(C$10,Lestur!$A$1:$BG$1,0)),"")</f>
        <v>0</v>
      </c>
    </row>
    <row r="72" spans="1:3" x14ac:dyDescent="0.25">
      <c r="A72" s="50" t="str">
        <f>IF(Efnisyfirlit!$E$2="Íslenska",Item!E66,Item!D66)</f>
        <v xml:space="preserve">            Besta mat</v>
      </c>
      <c r="B72" s="50" t="s">
        <v>275</v>
      </c>
      <c r="C72" s="52">
        <f t="array" ref="C72">IFERROR(INDEX(Lestur!$A$2:$BG$51695,MATCH($B$5&amp;"*s.02*"&amp;IF($B$3=Item!$AP$2,Item!$AO$2,IF($B$3=Item!$AP$3,Item!AO3,$B$3))&amp;$B72,Lestur!$A$2:$A$53022&amp;Lestur!$C$2:$C$53022&amp;Lestur!$B$2:$B$53022&amp;Lestur!$E$2:$E$53022,0),MATCH(C$10,Lestur!$A$1:$BG$1,0)),"")</f>
        <v>0</v>
      </c>
    </row>
    <row r="73" spans="1:3" x14ac:dyDescent="0.25">
      <c r="A73" s="50" t="str">
        <f>IF(Efnisyfirlit!$E$2="Íslenska",Item!E67,Item!D67)</f>
        <v xml:space="preserve">            Áhættuálag</v>
      </c>
      <c r="B73" s="50" t="s">
        <v>276</v>
      </c>
      <c r="C73" s="52">
        <f t="array" ref="C73">IFERROR(INDEX(Lestur!$A$2:$BG$51695,MATCH($B$5&amp;"*s.02*"&amp;IF($B$3=Item!$AP$2,Item!$AO$2,IF($B$3=Item!$AP$3,Item!AO3,$B$3))&amp;$B73,Lestur!$A$2:$A$53022&amp;Lestur!$C$2:$C$53022&amp;Lestur!$B$2:$B$53022&amp;Lestur!$E$2:$E$53022,0),MATCH(C$10,Lestur!$A$1:$BG$1,0)),"")</f>
        <v>0</v>
      </c>
    </row>
    <row r="74" spans="1:3" x14ac:dyDescent="0.25">
      <c r="A74" s="50" t="str">
        <f>IF(Efnisyfirlit!$E$2="Íslenska",Item!E68,Item!D68)</f>
        <v xml:space="preserve">    Vátryggingaskuld - söfnunartryggingar</v>
      </c>
      <c r="B74" s="50" t="s">
        <v>277</v>
      </c>
      <c r="C74" s="53">
        <f t="array" ref="C74">IFERROR(INDEX(Lestur!$A$2:$BG$51695,MATCH($B$5&amp;"*s.02*"&amp;IF($B$3=Item!$AP$2,Item!$AO$2,IF($B$3=Item!$AP$3,Item!AO3,$B$3))&amp;$B74,Lestur!$A$2:$A$53022&amp;Lestur!$C$2:$C$53022&amp;Lestur!$B$2:$B$53022&amp;Lestur!$E$2:$E$53022,0),MATCH(C$10,Lestur!$A$1:$BG$1,0)),"")</f>
        <v>0</v>
      </c>
    </row>
    <row r="75" spans="1:3" ht="30" x14ac:dyDescent="0.25">
      <c r="A75" s="50" t="str">
        <f>IF(Efnisyfirlit!$E$2="Íslenska",Item!E69,Item!D69)</f>
        <v xml:space="preserve">            Vátryggingaskuld reiknuð á grundvelli markaðsverðs á fjármálagerninga</v>
      </c>
      <c r="B75" s="50" t="s">
        <v>119</v>
      </c>
      <c r="C75" s="52">
        <f t="array" ref="C75">IFERROR(INDEX(Lestur!$A$2:$BG$51695,MATCH($B$5&amp;"*s.02*"&amp;IF($B$3=Item!$AP$2,Item!$AO$2,IF($B$3=Item!$AP$3,Item!AO3,$B$3))&amp;$B75,Lestur!$A$2:$A$53022&amp;Lestur!$C$2:$C$53022&amp;Lestur!$B$2:$B$53022&amp;Lestur!$E$2:$E$53022,0),MATCH(C$10,Lestur!$A$1:$BG$1,0)),"")</f>
        <v>0</v>
      </c>
    </row>
    <row r="76" spans="1:3" x14ac:dyDescent="0.25">
      <c r="A76" s="50" t="str">
        <f>IF(Efnisyfirlit!$E$2="Íslenska",Item!E70,Item!D70)</f>
        <v xml:space="preserve">            Besta mat</v>
      </c>
      <c r="B76" s="50" t="s">
        <v>120</v>
      </c>
      <c r="C76" s="52">
        <f t="array" ref="C76">IFERROR(INDEX(Lestur!$A$2:$BG$51695,MATCH($B$5&amp;"*s.02*"&amp;IF($B$3=Item!$AP$2,Item!$AO$2,IF($B$3=Item!$AP$3,Item!AO3,$B$3))&amp;$B76,Lestur!$A$2:$A$53022&amp;Lestur!$C$2:$C$53022&amp;Lestur!$B$2:$B$53022&amp;Lestur!$E$2:$E$53022,0),MATCH(C$10,Lestur!$A$1:$BG$1,0)),"")</f>
        <v>0</v>
      </c>
    </row>
    <row r="77" spans="1:3" x14ac:dyDescent="0.25">
      <c r="A77" s="50" t="str">
        <f>IF(Efnisyfirlit!$E$2="Íslenska",Item!E71,Item!D71)</f>
        <v xml:space="preserve">            Áhættuálag</v>
      </c>
      <c r="B77" s="50" t="s">
        <v>121</v>
      </c>
      <c r="C77" s="52">
        <f t="array" ref="C77">IFERROR(INDEX(Lestur!$A$2:$BG$51695,MATCH($B$5&amp;"*s.02*"&amp;IF($B$3=Item!$AP$2,Item!$AO$2,IF($B$3=Item!$AP$3,Item!AO3,$B$3))&amp;$B77,Lestur!$A$2:$A$53022&amp;Lestur!$C$2:$C$53022&amp;Lestur!$B$2:$B$53022&amp;Lestur!$E$2:$E$53022,0),MATCH(C$10,Lestur!$A$1:$BG$1,0)),"")</f>
        <v>0</v>
      </c>
    </row>
    <row r="78" spans="1:3" x14ac:dyDescent="0.25">
      <c r="A78" s="50" t="str">
        <f>IF(Efnisyfirlit!$E$2="Íslenska",Item!E72,Item!D72)</f>
        <v xml:space="preserve">    Önnur vátryggingaskuld</v>
      </c>
      <c r="B78" s="50" t="s">
        <v>122</v>
      </c>
      <c r="C78" s="51"/>
    </row>
    <row r="79" spans="1:3" x14ac:dyDescent="0.25">
      <c r="A79" s="50" t="str">
        <f>IF(Efnisyfirlit!$E$2="Íslenska",Item!E73,Item!D73)</f>
        <v xml:space="preserve">    Skilyrtar eða óvissar skuldbindingar</v>
      </c>
      <c r="B79" s="50" t="s">
        <v>123</v>
      </c>
      <c r="C79" s="52">
        <f t="array" ref="C79">IFERROR(INDEX(Lestur!$A$2:$BG$51695,MATCH($B$5&amp;"*s.02*"&amp;IF($B$3=Item!$AP$2,Item!$AO$2,IF($B$3=Item!$AP$3,Item!AO3,$B$3))&amp;$B79,Lestur!$A$2:$A$53022&amp;Lestur!$C$2:$C$53022&amp;Lestur!$B$2:$B$53022&amp;Lestur!$E$2:$E$53022,0),MATCH(C$10,Lestur!$A$1:$BG$1,0)),"")</f>
        <v>0</v>
      </c>
    </row>
    <row r="80" spans="1:3" x14ac:dyDescent="0.25">
      <c r="A80" s="50" t="str">
        <f>IF(Efnisyfirlit!$E$2="Íslenska",Item!E74,Item!D74)</f>
        <v xml:space="preserve">    Aðrar skuldbindingar</v>
      </c>
      <c r="B80" s="50" t="s">
        <v>278</v>
      </c>
      <c r="C80" s="52">
        <f t="array" ref="C80">IFERROR(INDEX(Lestur!$A$2:$BG$51695,MATCH($B$5&amp;"*s.02*"&amp;IF($B$3=Item!$AP$2,Item!$AO$2,IF($B$3=Item!$AP$3,Item!AO3,$B$3))&amp;$B80,Lestur!$A$2:$A$53022&amp;Lestur!$C$2:$C$53022&amp;Lestur!$B$2:$B$53022&amp;Lestur!$E$2:$E$53022,0),MATCH(C$10,Lestur!$A$1:$BG$1,0)),"")</f>
        <v>482407994</v>
      </c>
    </row>
    <row r="81" spans="1:3" x14ac:dyDescent="0.25">
      <c r="A81" s="50" t="str">
        <f>IF(Efnisyfirlit!$E$2="Íslenska",Item!E75,Item!D75)</f>
        <v xml:space="preserve">    Lífeyrisskuldbindingar</v>
      </c>
      <c r="B81" s="50" t="s">
        <v>279</v>
      </c>
      <c r="C81" s="52">
        <f t="array" ref="C81">IFERROR(INDEX(Lestur!$A$2:$BG$51695,MATCH($B$5&amp;"*s.02*"&amp;IF($B$3=Item!$AP$2,Item!$AO$2,IF($B$3=Item!$AP$3,Item!AO3,$B$3))&amp;$B81,Lestur!$A$2:$A$53022&amp;Lestur!$C$2:$C$53022&amp;Lestur!$B$2:$B$53022&amp;Lestur!$E$2:$E$53022,0),MATCH(C$10,Lestur!$A$1:$BG$1,0)),"")</f>
        <v>0</v>
      </c>
    </row>
    <row r="82" spans="1:3" x14ac:dyDescent="0.25">
      <c r="A82" s="50" t="str">
        <f>IF(Efnisyfirlit!$E$2="Íslenska",Item!E76,Item!D76)</f>
        <v xml:space="preserve">    Geymslufé frá endurtryggjendum</v>
      </c>
      <c r="B82" s="50" t="s">
        <v>280</v>
      </c>
      <c r="C82" s="52">
        <f t="array" ref="C82">IFERROR(INDEX(Lestur!$A$2:$BG$51695,MATCH($B$5&amp;"*s.02*"&amp;IF($B$3=Item!$AP$2,Item!$AO$2,IF($B$3=Item!$AP$3,Item!AO3,$B$3))&amp;$B82,Lestur!$A$2:$A$53022&amp;Lestur!$C$2:$C$53022&amp;Lestur!$B$2:$B$53022&amp;Lestur!$E$2:$E$53022,0),MATCH(C$10,Lestur!$A$1:$BG$1,0)),"")</f>
        <v>0</v>
      </c>
    </row>
    <row r="83" spans="1:3" x14ac:dyDescent="0.25">
      <c r="A83" s="50" t="str">
        <f>IF(Efnisyfirlit!$E$2="Íslenska",Item!E77,Item!D77)</f>
        <v xml:space="preserve">    Frestuð skattskuldbinding</v>
      </c>
      <c r="B83" s="50" t="s">
        <v>281</v>
      </c>
      <c r="C83" s="52">
        <f t="array" ref="C83">IFERROR(INDEX(Lestur!$A$2:$BG$51695,MATCH($B$5&amp;"*s.02*"&amp;IF($B$3=Item!$AP$2,Item!$AO$2,IF($B$3=Item!$AP$3,Item!AO3,$B$3))&amp;$B83,Lestur!$A$2:$A$53022&amp;Lestur!$C$2:$C$53022&amp;Lestur!$B$2:$B$53022&amp;Lestur!$E$2:$E$53022,0),MATCH(C$10,Lestur!$A$1:$BG$1,0)),"")</f>
        <v>118885260</v>
      </c>
    </row>
    <row r="84" spans="1:3" x14ac:dyDescent="0.25">
      <c r="A84" s="50" t="str">
        <f>IF(Efnisyfirlit!$E$2="Íslenska",Item!E78,Item!D78)</f>
        <v xml:space="preserve">    Afleiður</v>
      </c>
      <c r="B84" s="50" t="s">
        <v>282</v>
      </c>
      <c r="C84" s="52">
        <f t="array" ref="C84">IFERROR(INDEX(Lestur!$A$2:$BG$51695,MATCH($B$5&amp;"*s.02*"&amp;IF($B$3=Item!$AP$2,Item!$AO$2,IF($B$3=Item!$AP$3,Item!AO3,$B$3))&amp;$B84,Lestur!$A$2:$A$53022&amp;Lestur!$C$2:$C$53022&amp;Lestur!$B$2:$B$53022&amp;Lestur!$E$2:$E$53022,0),MATCH(C$10,Lestur!$A$1:$BG$1,0)),"")</f>
        <v>0</v>
      </c>
    </row>
    <row r="85" spans="1:3" x14ac:dyDescent="0.25">
      <c r="A85" s="50" t="str">
        <f>IF(Efnisyfirlit!$E$2="Íslenska",Item!E79,Item!D79)</f>
        <v xml:space="preserve">    Skuldir við lánastofnanir</v>
      </c>
      <c r="B85" s="50" t="s">
        <v>124</v>
      </c>
      <c r="C85" s="52">
        <f t="array" ref="C85">IFERROR(INDEX(Lestur!$A$2:$BG$51695,MATCH($B$5&amp;"*s.02*"&amp;IF($B$3=Item!$AP$2,Item!$AO$2,IF($B$3=Item!$AP$3,Item!AO3,$B$3))&amp;$B85,Lestur!$A$2:$A$53022&amp;Lestur!$C$2:$C$53022&amp;Lestur!$B$2:$B$53022&amp;Lestur!$E$2:$E$53022,0),MATCH(C$10,Lestur!$A$1:$BG$1,0)),"")</f>
        <v>0</v>
      </c>
    </row>
    <row r="86" spans="1:3" x14ac:dyDescent="0.25">
      <c r="A86" s="50" t="str">
        <f>IF(Efnisyfirlit!$E$2="Íslenska",Item!E80,Item!D80)</f>
        <v xml:space="preserve">    Fjárhagslegar skuldbindingar aðrar en skuldir við lánastofnanir</v>
      </c>
      <c r="B86" s="50" t="s">
        <v>125</v>
      </c>
      <c r="C86" s="52">
        <f t="array" ref="C86">IFERROR(INDEX(Lestur!$A$2:$BG$51695,MATCH($B$5&amp;"*s.02*"&amp;IF($B$3=Item!$AP$2,Item!$AO$2,IF($B$3=Item!$AP$3,Item!AO3,$B$3))&amp;$B86,Lestur!$A$2:$A$53022&amp;Lestur!$C$2:$C$53022&amp;Lestur!$B$2:$B$53022&amp;Lestur!$E$2:$E$53022,0),MATCH(C$10,Lestur!$A$1:$BG$1,0)),"")</f>
        <v>1486861754</v>
      </c>
    </row>
    <row r="87" spans="1:3" x14ac:dyDescent="0.25">
      <c r="A87" s="50" t="str">
        <f>IF(Efnisyfirlit!$E$2="Íslenska",Item!E81,Item!D81)</f>
        <v xml:space="preserve">    Skuldir vegna vátryggingastarfsemi eða vátryggingamiðlara</v>
      </c>
      <c r="B87" s="50" t="s">
        <v>126</v>
      </c>
      <c r="C87" s="52">
        <f t="array" ref="C87">IFERROR(INDEX(Lestur!$A$2:$BG$51695,MATCH($B$5&amp;"*s.02*"&amp;IF($B$3=Item!$AP$2,Item!$AO$2,IF($B$3=Item!$AP$3,Item!AO3,$B$3))&amp;$B87,Lestur!$A$2:$A$53022&amp;Lestur!$C$2:$C$53022&amp;Lestur!$B$2:$B$53022&amp;Lestur!$E$2:$E$53022,0),MATCH(C$10,Lestur!$A$1:$BG$1,0)),"")</f>
        <v>3126730435.0799999</v>
      </c>
    </row>
    <row r="88" spans="1:3" x14ac:dyDescent="0.25">
      <c r="A88" s="50" t="str">
        <f>IF(Efnisyfirlit!$E$2="Íslenska",Item!E82,Item!D82)</f>
        <v xml:space="preserve">    Skuldir vegna endurtrygginga</v>
      </c>
      <c r="B88" s="50" t="s">
        <v>127</v>
      </c>
      <c r="C88" s="52">
        <f t="array" ref="C88">IFERROR(INDEX(Lestur!$A$2:$BG$51695,MATCH($B$5&amp;"*s.02*"&amp;IF($B$3=Item!$AP$2,Item!$AO$2,IF($B$3=Item!$AP$3,Item!AO3,$B$3))&amp;$B88,Lestur!$A$2:$A$53022&amp;Lestur!$C$2:$C$53022&amp;Lestur!$B$2:$B$53022&amp;Lestur!$E$2:$E$53022,0),MATCH(C$10,Lestur!$A$1:$BG$1,0)),"")</f>
        <v>194129153.22</v>
      </c>
    </row>
    <row r="89" spans="1:3" x14ac:dyDescent="0.25">
      <c r="A89" s="50" t="str">
        <f>IF(Efnisyfirlit!$E$2="Íslenska",Item!E83,Item!D83)</f>
        <v xml:space="preserve">    Viðskiptaskuldir</v>
      </c>
      <c r="B89" s="50" t="s">
        <v>128</v>
      </c>
      <c r="C89" s="52">
        <f t="array" ref="C89">IFERROR(INDEX(Lestur!$A$2:$BG$51695,MATCH($B$5&amp;"*s.02*"&amp;IF($B$3=Item!$AP$2,Item!$AO$2,IF($B$3=Item!$AP$3,Item!AO3,$B$3))&amp;$B89,Lestur!$A$2:$A$53022&amp;Lestur!$C$2:$C$53022&amp;Lestur!$B$2:$B$53022&amp;Lestur!$E$2:$E$53022,0),MATCH(C$10,Lestur!$A$1:$BG$1,0)),"")</f>
        <v>1094326577.3699999</v>
      </c>
    </row>
    <row r="90" spans="1:3" x14ac:dyDescent="0.25">
      <c r="A90" s="50" t="str">
        <f>IF(Efnisyfirlit!$E$2="Íslenska",Item!E84,Item!D84)</f>
        <v xml:space="preserve">    Víkjandi skuldbindingar</v>
      </c>
      <c r="B90" s="50" t="s">
        <v>283</v>
      </c>
      <c r="C90" s="53">
        <f t="array" ref="C90">IFERROR(INDEX(Lestur!$A$2:$BG$51695,MATCH($B$5&amp;"*s.02*"&amp;IF($B$3=Item!$AP$2,Item!$AO$2,IF($B$3=Item!$AP$3,Item!AO3,$B$3))&amp;$B90,Lestur!$A$2:$A$53022&amp;Lestur!$C$2:$C$53022&amp;Lestur!$B$2:$B$53022&amp;Lestur!$E$2:$E$53022,0),MATCH(C$10,Lestur!$A$1:$BG$1,0)),"")</f>
        <v>4982317467</v>
      </c>
    </row>
    <row r="91" spans="1:3" x14ac:dyDescent="0.25">
      <c r="A91" s="50" t="str">
        <f>IF(Efnisyfirlit!$E$2="Íslenska",Item!E85,Item!D85)</f>
        <v xml:space="preserve">        Víkjandi skuldbindingar utan kjarnagjaldþols</v>
      </c>
      <c r="B91" s="50" t="s">
        <v>284</v>
      </c>
      <c r="C91" s="52">
        <f t="array" ref="C91">IFERROR(INDEX(Lestur!$A$2:$BG$51695,MATCH($B$5&amp;"*s.02*"&amp;IF($B$3=Item!$AP$2,Item!$AO$2,IF($B$3=Item!$AP$3,Item!AO3,$B$3))&amp;$B91,Lestur!$A$2:$A$53022&amp;Lestur!$C$2:$C$53022&amp;Lestur!$B$2:$B$53022&amp;Lestur!$E$2:$E$53022,0),MATCH(C$10,Lestur!$A$1:$BG$1,0)),"")</f>
        <v>0</v>
      </c>
    </row>
    <row r="92" spans="1:3" x14ac:dyDescent="0.25">
      <c r="A92" s="50" t="str">
        <f>IF(Efnisyfirlit!$E$2="Íslenska",Item!E86,Item!D86)</f>
        <v xml:space="preserve">        Víkjandi skuldbindingar í kjarnagjaldþoli</v>
      </c>
      <c r="B92" s="50" t="s">
        <v>285</v>
      </c>
      <c r="C92" s="52">
        <f t="array" ref="C92">IFERROR(INDEX(Lestur!$A$2:$BG$51695,MATCH($B$5&amp;"*s.02*"&amp;IF($B$3=Item!$AP$2,Item!$AO$2,IF($B$3=Item!$AP$3,Item!AO3,$B$3))&amp;$B92,Lestur!$A$2:$A$53022&amp;Lestur!$C$2:$C$53022&amp;Lestur!$B$2:$B$53022&amp;Lestur!$E$2:$E$53022,0),MATCH(C$10,Lestur!$A$1:$BG$1,0)),"")</f>
        <v>4982317467</v>
      </c>
    </row>
    <row r="93" spans="1:3" x14ac:dyDescent="0.25">
      <c r="A93" s="50" t="str">
        <f>IF(Efnisyfirlit!$E$2="Íslenska",Item!E87,Item!D87)</f>
        <v xml:space="preserve">    Aðrar skuldir</v>
      </c>
      <c r="B93" s="50" t="s">
        <v>286</v>
      </c>
      <c r="C93" s="52">
        <f t="array" ref="C93">IFERROR(INDEX(Lestur!$A$2:$BG$51695,MATCH($B$5&amp;"*s.02*"&amp;IF($B$3=Item!$AP$2,Item!$AO$2,IF($B$3=Item!$AP$3,Item!AO3,$B$3))&amp;$B93,Lestur!$A$2:$A$53022&amp;Lestur!$C$2:$C$53022&amp;Lestur!$B$2:$B$53022&amp;Lestur!$E$2:$E$53022,0),MATCH(C$10,Lestur!$A$1:$BG$1,0)),"")</f>
        <v>1923772090.3</v>
      </c>
    </row>
    <row r="94" spans="1:3" x14ac:dyDescent="0.25">
      <c r="A94" s="50" t="str">
        <f>IF(Efnisyfirlit!$E$2="Íslenska",Item!E88,Item!D88)</f>
        <v xml:space="preserve">    Skuldir samtals</v>
      </c>
      <c r="B94" s="50" t="s">
        <v>129</v>
      </c>
      <c r="C94" s="53">
        <f t="array" ref="C94">IFERROR(INDEX(Lestur!$A$2:$BG$51695,MATCH($B$5&amp;"*s.02*"&amp;IF($B$3=Item!$AP$2,Item!$AO$2,IF($B$3=Item!$AP$3,Item!AO3,$B$3))&amp;$B94,Lestur!$A$2:$A$53022&amp;Lestur!$C$2:$C$53022&amp;Lestur!$B$2:$B$53022&amp;Lestur!$E$2:$E$53022,0),MATCH(C$10,Lestur!$A$1:$BG$1,0)),"")</f>
        <v>101310238019.12</v>
      </c>
    </row>
    <row r="95" spans="1:3" x14ac:dyDescent="0.25">
      <c r="A95" s="50" t="str">
        <f>IF(Efnisyfirlit!$E$2="Íslenska",Item!E89,Item!D89)</f>
        <v>Eignir umfram skuldbindingar</v>
      </c>
      <c r="B95" s="50" t="s">
        <v>130</v>
      </c>
      <c r="C95" s="53">
        <f t="array" ref="C95">IFERROR(INDEX(Lestur!$A$2:$BG$51695,MATCH($B$5&amp;"*s.02*"&amp;IF($B$3=Item!$AP$2,Item!$AO$2,IF($B$3=Item!$AP$3,Item!AO3,$B$3))&amp;$B95,Lestur!$A$2:$A$53022&amp;Lestur!$C$2:$C$53022&amp;Lestur!$B$2:$B$53022&amp;Lestur!$E$2:$E$53022,0),MATCH(C$10,Lestur!$A$1:$BG$1,0)),"")</f>
        <v>51341165042.790001</v>
      </c>
    </row>
    <row r="96" spans="1:3" x14ac:dyDescent="0.25">
      <c r="C96" s="26"/>
    </row>
    <row r="97" x14ac:dyDescent="0.25"/>
  </sheetData>
  <sheetProtection algorithmName="SHA-512" hashValue="DftaxPBLJGvCffdalZF4LGOfYYlY2PGR2/OimOLwzCPQWzGSkGuyFVE/kulusuPnXcSHGUN94yQovExslPqqoA==" saltValue="YD7VL6UOzY1I3s0ibGaOig==" spinCount="100000" sheet="1" objects="1" scenarios="1"/>
  <mergeCells count="3">
    <mergeCell ref="A7:B9"/>
    <mergeCell ref="B3:C3"/>
    <mergeCell ref="B5:C5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38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bestFit="1" customWidth="1"/>
    <col min="3" max="19" width="20.7109375" style="11" customWidth="1"/>
    <col min="20" max="20" width="9.140625" style="11" customWidth="1"/>
    <col min="21" max="16384" width="9.140625" style="11" hidden="1"/>
  </cols>
  <sheetData>
    <row r="1" spans="1:20" x14ac:dyDescent="0.25">
      <c r="A1" s="55" t="str">
        <f>IF(Efnisyfirlit!$E$2="Íslenska",Item!B1,Item!A1)</f>
        <v>Efnisyfirlit</v>
      </c>
      <c r="B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0" x14ac:dyDescent="0.25">
      <c r="A2" s="56"/>
      <c r="B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20" x14ac:dyDescent="0.25">
      <c r="A4" s="44"/>
      <c r="B4" s="40"/>
      <c r="C4" s="54"/>
    </row>
    <row r="5" spans="1:20" x14ac:dyDescent="0.25">
      <c r="A5" s="44" t="str">
        <f>IF(Efnisyfirlit!$E$2="Íslenska",Item!AM3,Item!AN3)</f>
        <v>Dagsetning</v>
      </c>
      <c r="B5" s="111">
        <v>43738</v>
      </c>
      <c r="C5" s="111"/>
      <c r="D5" s="19"/>
    </row>
    <row r="6" spans="1:20" x14ac:dyDescent="0.25">
      <c r="A6" s="12"/>
    </row>
    <row r="7" spans="1:20" x14ac:dyDescent="0.25">
      <c r="A7" s="113" t="str">
        <f>IF(Efnisyfirlit!$E$2="Íslenska",Item!G2,Item!F2)</f>
        <v>S.05.01 - Iðgjöld, tjón og kostnaður eftir greinaflokkum skaðatrygginga</v>
      </c>
      <c r="B7" s="114"/>
      <c r="C7" s="112" t="str">
        <f>IF(Efnisyfirlit!$E$2="Íslenska",Item!$R$7,Item!$R$6)</f>
        <v>Vátryggingagreinar skaðatrygginga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IF(Efnisyfirlit!$E$2="Íslenska",Item!$S$7,Item!$S$6)</f>
        <v>Vátryggingagreinar óhlutfallslegra (óhl.) endurtrygginga í skaðatrygigngum</v>
      </c>
      <c r="P7" s="112"/>
      <c r="Q7" s="112"/>
      <c r="R7" s="112"/>
      <c r="S7" s="100" t="str">
        <f>IF(Efnisyfirlit!$E$2="Íslenska","Samtals","Total")</f>
        <v>Samtals</v>
      </c>
      <c r="T7" s="58"/>
    </row>
    <row r="8" spans="1:20" ht="30" x14ac:dyDescent="0.25">
      <c r="A8" s="115"/>
      <c r="B8" s="116"/>
      <c r="C8" s="100" t="str">
        <f>IF(Efnisyfirlit!$E$2="Íslenska",Item!S2,Item!S1)</f>
        <v>Sjúkrakostnaðartrygging</v>
      </c>
      <c r="D8" s="100" t="str">
        <f>IF(Efnisyfirlit!$E$2="Íslenska",Item!T2,Item!T1)</f>
        <v>Almennar slysa- og sjúkratr.</v>
      </c>
      <c r="E8" s="100" t="str">
        <f>IF(Efnisyfirlit!$E$2="Íslenska",Item!U2,Item!U1)</f>
        <v>Slysatrygging launþega</v>
      </c>
      <c r="F8" s="100" t="str">
        <f>IF(Efnisyfirlit!$E$2="Íslenska",Item!V2,Item!V1)</f>
        <v>Lögboðnar ökutækjatryggingar</v>
      </c>
      <c r="G8" s="100" t="str">
        <f>IF(Efnisyfirlit!$E$2="Íslenska",Item!W2,Item!W1)</f>
        <v>Aðrar ökutækjatryggingar</v>
      </c>
      <c r="H8" s="100" t="str">
        <f>IF(Efnisyfirlit!$E$2="Íslenska",Item!X2,Item!X1)</f>
        <v>Sjó- flug- og farmtryggingar</v>
      </c>
      <c r="I8" s="100" t="str">
        <f>IF(Efnisyfirlit!$E$2="Íslenska",Item!Y2,Item!Y1)</f>
        <v>Eignatryggingar</v>
      </c>
      <c r="J8" s="100" t="str">
        <f>IF(Efnisyfirlit!$E$2="Íslenska",Item!Z2,Item!Z1)</f>
        <v>Almennar ábyrgðartryggingar</v>
      </c>
      <c r="K8" s="100" t="str">
        <f>IF(Efnisyfirlit!$E$2="Íslenska",Item!AA2,Item!AA1)</f>
        <v>Greiðslu- og efndatryggingar</v>
      </c>
      <c r="L8" s="100" t="str">
        <f>IF(Efnisyfirlit!$E$2="Íslenska",Item!AB2,Item!AB1)</f>
        <v>Réttaraðstoðartrygging</v>
      </c>
      <c r="M8" s="100" t="str">
        <f>IF(Efnisyfirlit!$E$2="Íslenska",Item!AC2,Item!AC1)</f>
        <v>Aðstoðartrygging</v>
      </c>
      <c r="N8" s="100" t="str">
        <f>IF(Efnisyfirlit!$E$2="Íslenska",Item!AD2,Item!AD1)</f>
        <v>Annað fjárhagslegt tap</v>
      </c>
      <c r="O8" s="100" t="str">
        <f>IF(Efnisyfirlit!$E$2="Íslenska",Item!AE2,Item!AE1)</f>
        <v>Óhl. heilsutryggingar</v>
      </c>
      <c r="P8" s="100" t="str">
        <f>IF(Efnisyfirlit!$E$2="Íslenska",Item!AF2,Item!AF1)</f>
        <v>Óhl. almennar ábyrgðartryggingar</v>
      </c>
      <c r="Q8" s="100" t="str">
        <f>IF(Efnisyfirlit!$E$2="Íslenska",Item!AG2,Item!AG1)</f>
        <v>Óhl. sjó- flug- og farmtryggingar</v>
      </c>
      <c r="R8" s="100" t="str">
        <f>IF(Efnisyfirlit!$E$2="Íslenska",Item!AH2,Item!AH1)</f>
        <v>Óhl. eignatryggingar</v>
      </c>
      <c r="S8" s="59"/>
      <c r="T8" s="58"/>
    </row>
    <row r="9" spans="1:20" x14ac:dyDescent="0.25">
      <c r="A9" s="49" t="str">
        <f>IF(Efnisyfirlit!$E$2="Íslenska",Item!G3,Item!F3)</f>
        <v>Liður</v>
      </c>
      <c r="B9" s="49" t="s">
        <v>19</v>
      </c>
      <c r="C9" s="49" t="s">
        <v>79</v>
      </c>
      <c r="D9" s="49" t="s">
        <v>86</v>
      </c>
      <c r="E9" s="49" t="s">
        <v>71</v>
      </c>
      <c r="F9" s="49" t="s">
        <v>77</v>
      </c>
      <c r="G9" s="49" t="s">
        <v>75</v>
      </c>
      <c r="H9" s="49" t="s">
        <v>81</v>
      </c>
      <c r="I9" s="49" t="s">
        <v>91</v>
      </c>
      <c r="J9" s="49" t="s">
        <v>90</v>
      </c>
      <c r="K9" s="49" t="s">
        <v>92</v>
      </c>
      <c r="L9" s="49" t="s">
        <v>83</v>
      </c>
      <c r="M9" s="49" t="s">
        <v>94</v>
      </c>
      <c r="N9" s="49" t="s">
        <v>78</v>
      </c>
      <c r="O9" s="49" t="s">
        <v>89</v>
      </c>
      <c r="P9" s="49" t="s">
        <v>93</v>
      </c>
      <c r="Q9" s="49" t="s">
        <v>80</v>
      </c>
      <c r="R9" s="49" t="s">
        <v>74</v>
      </c>
      <c r="S9" s="49" t="s">
        <v>73</v>
      </c>
      <c r="T9" s="58"/>
    </row>
    <row r="10" spans="1:20" x14ac:dyDescent="0.25">
      <c r="A10" s="50" t="str">
        <f>IF(Efnisyfirlit!$E$2="Íslenska",Item!G4,Item!F4)</f>
        <v>Bókfærð iðgjöld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8"/>
    </row>
    <row r="11" spans="1:20" x14ac:dyDescent="0.25">
      <c r="A11" s="50" t="str">
        <f>IF(Efnisyfirlit!$E$2="Íslenska",Item!G5,Item!F5)</f>
        <v xml:space="preserve">    Brúttó - Frumtryggingar</v>
      </c>
      <c r="B11" s="50" t="s">
        <v>69</v>
      </c>
      <c r="C11" s="52">
        <f t="array" ref="C11">IFERROR(INDEX(Lestur!$A$2:$BG$51695,MATCH($B$5&amp;"*s.05*"&amp;IF($B$3=Item!$AP$2,Item!$AO$2,IF($B$3=Item!$AP$3,Item!AO3,$B$3))&amp;$B11,Lestur!$A$2:$A$53022&amp;Lestur!$C$2:$C$53022&amp;Lestur!$B$2:$B$53022&amp;Lestur!$E$2:$E$53022,0),MATCH(C$9,Lestur!$A$1:$BG$1,0)),"")</f>
        <v>39093470</v>
      </c>
      <c r="D11" s="52">
        <f t="array" ref="D11">IFERROR(INDEX(Lestur!$A$2:$BG$51695,MATCH($B$5&amp;"*s.05*"&amp;IF($B$3=Item!$AP$2,Item!$AO$2,IF($B$3=Item!$AP$3,Item!AO3,$B$3))&amp;$B11,Lestur!$A$2:$A$53022&amp;Lestur!$C$2:$C$53022&amp;Lestur!$B$2:$B$53022&amp;Lestur!$E$2:$E$53022,0),MATCH(D$9,Lestur!$A$1:$BG$1,0)),"")</f>
        <v>3230849062</v>
      </c>
      <c r="E11" s="52">
        <f t="array" ref="E11">IFERROR(INDEX(Lestur!$A$2:$BG$51695,MATCH($B$5&amp;"*s.05*"&amp;IF($B$3=Item!$AP$2,Item!$AO$2,IF($B$3=Item!$AP$3,Item!AO3,$B$3))&amp;$B11,Lestur!$A$2:$A$53022&amp;Lestur!$C$2:$C$53022&amp;Lestur!$B$2:$B$53022&amp;Lestur!$E$2:$E$53022,0),MATCH(E$9,Lestur!$A$1:$BG$1,0)),"")</f>
        <v>3049593683.23</v>
      </c>
      <c r="F11" s="52">
        <f t="array" ref="F11">IFERROR(INDEX(Lestur!$A$2:$BG$51695,MATCH($B$5&amp;"*s.05*"&amp;IF($B$3=Item!$AP$2,Item!$AO$2,IF($B$3=Item!$AP$3,Item!AO3,$B$3))&amp;$B11,Lestur!$A$2:$A$53022&amp;Lestur!$C$2:$C$53022&amp;Lestur!$B$2:$B$53022&amp;Lestur!$E$2:$E$53022,0),MATCH(F$9,Lestur!$A$1:$BG$1,0)),"")</f>
        <v>21696214391</v>
      </c>
      <c r="G11" s="52">
        <f t="array" ref="G11">IFERROR(INDEX(Lestur!$A$2:$BG$51695,MATCH($B$5&amp;"*s.05*"&amp;IF($B$3=Item!$AP$2,Item!$AO$2,IF($B$3=Item!$AP$3,Item!AO3,$B$3))&amp;$B11,Lestur!$A$2:$A$53022&amp;Lestur!$C$2:$C$53022&amp;Lestur!$B$2:$B$53022&amp;Lestur!$E$2:$E$53022,0),MATCH(G$9,Lestur!$A$1:$BG$1,0)),"")</f>
        <v>9351119955</v>
      </c>
      <c r="H11" s="52">
        <f t="array" ref="H11">IFERROR(INDEX(Lestur!$A$2:$BG$51695,MATCH($B$5&amp;"*s.05*"&amp;IF($B$3=Item!$AP$2,Item!$AO$2,IF($B$3=Item!$AP$3,Item!AO3,$B$3))&amp;$B11,Lestur!$A$2:$A$53022&amp;Lestur!$C$2:$C$53022&amp;Lestur!$B$2:$B$53022&amp;Lestur!$E$2:$E$53022,0),MATCH(H$9,Lestur!$A$1:$BG$1,0)),"")</f>
        <v>2687379638.3000002</v>
      </c>
      <c r="I11" s="52">
        <f t="array" ref="I11">IFERROR(INDEX(Lestur!$A$2:$BG$51695,MATCH($B$5&amp;"*s.05*"&amp;IF($B$3=Item!$AP$2,Item!$AO$2,IF($B$3=Item!$AP$3,Item!AO3,$B$3))&amp;$B11,Lestur!$A$2:$A$53022&amp;Lestur!$C$2:$C$53022&amp;Lestur!$B$2:$B$53022&amp;Lestur!$E$2:$E$53022,0),MATCH(I$9,Lestur!$A$1:$BG$1,0)),"")</f>
        <v>12028323884.75</v>
      </c>
      <c r="J11" s="52">
        <f t="array" ref="J11">IFERROR(INDEX(Lestur!$A$2:$BG$51695,MATCH($B$5&amp;"*s.05*"&amp;IF($B$3=Item!$AP$2,Item!$AO$2,IF($B$3=Item!$AP$3,Item!AO3,$B$3))&amp;$B11,Lestur!$A$2:$A$53022&amp;Lestur!$C$2:$C$53022&amp;Lestur!$B$2:$B$53022&amp;Lestur!$E$2:$E$53022,0),MATCH(J$9,Lestur!$A$1:$BG$1,0)),"")</f>
        <v>3599664934</v>
      </c>
      <c r="K11" s="52">
        <f t="array" ref="K11">IFERROR(INDEX(Lestur!$A$2:$BG$51695,MATCH($B$5&amp;"*s.05*"&amp;IF($B$3=Item!$AP$2,Item!$AO$2,IF($B$3=Item!$AP$3,Item!AO3,$B$3))&amp;$B11,Lestur!$A$2:$A$53022&amp;Lestur!$C$2:$C$53022&amp;Lestur!$B$2:$B$53022&amp;Lestur!$E$2:$E$53022,0),MATCH(K$9,Lestur!$A$1:$BG$1,0)),"")</f>
        <v>53028076</v>
      </c>
      <c r="L11" s="52">
        <f t="array" ref="L11">IFERROR(INDEX(Lestur!$A$2:$BG$51695,MATCH($B$5&amp;"*s.05*"&amp;IF($B$3=Item!$AP$2,Item!$AO$2,IF($B$3=Item!$AP$3,Item!AO3,$B$3))&amp;$B11,Lestur!$A$2:$A$53022&amp;Lestur!$C$2:$C$53022&amp;Lestur!$B$2:$B$53022&amp;Lestur!$E$2:$E$53022,0),MATCH(L$9,Lestur!$A$1:$BG$1,0)),"")</f>
        <v>0</v>
      </c>
      <c r="M11" s="52">
        <f t="array" ref="M11">IFERROR(INDEX(Lestur!$A$2:$BG$51695,MATCH($B$5&amp;"*s.05*"&amp;IF($B$3=Item!$AP$2,Item!$AO$2,IF($B$3=Item!$AP$3,Item!AO3,$B$3))&amp;$B11,Lestur!$A$2:$A$53022&amp;Lestur!$C$2:$C$53022&amp;Lestur!$B$2:$B$53022&amp;Lestur!$E$2:$E$53022,0),MATCH(M$9,Lestur!$A$1:$BG$1,0)),"")</f>
        <v>0</v>
      </c>
      <c r="N11" s="52">
        <f t="array" ref="N11">IFERROR(INDEX(Lestur!$A$2:$BG$51695,MATCH($B$5&amp;"*s.05*"&amp;IF($B$3=Item!$AP$2,Item!$AO$2,IF($B$3=Item!$AP$3,Item!AO3,$B$3))&amp;$B11,Lestur!$A$2:$A$53022&amp;Lestur!$C$2:$C$53022&amp;Lestur!$B$2:$B$53022&amp;Lestur!$E$2:$E$53022,0),MATCH(N$9,Lestur!$A$1:$BG$1,0)),"")</f>
        <v>0</v>
      </c>
      <c r="O11" s="51"/>
      <c r="P11" s="51"/>
      <c r="Q11" s="51"/>
      <c r="R11" s="51"/>
      <c r="S11" s="53">
        <f t="array" ref="S11">IFERROR(INDEX(Lestur!$A$2:$BG$51695,MATCH($B$5&amp;"*s.05*"&amp;IF($B$3=Item!$AP$2,Item!$AO$2,IF($B$3=Item!$AP$3,Item!AO3,$B$3))&amp;$B11,Lestur!$A$2:$A$53022&amp;Lestur!$C$2:$C$53022&amp;Lestur!$B$2:$B$53022&amp;Lestur!$E$2:$E$53022,0),MATCH(S$9,Lestur!$A$1:$BG$1,0)),"")</f>
        <v>55735267094.279999</v>
      </c>
      <c r="T11" s="58"/>
    </row>
    <row r="12" spans="1:20" x14ac:dyDescent="0.25">
      <c r="A12" s="50" t="str">
        <f>IF(Efnisyfirlit!$E$2="Íslenska",Item!G6,Item!F6)</f>
        <v xml:space="preserve">    Brúttó - Hlutfalslegar endurtryggingar</v>
      </c>
      <c r="B12" s="50" t="s">
        <v>68</v>
      </c>
      <c r="C12" s="52">
        <f t="array" ref="C12">IFERROR(INDEX(Lestur!$A$2:$BG$51695,MATCH($B$5&amp;"*s.05*"&amp;IF($B$3=Item!$AP$2,Item!$AO$2,IF($B$3=Item!$AP$3,Item!AO3,$B$3))&amp;$B12,Lestur!$A$2:$A$53022&amp;Lestur!$C$2:$C$53022&amp;Lestur!$B$2:$B$53022&amp;Lestur!$E$2:$E$53022,0),MATCH(C$9,Lestur!$A$1:$BG$1,0)),"")</f>
        <v>0</v>
      </c>
      <c r="D12" s="52">
        <f t="array" ref="D12">IFERROR(INDEX(Lestur!$A$2:$BG$51695,MATCH($B$5&amp;"*s.05*"&amp;IF($B$3=Item!$AP$2,Item!$AO$2,IF($B$3=Item!$AP$3,Item!AO3,$B$3))&amp;$B12,Lestur!$A$2:$A$53022&amp;Lestur!$C$2:$C$53022&amp;Lestur!$B$2:$B$53022&amp;Lestur!$E$2:$E$53022,0),MATCH(D$9,Lestur!$A$1:$BG$1,0)),"")</f>
        <v>12124848.4</v>
      </c>
      <c r="E12" s="52">
        <f t="array" ref="E12">IFERROR(INDEX(Lestur!$A$2:$BG$51695,MATCH($B$5&amp;"*s.05*"&amp;IF($B$3=Item!$AP$2,Item!$AO$2,IF($B$3=Item!$AP$3,Item!AO3,$B$3))&amp;$B12,Lestur!$A$2:$A$53022&amp;Lestur!$C$2:$C$53022&amp;Lestur!$B$2:$B$53022&amp;Lestur!$E$2:$E$53022,0),MATCH(E$9,Lestur!$A$1:$BG$1,0)),"")</f>
        <v>0</v>
      </c>
      <c r="F12" s="52">
        <f t="array" ref="F12">IFERROR(INDEX(Lestur!$A$2:$BG$51695,MATCH($B$5&amp;"*s.05*"&amp;IF($B$3=Item!$AP$2,Item!$AO$2,IF($B$3=Item!$AP$3,Item!AO3,$B$3))&amp;$B12,Lestur!$A$2:$A$53022&amp;Lestur!$C$2:$C$53022&amp;Lestur!$B$2:$B$53022&amp;Lestur!$E$2:$E$53022,0),MATCH(F$9,Lestur!$A$1:$BG$1,0)),"")</f>
        <v>0</v>
      </c>
      <c r="G12" s="52">
        <f t="array" ref="G12">IFERROR(INDEX(Lestur!$A$2:$BG$51695,MATCH($B$5&amp;"*s.05*"&amp;IF($B$3=Item!$AP$2,Item!$AO$2,IF($B$3=Item!$AP$3,Item!AO3,$B$3))&amp;$B12,Lestur!$A$2:$A$53022&amp;Lestur!$C$2:$C$53022&amp;Lestur!$B$2:$B$53022&amp;Lestur!$E$2:$E$53022,0),MATCH(G$9,Lestur!$A$1:$BG$1,0)),"")</f>
        <v>0</v>
      </c>
      <c r="H12" s="52">
        <f t="array" ref="H12">IFERROR(INDEX(Lestur!$A$2:$BG$51695,MATCH($B$5&amp;"*s.05*"&amp;IF($B$3=Item!$AP$2,Item!$AO$2,IF($B$3=Item!$AP$3,Item!AO3,$B$3))&amp;$B12,Lestur!$A$2:$A$53022&amp;Lestur!$C$2:$C$53022&amp;Lestur!$B$2:$B$53022&amp;Lestur!$E$2:$E$53022,0),MATCH(H$9,Lestur!$A$1:$BG$1,0)),"")</f>
        <v>267445205.65000001</v>
      </c>
      <c r="I12" s="52">
        <f t="array" ref="I12">IFERROR(INDEX(Lestur!$A$2:$BG$51695,MATCH($B$5&amp;"*s.05*"&amp;IF($B$3=Item!$AP$2,Item!$AO$2,IF($B$3=Item!$AP$3,Item!AO3,$B$3))&amp;$B12,Lestur!$A$2:$A$53022&amp;Lestur!$C$2:$C$53022&amp;Lestur!$B$2:$B$53022&amp;Lestur!$E$2:$E$53022,0),MATCH(I$9,Lestur!$A$1:$BG$1,0)),"")</f>
        <v>637186306.13999999</v>
      </c>
      <c r="J12" s="52">
        <f t="array" ref="J12">IFERROR(INDEX(Lestur!$A$2:$BG$51695,MATCH($B$5&amp;"*s.05*"&amp;IF($B$3=Item!$AP$2,Item!$AO$2,IF($B$3=Item!$AP$3,Item!AO3,$B$3))&amp;$B12,Lestur!$A$2:$A$53022&amp;Lestur!$C$2:$C$53022&amp;Lestur!$B$2:$B$53022&amp;Lestur!$E$2:$E$53022,0),MATCH(J$9,Lestur!$A$1:$BG$1,0)),"")</f>
        <v>30726308.16</v>
      </c>
      <c r="K12" s="52">
        <f t="array" ref="K12">IFERROR(INDEX(Lestur!$A$2:$BG$51695,MATCH($B$5&amp;"*s.05*"&amp;IF($B$3=Item!$AP$2,Item!$AO$2,IF($B$3=Item!$AP$3,Item!AO3,$B$3))&amp;$B12,Lestur!$A$2:$A$53022&amp;Lestur!$C$2:$C$53022&amp;Lestur!$B$2:$B$53022&amp;Lestur!$E$2:$E$53022,0),MATCH(K$9,Lestur!$A$1:$BG$1,0)),"")</f>
        <v>0</v>
      </c>
      <c r="L12" s="52">
        <f t="array" ref="L12">IFERROR(INDEX(Lestur!$A$2:$BG$51695,MATCH($B$5&amp;"*s.05*"&amp;IF($B$3=Item!$AP$2,Item!$AO$2,IF($B$3=Item!$AP$3,Item!AO3,$B$3))&amp;$B12,Lestur!$A$2:$A$53022&amp;Lestur!$C$2:$C$53022&amp;Lestur!$B$2:$B$53022&amp;Lestur!$E$2:$E$53022,0),MATCH(L$9,Lestur!$A$1:$BG$1,0)),"")</f>
        <v>0</v>
      </c>
      <c r="M12" s="52">
        <f t="array" ref="M12">IFERROR(INDEX(Lestur!$A$2:$BG$51695,MATCH($B$5&amp;"*s.05*"&amp;IF($B$3=Item!$AP$2,Item!$AO$2,IF($B$3=Item!$AP$3,Item!AO3,$B$3))&amp;$B12,Lestur!$A$2:$A$53022&amp;Lestur!$C$2:$C$53022&amp;Lestur!$B$2:$B$53022&amp;Lestur!$E$2:$E$53022,0),MATCH(M$9,Lestur!$A$1:$BG$1,0)),"")</f>
        <v>0</v>
      </c>
      <c r="N12" s="52">
        <f t="array" ref="N12">IFERROR(INDEX(Lestur!$A$2:$BG$51695,MATCH($B$5&amp;"*s.05*"&amp;IF($B$3=Item!$AP$2,Item!$AO$2,IF($B$3=Item!$AP$3,Item!AO3,$B$3))&amp;$B12,Lestur!$A$2:$A$53022&amp;Lestur!$C$2:$C$53022&amp;Lestur!$B$2:$B$53022&amp;Lestur!$E$2:$E$53022,0),MATCH(N$9,Lestur!$A$1:$BG$1,0)),"")</f>
        <v>0</v>
      </c>
      <c r="O12" s="51"/>
      <c r="P12" s="51"/>
      <c r="Q12" s="51"/>
      <c r="R12" s="51"/>
      <c r="S12" s="53">
        <f t="array" ref="S12">IFERROR(INDEX(Lestur!$A$2:$BG$51695,MATCH($B$5&amp;"*s.05*"&amp;IF($B$3=Item!$AP$2,Item!$AO$2,IF($B$3=Item!$AP$3,Item!AO3,$B$3))&amp;$B12,Lestur!$A$2:$A$53022&amp;Lestur!$C$2:$C$53022&amp;Lestur!$B$2:$B$53022&amp;Lestur!$E$2:$E$53022,0),MATCH(S$9,Lestur!$A$1:$BG$1,0)),"")</f>
        <v>947482668.35000002</v>
      </c>
      <c r="T12" s="58"/>
    </row>
    <row r="13" spans="1:20" x14ac:dyDescent="0.25">
      <c r="A13" s="50" t="str">
        <f>IF(Efnisyfirlit!$E$2="Íslenska",Item!G7,Item!F7)</f>
        <v xml:space="preserve">    Brúttó - Óhlutfalslegar endurtryggingar</v>
      </c>
      <c r="B13" s="50" t="s">
        <v>67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>
        <f t="array" ref="O13">IFERROR(INDEX(Lestur!$A$2:$BG$51695,MATCH($B$5&amp;"*s.05*"&amp;IF($B$3=Item!$AP$2,Item!$AO$2,IF($B$3=Item!$AP$3,Item!AO3,$B$3))&amp;$B13,Lestur!$A$2:$A$53022&amp;Lestur!$C$2:$C$53022&amp;Lestur!$B$2:$B$53022&amp;Lestur!$E$2:$E$53022,0),MATCH(O$9,Lestur!$A$1:$BG$1,0)),"")</f>
        <v>28940267</v>
      </c>
      <c r="P13" s="52">
        <f t="array" ref="P13">IFERROR(INDEX(Lestur!$A$2:$BG$51695,MATCH($B$5&amp;"*s.05*"&amp;IF($B$3=Item!$AP$2,Item!$AO$2,IF($B$3=Item!$AP$3,Item!AO3,$B$3))&amp;$B13,Lestur!$A$2:$A$53022&amp;Lestur!$C$2:$C$53022&amp;Lestur!$B$2:$B$53022&amp;Lestur!$E$2:$E$53022,0),MATCH(P$9,Lestur!$A$1:$BG$1,0)),"")</f>
        <v>0</v>
      </c>
      <c r="Q13" s="52">
        <f t="array" ref="Q13">IFERROR(INDEX(Lestur!$A$2:$BG$51695,MATCH($B$5&amp;"*s.05*"&amp;IF($B$3=Item!$AP$2,Item!$AO$2,IF($B$3=Item!$AP$3,Item!AO3,$B$3))&amp;$B13,Lestur!$A$2:$A$53022&amp;Lestur!$C$2:$C$53022&amp;Lestur!$B$2:$B$53022&amp;Lestur!$E$2:$E$53022,0),MATCH(Q$9,Lestur!$A$1:$BG$1,0)),"")</f>
        <v>0</v>
      </c>
      <c r="R13" s="52">
        <f t="array" ref="R13">IFERROR(INDEX(Lestur!$A$2:$BG$51695,MATCH($B$5&amp;"*s.05*"&amp;IF($B$3=Item!$AP$2,Item!$AO$2,IF($B$3=Item!$AP$3,Item!AO3,$B$3))&amp;$B13,Lestur!$A$2:$A$53022&amp;Lestur!$C$2:$C$53022&amp;Lestur!$B$2:$B$53022&amp;Lestur!$E$2:$E$53022,0),MATCH(R$9,Lestur!$A$1:$BG$1,0)),"")</f>
        <v>0</v>
      </c>
      <c r="S13" s="53">
        <f t="array" ref="S13">IFERROR(INDEX(Lestur!$A$2:$BG$51695,MATCH($B$5&amp;"*s.05*"&amp;IF($B$3=Item!$AP$2,Item!$AO$2,IF($B$3=Item!$AP$3,Item!AO3,$B$3))&amp;$B13,Lestur!$A$2:$A$53022&amp;Lestur!$C$2:$C$53022&amp;Lestur!$B$2:$B$53022&amp;Lestur!$E$2:$E$53022,0),MATCH(S$9,Lestur!$A$1:$BG$1,0)),"")</f>
        <v>28940267</v>
      </c>
      <c r="T13" s="58"/>
    </row>
    <row r="14" spans="1:20" x14ac:dyDescent="0.25">
      <c r="A14" s="50" t="str">
        <f>IF(Efnisyfirlit!$E$2="Íslenska",Item!G8,Item!F8)</f>
        <v xml:space="preserve">    Hlutur endurtryggjenda</v>
      </c>
      <c r="B14" s="50" t="s">
        <v>66</v>
      </c>
      <c r="C14" s="52">
        <f t="array" ref="C14">IFERROR(INDEX(Lestur!$A$2:$BG$51695,MATCH($B$5&amp;"*s.05*"&amp;IF($B$3=Item!$AP$2,Item!$AO$2,IF($B$3=Item!$AP$3,Item!AO3,$B$3))&amp;$B14,Lestur!$A$2:$A$53022&amp;Lestur!$C$2:$C$53022&amp;Lestur!$B$2:$B$53022&amp;Lestur!$E$2:$E$53022,0),MATCH(C$9,Lestur!$A$1:$BG$1,0)),"")</f>
        <v>12309</v>
      </c>
      <c r="D14" s="52">
        <f t="array" ref="D14">IFERROR(INDEX(Lestur!$A$2:$BG$51695,MATCH($B$5&amp;"*s.05*"&amp;IF($B$3=Item!$AP$2,Item!$AO$2,IF($B$3=Item!$AP$3,Item!AO3,$B$3))&amp;$B14,Lestur!$A$2:$A$53022&amp;Lestur!$C$2:$C$53022&amp;Lestur!$B$2:$B$53022&amp;Lestur!$E$2:$E$53022,0),MATCH(D$9,Lestur!$A$1:$BG$1,0)),"")</f>
        <v>40538332</v>
      </c>
      <c r="E14" s="52">
        <f t="array" ref="E14">IFERROR(INDEX(Lestur!$A$2:$BG$51695,MATCH($B$5&amp;"*s.05*"&amp;IF($B$3=Item!$AP$2,Item!$AO$2,IF($B$3=Item!$AP$3,Item!AO3,$B$3))&amp;$B14,Lestur!$A$2:$A$53022&amp;Lestur!$C$2:$C$53022&amp;Lestur!$B$2:$B$53022&amp;Lestur!$E$2:$E$53022,0),MATCH(E$9,Lestur!$A$1:$BG$1,0)),"")</f>
        <v>48805739</v>
      </c>
      <c r="F14" s="52">
        <f t="array" ref="F14">IFERROR(INDEX(Lestur!$A$2:$BG$51695,MATCH($B$5&amp;"*s.05*"&amp;IF($B$3=Item!$AP$2,Item!$AO$2,IF($B$3=Item!$AP$3,Item!AO3,$B$3))&amp;$B14,Lestur!$A$2:$A$53022&amp;Lestur!$C$2:$C$53022&amp;Lestur!$B$2:$B$53022&amp;Lestur!$E$2:$E$53022,0),MATCH(F$9,Lestur!$A$1:$BG$1,0)),"")</f>
        <v>107645313</v>
      </c>
      <c r="G14" s="52">
        <f t="array" ref="G14">IFERROR(INDEX(Lestur!$A$2:$BG$51695,MATCH($B$5&amp;"*s.05*"&amp;IF($B$3=Item!$AP$2,Item!$AO$2,IF($B$3=Item!$AP$3,Item!AO3,$B$3))&amp;$B14,Lestur!$A$2:$A$53022&amp;Lestur!$C$2:$C$53022&amp;Lestur!$B$2:$B$53022&amp;Lestur!$E$2:$E$53022,0),MATCH(G$9,Lestur!$A$1:$BG$1,0)),"")</f>
        <v>15507835</v>
      </c>
      <c r="H14" s="52">
        <f t="array" ref="H14">IFERROR(INDEX(Lestur!$A$2:$BG$51695,MATCH($B$5&amp;"*s.05*"&amp;IF($B$3=Item!$AP$2,Item!$AO$2,IF($B$3=Item!$AP$3,Item!AO3,$B$3))&amp;$B14,Lestur!$A$2:$A$53022&amp;Lestur!$C$2:$C$53022&amp;Lestur!$B$2:$B$53022&amp;Lestur!$E$2:$E$53022,0),MATCH(H$9,Lestur!$A$1:$BG$1,0)),"")</f>
        <v>412224630.29000002</v>
      </c>
      <c r="I14" s="52">
        <f t="array" ref="I14">IFERROR(INDEX(Lestur!$A$2:$BG$51695,MATCH($B$5&amp;"*s.05*"&amp;IF($B$3=Item!$AP$2,Item!$AO$2,IF($B$3=Item!$AP$3,Item!AO3,$B$3))&amp;$B14,Lestur!$A$2:$A$53022&amp;Lestur!$C$2:$C$53022&amp;Lestur!$B$2:$B$53022&amp;Lestur!$E$2:$E$53022,0),MATCH(I$9,Lestur!$A$1:$BG$1,0)),"")</f>
        <v>894886695.98000002</v>
      </c>
      <c r="J14" s="52">
        <f t="array" ref="J14">IFERROR(INDEX(Lestur!$A$2:$BG$51695,MATCH($B$5&amp;"*s.05*"&amp;IF($B$3=Item!$AP$2,Item!$AO$2,IF($B$3=Item!$AP$3,Item!AO3,$B$3))&amp;$B14,Lestur!$A$2:$A$53022&amp;Lestur!$C$2:$C$53022&amp;Lestur!$B$2:$B$53022&amp;Lestur!$E$2:$E$53022,0),MATCH(J$9,Lestur!$A$1:$BG$1,0)),"")</f>
        <v>205791792.43000001</v>
      </c>
      <c r="K14" s="52">
        <f t="array" ref="K14">IFERROR(INDEX(Lestur!$A$2:$BG$51695,MATCH($B$5&amp;"*s.05*"&amp;IF($B$3=Item!$AP$2,Item!$AO$2,IF($B$3=Item!$AP$3,Item!AO3,$B$3))&amp;$B14,Lestur!$A$2:$A$53022&amp;Lestur!$C$2:$C$53022&amp;Lestur!$B$2:$B$53022&amp;Lestur!$E$2:$E$53022,0),MATCH(K$9,Lestur!$A$1:$BG$1,0)),"")</f>
        <v>18725772</v>
      </c>
      <c r="L14" s="52">
        <f t="array" ref="L14">IFERROR(INDEX(Lestur!$A$2:$BG$51695,MATCH($B$5&amp;"*s.05*"&amp;IF($B$3=Item!$AP$2,Item!$AO$2,IF($B$3=Item!$AP$3,Item!AO3,$B$3))&amp;$B14,Lestur!$A$2:$A$53022&amp;Lestur!$C$2:$C$53022&amp;Lestur!$B$2:$B$53022&amp;Lestur!$E$2:$E$53022,0),MATCH(L$9,Lestur!$A$1:$BG$1,0)),"")</f>
        <v>0</v>
      </c>
      <c r="M14" s="52">
        <f t="array" ref="M14">IFERROR(INDEX(Lestur!$A$2:$BG$51695,MATCH($B$5&amp;"*s.05*"&amp;IF($B$3=Item!$AP$2,Item!$AO$2,IF($B$3=Item!$AP$3,Item!AO3,$B$3))&amp;$B14,Lestur!$A$2:$A$53022&amp;Lestur!$C$2:$C$53022&amp;Lestur!$B$2:$B$53022&amp;Lestur!$E$2:$E$53022,0),MATCH(M$9,Lestur!$A$1:$BG$1,0)),"")</f>
        <v>0</v>
      </c>
      <c r="N14" s="52">
        <f t="array" ref="N14">IFERROR(INDEX(Lestur!$A$2:$BG$51695,MATCH($B$5&amp;"*s.05*"&amp;IF($B$3=Item!$AP$2,Item!$AO$2,IF($B$3=Item!$AP$3,Item!AO3,$B$3))&amp;$B14,Lestur!$A$2:$A$53022&amp;Lestur!$C$2:$C$53022&amp;Lestur!$B$2:$B$53022&amp;Lestur!$E$2:$E$53022,0),MATCH(N$9,Lestur!$A$1:$BG$1,0)),"")</f>
        <v>0</v>
      </c>
      <c r="O14" s="52">
        <f t="array" ref="O14">IFERROR(INDEX(Lestur!$A$2:$BG$51695,MATCH($B$5&amp;"*s.05*"&amp;IF($B$3=Item!$AP$2,Item!$AO$2,IF($B$3=Item!$AP$3,Item!AO3,$B$3))&amp;$B14,Lestur!$A$2:$A$53022&amp;Lestur!$C$2:$C$53022&amp;Lestur!$B$2:$B$53022&amp;Lestur!$E$2:$E$53022,0),MATCH(O$9,Lestur!$A$1:$BG$1,0)),"")</f>
        <v>0</v>
      </c>
      <c r="P14" s="52">
        <f t="array" ref="P14">IFERROR(INDEX(Lestur!$A$2:$BG$51695,MATCH($B$5&amp;"*s.05*"&amp;IF($B$3=Item!$AP$2,Item!$AO$2,IF($B$3=Item!$AP$3,Item!AO3,$B$3))&amp;$B14,Lestur!$A$2:$A$53022&amp;Lestur!$C$2:$C$53022&amp;Lestur!$B$2:$B$53022&amp;Lestur!$E$2:$E$53022,0),MATCH(P$9,Lestur!$A$1:$BG$1,0)),"")</f>
        <v>0</v>
      </c>
      <c r="Q14" s="52">
        <f t="array" ref="Q14">IFERROR(INDEX(Lestur!$A$2:$BG$51695,MATCH($B$5&amp;"*s.05*"&amp;IF($B$3=Item!$AP$2,Item!$AO$2,IF($B$3=Item!$AP$3,Item!AO3,$B$3))&amp;$B14,Lestur!$A$2:$A$53022&amp;Lestur!$C$2:$C$53022&amp;Lestur!$B$2:$B$53022&amp;Lestur!$E$2:$E$53022,0),MATCH(Q$9,Lestur!$A$1:$BG$1,0)),"")</f>
        <v>0</v>
      </c>
      <c r="R14" s="52">
        <f t="array" ref="R14">IFERROR(INDEX(Lestur!$A$2:$BG$51695,MATCH($B$5&amp;"*s.05*"&amp;IF($B$3=Item!$AP$2,Item!$AO$2,IF($B$3=Item!$AP$3,Item!AO3,$B$3))&amp;$B14,Lestur!$A$2:$A$53022&amp;Lestur!$C$2:$C$53022&amp;Lestur!$B$2:$B$53022&amp;Lestur!$E$2:$E$53022,0),MATCH(R$9,Lestur!$A$1:$BG$1,0)),"")</f>
        <v>0</v>
      </c>
      <c r="S14" s="53">
        <f t="array" ref="S14">IFERROR(INDEX(Lestur!$A$2:$BG$51695,MATCH($B$5&amp;"*s.05*"&amp;IF($B$3=Item!$AP$2,Item!$AO$2,IF($B$3=Item!$AP$3,Item!AO3,$B$3))&amp;$B14,Lestur!$A$2:$A$53022&amp;Lestur!$C$2:$C$53022&amp;Lestur!$B$2:$B$53022&amp;Lestur!$E$2:$E$53022,0),MATCH(S$9,Lestur!$A$1:$BG$1,0)),"")</f>
        <v>1744138418.7</v>
      </c>
      <c r="T14" s="58"/>
    </row>
    <row r="15" spans="1:20" x14ac:dyDescent="0.25">
      <c r="A15" s="50" t="str">
        <f>IF(Efnisyfirlit!$E$2="Íslenska",Item!G9,Item!F9)</f>
        <v xml:space="preserve">    Í eigin hlut</v>
      </c>
      <c r="B15" s="50" t="s">
        <v>65</v>
      </c>
      <c r="C15" s="53">
        <f t="array" ref="C15">IFERROR(INDEX(Lestur!$A$2:$BG$51695,MATCH($B$5&amp;"*s.05*"&amp;IF($B$3=Item!$AP$2,Item!$AO$2,IF($B$3=Item!$AP$3,Item!AO3,$B$3))&amp;$B15,Lestur!$A$2:$A$53022&amp;Lestur!$C$2:$C$53022&amp;Lestur!$B$2:$B$53022&amp;Lestur!$E$2:$E$53022,0),MATCH(C$9,Lestur!$A$1:$BG$1,0)),"")</f>
        <v>39081161</v>
      </c>
      <c r="D15" s="53">
        <f t="array" ref="D15">IFERROR(INDEX(Lestur!$A$2:$BG$51695,MATCH($B$5&amp;"*s.05*"&amp;IF($B$3=Item!$AP$2,Item!$AO$2,IF($B$3=Item!$AP$3,Item!AO3,$B$3))&amp;$B15,Lestur!$A$2:$A$53022&amp;Lestur!$C$2:$C$53022&amp;Lestur!$B$2:$B$53022&amp;Lestur!$E$2:$E$53022,0),MATCH(D$9,Lestur!$A$1:$BG$1,0)),"")</f>
        <v>3202435578.4000001</v>
      </c>
      <c r="E15" s="53">
        <f t="array" ref="E15">IFERROR(INDEX(Lestur!$A$2:$BG$51695,MATCH($B$5&amp;"*s.05*"&amp;IF($B$3=Item!$AP$2,Item!$AO$2,IF($B$3=Item!$AP$3,Item!AO3,$B$3))&amp;$B15,Lestur!$A$2:$A$53022&amp;Lestur!$C$2:$C$53022&amp;Lestur!$B$2:$B$53022&amp;Lestur!$E$2:$E$53022,0),MATCH(E$9,Lestur!$A$1:$BG$1,0)),"")</f>
        <v>3000787944.23</v>
      </c>
      <c r="F15" s="53">
        <f t="array" ref="F15">IFERROR(INDEX(Lestur!$A$2:$BG$51695,MATCH($B$5&amp;"*s.05*"&amp;IF($B$3=Item!$AP$2,Item!$AO$2,IF($B$3=Item!$AP$3,Item!AO3,$B$3))&amp;$B15,Lestur!$A$2:$A$53022&amp;Lestur!$C$2:$C$53022&amp;Lestur!$B$2:$B$53022&amp;Lestur!$E$2:$E$53022,0),MATCH(F$9,Lestur!$A$1:$BG$1,0)),"")</f>
        <v>21588569078</v>
      </c>
      <c r="G15" s="53">
        <f t="array" ref="G15">IFERROR(INDEX(Lestur!$A$2:$BG$51695,MATCH($B$5&amp;"*s.05*"&amp;IF($B$3=Item!$AP$2,Item!$AO$2,IF($B$3=Item!$AP$3,Item!AO3,$B$3))&amp;$B15,Lestur!$A$2:$A$53022&amp;Lestur!$C$2:$C$53022&amp;Lestur!$B$2:$B$53022&amp;Lestur!$E$2:$E$53022,0),MATCH(G$9,Lestur!$A$1:$BG$1,0)),"")</f>
        <v>9335612120</v>
      </c>
      <c r="H15" s="53">
        <f t="array" ref="H15">IFERROR(INDEX(Lestur!$A$2:$BG$51695,MATCH($B$5&amp;"*s.05*"&amp;IF($B$3=Item!$AP$2,Item!$AO$2,IF($B$3=Item!$AP$3,Item!AO3,$B$3))&amp;$B15,Lestur!$A$2:$A$53022&amp;Lestur!$C$2:$C$53022&amp;Lestur!$B$2:$B$53022&amp;Lestur!$E$2:$E$53022,0),MATCH(H$9,Lestur!$A$1:$BG$1,0)),"")</f>
        <v>2542600213.6599998</v>
      </c>
      <c r="I15" s="53">
        <f t="array" ref="I15">IFERROR(INDEX(Lestur!$A$2:$BG$51695,MATCH($B$5&amp;"*s.05*"&amp;IF($B$3=Item!$AP$2,Item!$AO$2,IF($B$3=Item!$AP$3,Item!AO3,$B$3))&amp;$B15,Lestur!$A$2:$A$53022&amp;Lestur!$C$2:$C$53022&amp;Lestur!$B$2:$B$53022&amp;Lestur!$E$2:$E$53022,0),MATCH(I$9,Lestur!$A$1:$BG$1,0)),"")</f>
        <v>11770623494.91</v>
      </c>
      <c r="J15" s="53">
        <f t="array" ref="J15">IFERROR(INDEX(Lestur!$A$2:$BG$51695,MATCH($B$5&amp;"*s.05*"&amp;IF($B$3=Item!$AP$2,Item!$AO$2,IF($B$3=Item!$AP$3,Item!AO3,$B$3))&amp;$B15,Lestur!$A$2:$A$53022&amp;Lestur!$C$2:$C$53022&amp;Lestur!$B$2:$B$53022&amp;Lestur!$E$2:$E$53022,0),MATCH(J$9,Lestur!$A$1:$BG$1,0)),"")</f>
        <v>3424599449.73</v>
      </c>
      <c r="K15" s="53">
        <f t="array" ref="K15">IFERROR(INDEX(Lestur!$A$2:$BG$51695,MATCH($B$5&amp;"*s.05*"&amp;IF($B$3=Item!$AP$2,Item!$AO$2,IF($B$3=Item!$AP$3,Item!AO3,$B$3))&amp;$B15,Lestur!$A$2:$A$53022&amp;Lestur!$C$2:$C$53022&amp;Lestur!$B$2:$B$53022&amp;Lestur!$E$2:$E$53022,0),MATCH(K$9,Lestur!$A$1:$BG$1,0)),"")</f>
        <v>34302304</v>
      </c>
      <c r="L15" s="53">
        <f t="array" ref="L15">IFERROR(INDEX(Lestur!$A$2:$BG$51695,MATCH($B$5&amp;"*s.05*"&amp;IF($B$3=Item!$AP$2,Item!$AO$2,IF($B$3=Item!$AP$3,Item!AO3,$B$3))&amp;$B15,Lestur!$A$2:$A$53022&amp;Lestur!$C$2:$C$53022&amp;Lestur!$B$2:$B$53022&amp;Lestur!$E$2:$E$53022,0),MATCH(L$9,Lestur!$A$1:$BG$1,0)),"")</f>
        <v>0</v>
      </c>
      <c r="M15" s="53">
        <f t="array" ref="M15">IFERROR(INDEX(Lestur!$A$2:$BG$51695,MATCH($B$5&amp;"*s.05*"&amp;IF($B$3=Item!$AP$2,Item!$AO$2,IF($B$3=Item!$AP$3,Item!AO3,$B$3))&amp;$B15,Lestur!$A$2:$A$53022&amp;Lestur!$C$2:$C$53022&amp;Lestur!$B$2:$B$53022&amp;Lestur!$E$2:$E$53022,0),MATCH(M$9,Lestur!$A$1:$BG$1,0)),"")</f>
        <v>0</v>
      </c>
      <c r="N15" s="53">
        <f t="array" ref="N15">IFERROR(INDEX(Lestur!$A$2:$BG$51695,MATCH($B$5&amp;"*s.05*"&amp;IF($B$3=Item!$AP$2,Item!$AO$2,IF($B$3=Item!$AP$3,Item!AO3,$B$3))&amp;$B15,Lestur!$A$2:$A$53022&amp;Lestur!$C$2:$C$53022&amp;Lestur!$B$2:$B$53022&amp;Lestur!$E$2:$E$53022,0),MATCH(N$9,Lestur!$A$1:$BG$1,0)),"")</f>
        <v>0</v>
      </c>
      <c r="O15" s="53">
        <f t="array" ref="O15">IFERROR(INDEX(Lestur!$A$2:$BG$51695,MATCH($B$5&amp;"*s.05*"&amp;IF($B$3=Item!$AP$2,Item!$AO$2,IF($B$3=Item!$AP$3,Item!AO3,$B$3))&amp;$B15,Lestur!$A$2:$A$53022&amp;Lestur!$C$2:$C$53022&amp;Lestur!$B$2:$B$53022&amp;Lestur!$E$2:$E$53022,0),MATCH(O$9,Lestur!$A$1:$BG$1,0)),"")</f>
        <v>28940267</v>
      </c>
      <c r="P15" s="53">
        <f t="array" ref="P15">IFERROR(INDEX(Lestur!$A$2:$BG$51695,MATCH($B$5&amp;"*s.05*"&amp;IF($B$3=Item!$AP$2,Item!$AO$2,IF($B$3=Item!$AP$3,Item!AO3,$B$3))&amp;$B15,Lestur!$A$2:$A$53022&amp;Lestur!$C$2:$C$53022&amp;Lestur!$B$2:$B$53022&amp;Lestur!$E$2:$E$53022,0),MATCH(P$9,Lestur!$A$1:$BG$1,0)),"")</f>
        <v>0</v>
      </c>
      <c r="Q15" s="53">
        <f t="array" ref="Q15">IFERROR(INDEX(Lestur!$A$2:$BG$51695,MATCH($B$5&amp;"*s.05*"&amp;IF($B$3=Item!$AP$2,Item!$AO$2,IF($B$3=Item!$AP$3,Item!AO3,$B$3))&amp;$B15,Lestur!$A$2:$A$53022&amp;Lestur!$C$2:$C$53022&amp;Lestur!$B$2:$B$53022&amp;Lestur!$E$2:$E$53022,0),MATCH(Q$9,Lestur!$A$1:$BG$1,0)),"")</f>
        <v>0</v>
      </c>
      <c r="R15" s="53">
        <f t="array" ref="R15">IFERROR(INDEX(Lestur!$A$2:$BG$51695,MATCH($B$5&amp;"*s.05*"&amp;IF($B$3=Item!$AP$2,Item!$AO$2,IF($B$3=Item!$AP$3,Item!AO3,$B$3))&amp;$B15,Lestur!$A$2:$A$53022&amp;Lestur!$C$2:$C$53022&amp;Lestur!$B$2:$B$53022&amp;Lestur!$E$2:$E$53022,0),MATCH(R$9,Lestur!$A$1:$BG$1,0)),"")</f>
        <v>0</v>
      </c>
      <c r="S15" s="53">
        <f t="array" ref="S15">IFERROR(INDEX(Lestur!$A$2:$BG$51695,MATCH($B$5&amp;"*s.05*"&amp;IF($B$3=Item!$AP$2,Item!$AO$2,IF($B$3=Item!$AP$3,Item!AO3,$B$3))&amp;$B15,Lestur!$A$2:$A$53022&amp;Lestur!$C$2:$C$53022&amp;Lestur!$B$2:$B$53022&amp;Lestur!$E$2:$E$53022,0),MATCH(S$9,Lestur!$A$1:$BG$1,0)),"")</f>
        <v>54967551610.93</v>
      </c>
      <c r="T15" s="58"/>
    </row>
    <row r="16" spans="1:20" x14ac:dyDescent="0.25">
      <c r="A16" s="50" t="str">
        <f>IF(Efnisyfirlit!$E$2="Íslenska",Item!G10,Item!F10)</f>
        <v>Iðgjöld tímabilsins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8"/>
    </row>
    <row r="17" spans="1:20" x14ac:dyDescent="0.25">
      <c r="A17" s="50" t="str">
        <f>IF(Efnisyfirlit!$E$2="Íslenska",Item!G11,Item!F11)</f>
        <v xml:space="preserve">    Brúttó - Frumtryggingar</v>
      </c>
      <c r="B17" s="50" t="s">
        <v>64</v>
      </c>
      <c r="C17" s="52">
        <f t="array" ref="C17">IFERROR(INDEX(Lestur!$A$2:$BG$51695,MATCH($B$5&amp;"*s.05*"&amp;IF($B$3=Item!$AP$2,Item!$AO$2,IF($B$3=Item!$AP$3,Item!AO3,$B$3))&amp;$B17,Lestur!$A$2:$A$53022&amp;Lestur!$C$2:$C$53022&amp;Lestur!$B$2:$B$53022&amp;Lestur!$E$2:$E$53022,0),MATCH(C$9,Lestur!$A$1:$BG$1,0)),"")</f>
        <v>34546637.609999999</v>
      </c>
      <c r="D17" s="52">
        <f t="array" ref="D17">IFERROR(INDEX(Lestur!$A$2:$BG$51695,MATCH($B$5&amp;"*s.05*"&amp;IF($B$3=Item!$AP$2,Item!$AO$2,IF($B$3=Item!$AP$3,Item!AO3,$B$3))&amp;$B17,Lestur!$A$2:$A$53022&amp;Lestur!$C$2:$C$53022&amp;Lestur!$B$2:$B$53022&amp;Lestur!$E$2:$E$53022,0),MATCH(D$9,Lestur!$A$1:$BG$1,0)),"")</f>
        <v>2899261787.1500001</v>
      </c>
      <c r="E17" s="52">
        <f t="array" ref="E17">IFERROR(INDEX(Lestur!$A$2:$BG$51695,MATCH($B$5&amp;"*s.05*"&amp;IF($B$3=Item!$AP$2,Item!$AO$2,IF($B$3=Item!$AP$3,Item!AO3,$B$3))&amp;$B17,Lestur!$A$2:$A$53022&amp;Lestur!$C$2:$C$53022&amp;Lestur!$B$2:$B$53022&amp;Lestur!$E$2:$E$53022,0),MATCH(E$9,Lestur!$A$1:$BG$1,0)),"")</f>
        <v>2340225951.29</v>
      </c>
      <c r="F17" s="52">
        <f t="array" ref="F17">IFERROR(INDEX(Lestur!$A$2:$BG$51695,MATCH($B$5&amp;"*s.05*"&amp;IF($B$3=Item!$AP$2,Item!$AO$2,IF($B$3=Item!$AP$3,Item!AO3,$B$3))&amp;$B17,Lestur!$A$2:$A$53022&amp;Lestur!$C$2:$C$53022&amp;Lestur!$B$2:$B$53022&amp;Lestur!$E$2:$E$53022,0),MATCH(F$9,Lestur!$A$1:$BG$1,0)),"")</f>
        <v>19103990197.139999</v>
      </c>
      <c r="G17" s="52">
        <f t="array" ref="G17">IFERROR(INDEX(Lestur!$A$2:$BG$51695,MATCH($B$5&amp;"*s.05*"&amp;IF($B$3=Item!$AP$2,Item!$AO$2,IF($B$3=Item!$AP$3,Item!AO3,$B$3))&amp;$B17,Lestur!$A$2:$A$53022&amp;Lestur!$C$2:$C$53022&amp;Lestur!$B$2:$B$53022&amp;Lestur!$E$2:$E$53022,0),MATCH(G$9,Lestur!$A$1:$BG$1,0)),"")</f>
        <v>8297736321.4399996</v>
      </c>
      <c r="H17" s="52">
        <f t="array" ref="H17">IFERROR(INDEX(Lestur!$A$2:$BG$51695,MATCH($B$5&amp;"*s.05*"&amp;IF($B$3=Item!$AP$2,Item!$AO$2,IF($B$3=Item!$AP$3,Item!AO3,$B$3))&amp;$B17,Lestur!$A$2:$A$53022&amp;Lestur!$C$2:$C$53022&amp;Lestur!$B$2:$B$53022&amp;Lestur!$E$2:$E$53022,0),MATCH(H$9,Lestur!$A$1:$BG$1,0)),"")</f>
        <v>2207641643.5700002</v>
      </c>
      <c r="I17" s="52">
        <f t="array" ref="I17">IFERROR(INDEX(Lestur!$A$2:$BG$51695,MATCH($B$5&amp;"*s.05*"&amp;IF($B$3=Item!$AP$2,Item!$AO$2,IF($B$3=Item!$AP$3,Item!AO3,$B$3))&amp;$B17,Lestur!$A$2:$A$53022&amp;Lestur!$C$2:$C$53022&amp;Lestur!$B$2:$B$53022&amp;Lestur!$E$2:$E$53022,0),MATCH(I$9,Lestur!$A$1:$BG$1,0)),"")</f>
        <v>10532345082.969999</v>
      </c>
      <c r="J17" s="52">
        <f t="array" ref="J17">IFERROR(INDEX(Lestur!$A$2:$BG$51695,MATCH($B$5&amp;"*s.05*"&amp;IF($B$3=Item!$AP$2,Item!$AO$2,IF($B$3=Item!$AP$3,Item!AO3,$B$3))&amp;$B17,Lestur!$A$2:$A$53022&amp;Lestur!$C$2:$C$53022&amp;Lestur!$B$2:$B$53022&amp;Lestur!$E$2:$E$53022,0),MATCH(J$9,Lestur!$A$1:$BG$1,0)),"")</f>
        <v>3021031937.52</v>
      </c>
      <c r="K17" s="52">
        <f t="array" ref="K17">IFERROR(INDEX(Lestur!$A$2:$BG$51695,MATCH($B$5&amp;"*s.05*"&amp;IF($B$3=Item!$AP$2,Item!$AO$2,IF($B$3=Item!$AP$3,Item!AO3,$B$3))&amp;$B17,Lestur!$A$2:$A$53022&amp;Lestur!$C$2:$C$53022&amp;Lestur!$B$2:$B$53022&amp;Lestur!$E$2:$E$53022,0),MATCH(K$9,Lestur!$A$1:$BG$1,0)),"")</f>
        <v>55897645.740000002</v>
      </c>
      <c r="L17" s="52">
        <f t="array" ref="L17">IFERROR(INDEX(Lestur!$A$2:$BG$51695,MATCH($B$5&amp;"*s.05*"&amp;IF($B$3=Item!$AP$2,Item!$AO$2,IF($B$3=Item!$AP$3,Item!AO3,$B$3))&amp;$B17,Lestur!$A$2:$A$53022&amp;Lestur!$C$2:$C$53022&amp;Lestur!$B$2:$B$53022&amp;Lestur!$E$2:$E$53022,0),MATCH(L$9,Lestur!$A$1:$BG$1,0)),"")</f>
        <v>0</v>
      </c>
      <c r="M17" s="52">
        <f t="array" ref="M17">IFERROR(INDEX(Lestur!$A$2:$BG$51695,MATCH($B$5&amp;"*s.05*"&amp;IF($B$3=Item!$AP$2,Item!$AO$2,IF($B$3=Item!$AP$3,Item!AO3,$B$3))&amp;$B17,Lestur!$A$2:$A$53022&amp;Lestur!$C$2:$C$53022&amp;Lestur!$B$2:$B$53022&amp;Lestur!$E$2:$E$53022,0),MATCH(M$9,Lestur!$A$1:$BG$1,0)),"")</f>
        <v>0</v>
      </c>
      <c r="N17" s="52">
        <f t="array" ref="N17">IFERROR(INDEX(Lestur!$A$2:$BG$51695,MATCH($B$5&amp;"*s.05*"&amp;IF($B$3=Item!$AP$2,Item!$AO$2,IF($B$3=Item!$AP$3,Item!AO3,$B$3))&amp;$B17,Lestur!$A$2:$A$53022&amp;Lestur!$C$2:$C$53022&amp;Lestur!$B$2:$B$53022&amp;Lestur!$E$2:$E$53022,0),MATCH(N$9,Lestur!$A$1:$BG$1,0)),"")</f>
        <v>0</v>
      </c>
      <c r="O17" s="51"/>
      <c r="P17" s="51"/>
      <c r="Q17" s="51"/>
      <c r="R17" s="51"/>
      <c r="S17" s="53">
        <f t="array" ref="S17">IFERROR(INDEX(Lestur!$A$2:$BG$51695,MATCH($B$5&amp;"*s.05*"&amp;IF($B$3=Item!$AP$2,Item!$AO$2,IF($B$3=Item!$AP$3,Item!AO3,$B$3))&amp;$B17,Lestur!$A$2:$A$53022&amp;Lestur!$C$2:$C$53022&amp;Lestur!$B$2:$B$53022&amp;Lestur!$E$2:$E$53022,0),MATCH(S$9,Lestur!$A$1:$BG$1,0)),"")</f>
        <v>48492677204.43</v>
      </c>
      <c r="T17" s="58"/>
    </row>
    <row r="18" spans="1:20" x14ac:dyDescent="0.25">
      <c r="A18" s="50" t="str">
        <f>IF(Efnisyfirlit!$E$2="Íslenska",Item!G12,Item!F12)</f>
        <v xml:space="preserve">    Brúttó - Hlutfalslegar endurtryggingar</v>
      </c>
      <c r="B18" s="50" t="s">
        <v>63</v>
      </c>
      <c r="C18" s="52">
        <f t="array" ref="C18">IFERROR(INDEX(Lestur!$A$2:$BG$51695,MATCH($B$5&amp;"*s.05*"&amp;IF($B$3=Item!$AP$2,Item!$AO$2,IF($B$3=Item!$AP$3,Item!AO3,$B$3))&amp;$B18,Lestur!$A$2:$A$53022&amp;Lestur!$C$2:$C$53022&amp;Lestur!$B$2:$B$53022&amp;Lestur!$E$2:$E$53022,0),MATCH(C$9,Lestur!$A$1:$BG$1,0)),"")</f>
        <v>0</v>
      </c>
      <c r="D18" s="52">
        <f t="array" ref="D18">IFERROR(INDEX(Lestur!$A$2:$BG$51695,MATCH($B$5&amp;"*s.05*"&amp;IF($B$3=Item!$AP$2,Item!$AO$2,IF($B$3=Item!$AP$3,Item!AO3,$B$3))&amp;$B18,Lestur!$A$2:$A$53022&amp;Lestur!$C$2:$C$53022&amp;Lestur!$B$2:$B$53022&amp;Lestur!$E$2:$E$53022,0),MATCH(D$9,Lestur!$A$1:$BG$1,0)),"")</f>
        <v>13342891.9</v>
      </c>
      <c r="E18" s="52">
        <f t="array" ref="E18">IFERROR(INDEX(Lestur!$A$2:$BG$51695,MATCH($B$5&amp;"*s.05*"&amp;IF($B$3=Item!$AP$2,Item!$AO$2,IF($B$3=Item!$AP$3,Item!AO3,$B$3))&amp;$B18,Lestur!$A$2:$A$53022&amp;Lestur!$C$2:$C$53022&amp;Lestur!$B$2:$B$53022&amp;Lestur!$E$2:$E$53022,0),MATCH(E$9,Lestur!$A$1:$BG$1,0)),"")</f>
        <v>0</v>
      </c>
      <c r="F18" s="52">
        <f t="array" ref="F18">IFERROR(INDEX(Lestur!$A$2:$BG$51695,MATCH($B$5&amp;"*s.05*"&amp;IF($B$3=Item!$AP$2,Item!$AO$2,IF($B$3=Item!$AP$3,Item!AO3,$B$3))&amp;$B18,Lestur!$A$2:$A$53022&amp;Lestur!$C$2:$C$53022&amp;Lestur!$B$2:$B$53022&amp;Lestur!$E$2:$E$53022,0),MATCH(F$9,Lestur!$A$1:$BG$1,0)),"")</f>
        <v>0</v>
      </c>
      <c r="G18" s="52">
        <f t="array" ref="G18">IFERROR(INDEX(Lestur!$A$2:$BG$51695,MATCH($B$5&amp;"*s.05*"&amp;IF($B$3=Item!$AP$2,Item!$AO$2,IF($B$3=Item!$AP$3,Item!AO3,$B$3))&amp;$B18,Lestur!$A$2:$A$53022&amp;Lestur!$C$2:$C$53022&amp;Lestur!$B$2:$B$53022&amp;Lestur!$E$2:$E$53022,0),MATCH(G$9,Lestur!$A$1:$BG$1,0)),"")</f>
        <v>0</v>
      </c>
      <c r="H18" s="52">
        <f t="array" ref="H18">IFERROR(INDEX(Lestur!$A$2:$BG$51695,MATCH($B$5&amp;"*s.05*"&amp;IF($B$3=Item!$AP$2,Item!$AO$2,IF($B$3=Item!$AP$3,Item!AO3,$B$3))&amp;$B18,Lestur!$A$2:$A$53022&amp;Lestur!$C$2:$C$53022&amp;Lestur!$B$2:$B$53022&amp;Lestur!$E$2:$E$53022,0),MATCH(H$9,Lestur!$A$1:$BG$1,0)),"")</f>
        <v>246557931.41999999</v>
      </c>
      <c r="I18" s="52">
        <f t="array" ref="I18">IFERROR(INDEX(Lestur!$A$2:$BG$51695,MATCH($B$5&amp;"*s.05*"&amp;IF($B$3=Item!$AP$2,Item!$AO$2,IF($B$3=Item!$AP$3,Item!AO3,$B$3))&amp;$B18,Lestur!$A$2:$A$53022&amp;Lestur!$C$2:$C$53022&amp;Lestur!$B$2:$B$53022&amp;Lestur!$E$2:$E$53022,0),MATCH(I$9,Lestur!$A$1:$BG$1,0)),"")</f>
        <v>599325937.61000001</v>
      </c>
      <c r="J18" s="52">
        <f t="array" ref="J18">IFERROR(INDEX(Lestur!$A$2:$BG$51695,MATCH($B$5&amp;"*s.05*"&amp;IF($B$3=Item!$AP$2,Item!$AO$2,IF($B$3=Item!$AP$3,Item!AO3,$B$3))&amp;$B18,Lestur!$A$2:$A$53022&amp;Lestur!$C$2:$C$53022&amp;Lestur!$B$2:$B$53022&amp;Lestur!$E$2:$E$53022,0),MATCH(J$9,Lestur!$A$1:$BG$1,0)),"")</f>
        <v>35371855.200000003</v>
      </c>
      <c r="K18" s="52">
        <f t="array" ref="K18">IFERROR(INDEX(Lestur!$A$2:$BG$51695,MATCH($B$5&amp;"*s.05*"&amp;IF($B$3=Item!$AP$2,Item!$AO$2,IF($B$3=Item!$AP$3,Item!AO3,$B$3))&amp;$B18,Lestur!$A$2:$A$53022&amp;Lestur!$C$2:$C$53022&amp;Lestur!$B$2:$B$53022&amp;Lestur!$E$2:$E$53022,0),MATCH(K$9,Lestur!$A$1:$BG$1,0)),"")</f>
        <v>0</v>
      </c>
      <c r="L18" s="52">
        <f t="array" ref="L18">IFERROR(INDEX(Lestur!$A$2:$BG$51695,MATCH($B$5&amp;"*s.05*"&amp;IF($B$3=Item!$AP$2,Item!$AO$2,IF($B$3=Item!$AP$3,Item!AO3,$B$3))&amp;$B18,Lestur!$A$2:$A$53022&amp;Lestur!$C$2:$C$53022&amp;Lestur!$B$2:$B$53022&amp;Lestur!$E$2:$E$53022,0),MATCH(L$9,Lestur!$A$1:$BG$1,0)),"")</f>
        <v>0</v>
      </c>
      <c r="M18" s="52">
        <f t="array" ref="M18">IFERROR(INDEX(Lestur!$A$2:$BG$51695,MATCH($B$5&amp;"*s.05*"&amp;IF($B$3=Item!$AP$2,Item!$AO$2,IF($B$3=Item!$AP$3,Item!AO3,$B$3))&amp;$B18,Lestur!$A$2:$A$53022&amp;Lestur!$C$2:$C$53022&amp;Lestur!$B$2:$B$53022&amp;Lestur!$E$2:$E$53022,0),MATCH(M$9,Lestur!$A$1:$BG$1,0)),"")</f>
        <v>0</v>
      </c>
      <c r="N18" s="52">
        <f t="array" ref="N18">IFERROR(INDEX(Lestur!$A$2:$BG$51695,MATCH($B$5&amp;"*s.05*"&amp;IF($B$3=Item!$AP$2,Item!$AO$2,IF($B$3=Item!$AP$3,Item!AO3,$B$3))&amp;$B18,Lestur!$A$2:$A$53022&amp;Lestur!$C$2:$C$53022&amp;Lestur!$B$2:$B$53022&amp;Lestur!$E$2:$E$53022,0),MATCH(N$9,Lestur!$A$1:$BG$1,0)),"")</f>
        <v>0</v>
      </c>
      <c r="O18" s="51"/>
      <c r="P18" s="51"/>
      <c r="Q18" s="51"/>
      <c r="R18" s="51"/>
      <c r="S18" s="53">
        <f t="array" ref="S18">IFERROR(INDEX(Lestur!$A$2:$BG$51695,MATCH($B$5&amp;"*s.05*"&amp;IF($B$3=Item!$AP$2,Item!$AO$2,IF($B$3=Item!$AP$3,Item!AO3,$B$3))&amp;$B18,Lestur!$A$2:$A$53022&amp;Lestur!$C$2:$C$53022&amp;Lestur!$B$2:$B$53022&amp;Lestur!$E$2:$E$53022,0),MATCH(S$9,Lestur!$A$1:$BG$1,0)),"")</f>
        <v>894598616.13</v>
      </c>
      <c r="T18" s="58"/>
    </row>
    <row r="19" spans="1:20" x14ac:dyDescent="0.25">
      <c r="A19" s="50" t="str">
        <f>IF(Efnisyfirlit!$E$2="Íslenska",Item!G13,Item!F13)</f>
        <v xml:space="preserve">    Brúttó - Óhlutfalslegar endurtryggingar</v>
      </c>
      <c r="B19" s="50" t="s">
        <v>62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>
        <f t="array" ref="O19">IFERROR(INDEX(Lestur!$A$2:$BG$51695,MATCH($B$5&amp;"*s.05*"&amp;IF($B$3=Item!$AP$2,Item!$AO$2,IF($B$3=Item!$AP$3,Item!AO3,$B$3))&amp;$B19,Lestur!$A$2:$A$53022&amp;Lestur!$C$2:$C$53022&amp;Lestur!$B$2:$B$53022&amp;Lestur!$E$2:$E$53022,0),MATCH(O$9,Lestur!$A$1:$BG$1,0)),"")</f>
        <v>21534686</v>
      </c>
      <c r="P19" s="52">
        <f t="array" ref="P19">IFERROR(INDEX(Lestur!$A$2:$BG$51695,MATCH($B$5&amp;"*s.05*"&amp;IF($B$3=Item!$AP$2,Item!$AO$2,IF($B$3=Item!$AP$3,Item!AO3,$B$3))&amp;$B19,Lestur!$A$2:$A$53022&amp;Lestur!$C$2:$C$53022&amp;Lestur!$B$2:$B$53022&amp;Lestur!$E$2:$E$53022,0),MATCH(P$9,Lestur!$A$1:$BG$1,0)),"")</f>
        <v>0</v>
      </c>
      <c r="Q19" s="52">
        <f t="array" ref="Q19">IFERROR(INDEX(Lestur!$A$2:$BG$51695,MATCH($B$5&amp;"*s.05*"&amp;IF($B$3=Item!$AP$2,Item!$AO$2,IF($B$3=Item!$AP$3,Item!AO3,$B$3))&amp;$B19,Lestur!$A$2:$A$53022&amp;Lestur!$C$2:$C$53022&amp;Lestur!$B$2:$B$53022&amp;Lestur!$E$2:$E$53022,0),MATCH(Q$9,Lestur!$A$1:$BG$1,0)),"")</f>
        <v>0</v>
      </c>
      <c r="R19" s="52">
        <f t="array" ref="R19">IFERROR(INDEX(Lestur!$A$2:$BG$51695,MATCH($B$5&amp;"*s.05*"&amp;IF($B$3=Item!$AP$2,Item!$AO$2,IF($B$3=Item!$AP$3,Item!AO3,$B$3))&amp;$B19,Lestur!$A$2:$A$53022&amp;Lestur!$C$2:$C$53022&amp;Lestur!$B$2:$B$53022&amp;Lestur!$E$2:$E$53022,0),MATCH(R$9,Lestur!$A$1:$BG$1,0)),"")</f>
        <v>0</v>
      </c>
      <c r="S19" s="53">
        <f t="array" ref="S19">IFERROR(INDEX(Lestur!$A$2:$BG$51695,MATCH($B$5&amp;"*s.05*"&amp;IF($B$3=Item!$AP$2,Item!$AO$2,IF($B$3=Item!$AP$3,Item!AO3,$B$3))&amp;$B19,Lestur!$A$2:$A$53022&amp;Lestur!$C$2:$C$53022&amp;Lestur!$B$2:$B$53022&amp;Lestur!$E$2:$E$53022,0),MATCH(S$9,Lestur!$A$1:$BG$1,0)),"")</f>
        <v>21534686</v>
      </c>
      <c r="T19" s="58"/>
    </row>
    <row r="20" spans="1:20" x14ac:dyDescent="0.25">
      <c r="A20" s="50" t="str">
        <f>IF(Efnisyfirlit!$E$2="Íslenska",Item!G14,Item!F14)</f>
        <v xml:space="preserve">    Hlutur endurtryggjenda</v>
      </c>
      <c r="B20" s="50" t="s">
        <v>61</v>
      </c>
      <c r="C20" s="52">
        <f t="array" ref="C20">IFERROR(INDEX(Lestur!$A$2:$BG$51695,MATCH($B$5&amp;"*s.05*"&amp;IF($B$3=Item!$AP$2,Item!$AO$2,IF($B$3=Item!$AP$3,Item!AO3,$B$3))&amp;$B20,Lestur!$A$2:$A$53022&amp;Lestur!$C$2:$C$53022&amp;Lestur!$B$2:$B$53022&amp;Lestur!$E$2:$E$53022,0),MATCH(C$9,Lestur!$A$1:$BG$1,0)),"")</f>
        <v>9562</v>
      </c>
      <c r="D20" s="52">
        <f t="array" ref="D20">IFERROR(INDEX(Lestur!$A$2:$BG$51695,MATCH($B$5&amp;"*s.05*"&amp;IF($B$3=Item!$AP$2,Item!$AO$2,IF($B$3=Item!$AP$3,Item!AO3,$B$3))&amp;$B20,Lestur!$A$2:$A$53022&amp;Lestur!$C$2:$C$53022&amp;Lestur!$B$2:$B$53022&amp;Lestur!$E$2:$E$53022,0),MATCH(D$9,Lestur!$A$1:$BG$1,0)),"")</f>
        <v>37146682</v>
      </c>
      <c r="E20" s="52">
        <f t="array" ref="E20">IFERROR(INDEX(Lestur!$A$2:$BG$51695,MATCH($B$5&amp;"*s.05*"&amp;IF($B$3=Item!$AP$2,Item!$AO$2,IF($B$3=Item!$AP$3,Item!AO3,$B$3))&amp;$B20,Lestur!$A$2:$A$53022&amp;Lestur!$C$2:$C$53022&amp;Lestur!$B$2:$B$53022&amp;Lestur!$E$2:$E$53022,0),MATCH(E$9,Lestur!$A$1:$BG$1,0)),"")</f>
        <v>38326429</v>
      </c>
      <c r="F20" s="52">
        <f t="array" ref="F20">IFERROR(INDEX(Lestur!$A$2:$BG$51695,MATCH($B$5&amp;"*s.05*"&amp;IF($B$3=Item!$AP$2,Item!$AO$2,IF($B$3=Item!$AP$3,Item!AO3,$B$3))&amp;$B20,Lestur!$A$2:$A$53022&amp;Lestur!$C$2:$C$53022&amp;Lestur!$B$2:$B$53022&amp;Lestur!$E$2:$E$53022,0),MATCH(F$9,Lestur!$A$1:$BG$1,0)),"")</f>
        <v>87322750</v>
      </c>
      <c r="G20" s="52">
        <f t="array" ref="G20">IFERROR(INDEX(Lestur!$A$2:$BG$51695,MATCH($B$5&amp;"*s.05*"&amp;IF($B$3=Item!$AP$2,Item!$AO$2,IF($B$3=Item!$AP$3,Item!AO3,$B$3))&amp;$B20,Lestur!$A$2:$A$53022&amp;Lestur!$C$2:$C$53022&amp;Lestur!$B$2:$B$53022&amp;Lestur!$E$2:$E$53022,0),MATCH(G$9,Lestur!$A$1:$BG$1,0)),"")</f>
        <v>11094198</v>
      </c>
      <c r="H20" s="52">
        <f t="array" ref="H20">IFERROR(INDEX(Lestur!$A$2:$BG$51695,MATCH($B$5&amp;"*s.05*"&amp;IF($B$3=Item!$AP$2,Item!$AO$2,IF($B$3=Item!$AP$3,Item!AO3,$B$3))&amp;$B20,Lestur!$A$2:$A$53022&amp;Lestur!$C$2:$C$53022&amp;Lestur!$B$2:$B$53022&amp;Lestur!$E$2:$E$53022,0),MATCH(H$9,Lestur!$A$1:$BG$1,0)),"")</f>
        <v>336672495.94999999</v>
      </c>
      <c r="I20" s="52">
        <f t="array" ref="I20">IFERROR(INDEX(Lestur!$A$2:$BG$51695,MATCH($B$5&amp;"*s.05*"&amp;IF($B$3=Item!$AP$2,Item!$AO$2,IF($B$3=Item!$AP$3,Item!AO3,$B$3))&amp;$B20,Lestur!$A$2:$A$53022&amp;Lestur!$C$2:$C$53022&amp;Lestur!$B$2:$B$53022&amp;Lestur!$E$2:$E$53022,0),MATCH(I$9,Lestur!$A$1:$BG$1,0)),"")</f>
        <v>725499701.98000002</v>
      </c>
      <c r="J20" s="52">
        <f t="array" ref="J20">IFERROR(INDEX(Lestur!$A$2:$BG$51695,MATCH($B$5&amp;"*s.05*"&amp;IF($B$3=Item!$AP$2,Item!$AO$2,IF($B$3=Item!$AP$3,Item!AO3,$B$3))&amp;$B20,Lestur!$A$2:$A$53022&amp;Lestur!$C$2:$C$53022&amp;Lestur!$B$2:$B$53022&amp;Lestur!$E$2:$E$53022,0),MATCH(J$9,Lestur!$A$1:$BG$1,0)),"")</f>
        <v>177991581.72</v>
      </c>
      <c r="K20" s="52">
        <f t="array" ref="K20">IFERROR(INDEX(Lestur!$A$2:$BG$51695,MATCH($B$5&amp;"*s.05*"&amp;IF($B$3=Item!$AP$2,Item!$AO$2,IF($B$3=Item!$AP$3,Item!AO3,$B$3))&amp;$B20,Lestur!$A$2:$A$53022&amp;Lestur!$C$2:$C$53022&amp;Lestur!$B$2:$B$53022&amp;Lestur!$E$2:$E$53022,0),MATCH(K$9,Lestur!$A$1:$BG$1,0)),"")</f>
        <v>16524914.99</v>
      </c>
      <c r="L20" s="52">
        <f t="array" ref="L20">IFERROR(INDEX(Lestur!$A$2:$BG$51695,MATCH($B$5&amp;"*s.05*"&amp;IF($B$3=Item!$AP$2,Item!$AO$2,IF($B$3=Item!$AP$3,Item!AO3,$B$3))&amp;$B20,Lestur!$A$2:$A$53022&amp;Lestur!$C$2:$C$53022&amp;Lestur!$B$2:$B$53022&amp;Lestur!$E$2:$E$53022,0),MATCH(L$9,Lestur!$A$1:$BG$1,0)),"")</f>
        <v>0</v>
      </c>
      <c r="M20" s="52">
        <f t="array" ref="M20">IFERROR(INDEX(Lestur!$A$2:$BG$51695,MATCH($B$5&amp;"*s.05*"&amp;IF($B$3=Item!$AP$2,Item!$AO$2,IF($B$3=Item!$AP$3,Item!AO3,$B$3))&amp;$B20,Lestur!$A$2:$A$53022&amp;Lestur!$C$2:$C$53022&amp;Lestur!$B$2:$B$53022&amp;Lestur!$E$2:$E$53022,0),MATCH(M$9,Lestur!$A$1:$BG$1,0)),"")</f>
        <v>0</v>
      </c>
      <c r="N20" s="52">
        <f t="array" ref="N20">IFERROR(INDEX(Lestur!$A$2:$BG$51695,MATCH($B$5&amp;"*s.05*"&amp;IF($B$3=Item!$AP$2,Item!$AO$2,IF($B$3=Item!$AP$3,Item!AO3,$B$3))&amp;$B20,Lestur!$A$2:$A$53022&amp;Lestur!$C$2:$C$53022&amp;Lestur!$B$2:$B$53022&amp;Lestur!$E$2:$E$53022,0),MATCH(N$9,Lestur!$A$1:$BG$1,0)),"")</f>
        <v>0</v>
      </c>
      <c r="O20" s="52">
        <f t="array" ref="O20">IFERROR(INDEX(Lestur!$A$2:$BG$51695,MATCH($B$5&amp;"*s.05*"&amp;IF($B$3=Item!$AP$2,Item!$AO$2,IF($B$3=Item!$AP$3,Item!AO3,$B$3))&amp;$B20,Lestur!$A$2:$A$53022&amp;Lestur!$C$2:$C$53022&amp;Lestur!$B$2:$B$53022&amp;Lestur!$E$2:$E$53022,0),MATCH(O$9,Lestur!$A$1:$BG$1,0)),"")</f>
        <v>-499846</v>
      </c>
      <c r="P20" s="52">
        <f t="array" ref="P20">IFERROR(INDEX(Lestur!$A$2:$BG$51695,MATCH($B$5&amp;"*s.05*"&amp;IF($B$3=Item!$AP$2,Item!$AO$2,IF($B$3=Item!$AP$3,Item!AO3,$B$3))&amp;$B20,Lestur!$A$2:$A$53022&amp;Lestur!$C$2:$C$53022&amp;Lestur!$B$2:$B$53022&amp;Lestur!$E$2:$E$53022,0),MATCH(P$9,Lestur!$A$1:$BG$1,0)),"")</f>
        <v>0</v>
      </c>
      <c r="Q20" s="52">
        <f t="array" ref="Q20">IFERROR(INDEX(Lestur!$A$2:$BG$51695,MATCH($B$5&amp;"*s.05*"&amp;IF($B$3=Item!$AP$2,Item!$AO$2,IF($B$3=Item!$AP$3,Item!AO3,$B$3))&amp;$B20,Lestur!$A$2:$A$53022&amp;Lestur!$C$2:$C$53022&amp;Lestur!$B$2:$B$53022&amp;Lestur!$E$2:$E$53022,0),MATCH(Q$9,Lestur!$A$1:$BG$1,0)),"")</f>
        <v>0</v>
      </c>
      <c r="R20" s="52">
        <f t="array" ref="R20">IFERROR(INDEX(Lestur!$A$2:$BG$51695,MATCH($B$5&amp;"*s.05*"&amp;IF($B$3=Item!$AP$2,Item!$AO$2,IF($B$3=Item!$AP$3,Item!AO3,$B$3))&amp;$B20,Lestur!$A$2:$A$53022&amp;Lestur!$C$2:$C$53022&amp;Lestur!$B$2:$B$53022&amp;Lestur!$E$2:$E$53022,0),MATCH(R$9,Lestur!$A$1:$BG$1,0)),"")</f>
        <v>0</v>
      </c>
      <c r="S20" s="53">
        <f t="array" ref="S20">IFERROR(INDEX(Lestur!$A$2:$BG$51695,MATCH($B$5&amp;"*s.05*"&amp;IF($B$3=Item!$AP$2,Item!$AO$2,IF($B$3=Item!$AP$3,Item!AO3,$B$3))&amp;$B20,Lestur!$A$2:$A$53022&amp;Lestur!$C$2:$C$53022&amp;Lestur!$B$2:$B$53022&amp;Lestur!$E$2:$E$53022,0),MATCH(S$9,Lestur!$A$1:$BG$1,0)),"")</f>
        <v>1430088469.6400001</v>
      </c>
      <c r="T20" s="58"/>
    </row>
    <row r="21" spans="1:20" x14ac:dyDescent="0.25">
      <c r="A21" s="50" t="str">
        <f>IF(Efnisyfirlit!$E$2="Íslenska",Item!G15,Item!F15)</f>
        <v xml:space="preserve">    Í eigin hlut</v>
      </c>
      <c r="B21" s="50" t="s">
        <v>60</v>
      </c>
      <c r="C21" s="53">
        <f t="array" ref="C21">IFERROR(INDEX(Lestur!$A$2:$BG$51695,MATCH($B$5&amp;"*s.05*"&amp;IF($B$3=Item!$AP$2,Item!$AO$2,IF($B$3=Item!$AP$3,Item!AO3,$B$3))&amp;$B21,Lestur!$A$2:$A$53022&amp;Lestur!$C$2:$C$53022&amp;Lestur!$B$2:$B$53022&amp;Lestur!$E$2:$E$53022,0),MATCH(C$9,Lestur!$A$1:$BG$1,0)),"")</f>
        <v>34537075.609999999</v>
      </c>
      <c r="D21" s="53">
        <f t="array" ref="D21">IFERROR(INDEX(Lestur!$A$2:$BG$51695,MATCH($B$5&amp;"*s.05*"&amp;IF($B$3=Item!$AP$2,Item!$AO$2,IF($B$3=Item!$AP$3,Item!AO3,$B$3))&amp;$B21,Lestur!$A$2:$A$53022&amp;Lestur!$C$2:$C$53022&amp;Lestur!$B$2:$B$53022&amp;Lestur!$E$2:$E$53022,0),MATCH(D$9,Lestur!$A$1:$BG$1,0)),"")</f>
        <v>2875457997.0500002</v>
      </c>
      <c r="E21" s="53">
        <f t="array" ref="E21">IFERROR(INDEX(Lestur!$A$2:$BG$51695,MATCH($B$5&amp;"*s.05*"&amp;IF($B$3=Item!$AP$2,Item!$AO$2,IF($B$3=Item!$AP$3,Item!AO3,$B$3))&amp;$B21,Lestur!$A$2:$A$53022&amp;Lestur!$C$2:$C$53022&amp;Lestur!$B$2:$B$53022&amp;Lestur!$E$2:$E$53022,0),MATCH(E$9,Lestur!$A$1:$BG$1,0)),"")</f>
        <v>2301899522.29</v>
      </c>
      <c r="F21" s="53">
        <f t="array" ref="F21">IFERROR(INDEX(Lestur!$A$2:$BG$51695,MATCH($B$5&amp;"*s.05*"&amp;IF($B$3=Item!$AP$2,Item!$AO$2,IF($B$3=Item!$AP$3,Item!AO3,$B$3))&amp;$B21,Lestur!$A$2:$A$53022&amp;Lestur!$C$2:$C$53022&amp;Lestur!$B$2:$B$53022&amp;Lestur!$E$2:$E$53022,0),MATCH(F$9,Lestur!$A$1:$BG$1,0)),"")</f>
        <v>19016667447.139999</v>
      </c>
      <c r="G21" s="53">
        <f t="array" ref="G21">IFERROR(INDEX(Lestur!$A$2:$BG$51695,MATCH($B$5&amp;"*s.05*"&amp;IF($B$3=Item!$AP$2,Item!$AO$2,IF($B$3=Item!$AP$3,Item!AO3,$B$3))&amp;$B21,Lestur!$A$2:$A$53022&amp;Lestur!$C$2:$C$53022&amp;Lestur!$B$2:$B$53022&amp;Lestur!$E$2:$E$53022,0),MATCH(G$9,Lestur!$A$1:$BG$1,0)),"")</f>
        <v>8286642123.4399996</v>
      </c>
      <c r="H21" s="53">
        <f t="array" ref="H21">IFERROR(INDEX(Lestur!$A$2:$BG$51695,MATCH($B$5&amp;"*s.05*"&amp;IF($B$3=Item!$AP$2,Item!$AO$2,IF($B$3=Item!$AP$3,Item!AO3,$B$3))&amp;$B21,Lestur!$A$2:$A$53022&amp;Lestur!$C$2:$C$53022&amp;Lestur!$B$2:$B$53022&amp;Lestur!$E$2:$E$53022,0),MATCH(H$9,Lestur!$A$1:$BG$1,0)),"")</f>
        <v>2117527079.04</v>
      </c>
      <c r="I21" s="53">
        <f t="array" ref="I21">IFERROR(INDEX(Lestur!$A$2:$BG$51695,MATCH($B$5&amp;"*s.05*"&amp;IF($B$3=Item!$AP$2,Item!$AO$2,IF($B$3=Item!$AP$3,Item!AO3,$B$3))&amp;$B21,Lestur!$A$2:$A$53022&amp;Lestur!$C$2:$C$53022&amp;Lestur!$B$2:$B$53022&amp;Lestur!$E$2:$E$53022,0),MATCH(I$9,Lestur!$A$1:$BG$1,0)),"")</f>
        <v>10406171318.6</v>
      </c>
      <c r="J21" s="53">
        <f t="array" ref="J21">IFERROR(INDEX(Lestur!$A$2:$BG$51695,MATCH($B$5&amp;"*s.05*"&amp;IF($B$3=Item!$AP$2,Item!$AO$2,IF($B$3=Item!$AP$3,Item!AO3,$B$3))&amp;$B21,Lestur!$A$2:$A$53022&amp;Lestur!$C$2:$C$53022&amp;Lestur!$B$2:$B$53022&amp;Lestur!$E$2:$E$53022,0),MATCH(J$9,Lestur!$A$1:$BG$1,0)),"")</f>
        <v>2878412211</v>
      </c>
      <c r="K21" s="53">
        <f t="array" ref="K21">IFERROR(INDEX(Lestur!$A$2:$BG$51695,MATCH($B$5&amp;"*s.05*"&amp;IF($B$3=Item!$AP$2,Item!$AO$2,IF($B$3=Item!$AP$3,Item!AO3,$B$3))&amp;$B21,Lestur!$A$2:$A$53022&amp;Lestur!$C$2:$C$53022&amp;Lestur!$B$2:$B$53022&amp;Lestur!$E$2:$E$53022,0),MATCH(K$9,Lestur!$A$1:$BG$1,0)),"")</f>
        <v>39372730.75</v>
      </c>
      <c r="L21" s="53">
        <f t="array" ref="L21">IFERROR(INDEX(Lestur!$A$2:$BG$51695,MATCH($B$5&amp;"*s.05*"&amp;IF($B$3=Item!$AP$2,Item!$AO$2,IF($B$3=Item!$AP$3,Item!AO3,$B$3))&amp;$B21,Lestur!$A$2:$A$53022&amp;Lestur!$C$2:$C$53022&amp;Lestur!$B$2:$B$53022&amp;Lestur!$E$2:$E$53022,0),MATCH(L$9,Lestur!$A$1:$BG$1,0)),"")</f>
        <v>0</v>
      </c>
      <c r="M21" s="53">
        <f t="array" ref="M21">IFERROR(INDEX(Lestur!$A$2:$BG$51695,MATCH($B$5&amp;"*s.05*"&amp;IF($B$3=Item!$AP$2,Item!$AO$2,IF($B$3=Item!$AP$3,Item!AO3,$B$3))&amp;$B21,Lestur!$A$2:$A$53022&amp;Lestur!$C$2:$C$53022&amp;Lestur!$B$2:$B$53022&amp;Lestur!$E$2:$E$53022,0),MATCH(M$9,Lestur!$A$1:$BG$1,0)),"")</f>
        <v>0</v>
      </c>
      <c r="N21" s="53">
        <f t="array" ref="N21">IFERROR(INDEX(Lestur!$A$2:$BG$51695,MATCH($B$5&amp;"*s.05*"&amp;IF($B$3=Item!$AP$2,Item!$AO$2,IF($B$3=Item!$AP$3,Item!AO3,$B$3))&amp;$B21,Lestur!$A$2:$A$53022&amp;Lestur!$C$2:$C$53022&amp;Lestur!$B$2:$B$53022&amp;Lestur!$E$2:$E$53022,0),MATCH(N$9,Lestur!$A$1:$BG$1,0)),"")</f>
        <v>0</v>
      </c>
      <c r="O21" s="53">
        <f t="array" ref="O21">IFERROR(INDEX(Lestur!$A$2:$BG$51695,MATCH($B$5&amp;"*s.05*"&amp;IF($B$3=Item!$AP$2,Item!$AO$2,IF($B$3=Item!$AP$3,Item!AO3,$B$3))&amp;$B21,Lestur!$A$2:$A$53022&amp;Lestur!$C$2:$C$53022&amp;Lestur!$B$2:$B$53022&amp;Lestur!$E$2:$E$53022,0),MATCH(O$9,Lestur!$A$1:$BG$1,0)),"")</f>
        <v>22034532</v>
      </c>
      <c r="P21" s="53">
        <f t="array" ref="P21">IFERROR(INDEX(Lestur!$A$2:$BG$51695,MATCH($B$5&amp;"*s.05*"&amp;IF($B$3=Item!$AP$2,Item!$AO$2,IF($B$3=Item!$AP$3,Item!AO3,$B$3))&amp;$B21,Lestur!$A$2:$A$53022&amp;Lestur!$C$2:$C$53022&amp;Lestur!$B$2:$B$53022&amp;Lestur!$E$2:$E$53022,0),MATCH(P$9,Lestur!$A$1:$BG$1,0)),"")</f>
        <v>0</v>
      </c>
      <c r="Q21" s="53">
        <f t="array" ref="Q21">IFERROR(INDEX(Lestur!$A$2:$BG$51695,MATCH($B$5&amp;"*s.05*"&amp;IF($B$3=Item!$AP$2,Item!$AO$2,IF($B$3=Item!$AP$3,Item!AO3,$B$3))&amp;$B21,Lestur!$A$2:$A$53022&amp;Lestur!$C$2:$C$53022&amp;Lestur!$B$2:$B$53022&amp;Lestur!$E$2:$E$53022,0),MATCH(Q$9,Lestur!$A$1:$BG$1,0)),"")</f>
        <v>0</v>
      </c>
      <c r="R21" s="53">
        <f t="array" ref="R21">IFERROR(INDEX(Lestur!$A$2:$BG$51695,MATCH($B$5&amp;"*s.05*"&amp;IF($B$3=Item!$AP$2,Item!$AO$2,IF($B$3=Item!$AP$3,Item!AO3,$B$3))&amp;$B21,Lestur!$A$2:$A$53022&amp;Lestur!$C$2:$C$53022&amp;Lestur!$B$2:$B$53022&amp;Lestur!$E$2:$E$53022,0),MATCH(R$9,Lestur!$A$1:$BG$1,0)),"")</f>
        <v>0</v>
      </c>
      <c r="S21" s="53">
        <f t="array" ref="S21">IFERROR(INDEX(Lestur!$A$2:$BG$51695,MATCH($B$5&amp;"*s.05*"&amp;IF($B$3=Item!$AP$2,Item!$AO$2,IF($B$3=Item!$AP$3,Item!AO3,$B$3))&amp;$B21,Lestur!$A$2:$A$53022&amp;Lestur!$C$2:$C$53022&amp;Lestur!$B$2:$B$53022&amp;Lestur!$E$2:$E$53022,0),MATCH(S$9,Lestur!$A$1:$BG$1,0)),"")</f>
        <v>47978722036.919998</v>
      </c>
      <c r="T21" s="58"/>
    </row>
    <row r="22" spans="1:20" x14ac:dyDescent="0.25">
      <c r="A22" s="50" t="str">
        <f>IF(Efnisyfirlit!$E$2="Íslenska",Item!G16,Item!F16)</f>
        <v>Tjón á tímabilinu</v>
      </c>
      <c r="B22" s="50"/>
      <c r="C22" s="51" t="str">
        <f t="array" ref="C22">IFERROR(INDEX(Lestur!$A$2:$BG$51695,MATCH($B$5&amp;"*s.05*"&amp;IF($B$3=Item!$AP$2,Item!$AO$2,IF($B$3=Item!$AP$3,Item!AO3,$B$3))&amp;$B22,Lestur!$A$2:$A$53022&amp;Lestur!$C$2:$C$53022&amp;Lestur!$B$2:$B$53022&amp;Lestur!$E$2:$E$53022,0),MATCH(C$9,Lestur!$A$1:$BG$1,0)),"")</f>
        <v/>
      </c>
      <c r="D22" s="51" t="str">
        <f t="array" ref="D22">IFERROR(INDEX(Lestur!$A$2:$BG$51695,MATCH($B$5&amp;"*s.05*"&amp;IF($B$3=Item!$AP$2,Item!$AO$2,IF($B$3=Item!$AP$3,Item!AO3,$B$3))&amp;$B22,Lestur!$A$2:$A$53022&amp;Lestur!$C$2:$C$53022&amp;Lestur!$B$2:$B$53022&amp;Lestur!$E$2:$E$53022,0),MATCH(D$9,Lestur!$A$1:$BG$1,0)),"")</f>
        <v/>
      </c>
      <c r="E22" s="51" t="str">
        <f t="array" ref="E22">IFERROR(INDEX(Lestur!$A$2:$BG$51695,MATCH($B$5&amp;"*s.05*"&amp;IF($B$3=Item!$AP$2,Item!$AO$2,IF($B$3=Item!$AP$3,Item!AO3,$B$3))&amp;$B22,Lestur!$A$2:$A$53022&amp;Lestur!$C$2:$C$53022&amp;Lestur!$B$2:$B$53022&amp;Lestur!$E$2:$E$53022,0),MATCH(E$9,Lestur!$A$1:$BG$1,0)),"")</f>
        <v/>
      </c>
      <c r="F22" s="51" t="str">
        <f t="array" ref="F22">IFERROR(INDEX(Lestur!$A$2:$BG$51695,MATCH($B$5&amp;"*s.05*"&amp;IF($B$3=Item!$AP$2,Item!$AO$2,IF($B$3=Item!$AP$3,Item!AO3,$B$3))&amp;$B22,Lestur!$A$2:$A$53022&amp;Lestur!$C$2:$C$53022&amp;Lestur!$B$2:$B$53022&amp;Lestur!$E$2:$E$53022,0),MATCH(F$9,Lestur!$A$1:$BG$1,0)),"")</f>
        <v/>
      </c>
      <c r="G22" s="51" t="str">
        <f t="array" ref="G22">IFERROR(INDEX(Lestur!$A$2:$BG$51695,MATCH($B$5&amp;"*s.05*"&amp;IF($B$3=Item!$AP$2,Item!$AO$2,IF($B$3=Item!$AP$3,Item!AO3,$B$3))&amp;$B22,Lestur!$A$2:$A$53022&amp;Lestur!$C$2:$C$53022&amp;Lestur!$B$2:$B$53022&amp;Lestur!$E$2:$E$53022,0),MATCH(G$9,Lestur!$A$1:$BG$1,0)),"")</f>
        <v/>
      </c>
      <c r="H22" s="51" t="str">
        <f t="array" ref="H22">IFERROR(INDEX(Lestur!$A$2:$BG$51695,MATCH($B$5&amp;"*s.05*"&amp;IF($B$3=Item!$AP$2,Item!$AO$2,IF($B$3=Item!$AP$3,Item!AO3,$B$3))&amp;$B22,Lestur!$A$2:$A$53022&amp;Lestur!$C$2:$C$53022&amp;Lestur!$B$2:$B$53022&amp;Lestur!$E$2:$E$53022,0),MATCH(H$9,Lestur!$A$1:$BG$1,0)),"")</f>
        <v/>
      </c>
      <c r="I22" s="51" t="str">
        <f t="array" ref="I22">IFERROR(INDEX(Lestur!$A$2:$BG$51695,MATCH($B$5&amp;"*s.05*"&amp;IF($B$3=Item!$AP$2,Item!$AO$2,IF($B$3=Item!$AP$3,Item!AO3,$B$3))&amp;$B22,Lestur!$A$2:$A$53022&amp;Lestur!$C$2:$C$53022&amp;Lestur!$B$2:$B$53022&amp;Lestur!$E$2:$E$53022,0),MATCH(I$9,Lestur!$A$1:$BG$1,0)),"")</f>
        <v/>
      </c>
      <c r="J22" s="51" t="str">
        <f t="array" ref="J22">IFERROR(INDEX(Lestur!$A$2:$BG$51695,MATCH($B$5&amp;"*s.05*"&amp;IF($B$3=Item!$AP$2,Item!$AO$2,IF($B$3=Item!$AP$3,Item!AO3,$B$3))&amp;$B22,Lestur!$A$2:$A$53022&amp;Lestur!$C$2:$C$53022&amp;Lestur!$B$2:$B$53022&amp;Lestur!$E$2:$E$53022,0),MATCH(J$9,Lestur!$A$1:$BG$1,0)),"")</f>
        <v/>
      </c>
      <c r="K22" s="51" t="str">
        <f t="array" ref="K22">IFERROR(INDEX(Lestur!$A$2:$BG$51695,MATCH($B$5&amp;"*s.05*"&amp;IF($B$3=Item!$AP$2,Item!$AO$2,IF($B$3=Item!$AP$3,Item!AO3,$B$3))&amp;$B22,Lestur!$A$2:$A$53022&amp;Lestur!$C$2:$C$53022&amp;Lestur!$B$2:$B$53022&amp;Lestur!$E$2:$E$53022,0),MATCH(K$9,Lestur!$A$1:$BG$1,0)),"")</f>
        <v/>
      </c>
      <c r="L22" s="51" t="str">
        <f t="array" ref="L22">IFERROR(INDEX(Lestur!$A$2:$BG$51695,MATCH($B$5&amp;"*s.05*"&amp;IF($B$3=Item!$AP$2,Item!$AO$2,IF($B$3=Item!$AP$3,Item!AO3,$B$3))&amp;$B22,Lestur!$A$2:$A$53022&amp;Lestur!$C$2:$C$53022&amp;Lestur!$B$2:$B$53022&amp;Lestur!$E$2:$E$53022,0),MATCH(L$9,Lestur!$A$1:$BG$1,0)),"")</f>
        <v/>
      </c>
      <c r="M22" s="51" t="str">
        <f t="array" ref="M22">IFERROR(INDEX(Lestur!$A$2:$BG$51695,MATCH($B$5&amp;"*s.05*"&amp;IF($B$3=Item!$AP$2,Item!$AO$2,IF($B$3=Item!$AP$3,Item!AO3,$B$3))&amp;$B22,Lestur!$A$2:$A$53022&amp;Lestur!$C$2:$C$53022&amp;Lestur!$B$2:$B$53022&amp;Lestur!$E$2:$E$53022,0),MATCH(M$9,Lestur!$A$1:$BG$1,0)),"")</f>
        <v/>
      </c>
      <c r="N22" s="51" t="str">
        <f t="array" ref="N22">IFERROR(INDEX(Lestur!$A$2:$BG$51695,MATCH($B$5&amp;"*s.05*"&amp;IF($B$3=Item!$AP$2,Item!$AO$2,IF($B$3=Item!$AP$3,Item!AO3,$B$3))&amp;$B22,Lestur!$A$2:$A$53022&amp;Lestur!$C$2:$C$53022&amp;Lestur!$B$2:$B$53022&amp;Lestur!$E$2:$E$53022,0),MATCH(N$9,Lestur!$A$1:$BG$1,0)),"")</f>
        <v/>
      </c>
      <c r="O22" s="51"/>
      <c r="P22" s="51"/>
      <c r="Q22" s="51"/>
      <c r="R22" s="51"/>
      <c r="S22" s="51"/>
      <c r="T22" s="58"/>
    </row>
    <row r="23" spans="1:20" x14ac:dyDescent="0.25">
      <c r="A23" s="50" t="str">
        <f>IF(Efnisyfirlit!$E$2="Íslenska",Item!G17,Item!F17)</f>
        <v xml:space="preserve">    Brúttó - Frumtryggingar</v>
      </c>
      <c r="B23" s="50" t="s">
        <v>59</v>
      </c>
      <c r="C23" s="52">
        <f t="array" ref="C23">IFERROR(INDEX(Lestur!$A$2:$BG$51695,MATCH($B$5&amp;"*s.05*"&amp;IF($B$3=Item!$AP$2,Item!$AO$2,IF($B$3=Item!$AP$3,Item!AO3,$B$3))&amp;$B23,Lestur!$A$2:$A$53022&amp;Lestur!$C$2:$C$53022&amp;Lestur!$B$2:$B$53022&amp;Lestur!$E$2:$E$53022,0),MATCH(C$9,Lestur!$A$1:$BG$1,0)),"")</f>
        <v>11677253</v>
      </c>
      <c r="D23" s="52">
        <f t="array" ref="D23">IFERROR(INDEX(Lestur!$A$2:$BG$51695,MATCH($B$5&amp;"*s.05*"&amp;IF($B$3=Item!$AP$2,Item!$AO$2,IF($B$3=Item!$AP$3,Item!AO3,$B$3))&amp;$B23,Lestur!$A$2:$A$53022&amp;Lestur!$C$2:$C$53022&amp;Lestur!$B$2:$B$53022&amp;Lestur!$E$2:$E$53022,0),MATCH(D$9,Lestur!$A$1:$BG$1,0)),"")</f>
        <v>2116180068</v>
      </c>
      <c r="E23" s="52">
        <f t="array" ref="E23">IFERROR(INDEX(Lestur!$A$2:$BG$51695,MATCH($B$5&amp;"*s.05*"&amp;IF($B$3=Item!$AP$2,Item!$AO$2,IF($B$3=Item!$AP$3,Item!AO3,$B$3))&amp;$B23,Lestur!$A$2:$A$53022&amp;Lestur!$C$2:$C$53022&amp;Lestur!$B$2:$B$53022&amp;Lestur!$E$2:$E$53022,0),MATCH(E$9,Lestur!$A$1:$BG$1,0)),"")</f>
        <v>2299053813</v>
      </c>
      <c r="F23" s="52">
        <f t="array" ref="F23">IFERROR(INDEX(Lestur!$A$2:$BG$51695,MATCH($B$5&amp;"*s.05*"&amp;IF($B$3=Item!$AP$2,Item!$AO$2,IF($B$3=Item!$AP$3,Item!AO3,$B$3))&amp;$B23,Lestur!$A$2:$A$53022&amp;Lestur!$C$2:$C$53022&amp;Lestur!$B$2:$B$53022&amp;Lestur!$E$2:$E$53022,0),MATCH(F$9,Lestur!$A$1:$BG$1,0)),"")</f>
        <v>16831897500</v>
      </c>
      <c r="G23" s="52">
        <f t="array" ref="G23">IFERROR(INDEX(Lestur!$A$2:$BG$51695,MATCH($B$5&amp;"*s.05*"&amp;IF($B$3=Item!$AP$2,Item!$AO$2,IF($B$3=Item!$AP$3,Item!AO3,$B$3))&amp;$B23,Lestur!$A$2:$A$53022&amp;Lestur!$C$2:$C$53022&amp;Lestur!$B$2:$B$53022&amp;Lestur!$E$2:$E$53022,0),MATCH(G$9,Lestur!$A$1:$BG$1,0)),"")</f>
        <v>5908394173</v>
      </c>
      <c r="H23" s="52">
        <f t="array" ref="H23">IFERROR(INDEX(Lestur!$A$2:$BG$51695,MATCH($B$5&amp;"*s.05*"&amp;IF($B$3=Item!$AP$2,Item!$AO$2,IF($B$3=Item!$AP$3,Item!AO3,$B$3))&amp;$B23,Lestur!$A$2:$A$53022&amp;Lestur!$C$2:$C$53022&amp;Lestur!$B$2:$B$53022&amp;Lestur!$E$2:$E$53022,0),MATCH(H$9,Lestur!$A$1:$BG$1,0)),"")</f>
        <v>2001473123.4100001</v>
      </c>
      <c r="I23" s="52">
        <f t="array" ref="I23">IFERROR(INDEX(Lestur!$A$2:$BG$51695,MATCH($B$5&amp;"*s.05*"&amp;IF($B$3=Item!$AP$2,Item!$AO$2,IF($B$3=Item!$AP$3,Item!AO3,$B$3))&amp;$B23,Lestur!$A$2:$A$53022&amp;Lestur!$C$2:$C$53022&amp;Lestur!$B$2:$B$53022&amp;Lestur!$E$2:$E$53022,0),MATCH(I$9,Lestur!$A$1:$BG$1,0)),"")</f>
        <v>6544073888.6999998</v>
      </c>
      <c r="J23" s="52">
        <f t="array" ref="J23">IFERROR(INDEX(Lestur!$A$2:$BG$51695,MATCH($B$5&amp;"*s.05*"&amp;IF($B$3=Item!$AP$2,Item!$AO$2,IF($B$3=Item!$AP$3,Item!AO3,$B$3))&amp;$B23,Lestur!$A$2:$A$53022&amp;Lestur!$C$2:$C$53022&amp;Lestur!$B$2:$B$53022&amp;Lestur!$E$2:$E$53022,0),MATCH(J$9,Lestur!$A$1:$BG$1,0)),"")</f>
        <v>2102852290</v>
      </c>
      <c r="K23" s="52">
        <f t="array" ref="K23">IFERROR(INDEX(Lestur!$A$2:$BG$51695,MATCH($B$5&amp;"*s.05*"&amp;IF($B$3=Item!$AP$2,Item!$AO$2,IF($B$3=Item!$AP$3,Item!AO3,$B$3))&amp;$B23,Lestur!$A$2:$A$53022&amp;Lestur!$C$2:$C$53022&amp;Lestur!$B$2:$B$53022&amp;Lestur!$E$2:$E$53022,0),MATCH(K$9,Lestur!$A$1:$BG$1,0)),"")</f>
        <v>12370760</v>
      </c>
      <c r="L23" s="52">
        <f t="array" ref="L23">IFERROR(INDEX(Lestur!$A$2:$BG$51695,MATCH($B$5&amp;"*s.05*"&amp;IF($B$3=Item!$AP$2,Item!$AO$2,IF($B$3=Item!$AP$3,Item!AO3,$B$3))&amp;$B23,Lestur!$A$2:$A$53022&amp;Lestur!$C$2:$C$53022&amp;Lestur!$B$2:$B$53022&amp;Lestur!$E$2:$E$53022,0),MATCH(L$9,Lestur!$A$1:$BG$1,0)),"")</f>
        <v>0</v>
      </c>
      <c r="M23" s="52">
        <f t="array" ref="M23">IFERROR(INDEX(Lestur!$A$2:$BG$51695,MATCH($B$5&amp;"*s.05*"&amp;IF($B$3=Item!$AP$2,Item!$AO$2,IF($B$3=Item!$AP$3,Item!AO3,$B$3))&amp;$B23,Lestur!$A$2:$A$53022&amp;Lestur!$C$2:$C$53022&amp;Lestur!$B$2:$B$53022&amp;Lestur!$E$2:$E$53022,0),MATCH(M$9,Lestur!$A$1:$BG$1,0)),"")</f>
        <v>0</v>
      </c>
      <c r="N23" s="52">
        <f t="array" ref="N23">IFERROR(INDEX(Lestur!$A$2:$BG$51695,MATCH($B$5&amp;"*s.05*"&amp;IF($B$3=Item!$AP$2,Item!$AO$2,IF($B$3=Item!$AP$3,Item!AO3,$B$3))&amp;$B23,Lestur!$A$2:$A$53022&amp;Lestur!$C$2:$C$53022&amp;Lestur!$B$2:$B$53022&amp;Lestur!$E$2:$E$53022,0),MATCH(N$9,Lestur!$A$1:$BG$1,0)),"")</f>
        <v>0</v>
      </c>
      <c r="O23" s="51"/>
      <c r="P23" s="51"/>
      <c r="Q23" s="51"/>
      <c r="R23" s="51"/>
      <c r="S23" s="53">
        <f t="array" ref="S23">IFERROR(INDEX(Lestur!$A$2:$BG$51695,MATCH($B$5&amp;"*s.05*"&amp;IF($B$3=Item!$AP$2,Item!$AO$2,IF($B$3=Item!$AP$3,Item!AO3,$B$3))&amp;$B23,Lestur!$A$2:$A$53022&amp;Lestur!$C$2:$C$53022&amp;Lestur!$B$2:$B$53022&amp;Lestur!$E$2:$E$53022,0),MATCH(S$9,Lestur!$A$1:$BG$1,0)),"")</f>
        <v>37827972869.110001</v>
      </c>
      <c r="T23" s="58"/>
    </row>
    <row r="24" spans="1:20" x14ac:dyDescent="0.25">
      <c r="A24" s="50" t="str">
        <f>IF(Efnisyfirlit!$E$2="Íslenska",Item!G18,Item!F18)</f>
        <v xml:space="preserve">    Brúttó - Hlutfalslegar endurtryggingar</v>
      </c>
      <c r="B24" s="50" t="s">
        <v>58</v>
      </c>
      <c r="C24" s="52">
        <f t="array" ref="C24">IFERROR(INDEX(Lestur!$A$2:$BG$51695,MATCH($B$5&amp;"*s.05*"&amp;IF($B$3=Item!$AP$2,Item!$AO$2,IF($B$3=Item!$AP$3,Item!AO3,$B$3))&amp;$B24,Lestur!$A$2:$A$53022&amp;Lestur!$C$2:$C$53022&amp;Lestur!$B$2:$B$53022&amp;Lestur!$E$2:$E$53022,0),MATCH(C$9,Lestur!$A$1:$BG$1,0)),"")</f>
        <v>0</v>
      </c>
      <c r="D24" s="52">
        <f t="array" ref="D24">IFERROR(INDEX(Lestur!$A$2:$BG$51695,MATCH($B$5&amp;"*s.05*"&amp;IF($B$3=Item!$AP$2,Item!$AO$2,IF($B$3=Item!$AP$3,Item!AO3,$B$3))&amp;$B24,Lestur!$A$2:$A$53022&amp;Lestur!$C$2:$C$53022&amp;Lestur!$B$2:$B$53022&amp;Lestur!$E$2:$E$53022,0),MATCH(D$9,Lestur!$A$1:$BG$1,0)),"")</f>
        <v>17748752.48</v>
      </c>
      <c r="E24" s="52">
        <f t="array" ref="E24">IFERROR(INDEX(Lestur!$A$2:$BG$51695,MATCH($B$5&amp;"*s.05*"&amp;IF($B$3=Item!$AP$2,Item!$AO$2,IF($B$3=Item!$AP$3,Item!AO3,$B$3))&amp;$B24,Lestur!$A$2:$A$53022&amp;Lestur!$C$2:$C$53022&amp;Lestur!$B$2:$B$53022&amp;Lestur!$E$2:$E$53022,0),MATCH(E$9,Lestur!$A$1:$BG$1,0)),"")</f>
        <v>0</v>
      </c>
      <c r="F24" s="52">
        <f t="array" ref="F24">IFERROR(INDEX(Lestur!$A$2:$BG$51695,MATCH($B$5&amp;"*s.05*"&amp;IF($B$3=Item!$AP$2,Item!$AO$2,IF($B$3=Item!$AP$3,Item!AO3,$B$3))&amp;$B24,Lestur!$A$2:$A$53022&amp;Lestur!$C$2:$C$53022&amp;Lestur!$B$2:$B$53022&amp;Lestur!$E$2:$E$53022,0),MATCH(F$9,Lestur!$A$1:$BG$1,0)),"")</f>
        <v>0</v>
      </c>
      <c r="G24" s="52">
        <f t="array" ref="G24">IFERROR(INDEX(Lestur!$A$2:$BG$51695,MATCH($B$5&amp;"*s.05*"&amp;IF($B$3=Item!$AP$2,Item!$AO$2,IF($B$3=Item!$AP$3,Item!AO3,$B$3))&amp;$B24,Lestur!$A$2:$A$53022&amp;Lestur!$C$2:$C$53022&amp;Lestur!$B$2:$B$53022&amp;Lestur!$E$2:$E$53022,0),MATCH(G$9,Lestur!$A$1:$BG$1,0)),"")</f>
        <v>0</v>
      </c>
      <c r="H24" s="52">
        <f t="array" ref="H24">IFERROR(INDEX(Lestur!$A$2:$BG$51695,MATCH($B$5&amp;"*s.05*"&amp;IF($B$3=Item!$AP$2,Item!$AO$2,IF($B$3=Item!$AP$3,Item!AO3,$B$3))&amp;$B24,Lestur!$A$2:$A$53022&amp;Lestur!$C$2:$C$53022&amp;Lestur!$B$2:$B$53022&amp;Lestur!$E$2:$E$53022,0),MATCH(H$9,Lestur!$A$1:$BG$1,0)),"")</f>
        <v>204579805.43000001</v>
      </c>
      <c r="I24" s="52">
        <f t="array" ref="I24">IFERROR(INDEX(Lestur!$A$2:$BG$51695,MATCH($B$5&amp;"*s.05*"&amp;IF($B$3=Item!$AP$2,Item!$AO$2,IF($B$3=Item!$AP$3,Item!AO3,$B$3))&amp;$B24,Lestur!$A$2:$A$53022&amp;Lestur!$C$2:$C$53022&amp;Lestur!$B$2:$B$53022&amp;Lestur!$E$2:$E$53022,0),MATCH(I$9,Lestur!$A$1:$BG$1,0)),"")</f>
        <v>483745737.33999997</v>
      </c>
      <c r="J24" s="52">
        <f t="array" ref="J24">IFERROR(INDEX(Lestur!$A$2:$BG$51695,MATCH($B$5&amp;"*s.05*"&amp;IF($B$3=Item!$AP$2,Item!$AO$2,IF($B$3=Item!$AP$3,Item!AO3,$B$3))&amp;$B24,Lestur!$A$2:$A$53022&amp;Lestur!$C$2:$C$53022&amp;Lestur!$B$2:$B$53022&amp;Lestur!$E$2:$E$53022,0),MATCH(J$9,Lestur!$A$1:$BG$1,0)),"")</f>
        <v>68008743.480000004</v>
      </c>
      <c r="K24" s="52">
        <f t="array" ref="K24">IFERROR(INDEX(Lestur!$A$2:$BG$51695,MATCH($B$5&amp;"*s.05*"&amp;IF($B$3=Item!$AP$2,Item!$AO$2,IF($B$3=Item!$AP$3,Item!AO3,$B$3))&amp;$B24,Lestur!$A$2:$A$53022&amp;Lestur!$C$2:$C$53022&amp;Lestur!$B$2:$B$53022&amp;Lestur!$E$2:$E$53022,0),MATCH(K$9,Lestur!$A$1:$BG$1,0)),"")</f>
        <v>0</v>
      </c>
      <c r="L24" s="52">
        <f t="array" ref="L24">IFERROR(INDEX(Lestur!$A$2:$BG$51695,MATCH($B$5&amp;"*s.05*"&amp;IF($B$3=Item!$AP$2,Item!$AO$2,IF($B$3=Item!$AP$3,Item!AO3,$B$3))&amp;$B24,Lestur!$A$2:$A$53022&amp;Lestur!$C$2:$C$53022&amp;Lestur!$B$2:$B$53022&amp;Lestur!$E$2:$E$53022,0),MATCH(L$9,Lestur!$A$1:$BG$1,0)),"")</f>
        <v>0</v>
      </c>
      <c r="M24" s="52">
        <f t="array" ref="M24">IFERROR(INDEX(Lestur!$A$2:$BG$51695,MATCH($B$5&amp;"*s.05*"&amp;IF($B$3=Item!$AP$2,Item!$AO$2,IF($B$3=Item!$AP$3,Item!AO3,$B$3))&amp;$B24,Lestur!$A$2:$A$53022&amp;Lestur!$C$2:$C$53022&amp;Lestur!$B$2:$B$53022&amp;Lestur!$E$2:$E$53022,0),MATCH(M$9,Lestur!$A$1:$BG$1,0)),"")</f>
        <v>0</v>
      </c>
      <c r="N24" s="52">
        <f t="array" ref="N24">IFERROR(INDEX(Lestur!$A$2:$BG$51695,MATCH($B$5&amp;"*s.05*"&amp;IF($B$3=Item!$AP$2,Item!$AO$2,IF($B$3=Item!$AP$3,Item!AO3,$B$3))&amp;$B24,Lestur!$A$2:$A$53022&amp;Lestur!$C$2:$C$53022&amp;Lestur!$B$2:$B$53022&amp;Lestur!$E$2:$E$53022,0),MATCH(N$9,Lestur!$A$1:$BG$1,0)),"")</f>
        <v>0</v>
      </c>
      <c r="O24" s="51"/>
      <c r="P24" s="51"/>
      <c r="Q24" s="51"/>
      <c r="R24" s="51"/>
      <c r="S24" s="53">
        <f t="array" ref="S24">IFERROR(INDEX(Lestur!$A$2:$BG$51695,MATCH($B$5&amp;"*s.05*"&amp;IF($B$3=Item!$AP$2,Item!$AO$2,IF($B$3=Item!$AP$3,Item!AO3,$B$3))&amp;$B24,Lestur!$A$2:$A$53022&amp;Lestur!$C$2:$C$53022&amp;Lestur!$B$2:$B$53022&amp;Lestur!$E$2:$E$53022,0),MATCH(S$9,Lestur!$A$1:$BG$1,0)),"")</f>
        <v>774083038.73000002</v>
      </c>
      <c r="T24" s="58"/>
    </row>
    <row r="25" spans="1:20" x14ac:dyDescent="0.25">
      <c r="A25" s="50" t="str">
        <f>IF(Efnisyfirlit!$E$2="Íslenska",Item!G19,Item!F19)</f>
        <v xml:space="preserve">    Brúttó - Óhlutfalslegar endurtryggingar</v>
      </c>
      <c r="B25" s="50" t="s">
        <v>57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52">
        <f t="array" ref="O25">IFERROR(INDEX(Lestur!$A$2:$BG$51695,MATCH($B$5&amp;"*s.05*"&amp;IF($B$3=Item!$AP$2,Item!$AO$2,IF($B$3=Item!$AP$3,Item!AO3,$B$3))&amp;$B25,Lestur!$A$2:$A$53022&amp;Lestur!$C$2:$C$53022&amp;Lestur!$B$2:$B$53022&amp;Lestur!$E$2:$E$53022,0),MATCH(O$9,Lestur!$A$1:$BG$1,0)),"")</f>
        <v>2504581</v>
      </c>
      <c r="P25" s="52">
        <f t="array" ref="P25">IFERROR(INDEX(Lestur!$A$2:$BG$51695,MATCH($B$5&amp;"*s.05*"&amp;IF($B$3=Item!$AP$2,Item!$AO$2,IF($B$3=Item!$AP$3,Item!AO3,$B$3))&amp;$B25,Lestur!$A$2:$A$53022&amp;Lestur!$C$2:$C$53022&amp;Lestur!$B$2:$B$53022&amp;Lestur!$E$2:$E$53022,0),MATCH(P$9,Lestur!$A$1:$BG$1,0)),"")</f>
        <v>50715.6</v>
      </c>
      <c r="Q25" s="52">
        <f t="array" ref="Q25">IFERROR(INDEX(Lestur!$A$2:$BG$51695,MATCH($B$5&amp;"*s.05*"&amp;IF($B$3=Item!$AP$2,Item!$AO$2,IF($B$3=Item!$AP$3,Item!AO3,$B$3))&amp;$B25,Lestur!$A$2:$A$53022&amp;Lestur!$C$2:$C$53022&amp;Lestur!$B$2:$B$53022&amp;Lestur!$E$2:$E$53022,0),MATCH(Q$9,Lestur!$A$1:$BG$1,0)),"")</f>
        <v>-111140128.97</v>
      </c>
      <c r="R25" s="52">
        <f t="array" ref="R25">IFERROR(INDEX(Lestur!$A$2:$BG$51695,MATCH($B$5&amp;"*s.05*"&amp;IF($B$3=Item!$AP$2,Item!$AO$2,IF($B$3=Item!$AP$3,Item!AO3,$B$3))&amp;$B25,Lestur!$A$2:$A$53022&amp;Lestur!$C$2:$C$53022&amp;Lestur!$B$2:$B$53022&amp;Lestur!$E$2:$E$53022,0),MATCH(R$9,Lestur!$A$1:$BG$1,0)),"")</f>
        <v>-590100</v>
      </c>
      <c r="S25" s="53">
        <f t="array" ref="S25">IFERROR(INDEX(Lestur!$A$2:$BG$51695,MATCH($B$5&amp;"*s.05*"&amp;IF($B$3=Item!$AP$2,Item!$AO$2,IF($B$3=Item!$AP$3,Item!AO3,$B$3))&amp;$B25,Lestur!$A$2:$A$53022&amp;Lestur!$C$2:$C$53022&amp;Lestur!$B$2:$B$53022&amp;Lestur!$E$2:$E$53022,0),MATCH(S$9,Lestur!$A$1:$BG$1,0)),"")</f>
        <v>-109174932.37</v>
      </c>
      <c r="T25" s="58"/>
    </row>
    <row r="26" spans="1:20" x14ac:dyDescent="0.25">
      <c r="A26" s="50" t="str">
        <f>IF(Efnisyfirlit!$E$2="Íslenska",Item!G20,Item!F20)</f>
        <v xml:space="preserve">    Hlutur endurtryggjenda</v>
      </c>
      <c r="B26" s="50" t="s">
        <v>56</v>
      </c>
      <c r="C26" s="52">
        <f t="array" ref="C26">IFERROR(INDEX(Lestur!$A$2:$BG$51695,MATCH($B$5&amp;"*s.05*"&amp;IF($B$3=Item!$AP$2,Item!$AO$2,IF($B$3=Item!$AP$3,Item!AO3,$B$3))&amp;$B26,Lestur!$A$2:$A$53022&amp;Lestur!$C$2:$C$53022&amp;Lestur!$B$2:$B$53022&amp;Lestur!$E$2:$E$53022,0),MATCH(C$9,Lestur!$A$1:$BG$1,0)),"")</f>
        <v>0</v>
      </c>
      <c r="D26" s="52">
        <f t="array" ref="D26">IFERROR(INDEX(Lestur!$A$2:$BG$51695,MATCH($B$5&amp;"*s.05*"&amp;IF($B$3=Item!$AP$2,Item!$AO$2,IF($B$3=Item!$AP$3,Item!AO3,$B$3))&amp;$B26,Lestur!$A$2:$A$53022&amp;Lestur!$C$2:$C$53022&amp;Lestur!$B$2:$B$53022&amp;Lestur!$E$2:$E$53022,0),MATCH(D$9,Lestur!$A$1:$BG$1,0)),"")</f>
        <v>4165255</v>
      </c>
      <c r="E26" s="52">
        <f t="array" ref="E26">IFERROR(INDEX(Lestur!$A$2:$BG$51695,MATCH($B$5&amp;"*s.05*"&amp;IF($B$3=Item!$AP$2,Item!$AO$2,IF($B$3=Item!$AP$3,Item!AO3,$B$3))&amp;$B26,Lestur!$A$2:$A$53022&amp;Lestur!$C$2:$C$53022&amp;Lestur!$B$2:$B$53022&amp;Lestur!$E$2:$E$53022,0),MATCH(E$9,Lestur!$A$1:$BG$1,0)),"")</f>
        <v>4390547</v>
      </c>
      <c r="F26" s="52">
        <f t="array" ref="F26">IFERROR(INDEX(Lestur!$A$2:$BG$51695,MATCH($B$5&amp;"*s.05*"&amp;IF($B$3=Item!$AP$2,Item!$AO$2,IF($B$3=Item!$AP$3,Item!AO3,$B$3))&amp;$B26,Lestur!$A$2:$A$53022&amp;Lestur!$C$2:$C$53022&amp;Lestur!$B$2:$B$53022&amp;Lestur!$E$2:$E$53022,0),MATCH(F$9,Lestur!$A$1:$BG$1,0)),"")</f>
        <v>111093897</v>
      </c>
      <c r="G26" s="52">
        <f t="array" ref="G26">IFERROR(INDEX(Lestur!$A$2:$BG$51695,MATCH($B$5&amp;"*s.05*"&amp;IF($B$3=Item!$AP$2,Item!$AO$2,IF($B$3=Item!$AP$3,Item!AO3,$B$3))&amp;$B26,Lestur!$A$2:$A$53022&amp;Lestur!$C$2:$C$53022&amp;Lestur!$B$2:$B$53022&amp;Lestur!$E$2:$E$53022,0),MATCH(G$9,Lestur!$A$1:$BG$1,0)),"")</f>
        <v>0</v>
      </c>
      <c r="H26" s="52">
        <f t="array" ref="H26">IFERROR(INDEX(Lestur!$A$2:$BG$51695,MATCH($B$5&amp;"*s.05*"&amp;IF($B$3=Item!$AP$2,Item!$AO$2,IF($B$3=Item!$AP$3,Item!AO3,$B$3))&amp;$B26,Lestur!$A$2:$A$53022&amp;Lestur!$C$2:$C$53022&amp;Lestur!$B$2:$B$53022&amp;Lestur!$E$2:$E$53022,0),MATCH(H$9,Lestur!$A$1:$BG$1,0)),"")</f>
        <v>81579068</v>
      </c>
      <c r="I26" s="52">
        <f t="array" ref="I26">IFERROR(INDEX(Lestur!$A$2:$BG$51695,MATCH($B$5&amp;"*s.05*"&amp;IF($B$3=Item!$AP$2,Item!$AO$2,IF($B$3=Item!$AP$3,Item!AO3,$B$3))&amp;$B26,Lestur!$A$2:$A$53022&amp;Lestur!$C$2:$C$53022&amp;Lestur!$B$2:$B$53022&amp;Lestur!$E$2:$E$53022,0),MATCH(I$9,Lestur!$A$1:$BG$1,0)),"")</f>
        <v>196025832</v>
      </c>
      <c r="J26" s="52">
        <f t="array" ref="J26">IFERROR(INDEX(Lestur!$A$2:$BG$51695,MATCH($B$5&amp;"*s.05*"&amp;IF($B$3=Item!$AP$2,Item!$AO$2,IF($B$3=Item!$AP$3,Item!AO3,$B$3))&amp;$B26,Lestur!$A$2:$A$53022&amp;Lestur!$C$2:$C$53022&amp;Lestur!$B$2:$B$53022&amp;Lestur!$E$2:$E$53022,0),MATCH(J$9,Lestur!$A$1:$BG$1,0)),"")</f>
        <v>-6287044.5800000001</v>
      </c>
      <c r="K26" s="52">
        <f t="array" ref="K26">IFERROR(INDEX(Lestur!$A$2:$BG$51695,MATCH($B$5&amp;"*s.05*"&amp;IF($B$3=Item!$AP$2,Item!$AO$2,IF($B$3=Item!$AP$3,Item!AO3,$B$3))&amp;$B26,Lestur!$A$2:$A$53022&amp;Lestur!$C$2:$C$53022&amp;Lestur!$B$2:$B$53022&amp;Lestur!$E$2:$E$53022,0),MATCH(K$9,Lestur!$A$1:$BG$1,0)),"")</f>
        <v>10800609</v>
      </c>
      <c r="L26" s="52">
        <f t="array" ref="L26">IFERROR(INDEX(Lestur!$A$2:$BG$51695,MATCH($B$5&amp;"*s.05*"&amp;IF($B$3=Item!$AP$2,Item!$AO$2,IF($B$3=Item!$AP$3,Item!AO3,$B$3))&amp;$B26,Lestur!$A$2:$A$53022&amp;Lestur!$C$2:$C$53022&amp;Lestur!$B$2:$B$53022&amp;Lestur!$E$2:$E$53022,0),MATCH(L$9,Lestur!$A$1:$BG$1,0)),"")</f>
        <v>0</v>
      </c>
      <c r="M26" s="52">
        <f t="array" ref="M26">IFERROR(INDEX(Lestur!$A$2:$BG$51695,MATCH($B$5&amp;"*s.05*"&amp;IF($B$3=Item!$AP$2,Item!$AO$2,IF($B$3=Item!$AP$3,Item!AO3,$B$3))&amp;$B26,Lestur!$A$2:$A$53022&amp;Lestur!$C$2:$C$53022&amp;Lestur!$B$2:$B$53022&amp;Lestur!$E$2:$E$53022,0),MATCH(M$9,Lestur!$A$1:$BG$1,0)),"")</f>
        <v>0</v>
      </c>
      <c r="N26" s="52">
        <f t="array" ref="N26">IFERROR(INDEX(Lestur!$A$2:$BG$51695,MATCH($B$5&amp;"*s.05*"&amp;IF($B$3=Item!$AP$2,Item!$AO$2,IF($B$3=Item!$AP$3,Item!AO3,$B$3))&amp;$B26,Lestur!$A$2:$A$53022&amp;Lestur!$C$2:$C$53022&amp;Lestur!$B$2:$B$53022&amp;Lestur!$E$2:$E$53022,0),MATCH(N$9,Lestur!$A$1:$BG$1,0)),"")</f>
        <v>0</v>
      </c>
      <c r="O26" s="52">
        <f t="array" ref="O26">IFERROR(INDEX(Lestur!$A$2:$BG$51695,MATCH($B$5&amp;"*s.05*"&amp;IF($B$3=Item!$AP$2,Item!$AO$2,IF($B$3=Item!$AP$3,Item!AO3,$B$3))&amp;$B26,Lestur!$A$2:$A$53022&amp;Lestur!$C$2:$C$53022&amp;Lestur!$B$2:$B$53022&amp;Lestur!$E$2:$E$53022,0),MATCH(O$9,Lestur!$A$1:$BG$1,0)),"")</f>
        <v>0</v>
      </c>
      <c r="P26" s="52">
        <f t="array" ref="P26">IFERROR(INDEX(Lestur!$A$2:$BG$51695,MATCH($B$5&amp;"*s.05*"&amp;IF($B$3=Item!$AP$2,Item!$AO$2,IF($B$3=Item!$AP$3,Item!AO3,$B$3))&amp;$B26,Lestur!$A$2:$A$53022&amp;Lestur!$C$2:$C$53022&amp;Lestur!$B$2:$B$53022&amp;Lestur!$E$2:$E$53022,0),MATCH(P$9,Lestur!$A$1:$BG$1,0)),"")</f>
        <v>0</v>
      </c>
      <c r="Q26" s="52">
        <f t="array" ref="Q26">IFERROR(INDEX(Lestur!$A$2:$BG$51695,MATCH($B$5&amp;"*s.05*"&amp;IF($B$3=Item!$AP$2,Item!$AO$2,IF($B$3=Item!$AP$3,Item!AO3,$B$3))&amp;$B26,Lestur!$A$2:$A$53022&amp;Lestur!$C$2:$C$53022&amp;Lestur!$B$2:$B$53022&amp;Lestur!$E$2:$E$53022,0),MATCH(Q$9,Lestur!$A$1:$BG$1,0)),"")</f>
        <v>0</v>
      </c>
      <c r="R26" s="52">
        <f t="array" ref="R26">IFERROR(INDEX(Lestur!$A$2:$BG$51695,MATCH($B$5&amp;"*s.05*"&amp;IF($B$3=Item!$AP$2,Item!$AO$2,IF($B$3=Item!$AP$3,Item!AO3,$B$3))&amp;$B26,Lestur!$A$2:$A$53022&amp;Lestur!$C$2:$C$53022&amp;Lestur!$B$2:$B$53022&amp;Lestur!$E$2:$E$53022,0),MATCH(R$9,Lestur!$A$1:$BG$1,0)),"")</f>
        <v>0</v>
      </c>
      <c r="S26" s="53">
        <f t="array" ref="S26">IFERROR(INDEX(Lestur!$A$2:$BG$51695,MATCH($B$5&amp;"*s.05*"&amp;IF($B$3=Item!$AP$2,Item!$AO$2,IF($B$3=Item!$AP$3,Item!AO3,$B$3))&amp;$B26,Lestur!$A$2:$A$53022&amp;Lestur!$C$2:$C$53022&amp;Lestur!$B$2:$B$53022&amp;Lestur!$E$2:$E$53022,0),MATCH(S$9,Lestur!$A$1:$BG$1,0)),"")</f>
        <v>401768163.42000002</v>
      </c>
      <c r="T26" s="58"/>
    </row>
    <row r="27" spans="1:20" x14ac:dyDescent="0.25">
      <c r="A27" s="50" t="str">
        <f>IF(Efnisyfirlit!$E$2="Íslenska",Item!G21,Item!F21)</f>
        <v xml:space="preserve">    Í eigin hlut</v>
      </c>
      <c r="B27" s="50" t="s">
        <v>55</v>
      </c>
      <c r="C27" s="53">
        <f t="array" ref="C27">IFERROR(INDEX(Lestur!$A$2:$BG$51695,MATCH($B$5&amp;"*s.05*"&amp;IF($B$3=Item!$AP$2,Item!$AO$2,IF($B$3=Item!$AP$3,Item!AO3,$B$3))&amp;$B27,Lestur!$A$2:$A$53022&amp;Lestur!$C$2:$C$53022&amp;Lestur!$B$2:$B$53022&amp;Lestur!$E$2:$E$53022,0),MATCH(C$9,Lestur!$A$1:$BG$1,0)),"")</f>
        <v>11677253</v>
      </c>
      <c r="D27" s="53">
        <f t="array" ref="D27">IFERROR(INDEX(Lestur!$A$2:$BG$51695,MATCH($B$5&amp;"*s.05*"&amp;IF($B$3=Item!$AP$2,Item!$AO$2,IF($B$3=Item!$AP$3,Item!AO3,$B$3))&amp;$B27,Lestur!$A$2:$A$53022&amp;Lestur!$C$2:$C$53022&amp;Lestur!$B$2:$B$53022&amp;Lestur!$E$2:$E$53022,0),MATCH(D$9,Lestur!$A$1:$BG$1,0)),"")</f>
        <v>2129763565.48</v>
      </c>
      <c r="E27" s="53">
        <f t="array" ref="E27">IFERROR(INDEX(Lestur!$A$2:$BG$51695,MATCH($B$5&amp;"*s.05*"&amp;IF($B$3=Item!$AP$2,Item!$AO$2,IF($B$3=Item!$AP$3,Item!AO3,$B$3))&amp;$B27,Lestur!$A$2:$A$53022&amp;Lestur!$C$2:$C$53022&amp;Lestur!$B$2:$B$53022&amp;Lestur!$E$2:$E$53022,0),MATCH(E$9,Lestur!$A$1:$BG$1,0)),"")</f>
        <v>2294663266</v>
      </c>
      <c r="F27" s="53">
        <f t="array" ref="F27">IFERROR(INDEX(Lestur!$A$2:$BG$51695,MATCH($B$5&amp;"*s.05*"&amp;IF($B$3=Item!$AP$2,Item!$AO$2,IF($B$3=Item!$AP$3,Item!AO3,$B$3))&amp;$B27,Lestur!$A$2:$A$53022&amp;Lestur!$C$2:$C$53022&amp;Lestur!$B$2:$B$53022&amp;Lestur!$E$2:$E$53022,0),MATCH(F$9,Lestur!$A$1:$BG$1,0)),"")</f>
        <v>16720803603</v>
      </c>
      <c r="G27" s="53">
        <f t="array" ref="G27">IFERROR(INDEX(Lestur!$A$2:$BG$51695,MATCH($B$5&amp;"*s.05*"&amp;IF($B$3=Item!$AP$2,Item!$AO$2,IF($B$3=Item!$AP$3,Item!AO3,$B$3))&amp;$B27,Lestur!$A$2:$A$53022&amp;Lestur!$C$2:$C$53022&amp;Lestur!$B$2:$B$53022&amp;Lestur!$E$2:$E$53022,0),MATCH(G$9,Lestur!$A$1:$BG$1,0)),"")</f>
        <v>5908394173</v>
      </c>
      <c r="H27" s="53">
        <f t="array" ref="H27">IFERROR(INDEX(Lestur!$A$2:$BG$51695,MATCH($B$5&amp;"*s.05*"&amp;IF($B$3=Item!$AP$2,Item!$AO$2,IF($B$3=Item!$AP$3,Item!AO3,$B$3))&amp;$B27,Lestur!$A$2:$A$53022&amp;Lestur!$C$2:$C$53022&amp;Lestur!$B$2:$B$53022&amp;Lestur!$E$2:$E$53022,0),MATCH(H$9,Lestur!$A$1:$BG$1,0)),"")</f>
        <v>2124473860.8399999</v>
      </c>
      <c r="I27" s="53">
        <f t="array" ref="I27">IFERROR(INDEX(Lestur!$A$2:$BG$51695,MATCH($B$5&amp;"*s.05*"&amp;IF($B$3=Item!$AP$2,Item!$AO$2,IF($B$3=Item!$AP$3,Item!AO3,$B$3))&amp;$B27,Lestur!$A$2:$A$53022&amp;Lestur!$C$2:$C$53022&amp;Lestur!$B$2:$B$53022&amp;Lestur!$E$2:$E$53022,0),MATCH(I$9,Lestur!$A$1:$BG$1,0)),"")</f>
        <v>6831793794.04</v>
      </c>
      <c r="J27" s="53">
        <f t="array" ref="J27">IFERROR(INDEX(Lestur!$A$2:$BG$51695,MATCH($B$5&amp;"*s.05*"&amp;IF($B$3=Item!$AP$2,Item!$AO$2,IF($B$3=Item!$AP$3,Item!AO3,$B$3))&amp;$B27,Lestur!$A$2:$A$53022&amp;Lestur!$C$2:$C$53022&amp;Lestur!$B$2:$B$53022&amp;Lestur!$E$2:$E$53022,0),MATCH(J$9,Lestur!$A$1:$BG$1,0)),"")</f>
        <v>2177148078.0599999</v>
      </c>
      <c r="K27" s="53">
        <f t="array" ref="K27">IFERROR(INDEX(Lestur!$A$2:$BG$51695,MATCH($B$5&amp;"*s.05*"&amp;IF($B$3=Item!$AP$2,Item!$AO$2,IF($B$3=Item!$AP$3,Item!AO3,$B$3))&amp;$B27,Lestur!$A$2:$A$53022&amp;Lestur!$C$2:$C$53022&amp;Lestur!$B$2:$B$53022&amp;Lestur!$E$2:$E$53022,0),MATCH(K$9,Lestur!$A$1:$BG$1,0)),"")</f>
        <v>1570151</v>
      </c>
      <c r="L27" s="53">
        <f t="array" ref="L27">IFERROR(INDEX(Lestur!$A$2:$BG$51695,MATCH($B$5&amp;"*s.05*"&amp;IF($B$3=Item!$AP$2,Item!$AO$2,IF($B$3=Item!$AP$3,Item!AO3,$B$3))&amp;$B27,Lestur!$A$2:$A$53022&amp;Lestur!$C$2:$C$53022&amp;Lestur!$B$2:$B$53022&amp;Lestur!$E$2:$E$53022,0),MATCH(L$9,Lestur!$A$1:$BG$1,0)),"")</f>
        <v>0</v>
      </c>
      <c r="M27" s="53">
        <f t="array" ref="M27">IFERROR(INDEX(Lestur!$A$2:$BG$51695,MATCH($B$5&amp;"*s.05*"&amp;IF($B$3=Item!$AP$2,Item!$AO$2,IF($B$3=Item!$AP$3,Item!AO3,$B$3))&amp;$B27,Lestur!$A$2:$A$53022&amp;Lestur!$C$2:$C$53022&amp;Lestur!$B$2:$B$53022&amp;Lestur!$E$2:$E$53022,0),MATCH(M$9,Lestur!$A$1:$BG$1,0)),"")</f>
        <v>0</v>
      </c>
      <c r="N27" s="53">
        <f t="array" ref="N27">IFERROR(INDEX(Lestur!$A$2:$BG$51695,MATCH($B$5&amp;"*s.05*"&amp;IF($B$3=Item!$AP$2,Item!$AO$2,IF($B$3=Item!$AP$3,Item!AO3,$B$3))&amp;$B27,Lestur!$A$2:$A$53022&amp;Lestur!$C$2:$C$53022&amp;Lestur!$B$2:$B$53022&amp;Lestur!$E$2:$E$53022,0),MATCH(N$9,Lestur!$A$1:$BG$1,0)),"")</f>
        <v>0</v>
      </c>
      <c r="O27" s="53">
        <f t="array" ref="O27">IFERROR(INDEX(Lestur!$A$2:$BG$51695,MATCH($B$5&amp;"*s.05*"&amp;IF($B$3=Item!$AP$2,Item!$AO$2,IF($B$3=Item!$AP$3,Item!AO3,$B$3))&amp;$B27,Lestur!$A$2:$A$53022&amp;Lestur!$C$2:$C$53022&amp;Lestur!$B$2:$B$53022&amp;Lestur!$E$2:$E$53022,0),MATCH(O$9,Lestur!$A$1:$BG$1,0)),"")</f>
        <v>2504581</v>
      </c>
      <c r="P27" s="53">
        <f t="array" ref="P27">IFERROR(INDEX(Lestur!$A$2:$BG$51695,MATCH($B$5&amp;"*s.05*"&amp;IF($B$3=Item!$AP$2,Item!$AO$2,IF($B$3=Item!$AP$3,Item!AO3,$B$3))&amp;$B27,Lestur!$A$2:$A$53022&amp;Lestur!$C$2:$C$53022&amp;Lestur!$B$2:$B$53022&amp;Lestur!$E$2:$E$53022,0),MATCH(P$9,Lestur!$A$1:$BG$1,0)),"")</f>
        <v>50715.6</v>
      </c>
      <c r="Q27" s="53">
        <f t="array" ref="Q27">IFERROR(INDEX(Lestur!$A$2:$BG$51695,MATCH($B$5&amp;"*s.05*"&amp;IF($B$3=Item!$AP$2,Item!$AO$2,IF($B$3=Item!$AP$3,Item!AO3,$B$3))&amp;$B27,Lestur!$A$2:$A$53022&amp;Lestur!$C$2:$C$53022&amp;Lestur!$B$2:$B$53022&amp;Lestur!$E$2:$E$53022,0),MATCH(Q$9,Lestur!$A$1:$BG$1,0)),"")</f>
        <v>-111140128.97</v>
      </c>
      <c r="R27" s="53">
        <f t="array" ref="R27">IFERROR(INDEX(Lestur!$A$2:$BG$51695,MATCH($B$5&amp;"*s.05*"&amp;IF($B$3=Item!$AP$2,Item!$AO$2,IF($B$3=Item!$AP$3,Item!AO3,$B$3))&amp;$B27,Lestur!$A$2:$A$53022&amp;Lestur!$C$2:$C$53022&amp;Lestur!$B$2:$B$53022&amp;Lestur!$E$2:$E$53022,0),MATCH(R$9,Lestur!$A$1:$BG$1,0)),"")</f>
        <v>-590100</v>
      </c>
      <c r="S27" s="53">
        <f t="array" ref="S27">IFERROR(INDEX(Lestur!$A$2:$BG$51695,MATCH($B$5&amp;"*s.05*"&amp;IF($B$3=Item!$AP$2,Item!$AO$2,IF($B$3=Item!$AP$3,Item!AO3,$B$3))&amp;$B27,Lestur!$A$2:$A$53022&amp;Lestur!$C$2:$C$53022&amp;Lestur!$B$2:$B$53022&amp;Lestur!$E$2:$E$53022,0),MATCH(S$9,Lestur!$A$1:$BG$1,0)),"")</f>
        <v>38091112812.050003</v>
      </c>
      <c r="T27" s="58"/>
    </row>
    <row r="28" spans="1:20" x14ac:dyDescent="0.25">
      <c r="A28" s="50" t="str">
        <f>IF(Efnisyfirlit!$E$2="Íslenska",Item!G22,Item!F22)</f>
        <v>Breyting í annarri vátryggingaskuld</v>
      </c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8"/>
    </row>
    <row r="29" spans="1:20" x14ac:dyDescent="0.25">
      <c r="A29" s="50" t="str">
        <f>IF(Efnisyfirlit!$E$2="Íslenska",Item!G23,Item!F23)</f>
        <v xml:space="preserve">    Brúttó - Frumtryggingar</v>
      </c>
      <c r="B29" s="50" t="s">
        <v>54</v>
      </c>
      <c r="C29" s="52">
        <f t="array" ref="C29">IFERROR(INDEX(Lestur!$A$2:$BG$51695,MATCH($B$5&amp;"*s.05*"&amp;IF($B$3=Item!$AP$2,Item!$AO$2,IF($B$3=Item!$AP$3,Item!AO3,$B$3))&amp;$B29,Lestur!$A$2:$A$53022&amp;Lestur!$C$2:$C$53022&amp;Lestur!$B$2:$B$53022&amp;Lestur!$E$2:$E$53022,0),MATCH(C$9,Lestur!$A$1:$BG$1,0)),"")</f>
        <v>0</v>
      </c>
      <c r="D29" s="52">
        <f t="array" ref="D29">IFERROR(INDEX(Lestur!$A$2:$BG$51695,MATCH($B$5&amp;"*s.05*"&amp;IF($B$3=Item!$AP$2,Item!$AO$2,IF($B$3=Item!$AP$3,Item!AO3,$B$3))&amp;$B29,Lestur!$A$2:$A$53022&amp;Lestur!$C$2:$C$53022&amp;Lestur!$B$2:$B$53022&amp;Lestur!$E$2:$E$53022,0),MATCH(D$9,Lestur!$A$1:$BG$1,0)),"")</f>
        <v>0</v>
      </c>
      <c r="E29" s="52">
        <f t="array" ref="E29">IFERROR(INDEX(Lestur!$A$2:$BG$51695,MATCH($B$5&amp;"*s.05*"&amp;IF($B$3=Item!$AP$2,Item!$AO$2,IF($B$3=Item!$AP$3,Item!AO3,$B$3))&amp;$B29,Lestur!$A$2:$A$53022&amp;Lestur!$C$2:$C$53022&amp;Lestur!$B$2:$B$53022&amp;Lestur!$E$2:$E$53022,0),MATCH(E$9,Lestur!$A$1:$BG$1,0)),"")</f>
        <v>0</v>
      </c>
      <c r="F29" s="52">
        <f t="array" ref="F29">IFERROR(INDEX(Lestur!$A$2:$BG$51695,MATCH($B$5&amp;"*s.05*"&amp;IF($B$3=Item!$AP$2,Item!$AO$2,IF($B$3=Item!$AP$3,Item!AO3,$B$3))&amp;$B29,Lestur!$A$2:$A$53022&amp;Lestur!$C$2:$C$53022&amp;Lestur!$B$2:$B$53022&amp;Lestur!$E$2:$E$53022,0),MATCH(F$9,Lestur!$A$1:$BG$1,0)),"")</f>
        <v>0</v>
      </c>
      <c r="G29" s="52">
        <f t="array" ref="G29">IFERROR(INDEX(Lestur!$A$2:$BG$51695,MATCH($B$5&amp;"*s.05*"&amp;IF($B$3=Item!$AP$2,Item!$AO$2,IF($B$3=Item!$AP$3,Item!AO3,$B$3))&amp;$B29,Lestur!$A$2:$A$53022&amp;Lestur!$C$2:$C$53022&amp;Lestur!$B$2:$B$53022&amp;Lestur!$E$2:$E$53022,0),MATCH(G$9,Lestur!$A$1:$BG$1,0)),"")</f>
        <v>0</v>
      </c>
      <c r="H29" s="52">
        <f t="array" ref="H29">IFERROR(INDEX(Lestur!$A$2:$BG$51695,MATCH($B$5&amp;"*s.05*"&amp;IF($B$3=Item!$AP$2,Item!$AO$2,IF($B$3=Item!$AP$3,Item!AO3,$B$3))&amp;$B29,Lestur!$A$2:$A$53022&amp;Lestur!$C$2:$C$53022&amp;Lestur!$B$2:$B$53022&amp;Lestur!$E$2:$E$53022,0),MATCH(H$9,Lestur!$A$1:$BG$1,0)),"")</f>
        <v>0</v>
      </c>
      <c r="I29" s="52">
        <f t="array" ref="I29">IFERROR(INDEX(Lestur!$A$2:$BG$51695,MATCH($B$5&amp;"*s.05*"&amp;IF($B$3=Item!$AP$2,Item!$AO$2,IF($B$3=Item!$AP$3,Item!AO3,$B$3))&amp;$B29,Lestur!$A$2:$A$53022&amp;Lestur!$C$2:$C$53022&amp;Lestur!$B$2:$B$53022&amp;Lestur!$E$2:$E$53022,0),MATCH(I$9,Lestur!$A$1:$BG$1,0)),"")</f>
        <v>0</v>
      </c>
      <c r="J29" s="52">
        <f t="array" ref="J29">IFERROR(INDEX(Lestur!$A$2:$BG$51695,MATCH($B$5&amp;"*s.05*"&amp;IF($B$3=Item!$AP$2,Item!$AO$2,IF($B$3=Item!$AP$3,Item!AO3,$B$3))&amp;$B29,Lestur!$A$2:$A$53022&amp;Lestur!$C$2:$C$53022&amp;Lestur!$B$2:$B$53022&amp;Lestur!$E$2:$E$53022,0),MATCH(J$9,Lestur!$A$1:$BG$1,0)),"")</f>
        <v>0</v>
      </c>
      <c r="K29" s="52">
        <f t="array" ref="K29">IFERROR(INDEX(Lestur!$A$2:$BG$51695,MATCH($B$5&amp;"*s.05*"&amp;IF($B$3=Item!$AP$2,Item!$AO$2,IF($B$3=Item!$AP$3,Item!AO3,$B$3))&amp;$B29,Lestur!$A$2:$A$53022&amp;Lestur!$C$2:$C$53022&amp;Lestur!$B$2:$B$53022&amp;Lestur!$E$2:$E$53022,0),MATCH(K$9,Lestur!$A$1:$BG$1,0)),"")</f>
        <v>0</v>
      </c>
      <c r="L29" s="52">
        <f t="array" ref="L29">IFERROR(INDEX(Lestur!$A$2:$BG$51695,MATCH($B$5&amp;"*s.05*"&amp;IF($B$3=Item!$AP$2,Item!$AO$2,IF($B$3=Item!$AP$3,Item!AO3,$B$3))&amp;$B29,Lestur!$A$2:$A$53022&amp;Lestur!$C$2:$C$53022&amp;Lestur!$B$2:$B$53022&amp;Lestur!$E$2:$E$53022,0),MATCH(L$9,Lestur!$A$1:$BG$1,0)),"")</f>
        <v>0</v>
      </c>
      <c r="M29" s="52">
        <f t="array" ref="M29">IFERROR(INDEX(Lestur!$A$2:$BG$51695,MATCH($B$5&amp;"*s.05*"&amp;IF($B$3=Item!$AP$2,Item!$AO$2,IF($B$3=Item!$AP$3,Item!AO3,$B$3))&amp;$B29,Lestur!$A$2:$A$53022&amp;Lestur!$C$2:$C$53022&amp;Lestur!$B$2:$B$53022&amp;Lestur!$E$2:$E$53022,0),MATCH(M$9,Lestur!$A$1:$BG$1,0)),"")</f>
        <v>0</v>
      </c>
      <c r="N29" s="52">
        <f t="array" ref="N29">IFERROR(INDEX(Lestur!$A$2:$BG$51695,MATCH($B$5&amp;"*s.05*"&amp;IF($B$3=Item!$AP$2,Item!$AO$2,IF($B$3=Item!$AP$3,Item!AO3,$B$3))&amp;$B29,Lestur!$A$2:$A$53022&amp;Lestur!$C$2:$C$53022&amp;Lestur!$B$2:$B$53022&amp;Lestur!$E$2:$E$53022,0),MATCH(N$9,Lestur!$A$1:$BG$1,0)),"")</f>
        <v>0</v>
      </c>
      <c r="O29" s="51"/>
      <c r="P29" s="51"/>
      <c r="Q29" s="51"/>
      <c r="R29" s="51"/>
      <c r="S29" s="53">
        <f t="array" ref="S29">IFERROR(INDEX(Lestur!$A$2:$BG$51695,MATCH($B$5&amp;"*s.05*"&amp;IF($B$3=Item!$AP$2,Item!$AO$2,IF($B$3=Item!$AP$3,Item!AO3,$B$3))&amp;$B29,Lestur!$A$2:$A$53022&amp;Lestur!$C$2:$C$53022&amp;Lestur!$B$2:$B$53022&amp;Lestur!$E$2:$E$53022,0),MATCH(S$9,Lestur!$A$1:$BG$1,0)),"")</f>
        <v>0</v>
      </c>
      <c r="T29" s="58"/>
    </row>
    <row r="30" spans="1:20" x14ac:dyDescent="0.25">
      <c r="A30" s="50" t="str">
        <f>IF(Efnisyfirlit!$E$2="Íslenska",Item!G24,Item!F24)</f>
        <v xml:space="preserve">    Brúttó - Hlutfalslegar endurtryggingar</v>
      </c>
      <c r="B30" s="50" t="s">
        <v>53</v>
      </c>
      <c r="C30" s="52">
        <f t="array" ref="C30">IFERROR(INDEX(Lestur!$A$2:$BG$51695,MATCH($B$5&amp;"*s.05*"&amp;IF($B$3=Item!$AP$2,Item!$AO$2,IF($B$3=Item!$AP$3,Item!AO3,$B$3))&amp;$B30,Lestur!$A$2:$A$53022&amp;Lestur!$C$2:$C$53022&amp;Lestur!$B$2:$B$53022&amp;Lestur!$E$2:$E$53022,0),MATCH(C$9,Lestur!$A$1:$BG$1,0)),"")</f>
        <v>0</v>
      </c>
      <c r="D30" s="52">
        <f t="array" ref="D30">IFERROR(INDEX(Lestur!$A$2:$BG$51695,MATCH($B$5&amp;"*s.05*"&amp;IF($B$3=Item!$AP$2,Item!$AO$2,IF($B$3=Item!$AP$3,Item!AO3,$B$3))&amp;$B30,Lestur!$A$2:$A$53022&amp;Lestur!$C$2:$C$53022&amp;Lestur!$B$2:$B$53022&amp;Lestur!$E$2:$E$53022,0),MATCH(D$9,Lestur!$A$1:$BG$1,0)),"")</f>
        <v>0</v>
      </c>
      <c r="E30" s="52">
        <f t="array" ref="E30">IFERROR(INDEX(Lestur!$A$2:$BG$51695,MATCH($B$5&amp;"*s.05*"&amp;IF($B$3=Item!$AP$2,Item!$AO$2,IF($B$3=Item!$AP$3,Item!AO3,$B$3))&amp;$B30,Lestur!$A$2:$A$53022&amp;Lestur!$C$2:$C$53022&amp;Lestur!$B$2:$B$53022&amp;Lestur!$E$2:$E$53022,0),MATCH(E$9,Lestur!$A$1:$BG$1,0)),"")</f>
        <v>0</v>
      </c>
      <c r="F30" s="52">
        <f t="array" ref="F30">IFERROR(INDEX(Lestur!$A$2:$BG$51695,MATCH($B$5&amp;"*s.05*"&amp;IF($B$3=Item!$AP$2,Item!$AO$2,IF($B$3=Item!$AP$3,Item!AO3,$B$3))&amp;$B30,Lestur!$A$2:$A$53022&amp;Lestur!$C$2:$C$53022&amp;Lestur!$B$2:$B$53022&amp;Lestur!$E$2:$E$53022,0),MATCH(F$9,Lestur!$A$1:$BG$1,0)),"")</f>
        <v>0</v>
      </c>
      <c r="G30" s="52">
        <f t="array" ref="G30">IFERROR(INDEX(Lestur!$A$2:$BG$51695,MATCH($B$5&amp;"*s.05*"&amp;IF($B$3=Item!$AP$2,Item!$AO$2,IF($B$3=Item!$AP$3,Item!AO3,$B$3))&amp;$B30,Lestur!$A$2:$A$53022&amp;Lestur!$C$2:$C$53022&amp;Lestur!$B$2:$B$53022&amp;Lestur!$E$2:$E$53022,0),MATCH(G$9,Lestur!$A$1:$BG$1,0)),"")</f>
        <v>0</v>
      </c>
      <c r="H30" s="52">
        <f t="array" ref="H30">IFERROR(INDEX(Lestur!$A$2:$BG$51695,MATCH($B$5&amp;"*s.05*"&amp;IF($B$3=Item!$AP$2,Item!$AO$2,IF($B$3=Item!$AP$3,Item!AO3,$B$3))&amp;$B30,Lestur!$A$2:$A$53022&amp;Lestur!$C$2:$C$53022&amp;Lestur!$B$2:$B$53022&amp;Lestur!$E$2:$E$53022,0),MATCH(H$9,Lestur!$A$1:$BG$1,0)),"")</f>
        <v>0</v>
      </c>
      <c r="I30" s="52">
        <f t="array" ref="I30">IFERROR(INDEX(Lestur!$A$2:$BG$51695,MATCH($B$5&amp;"*s.05*"&amp;IF($B$3=Item!$AP$2,Item!$AO$2,IF($B$3=Item!$AP$3,Item!AO3,$B$3))&amp;$B30,Lestur!$A$2:$A$53022&amp;Lestur!$C$2:$C$53022&amp;Lestur!$B$2:$B$53022&amp;Lestur!$E$2:$E$53022,0),MATCH(I$9,Lestur!$A$1:$BG$1,0)),"")</f>
        <v>0</v>
      </c>
      <c r="J30" s="52">
        <f t="array" ref="J30">IFERROR(INDEX(Lestur!$A$2:$BG$51695,MATCH($B$5&amp;"*s.05*"&amp;IF($B$3=Item!$AP$2,Item!$AO$2,IF($B$3=Item!$AP$3,Item!AO3,$B$3))&amp;$B30,Lestur!$A$2:$A$53022&amp;Lestur!$C$2:$C$53022&amp;Lestur!$B$2:$B$53022&amp;Lestur!$E$2:$E$53022,0),MATCH(J$9,Lestur!$A$1:$BG$1,0)),"")</f>
        <v>0</v>
      </c>
      <c r="K30" s="52">
        <f t="array" ref="K30">IFERROR(INDEX(Lestur!$A$2:$BG$51695,MATCH($B$5&amp;"*s.05*"&amp;IF($B$3=Item!$AP$2,Item!$AO$2,IF($B$3=Item!$AP$3,Item!AO3,$B$3))&amp;$B30,Lestur!$A$2:$A$53022&amp;Lestur!$C$2:$C$53022&amp;Lestur!$B$2:$B$53022&amp;Lestur!$E$2:$E$53022,0),MATCH(K$9,Lestur!$A$1:$BG$1,0)),"")</f>
        <v>0</v>
      </c>
      <c r="L30" s="52">
        <f t="array" ref="L30">IFERROR(INDEX(Lestur!$A$2:$BG$51695,MATCH($B$5&amp;"*s.05*"&amp;IF($B$3=Item!$AP$2,Item!$AO$2,IF($B$3=Item!$AP$3,Item!AO3,$B$3))&amp;$B30,Lestur!$A$2:$A$53022&amp;Lestur!$C$2:$C$53022&amp;Lestur!$B$2:$B$53022&amp;Lestur!$E$2:$E$53022,0),MATCH(L$9,Lestur!$A$1:$BG$1,0)),"")</f>
        <v>0</v>
      </c>
      <c r="M30" s="52">
        <f t="array" ref="M30">IFERROR(INDEX(Lestur!$A$2:$BG$51695,MATCH($B$5&amp;"*s.05*"&amp;IF($B$3=Item!$AP$2,Item!$AO$2,IF($B$3=Item!$AP$3,Item!AO3,$B$3))&amp;$B30,Lestur!$A$2:$A$53022&amp;Lestur!$C$2:$C$53022&amp;Lestur!$B$2:$B$53022&amp;Lestur!$E$2:$E$53022,0),MATCH(M$9,Lestur!$A$1:$BG$1,0)),"")</f>
        <v>0</v>
      </c>
      <c r="N30" s="52">
        <f t="array" ref="N30">IFERROR(INDEX(Lestur!$A$2:$BG$51695,MATCH($B$5&amp;"*s.05*"&amp;IF($B$3=Item!$AP$2,Item!$AO$2,IF($B$3=Item!$AP$3,Item!AO3,$B$3))&amp;$B30,Lestur!$A$2:$A$53022&amp;Lestur!$C$2:$C$53022&amp;Lestur!$B$2:$B$53022&amp;Lestur!$E$2:$E$53022,0),MATCH(N$9,Lestur!$A$1:$BG$1,0)),"")</f>
        <v>0</v>
      </c>
      <c r="O30" s="51"/>
      <c r="P30" s="51"/>
      <c r="Q30" s="51"/>
      <c r="R30" s="51"/>
      <c r="S30" s="53">
        <f t="array" ref="S30">IFERROR(INDEX(Lestur!$A$2:$BG$51695,MATCH($B$5&amp;"*s.05*"&amp;IF($B$3=Item!$AP$2,Item!$AO$2,IF($B$3=Item!$AP$3,Item!AO3,$B$3))&amp;$B30,Lestur!$A$2:$A$53022&amp;Lestur!$C$2:$C$53022&amp;Lestur!$B$2:$B$53022&amp;Lestur!$E$2:$E$53022,0),MATCH(S$9,Lestur!$A$1:$BG$1,0)),"")</f>
        <v>0</v>
      </c>
      <c r="T30" s="58"/>
    </row>
    <row r="31" spans="1:20" x14ac:dyDescent="0.25">
      <c r="A31" s="50" t="str">
        <f>IF(Efnisyfirlit!$E$2="Íslenska",Item!G25,Item!F25)</f>
        <v xml:space="preserve">    Brúttó - Óhlutfalslegar endurtryggingar</v>
      </c>
      <c r="B31" s="50" t="s">
        <v>52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 t="array" ref="O31">IFERROR(INDEX(Lestur!$A$2:$BG$51695,MATCH($B$5&amp;"*s.05*"&amp;IF($B$3=Item!$AP$2,Item!$AO$2,IF($B$3=Item!$AP$3,Item!AO3,$B$3))&amp;$B31,Lestur!$A$2:$A$53022&amp;Lestur!$C$2:$C$53022&amp;Lestur!$B$2:$B$53022&amp;Lestur!$E$2:$E$53022,0),MATCH(O$9,Lestur!$A$1:$BG$1,0)),"")</f>
        <v>0</v>
      </c>
      <c r="P31" s="52">
        <f t="array" ref="P31">IFERROR(INDEX(Lestur!$A$2:$BG$51695,MATCH($B$5&amp;"*s.05*"&amp;IF($B$3=Item!$AP$2,Item!$AO$2,IF($B$3=Item!$AP$3,Item!AO3,$B$3))&amp;$B31,Lestur!$A$2:$A$53022&amp;Lestur!$C$2:$C$53022&amp;Lestur!$B$2:$B$53022&amp;Lestur!$E$2:$E$53022,0),MATCH(P$9,Lestur!$A$1:$BG$1,0)),"")</f>
        <v>0</v>
      </c>
      <c r="Q31" s="52">
        <f t="array" ref="Q31">IFERROR(INDEX(Lestur!$A$2:$BG$51695,MATCH($B$5&amp;"*s.05*"&amp;IF($B$3=Item!$AP$2,Item!$AO$2,IF($B$3=Item!$AP$3,Item!AO3,$B$3))&amp;$B31,Lestur!$A$2:$A$53022&amp;Lestur!$C$2:$C$53022&amp;Lestur!$B$2:$B$53022&amp;Lestur!$E$2:$E$53022,0),MATCH(Q$9,Lestur!$A$1:$BG$1,0)),"")</f>
        <v>0</v>
      </c>
      <c r="R31" s="52">
        <f t="array" ref="R31">IFERROR(INDEX(Lestur!$A$2:$BG$51695,MATCH($B$5&amp;"*s.05*"&amp;IF($B$3=Item!$AP$2,Item!$AO$2,IF($B$3=Item!$AP$3,Item!AO3,$B$3))&amp;$B31,Lestur!$A$2:$A$53022&amp;Lestur!$C$2:$C$53022&amp;Lestur!$B$2:$B$53022&amp;Lestur!$E$2:$E$53022,0),MATCH(R$9,Lestur!$A$1:$BG$1,0)),"")</f>
        <v>0</v>
      </c>
      <c r="S31" s="53">
        <f t="array" ref="S31">IFERROR(INDEX(Lestur!$A$2:$BG$51695,MATCH($B$5&amp;"*s.05*"&amp;IF($B$3=Item!$AP$2,Item!$AO$2,IF($B$3=Item!$AP$3,Item!AO3,$B$3))&amp;$B31,Lestur!$A$2:$A$53022&amp;Lestur!$C$2:$C$53022&amp;Lestur!$B$2:$B$53022&amp;Lestur!$E$2:$E$53022,0),MATCH(S$9,Lestur!$A$1:$BG$1,0)),"")</f>
        <v>0</v>
      </c>
      <c r="T31" s="58"/>
    </row>
    <row r="32" spans="1:20" x14ac:dyDescent="0.25">
      <c r="A32" s="50" t="str">
        <f>IF(Efnisyfirlit!$E$2="Íslenska",Item!G26,Item!F26)</f>
        <v xml:space="preserve">    Hlutur endurtryggjenda</v>
      </c>
      <c r="B32" s="50" t="s">
        <v>51</v>
      </c>
      <c r="C32" s="52">
        <f t="array" ref="C32">IFERROR(INDEX(Lestur!$A$2:$BG$51695,MATCH($B$5&amp;"*s.05*"&amp;IF($B$3=Item!$AP$2,Item!$AO$2,IF($B$3=Item!$AP$3,Item!AO3,$B$3))&amp;$B32,Lestur!$A$2:$A$53022&amp;Lestur!$C$2:$C$53022&amp;Lestur!$B$2:$B$53022&amp;Lestur!$E$2:$E$53022,0),MATCH(C$9,Lestur!$A$1:$BG$1,0)),"")</f>
        <v>0</v>
      </c>
      <c r="D32" s="52">
        <f t="array" ref="D32">IFERROR(INDEX(Lestur!$A$2:$BG$51695,MATCH($B$5&amp;"*s.05*"&amp;IF($B$3=Item!$AP$2,Item!$AO$2,IF($B$3=Item!$AP$3,Item!AO3,$B$3))&amp;$B32,Lestur!$A$2:$A$53022&amp;Lestur!$C$2:$C$53022&amp;Lestur!$B$2:$B$53022&amp;Lestur!$E$2:$E$53022,0),MATCH(D$9,Lestur!$A$1:$BG$1,0)),"")</f>
        <v>0</v>
      </c>
      <c r="E32" s="52">
        <f t="array" ref="E32">IFERROR(INDEX(Lestur!$A$2:$BG$51695,MATCH($B$5&amp;"*s.05*"&amp;IF($B$3=Item!$AP$2,Item!$AO$2,IF($B$3=Item!$AP$3,Item!AO3,$B$3))&amp;$B32,Lestur!$A$2:$A$53022&amp;Lestur!$C$2:$C$53022&amp;Lestur!$B$2:$B$53022&amp;Lestur!$E$2:$E$53022,0),MATCH(E$9,Lestur!$A$1:$BG$1,0)),"")</f>
        <v>0</v>
      </c>
      <c r="F32" s="52">
        <f t="array" ref="F32">IFERROR(INDEX(Lestur!$A$2:$BG$51695,MATCH($B$5&amp;"*s.05*"&amp;IF($B$3=Item!$AP$2,Item!$AO$2,IF($B$3=Item!$AP$3,Item!AO3,$B$3))&amp;$B32,Lestur!$A$2:$A$53022&amp;Lestur!$C$2:$C$53022&amp;Lestur!$B$2:$B$53022&amp;Lestur!$E$2:$E$53022,0),MATCH(F$9,Lestur!$A$1:$BG$1,0)),"")</f>
        <v>0</v>
      </c>
      <c r="G32" s="52">
        <f t="array" ref="G32">IFERROR(INDEX(Lestur!$A$2:$BG$51695,MATCH($B$5&amp;"*s.05*"&amp;IF($B$3=Item!$AP$2,Item!$AO$2,IF($B$3=Item!$AP$3,Item!AO3,$B$3))&amp;$B32,Lestur!$A$2:$A$53022&amp;Lestur!$C$2:$C$53022&amp;Lestur!$B$2:$B$53022&amp;Lestur!$E$2:$E$53022,0),MATCH(G$9,Lestur!$A$1:$BG$1,0)),"")</f>
        <v>0</v>
      </c>
      <c r="H32" s="52">
        <f t="array" ref="H32">IFERROR(INDEX(Lestur!$A$2:$BG$51695,MATCH($B$5&amp;"*s.05*"&amp;IF($B$3=Item!$AP$2,Item!$AO$2,IF($B$3=Item!$AP$3,Item!AO3,$B$3))&amp;$B32,Lestur!$A$2:$A$53022&amp;Lestur!$C$2:$C$53022&amp;Lestur!$B$2:$B$53022&amp;Lestur!$E$2:$E$53022,0),MATCH(H$9,Lestur!$A$1:$BG$1,0)),"")</f>
        <v>0</v>
      </c>
      <c r="I32" s="52">
        <f t="array" ref="I32">IFERROR(INDEX(Lestur!$A$2:$BG$51695,MATCH($B$5&amp;"*s.05*"&amp;IF($B$3=Item!$AP$2,Item!$AO$2,IF($B$3=Item!$AP$3,Item!AO3,$B$3))&amp;$B32,Lestur!$A$2:$A$53022&amp;Lestur!$C$2:$C$53022&amp;Lestur!$B$2:$B$53022&amp;Lestur!$E$2:$E$53022,0),MATCH(I$9,Lestur!$A$1:$BG$1,0)),"")</f>
        <v>0</v>
      </c>
      <c r="J32" s="52">
        <f t="array" ref="J32">IFERROR(INDEX(Lestur!$A$2:$BG$51695,MATCH($B$5&amp;"*s.05*"&amp;IF($B$3=Item!$AP$2,Item!$AO$2,IF($B$3=Item!$AP$3,Item!AO3,$B$3))&amp;$B32,Lestur!$A$2:$A$53022&amp;Lestur!$C$2:$C$53022&amp;Lestur!$B$2:$B$53022&amp;Lestur!$E$2:$E$53022,0),MATCH(J$9,Lestur!$A$1:$BG$1,0)),"")</f>
        <v>0</v>
      </c>
      <c r="K32" s="52">
        <f t="array" ref="K32">IFERROR(INDEX(Lestur!$A$2:$BG$51695,MATCH($B$5&amp;"*s.05*"&amp;IF($B$3=Item!$AP$2,Item!$AO$2,IF($B$3=Item!$AP$3,Item!AO3,$B$3))&amp;$B32,Lestur!$A$2:$A$53022&amp;Lestur!$C$2:$C$53022&amp;Lestur!$B$2:$B$53022&amp;Lestur!$E$2:$E$53022,0),MATCH(K$9,Lestur!$A$1:$BG$1,0)),"")</f>
        <v>0</v>
      </c>
      <c r="L32" s="52">
        <f t="array" ref="L32">IFERROR(INDEX(Lestur!$A$2:$BG$51695,MATCH($B$5&amp;"*s.05*"&amp;IF($B$3=Item!$AP$2,Item!$AO$2,IF($B$3=Item!$AP$3,Item!AO3,$B$3))&amp;$B32,Lestur!$A$2:$A$53022&amp;Lestur!$C$2:$C$53022&amp;Lestur!$B$2:$B$53022&amp;Lestur!$E$2:$E$53022,0),MATCH(L$9,Lestur!$A$1:$BG$1,0)),"")</f>
        <v>0</v>
      </c>
      <c r="M32" s="52">
        <f t="array" ref="M32">IFERROR(INDEX(Lestur!$A$2:$BG$51695,MATCH($B$5&amp;"*s.05*"&amp;IF($B$3=Item!$AP$2,Item!$AO$2,IF($B$3=Item!$AP$3,Item!AO3,$B$3))&amp;$B32,Lestur!$A$2:$A$53022&amp;Lestur!$C$2:$C$53022&amp;Lestur!$B$2:$B$53022&amp;Lestur!$E$2:$E$53022,0),MATCH(M$9,Lestur!$A$1:$BG$1,0)),"")</f>
        <v>0</v>
      </c>
      <c r="N32" s="52">
        <f t="array" ref="N32">IFERROR(INDEX(Lestur!$A$2:$BG$51695,MATCH($B$5&amp;"*s.05*"&amp;IF($B$3=Item!$AP$2,Item!$AO$2,IF($B$3=Item!$AP$3,Item!AO3,$B$3))&amp;$B32,Lestur!$A$2:$A$53022&amp;Lestur!$C$2:$C$53022&amp;Lestur!$B$2:$B$53022&amp;Lestur!$E$2:$E$53022,0),MATCH(N$9,Lestur!$A$1:$BG$1,0)),"")</f>
        <v>0</v>
      </c>
      <c r="O32" s="52">
        <f t="array" ref="O32">IFERROR(INDEX(Lestur!$A$2:$BG$51695,MATCH($B$5&amp;"*s.05*"&amp;IF($B$3=Item!$AP$2,Item!$AO$2,IF($B$3=Item!$AP$3,Item!AO3,$B$3))&amp;$B32,Lestur!$A$2:$A$53022&amp;Lestur!$C$2:$C$53022&amp;Lestur!$B$2:$B$53022&amp;Lestur!$E$2:$E$53022,0),MATCH(O$9,Lestur!$A$1:$BG$1,0)),"")</f>
        <v>0</v>
      </c>
      <c r="P32" s="52">
        <f t="array" ref="P32">IFERROR(INDEX(Lestur!$A$2:$BG$51695,MATCH($B$5&amp;"*s.05*"&amp;IF($B$3=Item!$AP$2,Item!$AO$2,IF($B$3=Item!$AP$3,Item!AO3,$B$3))&amp;$B32,Lestur!$A$2:$A$53022&amp;Lestur!$C$2:$C$53022&amp;Lestur!$B$2:$B$53022&amp;Lestur!$E$2:$E$53022,0),MATCH(P$9,Lestur!$A$1:$BG$1,0)),"")</f>
        <v>0</v>
      </c>
      <c r="Q32" s="52">
        <f t="array" ref="Q32">IFERROR(INDEX(Lestur!$A$2:$BG$51695,MATCH($B$5&amp;"*s.05*"&amp;IF($B$3=Item!$AP$2,Item!$AO$2,IF($B$3=Item!$AP$3,Item!AO3,$B$3))&amp;$B32,Lestur!$A$2:$A$53022&amp;Lestur!$C$2:$C$53022&amp;Lestur!$B$2:$B$53022&amp;Lestur!$E$2:$E$53022,0),MATCH(Q$9,Lestur!$A$1:$BG$1,0)),"")</f>
        <v>0</v>
      </c>
      <c r="R32" s="52">
        <f t="array" ref="R32">IFERROR(INDEX(Lestur!$A$2:$BG$51695,MATCH($B$5&amp;"*s.05*"&amp;IF($B$3=Item!$AP$2,Item!$AO$2,IF($B$3=Item!$AP$3,Item!AO3,$B$3))&amp;$B32,Lestur!$A$2:$A$53022&amp;Lestur!$C$2:$C$53022&amp;Lestur!$B$2:$B$53022&amp;Lestur!$E$2:$E$53022,0),MATCH(R$9,Lestur!$A$1:$BG$1,0)),"")</f>
        <v>0</v>
      </c>
      <c r="S32" s="53">
        <f t="array" ref="S32">IFERROR(INDEX(Lestur!$A$2:$BG$51695,MATCH($B$5&amp;"*s.05*"&amp;IF($B$3=Item!$AP$2,Item!$AO$2,IF($B$3=Item!$AP$3,Item!AO3,$B$3))&amp;$B32,Lestur!$A$2:$A$53022&amp;Lestur!$C$2:$C$53022&amp;Lestur!$B$2:$B$53022&amp;Lestur!$E$2:$E$53022,0),MATCH(S$9,Lestur!$A$1:$BG$1,0)),"")</f>
        <v>0</v>
      </c>
      <c r="T32" s="58"/>
    </row>
    <row r="33" spans="1:20" x14ac:dyDescent="0.25">
      <c r="A33" s="50" t="str">
        <f>IF(Efnisyfirlit!$E$2="Íslenska",Item!G27,Item!F27)</f>
        <v xml:space="preserve">    Í eigin hlut</v>
      </c>
      <c r="B33" s="50" t="s">
        <v>50</v>
      </c>
      <c r="C33" s="53">
        <f t="array" ref="C33">IFERROR(INDEX(Lestur!$A$2:$BG$51695,MATCH($B$5&amp;"*s.05*"&amp;IF($B$3=Item!$AP$2,Item!$AO$2,IF($B$3=Item!$AP$3,Item!AO3,$B$3))&amp;$B33,Lestur!$A$2:$A$53022&amp;Lestur!$C$2:$C$53022&amp;Lestur!$B$2:$B$53022&amp;Lestur!$E$2:$E$53022,0),MATCH(C$9,Lestur!$A$1:$BG$1,0)),"")</f>
        <v>0</v>
      </c>
      <c r="D33" s="53">
        <f t="array" ref="D33">IFERROR(INDEX(Lestur!$A$2:$BG$51695,MATCH($B$5&amp;"*s.05*"&amp;IF($B$3=Item!$AP$2,Item!$AO$2,IF($B$3=Item!$AP$3,Item!AO3,$B$3))&amp;$B33,Lestur!$A$2:$A$53022&amp;Lestur!$C$2:$C$53022&amp;Lestur!$B$2:$B$53022&amp;Lestur!$E$2:$E$53022,0),MATCH(D$9,Lestur!$A$1:$BG$1,0)),"")</f>
        <v>0</v>
      </c>
      <c r="E33" s="53">
        <f t="array" ref="E33">IFERROR(INDEX(Lestur!$A$2:$BG$51695,MATCH($B$5&amp;"*s.05*"&amp;IF($B$3=Item!$AP$2,Item!$AO$2,IF($B$3=Item!$AP$3,Item!AO3,$B$3))&amp;$B33,Lestur!$A$2:$A$53022&amp;Lestur!$C$2:$C$53022&amp;Lestur!$B$2:$B$53022&amp;Lestur!$E$2:$E$53022,0),MATCH(E$9,Lestur!$A$1:$BG$1,0)),"")</f>
        <v>0</v>
      </c>
      <c r="F33" s="53">
        <f t="array" ref="F33">IFERROR(INDEX(Lestur!$A$2:$BG$51695,MATCH($B$5&amp;"*s.05*"&amp;IF($B$3=Item!$AP$2,Item!$AO$2,IF($B$3=Item!$AP$3,Item!AO3,$B$3))&amp;$B33,Lestur!$A$2:$A$53022&amp;Lestur!$C$2:$C$53022&amp;Lestur!$B$2:$B$53022&amp;Lestur!$E$2:$E$53022,0),MATCH(F$9,Lestur!$A$1:$BG$1,0)),"")</f>
        <v>0</v>
      </c>
      <c r="G33" s="53">
        <f t="array" ref="G33">IFERROR(INDEX(Lestur!$A$2:$BG$51695,MATCH($B$5&amp;"*s.05*"&amp;IF($B$3=Item!$AP$2,Item!$AO$2,IF($B$3=Item!$AP$3,Item!AO3,$B$3))&amp;$B33,Lestur!$A$2:$A$53022&amp;Lestur!$C$2:$C$53022&amp;Lestur!$B$2:$B$53022&amp;Lestur!$E$2:$E$53022,0),MATCH(G$9,Lestur!$A$1:$BG$1,0)),"")</f>
        <v>0</v>
      </c>
      <c r="H33" s="53">
        <f t="array" ref="H33">IFERROR(INDEX(Lestur!$A$2:$BG$51695,MATCH($B$5&amp;"*s.05*"&amp;IF($B$3=Item!$AP$2,Item!$AO$2,IF($B$3=Item!$AP$3,Item!AO3,$B$3))&amp;$B33,Lestur!$A$2:$A$53022&amp;Lestur!$C$2:$C$53022&amp;Lestur!$B$2:$B$53022&amp;Lestur!$E$2:$E$53022,0),MATCH(H$9,Lestur!$A$1:$BG$1,0)),"")</f>
        <v>0</v>
      </c>
      <c r="I33" s="53">
        <f t="array" ref="I33">IFERROR(INDEX(Lestur!$A$2:$BG$51695,MATCH($B$5&amp;"*s.05*"&amp;IF($B$3=Item!$AP$2,Item!$AO$2,IF($B$3=Item!$AP$3,Item!AO3,$B$3))&amp;$B33,Lestur!$A$2:$A$53022&amp;Lestur!$C$2:$C$53022&amp;Lestur!$B$2:$B$53022&amp;Lestur!$E$2:$E$53022,0),MATCH(I$9,Lestur!$A$1:$BG$1,0)),"")</f>
        <v>0</v>
      </c>
      <c r="J33" s="53">
        <f t="array" ref="J33">IFERROR(INDEX(Lestur!$A$2:$BG$51695,MATCH($B$5&amp;"*s.05*"&amp;IF($B$3=Item!$AP$2,Item!$AO$2,IF($B$3=Item!$AP$3,Item!AO3,$B$3))&amp;$B33,Lestur!$A$2:$A$53022&amp;Lestur!$C$2:$C$53022&amp;Lestur!$B$2:$B$53022&amp;Lestur!$E$2:$E$53022,0),MATCH(J$9,Lestur!$A$1:$BG$1,0)),"")</f>
        <v>0</v>
      </c>
      <c r="K33" s="53">
        <f t="array" ref="K33">IFERROR(INDEX(Lestur!$A$2:$BG$51695,MATCH($B$5&amp;"*s.05*"&amp;IF($B$3=Item!$AP$2,Item!$AO$2,IF($B$3=Item!$AP$3,Item!AO3,$B$3))&amp;$B33,Lestur!$A$2:$A$53022&amp;Lestur!$C$2:$C$53022&amp;Lestur!$B$2:$B$53022&amp;Lestur!$E$2:$E$53022,0),MATCH(K$9,Lestur!$A$1:$BG$1,0)),"")</f>
        <v>0</v>
      </c>
      <c r="L33" s="53">
        <f t="array" ref="L33">IFERROR(INDEX(Lestur!$A$2:$BG$51695,MATCH($B$5&amp;"*s.05*"&amp;IF($B$3=Item!$AP$2,Item!$AO$2,IF($B$3=Item!$AP$3,Item!AO3,$B$3))&amp;$B33,Lestur!$A$2:$A$53022&amp;Lestur!$C$2:$C$53022&amp;Lestur!$B$2:$B$53022&amp;Lestur!$E$2:$E$53022,0),MATCH(L$9,Lestur!$A$1:$BG$1,0)),"")</f>
        <v>0</v>
      </c>
      <c r="M33" s="53">
        <f t="array" ref="M33">IFERROR(INDEX(Lestur!$A$2:$BG$51695,MATCH($B$5&amp;"*s.05*"&amp;IF($B$3=Item!$AP$2,Item!$AO$2,IF($B$3=Item!$AP$3,Item!AO3,$B$3))&amp;$B33,Lestur!$A$2:$A$53022&amp;Lestur!$C$2:$C$53022&amp;Lestur!$B$2:$B$53022&amp;Lestur!$E$2:$E$53022,0),MATCH(M$9,Lestur!$A$1:$BG$1,0)),"")</f>
        <v>0</v>
      </c>
      <c r="N33" s="53">
        <f t="array" ref="N33">IFERROR(INDEX(Lestur!$A$2:$BG$51695,MATCH($B$5&amp;"*s.05*"&amp;IF($B$3=Item!$AP$2,Item!$AO$2,IF($B$3=Item!$AP$3,Item!AO3,$B$3))&amp;$B33,Lestur!$A$2:$A$53022&amp;Lestur!$C$2:$C$53022&amp;Lestur!$B$2:$B$53022&amp;Lestur!$E$2:$E$53022,0),MATCH(N$9,Lestur!$A$1:$BG$1,0)),"")</f>
        <v>0</v>
      </c>
      <c r="O33" s="53">
        <f t="array" ref="O33">IFERROR(INDEX(Lestur!$A$2:$BG$51695,MATCH($B$5&amp;"*s.05*"&amp;IF($B$3=Item!$AP$2,Item!$AO$2,IF($B$3=Item!$AP$3,Item!AO3,$B$3))&amp;$B33,Lestur!$A$2:$A$53022&amp;Lestur!$C$2:$C$53022&amp;Lestur!$B$2:$B$53022&amp;Lestur!$E$2:$E$53022,0),MATCH(O$9,Lestur!$A$1:$BG$1,0)),"")</f>
        <v>0</v>
      </c>
      <c r="P33" s="53">
        <f t="array" ref="P33">IFERROR(INDEX(Lestur!$A$2:$BG$51695,MATCH($B$5&amp;"*s.05*"&amp;IF($B$3=Item!$AP$2,Item!$AO$2,IF($B$3=Item!$AP$3,Item!AO3,$B$3))&amp;$B33,Lestur!$A$2:$A$53022&amp;Lestur!$C$2:$C$53022&amp;Lestur!$B$2:$B$53022&amp;Lestur!$E$2:$E$53022,0),MATCH(P$9,Lestur!$A$1:$BG$1,0)),"")</f>
        <v>0</v>
      </c>
      <c r="Q33" s="53">
        <f t="array" ref="Q33">IFERROR(INDEX(Lestur!$A$2:$BG$51695,MATCH($B$5&amp;"*s.05*"&amp;IF($B$3=Item!$AP$2,Item!$AO$2,IF($B$3=Item!$AP$3,Item!AO3,$B$3))&amp;$B33,Lestur!$A$2:$A$53022&amp;Lestur!$C$2:$C$53022&amp;Lestur!$B$2:$B$53022&amp;Lestur!$E$2:$E$53022,0),MATCH(Q$9,Lestur!$A$1:$BG$1,0)),"")</f>
        <v>0</v>
      </c>
      <c r="R33" s="53">
        <f t="array" ref="R33">IFERROR(INDEX(Lestur!$A$2:$BG$51695,MATCH($B$5&amp;"*s.05*"&amp;IF($B$3=Item!$AP$2,Item!$AO$2,IF($B$3=Item!$AP$3,Item!AO3,$B$3))&amp;$B33,Lestur!$A$2:$A$53022&amp;Lestur!$C$2:$C$53022&amp;Lestur!$B$2:$B$53022&amp;Lestur!$E$2:$E$53022,0),MATCH(R$9,Lestur!$A$1:$BG$1,0)),"")</f>
        <v>0</v>
      </c>
      <c r="S33" s="53">
        <f t="array" ref="S33">IFERROR(INDEX(Lestur!$A$2:$BG$51695,MATCH($B$5&amp;"*s.05*"&amp;IF($B$3=Item!$AP$2,Item!$AO$2,IF($B$3=Item!$AP$3,Item!AO3,$B$3))&amp;$B33,Lestur!$A$2:$A$53022&amp;Lestur!$C$2:$C$53022&amp;Lestur!$B$2:$B$53022&amp;Lestur!$E$2:$E$53022,0),MATCH(S$9,Lestur!$A$1:$BG$1,0)),"")</f>
        <v>0</v>
      </c>
      <c r="T33" s="58"/>
    </row>
    <row r="34" spans="1:20" x14ac:dyDescent="0.25">
      <c r="A34" s="50" t="str">
        <f>IF(Efnisyfirlit!$E$2="Íslenska",Item!G28,Item!F28)</f>
        <v>Rekstrarkostnaður á tímabilinu</v>
      </c>
      <c r="B34" s="50" t="s">
        <v>37</v>
      </c>
      <c r="C34" s="52">
        <f t="array" ref="C34">IFERROR(INDEX(Lestur!$A$2:$BG$51695,MATCH($B$5&amp;"*s.05*"&amp;IF($B$3=Item!$AP$2,Item!$AO$2,IF($B$3=Item!$AP$3,Item!AO3,$B$3))&amp;$B34,Lestur!$A$2:$A$53022&amp;Lestur!$C$2:$C$53022&amp;Lestur!$B$2:$B$53022&amp;Lestur!$E$2:$E$53022,0),MATCH(C$9,Lestur!$A$1:$BG$1,0)),"")</f>
        <v>6497356.7800000003</v>
      </c>
      <c r="D34" s="52">
        <f t="array" ref="D34">IFERROR(INDEX(Lestur!$A$2:$BG$51695,MATCH($B$5&amp;"*s.05*"&amp;IF($B$3=Item!$AP$2,Item!$AO$2,IF($B$3=Item!$AP$3,Item!AO3,$B$3))&amp;$B34,Lestur!$A$2:$A$53022&amp;Lestur!$C$2:$C$53022&amp;Lestur!$B$2:$B$53022&amp;Lestur!$E$2:$E$53022,0),MATCH(D$9,Lestur!$A$1:$BG$1,0)),"")</f>
        <v>640174938.90999997</v>
      </c>
      <c r="E34" s="52">
        <f t="array" ref="E34">IFERROR(INDEX(Lestur!$A$2:$BG$51695,MATCH($B$5&amp;"*s.05*"&amp;IF($B$3=Item!$AP$2,Item!$AO$2,IF($B$3=Item!$AP$3,Item!AO3,$B$3))&amp;$B34,Lestur!$A$2:$A$53022&amp;Lestur!$C$2:$C$53022&amp;Lestur!$B$2:$B$53022&amp;Lestur!$E$2:$E$53022,0),MATCH(E$9,Lestur!$A$1:$BG$1,0)),"")</f>
        <v>403751139.04000002</v>
      </c>
      <c r="F34" s="52">
        <f t="array" ref="F34">IFERROR(INDEX(Lestur!$A$2:$BG$51695,MATCH($B$5&amp;"*s.05*"&amp;IF($B$3=Item!$AP$2,Item!$AO$2,IF($B$3=Item!$AP$3,Item!AO3,$B$3))&amp;$B34,Lestur!$A$2:$A$53022&amp;Lestur!$C$2:$C$53022&amp;Lestur!$B$2:$B$53022&amp;Lestur!$E$2:$E$53022,0),MATCH(F$9,Lestur!$A$1:$BG$1,0)),"")</f>
        <v>3675676619.4499998</v>
      </c>
      <c r="G34" s="52">
        <f t="array" ref="G34">IFERROR(INDEX(Lestur!$A$2:$BG$51695,MATCH($B$5&amp;"*s.05*"&amp;IF($B$3=Item!$AP$2,Item!$AO$2,IF($B$3=Item!$AP$3,Item!AO3,$B$3))&amp;$B34,Lestur!$A$2:$A$53022&amp;Lestur!$C$2:$C$53022&amp;Lestur!$B$2:$B$53022&amp;Lestur!$E$2:$E$53022,0),MATCH(G$9,Lestur!$A$1:$BG$1,0)),"")</f>
        <v>1631701891.5999999</v>
      </c>
      <c r="H34" s="52">
        <f t="array" ref="H34">IFERROR(INDEX(Lestur!$A$2:$BG$51695,MATCH($B$5&amp;"*s.05*"&amp;IF($B$3=Item!$AP$2,Item!$AO$2,IF($B$3=Item!$AP$3,Item!AO3,$B$3))&amp;$B34,Lestur!$A$2:$A$53022&amp;Lestur!$C$2:$C$53022&amp;Lestur!$B$2:$B$53022&amp;Lestur!$E$2:$E$53022,0),MATCH(H$9,Lestur!$A$1:$BG$1,0)),"")</f>
        <v>485877447.56999999</v>
      </c>
      <c r="I34" s="52">
        <f t="array" ref="I34">IFERROR(INDEX(Lestur!$A$2:$BG$51695,MATCH($B$5&amp;"*s.05*"&amp;IF($B$3=Item!$AP$2,Item!$AO$2,IF($B$3=Item!$AP$3,Item!AO3,$B$3))&amp;$B34,Lestur!$A$2:$A$53022&amp;Lestur!$C$2:$C$53022&amp;Lestur!$B$2:$B$53022&amp;Lestur!$E$2:$E$53022,0),MATCH(I$9,Lestur!$A$1:$BG$1,0)),"")</f>
        <v>2297473882.1799998</v>
      </c>
      <c r="J34" s="52">
        <f t="array" ref="J34">IFERROR(INDEX(Lestur!$A$2:$BG$51695,MATCH($B$5&amp;"*s.05*"&amp;IF($B$3=Item!$AP$2,Item!$AO$2,IF($B$3=Item!$AP$3,Item!AO3,$B$3))&amp;$B34,Lestur!$A$2:$A$53022&amp;Lestur!$C$2:$C$53022&amp;Lestur!$B$2:$B$53022&amp;Lestur!$E$2:$E$53022,0),MATCH(J$9,Lestur!$A$1:$BG$1,0)),"")</f>
        <v>571100967.11000001</v>
      </c>
      <c r="K34" s="52">
        <f t="array" ref="K34">IFERROR(INDEX(Lestur!$A$2:$BG$51695,MATCH($B$5&amp;"*s.05*"&amp;IF($B$3=Item!$AP$2,Item!$AO$2,IF($B$3=Item!$AP$3,Item!AO3,$B$3))&amp;$B34,Lestur!$A$2:$A$53022&amp;Lestur!$C$2:$C$53022&amp;Lestur!$B$2:$B$53022&amp;Lestur!$E$2:$E$53022,0),MATCH(K$9,Lestur!$A$1:$BG$1,0)),"")</f>
        <v>-2162657.04</v>
      </c>
      <c r="L34" s="52">
        <f t="array" ref="L34">IFERROR(INDEX(Lestur!$A$2:$BG$51695,MATCH($B$5&amp;"*s.05*"&amp;IF($B$3=Item!$AP$2,Item!$AO$2,IF($B$3=Item!$AP$3,Item!AO3,$B$3))&amp;$B34,Lestur!$A$2:$A$53022&amp;Lestur!$C$2:$C$53022&amp;Lestur!$B$2:$B$53022&amp;Lestur!$E$2:$E$53022,0),MATCH(L$9,Lestur!$A$1:$BG$1,0)),"")</f>
        <v>0</v>
      </c>
      <c r="M34" s="52">
        <f t="array" ref="M34">IFERROR(INDEX(Lestur!$A$2:$BG$51695,MATCH($B$5&amp;"*s.05*"&amp;IF($B$3=Item!$AP$2,Item!$AO$2,IF($B$3=Item!$AP$3,Item!AO3,$B$3))&amp;$B34,Lestur!$A$2:$A$53022&amp;Lestur!$C$2:$C$53022&amp;Lestur!$B$2:$B$53022&amp;Lestur!$E$2:$E$53022,0),MATCH(M$9,Lestur!$A$1:$BG$1,0)),"")</f>
        <v>0</v>
      </c>
      <c r="N34" s="52">
        <f t="array" ref="N34">IFERROR(INDEX(Lestur!$A$2:$BG$51695,MATCH($B$5&amp;"*s.05*"&amp;IF($B$3=Item!$AP$2,Item!$AO$2,IF($B$3=Item!$AP$3,Item!AO3,$B$3))&amp;$B34,Lestur!$A$2:$A$53022&amp;Lestur!$C$2:$C$53022&amp;Lestur!$B$2:$B$53022&amp;Lestur!$E$2:$E$53022,0),MATCH(N$9,Lestur!$A$1:$BG$1,0)),"")</f>
        <v>0</v>
      </c>
      <c r="O34" s="52">
        <f t="array" ref="O34">IFERROR(INDEX(Lestur!$A$2:$BG$51695,MATCH($B$5&amp;"*s.05*"&amp;IF($B$3=Item!$AP$2,Item!$AO$2,IF($B$3=Item!$AP$3,Item!AO3,$B$3))&amp;$B34,Lestur!$A$2:$A$53022&amp;Lestur!$C$2:$C$53022&amp;Lestur!$B$2:$B$53022&amp;Lestur!$E$2:$E$53022,0),MATCH(O$9,Lestur!$A$1:$BG$1,0)),"")</f>
        <v>0</v>
      </c>
      <c r="P34" s="52">
        <f t="array" ref="P34">IFERROR(INDEX(Lestur!$A$2:$BG$51695,MATCH($B$5&amp;"*s.05*"&amp;IF($B$3=Item!$AP$2,Item!$AO$2,IF($B$3=Item!$AP$3,Item!AO3,$B$3))&amp;$B34,Lestur!$A$2:$A$53022&amp;Lestur!$C$2:$C$53022&amp;Lestur!$B$2:$B$53022&amp;Lestur!$E$2:$E$53022,0),MATCH(P$9,Lestur!$A$1:$BG$1,0)),"")</f>
        <v>0</v>
      </c>
      <c r="Q34" s="52">
        <f t="array" ref="Q34">IFERROR(INDEX(Lestur!$A$2:$BG$51695,MATCH($B$5&amp;"*s.05*"&amp;IF($B$3=Item!$AP$2,Item!$AO$2,IF($B$3=Item!$AP$3,Item!AO3,$B$3))&amp;$B34,Lestur!$A$2:$A$53022&amp;Lestur!$C$2:$C$53022&amp;Lestur!$B$2:$B$53022&amp;Lestur!$E$2:$E$53022,0),MATCH(Q$9,Lestur!$A$1:$BG$1,0)),"")</f>
        <v>0</v>
      </c>
      <c r="R34" s="52">
        <f t="array" ref="R34">IFERROR(INDEX(Lestur!$A$2:$BG$51695,MATCH($B$5&amp;"*s.05*"&amp;IF($B$3=Item!$AP$2,Item!$AO$2,IF($B$3=Item!$AP$3,Item!AO3,$B$3))&amp;$B34,Lestur!$A$2:$A$53022&amp;Lestur!$C$2:$C$53022&amp;Lestur!$B$2:$B$53022&amp;Lestur!$E$2:$E$53022,0),MATCH(R$9,Lestur!$A$1:$BG$1,0)),"")</f>
        <v>443264.89</v>
      </c>
      <c r="S34" s="53">
        <f t="array" ref="S34">IFERROR(INDEX(Lestur!$A$2:$BG$51695,MATCH($B$5&amp;"*s.05*"&amp;IF($B$3=Item!$AP$2,Item!$AO$2,IF($B$3=Item!$AP$3,Item!AO3,$B$3))&amp;$B34,Lestur!$A$2:$A$53022&amp;Lestur!$C$2:$C$53022&amp;Lestur!$B$2:$B$53022&amp;Lestur!$E$2:$E$53022,0),MATCH(S$9,Lestur!$A$1:$BG$1,0)),"")</f>
        <v>9710534850.4599991</v>
      </c>
      <c r="T34" s="58"/>
    </row>
    <row r="35" spans="1:20" x14ac:dyDescent="0.25">
      <c r="A35" s="50" t="str">
        <f>IF(Efnisyfirlit!$E$2="Íslenska",Item!G29,Item!F29)</f>
        <v>Annar rekstrarkostnaður</v>
      </c>
      <c r="B35" s="50" t="s">
        <v>36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52">
        <f t="array" ref="S35">IFERROR(INDEX(Lestur!$A$2:$BG$51695,MATCH($B$5&amp;"*s.05*"&amp;IF($B$3=Item!$AP$2,Item!$AO$2,IF($B$3=Item!$AP$3,Item!AO3,$B$3))&amp;$B35,Lestur!$A$2:$A$53022&amp;Lestur!$C$2:$C$53022&amp;Lestur!$B$2:$B$53022&amp;Lestur!$E$2:$E$53022,0),MATCH(S$9,Lestur!$A$1:$BG$1,0)),"")</f>
        <v>530341666.69999999</v>
      </c>
      <c r="T35" s="62"/>
    </row>
    <row r="36" spans="1:20" x14ac:dyDescent="0.25">
      <c r="A36" s="50" t="str">
        <f>IF(Efnisyfirlit!$E$2="Íslenska",Item!G30,Item!F30)</f>
        <v>Heildar rekstrarkostnaður</v>
      </c>
      <c r="B36" s="50" t="s">
        <v>35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53">
        <f t="array" ref="S36">IFERROR(INDEX(Lestur!$A$2:$BG$51695,MATCH($B$5&amp;"*s.05*"&amp;IF($B$3=Item!$AP$2,Item!$AO$2,IF($B$3=Item!$AP$3,Item!AO3,$B$3))&amp;$B36,Lestur!$A$2:$A$53022&amp;Lestur!$C$2:$C$53022&amp;Lestur!$B$2:$B$53022&amp;Lestur!$E$2:$E$53022,0),MATCH(S$9,Lestur!$A$1:$BG$1,0)),"")</f>
        <v>10240876517.16</v>
      </c>
      <c r="T36" s="58"/>
    </row>
    <row r="37" spans="1:20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62"/>
      <c r="T37" s="58"/>
    </row>
    <row r="38" spans="1:20" x14ac:dyDescent="0.25">
      <c r="S38" s="26"/>
    </row>
  </sheetData>
  <sheetProtection algorithmName="SHA-512" hashValue="94YmZ2Q8d4fpRdBslHXVIIK7L4XiEXhpBg2F4b+rXx4lNq3JnB3BPKB5OHgIFtLjZlFWmr+3dWlmmUG1wDS2oA==" saltValue="Kn3TmP3SLUQcWLYqI0rE4Q==" spinCount="100000" sheet="1" objects="1" scenarios="1"/>
  <mergeCells count="5">
    <mergeCell ref="C7:N7"/>
    <mergeCell ref="O7:R7"/>
    <mergeCell ref="A7:B8"/>
    <mergeCell ref="B3:C3"/>
    <mergeCell ref="B5:C5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30"/>
  <sheetViews>
    <sheetView workbookViewId="0">
      <selection activeCell="B5" sqref="B5:C5"/>
    </sheetView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11" width="20.7109375" style="15" customWidth="1"/>
    <col min="12" max="12" width="9.140625" style="15" customWidth="1"/>
    <col min="13" max="16384" width="9.140625" style="15" hidden="1"/>
  </cols>
  <sheetData>
    <row r="1" spans="1:12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2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2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2" x14ac:dyDescent="0.25">
      <c r="A4" s="99"/>
      <c r="B4" s="63"/>
      <c r="C4" s="64"/>
    </row>
    <row r="5" spans="1:12" x14ac:dyDescent="0.25">
      <c r="A5" s="99" t="str">
        <f>IF(Efnisyfirlit!$E$2="Íslenska",Item!AM3,Item!AN3)</f>
        <v>Dagsetning</v>
      </c>
      <c r="B5" s="111">
        <v>43738</v>
      </c>
      <c r="C5" s="111"/>
    </row>
    <row r="6" spans="1:12" x14ac:dyDescent="0.25">
      <c r="A6" s="13"/>
      <c r="B6" s="11"/>
    </row>
    <row r="7" spans="1:12" x14ac:dyDescent="0.25">
      <c r="A7" s="113" t="str">
        <f>IF(Efnisyfirlit!$E$2="Íslenska",Item!I2,Item!H2)</f>
        <v>S.05.02 - Iðgjöld, tjón og kostnaður eftir greinaflokkum líftrygginga</v>
      </c>
      <c r="B7" s="114" t="e">
        <f>IF(#REF!="Íslenska",Item!J1,Item!I1)</f>
        <v>#REF!</v>
      </c>
      <c r="C7" s="117" t="str">
        <f>IF(Efnisyfirlit!$E$2="Íslenska",Item!$T$7,Item!$T$6)</f>
        <v>Vátryggingagreinar líftrygginga</v>
      </c>
      <c r="D7" s="118"/>
      <c r="E7" s="118"/>
      <c r="F7" s="118"/>
      <c r="G7" s="118"/>
      <c r="H7" s="118"/>
      <c r="I7" s="118" t="str">
        <f>IF(Efnisyfirlit!$E$2="Íslenska",Item!$U$7,Item!$U$6)</f>
        <v>Vátryggingagreinar endurtrygginga í líftryggingum</v>
      </c>
      <c r="J7" s="118"/>
      <c r="K7" s="102" t="str">
        <f>IF(Efnisyfirlit!$E$2="Íslenska","Samtals","Total")</f>
        <v>Samtals</v>
      </c>
      <c r="L7" s="66"/>
    </row>
    <row r="8" spans="1:12" ht="45" customHeight="1" x14ac:dyDescent="0.25">
      <c r="A8" s="115" t="e">
        <f>IF(#REF!="Íslenska",Item!I2,Item!H2)</f>
        <v>#REF!</v>
      </c>
      <c r="B8" s="116" t="e">
        <f>IF(#REF!="Íslenska",Item!J3,Item!I2)</f>
        <v>#REF!</v>
      </c>
      <c r="C8" s="101" t="str">
        <f>IF(Efnisyfirlit!$E$2="Íslenska",Item!S4,Item!S3)</f>
        <v>Heilsutryggingar</v>
      </c>
      <c r="D8" s="102" t="str">
        <f>IF(Efnisyfirlit!$E$2="Íslenska",Item!T4,Item!T3)</f>
        <v>Vátryggingar með ágóðahlutdeild</v>
      </c>
      <c r="E8" s="102" t="str">
        <f>IF(Efnisyfirlit!$E$2="Íslenska",Item!U4,Item!U3)</f>
        <v>Söfnunarlíftryggingar</v>
      </c>
      <c r="F8" s="102" t="str">
        <f>IF(Efnisyfirlit!$E$2="Íslenska",Item!V4,Item!V3)</f>
        <v>Aðrar líftryggingar</v>
      </c>
      <c r="G8" s="102" t="str">
        <f>IF(Efnisyfirlit!$E$2="Íslenska",Item!W4,Item!W3)</f>
        <v>Lífeyrisskuldbindingar vegna heilsutrygginga</v>
      </c>
      <c r="H8" s="102" t="str">
        <f>IF(Efnisyfirlit!$E$2="Íslenska",Item!X4,Item!X3)</f>
        <v>Lífeyrisskuldbindingar vegna skaðatrygginga annarra en heilsutrygginga</v>
      </c>
      <c r="I8" s="102" t="str">
        <f>IF(Efnisyfirlit!$E$2="Íslenska",Item!Y4,Item!Y3)</f>
        <v>Heilsuendurtryggingar</v>
      </c>
      <c r="J8" s="102" t="str">
        <f>IF(Efnisyfirlit!$E$2="Íslenska",Item!Z4,Item!Z3)</f>
        <v>Lífendurtryggingar</v>
      </c>
      <c r="K8" s="67"/>
      <c r="L8" s="66"/>
    </row>
    <row r="9" spans="1:12" x14ac:dyDescent="0.25">
      <c r="A9" s="68" t="str">
        <f>IF(Efnisyfirlit!$E$2="Íslenska",Item!I3,Item!H3)</f>
        <v>Liður</v>
      </c>
      <c r="B9" s="68" t="s">
        <v>19</v>
      </c>
      <c r="C9" s="69" t="s">
        <v>88</v>
      </c>
      <c r="D9" s="69" t="s">
        <v>84</v>
      </c>
      <c r="E9" s="69" t="s">
        <v>85</v>
      </c>
      <c r="F9" s="69" t="s">
        <v>76</v>
      </c>
      <c r="G9" s="69" t="s">
        <v>96</v>
      </c>
      <c r="H9" s="69" t="s">
        <v>95</v>
      </c>
      <c r="I9" s="69" t="s">
        <v>87</v>
      </c>
      <c r="J9" s="69" t="s">
        <v>82</v>
      </c>
      <c r="K9" s="69" t="s">
        <v>72</v>
      </c>
      <c r="L9" s="66"/>
    </row>
    <row r="10" spans="1:12" x14ac:dyDescent="0.25">
      <c r="A10" s="70" t="str">
        <f>IF(Efnisyfirlit!$E$2="Íslenska",Item!I4,Item!H4)</f>
        <v>Bókfærð iðgjöld</v>
      </c>
      <c r="B10" s="70"/>
      <c r="C10" s="71"/>
      <c r="D10" s="71"/>
      <c r="E10" s="71"/>
      <c r="F10" s="71"/>
      <c r="G10" s="71"/>
      <c r="H10" s="71"/>
      <c r="I10" s="71"/>
      <c r="J10" s="71"/>
      <c r="K10" s="71"/>
      <c r="L10" s="66"/>
    </row>
    <row r="11" spans="1:12" x14ac:dyDescent="0.25">
      <c r="A11" s="70" t="str">
        <f>IF(Efnisyfirlit!$E$2="Íslenska",Item!I5,Item!H5)</f>
        <v xml:space="preserve">    Brúttó - Frumtryggingar</v>
      </c>
      <c r="B11" s="70" t="s">
        <v>49</v>
      </c>
      <c r="C11" s="72">
        <f t="array" ref="C11">IFERROR(INDEX(Lestur!$A$2:$BG$51695,MATCH($B$5&amp;"*s.05*"&amp;IF($B$3=Item!$AP$2,Item!$AO$2,IF($B$3=Item!$AP$3,Item!AO3,$B$3))&amp;$B11,Lestur!$A$2:$A$53022&amp;Lestur!$C$2:$C$53022&amp;Lestur!$B$2:$B$53022&amp;Lestur!$E$2:$E$53022,0),MATCH(C$9,Lestur!$A$1:$BG$1,0)),"")</f>
        <v>2727254902</v>
      </c>
      <c r="D11" s="72">
        <f t="array" ref="D11">IFERROR(INDEX(Lestur!$A$2:$BG$51695,MATCH($B$5&amp;"*s.05*"&amp;IF($B$3=Item!$AP$2,Item!$AO$2,IF($B$3=Item!$AP$3,Item!AO3,$B$3))&amp;$B11,Lestur!$A$2:$A$53022&amp;Lestur!$C$2:$C$53022&amp;Lestur!$B$2:$B$53022&amp;Lestur!$E$2:$E$53022,0),MATCH(D$9,Lestur!$A$1:$BG$1,0)),"")</f>
        <v>0</v>
      </c>
      <c r="E11" s="72">
        <f t="array" ref="E11">IFERROR(INDEX(Lestur!$A$2:$BG$51695,MATCH($B$5&amp;"*s.05*"&amp;IF($B$3=Item!$AP$2,Item!$AO$2,IF($B$3=Item!$AP$3,Item!AO3,$B$3))&amp;$B11,Lestur!$A$2:$A$53022&amp;Lestur!$C$2:$C$53022&amp;Lestur!$B$2:$B$53022&amp;Lestur!$E$2:$E$53022,0),MATCH(E$9,Lestur!$A$1:$BG$1,0)),"")</f>
        <v>12230143</v>
      </c>
      <c r="F11" s="72">
        <f t="array" ref="F11">IFERROR(INDEX(Lestur!$A$2:$BG$51695,MATCH($B$5&amp;"*s.05*"&amp;IF($B$3=Item!$AP$2,Item!$AO$2,IF($B$3=Item!$AP$3,Item!AO3,$B$3))&amp;$B11,Lestur!$A$2:$A$53022&amp;Lestur!$C$2:$C$53022&amp;Lestur!$B$2:$B$53022&amp;Lestur!$E$2:$E$53022,0),MATCH(F$9,Lestur!$A$1:$BG$1,0)),"")</f>
        <v>2073737132</v>
      </c>
      <c r="G11" s="72">
        <f t="array" ref="G11">IFERROR(INDEX(Lestur!$A$2:$BG$51695,MATCH($B$5&amp;"*s.05*"&amp;IF($B$3=Item!$AP$2,Item!$AO$2,IF($B$3=Item!$AP$3,Item!AO3,$B$3))&amp;$B11,Lestur!$A$2:$A$53022&amp;Lestur!$C$2:$C$53022&amp;Lestur!$B$2:$B$53022&amp;Lestur!$E$2:$E$53022,0),MATCH(G$9,Lestur!$A$1:$BG$1,0)),"")</f>
        <v>0</v>
      </c>
      <c r="H11" s="72">
        <f t="array" ref="H11">IFERROR(INDEX(Lestur!$A$2:$BG$51695,MATCH($B$5&amp;"*s.05*"&amp;IF($B$3=Item!$AP$2,Item!$AO$2,IF($B$3=Item!$AP$3,Item!AO3,$B$3))&amp;$B11,Lestur!$A$2:$A$53022&amp;Lestur!$C$2:$C$53022&amp;Lestur!$B$2:$B$53022&amp;Lestur!$E$2:$E$53022,0),MATCH(H$9,Lestur!$A$1:$BG$1,0)),"")</f>
        <v>0</v>
      </c>
      <c r="I11" s="72">
        <f t="array" ref="I11">IFERROR(INDEX(Lestur!$A$2:$BG$51695,MATCH($B$5&amp;"*s.05*"&amp;IF($B$3=Item!$AP$2,Item!$AO$2,IF($B$3=Item!$AP$3,Item!AO3,$B$3))&amp;$B11,Lestur!$A$2:$A$53022&amp;Lestur!$C$2:$C$53022&amp;Lestur!$B$2:$B$53022&amp;Lestur!$E$2:$E$53022,0),MATCH(I$9,Lestur!$A$1:$BG$1,0)),"")</f>
        <v>0</v>
      </c>
      <c r="J11" s="72">
        <f t="array" ref="J11">IFERROR(INDEX(Lestur!$A$2:$BG$51695,MATCH($B$5&amp;"*s.05*"&amp;IF($B$3=Item!$AP$2,Item!$AO$2,IF($B$3=Item!$AP$3,Item!AO3,$B$3))&amp;$B11,Lestur!$A$2:$A$53022&amp;Lestur!$C$2:$C$53022&amp;Lestur!$B$2:$B$53022&amp;Lestur!$E$2:$E$53022,0),MATCH(J$9,Lestur!$A$1:$BG$1,0)),"")</f>
        <v>0</v>
      </c>
      <c r="K11" s="73">
        <f t="array" ref="K11">IFERROR(INDEX(Lestur!$A$2:$BG$51695,MATCH($B$5&amp;"*s.05*"&amp;IF($B$3=Item!$AP$2,Item!$AO$2,IF($B$3=Item!$AP$3,Item!AO3,$B$3))&amp;$B11,Lestur!$A$2:$A$53022&amp;Lestur!$C$2:$C$53022&amp;Lestur!$B$2:$B$53022&amp;Lestur!$E$2:$E$53022,0),MATCH(K$9,Lestur!$A$1:$BG$1,0)),"")</f>
        <v>4813222177</v>
      </c>
      <c r="L11" s="66"/>
    </row>
    <row r="12" spans="1:12" x14ac:dyDescent="0.25">
      <c r="A12" s="70" t="str">
        <f>IF(Efnisyfirlit!$E$2="Íslenska",Item!I6,Item!H6)</f>
        <v xml:space="preserve">    Hlutur endutryggjenda</v>
      </c>
      <c r="B12" s="70" t="s">
        <v>48</v>
      </c>
      <c r="C12" s="72">
        <f t="array" ref="C12">IFERROR(INDEX(Lestur!$A$2:$BG$51695,MATCH($B$5&amp;"*s.05*"&amp;IF($B$3=Item!$AP$2,Item!$AO$2,IF($B$3=Item!$AP$3,Item!AO3,$B$3))&amp;$B12,Lestur!$A$2:$A$53022&amp;Lestur!$C$2:$C$53022&amp;Lestur!$B$2:$B$53022&amp;Lestur!$E$2:$E$53022,0),MATCH(C$9,Lestur!$A$1:$BG$1,0)),"")</f>
        <v>492954368</v>
      </c>
      <c r="D12" s="72">
        <f t="array" ref="D12">IFERROR(INDEX(Lestur!$A$2:$BG$51695,MATCH($B$5&amp;"*s.05*"&amp;IF($B$3=Item!$AP$2,Item!$AO$2,IF($B$3=Item!$AP$3,Item!AO3,$B$3))&amp;$B12,Lestur!$A$2:$A$53022&amp;Lestur!$C$2:$C$53022&amp;Lestur!$B$2:$B$53022&amp;Lestur!$E$2:$E$53022,0),MATCH(D$9,Lestur!$A$1:$BG$1,0)),"")</f>
        <v>0</v>
      </c>
      <c r="E12" s="72">
        <f t="array" ref="E12">IFERROR(INDEX(Lestur!$A$2:$BG$51695,MATCH($B$5&amp;"*s.05*"&amp;IF($B$3=Item!$AP$2,Item!$AO$2,IF($B$3=Item!$AP$3,Item!AO3,$B$3))&amp;$B12,Lestur!$A$2:$A$53022&amp;Lestur!$C$2:$C$53022&amp;Lestur!$B$2:$B$53022&amp;Lestur!$E$2:$E$53022,0),MATCH(E$9,Lestur!$A$1:$BG$1,0)),"")</f>
        <v>0</v>
      </c>
      <c r="F12" s="72">
        <f t="array" ref="F12">IFERROR(INDEX(Lestur!$A$2:$BG$51695,MATCH($B$5&amp;"*s.05*"&amp;IF($B$3=Item!$AP$2,Item!$AO$2,IF($B$3=Item!$AP$3,Item!AO3,$B$3))&amp;$B12,Lestur!$A$2:$A$53022&amp;Lestur!$C$2:$C$53022&amp;Lestur!$B$2:$B$53022&amp;Lestur!$E$2:$E$53022,0),MATCH(F$9,Lestur!$A$1:$BG$1,0)),"")</f>
        <v>228544790</v>
      </c>
      <c r="G12" s="72">
        <f t="array" ref="G12">IFERROR(INDEX(Lestur!$A$2:$BG$51695,MATCH($B$5&amp;"*s.05*"&amp;IF($B$3=Item!$AP$2,Item!$AO$2,IF($B$3=Item!$AP$3,Item!AO3,$B$3))&amp;$B12,Lestur!$A$2:$A$53022&amp;Lestur!$C$2:$C$53022&amp;Lestur!$B$2:$B$53022&amp;Lestur!$E$2:$E$53022,0),MATCH(G$9,Lestur!$A$1:$BG$1,0)),"")</f>
        <v>0</v>
      </c>
      <c r="H12" s="72">
        <f t="array" ref="H12">IFERROR(INDEX(Lestur!$A$2:$BG$51695,MATCH($B$5&amp;"*s.05*"&amp;IF($B$3=Item!$AP$2,Item!$AO$2,IF($B$3=Item!$AP$3,Item!AO3,$B$3))&amp;$B12,Lestur!$A$2:$A$53022&amp;Lestur!$C$2:$C$53022&amp;Lestur!$B$2:$B$53022&amp;Lestur!$E$2:$E$53022,0),MATCH(H$9,Lestur!$A$1:$BG$1,0)),"")</f>
        <v>0</v>
      </c>
      <c r="I12" s="72">
        <f t="array" ref="I12">IFERROR(INDEX(Lestur!$A$2:$BG$51695,MATCH($B$5&amp;"*s.05*"&amp;IF($B$3=Item!$AP$2,Item!$AO$2,IF($B$3=Item!$AP$3,Item!AO3,$B$3))&amp;$B12,Lestur!$A$2:$A$53022&amp;Lestur!$C$2:$C$53022&amp;Lestur!$B$2:$B$53022&amp;Lestur!$E$2:$E$53022,0),MATCH(I$9,Lestur!$A$1:$BG$1,0)),"")</f>
        <v>0</v>
      </c>
      <c r="J12" s="72">
        <f t="array" ref="J12">IFERROR(INDEX(Lestur!$A$2:$BG$51695,MATCH($B$5&amp;"*s.05*"&amp;IF($B$3=Item!$AP$2,Item!$AO$2,IF($B$3=Item!$AP$3,Item!AO3,$B$3))&amp;$B12,Lestur!$A$2:$A$53022&amp;Lestur!$C$2:$C$53022&amp;Lestur!$B$2:$B$53022&amp;Lestur!$E$2:$E$53022,0),MATCH(J$9,Lestur!$A$1:$BG$1,0)),"")</f>
        <v>0</v>
      </c>
      <c r="K12" s="73">
        <f t="array" ref="K12">IFERROR(INDEX(Lestur!$A$2:$BG$51695,MATCH($B$5&amp;"*s.05*"&amp;IF($B$3=Item!$AP$2,Item!$AO$2,IF($B$3=Item!$AP$3,Item!AO3,$B$3))&amp;$B12,Lestur!$A$2:$A$53022&amp;Lestur!$C$2:$C$53022&amp;Lestur!$B$2:$B$53022&amp;Lestur!$E$2:$E$53022,0),MATCH(K$9,Lestur!$A$1:$BG$1,0)),"")</f>
        <v>721499158</v>
      </c>
      <c r="L12" s="66"/>
    </row>
    <row r="13" spans="1:12" x14ac:dyDescent="0.25">
      <c r="A13" s="70" t="str">
        <f>IF(Efnisyfirlit!$E$2="Íslenska",Item!I7,Item!H7)</f>
        <v xml:space="preserve">    Í eigin hlut</v>
      </c>
      <c r="B13" s="70" t="s">
        <v>47</v>
      </c>
      <c r="C13" s="73">
        <f t="array" ref="C13">IFERROR(INDEX(Lestur!$A$2:$BG$51695,MATCH($B$5&amp;"*s.05*"&amp;IF($B$3=Item!$AP$2,Item!$AO$2,IF($B$3=Item!$AP$3,Item!AO3,$B$3))&amp;$B13,Lestur!$A$2:$A$53022&amp;Lestur!$C$2:$C$53022&amp;Lestur!$B$2:$B$53022&amp;Lestur!$E$2:$E$53022,0),MATCH(C$9,Lestur!$A$1:$BG$1,0)),"")</f>
        <v>2234300534</v>
      </c>
      <c r="D13" s="73">
        <f t="array" ref="D13">IFERROR(INDEX(Lestur!$A$2:$BG$51695,MATCH($B$5&amp;"*s.05*"&amp;IF($B$3=Item!$AP$2,Item!$AO$2,IF($B$3=Item!$AP$3,Item!AO3,$B$3))&amp;$B13,Lestur!$A$2:$A$53022&amp;Lestur!$C$2:$C$53022&amp;Lestur!$B$2:$B$53022&amp;Lestur!$E$2:$E$53022,0),MATCH(D$9,Lestur!$A$1:$BG$1,0)),"")</f>
        <v>0</v>
      </c>
      <c r="E13" s="73">
        <f t="array" ref="E13">IFERROR(INDEX(Lestur!$A$2:$BG$51695,MATCH($B$5&amp;"*s.05*"&amp;IF($B$3=Item!$AP$2,Item!$AO$2,IF($B$3=Item!$AP$3,Item!AO3,$B$3))&amp;$B13,Lestur!$A$2:$A$53022&amp;Lestur!$C$2:$C$53022&amp;Lestur!$B$2:$B$53022&amp;Lestur!$E$2:$E$53022,0),MATCH(E$9,Lestur!$A$1:$BG$1,0)),"")</f>
        <v>12230143</v>
      </c>
      <c r="F13" s="73">
        <f t="array" ref="F13">IFERROR(INDEX(Lestur!$A$2:$BG$51695,MATCH($B$5&amp;"*s.05*"&amp;IF($B$3=Item!$AP$2,Item!$AO$2,IF($B$3=Item!$AP$3,Item!AO3,$B$3))&amp;$B13,Lestur!$A$2:$A$53022&amp;Lestur!$C$2:$C$53022&amp;Lestur!$B$2:$B$53022&amp;Lestur!$E$2:$E$53022,0),MATCH(F$9,Lestur!$A$1:$BG$1,0)),"")</f>
        <v>1845192342</v>
      </c>
      <c r="G13" s="73">
        <f t="array" ref="G13">IFERROR(INDEX(Lestur!$A$2:$BG$51695,MATCH($B$5&amp;"*s.05*"&amp;IF($B$3=Item!$AP$2,Item!$AO$2,IF($B$3=Item!$AP$3,Item!AO3,$B$3))&amp;$B13,Lestur!$A$2:$A$53022&amp;Lestur!$C$2:$C$53022&amp;Lestur!$B$2:$B$53022&amp;Lestur!$E$2:$E$53022,0),MATCH(G$9,Lestur!$A$1:$BG$1,0)),"")</f>
        <v>0</v>
      </c>
      <c r="H13" s="73">
        <f t="array" ref="H13">IFERROR(INDEX(Lestur!$A$2:$BG$51695,MATCH($B$5&amp;"*s.05*"&amp;IF($B$3=Item!$AP$2,Item!$AO$2,IF($B$3=Item!$AP$3,Item!AO3,$B$3))&amp;$B13,Lestur!$A$2:$A$53022&amp;Lestur!$C$2:$C$53022&amp;Lestur!$B$2:$B$53022&amp;Lestur!$E$2:$E$53022,0),MATCH(H$9,Lestur!$A$1:$BG$1,0)),"")</f>
        <v>0</v>
      </c>
      <c r="I13" s="73">
        <f t="array" ref="I13">IFERROR(INDEX(Lestur!$A$2:$BG$51695,MATCH($B$5&amp;"*s.05*"&amp;IF($B$3=Item!$AP$2,Item!$AO$2,IF($B$3=Item!$AP$3,Item!AO3,$B$3))&amp;$B13,Lestur!$A$2:$A$53022&amp;Lestur!$C$2:$C$53022&amp;Lestur!$B$2:$B$53022&amp;Lestur!$E$2:$E$53022,0),MATCH(I$9,Lestur!$A$1:$BG$1,0)),"")</f>
        <v>0</v>
      </c>
      <c r="J13" s="73">
        <f t="array" ref="J13">IFERROR(INDEX(Lestur!$A$2:$BG$51695,MATCH($B$5&amp;"*s.05*"&amp;IF($B$3=Item!$AP$2,Item!$AO$2,IF($B$3=Item!$AP$3,Item!AO3,$B$3))&amp;$B13,Lestur!$A$2:$A$53022&amp;Lestur!$C$2:$C$53022&amp;Lestur!$B$2:$B$53022&amp;Lestur!$E$2:$E$53022,0),MATCH(J$9,Lestur!$A$1:$BG$1,0)),"")</f>
        <v>0</v>
      </c>
      <c r="K13" s="73">
        <f t="array" ref="K13">IFERROR(INDEX(Lestur!$A$2:$BG$51695,MATCH($B$5&amp;"*s.05*"&amp;IF($B$3=Item!$AP$2,Item!$AO$2,IF($B$3=Item!$AP$3,Item!AO3,$B$3))&amp;$B13,Lestur!$A$2:$A$53022&amp;Lestur!$C$2:$C$53022&amp;Lestur!$B$2:$B$53022&amp;Lestur!$E$2:$E$53022,0),MATCH(K$9,Lestur!$A$1:$BG$1,0)),"")</f>
        <v>4091723019</v>
      </c>
      <c r="L13" s="66"/>
    </row>
    <row r="14" spans="1:12" x14ac:dyDescent="0.25">
      <c r="A14" s="70" t="str">
        <f>IF(Efnisyfirlit!$E$2="Íslenska",Item!I8,Item!H8)</f>
        <v>Iðgjöld tímabilsins</v>
      </c>
      <c r="B14" s="70"/>
      <c r="C14" s="71"/>
      <c r="D14" s="71"/>
      <c r="E14" s="71"/>
      <c r="F14" s="71"/>
      <c r="G14" s="71"/>
      <c r="H14" s="71"/>
      <c r="I14" s="71"/>
      <c r="J14" s="71"/>
      <c r="K14" s="71"/>
      <c r="L14" s="66"/>
    </row>
    <row r="15" spans="1:12" x14ac:dyDescent="0.25">
      <c r="A15" s="70" t="str">
        <f>IF(Efnisyfirlit!$E$2="Íslenska",Item!I9,Item!H9)</f>
        <v xml:space="preserve">    Brúttó - Frumtryggingar</v>
      </c>
      <c r="B15" s="70" t="s">
        <v>46</v>
      </c>
      <c r="C15" s="72">
        <f t="array" ref="C15">IFERROR(INDEX(Lestur!$A$2:$BG$51695,MATCH($B$5&amp;"*s.05*"&amp;IF($B$3=Item!$AP$2,Item!$AO$2,IF($B$3=Item!$AP$3,Item!AO3,$B$3))&amp;$B15,Lestur!$A$2:$A$53022&amp;Lestur!$C$2:$C$53022&amp;Lestur!$B$2:$B$53022&amp;Lestur!$E$2:$E$53022,0),MATCH(C$9,Lestur!$A$1:$BG$1,0)),"")</f>
        <v>2587790621.8600001</v>
      </c>
      <c r="D15" s="72">
        <f t="array" ref="D15">IFERROR(INDEX(Lestur!$A$2:$BG$51695,MATCH($B$5&amp;"*s.05*"&amp;IF($B$3=Item!$AP$2,Item!$AO$2,IF($B$3=Item!$AP$3,Item!AO3,$B$3))&amp;$B15,Lestur!$A$2:$A$53022&amp;Lestur!$C$2:$C$53022&amp;Lestur!$B$2:$B$53022&amp;Lestur!$E$2:$E$53022,0),MATCH(D$9,Lestur!$A$1:$BG$1,0)),"")</f>
        <v>0</v>
      </c>
      <c r="E15" s="72">
        <f t="array" ref="E15">IFERROR(INDEX(Lestur!$A$2:$BG$51695,MATCH($B$5&amp;"*s.05*"&amp;IF($B$3=Item!$AP$2,Item!$AO$2,IF($B$3=Item!$AP$3,Item!AO3,$B$3))&amp;$B15,Lestur!$A$2:$A$53022&amp;Lestur!$C$2:$C$53022&amp;Lestur!$B$2:$B$53022&amp;Lestur!$E$2:$E$53022,0),MATCH(E$9,Lestur!$A$1:$BG$1,0)),"")</f>
        <v>10241611</v>
      </c>
      <c r="F15" s="72">
        <f t="array" ref="F15">IFERROR(INDEX(Lestur!$A$2:$BG$51695,MATCH($B$5&amp;"*s.05*"&amp;IF($B$3=Item!$AP$2,Item!$AO$2,IF($B$3=Item!$AP$3,Item!AO3,$B$3))&amp;$B15,Lestur!$A$2:$A$53022&amp;Lestur!$C$2:$C$53022&amp;Lestur!$B$2:$B$53022&amp;Lestur!$E$2:$E$53022,0),MATCH(F$9,Lestur!$A$1:$BG$1,0)),"")</f>
        <v>1890374447.78</v>
      </c>
      <c r="G15" s="72">
        <f t="array" ref="G15">IFERROR(INDEX(Lestur!$A$2:$BG$51695,MATCH($B$5&amp;"*s.05*"&amp;IF($B$3=Item!$AP$2,Item!$AO$2,IF($B$3=Item!$AP$3,Item!AO3,$B$3))&amp;$B15,Lestur!$A$2:$A$53022&amp;Lestur!$C$2:$C$53022&amp;Lestur!$B$2:$B$53022&amp;Lestur!$E$2:$E$53022,0),MATCH(G$9,Lestur!$A$1:$BG$1,0)),"")</f>
        <v>0</v>
      </c>
      <c r="H15" s="72">
        <f t="array" ref="H15">IFERROR(INDEX(Lestur!$A$2:$BG$51695,MATCH($B$5&amp;"*s.05*"&amp;IF($B$3=Item!$AP$2,Item!$AO$2,IF($B$3=Item!$AP$3,Item!AO3,$B$3))&amp;$B15,Lestur!$A$2:$A$53022&amp;Lestur!$C$2:$C$53022&amp;Lestur!$B$2:$B$53022&amp;Lestur!$E$2:$E$53022,0),MATCH(H$9,Lestur!$A$1:$BG$1,0)),"")</f>
        <v>0</v>
      </c>
      <c r="I15" s="72">
        <f t="array" ref="I15">IFERROR(INDEX(Lestur!$A$2:$BG$51695,MATCH($B$5&amp;"*s.05*"&amp;IF($B$3=Item!$AP$2,Item!$AO$2,IF($B$3=Item!$AP$3,Item!AO3,$B$3))&amp;$B15,Lestur!$A$2:$A$53022&amp;Lestur!$C$2:$C$53022&amp;Lestur!$B$2:$B$53022&amp;Lestur!$E$2:$E$53022,0),MATCH(I$9,Lestur!$A$1:$BG$1,0)),"")</f>
        <v>0</v>
      </c>
      <c r="J15" s="72">
        <f t="array" ref="J15">IFERROR(INDEX(Lestur!$A$2:$BG$51695,MATCH($B$5&amp;"*s.05*"&amp;IF($B$3=Item!$AP$2,Item!$AO$2,IF($B$3=Item!$AP$3,Item!AO3,$B$3))&amp;$B15,Lestur!$A$2:$A$53022&amp;Lestur!$C$2:$C$53022&amp;Lestur!$B$2:$B$53022&amp;Lestur!$E$2:$E$53022,0),MATCH(J$9,Lestur!$A$1:$BG$1,0)),"")</f>
        <v>0</v>
      </c>
      <c r="K15" s="73">
        <f t="array" ref="K15">IFERROR(INDEX(Lestur!$A$2:$BG$51695,MATCH($B$5&amp;"*s.05*"&amp;IF($B$3=Item!$AP$2,Item!$AO$2,IF($B$3=Item!$AP$3,Item!AO3,$B$3))&amp;$B15,Lestur!$A$2:$A$53022&amp;Lestur!$C$2:$C$53022&amp;Lestur!$B$2:$B$53022&amp;Lestur!$E$2:$E$53022,0),MATCH(K$9,Lestur!$A$1:$BG$1,0)),"")</f>
        <v>4488406680.6400003</v>
      </c>
      <c r="L15" s="66"/>
    </row>
    <row r="16" spans="1:12" x14ac:dyDescent="0.25">
      <c r="A16" s="70" t="str">
        <f>IF(Efnisyfirlit!$E$2="Íslenska",Item!I10,Item!H10)</f>
        <v xml:space="preserve">    Hlutur endutryggjenda</v>
      </c>
      <c r="B16" s="70" t="s">
        <v>45</v>
      </c>
      <c r="C16" s="72">
        <f t="array" ref="C16">IFERROR(INDEX(Lestur!$A$2:$BG$51695,MATCH($B$5&amp;"*s.05*"&amp;IF($B$3=Item!$AP$2,Item!$AO$2,IF($B$3=Item!$AP$3,Item!AO3,$B$3))&amp;$B16,Lestur!$A$2:$A$53022&amp;Lestur!$C$2:$C$53022&amp;Lestur!$B$2:$B$53022&amp;Lestur!$E$2:$E$53022,0),MATCH(C$9,Lestur!$A$1:$BG$1,0)),"")</f>
        <v>453892470</v>
      </c>
      <c r="D16" s="72">
        <f t="array" ref="D16">IFERROR(INDEX(Lestur!$A$2:$BG$51695,MATCH($B$5&amp;"*s.05*"&amp;IF($B$3=Item!$AP$2,Item!$AO$2,IF($B$3=Item!$AP$3,Item!AO3,$B$3))&amp;$B16,Lestur!$A$2:$A$53022&amp;Lestur!$C$2:$C$53022&amp;Lestur!$B$2:$B$53022&amp;Lestur!$E$2:$E$53022,0),MATCH(D$9,Lestur!$A$1:$BG$1,0)),"")</f>
        <v>0</v>
      </c>
      <c r="E16" s="72">
        <f t="array" ref="E16">IFERROR(INDEX(Lestur!$A$2:$BG$51695,MATCH($B$5&amp;"*s.05*"&amp;IF($B$3=Item!$AP$2,Item!$AO$2,IF($B$3=Item!$AP$3,Item!AO3,$B$3))&amp;$B16,Lestur!$A$2:$A$53022&amp;Lestur!$C$2:$C$53022&amp;Lestur!$B$2:$B$53022&amp;Lestur!$E$2:$E$53022,0),MATCH(E$9,Lestur!$A$1:$BG$1,0)),"")</f>
        <v>0</v>
      </c>
      <c r="F16" s="72">
        <f t="array" ref="F16">IFERROR(INDEX(Lestur!$A$2:$BG$51695,MATCH($B$5&amp;"*s.05*"&amp;IF($B$3=Item!$AP$2,Item!$AO$2,IF($B$3=Item!$AP$3,Item!AO3,$B$3))&amp;$B16,Lestur!$A$2:$A$53022&amp;Lestur!$C$2:$C$53022&amp;Lestur!$B$2:$B$53022&amp;Lestur!$E$2:$E$53022,0),MATCH(F$9,Lestur!$A$1:$BG$1,0)),"")</f>
        <v>208942826</v>
      </c>
      <c r="G16" s="72">
        <f t="array" ref="G16">IFERROR(INDEX(Lestur!$A$2:$BG$51695,MATCH($B$5&amp;"*s.05*"&amp;IF($B$3=Item!$AP$2,Item!$AO$2,IF($B$3=Item!$AP$3,Item!AO3,$B$3))&amp;$B16,Lestur!$A$2:$A$53022&amp;Lestur!$C$2:$C$53022&amp;Lestur!$B$2:$B$53022&amp;Lestur!$E$2:$E$53022,0),MATCH(G$9,Lestur!$A$1:$BG$1,0)),"")</f>
        <v>0</v>
      </c>
      <c r="H16" s="72">
        <f t="array" ref="H16">IFERROR(INDEX(Lestur!$A$2:$BG$51695,MATCH($B$5&amp;"*s.05*"&amp;IF($B$3=Item!$AP$2,Item!$AO$2,IF($B$3=Item!$AP$3,Item!AO3,$B$3))&amp;$B16,Lestur!$A$2:$A$53022&amp;Lestur!$C$2:$C$53022&amp;Lestur!$B$2:$B$53022&amp;Lestur!$E$2:$E$53022,0),MATCH(H$9,Lestur!$A$1:$BG$1,0)),"")</f>
        <v>0</v>
      </c>
      <c r="I16" s="72">
        <f t="array" ref="I16">IFERROR(INDEX(Lestur!$A$2:$BG$51695,MATCH($B$5&amp;"*s.05*"&amp;IF($B$3=Item!$AP$2,Item!$AO$2,IF($B$3=Item!$AP$3,Item!AO3,$B$3))&amp;$B16,Lestur!$A$2:$A$53022&amp;Lestur!$C$2:$C$53022&amp;Lestur!$B$2:$B$53022&amp;Lestur!$E$2:$E$53022,0),MATCH(I$9,Lestur!$A$1:$BG$1,0)),"")</f>
        <v>0</v>
      </c>
      <c r="J16" s="72">
        <f t="array" ref="J16">IFERROR(INDEX(Lestur!$A$2:$BG$51695,MATCH($B$5&amp;"*s.05*"&amp;IF($B$3=Item!$AP$2,Item!$AO$2,IF($B$3=Item!$AP$3,Item!AO3,$B$3))&amp;$B16,Lestur!$A$2:$A$53022&amp;Lestur!$C$2:$C$53022&amp;Lestur!$B$2:$B$53022&amp;Lestur!$E$2:$E$53022,0),MATCH(J$9,Lestur!$A$1:$BG$1,0)),"")</f>
        <v>0</v>
      </c>
      <c r="K16" s="73">
        <f t="array" ref="K16">IFERROR(INDEX(Lestur!$A$2:$BG$51695,MATCH($B$5&amp;"*s.05*"&amp;IF($B$3=Item!$AP$2,Item!$AO$2,IF($B$3=Item!$AP$3,Item!AO3,$B$3))&amp;$B16,Lestur!$A$2:$A$53022&amp;Lestur!$C$2:$C$53022&amp;Lestur!$B$2:$B$53022&amp;Lestur!$E$2:$E$53022,0),MATCH(K$9,Lestur!$A$1:$BG$1,0)),"")</f>
        <v>662835296</v>
      </c>
      <c r="L16" s="66"/>
    </row>
    <row r="17" spans="1:12" x14ac:dyDescent="0.25">
      <c r="A17" s="70" t="str">
        <f>IF(Efnisyfirlit!$E$2="Íslenska",Item!I11,Item!H11)</f>
        <v xml:space="preserve">    Í eigin hlut</v>
      </c>
      <c r="B17" s="70" t="s">
        <v>44</v>
      </c>
      <c r="C17" s="73">
        <f t="array" ref="C17">IFERROR(INDEX(Lestur!$A$2:$BG$51695,MATCH($B$5&amp;"*s.05*"&amp;IF($B$3=Item!$AP$2,Item!$AO$2,IF($B$3=Item!$AP$3,Item!AO3,$B$3))&amp;$B17,Lestur!$A$2:$A$53022&amp;Lestur!$C$2:$C$53022&amp;Lestur!$B$2:$B$53022&amp;Lestur!$E$2:$E$53022,0),MATCH(C$9,Lestur!$A$1:$BG$1,0)),"")</f>
        <v>2133898151.8599999</v>
      </c>
      <c r="D17" s="73">
        <f t="array" ref="D17">IFERROR(INDEX(Lestur!$A$2:$BG$51695,MATCH($B$5&amp;"*s.05*"&amp;IF($B$3=Item!$AP$2,Item!$AO$2,IF($B$3=Item!$AP$3,Item!AO3,$B$3))&amp;$B17,Lestur!$A$2:$A$53022&amp;Lestur!$C$2:$C$53022&amp;Lestur!$B$2:$B$53022&amp;Lestur!$E$2:$E$53022,0),MATCH(D$9,Lestur!$A$1:$BG$1,0)),"")</f>
        <v>0</v>
      </c>
      <c r="E17" s="73">
        <f t="array" ref="E17">IFERROR(INDEX(Lestur!$A$2:$BG$51695,MATCH($B$5&amp;"*s.05*"&amp;IF($B$3=Item!$AP$2,Item!$AO$2,IF($B$3=Item!$AP$3,Item!AO3,$B$3))&amp;$B17,Lestur!$A$2:$A$53022&amp;Lestur!$C$2:$C$53022&amp;Lestur!$B$2:$B$53022&amp;Lestur!$E$2:$E$53022,0),MATCH(E$9,Lestur!$A$1:$BG$1,0)),"")</f>
        <v>10241611</v>
      </c>
      <c r="F17" s="73">
        <f t="array" ref="F17">IFERROR(INDEX(Lestur!$A$2:$BG$51695,MATCH($B$5&amp;"*s.05*"&amp;IF($B$3=Item!$AP$2,Item!$AO$2,IF($B$3=Item!$AP$3,Item!AO3,$B$3))&amp;$B17,Lestur!$A$2:$A$53022&amp;Lestur!$C$2:$C$53022&amp;Lestur!$B$2:$B$53022&amp;Lestur!$E$2:$E$53022,0),MATCH(F$9,Lestur!$A$1:$BG$1,0)),"")</f>
        <v>1681431621.78</v>
      </c>
      <c r="G17" s="73">
        <f t="array" ref="G17">IFERROR(INDEX(Lestur!$A$2:$BG$51695,MATCH($B$5&amp;"*s.05*"&amp;IF($B$3=Item!$AP$2,Item!$AO$2,IF($B$3=Item!$AP$3,Item!AO3,$B$3))&amp;$B17,Lestur!$A$2:$A$53022&amp;Lestur!$C$2:$C$53022&amp;Lestur!$B$2:$B$53022&amp;Lestur!$E$2:$E$53022,0),MATCH(G$9,Lestur!$A$1:$BG$1,0)),"")</f>
        <v>0</v>
      </c>
      <c r="H17" s="73">
        <f t="array" ref="H17">IFERROR(INDEX(Lestur!$A$2:$BG$51695,MATCH($B$5&amp;"*s.05*"&amp;IF($B$3=Item!$AP$2,Item!$AO$2,IF($B$3=Item!$AP$3,Item!AO3,$B$3))&amp;$B17,Lestur!$A$2:$A$53022&amp;Lestur!$C$2:$C$53022&amp;Lestur!$B$2:$B$53022&amp;Lestur!$E$2:$E$53022,0),MATCH(H$9,Lestur!$A$1:$BG$1,0)),"")</f>
        <v>0</v>
      </c>
      <c r="I17" s="73">
        <f t="array" ref="I17">IFERROR(INDEX(Lestur!$A$2:$BG$51695,MATCH($B$5&amp;"*s.05*"&amp;IF($B$3=Item!$AP$2,Item!$AO$2,IF($B$3=Item!$AP$3,Item!AO3,$B$3))&amp;$B17,Lestur!$A$2:$A$53022&amp;Lestur!$C$2:$C$53022&amp;Lestur!$B$2:$B$53022&amp;Lestur!$E$2:$E$53022,0),MATCH(I$9,Lestur!$A$1:$BG$1,0)),"")</f>
        <v>0</v>
      </c>
      <c r="J17" s="73">
        <f t="array" ref="J17">IFERROR(INDEX(Lestur!$A$2:$BG$51695,MATCH($B$5&amp;"*s.05*"&amp;IF($B$3=Item!$AP$2,Item!$AO$2,IF($B$3=Item!$AP$3,Item!AO3,$B$3))&amp;$B17,Lestur!$A$2:$A$53022&amp;Lestur!$C$2:$C$53022&amp;Lestur!$B$2:$B$53022&amp;Lestur!$E$2:$E$53022,0),MATCH(J$9,Lestur!$A$1:$BG$1,0)),"")</f>
        <v>0</v>
      </c>
      <c r="K17" s="73">
        <f t="array" ref="K17">IFERROR(INDEX(Lestur!$A$2:$BG$51695,MATCH($B$5&amp;"*s.05*"&amp;IF($B$3=Item!$AP$2,Item!$AO$2,IF($B$3=Item!$AP$3,Item!AO3,$B$3))&amp;$B17,Lestur!$A$2:$A$53022&amp;Lestur!$C$2:$C$53022&amp;Lestur!$B$2:$B$53022&amp;Lestur!$E$2:$E$53022,0),MATCH(K$9,Lestur!$A$1:$BG$1,0)),"")</f>
        <v>3825571384.6399999</v>
      </c>
      <c r="L17" s="66"/>
    </row>
    <row r="18" spans="1:12" x14ac:dyDescent="0.25">
      <c r="A18" s="70" t="str">
        <f>IF(Efnisyfirlit!$E$2="Íslenska",Item!I12,Item!H12)</f>
        <v>Tjón á tímabilinu</v>
      </c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66"/>
    </row>
    <row r="19" spans="1:12" x14ac:dyDescent="0.25">
      <c r="A19" s="70" t="str">
        <f>IF(Efnisyfirlit!$E$2="Íslenska",Item!I13,Item!H13)</f>
        <v xml:space="preserve">    Brúttó - Frumtryggingar</v>
      </c>
      <c r="B19" s="70" t="s">
        <v>43</v>
      </c>
      <c r="C19" s="72">
        <f t="array" ref="C19">IFERROR(INDEX(Lestur!$A$2:$BG$51695,MATCH($B$5&amp;"*s.05*"&amp;IF($B$3=Item!$AP$2,Item!$AO$2,IF($B$3=Item!$AP$3,Item!AO3,$B$3))&amp;$B19,Lestur!$A$2:$A$53022&amp;Lestur!$C$2:$C$53022&amp;Lestur!$B$2:$B$53022&amp;Lestur!$E$2:$E$53022,0),MATCH(C$9,Lestur!$A$1:$BG$1,0)),"")</f>
        <v>1124262870</v>
      </c>
      <c r="D19" s="72">
        <f t="array" ref="D19">IFERROR(INDEX(Lestur!$A$2:$BG$51695,MATCH($B$5&amp;"*s.05*"&amp;IF($B$3=Item!$AP$2,Item!$AO$2,IF($B$3=Item!$AP$3,Item!AO3,$B$3))&amp;$B19,Lestur!$A$2:$A$53022&amp;Lestur!$C$2:$C$53022&amp;Lestur!$B$2:$B$53022&amp;Lestur!$E$2:$E$53022,0),MATCH(D$9,Lestur!$A$1:$BG$1,0)),"")</f>
        <v>0</v>
      </c>
      <c r="E19" s="72">
        <f t="array" ref="E19">IFERROR(INDEX(Lestur!$A$2:$BG$51695,MATCH($B$5&amp;"*s.05*"&amp;IF($B$3=Item!$AP$2,Item!$AO$2,IF($B$3=Item!$AP$3,Item!AO3,$B$3))&amp;$B19,Lestur!$A$2:$A$53022&amp;Lestur!$C$2:$C$53022&amp;Lestur!$B$2:$B$53022&amp;Lestur!$E$2:$E$53022,0),MATCH(E$9,Lestur!$A$1:$BG$1,0)),"")</f>
        <v>0</v>
      </c>
      <c r="F19" s="72">
        <f t="array" ref="F19">IFERROR(INDEX(Lestur!$A$2:$BG$51695,MATCH($B$5&amp;"*s.05*"&amp;IF($B$3=Item!$AP$2,Item!$AO$2,IF($B$3=Item!$AP$3,Item!AO3,$B$3))&amp;$B19,Lestur!$A$2:$A$53022&amp;Lestur!$C$2:$C$53022&amp;Lestur!$B$2:$B$53022&amp;Lestur!$E$2:$E$53022,0),MATCH(F$9,Lestur!$A$1:$BG$1,0)),"")</f>
        <v>788638992</v>
      </c>
      <c r="G19" s="72">
        <f t="array" ref="G19">IFERROR(INDEX(Lestur!$A$2:$BG$51695,MATCH($B$5&amp;"*s.05*"&amp;IF($B$3=Item!$AP$2,Item!$AO$2,IF($B$3=Item!$AP$3,Item!AO3,$B$3))&amp;$B19,Lestur!$A$2:$A$53022&amp;Lestur!$C$2:$C$53022&amp;Lestur!$B$2:$B$53022&amp;Lestur!$E$2:$E$53022,0),MATCH(G$9,Lestur!$A$1:$BG$1,0)),"")</f>
        <v>0</v>
      </c>
      <c r="H19" s="72">
        <f t="array" ref="H19">IFERROR(INDEX(Lestur!$A$2:$BG$51695,MATCH($B$5&amp;"*s.05*"&amp;IF($B$3=Item!$AP$2,Item!$AO$2,IF($B$3=Item!$AP$3,Item!AO3,$B$3))&amp;$B19,Lestur!$A$2:$A$53022&amp;Lestur!$C$2:$C$53022&amp;Lestur!$B$2:$B$53022&amp;Lestur!$E$2:$E$53022,0),MATCH(H$9,Lestur!$A$1:$BG$1,0)),"")</f>
        <v>0</v>
      </c>
      <c r="I19" s="72">
        <f t="array" ref="I19">IFERROR(INDEX(Lestur!$A$2:$BG$51695,MATCH($B$5&amp;"*s.05*"&amp;IF($B$3=Item!$AP$2,Item!$AO$2,IF($B$3=Item!$AP$3,Item!AO3,$B$3))&amp;$B19,Lestur!$A$2:$A$53022&amp;Lestur!$C$2:$C$53022&amp;Lestur!$B$2:$B$53022&amp;Lestur!$E$2:$E$53022,0),MATCH(I$9,Lestur!$A$1:$BG$1,0)),"")</f>
        <v>0</v>
      </c>
      <c r="J19" s="72">
        <f t="array" ref="J19">IFERROR(INDEX(Lestur!$A$2:$BG$51695,MATCH($B$5&amp;"*s.05*"&amp;IF($B$3=Item!$AP$2,Item!$AO$2,IF($B$3=Item!$AP$3,Item!AO3,$B$3))&amp;$B19,Lestur!$A$2:$A$53022&amp;Lestur!$C$2:$C$53022&amp;Lestur!$B$2:$B$53022&amp;Lestur!$E$2:$E$53022,0),MATCH(J$9,Lestur!$A$1:$BG$1,0)),"")</f>
        <v>0</v>
      </c>
      <c r="K19" s="73">
        <f t="array" ref="K19">IFERROR(INDEX(Lestur!$A$2:$BG$51695,MATCH($B$5&amp;"*s.05*"&amp;IF($B$3=Item!$AP$2,Item!$AO$2,IF($B$3=Item!$AP$3,Item!AO3,$B$3))&amp;$B19,Lestur!$A$2:$A$53022&amp;Lestur!$C$2:$C$53022&amp;Lestur!$B$2:$B$53022&amp;Lestur!$E$2:$E$53022,0),MATCH(K$9,Lestur!$A$1:$BG$1,0)),"")</f>
        <v>1912901862</v>
      </c>
      <c r="L19" s="66"/>
    </row>
    <row r="20" spans="1:12" x14ac:dyDescent="0.25">
      <c r="A20" s="70" t="str">
        <f>IF(Efnisyfirlit!$E$2="Íslenska",Item!I14,Item!H14)</f>
        <v xml:space="preserve">    Hlutur endutryggjenda</v>
      </c>
      <c r="B20" s="70" t="s">
        <v>42</v>
      </c>
      <c r="C20" s="72">
        <f t="array" ref="C20">IFERROR(INDEX(Lestur!$A$2:$BG$51695,MATCH($B$5&amp;"*s.05*"&amp;IF($B$3=Item!$AP$2,Item!$AO$2,IF($B$3=Item!$AP$3,Item!AO3,$B$3))&amp;$B20,Lestur!$A$2:$A$53022&amp;Lestur!$C$2:$C$53022&amp;Lestur!$B$2:$B$53022&amp;Lestur!$E$2:$E$53022,0),MATCH(C$9,Lestur!$A$1:$BG$1,0)),"")</f>
        <v>332017359</v>
      </c>
      <c r="D20" s="72">
        <f t="array" ref="D20">IFERROR(INDEX(Lestur!$A$2:$BG$51695,MATCH($B$5&amp;"*s.05*"&amp;IF($B$3=Item!$AP$2,Item!$AO$2,IF($B$3=Item!$AP$3,Item!AO3,$B$3))&amp;$B20,Lestur!$A$2:$A$53022&amp;Lestur!$C$2:$C$53022&amp;Lestur!$B$2:$B$53022&amp;Lestur!$E$2:$E$53022,0),MATCH(D$9,Lestur!$A$1:$BG$1,0)),"")</f>
        <v>0</v>
      </c>
      <c r="E20" s="72">
        <f t="array" ref="E20">IFERROR(INDEX(Lestur!$A$2:$BG$51695,MATCH($B$5&amp;"*s.05*"&amp;IF($B$3=Item!$AP$2,Item!$AO$2,IF($B$3=Item!$AP$3,Item!AO3,$B$3))&amp;$B20,Lestur!$A$2:$A$53022&amp;Lestur!$C$2:$C$53022&amp;Lestur!$B$2:$B$53022&amp;Lestur!$E$2:$E$53022,0),MATCH(E$9,Lestur!$A$1:$BG$1,0)),"")</f>
        <v>0</v>
      </c>
      <c r="F20" s="72">
        <f t="array" ref="F20">IFERROR(INDEX(Lestur!$A$2:$BG$51695,MATCH($B$5&amp;"*s.05*"&amp;IF($B$3=Item!$AP$2,Item!$AO$2,IF($B$3=Item!$AP$3,Item!AO3,$B$3))&amp;$B20,Lestur!$A$2:$A$53022&amp;Lestur!$C$2:$C$53022&amp;Lestur!$B$2:$B$53022&amp;Lestur!$E$2:$E$53022,0),MATCH(F$9,Lestur!$A$1:$BG$1,0)),"")</f>
        <v>167632128</v>
      </c>
      <c r="G20" s="72">
        <f t="array" ref="G20">IFERROR(INDEX(Lestur!$A$2:$BG$51695,MATCH($B$5&amp;"*s.05*"&amp;IF($B$3=Item!$AP$2,Item!$AO$2,IF($B$3=Item!$AP$3,Item!AO3,$B$3))&amp;$B20,Lestur!$A$2:$A$53022&amp;Lestur!$C$2:$C$53022&amp;Lestur!$B$2:$B$53022&amp;Lestur!$E$2:$E$53022,0),MATCH(G$9,Lestur!$A$1:$BG$1,0)),"")</f>
        <v>0</v>
      </c>
      <c r="H20" s="72">
        <f t="array" ref="H20">IFERROR(INDEX(Lestur!$A$2:$BG$51695,MATCH($B$5&amp;"*s.05*"&amp;IF($B$3=Item!$AP$2,Item!$AO$2,IF($B$3=Item!$AP$3,Item!AO3,$B$3))&amp;$B20,Lestur!$A$2:$A$53022&amp;Lestur!$C$2:$C$53022&amp;Lestur!$B$2:$B$53022&amp;Lestur!$E$2:$E$53022,0),MATCH(H$9,Lestur!$A$1:$BG$1,0)),"")</f>
        <v>0</v>
      </c>
      <c r="I20" s="72">
        <f t="array" ref="I20">IFERROR(INDEX(Lestur!$A$2:$BG$51695,MATCH($B$5&amp;"*s.05*"&amp;IF($B$3=Item!$AP$2,Item!$AO$2,IF($B$3=Item!$AP$3,Item!AO3,$B$3))&amp;$B20,Lestur!$A$2:$A$53022&amp;Lestur!$C$2:$C$53022&amp;Lestur!$B$2:$B$53022&amp;Lestur!$E$2:$E$53022,0),MATCH(I$9,Lestur!$A$1:$BG$1,0)),"")</f>
        <v>0</v>
      </c>
      <c r="J20" s="72">
        <f t="array" ref="J20">IFERROR(INDEX(Lestur!$A$2:$BG$51695,MATCH($B$5&amp;"*s.05*"&amp;IF($B$3=Item!$AP$2,Item!$AO$2,IF($B$3=Item!$AP$3,Item!AO3,$B$3))&amp;$B20,Lestur!$A$2:$A$53022&amp;Lestur!$C$2:$C$53022&amp;Lestur!$B$2:$B$53022&amp;Lestur!$E$2:$E$53022,0),MATCH(J$9,Lestur!$A$1:$BG$1,0)),"")</f>
        <v>0</v>
      </c>
      <c r="K20" s="73">
        <f t="array" ref="K20">IFERROR(INDEX(Lestur!$A$2:$BG$51695,MATCH($B$5&amp;"*s.05*"&amp;IF($B$3=Item!$AP$2,Item!$AO$2,IF($B$3=Item!$AP$3,Item!AO3,$B$3))&amp;$B20,Lestur!$A$2:$A$53022&amp;Lestur!$C$2:$C$53022&amp;Lestur!$B$2:$B$53022&amp;Lestur!$E$2:$E$53022,0),MATCH(K$9,Lestur!$A$1:$BG$1,0)),"")</f>
        <v>499649487</v>
      </c>
      <c r="L20" s="66"/>
    </row>
    <row r="21" spans="1:12" x14ac:dyDescent="0.25">
      <c r="A21" s="70" t="str">
        <f>IF(Efnisyfirlit!$E$2="Íslenska",Item!I15,Item!H15)</f>
        <v xml:space="preserve">    Í eigin hlut</v>
      </c>
      <c r="B21" s="70" t="s">
        <v>41</v>
      </c>
      <c r="C21" s="73">
        <f t="array" ref="C21">IFERROR(INDEX(Lestur!$A$2:$BG$51695,MATCH($B$5&amp;"*s.05*"&amp;IF($B$3=Item!$AP$2,Item!$AO$2,IF($B$3=Item!$AP$3,Item!AO3,$B$3))&amp;$B21,Lestur!$A$2:$A$53022&amp;Lestur!$C$2:$C$53022&amp;Lestur!$B$2:$B$53022&amp;Lestur!$E$2:$E$53022,0),MATCH(C$9,Lestur!$A$1:$BG$1,0)),"")</f>
        <v>792245511</v>
      </c>
      <c r="D21" s="73">
        <f t="array" ref="D21">IFERROR(INDEX(Lestur!$A$2:$BG$51695,MATCH($B$5&amp;"*s.05*"&amp;IF($B$3=Item!$AP$2,Item!$AO$2,IF($B$3=Item!$AP$3,Item!AO3,$B$3))&amp;$B21,Lestur!$A$2:$A$53022&amp;Lestur!$C$2:$C$53022&amp;Lestur!$B$2:$B$53022&amp;Lestur!$E$2:$E$53022,0),MATCH(D$9,Lestur!$A$1:$BG$1,0)),"")</f>
        <v>0</v>
      </c>
      <c r="E21" s="73">
        <f t="array" ref="E21">IFERROR(INDEX(Lestur!$A$2:$BG$51695,MATCH($B$5&amp;"*s.05*"&amp;IF($B$3=Item!$AP$2,Item!$AO$2,IF($B$3=Item!$AP$3,Item!AO3,$B$3))&amp;$B21,Lestur!$A$2:$A$53022&amp;Lestur!$C$2:$C$53022&amp;Lestur!$B$2:$B$53022&amp;Lestur!$E$2:$E$53022,0),MATCH(E$9,Lestur!$A$1:$BG$1,0)),"")</f>
        <v>0</v>
      </c>
      <c r="F21" s="73">
        <f t="array" ref="F21">IFERROR(INDEX(Lestur!$A$2:$BG$51695,MATCH($B$5&amp;"*s.05*"&amp;IF($B$3=Item!$AP$2,Item!$AO$2,IF($B$3=Item!$AP$3,Item!AO3,$B$3))&amp;$B21,Lestur!$A$2:$A$53022&amp;Lestur!$C$2:$C$53022&amp;Lestur!$B$2:$B$53022&amp;Lestur!$E$2:$E$53022,0),MATCH(F$9,Lestur!$A$1:$BG$1,0)),"")</f>
        <v>621006864</v>
      </c>
      <c r="G21" s="73">
        <f t="array" ref="G21">IFERROR(INDEX(Lestur!$A$2:$BG$51695,MATCH($B$5&amp;"*s.05*"&amp;IF($B$3=Item!$AP$2,Item!$AO$2,IF($B$3=Item!$AP$3,Item!AO3,$B$3))&amp;$B21,Lestur!$A$2:$A$53022&amp;Lestur!$C$2:$C$53022&amp;Lestur!$B$2:$B$53022&amp;Lestur!$E$2:$E$53022,0),MATCH(G$9,Lestur!$A$1:$BG$1,0)),"")</f>
        <v>0</v>
      </c>
      <c r="H21" s="73">
        <f t="array" ref="H21">IFERROR(INDEX(Lestur!$A$2:$BG$51695,MATCH($B$5&amp;"*s.05*"&amp;IF($B$3=Item!$AP$2,Item!$AO$2,IF($B$3=Item!$AP$3,Item!AO3,$B$3))&amp;$B21,Lestur!$A$2:$A$53022&amp;Lestur!$C$2:$C$53022&amp;Lestur!$B$2:$B$53022&amp;Lestur!$E$2:$E$53022,0),MATCH(H$9,Lestur!$A$1:$BG$1,0)),"")</f>
        <v>0</v>
      </c>
      <c r="I21" s="73">
        <f t="array" ref="I21">IFERROR(INDEX(Lestur!$A$2:$BG$51695,MATCH($B$5&amp;"*s.05*"&amp;IF($B$3=Item!$AP$2,Item!$AO$2,IF($B$3=Item!$AP$3,Item!AO3,$B$3))&amp;$B21,Lestur!$A$2:$A$53022&amp;Lestur!$C$2:$C$53022&amp;Lestur!$B$2:$B$53022&amp;Lestur!$E$2:$E$53022,0),MATCH(I$9,Lestur!$A$1:$BG$1,0)),"")</f>
        <v>0</v>
      </c>
      <c r="J21" s="73">
        <f t="array" ref="J21">IFERROR(INDEX(Lestur!$A$2:$BG$51695,MATCH($B$5&amp;"*s.05*"&amp;IF($B$3=Item!$AP$2,Item!$AO$2,IF($B$3=Item!$AP$3,Item!AO3,$B$3))&amp;$B21,Lestur!$A$2:$A$53022&amp;Lestur!$C$2:$C$53022&amp;Lestur!$B$2:$B$53022&amp;Lestur!$E$2:$E$53022,0),MATCH(J$9,Lestur!$A$1:$BG$1,0)),"")</f>
        <v>0</v>
      </c>
      <c r="K21" s="73">
        <f t="array" ref="K21">IFERROR(INDEX(Lestur!$A$2:$BG$51695,MATCH($B$5&amp;"*s.05*"&amp;IF($B$3=Item!$AP$2,Item!$AO$2,IF($B$3=Item!$AP$3,Item!AO3,$B$3))&amp;$B21,Lestur!$A$2:$A$53022&amp;Lestur!$C$2:$C$53022&amp;Lestur!$B$2:$B$53022&amp;Lestur!$E$2:$E$53022,0),MATCH(K$9,Lestur!$A$1:$BG$1,0)),"")</f>
        <v>1413252375</v>
      </c>
      <c r="L21" s="66"/>
    </row>
    <row r="22" spans="1:12" x14ac:dyDescent="0.25">
      <c r="A22" s="70" t="str">
        <f>IF(Efnisyfirlit!$E$2="Íslenska",Item!I16,Item!H16)</f>
        <v>Breyting í annarri vátryggingaskuld</v>
      </c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66"/>
    </row>
    <row r="23" spans="1:12" x14ac:dyDescent="0.25">
      <c r="A23" s="70" t="str">
        <f>IF(Efnisyfirlit!$E$2="Íslenska",Item!I17,Item!H17)</f>
        <v xml:space="preserve">    Brúttó - Frumtryggingar</v>
      </c>
      <c r="B23" s="70" t="s">
        <v>40</v>
      </c>
      <c r="C23" s="72">
        <f t="array" ref="C23">IFERROR(INDEX(Lestur!$A$2:$BG$51695,MATCH($B$5&amp;"*s.05*"&amp;IF($B$3=Item!$AP$2,Item!$AO$2,IF($B$3=Item!$AP$3,Item!AO3,$B$3))&amp;$B23,Lestur!$A$2:$A$53022&amp;Lestur!$C$2:$C$53022&amp;Lestur!$B$2:$B$53022&amp;Lestur!$E$2:$E$53022,0),MATCH(C$9,Lestur!$A$1:$BG$1,0)),"")</f>
        <v>0</v>
      </c>
      <c r="D23" s="72">
        <f t="array" ref="D23">IFERROR(INDEX(Lestur!$A$2:$BG$51695,MATCH($B$5&amp;"*s.05*"&amp;IF($B$3=Item!$AP$2,Item!$AO$2,IF($B$3=Item!$AP$3,Item!AO3,$B$3))&amp;$B23,Lestur!$A$2:$A$53022&amp;Lestur!$C$2:$C$53022&amp;Lestur!$B$2:$B$53022&amp;Lestur!$E$2:$E$53022,0),MATCH(D$9,Lestur!$A$1:$BG$1,0)),"")</f>
        <v>0</v>
      </c>
      <c r="E23" s="72">
        <f t="array" ref="E23">IFERROR(INDEX(Lestur!$A$2:$BG$51695,MATCH($B$5&amp;"*s.05*"&amp;IF($B$3=Item!$AP$2,Item!$AO$2,IF($B$3=Item!$AP$3,Item!AO3,$B$3))&amp;$B23,Lestur!$A$2:$A$53022&amp;Lestur!$C$2:$C$53022&amp;Lestur!$B$2:$B$53022&amp;Lestur!$E$2:$E$53022,0),MATCH(E$9,Lestur!$A$1:$BG$1,0)),"")</f>
        <v>0</v>
      </c>
      <c r="F23" s="72">
        <f t="array" ref="F23">IFERROR(INDEX(Lestur!$A$2:$BG$51695,MATCH($B$5&amp;"*s.05*"&amp;IF($B$3=Item!$AP$2,Item!$AO$2,IF($B$3=Item!$AP$3,Item!AO3,$B$3))&amp;$B23,Lestur!$A$2:$A$53022&amp;Lestur!$C$2:$C$53022&amp;Lestur!$B$2:$B$53022&amp;Lestur!$E$2:$E$53022,0),MATCH(F$9,Lestur!$A$1:$BG$1,0)),"")</f>
        <v>0</v>
      </c>
      <c r="G23" s="72">
        <f t="array" ref="G23">IFERROR(INDEX(Lestur!$A$2:$BG$51695,MATCH($B$5&amp;"*s.05*"&amp;IF($B$3=Item!$AP$2,Item!$AO$2,IF($B$3=Item!$AP$3,Item!AO3,$B$3))&amp;$B23,Lestur!$A$2:$A$53022&amp;Lestur!$C$2:$C$53022&amp;Lestur!$B$2:$B$53022&amp;Lestur!$E$2:$E$53022,0),MATCH(G$9,Lestur!$A$1:$BG$1,0)),"")</f>
        <v>0</v>
      </c>
      <c r="H23" s="72">
        <f t="array" ref="H23">IFERROR(INDEX(Lestur!$A$2:$BG$51695,MATCH($B$5&amp;"*s.05*"&amp;IF($B$3=Item!$AP$2,Item!$AO$2,IF($B$3=Item!$AP$3,Item!AO3,$B$3))&amp;$B23,Lestur!$A$2:$A$53022&amp;Lestur!$C$2:$C$53022&amp;Lestur!$B$2:$B$53022&amp;Lestur!$E$2:$E$53022,0),MATCH(H$9,Lestur!$A$1:$BG$1,0)),"")</f>
        <v>0</v>
      </c>
      <c r="I23" s="72">
        <f t="array" ref="I23">IFERROR(INDEX(Lestur!$A$2:$BG$51695,MATCH($B$5&amp;"*s.05*"&amp;IF($B$3=Item!$AP$2,Item!$AO$2,IF($B$3=Item!$AP$3,Item!AO3,$B$3))&amp;$B23,Lestur!$A$2:$A$53022&amp;Lestur!$C$2:$C$53022&amp;Lestur!$B$2:$B$53022&amp;Lestur!$E$2:$E$53022,0),MATCH(I$9,Lestur!$A$1:$BG$1,0)),"")</f>
        <v>0</v>
      </c>
      <c r="J23" s="72">
        <f t="array" ref="J23">IFERROR(INDEX(Lestur!$A$2:$BG$51695,MATCH($B$5&amp;"*s.05*"&amp;IF($B$3=Item!$AP$2,Item!$AO$2,IF($B$3=Item!$AP$3,Item!AO3,$B$3))&amp;$B23,Lestur!$A$2:$A$53022&amp;Lestur!$C$2:$C$53022&amp;Lestur!$B$2:$B$53022&amp;Lestur!$E$2:$E$53022,0),MATCH(J$9,Lestur!$A$1:$BG$1,0)),"")</f>
        <v>0</v>
      </c>
      <c r="K23" s="73">
        <f t="array" ref="K23">IFERROR(INDEX(Lestur!$A$2:$BG$51695,MATCH($B$5&amp;"*s.05*"&amp;IF($B$3=Item!$AP$2,Item!$AO$2,IF($B$3=Item!$AP$3,Item!AO3,$B$3))&amp;$B23,Lestur!$A$2:$A$53022&amp;Lestur!$C$2:$C$53022&amp;Lestur!$B$2:$B$53022&amp;Lestur!$E$2:$E$53022,0),MATCH(K$9,Lestur!$A$1:$BG$1,0)),"")</f>
        <v>0</v>
      </c>
      <c r="L23" s="66"/>
    </row>
    <row r="24" spans="1:12" x14ac:dyDescent="0.25">
      <c r="A24" s="70" t="str">
        <f>IF(Efnisyfirlit!$E$2="Íslenska",Item!I18,Item!H18)</f>
        <v xml:space="preserve">    Hlutur endutryggjenda</v>
      </c>
      <c r="B24" s="70" t="s">
        <v>39</v>
      </c>
      <c r="C24" s="72">
        <f t="array" ref="C24">IFERROR(INDEX(Lestur!$A$2:$BG$51695,MATCH($B$5&amp;"*s.05*"&amp;IF($B$3=Item!$AP$2,Item!$AO$2,IF($B$3=Item!$AP$3,Item!AO3,$B$3))&amp;$B24,Lestur!$A$2:$A$53022&amp;Lestur!$C$2:$C$53022&amp;Lestur!$B$2:$B$53022&amp;Lestur!$E$2:$E$53022,0),MATCH(C$9,Lestur!$A$1:$BG$1,0)),"")</f>
        <v>0</v>
      </c>
      <c r="D24" s="72">
        <f t="array" ref="D24">IFERROR(INDEX(Lestur!$A$2:$BG$51695,MATCH($B$5&amp;"*s.05*"&amp;IF($B$3=Item!$AP$2,Item!$AO$2,IF($B$3=Item!$AP$3,Item!AO3,$B$3))&amp;$B24,Lestur!$A$2:$A$53022&amp;Lestur!$C$2:$C$53022&amp;Lestur!$B$2:$B$53022&amp;Lestur!$E$2:$E$53022,0),MATCH(D$9,Lestur!$A$1:$BG$1,0)),"")</f>
        <v>0</v>
      </c>
      <c r="E24" s="72">
        <f t="array" ref="E24">IFERROR(INDEX(Lestur!$A$2:$BG$51695,MATCH($B$5&amp;"*s.05*"&amp;IF($B$3=Item!$AP$2,Item!$AO$2,IF($B$3=Item!$AP$3,Item!AO3,$B$3))&amp;$B24,Lestur!$A$2:$A$53022&amp;Lestur!$C$2:$C$53022&amp;Lestur!$B$2:$B$53022&amp;Lestur!$E$2:$E$53022,0),MATCH(E$9,Lestur!$A$1:$BG$1,0)),"")</f>
        <v>0</v>
      </c>
      <c r="F24" s="72">
        <f t="array" ref="F24">IFERROR(INDEX(Lestur!$A$2:$BG$51695,MATCH($B$5&amp;"*s.05*"&amp;IF($B$3=Item!$AP$2,Item!$AO$2,IF($B$3=Item!$AP$3,Item!AO3,$B$3))&amp;$B24,Lestur!$A$2:$A$53022&amp;Lestur!$C$2:$C$53022&amp;Lestur!$B$2:$B$53022&amp;Lestur!$E$2:$E$53022,0),MATCH(F$9,Lestur!$A$1:$BG$1,0)),"")</f>
        <v>0</v>
      </c>
      <c r="G24" s="72">
        <f t="array" ref="G24">IFERROR(INDEX(Lestur!$A$2:$BG$51695,MATCH($B$5&amp;"*s.05*"&amp;IF($B$3=Item!$AP$2,Item!$AO$2,IF($B$3=Item!$AP$3,Item!AO3,$B$3))&amp;$B24,Lestur!$A$2:$A$53022&amp;Lestur!$C$2:$C$53022&amp;Lestur!$B$2:$B$53022&amp;Lestur!$E$2:$E$53022,0),MATCH(G$9,Lestur!$A$1:$BG$1,0)),"")</f>
        <v>0</v>
      </c>
      <c r="H24" s="72">
        <f t="array" ref="H24">IFERROR(INDEX(Lestur!$A$2:$BG$51695,MATCH($B$5&amp;"*s.05*"&amp;IF($B$3=Item!$AP$2,Item!$AO$2,IF($B$3=Item!$AP$3,Item!AO3,$B$3))&amp;$B24,Lestur!$A$2:$A$53022&amp;Lestur!$C$2:$C$53022&amp;Lestur!$B$2:$B$53022&amp;Lestur!$E$2:$E$53022,0),MATCH(H$9,Lestur!$A$1:$BG$1,0)),"")</f>
        <v>0</v>
      </c>
      <c r="I24" s="72">
        <f t="array" ref="I24">IFERROR(INDEX(Lestur!$A$2:$BG$51695,MATCH($B$5&amp;"*s.05*"&amp;IF($B$3=Item!$AP$2,Item!$AO$2,IF($B$3=Item!$AP$3,Item!AO3,$B$3))&amp;$B24,Lestur!$A$2:$A$53022&amp;Lestur!$C$2:$C$53022&amp;Lestur!$B$2:$B$53022&amp;Lestur!$E$2:$E$53022,0),MATCH(I$9,Lestur!$A$1:$BG$1,0)),"")</f>
        <v>0</v>
      </c>
      <c r="J24" s="72">
        <f t="array" ref="J24">IFERROR(INDEX(Lestur!$A$2:$BG$51695,MATCH($B$5&amp;"*s.05*"&amp;IF($B$3=Item!$AP$2,Item!$AO$2,IF($B$3=Item!$AP$3,Item!AO3,$B$3))&amp;$B24,Lestur!$A$2:$A$53022&amp;Lestur!$C$2:$C$53022&amp;Lestur!$B$2:$B$53022&amp;Lestur!$E$2:$E$53022,0),MATCH(J$9,Lestur!$A$1:$BG$1,0)),"")</f>
        <v>0</v>
      </c>
      <c r="K24" s="73">
        <f t="array" ref="K24">IFERROR(INDEX(Lestur!$A$2:$BG$51695,MATCH($B$5&amp;"*s.05*"&amp;IF($B$3=Item!$AP$2,Item!$AO$2,IF($B$3=Item!$AP$3,Item!AO3,$B$3))&amp;$B24,Lestur!$A$2:$A$53022&amp;Lestur!$C$2:$C$53022&amp;Lestur!$B$2:$B$53022&amp;Lestur!$E$2:$E$53022,0),MATCH(K$9,Lestur!$A$1:$BG$1,0)),"")</f>
        <v>0</v>
      </c>
      <c r="L24" s="66"/>
    </row>
    <row r="25" spans="1:12" x14ac:dyDescent="0.25">
      <c r="A25" s="70" t="str">
        <f>IF(Efnisyfirlit!$E$2="Íslenska",Item!I19,Item!H19)</f>
        <v xml:space="preserve">    Í eigin hlut</v>
      </c>
      <c r="B25" s="70" t="s">
        <v>38</v>
      </c>
      <c r="C25" s="73">
        <f t="array" ref="C25">IFERROR(INDEX(Lestur!$A$2:$BG$51695,MATCH($B$5&amp;"*s.05*"&amp;IF($B$3=Item!$AP$2,Item!$AO$2,IF($B$3=Item!$AP$3,Item!AO3,$B$3))&amp;$B25,Lestur!$A$2:$A$53022&amp;Lestur!$C$2:$C$53022&amp;Lestur!$B$2:$B$53022&amp;Lestur!$E$2:$E$53022,0),MATCH(C$9,Lestur!$A$1:$BG$1,0)),"")</f>
        <v>0</v>
      </c>
      <c r="D25" s="73">
        <f t="array" ref="D25">IFERROR(INDEX(Lestur!$A$2:$BG$51695,MATCH($B$5&amp;"*s.05*"&amp;IF($B$3=Item!$AP$2,Item!$AO$2,IF($B$3=Item!$AP$3,Item!AO3,$B$3))&amp;$B25,Lestur!$A$2:$A$53022&amp;Lestur!$C$2:$C$53022&amp;Lestur!$B$2:$B$53022&amp;Lestur!$E$2:$E$53022,0),MATCH(D$9,Lestur!$A$1:$BG$1,0)),"")</f>
        <v>0</v>
      </c>
      <c r="E25" s="73">
        <f t="array" ref="E25">IFERROR(INDEX(Lestur!$A$2:$BG$51695,MATCH($B$5&amp;"*s.05*"&amp;IF($B$3=Item!$AP$2,Item!$AO$2,IF($B$3=Item!$AP$3,Item!AO3,$B$3))&amp;$B25,Lestur!$A$2:$A$53022&amp;Lestur!$C$2:$C$53022&amp;Lestur!$B$2:$B$53022&amp;Lestur!$E$2:$E$53022,0),MATCH(E$9,Lestur!$A$1:$BG$1,0)),"")</f>
        <v>0</v>
      </c>
      <c r="F25" s="73">
        <f t="array" ref="F25">IFERROR(INDEX(Lestur!$A$2:$BG$51695,MATCH($B$5&amp;"*s.05*"&amp;IF($B$3=Item!$AP$2,Item!$AO$2,IF($B$3=Item!$AP$3,Item!AO3,$B$3))&amp;$B25,Lestur!$A$2:$A$53022&amp;Lestur!$C$2:$C$53022&amp;Lestur!$B$2:$B$53022&amp;Lestur!$E$2:$E$53022,0),MATCH(F$9,Lestur!$A$1:$BG$1,0)),"")</f>
        <v>0</v>
      </c>
      <c r="G25" s="73">
        <f t="array" ref="G25">IFERROR(INDEX(Lestur!$A$2:$BG$51695,MATCH($B$5&amp;"*s.05*"&amp;IF($B$3=Item!$AP$2,Item!$AO$2,IF($B$3=Item!$AP$3,Item!AO3,$B$3))&amp;$B25,Lestur!$A$2:$A$53022&amp;Lestur!$C$2:$C$53022&amp;Lestur!$B$2:$B$53022&amp;Lestur!$E$2:$E$53022,0),MATCH(G$9,Lestur!$A$1:$BG$1,0)),"")</f>
        <v>0</v>
      </c>
      <c r="H25" s="73">
        <f t="array" ref="H25">IFERROR(INDEX(Lestur!$A$2:$BG$51695,MATCH($B$5&amp;"*s.05*"&amp;IF($B$3=Item!$AP$2,Item!$AO$2,IF($B$3=Item!$AP$3,Item!AO3,$B$3))&amp;$B25,Lestur!$A$2:$A$53022&amp;Lestur!$C$2:$C$53022&amp;Lestur!$B$2:$B$53022&amp;Lestur!$E$2:$E$53022,0),MATCH(H$9,Lestur!$A$1:$BG$1,0)),"")</f>
        <v>0</v>
      </c>
      <c r="I25" s="73">
        <f t="array" ref="I25">IFERROR(INDEX(Lestur!$A$2:$BG$51695,MATCH($B$5&amp;"*s.05*"&amp;IF($B$3=Item!$AP$2,Item!$AO$2,IF($B$3=Item!$AP$3,Item!AO3,$B$3))&amp;$B25,Lestur!$A$2:$A$53022&amp;Lestur!$C$2:$C$53022&amp;Lestur!$B$2:$B$53022&amp;Lestur!$E$2:$E$53022,0),MATCH(I$9,Lestur!$A$1:$BG$1,0)),"")</f>
        <v>0</v>
      </c>
      <c r="J25" s="73">
        <f t="array" ref="J25">IFERROR(INDEX(Lestur!$A$2:$BG$51695,MATCH($B$5&amp;"*s.05*"&amp;IF($B$3=Item!$AP$2,Item!$AO$2,IF($B$3=Item!$AP$3,Item!AO3,$B$3))&amp;$B25,Lestur!$A$2:$A$53022&amp;Lestur!$C$2:$C$53022&amp;Lestur!$B$2:$B$53022&amp;Lestur!$E$2:$E$53022,0),MATCH(J$9,Lestur!$A$1:$BG$1,0)),"")</f>
        <v>0</v>
      </c>
      <c r="K25" s="73">
        <f t="array" ref="K25">IFERROR(INDEX(Lestur!$A$2:$BG$51695,MATCH($B$5&amp;"*s.05*"&amp;IF($B$3=Item!$AP$2,Item!$AO$2,IF($B$3=Item!$AP$3,Item!AO3,$B$3))&amp;$B25,Lestur!$A$2:$A$53022&amp;Lestur!$C$2:$C$53022&amp;Lestur!$B$2:$B$53022&amp;Lestur!$E$2:$E$53022,0),MATCH(K$9,Lestur!$A$1:$BG$1,0)),"")</f>
        <v>0</v>
      </c>
      <c r="L25" s="66"/>
    </row>
    <row r="26" spans="1:12" x14ac:dyDescent="0.25">
      <c r="A26" s="70" t="str">
        <f>IF(Efnisyfirlit!$E$2="Íslenska",Item!I20,Item!H20)</f>
        <v>Rekstrarkostnaður á tímabilinu</v>
      </c>
      <c r="B26" s="70" t="s">
        <v>34</v>
      </c>
      <c r="C26" s="72">
        <f t="array" ref="C26">IFERROR(INDEX(Lestur!$A$2:$BG$51695,MATCH($B$5&amp;"*s.05*"&amp;IF($B$3=Item!$AP$2,Item!$AO$2,IF($B$3=Item!$AP$3,Item!AO3,$B$3))&amp;$B26,Lestur!$A$2:$A$53022&amp;Lestur!$C$2:$C$53022&amp;Lestur!$B$2:$B$53022&amp;Lestur!$E$2:$E$53022,0),MATCH(C$9,Lestur!$A$1:$BG$1,0)),"")</f>
        <v>639843579.35000002</v>
      </c>
      <c r="D26" s="72">
        <f t="array" ref="D26">IFERROR(INDEX(Lestur!$A$2:$BG$51695,MATCH($B$5&amp;"*s.05*"&amp;IF($B$3=Item!$AP$2,Item!$AO$2,IF($B$3=Item!$AP$3,Item!AO3,$B$3))&amp;$B26,Lestur!$A$2:$A$53022&amp;Lestur!$C$2:$C$53022&amp;Lestur!$B$2:$B$53022&amp;Lestur!$E$2:$E$53022,0),MATCH(D$9,Lestur!$A$1:$BG$1,0)),"")</f>
        <v>0</v>
      </c>
      <c r="E26" s="72">
        <f t="array" ref="E26">IFERROR(INDEX(Lestur!$A$2:$BG$51695,MATCH($B$5&amp;"*s.05*"&amp;IF($B$3=Item!$AP$2,Item!$AO$2,IF($B$3=Item!$AP$3,Item!AO3,$B$3))&amp;$B26,Lestur!$A$2:$A$53022&amp;Lestur!$C$2:$C$53022&amp;Lestur!$B$2:$B$53022&amp;Lestur!$E$2:$E$53022,0),MATCH(E$9,Lestur!$A$1:$BG$1,0)),"")</f>
        <v>3407155</v>
      </c>
      <c r="F26" s="72">
        <f t="array" ref="F26">IFERROR(INDEX(Lestur!$A$2:$BG$51695,MATCH($B$5&amp;"*s.05*"&amp;IF($B$3=Item!$AP$2,Item!$AO$2,IF($B$3=Item!$AP$3,Item!AO3,$B$3))&amp;$B26,Lestur!$A$2:$A$53022&amp;Lestur!$C$2:$C$53022&amp;Lestur!$B$2:$B$53022&amp;Lestur!$E$2:$E$53022,0),MATCH(F$9,Lestur!$A$1:$BG$1,0)),"")</f>
        <v>461939313.95999998</v>
      </c>
      <c r="G26" s="72">
        <f t="array" ref="G26">IFERROR(INDEX(Lestur!$A$2:$BG$51695,MATCH($B$5&amp;"*s.05*"&amp;IF($B$3=Item!$AP$2,Item!$AO$2,IF($B$3=Item!$AP$3,Item!AO3,$B$3))&amp;$B26,Lestur!$A$2:$A$53022&amp;Lestur!$C$2:$C$53022&amp;Lestur!$B$2:$B$53022&amp;Lestur!$E$2:$E$53022,0),MATCH(G$9,Lestur!$A$1:$BG$1,0)),"")</f>
        <v>0</v>
      </c>
      <c r="H26" s="72">
        <f t="array" ref="H26">IFERROR(INDEX(Lestur!$A$2:$BG$51695,MATCH($B$5&amp;"*s.05*"&amp;IF($B$3=Item!$AP$2,Item!$AO$2,IF($B$3=Item!$AP$3,Item!AO3,$B$3))&amp;$B26,Lestur!$A$2:$A$53022&amp;Lestur!$C$2:$C$53022&amp;Lestur!$B$2:$B$53022&amp;Lestur!$E$2:$E$53022,0),MATCH(H$9,Lestur!$A$1:$BG$1,0)),"")</f>
        <v>0</v>
      </c>
      <c r="I26" s="72">
        <f t="array" ref="I26">IFERROR(INDEX(Lestur!$A$2:$BG$51695,MATCH($B$5&amp;"*s.05*"&amp;IF($B$3=Item!$AP$2,Item!$AO$2,IF($B$3=Item!$AP$3,Item!AO3,$B$3))&amp;$B26,Lestur!$A$2:$A$53022&amp;Lestur!$C$2:$C$53022&amp;Lestur!$B$2:$B$53022&amp;Lestur!$E$2:$E$53022,0),MATCH(I$9,Lestur!$A$1:$BG$1,0)),"")</f>
        <v>0</v>
      </c>
      <c r="J26" s="72">
        <f t="array" ref="J26">IFERROR(INDEX(Lestur!$A$2:$BG$51695,MATCH($B$5&amp;"*s.05*"&amp;IF($B$3=Item!$AP$2,Item!$AO$2,IF($B$3=Item!$AP$3,Item!AO3,$B$3))&amp;$B26,Lestur!$A$2:$A$53022&amp;Lestur!$C$2:$C$53022&amp;Lestur!$B$2:$B$53022&amp;Lestur!$E$2:$E$53022,0),MATCH(J$9,Lestur!$A$1:$BG$1,0)),"")</f>
        <v>0</v>
      </c>
      <c r="K26" s="73">
        <f t="array" ref="K26">IFERROR(INDEX(Lestur!$A$2:$BG$51695,MATCH($B$5&amp;"*s.05*"&amp;IF($B$3=Item!$AP$2,Item!$AO$2,IF($B$3=Item!$AP$3,Item!AO3,$B$3))&amp;$B26,Lestur!$A$2:$A$53022&amp;Lestur!$C$2:$C$53022&amp;Lestur!$B$2:$B$53022&amp;Lestur!$E$2:$E$53022,0),MATCH(K$9,Lestur!$A$1:$BG$1,0)),"")</f>
        <v>1105190048.3099999</v>
      </c>
      <c r="L26" s="66"/>
    </row>
    <row r="27" spans="1:12" x14ac:dyDescent="0.25">
      <c r="A27" s="70" t="str">
        <f>IF(Efnisyfirlit!$E$2="Íslenska",Item!I21,Item!H21)</f>
        <v>Annar rekstrarkostnaður</v>
      </c>
      <c r="B27" s="70" t="s">
        <v>33</v>
      </c>
      <c r="C27" s="71"/>
      <c r="D27" s="71"/>
      <c r="E27" s="71"/>
      <c r="F27" s="71"/>
      <c r="G27" s="71"/>
      <c r="H27" s="71"/>
      <c r="I27" s="71"/>
      <c r="J27" s="71"/>
      <c r="K27" s="72">
        <f t="array" ref="K27">IFERROR(INDEX(Lestur!$A$2:$BG$51695,MATCH($B$5&amp;"*s.05*"&amp;IF($B$3=Item!$AP$2,Item!$AO$2,IF($B$3=Item!$AP$3,Item!AO3,$B$3))&amp;$B27,Lestur!$A$2:$A$53022&amp;Lestur!$C$2:$C$53022&amp;Lestur!$B$2:$B$53022&amp;Lestur!$E$2:$E$53022,0),MATCH(K$9,Lestur!$A$1:$BG$1,0)),"")</f>
        <v>35383810.960000001</v>
      </c>
      <c r="L27" s="66"/>
    </row>
    <row r="28" spans="1:12" x14ac:dyDescent="0.25">
      <c r="A28" s="70" t="str">
        <f>IF(Efnisyfirlit!$E$2="Íslenska",Item!I22,Item!H22)</f>
        <v>Heildar rekstrarkostnaður</v>
      </c>
      <c r="B28" s="70" t="s">
        <v>32</v>
      </c>
      <c r="C28" s="71"/>
      <c r="D28" s="71"/>
      <c r="E28" s="71"/>
      <c r="F28" s="71"/>
      <c r="G28" s="71"/>
      <c r="H28" s="71"/>
      <c r="I28" s="71"/>
      <c r="J28" s="71"/>
      <c r="K28" s="73">
        <f t="array" ref="K28">IFERROR(INDEX(Lestur!$A$2:$BG$51695,MATCH($B$5&amp;"*s.05*"&amp;IF($B$3=Item!$AP$2,Item!$AO$2,IF($B$3=Item!$AP$3,Item!AO3,$B$3))&amp;$B28,Lestur!$A$2:$A$53022&amp;Lestur!$C$2:$C$53022&amp;Lestur!$B$2:$B$53022&amp;Lestur!$E$2:$E$53022,0),MATCH(K$9,Lestur!$A$1:$BG$1,0)),"")</f>
        <v>1140573859.27</v>
      </c>
      <c r="L28" s="66"/>
    </row>
    <row r="29" spans="1:12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12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</row>
  </sheetData>
  <sheetProtection algorithmName="SHA-512" hashValue="CkBO7jexAa3ds7j5vslaqo0JZpKuuWwZEXuUm2wRuKGUCaEg6wXklYY5CexgTywZLts6dTkTTNqgBca3NQRvYQ==" saltValue="XOqXHJY6yqDtgiYEPWMiiQ==" spinCount="100000" sheet="1" objects="1" scenarios="1"/>
  <mergeCells count="5">
    <mergeCell ref="C7:H7"/>
    <mergeCell ref="I7:J7"/>
    <mergeCell ref="A7:B8"/>
    <mergeCell ref="B3:C3"/>
    <mergeCell ref="B5:C5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5" right="0.75" top="0.75" bottom="0.5" header="0.5" footer="0.7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101"/>
  <sheetViews>
    <sheetView workbookViewId="0">
      <selection activeCell="C5" sqref="C5:D5"/>
    </sheetView>
  </sheetViews>
  <sheetFormatPr defaultColWidth="0" defaultRowHeight="15" zeroHeight="1" x14ac:dyDescent="0.25"/>
  <cols>
    <col min="1" max="1" width="4.28515625" style="17" customWidth="1"/>
    <col min="2" max="2" width="33" style="11" customWidth="1"/>
    <col min="3" max="5" width="16.7109375" style="11" bestFit="1" customWidth="1"/>
    <col min="6" max="6" width="16.7109375" style="17" bestFit="1" customWidth="1"/>
    <col min="7" max="7" width="9.140625" style="17" customWidth="1"/>
    <col min="8" max="16384" width="9.140625" style="17" hidden="1"/>
  </cols>
  <sheetData>
    <row r="1" spans="1:20" s="11" customFormat="1" x14ac:dyDescent="0.25">
      <c r="A1" s="25"/>
      <c r="B1" s="55" t="str">
        <f>IF(Efnisyfirlit!$E$2="Íslenska",Item!B1,Item!A1)</f>
        <v>Efnisyfirlit</v>
      </c>
      <c r="C1" s="18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s="11" customFormat="1" x14ac:dyDescent="0.25">
      <c r="B2" s="74"/>
      <c r="C2" s="1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11" customFormat="1" x14ac:dyDescent="0.25">
      <c r="B3" s="44" t="str">
        <f>IF(Efnisyfirlit!$E$2="Íslenska",Item!AM2,Item!AN2)</f>
        <v>Vátryggingafélög:</v>
      </c>
      <c r="C3" s="119" t="s">
        <v>488</v>
      </c>
      <c r="D3" s="119"/>
      <c r="E3" s="22"/>
    </row>
    <row r="4" spans="1:20" s="11" customFormat="1" x14ac:dyDescent="0.25">
      <c r="B4" s="44"/>
      <c r="C4" s="103"/>
      <c r="D4" s="104"/>
    </row>
    <row r="5" spans="1:20" s="11" customFormat="1" x14ac:dyDescent="0.25">
      <c r="B5" s="99" t="str">
        <f>IF(Efnisyfirlit!$E$2="Íslenska",Item!AM3,Item!AN3)</f>
        <v>Dagsetning</v>
      </c>
      <c r="C5" s="120">
        <v>43738</v>
      </c>
      <c r="D5" s="120"/>
      <c r="E5" s="23"/>
    </row>
    <row r="6" spans="1:20" s="11" customFormat="1" x14ac:dyDescent="0.25">
      <c r="B6" s="12"/>
      <c r="C6" s="14"/>
    </row>
    <row r="7" spans="1:20" ht="15" customHeight="1" x14ac:dyDescent="0.25">
      <c r="B7" s="121" t="str">
        <f>IF(Efnisyfirlit!$E$2="Íslenska",Item!AL2&amp;"*",Item!AK2&amp;"*")</f>
        <v>Tegundaflokkun eigna*</v>
      </c>
      <c r="C7" s="75"/>
      <c r="D7" s="46"/>
      <c r="E7" s="46"/>
      <c r="F7" s="76"/>
      <c r="G7" s="76"/>
    </row>
    <row r="8" spans="1:20" ht="15" customHeight="1" x14ac:dyDescent="0.25">
      <c r="B8" s="121"/>
      <c r="C8" s="75"/>
      <c r="D8" s="47"/>
      <c r="E8" s="47"/>
      <c r="F8" s="76"/>
      <c r="G8" s="76"/>
    </row>
    <row r="9" spans="1:20" ht="15" customHeight="1" x14ac:dyDescent="0.25">
      <c r="B9" s="122"/>
      <c r="C9" s="75"/>
      <c r="D9" s="77"/>
      <c r="E9" s="77"/>
      <c r="F9" s="76"/>
      <c r="G9" s="76"/>
    </row>
    <row r="10" spans="1:20" x14ac:dyDescent="0.25">
      <c r="B10" s="78" t="str">
        <f>IF(Efnisyfirlit!$E$2="Íslenska",Item!AL2,Item!AK2)</f>
        <v>Tegundaflokkun eigna</v>
      </c>
      <c r="C10" s="79">
        <f>EOMONTH(D10,-3)</f>
        <v>43465</v>
      </c>
      <c r="D10" s="79">
        <f>EOMONTH(E10,-3)</f>
        <v>43555</v>
      </c>
      <c r="E10" s="79">
        <f>EOMONTH(F10,-3)</f>
        <v>43646</v>
      </c>
      <c r="F10" s="79">
        <f>+C5</f>
        <v>43738</v>
      </c>
      <c r="G10" s="80"/>
      <c r="H10" s="20"/>
    </row>
    <row r="11" spans="1:20" x14ac:dyDescent="0.25">
      <c r="A11" s="24"/>
      <c r="B11" s="81" t="str">
        <f>IF(Efnisyfirlit!$E$2="Íslenska",Item!AL3,Item!AK3)</f>
        <v>Ríkisskuldabréf</v>
      </c>
      <c r="C11" s="82">
        <f t="array" ref="C11">IFERROR(INDEX(LOA!$A$4:$AD$50000,MATCH(C$10&amp;IF(IF($C$3=Item!$AP$2,Item!$AO$2,IF($C$3=Item!$AP$3,Item!AO3,$C$3))=Item!$AP$2,Item!$AO$2,IF(IF($C$3=Item!$AP$2,Item!$AO$2,IF($C$3=Item!$AP$3,Item!AO3,$C$3))=Item!$AP$3,Item!AO3,IF($C$3=Item!$AP$2,Item!$AO$2,IF($C$3=Item!$AP$3,Item!AO3,$C$3)))),LOA!$A$4:$A$50004&amp;LOA!$B$4:$B$50004,0),MATCH($H11,LOA!$A$2:AD$2,0)),"")</f>
        <v>26086040456.919998</v>
      </c>
      <c r="D11" s="82">
        <f t="array" ref="D11">IFERROR(INDEX(LOA!$A$4:$AD$50000,MATCH(D$10&amp;IF($C$3=Item!$AP$2,Item!$AO$2,IF($C$3=Item!$AP$3,Item!AO3,$C$3)),LOA!$A$4:$A$50004&amp;LOA!$B$4:$B$50004,0),MATCH($H11,LOA!$A$2:AE$2,0)),"")</f>
        <v>25844869297.209999</v>
      </c>
      <c r="E11" s="82">
        <f t="array" ref="E11">IFERROR(INDEX(LOA!$A$4:$AD$50000,MATCH(E$10&amp;IF($C$3=Item!$AP$2,Item!$AO$2,IF($C$3=Item!$AP$3,Item!AO3,$C$3)),LOA!$A$4:$A$50004&amp;LOA!$B$4:$B$50004,0),MATCH($H11,LOA!$A$2:AF$2,0)),"")</f>
        <v>28021434877.290001</v>
      </c>
      <c r="F11" s="82">
        <f t="array" ref="F11">IFERROR(INDEX(LOA!$A$4:$AD$50000,MATCH(F$10&amp;IF($C$3=Item!$AP$2,Item!$AO$2,IF($C$3=Item!$AP$3,Item!AO3,$C$3)),LOA!$A$4:$A$50004&amp;LOA!$B$4:$B$50004,0),MATCH($H11,LOA!$A$2:AG$2,0)),"")</f>
        <v>28978415883.959999</v>
      </c>
      <c r="G11" s="83"/>
      <c r="H11" s="21" t="s">
        <v>423</v>
      </c>
    </row>
    <row r="12" spans="1:20" x14ac:dyDescent="0.25">
      <c r="A12" s="24"/>
      <c r="B12" s="84" t="str">
        <f>IF(Efnisyfirlit!$E$2="Íslenska",Item!AL4,Item!AK4)</f>
        <v>Fyrirtækjaskuldabréf</v>
      </c>
      <c r="C12" s="85">
        <f t="array" ref="C12">IFERROR(INDEX(LOA!$A$4:$AD$50000,MATCH(C$10&amp;IF($C$3=Item!$AP$2,Item!$AO$2,IF($C$3=Item!$AP$3,Item!AO3,$C$3)),LOA!$A$4:$A$50004&amp;LOA!$B$4:$B$50004,0),MATCH($H12,LOA!$A$2:AD$2,0)),"")</f>
        <v>20601435197.48</v>
      </c>
      <c r="D12" s="85">
        <f t="array" ref="D12">IFERROR(INDEX(LOA!$A$4:$AD$50000,MATCH(D$10&amp;IF($C$3=Item!$AP$2,Item!$AO$2,IF($C$3=Item!$AP$3,Item!AO3,$C$3)),LOA!$A$4:$A$50004&amp;LOA!$B$4:$B$50004,0),MATCH($H12,LOA!$A$2:AE$2,0)),"")</f>
        <v>23204461141.009998</v>
      </c>
      <c r="E12" s="85">
        <f t="array" ref="E12">IFERROR(INDEX(LOA!$A$4:$AD$50000,MATCH(E$10&amp;IF($C$3=Item!$AP$2,Item!$AO$2,IF($C$3=Item!$AP$3,Item!AO3,$C$3)),LOA!$A$4:$A$50004&amp;LOA!$B$4:$B$50004,0),MATCH($H12,LOA!$A$2:AF$2,0)),"")</f>
        <v>22502023347.459999</v>
      </c>
      <c r="F12" s="85">
        <f t="array" ref="F12">IFERROR(INDEX(LOA!$A$4:$AD$50000,MATCH(F$10&amp;IF($C$3=Item!$AP$2,Item!$AO$2,IF($C$3=Item!$AP$3,Item!AO3,$C$3)),LOA!$A$4:$A$50004&amp;LOA!$B$4:$B$50004,0),MATCH($H12,LOA!$A$2:AG$2,0)),"")</f>
        <v>23561667962.41</v>
      </c>
      <c r="G12" s="83"/>
      <c r="H12" s="21" t="s">
        <v>426</v>
      </c>
    </row>
    <row r="13" spans="1:20" x14ac:dyDescent="0.25">
      <c r="A13" s="24"/>
      <c r="B13" s="81" t="str">
        <f>IF(Efnisyfirlit!$E$2="Íslenska",Item!AL5,Item!AK5)</f>
        <v>Hlutabréf</v>
      </c>
      <c r="C13" s="82">
        <f t="array" ref="C13">IFERROR(INDEX(LOA!$A$4:$AD$50000,MATCH(C$10&amp;IF($C$3=Item!$AP$2,Item!$AO$2,IF($C$3=Item!$AP$3,Item!AO3,$C$3)),LOA!$A$4:$A$50004&amp;LOA!$B$4:$B$50004,0),MATCH($H13,LOA!$A$2:AD$2,0)),"")</f>
        <v>32186891099.5</v>
      </c>
      <c r="D13" s="82">
        <f t="array" ref="D13">IFERROR(INDEX(LOA!$A$4:$AD$50000,MATCH(D$10&amp;IF($C$3=Item!$AP$2,Item!$AO$2,IF($C$3=Item!$AP$3,Item!AO3,$C$3)),LOA!$A$4:$A$50004&amp;LOA!$B$4:$B$50004,0),MATCH($H13,LOA!$A$2:AE$2,0)),"")</f>
        <v>31824737507.5</v>
      </c>
      <c r="E13" s="82">
        <f t="array" ref="E13">IFERROR(INDEX(LOA!$A$4:$AD$50000,MATCH(E$10&amp;IF($C$3=Item!$AP$2,Item!$AO$2,IF($C$3=Item!$AP$3,Item!AO3,$C$3)),LOA!$A$4:$A$50004&amp;LOA!$B$4:$B$50004,0),MATCH($H13,LOA!$A$2:AF$2,0)),"")</f>
        <v>35085218198.970001</v>
      </c>
      <c r="F13" s="82">
        <f t="array" ref="F13">IFERROR(INDEX(LOA!$A$4:$AD$50000,MATCH(F$10&amp;IF($C$3=Item!$AP$2,Item!$AO$2,IF($C$3=Item!$AP$3,Item!AO3,$C$3)),LOA!$A$4:$A$50004&amp;LOA!$B$4:$B$50004,0),MATCH($H13,LOA!$A$2:AG$2,0)),"")</f>
        <v>33792907124.25</v>
      </c>
      <c r="G13" s="83"/>
      <c r="H13" s="21" t="s">
        <v>424</v>
      </c>
    </row>
    <row r="14" spans="1:20" x14ac:dyDescent="0.25">
      <c r="A14" s="24"/>
      <c r="B14" s="84" t="str">
        <f>IF(Efnisyfirlit!$E$2="Íslenska",Item!AL6,Item!AK6)</f>
        <v>Sjóðir/fyrirtæki um sameiginlega fjárfestingu</v>
      </c>
      <c r="C14" s="85">
        <f t="array" ref="C14">IFERROR(INDEX(LOA!$A$4:$AD$50000,MATCH(C$10&amp;IF($C$3=Item!$AP$2,Item!$AO$2,IF($C$3=Item!$AP$3,Item!AO3,$C$3)),LOA!$A$4:$A$50004&amp;LOA!$B$4:$B$50004,0),MATCH($H14,LOA!$A$2:AD$2,0)),"")</f>
        <v>24486493419.369999</v>
      </c>
      <c r="D14" s="85">
        <f t="array" ref="D14">IFERROR(INDEX(LOA!$A$4:$AD$50000,MATCH(D$10&amp;IF($C$3=Item!$AP$2,Item!$AO$2,IF($C$3=Item!$AP$3,Item!AO3,$C$3)),LOA!$A$4:$A$50004&amp;LOA!$B$4:$B$50004,0),MATCH($H14,LOA!$A$2:AE$2,0)),"")</f>
        <v>22983408085.049999</v>
      </c>
      <c r="E14" s="85">
        <f t="array" ref="E14">IFERROR(INDEX(LOA!$A$4:$AD$50000,MATCH(E$10&amp;IF($C$3=Item!$AP$2,Item!$AO$2,IF($C$3=Item!$AP$3,Item!AO3,$C$3)),LOA!$A$4:$A$50004&amp;LOA!$B$4:$B$50004,0),MATCH($H14,LOA!$A$2:AF$2,0)),"")</f>
        <v>25663314893.16</v>
      </c>
      <c r="F14" s="85">
        <f t="array" ref="F14">IFERROR(INDEX(LOA!$A$4:$AD$50000,MATCH(F$10&amp;IF($C$3=Item!$AP$2,Item!$AO$2,IF($C$3=Item!$AP$3,Item!AO3,$C$3)),LOA!$A$4:$A$50004&amp;LOA!$B$4:$B$50004,0),MATCH($H14,LOA!$A$2:AG$2,0)),"")</f>
        <v>24373222420.900002</v>
      </c>
      <c r="G14" s="83"/>
      <c r="H14" s="21" t="s">
        <v>425</v>
      </c>
    </row>
    <row r="15" spans="1:20" x14ac:dyDescent="0.25">
      <c r="A15" s="24"/>
      <c r="B15" s="81" t="str">
        <f>IF(Efnisyfirlit!$E$2="Íslenska",Item!AL7,Item!AK7)</f>
        <v>Verðbréfavafningar</v>
      </c>
      <c r="C15" s="82">
        <f t="array" ref="C15">IFERROR(INDEX(LOA!$A$4:$AD$50000,MATCH(C$10&amp;IF($C$3=Item!$AP$2,Item!$AO$2,IF($C$3=Item!$AP$3,Item!AO3,$C$3)),LOA!$A$4:$A$50004&amp;LOA!$B$4:$B$50004,0),MATCH($H15,LOA!$A$2:AD$2,0)),"")</f>
        <v>113443862</v>
      </c>
      <c r="D15" s="82">
        <f t="array" ref="D15">IFERROR(INDEX(LOA!$A$4:$AD$50000,MATCH(D$10&amp;IF($C$3=Item!$AP$2,Item!$AO$2,IF($C$3=Item!$AP$3,Item!AO3,$C$3)),LOA!$A$4:$A$50004&amp;LOA!$B$4:$B$50004,0),MATCH($H15,LOA!$A$2:AE$2,0)),"")</f>
        <v>0</v>
      </c>
      <c r="E15" s="82">
        <f t="array" ref="E15">IFERROR(INDEX(LOA!$A$4:$AD$50000,MATCH(E$10&amp;IF($C$3=Item!$AP$2,Item!$AO$2,IF($C$3=Item!$AP$3,Item!AO3,$C$3)),LOA!$A$4:$A$50004&amp;LOA!$B$4:$B$50004,0),MATCH($H15,LOA!$A$2:AF$2,0)),"")</f>
        <v>0</v>
      </c>
      <c r="F15" s="82">
        <f t="array" ref="F15">IFERROR(INDEX(LOA!$A$4:$AD$50000,MATCH(F$10&amp;IF($C$3=Item!$AP$2,Item!$AO$2,IF($C$3=Item!$AP$3,Item!AO3,$C$3)),LOA!$A$4:$A$50004&amp;LOA!$B$4:$B$50004,0),MATCH($H15,LOA!$A$2:AG$2,0)),"")</f>
        <v>0</v>
      </c>
      <c r="G15" s="83"/>
      <c r="H15" s="21" t="s">
        <v>430</v>
      </c>
    </row>
    <row r="16" spans="1:20" x14ac:dyDescent="0.25">
      <c r="A16" s="24"/>
      <c r="B16" s="84" t="str">
        <f>IF(Efnisyfirlit!$E$2="Íslenska",Item!AL8,Item!AK8)</f>
        <v>Lausafé og innstæður</v>
      </c>
      <c r="C16" s="85">
        <f t="array" ref="C16">IFERROR(INDEX(LOA!$A$4:$AD$50000,MATCH(C$10&amp;IF($C$3=Item!$AP$2,Item!$AO$2,IF($C$3=Item!$AP$3,Item!AO3,$C$3)),LOA!$A$4:$A$50004&amp;LOA!$B$4:$B$50004,0),MATCH($H16,LOA!$A$2:AD$2,0)),"")</f>
        <v>5810358400.1000004</v>
      </c>
      <c r="D16" s="85">
        <f t="array" ref="D16">IFERROR(INDEX(LOA!$A$4:$AD$50000,MATCH(D$10&amp;IF($C$3=Item!$AP$2,Item!$AO$2,IF($C$3=Item!$AP$3,Item!AO3,$C$3)),LOA!$A$4:$A$50004&amp;LOA!$B$4:$B$50004,0),MATCH($H16,LOA!$A$2:AE$2,0)),"")</f>
        <v>6697177880.4700003</v>
      </c>
      <c r="E16" s="85">
        <f t="array" ref="E16">IFERROR(INDEX(LOA!$A$4:$AD$50000,MATCH(E$10&amp;IF($C$3=Item!$AP$2,Item!$AO$2,IF($C$3=Item!$AP$3,Item!AO3,$C$3)),LOA!$A$4:$A$50004&amp;LOA!$B$4:$B$50004,0),MATCH($H16,LOA!$A$2:AF$2,0)),"")</f>
        <v>6774706094.9499998</v>
      </c>
      <c r="F16" s="85">
        <f t="array" ref="F16">IFERROR(INDEX(LOA!$A$4:$AD$50000,MATCH(F$10&amp;IF($C$3=Item!$AP$2,Item!$AO$2,IF($C$3=Item!$AP$3,Item!AO3,$C$3)),LOA!$A$4:$A$50004&amp;LOA!$B$4:$B$50004,0),MATCH($H16,LOA!$A$2:AG$2,0)),"")</f>
        <v>7297862987.5600004</v>
      </c>
      <c r="G16" s="83"/>
      <c r="H16" s="21" t="s">
        <v>427</v>
      </c>
    </row>
    <row r="17" spans="1:8" x14ac:dyDescent="0.25">
      <c r="A17" s="24"/>
      <c r="B17" s="81" t="str">
        <f>IF(Efnisyfirlit!$E$2="Íslenska",Item!AL9,Item!AK9)</f>
        <v>Veðlán og önnur útlán</v>
      </c>
      <c r="C17" s="82">
        <f t="array" ref="C17">IFERROR(INDEX(LOA!$A$4:$AD$50000,MATCH(C$10&amp;IF($C$3=Item!$AP$2,Item!$AO$2,IF($C$3=Item!$AP$3,Item!AO3,$C$3)),LOA!$A$4:$A$50004&amp;LOA!$B$4:$B$50004,0),MATCH($H17,LOA!$A$2:AD$2,0)),"")</f>
        <v>2817456706</v>
      </c>
      <c r="D17" s="82">
        <f t="array" ref="D17">IFERROR(INDEX(LOA!$A$4:$AD$50000,MATCH(D$10&amp;IF($C$3=Item!$AP$2,Item!$AO$2,IF($C$3=Item!$AP$3,Item!AO3,$C$3)),LOA!$A$4:$A$50004&amp;LOA!$B$4:$B$50004,0),MATCH($H17,LOA!$A$2:AE$2,0)),"")</f>
        <v>3062726867</v>
      </c>
      <c r="E17" s="82">
        <f t="array" ref="E17">IFERROR(INDEX(LOA!$A$4:$AD$50000,MATCH(E$10&amp;IF($C$3=Item!$AP$2,Item!$AO$2,IF($C$3=Item!$AP$3,Item!AO3,$C$3)),LOA!$A$4:$A$50004&amp;LOA!$B$4:$B$50004,0),MATCH($H17,LOA!$A$2:AF$2,0)),"")</f>
        <v>2815686168</v>
      </c>
      <c r="F17" s="82">
        <f t="array" ref="F17">IFERROR(INDEX(LOA!$A$4:$AD$50000,MATCH(F$10&amp;IF($C$3=Item!$AP$2,Item!$AO$2,IF($C$3=Item!$AP$3,Item!AO3,$C$3)),LOA!$A$4:$A$50004&amp;LOA!$B$4:$B$50004,0),MATCH($H17,LOA!$A$2:AG$2,0)),"")</f>
        <v>2803075273</v>
      </c>
      <c r="G17" s="83"/>
      <c r="H17" s="21" t="s">
        <v>431</v>
      </c>
    </row>
    <row r="18" spans="1:8" x14ac:dyDescent="0.25">
      <c r="A18" s="24"/>
      <c r="B18" s="84" t="str">
        <f>IF(Efnisyfirlit!$E$2="Íslenska",Item!AL10,Item!AK10)</f>
        <v>Fasteignir</v>
      </c>
      <c r="C18" s="85">
        <f t="array" ref="C18">IFERROR(INDEX(LOA!$A$4:$AD$50000,MATCH(C$10&amp;IF($C$3=Item!$AP$2,Item!$AO$2,IF($C$3=Item!$AP$3,Item!AO3,$C$3)),LOA!$A$4:$A$50004&amp;LOA!$B$4:$B$50004,0),MATCH($H18,LOA!$A$2:AD$2,0)),"")</f>
        <v>1734399514</v>
      </c>
      <c r="D18" s="85">
        <f t="array" ref="D18">IFERROR(INDEX(LOA!$A$4:$AD$50000,MATCH(D$10&amp;IF($C$3=Item!$AP$2,Item!$AO$2,IF($C$3=Item!$AP$3,Item!AO3,$C$3)),LOA!$A$4:$A$50004&amp;LOA!$B$4:$B$50004,0),MATCH($H18,LOA!$A$2:AE$2,0)),"")</f>
        <v>1967795610</v>
      </c>
      <c r="E18" s="85">
        <f t="array" ref="E18">IFERROR(INDEX(LOA!$A$4:$AD$50000,MATCH(E$10&amp;IF($C$3=Item!$AP$2,Item!$AO$2,IF($C$3=Item!$AP$3,Item!AO3,$C$3)),LOA!$A$4:$A$50004&amp;LOA!$B$4:$B$50004,0),MATCH($H18,LOA!$A$2:AF$2,0)),"")</f>
        <v>2856314236</v>
      </c>
      <c r="F18" s="85">
        <f t="array" ref="F18">IFERROR(INDEX(LOA!$A$4:$AD$50000,MATCH(F$10&amp;IF($C$3=Item!$AP$2,Item!$AO$2,IF($C$3=Item!$AP$3,Item!AO3,$C$3)),LOA!$A$4:$A$50004&amp;LOA!$B$4:$B$50004,0),MATCH($H18,LOA!$A$2:AG$2,0)),"")</f>
        <v>2752931139</v>
      </c>
      <c r="G18" s="83"/>
      <c r="H18" s="21" t="s">
        <v>17</v>
      </c>
    </row>
    <row r="19" spans="1:8" x14ac:dyDescent="0.25">
      <c r="A19" s="24"/>
      <c r="B19" s="81" t="str">
        <f>IF(Efnisyfirlit!$E$2="Íslenska",Item!AL11,Item!AK11)</f>
        <v>Aðrar fjárfestingar</v>
      </c>
      <c r="C19" s="82">
        <f t="array" ref="C19">IFERROR(INDEX(LOA!$A$4:$AD$50000,MATCH(C$10&amp;IF($C$3=Item!$AP$2,Item!$AO$2,IF($C$3=Item!$AP$3,Item!AO3,$C$3)),LOA!$A$4:$A$50004&amp;LOA!$B$4:$B$50004,0),MATCH($H19,LOA!$A$2:AD$2,0)),"")</f>
        <v>0</v>
      </c>
      <c r="D19" s="82">
        <f t="array" ref="D19">IFERROR(INDEX(LOA!$A$4:$AD$50000,MATCH(D$10&amp;IF($C$3=Item!$AP$2,Item!$AO$2,IF($C$3=Item!$AP$3,Item!AO3,$C$3)),LOA!$A$4:$A$50004&amp;LOA!$B$4:$B$50004,0),MATCH($H19,LOA!$A$2:AE$2,0)),"")</f>
        <v>0</v>
      </c>
      <c r="E19" s="82">
        <f t="array" ref="E19">IFERROR(INDEX(LOA!$A$4:$AD$50000,MATCH(E$10&amp;IF($C$3=Item!$AP$2,Item!$AO$2,IF($C$3=Item!$AP$3,Item!AO3,$C$3)),LOA!$A$4:$A$50004&amp;LOA!$B$4:$B$50004,0),MATCH($H19,LOA!$A$2:AF$2,0)),"")</f>
        <v>0</v>
      </c>
      <c r="F19" s="82">
        <f t="array" ref="F19">IFERROR(INDEX(LOA!$A$4:$AD$50000,MATCH(F$10&amp;IF($C$3=Item!$AP$2,Item!$AO$2,IF($C$3=Item!$AP$3,Item!AO3,$C$3)),LOA!$A$4:$A$50004&amp;LOA!$B$4:$B$50004,0),MATCH($H19,LOA!$A$2:AG$2,0)),"")</f>
        <v>0</v>
      </c>
      <c r="G19" s="83"/>
      <c r="H19" s="21" t="s">
        <v>429</v>
      </c>
    </row>
    <row r="20" spans="1:8" x14ac:dyDescent="0.25">
      <c r="B20" s="86" t="str">
        <f>IF(Efnisyfirlit!$E$2="Íslenska",Item!AL12,Item!AK12)</f>
        <v>Samtals</v>
      </c>
      <c r="C20" s="87">
        <f t="shared" ref="C20:E20" si="0">SUM(C11:C19)</f>
        <v>113836518655.37</v>
      </c>
      <c r="D20" s="87">
        <f t="shared" si="0"/>
        <v>115585176388.24001</v>
      </c>
      <c r="E20" s="87">
        <f t="shared" si="0"/>
        <v>123718697815.83</v>
      </c>
      <c r="F20" s="87">
        <f>SUM(F11:F19)</f>
        <v>123560082791.07999</v>
      </c>
      <c r="G20" s="83"/>
      <c r="H20" s="21"/>
    </row>
    <row r="21" spans="1:8" x14ac:dyDescent="0.25">
      <c r="B21" s="88" t="str">
        <f>IF(Efnisyfirlit!$E$2="Íslenska",Item!AL13,Item!AK13)</f>
        <v>*Fjárfestingar með fjárfestingaáhættu líftryggingataka eru undanskildar í yfirlitinu</v>
      </c>
      <c r="C21" s="89"/>
      <c r="D21" s="90"/>
      <c r="E21" s="90"/>
      <c r="F21" s="76"/>
      <c r="G21" s="76"/>
    </row>
    <row r="22" spans="1:8" x14ac:dyDescent="0.25">
      <c r="B22" s="88"/>
      <c r="C22" s="91"/>
      <c r="D22" s="90"/>
      <c r="E22" s="90"/>
      <c r="F22" s="76"/>
      <c r="G22" s="76"/>
    </row>
    <row r="23" spans="1:8" x14ac:dyDescent="0.25">
      <c r="B23" s="91"/>
      <c r="C23" s="91"/>
      <c r="D23" s="90"/>
      <c r="E23" s="90"/>
      <c r="F23" s="76"/>
      <c r="G23" s="76"/>
    </row>
    <row r="24" spans="1:8" x14ac:dyDescent="0.25">
      <c r="B24" s="91"/>
      <c r="C24" s="91"/>
      <c r="D24" s="90"/>
      <c r="E24" s="90"/>
      <c r="F24" s="92"/>
      <c r="G24" s="76"/>
    </row>
    <row r="25" spans="1:8" x14ac:dyDescent="0.25">
      <c r="B25" s="91"/>
      <c r="C25" s="91"/>
      <c r="D25" s="90"/>
      <c r="E25" s="90"/>
      <c r="F25" s="76"/>
      <c r="G25" s="76"/>
    </row>
    <row r="26" spans="1:8" x14ac:dyDescent="0.25">
      <c r="B26" s="91"/>
      <c r="C26" s="91"/>
      <c r="D26" s="90"/>
      <c r="E26" s="90"/>
      <c r="F26" s="76"/>
      <c r="G26" s="76"/>
    </row>
    <row r="27" spans="1:8" x14ac:dyDescent="0.25">
      <c r="B27" s="91"/>
      <c r="C27" s="91"/>
      <c r="D27" s="90"/>
      <c r="E27" s="90"/>
      <c r="F27" s="76"/>
      <c r="G27" s="76"/>
    </row>
    <row r="28" spans="1:8" x14ac:dyDescent="0.25">
      <c r="B28" s="91"/>
      <c r="C28" s="91"/>
      <c r="D28" s="90"/>
      <c r="E28" s="90"/>
      <c r="F28" s="76"/>
      <c r="G28" s="76"/>
    </row>
    <row r="29" spans="1:8" x14ac:dyDescent="0.25">
      <c r="B29" s="91"/>
      <c r="C29" s="91"/>
      <c r="D29" s="90"/>
      <c r="E29" s="90"/>
      <c r="F29" s="76"/>
      <c r="G29" s="76"/>
    </row>
    <row r="30" spans="1:8" x14ac:dyDescent="0.25">
      <c r="B30" s="91"/>
      <c r="C30" s="91"/>
      <c r="D30" s="90"/>
      <c r="E30" s="90"/>
      <c r="F30" s="76"/>
      <c r="G30" s="76"/>
    </row>
    <row r="31" spans="1:8" x14ac:dyDescent="0.25">
      <c r="B31" s="91"/>
      <c r="C31" s="91"/>
      <c r="D31" s="90"/>
      <c r="E31" s="90"/>
      <c r="F31" s="76"/>
      <c r="G31" s="76"/>
    </row>
    <row r="32" spans="1:8" x14ac:dyDescent="0.25">
      <c r="B32" s="91"/>
      <c r="C32" s="91"/>
      <c r="D32" s="90"/>
      <c r="E32" s="90"/>
      <c r="F32" s="76"/>
      <c r="G32" s="76"/>
    </row>
    <row r="33" spans="2:7" x14ac:dyDescent="0.25">
      <c r="B33" s="91"/>
      <c r="C33" s="91"/>
      <c r="D33" s="90"/>
      <c r="E33" s="90"/>
      <c r="F33" s="76"/>
      <c r="G33" s="76"/>
    </row>
    <row r="34" spans="2:7" x14ac:dyDescent="0.25">
      <c r="B34" s="91"/>
      <c r="C34" s="91"/>
      <c r="D34" s="90"/>
      <c r="E34" s="90"/>
      <c r="F34" s="76"/>
      <c r="G34" s="76"/>
    </row>
    <row r="35" spans="2:7" x14ac:dyDescent="0.25">
      <c r="B35" s="91"/>
      <c r="C35" s="91"/>
      <c r="D35" s="90"/>
      <c r="E35" s="90"/>
      <c r="F35" s="76"/>
      <c r="G35" s="76"/>
    </row>
    <row r="36" spans="2:7" x14ac:dyDescent="0.25">
      <c r="B36" s="91"/>
      <c r="C36" s="91"/>
      <c r="D36" s="90"/>
      <c r="E36" s="90"/>
      <c r="F36" s="76"/>
      <c r="G36" s="76"/>
    </row>
    <row r="37" spans="2:7" x14ac:dyDescent="0.25">
      <c r="B37" s="91"/>
      <c r="C37" s="91"/>
      <c r="D37" s="90"/>
      <c r="E37" s="90"/>
      <c r="F37" s="76"/>
      <c r="G37" s="76"/>
    </row>
    <row r="38" spans="2:7" x14ac:dyDescent="0.25">
      <c r="B38" s="91"/>
      <c r="C38" s="91"/>
      <c r="D38" s="90"/>
      <c r="E38" s="90"/>
      <c r="F38" s="76"/>
      <c r="G38" s="76"/>
    </row>
    <row r="39" spans="2:7" hidden="1" x14ac:dyDescent="0.25">
      <c r="B39" s="91"/>
      <c r="C39" s="91"/>
      <c r="D39" s="90"/>
      <c r="E39" s="90"/>
      <c r="F39" s="76"/>
      <c r="G39" s="76"/>
    </row>
    <row r="40" spans="2:7" hidden="1" x14ac:dyDescent="0.25">
      <c r="B40" s="91"/>
      <c r="C40" s="91"/>
      <c r="D40" s="90"/>
      <c r="E40" s="90"/>
      <c r="F40" s="76"/>
      <c r="G40" s="76"/>
    </row>
    <row r="41" spans="2:7" hidden="1" x14ac:dyDescent="0.25">
      <c r="B41" s="91"/>
      <c r="C41" s="91"/>
      <c r="D41" s="90"/>
      <c r="E41" s="90"/>
      <c r="F41" s="76"/>
      <c r="G41" s="76"/>
    </row>
    <row r="42" spans="2:7" hidden="1" x14ac:dyDescent="0.25">
      <c r="B42" s="91"/>
      <c r="C42" s="91"/>
      <c r="D42" s="90"/>
      <c r="E42" s="90"/>
      <c r="F42" s="76"/>
      <c r="G42" s="76"/>
    </row>
    <row r="43" spans="2:7" hidden="1" x14ac:dyDescent="0.25">
      <c r="B43" s="91"/>
      <c r="C43" s="91"/>
      <c r="D43" s="90"/>
      <c r="E43" s="90"/>
      <c r="F43" s="76"/>
      <c r="G43" s="76"/>
    </row>
    <row r="44" spans="2:7" hidden="1" x14ac:dyDescent="0.25">
      <c r="B44" s="91"/>
      <c r="C44" s="91"/>
      <c r="D44" s="90"/>
      <c r="E44" s="90"/>
      <c r="F44" s="76"/>
      <c r="G44" s="76"/>
    </row>
    <row r="45" spans="2:7" hidden="1" x14ac:dyDescent="0.25">
      <c r="B45" s="91"/>
      <c r="C45" s="91"/>
      <c r="D45" s="90"/>
      <c r="E45" s="90"/>
      <c r="F45" s="76"/>
      <c r="G45" s="76"/>
    </row>
    <row r="46" spans="2:7" hidden="1" x14ac:dyDescent="0.25">
      <c r="B46" s="91"/>
      <c r="C46" s="91"/>
      <c r="D46" s="90"/>
      <c r="E46" s="90"/>
      <c r="F46" s="76"/>
      <c r="G46" s="76"/>
    </row>
    <row r="47" spans="2:7" hidden="1" x14ac:dyDescent="0.25">
      <c r="B47" s="91"/>
      <c r="C47" s="91"/>
      <c r="D47" s="90"/>
      <c r="E47" s="90"/>
      <c r="F47" s="76"/>
      <c r="G47" s="76"/>
    </row>
    <row r="48" spans="2:7" hidden="1" x14ac:dyDescent="0.25">
      <c r="B48" s="91"/>
      <c r="C48" s="91"/>
      <c r="D48" s="90"/>
      <c r="E48" s="90"/>
      <c r="F48" s="76"/>
      <c r="G48" s="76"/>
    </row>
    <row r="49" spans="2:7" hidden="1" x14ac:dyDescent="0.25">
      <c r="B49" s="91"/>
      <c r="C49" s="91"/>
      <c r="D49" s="90"/>
      <c r="E49" s="90"/>
      <c r="F49" s="76"/>
      <c r="G49" s="76"/>
    </row>
    <row r="50" spans="2:7" hidden="1" x14ac:dyDescent="0.25">
      <c r="B50" s="91"/>
      <c r="C50" s="91"/>
      <c r="D50" s="90"/>
      <c r="E50" s="90"/>
      <c r="F50" s="76"/>
      <c r="G50" s="76"/>
    </row>
    <row r="51" spans="2:7" hidden="1" x14ac:dyDescent="0.25">
      <c r="B51" s="91"/>
      <c r="C51" s="91"/>
      <c r="D51" s="90"/>
      <c r="E51" s="90"/>
      <c r="F51" s="76"/>
      <c r="G51" s="76"/>
    </row>
    <row r="52" spans="2:7" hidden="1" x14ac:dyDescent="0.25">
      <c r="B52" s="91"/>
      <c r="C52" s="91"/>
      <c r="D52" s="90"/>
      <c r="E52" s="90"/>
      <c r="F52" s="76"/>
      <c r="G52" s="76"/>
    </row>
    <row r="53" spans="2:7" hidden="1" x14ac:dyDescent="0.25">
      <c r="B53" s="91"/>
      <c r="C53" s="91"/>
      <c r="D53" s="90"/>
      <c r="E53" s="90"/>
      <c r="F53" s="76"/>
      <c r="G53" s="76"/>
    </row>
    <row r="54" spans="2:7" hidden="1" x14ac:dyDescent="0.25">
      <c r="B54" s="91"/>
      <c r="C54" s="91"/>
      <c r="D54" s="90"/>
      <c r="E54" s="90"/>
      <c r="F54" s="76"/>
      <c r="G54" s="76"/>
    </row>
    <row r="55" spans="2:7" hidden="1" x14ac:dyDescent="0.25">
      <c r="B55" s="91"/>
      <c r="C55" s="91"/>
      <c r="D55" s="90"/>
      <c r="E55" s="90"/>
      <c r="F55" s="76"/>
      <c r="G55" s="76"/>
    </row>
    <row r="56" spans="2:7" hidden="1" x14ac:dyDescent="0.25">
      <c r="B56" s="91"/>
      <c r="C56" s="91"/>
      <c r="D56" s="90"/>
      <c r="E56" s="90"/>
      <c r="F56" s="76"/>
      <c r="G56" s="76"/>
    </row>
    <row r="57" spans="2:7" hidden="1" x14ac:dyDescent="0.25">
      <c r="B57" s="91"/>
      <c r="C57" s="91"/>
      <c r="D57" s="90"/>
      <c r="E57" s="90"/>
      <c r="F57" s="76"/>
      <c r="G57" s="76"/>
    </row>
    <row r="58" spans="2:7" hidden="1" x14ac:dyDescent="0.25">
      <c r="B58" s="91"/>
      <c r="C58" s="91"/>
      <c r="D58" s="93"/>
      <c r="E58" s="93"/>
      <c r="F58" s="76"/>
      <c r="G58" s="76"/>
    </row>
    <row r="59" spans="2:7" hidden="1" x14ac:dyDescent="0.25">
      <c r="B59" s="91"/>
      <c r="C59" s="91"/>
      <c r="D59" s="90"/>
      <c r="E59" s="90"/>
      <c r="F59" s="76"/>
      <c r="G59" s="76"/>
    </row>
    <row r="60" spans="2:7" hidden="1" x14ac:dyDescent="0.25">
      <c r="B60" s="91"/>
      <c r="C60" s="91"/>
      <c r="D60" s="90"/>
      <c r="E60" s="90"/>
      <c r="F60" s="76"/>
      <c r="G60" s="76"/>
    </row>
    <row r="61" spans="2:7" hidden="1" x14ac:dyDescent="0.25">
      <c r="B61" s="91"/>
      <c r="C61" s="91"/>
      <c r="D61" s="90"/>
      <c r="E61" s="90"/>
      <c r="F61" s="76"/>
      <c r="G61" s="76"/>
    </row>
    <row r="62" spans="2:7" hidden="1" x14ac:dyDescent="0.25">
      <c r="B62" s="91"/>
      <c r="C62" s="91"/>
      <c r="D62" s="90"/>
      <c r="E62" s="90"/>
      <c r="F62" s="76"/>
      <c r="G62" s="76"/>
    </row>
    <row r="63" spans="2:7" hidden="1" x14ac:dyDescent="0.25">
      <c r="B63" s="91"/>
      <c r="C63" s="91"/>
      <c r="D63" s="90"/>
      <c r="E63" s="90"/>
      <c r="F63" s="76"/>
      <c r="G63" s="76"/>
    </row>
    <row r="64" spans="2:7" hidden="1" x14ac:dyDescent="0.25">
      <c r="B64" s="91"/>
      <c r="C64" s="91"/>
      <c r="D64" s="90"/>
      <c r="E64" s="90"/>
      <c r="F64" s="76"/>
      <c r="G64" s="76"/>
    </row>
    <row r="65" spans="2:7" hidden="1" x14ac:dyDescent="0.25">
      <c r="B65" s="91"/>
      <c r="C65" s="91"/>
      <c r="D65" s="90"/>
      <c r="E65" s="90"/>
      <c r="F65" s="76"/>
      <c r="G65" s="76"/>
    </row>
    <row r="66" spans="2:7" hidden="1" x14ac:dyDescent="0.25">
      <c r="B66" s="91"/>
      <c r="C66" s="91"/>
      <c r="D66" s="90"/>
      <c r="E66" s="90"/>
      <c r="F66" s="76"/>
      <c r="G66" s="76"/>
    </row>
    <row r="67" spans="2:7" hidden="1" x14ac:dyDescent="0.25">
      <c r="B67" s="91"/>
      <c r="C67" s="91"/>
      <c r="D67" s="90"/>
      <c r="E67" s="90"/>
      <c r="F67" s="76"/>
      <c r="G67" s="76"/>
    </row>
    <row r="68" spans="2:7" hidden="1" x14ac:dyDescent="0.25">
      <c r="B68" s="91"/>
      <c r="C68" s="91"/>
      <c r="D68" s="90"/>
      <c r="E68" s="90"/>
      <c r="F68" s="76"/>
      <c r="G68" s="76"/>
    </row>
    <row r="69" spans="2:7" hidden="1" x14ac:dyDescent="0.25">
      <c r="B69" s="91"/>
      <c r="C69" s="91"/>
      <c r="D69" s="90"/>
      <c r="E69" s="90"/>
      <c r="F69" s="76"/>
      <c r="G69" s="76"/>
    </row>
    <row r="70" spans="2:7" hidden="1" x14ac:dyDescent="0.25">
      <c r="B70" s="91"/>
      <c r="C70" s="91"/>
      <c r="D70" s="90"/>
      <c r="E70" s="90"/>
      <c r="F70" s="76"/>
      <c r="G70" s="76"/>
    </row>
    <row r="71" spans="2:7" hidden="1" x14ac:dyDescent="0.25">
      <c r="B71" s="91"/>
      <c r="C71" s="91"/>
      <c r="D71" s="90"/>
      <c r="E71" s="90"/>
      <c r="F71" s="76"/>
      <c r="G71" s="76"/>
    </row>
    <row r="72" spans="2:7" hidden="1" x14ac:dyDescent="0.25">
      <c r="B72" s="91"/>
      <c r="C72" s="91"/>
      <c r="D72" s="90"/>
      <c r="E72" s="90"/>
      <c r="F72" s="76"/>
      <c r="G72" s="76"/>
    </row>
    <row r="73" spans="2:7" hidden="1" x14ac:dyDescent="0.25">
      <c r="B73" s="91"/>
      <c r="C73" s="91"/>
      <c r="D73" s="90"/>
      <c r="E73" s="90"/>
      <c r="F73" s="76"/>
      <c r="G73" s="76"/>
    </row>
    <row r="74" spans="2:7" hidden="1" x14ac:dyDescent="0.25">
      <c r="B74" s="91"/>
      <c r="C74" s="91"/>
      <c r="D74" s="90"/>
      <c r="E74" s="90"/>
      <c r="F74" s="76"/>
      <c r="G74" s="76"/>
    </row>
    <row r="75" spans="2:7" hidden="1" x14ac:dyDescent="0.25">
      <c r="B75" s="91"/>
      <c r="C75" s="91"/>
      <c r="D75" s="90"/>
      <c r="E75" s="90"/>
      <c r="F75" s="76"/>
      <c r="G75" s="76"/>
    </row>
    <row r="76" spans="2:7" hidden="1" x14ac:dyDescent="0.25">
      <c r="B76" s="91"/>
      <c r="C76" s="91"/>
      <c r="D76" s="90"/>
      <c r="E76" s="90"/>
      <c r="F76" s="76"/>
      <c r="G76" s="76"/>
    </row>
    <row r="77" spans="2:7" hidden="1" x14ac:dyDescent="0.25">
      <c r="B77" s="91"/>
      <c r="C77" s="91"/>
      <c r="D77" s="90"/>
      <c r="E77" s="90"/>
      <c r="F77" s="76"/>
      <c r="G77" s="76"/>
    </row>
    <row r="78" spans="2:7" hidden="1" x14ac:dyDescent="0.25">
      <c r="B78" s="91"/>
      <c r="C78" s="91"/>
      <c r="D78" s="90"/>
      <c r="E78" s="90"/>
      <c r="F78" s="76"/>
      <c r="G78" s="76"/>
    </row>
    <row r="79" spans="2:7" hidden="1" x14ac:dyDescent="0.25">
      <c r="B79" s="91"/>
      <c r="C79" s="91"/>
      <c r="D79" s="90"/>
      <c r="E79" s="90"/>
      <c r="F79" s="76"/>
      <c r="G79" s="76"/>
    </row>
    <row r="80" spans="2:7" hidden="1" x14ac:dyDescent="0.25">
      <c r="B80" s="91"/>
      <c r="C80" s="91"/>
      <c r="D80" s="90"/>
      <c r="E80" s="90"/>
      <c r="F80" s="76"/>
      <c r="G80" s="76"/>
    </row>
    <row r="81" spans="2:7" hidden="1" x14ac:dyDescent="0.25">
      <c r="B81" s="91"/>
      <c r="C81" s="91"/>
      <c r="D81" s="93"/>
      <c r="E81" s="93"/>
      <c r="F81" s="76"/>
      <c r="G81" s="76"/>
    </row>
    <row r="82" spans="2:7" hidden="1" x14ac:dyDescent="0.25">
      <c r="B82" s="91"/>
      <c r="C82" s="91"/>
      <c r="D82" s="90"/>
      <c r="E82" s="90"/>
      <c r="F82" s="76"/>
      <c r="G82" s="76"/>
    </row>
    <row r="83" spans="2:7" hidden="1" x14ac:dyDescent="0.25">
      <c r="B83" s="91"/>
      <c r="C83" s="91"/>
      <c r="D83" s="90"/>
      <c r="E83" s="90"/>
      <c r="F83" s="76"/>
      <c r="G83" s="76"/>
    </row>
    <row r="84" spans="2:7" hidden="1" x14ac:dyDescent="0.25">
      <c r="B84" s="91"/>
      <c r="C84" s="91"/>
      <c r="D84" s="90"/>
      <c r="E84" s="90"/>
      <c r="F84" s="76"/>
      <c r="G84" s="76"/>
    </row>
    <row r="85" spans="2:7" hidden="1" x14ac:dyDescent="0.25">
      <c r="B85" s="91"/>
      <c r="C85" s="91"/>
      <c r="D85" s="90"/>
      <c r="E85" s="90"/>
      <c r="F85" s="76"/>
      <c r="G85" s="76"/>
    </row>
    <row r="86" spans="2:7" hidden="1" x14ac:dyDescent="0.25">
      <c r="B86" s="91"/>
      <c r="C86" s="91"/>
      <c r="D86" s="90"/>
      <c r="E86" s="90"/>
      <c r="F86" s="76"/>
      <c r="G86" s="76"/>
    </row>
    <row r="87" spans="2:7" hidden="1" x14ac:dyDescent="0.25">
      <c r="B87" s="91"/>
      <c r="C87" s="91"/>
      <c r="D87" s="90"/>
      <c r="E87" s="90"/>
      <c r="F87" s="76"/>
      <c r="G87" s="76"/>
    </row>
    <row r="88" spans="2:7" hidden="1" x14ac:dyDescent="0.25">
      <c r="B88" s="91"/>
      <c r="C88" s="91"/>
      <c r="D88" s="90"/>
      <c r="E88" s="90"/>
      <c r="F88" s="76"/>
      <c r="G88" s="76"/>
    </row>
    <row r="89" spans="2:7" hidden="1" x14ac:dyDescent="0.25">
      <c r="B89" s="91"/>
      <c r="C89" s="91"/>
      <c r="D89" s="90"/>
      <c r="E89" s="90"/>
      <c r="F89" s="76"/>
      <c r="G89" s="76"/>
    </row>
    <row r="90" spans="2:7" hidden="1" x14ac:dyDescent="0.25">
      <c r="B90" s="91"/>
      <c r="C90" s="91"/>
      <c r="D90" s="90"/>
      <c r="E90" s="90"/>
      <c r="F90" s="76"/>
      <c r="G90" s="76"/>
    </row>
    <row r="91" spans="2:7" hidden="1" x14ac:dyDescent="0.25">
      <c r="B91" s="91"/>
      <c r="C91" s="91"/>
      <c r="D91" s="90"/>
      <c r="E91" s="90"/>
      <c r="F91" s="76"/>
      <c r="G91" s="76"/>
    </row>
    <row r="92" spans="2:7" hidden="1" x14ac:dyDescent="0.25">
      <c r="B92" s="91"/>
      <c r="C92" s="91"/>
      <c r="D92" s="90"/>
      <c r="E92" s="90"/>
      <c r="F92" s="76"/>
      <c r="G92" s="76"/>
    </row>
    <row r="93" spans="2:7" hidden="1" x14ac:dyDescent="0.25">
      <c r="B93" s="91"/>
      <c r="C93" s="91"/>
      <c r="D93" s="90"/>
      <c r="E93" s="90"/>
      <c r="F93" s="76"/>
      <c r="G93" s="76"/>
    </row>
    <row r="94" spans="2:7" hidden="1" x14ac:dyDescent="0.25">
      <c r="B94" s="91"/>
      <c r="C94" s="91"/>
      <c r="D94" s="90"/>
      <c r="E94" s="90"/>
      <c r="F94" s="76"/>
      <c r="G94" s="76"/>
    </row>
    <row r="95" spans="2:7" hidden="1" x14ac:dyDescent="0.25">
      <c r="B95" s="91"/>
      <c r="C95" s="91"/>
      <c r="D95" s="90"/>
      <c r="E95" s="90"/>
      <c r="F95" s="76"/>
      <c r="G95" s="76"/>
    </row>
    <row r="96" spans="2:7" hidden="1" x14ac:dyDescent="0.25">
      <c r="B96" s="91"/>
      <c r="C96" s="91"/>
      <c r="D96" s="90"/>
      <c r="E96" s="90"/>
      <c r="F96" s="76"/>
      <c r="G96" s="76"/>
    </row>
    <row r="97" spans="2:7" hidden="1" x14ac:dyDescent="0.25">
      <c r="B97" s="91"/>
      <c r="C97" s="91"/>
      <c r="D97" s="90"/>
      <c r="E97" s="90"/>
      <c r="F97" s="76"/>
      <c r="G97" s="76"/>
    </row>
    <row r="98" spans="2:7" hidden="1" x14ac:dyDescent="0.25">
      <c r="B98" s="91"/>
      <c r="C98" s="91"/>
      <c r="D98" s="90"/>
      <c r="E98" s="90"/>
      <c r="F98" s="76"/>
      <c r="G98" s="76"/>
    </row>
    <row r="99" spans="2:7" hidden="1" x14ac:dyDescent="0.25">
      <c r="B99" s="58"/>
      <c r="C99" s="58"/>
      <c r="D99" s="58"/>
      <c r="E99" s="58"/>
      <c r="F99" s="76"/>
      <c r="G99" s="76"/>
    </row>
    <row r="100" spans="2:7" hidden="1" x14ac:dyDescent="0.25">
      <c r="B100" s="58"/>
      <c r="C100" s="58"/>
      <c r="D100" s="58"/>
      <c r="E100" s="58"/>
      <c r="F100" s="76"/>
      <c r="G100" s="76"/>
    </row>
    <row r="101" spans="2:7" x14ac:dyDescent="0.25">
      <c r="B101" s="58"/>
      <c r="C101" s="58"/>
      <c r="D101" s="58"/>
      <c r="E101" s="58"/>
      <c r="F101" s="76"/>
      <c r="G101" s="76"/>
    </row>
  </sheetData>
  <sheetProtection algorithmName="SHA-512" hashValue="AfmOO29uEAUM4uDlxtkX6Gjt2me686JPYdJhCJhZ2QnFfpM33IZqqqvb6JiqRxhLjEWQG4Uda3FL9pqT5WShZA==" saltValue="Bf+xMZSFUiRV9QCKw5iFCQ==" spinCount="100000" sheet="1" objects="1" scenarios="1"/>
  <mergeCells count="3">
    <mergeCell ref="C3:D3"/>
    <mergeCell ref="C5:D5"/>
    <mergeCell ref="B7:B9"/>
  </mergeCells>
  <dataValidations count="1">
    <dataValidation type="list" allowBlank="1" showInputMessage="1" showErrorMessage="1" sqref="C5:D5">
      <formula1>Date</formula1>
    </dataValidation>
  </dataValidations>
  <hyperlinks>
    <hyperlink ref="B1" location="Efnisyfirlit!A1" display="Efnisyfirlit!A1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C3:D3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25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9.85546875" style="11" customWidth="1"/>
    <col min="3" max="18" width="20.7109375" style="11" customWidth="1"/>
    <col min="19" max="19" width="9.140625" style="17" customWidth="1"/>
    <col min="20" max="16384" width="9.140625" style="17" hidden="1"/>
  </cols>
  <sheetData>
    <row r="1" spans="1:19" s="15" customFormat="1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s="15" customFormat="1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s="15" customFormat="1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9" s="15" customFormat="1" x14ac:dyDescent="0.25">
      <c r="A4" s="45"/>
      <c r="B4" s="123"/>
      <c r="C4" s="123"/>
    </row>
    <row r="5" spans="1:19" s="15" customFormat="1" x14ac:dyDescent="0.25">
      <c r="A5" s="45" t="str">
        <f>IF(Efnisyfirlit!$E$2="Íslenska",Item!AM3,Item!AN3)</f>
        <v>Dagsetning</v>
      </c>
      <c r="B5" s="120">
        <v>43738</v>
      </c>
      <c r="C5" s="120"/>
    </row>
    <row r="6" spans="1:19" x14ac:dyDescent="0.25"/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 customFormat="1" ht="90" x14ac:dyDescent="0.25">
      <c r="A8" s="113" t="str">
        <f>IF(Efnisyfirlit!$E$2="Íslenska",Item!K2,Item!J2)</f>
        <v>S.12.01 - Vátryggingaskuld vegna líf- og heilsutrygginga</v>
      </c>
      <c r="B8" s="114"/>
      <c r="C8" s="57" t="str">
        <f>IF(Efnisyfirlit!$E$2="Íslenska",Item!R10,Item!R9)</f>
        <v>Vátrygging með ágóðahlutdeild</v>
      </c>
      <c r="D8" s="112" t="str">
        <f>IF(Efnisyfirlit!$E$2="Íslenska",Item!S10,Item!S9)</f>
        <v>Söfnunarlíftryggingar</v>
      </c>
      <c r="E8" s="112" t="e">
        <f>IF(#REF!="Íslenska",Item!T10,Item!T9)</f>
        <v>#REF!</v>
      </c>
      <c r="F8" s="112" t="e">
        <f>IF(#REF!="Íslenska",Item!U10,Item!U9)</f>
        <v>#REF!</v>
      </c>
      <c r="G8" s="112" t="str">
        <f>IF(Efnisyfirlit!$E$2="Íslenska",Item!V10,Item!V9)</f>
        <v>Aðrar líftryggingar</v>
      </c>
      <c r="H8" s="112" t="e">
        <f>IF(#REF!="Íslenska",Item!W10,Item!W9)</f>
        <v>#REF!</v>
      </c>
      <c r="I8" s="112" t="e">
        <f>IF(#REF!="Íslenska",Item!X10,Item!X9)</f>
        <v>#REF!</v>
      </c>
      <c r="J8" s="57" t="str">
        <f>IF(Efnisyfirlit!$E$2="Íslenska",Item!Y10,Item!Y9)</f>
        <v>Lífrenta í skaðatryggingarsmaningum og sem tengjast öðrum skuldbindingum en heilsutryggingum</v>
      </c>
      <c r="K8" s="57" t="str">
        <f>IF(Efnisyfirlit!$E$2="Íslenska",Item!Z10,Item!Z9)</f>
        <v>Skuldbindingar vegna endurtrygginga líf- og heilsutrygginga (endurtryggingarstarfsemi)</v>
      </c>
      <c r="L8" s="57" t="str">
        <f>IF(Efnisyfirlit!$E$2="Íslenska",Item!AA10,Item!AA9)</f>
        <v>Samtals (Líftryggingar aðrar en heilsutryggingar, þ.m.t söfunarlíftryggingar)</v>
      </c>
      <c r="M8" s="112" t="str">
        <f>IF(Efnisyfirlit!$E$2="Íslenska",Item!AB10,Item!AB9)</f>
        <v>Heilsutryggingar (frumtryggingar)</v>
      </c>
      <c r="N8" s="112" t="e">
        <f>IF(#REF!="Íslenska",Item!AC10,Item!AC9)</f>
        <v>#REF!</v>
      </c>
      <c r="O8" s="112" t="e">
        <f>IF(#REF!="Íslenska",Item!AD10,Item!AD9)</f>
        <v>#REF!</v>
      </c>
      <c r="P8" s="57" t="str">
        <f>IF(Efnisyfirlit!$E$2="Íslenska",Item!AE10,Item!AE9)</f>
        <v>Lífeyrisskuldbindingar vegna heilsutrygginga</v>
      </c>
      <c r="Q8" s="57" t="str">
        <f>IF(Efnisyfirlit!$E$2="Íslenska",Item!AF10,Item!AF9)</f>
        <v>Skuldbindingar vegna endurtrygginga í heilsutryggingum (endurtryggingarstarfsemi)</v>
      </c>
      <c r="R8" s="57" t="str">
        <f>IF(Efnisyfirlit!$E$2="Íslenska",Item!AG10,Item!AG9)</f>
        <v>Samtals (Heilsutryggingar álíkar líftryggingum)</v>
      </c>
      <c r="S8" s="76"/>
    </row>
    <row r="9" spans="1:19" customFormat="1" ht="45" x14ac:dyDescent="0.25">
      <c r="A9" s="115"/>
      <c r="B9" s="116"/>
      <c r="C9" s="59"/>
      <c r="D9" s="57"/>
      <c r="E9" s="57" t="str">
        <f>IF(Efnisyfirlit!$E$2="Íslenska",Item!T12,Item!T11)</f>
        <v>Samningar án valrétts og tryggðrar ávöxtunar</v>
      </c>
      <c r="F9" s="57" t="str">
        <f>IF(Efnisyfirlit!$E$2="Íslenska",Item!U12,Item!U11)</f>
        <v>Samningar með valrétt og tryggðri ávöxtun</v>
      </c>
      <c r="G9" s="57"/>
      <c r="H9" s="57" t="str">
        <f>IF(Efnisyfirlit!$E$2="Íslenska",Item!W12,Item!W11)</f>
        <v>Samningar án valrétts og tryggðrar ávöxtunar</v>
      </c>
      <c r="I9" s="57" t="str">
        <f>IF(Efnisyfirlit!$E$2="Íslenska",Item!X12,Item!X11)</f>
        <v>Samningar með valrétt eða tryggðri ávöxtun</v>
      </c>
      <c r="J9" s="59"/>
      <c r="K9" s="59"/>
      <c r="L9" s="59"/>
      <c r="M9" s="57"/>
      <c r="N9" s="57" t="str">
        <f>IF(Efnisyfirlit!$E$2="Íslenska",Item!AC12,Item!AC11)</f>
        <v>Samningar án valrétts og tryggðrar ávöxtunar</v>
      </c>
      <c r="O9" s="57" t="str">
        <f>IF(Efnisyfirlit!$E$2="Íslenska",Item!AD12,Item!AD11)</f>
        <v>Samningar með valrétt eða tryggðri ávöxtun</v>
      </c>
      <c r="P9" s="59"/>
      <c r="Q9" s="59"/>
      <c r="R9" s="59"/>
      <c r="S9" s="76"/>
    </row>
    <row r="10" spans="1:19" customFormat="1" x14ac:dyDescent="0.25">
      <c r="A10" s="49" t="str">
        <f>IF(Efnisyfirlit!$E$2="Íslenska",Item!K3,Item!J3)</f>
        <v>Liður</v>
      </c>
      <c r="B10" s="49" t="s">
        <v>19</v>
      </c>
      <c r="C10" s="49" t="s">
        <v>86</v>
      </c>
      <c r="D10" s="49" t="s">
        <v>71</v>
      </c>
      <c r="E10" s="49" t="s">
        <v>77</v>
      </c>
      <c r="F10" s="49" t="s">
        <v>75</v>
      </c>
      <c r="G10" s="49" t="s">
        <v>81</v>
      </c>
      <c r="H10" s="49" t="s">
        <v>91</v>
      </c>
      <c r="I10" s="49" t="s">
        <v>90</v>
      </c>
      <c r="J10" s="49" t="s">
        <v>92</v>
      </c>
      <c r="K10" s="49" t="s">
        <v>83</v>
      </c>
      <c r="L10" s="49" t="s">
        <v>80</v>
      </c>
      <c r="M10" s="49" t="s">
        <v>74</v>
      </c>
      <c r="N10" s="49" t="s">
        <v>327</v>
      </c>
      <c r="O10" s="49" t="s">
        <v>328</v>
      </c>
      <c r="P10" s="49" t="s">
        <v>329</v>
      </c>
      <c r="Q10" s="49" t="s">
        <v>73</v>
      </c>
      <c r="R10" s="49" t="s">
        <v>88</v>
      </c>
      <c r="S10" s="76"/>
    </row>
    <row r="11" spans="1:19" customFormat="1" ht="30" x14ac:dyDescent="0.25">
      <c r="A11" s="50" t="str">
        <f>IF(Efnisyfirlit!$E$2="Íslenska",Item!K4,Item!J4)</f>
        <v>Vátryggingaskuld metin á grundvelli markaðsverðs fjármálagerninga</v>
      </c>
      <c r="B11" s="50" t="s">
        <v>106</v>
      </c>
      <c r="C11" s="52">
        <f t="array" ref="C11">IFERROR(INDEX(Lestur!$A$2:$BG$51695,MATCH($B$5&amp;"*s.12*"&amp;IF($B$3=Item!$AP$2,Item!$AO$2,IF($B$3=Item!$AP$3,Item!AO3,$B$3))&amp;$B11,Lestur!$A$2:$A$53022&amp;Lestur!$C$2:$C$53022&amp;Lestur!$B$2:$B$53022&amp;Lestur!$E$2:$E$53022,0),MATCH(C$10,Lestur!$A$1:$BG$1,0)),"")</f>
        <v>0</v>
      </c>
      <c r="D11" s="52">
        <f t="array" ref="D11">IFERROR(INDEX(Lestur!$A$2:$BG$51695,MATCH($B$5&amp;"*s.12*"&amp;IF(IF($B$3=Item!$AP$2,Item!$AO$2,IF($B$3=Item!$AP$3,Item!AO3,$B$3))=Item!$AP$2,Item!$AO$2,IF(IF($B$3=Item!$AP$2,Item!$AO$2,IF($B$3=Item!$AP$3,Item!AO3,$B$3))=Item!$AP$3,Item!AO3,IF($B$3=Item!$AP$2,Item!$AO$2,IF($B$3=Item!$AP$3,Item!AO3,$B$3))))&amp;$B11,Lestur!$A$2:$A$53022&amp;Lestur!$C$2:$C$53022&amp;Lestur!$B$2:$B$53022&amp;Lestur!$E$2:$E$53022,0),MATCH(D$10,Lestur!$A$1:$BG$1,0)),"")</f>
        <v>5798849140.0699997</v>
      </c>
      <c r="E11" s="51"/>
      <c r="F11" s="51"/>
      <c r="G11" s="52">
        <f t="array" ref="G11">IFERROR(INDEX(Lestur!$A$2:$BG$51695,MATCH($B$5&amp;"*s.12*"&amp;IF($B$3=Item!$AP$2,Item!$AO$2,IF($B$3=Item!$AP$3,Item!AO3,$B$3))&amp;$B11,Lestur!$A$2:$A$53022&amp;Lestur!$C$2:$C$53022&amp;Lestur!$B$2:$B$53022&amp;Lestur!$E$2:$E$53022,0),MATCH(G$10,Lestur!$A$1:$BG$1,0)),"")</f>
        <v>0</v>
      </c>
      <c r="H11" s="51"/>
      <c r="I11" s="51"/>
      <c r="J11" s="52">
        <f t="array" ref="J11">IFERROR(INDEX(Lestur!$A$2:$BG$51695,MATCH($B$5&amp;"*s.12*"&amp;IF($B$3=Item!$AP$2,Item!$AO$2,IF($B$3=Item!$AP$3,Item!AO3,$B$3))&amp;$B11,Lestur!$A$2:$A$53022&amp;Lestur!$C$2:$C$53022&amp;Lestur!$B$2:$B$53022&amp;Lestur!$E$2:$E$53022,0),MATCH(J$10,Lestur!$A$1:$BG$1,0)),"")</f>
        <v>0</v>
      </c>
      <c r="K11" s="52">
        <f t="array" ref="K11">IFERROR(INDEX(Lestur!$A$2:$BG$51695,MATCH($B$5&amp;"*s.12*"&amp;IF($B$3=Item!$AP$2,Item!$AO$2,IF($B$3=Item!$AP$3,Item!AO3,$B$3))&amp;$B11,Lestur!$A$2:$A$53022&amp;Lestur!$C$2:$C$53022&amp;Lestur!$B$2:$B$53022&amp;Lestur!$E$2:$E$53022,0),MATCH(K$10,Lestur!$A$1:$BG$1,0)),"")</f>
        <v>0</v>
      </c>
      <c r="L11" s="53">
        <f t="array" ref="L11">IFERROR(INDEX(Lestur!$A$2:$BG$51695,MATCH($B$5&amp;"*s.12*"&amp;IF($B$3=Item!$AP$2,Item!$AO$2,IF($B$3=Item!$AP$3,Item!AO3,$B$3))&amp;$B11,Lestur!$A$2:$A$53022&amp;Lestur!$C$2:$C$53022&amp;Lestur!$B$2:$B$53022&amp;Lestur!$E$2:$E$53022,0),MATCH(L$10,Lestur!$A$1:$BG$1,0)),"")</f>
        <v>5798849140.0699997</v>
      </c>
      <c r="M11" s="52">
        <f t="array" ref="M11">IFERROR(INDEX(Lestur!$A$2:$BG$51695,MATCH($B$5&amp;"*s.12*"&amp;IF($B$3=Item!$AP$2,Item!$AO$2,IF($B$3=Item!$AP$3,Item!AO3,$B$3))&amp;$B11,Lestur!$A$2:$A$53022&amp;Lestur!$C$2:$C$53022&amp;Lestur!$B$2:$B$53022&amp;Lestur!$E$2:$E$53022,0),MATCH(M$10,Lestur!$A$1:$BG$1,0)),"")</f>
        <v>0</v>
      </c>
      <c r="N11" s="51"/>
      <c r="O11" s="51"/>
      <c r="P11" s="52">
        <f t="array" ref="P11">IFERROR(INDEX(Lestur!$A$2:$BG$51695,MATCH($B$5&amp;"*s.12*"&amp;IF($B$3=Item!$AP$2,Item!$AO$2,IF($B$3=Item!$AP$3,Item!AO3,$B$3))&amp;$B11,Lestur!$A$2:$A$53022&amp;Lestur!$C$2:$C$53022&amp;Lestur!$B$2:$B$53022&amp;Lestur!$E$2:$E$53022,0),MATCH(P$10,Lestur!$A$1:$BG$1,0)),"")</f>
        <v>0</v>
      </c>
      <c r="Q11" s="52">
        <f t="array" ref="Q11">IFERROR(INDEX(Lestur!$A$2:$BG$51695,MATCH($B$5&amp;"*s.12*"&amp;IF($B$3=Item!$AP$2,Item!$AO$2,IF($B$3=Item!$AP$3,Item!AO3,$B$3))&amp;$B11,Lestur!$A$2:$A$53022&amp;Lestur!$C$2:$C$53022&amp;Lestur!$B$2:$B$53022&amp;Lestur!$E$2:$E$53022,0),MATCH(Q$10,Lestur!$A$1:$BG$1,0)),"")</f>
        <v>0</v>
      </c>
      <c r="R11" s="53">
        <f t="array" ref="R11">IFERROR(INDEX(Lestur!$A$2:$BG$51695,MATCH($B$5&amp;"*s.12*"&amp;IF($B$3=Item!$AP$2,Item!$AO$2,IF($B$3=Item!$AP$3,Item!AO3,$B$3))&amp;$B11,Lestur!$A$2:$A$53022&amp;Lestur!$C$2:$C$53022&amp;Lestur!$B$2:$B$53022&amp;Lestur!$E$2:$E$53022,0),MATCH(R$10,Lestur!$A$1:$BG$1,0)),"")</f>
        <v>0</v>
      </c>
      <c r="S11" s="76"/>
    </row>
    <row r="12" spans="1:19" customFormat="1" ht="45" x14ac:dyDescent="0.25">
      <c r="A12" s="50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50" t="s">
        <v>240</v>
      </c>
      <c r="C12" s="52">
        <f t="array" ref="C12">IFERROR(INDEX(Lestur!$A$2:$BG$51695,MATCH($B$5&amp;"*s.12*"&amp;IF($B$3=Item!$AP$2,Item!$AO$2,IF($B$3=Item!$AP$3,Item!AO3,$B$3))&amp;$B12,Lestur!$A$2:$A$53022&amp;Lestur!$C$2:$C$53022&amp;Lestur!$B$2:$B$53022&amp;Lestur!$E$2:$E$53022,0),MATCH(C$10,Lestur!$A$1:$BG$1,0)),"")</f>
        <v>0</v>
      </c>
      <c r="D12" s="52">
        <f t="array" ref="D12">IFERROR(INDEX(Lestur!$A$2:$BG$51695,MATCH($B$5&amp;"*s.12*"&amp;IF($B$3=Item!$AP$2,Item!$AO$2,IF($B$3=Item!$AP$3,Item!AO3,$B$3))&amp;$B12,Lestur!$A$2:$A$53022&amp;Lestur!$C$2:$C$53022&amp;Lestur!$B$2:$B$53022&amp;Lestur!$E$2:$E$53022,0),MATCH(D$10,Lestur!$A$1:$BG$1,0)),"")</f>
        <v>0</v>
      </c>
      <c r="E12" s="51"/>
      <c r="F12" s="51"/>
      <c r="G12" s="52">
        <f t="array" ref="G12">IFERROR(INDEX(Lestur!$A$2:$BG$51695,MATCH($B$5&amp;"*s.12*"&amp;IF($B$3=Item!$AP$2,Item!$AO$2,IF($B$3=Item!$AP$3,Item!AO3,$B$3))&amp;$B12,Lestur!$A$2:$A$53022&amp;Lestur!$C$2:$C$53022&amp;Lestur!$B$2:$B$53022&amp;Lestur!$E$2:$E$53022,0),MATCH(G$10,Lestur!$A$1:$BG$1,0)),"")</f>
        <v>0</v>
      </c>
      <c r="H12" s="51"/>
      <c r="I12" s="51"/>
      <c r="J12" s="52">
        <f t="array" ref="J12">IFERROR(INDEX(Lestur!$A$2:$BG$51695,MATCH($B$5&amp;"*s.12*"&amp;IF($B$3=Item!$AP$2,Item!$AO$2,IF($B$3=Item!$AP$3,Item!AO3,$B$3))&amp;$B12,Lestur!$A$2:$A$53022&amp;Lestur!$C$2:$C$53022&amp;Lestur!$B$2:$B$53022&amp;Lestur!$E$2:$E$53022,0),MATCH(J$10,Lestur!$A$1:$BG$1,0)),"")</f>
        <v>0</v>
      </c>
      <c r="K12" s="52">
        <f t="array" ref="K12">IFERROR(INDEX(Lestur!$A$2:$BG$51695,MATCH($B$5&amp;"*s.12*"&amp;IF($B$3=Item!$AP$2,Item!$AO$2,IF($B$3=Item!$AP$3,Item!AO3,$B$3))&amp;$B12,Lestur!$A$2:$A$53022&amp;Lestur!$C$2:$C$53022&amp;Lestur!$B$2:$B$53022&amp;Lestur!$E$2:$E$53022,0),MATCH(K$10,Lestur!$A$1:$BG$1,0)),"")</f>
        <v>0</v>
      </c>
      <c r="L12" s="53">
        <f t="array" ref="L12">IFERROR(INDEX(Lestur!$A$2:$BG$51695,MATCH($B$5&amp;"*s.12*"&amp;IF($B$3=Item!$AP$2,Item!$AO$2,IF($B$3=Item!$AP$3,Item!AO3,$B$3))&amp;$B12,Lestur!$A$2:$A$53022&amp;Lestur!$C$2:$C$53022&amp;Lestur!$B$2:$B$53022&amp;Lestur!$E$2:$E$53022,0),MATCH(L$10,Lestur!$A$1:$BG$1,0)),"")</f>
        <v>0</v>
      </c>
      <c r="M12" s="52">
        <f t="array" ref="M12">IFERROR(INDEX(Lestur!$A$2:$BG$51695,MATCH($B$5&amp;"*s.12*"&amp;IF($B$3=Item!$AP$2,Item!$AO$2,IF($B$3=Item!$AP$3,Item!AO3,$B$3))&amp;$B12,Lestur!$A$2:$A$53022&amp;Lestur!$C$2:$C$53022&amp;Lestur!$B$2:$B$53022&amp;Lestur!$E$2:$E$53022,0),MATCH(M$10,Lestur!$A$1:$BG$1,0)),"")</f>
        <v>0</v>
      </c>
      <c r="N12" s="51"/>
      <c r="O12" s="51"/>
      <c r="P12" s="52">
        <f t="array" ref="P12">IFERROR(INDEX(Lestur!$A$2:$BG$51695,MATCH($B$5&amp;"*s.12*"&amp;IF($B$3=Item!$AP$2,Item!$AO$2,IF($B$3=Item!$AP$3,Item!AO3,$B$3))&amp;$B12,Lestur!$A$2:$A$53022&amp;Lestur!$C$2:$C$53022&amp;Lestur!$B$2:$B$53022&amp;Lestur!$E$2:$E$53022,0),MATCH(P$10,Lestur!$A$1:$BG$1,0)),"")</f>
        <v>0</v>
      </c>
      <c r="Q12" s="52">
        <f t="array" ref="Q12">IFERROR(INDEX(Lestur!$A$2:$BG$51695,MATCH($B$5&amp;"*s.12*"&amp;IF($B$3=Item!$AP$2,Item!$AO$2,IF($B$3=Item!$AP$3,Item!AO3,$B$3))&amp;$B12,Lestur!$A$2:$A$53022&amp;Lestur!$C$2:$C$53022&amp;Lestur!$B$2:$B$53022&amp;Lestur!$E$2:$E$53022,0),MATCH(Q$10,Lestur!$A$1:$BG$1,0)),"")</f>
        <v>0</v>
      </c>
      <c r="R12" s="53">
        <f t="array" ref="R12">IFERROR(INDEX(Lestur!$A$2:$BG$51695,MATCH($B$5&amp;"*s.12*"&amp;IF($B$3=Item!$AP$2,Item!$AO$2,IF($B$3=Item!$AP$3,Item!AO3,$B$3))&amp;$B12,Lestur!$A$2:$A$53022&amp;Lestur!$C$2:$C$53022&amp;Lestur!$B$2:$B$53022&amp;Lestur!$E$2:$E$53022,0),MATCH(R$10,Lestur!$A$1:$BG$1,0)),"")</f>
        <v>0</v>
      </c>
      <c r="S12" s="76"/>
    </row>
    <row r="13" spans="1:19" customFormat="1" x14ac:dyDescent="0.25">
      <c r="A13" s="50" t="str">
        <f>IF(Efnisyfirlit!$E$2="Íslenska",Item!K6,Item!J6)</f>
        <v>Vátryggingaskuld reiknuð sem samtala besta mats og áhættuálags</v>
      </c>
      <c r="B13" s="50"/>
      <c r="C13" s="51" t="str">
        <f t="array" ref="C13">IFERROR(INDEX(Lestur!$A$2:$BG$51695,MATCH($B$5&amp;"*s.12*"&amp;IF($B$3=Item!$AP$2,Item!$AO$2,IF($B$3=Item!$AP$3,Item!AO3,$B$3))&amp;$B13,Lestur!$A$2:$A$53022&amp;Lestur!$C$2:$C$53022&amp;Lestur!$B$2:$B$53022&amp;Lestur!$E$2:$E$53022,0),MATCH(C$10,Lestur!$A$1:$BG$1,0)),"")</f>
        <v/>
      </c>
      <c r="D13" s="51"/>
      <c r="E13" s="51"/>
      <c r="F13" s="51"/>
      <c r="G13" s="51"/>
      <c r="H13" s="51"/>
      <c r="I13" s="51"/>
      <c r="J13" s="51" t="str">
        <f t="array" ref="J13">IFERROR(INDEX(Lestur!$A$2:$BG$51695,MATCH($B$5&amp;"*s.12*"&amp;IF($B$3=Item!$AP$2,Item!$AO$2,IF($B$3=Item!$AP$3,Item!AO3,$B$3))&amp;$B13,Lestur!$A$2:$A$53022&amp;Lestur!$C$2:$C$53022&amp;Lestur!$B$2:$B$53022&amp;Lestur!$E$2:$E$53022,0),MATCH(J$10,Lestur!$A$1:$BG$1,0)),"")</f>
        <v/>
      </c>
      <c r="K13" s="51" t="str">
        <f t="array" ref="K13">IFERROR(INDEX(Lestur!$A$2:$BG$51695,MATCH($B$5&amp;"*s.12*"&amp;IF($B$3=Item!$AP$2,Item!$AO$2,IF($B$3=Item!$AP$3,Item!AO3,$B$3))&amp;$B13,Lestur!$A$2:$A$53022&amp;Lestur!$C$2:$C$53022&amp;Lestur!$B$2:$B$53022&amp;Lestur!$E$2:$E$53022,0),MATCH(K$10,Lestur!$A$1:$BG$1,0)),"")</f>
        <v/>
      </c>
      <c r="L13" s="51" t="str">
        <f t="array" ref="L13">IFERROR(INDEX(Lestur!$A$2:$BG$51695,MATCH($B$5&amp;"*s.12*"&amp;IF($B$3=Item!$AP$2,Item!$AO$2,IF($B$3=Item!$AP$3,Item!AO3,$B$3))&amp;$B13,Lestur!$A$2:$A$53022&amp;Lestur!$C$2:$C$53022&amp;Lestur!$B$2:$B$53022&amp;Lestur!$E$2:$E$53022,0),MATCH(L$10,Lestur!$A$1:$BG$1,0)),"")</f>
        <v/>
      </c>
      <c r="M13" s="51" t="str">
        <f t="array" ref="M13">IFERROR(INDEX(Lestur!$A$2:$BG$51695,MATCH($B$5&amp;"*s.12*"&amp;IF($B$3=Item!$AP$2,Item!$AO$2,IF($B$3=Item!$AP$3,Item!AO3,$B$3))&amp;$B13,Lestur!$A$2:$A$53022&amp;Lestur!$C$2:$C$53022&amp;Lestur!$B$2:$B$53022&amp;Lestur!$E$2:$E$53022,0),MATCH(M$10,Lestur!$A$1:$BG$1,0)),"")</f>
        <v/>
      </c>
      <c r="N13" s="51"/>
      <c r="O13" s="51"/>
      <c r="P13" s="51" t="str">
        <f t="array" ref="P13">IFERROR(INDEX(Lestur!$A$2:$BG$51695,MATCH($B$5&amp;"*s.12*"&amp;IF($B$3=Item!$AP$2,Item!$AO$2,IF($B$3=Item!$AP$3,Item!AO3,$B$3))&amp;$B13,Lestur!$A$2:$A$53022&amp;Lestur!$C$2:$C$53022&amp;Lestur!$B$2:$B$53022&amp;Lestur!$E$2:$E$53022,0),MATCH(P$10,Lestur!$A$1:$BG$1,0)),"")</f>
        <v/>
      </c>
      <c r="Q13" s="51" t="str">
        <f t="array" ref="Q13">IFERROR(INDEX(Lestur!$A$2:$BG$51695,MATCH($B$5&amp;"*s.12*"&amp;IF($B$3=Item!$AP$2,Item!$AO$2,IF($B$3=Item!$AP$3,Item!AO3,$B$3))&amp;$B13,Lestur!$A$2:$A$53022&amp;Lestur!$C$2:$C$53022&amp;Lestur!$B$2:$B$53022&amp;Lestur!$E$2:$E$53022,0),MATCH(Q$10,Lestur!$A$1:$BG$1,0)),"")</f>
        <v/>
      </c>
      <c r="R13" s="51" t="str">
        <f t="array" ref="R13">IFERROR(INDEX(Lestur!$A$2:$BG$51695,MATCH($B$5&amp;"*s.12*"&amp;IF($B$3=Item!$AP$2,Item!$AO$2,IF($B$3=Item!$AP$3,Item!AO3,$B$3))&amp;$B13,Lestur!$A$2:$A$53022&amp;Lestur!$C$2:$C$53022&amp;Lestur!$B$2:$B$53022&amp;Lestur!$E$2:$E$53022,0),MATCH(R$10,Lestur!$A$1:$BG$1,0)),"")</f>
        <v/>
      </c>
      <c r="S13" s="76"/>
    </row>
    <row r="14" spans="1:19" customFormat="1" x14ac:dyDescent="0.25">
      <c r="A14" s="50" t="str">
        <f>IF(Efnisyfirlit!$E$2="Íslenska",Item!K7,Item!J7)</f>
        <v xml:space="preserve">    Besta mat</v>
      </c>
      <c r="B14" s="50"/>
      <c r="C14" s="51" t="str">
        <f t="array" ref="C14">IFERROR(INDEX(Lestur!$A$2:$BG$51695,MATCH($B$5&amp;"*s.12*"&amp;IF($B$3=Item!$AP$2,Item!$AO$2,IF($B$3=Item!$AP$3,Item!AO3,$B$3))&amp;$B14,Lestur!$A$2:$A$53022&amp;Lestur!$C$2:$C$53022&amp;Lestur!$B$2:$B$53022&amp;Lestur!$E$2:$E$53022,0),MATCH(C$10,Lestur!$A$1:$BG$1,0)),"")</f>
        <v/>
      </c>
      <c r="D14" s="51"/>
      <c r="E14" s="51" t="str">
        <f t="array" ref="E14">IFERROR(INDEX(Lestur!$A$2:$BG$51695,MATCH($B$5&amp;"*s.12*"&amp;IF($B$3=Item!$AP$2,Item!$AO$2,IF($B$3=Item!$AP$3,Item!AO3,$B$3))&amp;$B14,Lestur!$A$2:$A$53022&amp;Lestur!$C$2:$C$53022&amp;Lestur!$B$2:$B$53022&amp;Lestur!$E$2:$E$53022,0),MATCH(E$10,Lestur!$A$1:$BG$1,0)),"")</f>
        <v/>
      </c>
      <c r="F14" s="51" t="str">
        <f t="array" ref="F14">IFERROR(INDEX(Lestur!$A$2:$BG$51695,MATCH($B$5&amp;"*s.12*"&amp;IF($B$3=Item!$AP$2,Item!$AO$2,IF($B$3=Item!$AP$3,Item!AO3,$B$3))&amp;$B14,Lestur!$A$2:$A$53022&amp;Lestur!$C$2:$C$53022&amp;Lestur!$B$2:$B$53022&amp;Lestur!$E$2:$E$53022,0),MATCH(F$10,Lestur!$A$1:$BG$1,0)),"")</f>
        <v/>
      </c>
      <c r="G14" s="51"/>
      <c r="H14" s="51" t="str">
        <f t="array" ref="H14">IFERROR(INDEX(Lestur!$A$2:$BG$51695,MATCH($B$5&amp;"*s.12*"&amp;IF($B$3=Item!$AP$2,Item!$AO$2,IF($B$3=Item!$AP$3,Item!AO3,$B$3))&amp;$B14,Lestur!$A$2:$A$53022&amp;Lestur!$C$2:$C$53022&amp;Lestur!$B$2:$B$53022&amp;Lestur!$E$2:$E$53022,0),MATCH(H$10,Lestur!$A$1:$BG$1,0)),"")</f>
        <v/>
      </c>
      <c r="I14" s="51" t="str">
        <f t="array" ref="I14">IFERROR(INDEX(Lestur!$A$2:$BG$51695,MATCH($B$5&amp;"*s.12*"&amp;IF($B$3=Item!$AP$2,Item!$AO$2,IF($B$3=Item!$AP$3,Item!AO3,$B$3))&amp;$B14,Lestur!$A$2:$A$53022&amp;Lestur!$C$2:$C$53022&amp;Lestur!$B$2:$B$53022&amp;Lestur!$E$2:$E$53022,0),MATCH(I$10,Lestur!$A$1:$BG$1,0)),"")</f>
        <v/>
      </c>
      <c r="J14" s="51" t="str">
        <f t="array" ref="J14">IFERROR(INDEX(Lestur!$A$2:$BG$51695,MATCH($B$5&amp;"*s.12*"&amp;IF($B$3=Item!$AP$2,Item!$AO$2,IF($B$3=Item!$AP$3,Item!AO3,$B$3))&amp;$B14,Lestur!$A$2:$A$53022&amp;Lestur!$C$2:$C$53022&amp;Lestur!$B$2:$B$53022&amp;Lestur!$E$2:$E$53022,0),MATCH(J$10,Lestur!$A$1:$BG$1,0)),"")</f>
        <v/>
      </c>
      <c r="K14" s="51" t="str">
        <f t="array" ref="K14">IFERROR(INDEX(Lestur!$A$2:$BG$51695,MATCH($B$5&amp;"*s.12*"&amp;IF($B$3=Item!$AP$2,Item!$AO$2,IF($B$3=Item!$AP$3,Item!AO3,$B$3))&amp;$B14,Lestur!$A$2:$A$53022&amp;Lestur!$C$2:$C$53022&amp;Lestur!$B$2:$B$53022&amp;Lestur!$E$2:$E$53022,0),MATCH(K$10,Lestur!$A$1:$BG$1,0)),"")</f>
        <v/>
      </c>
      <c r="L14" s="51" t="str">
        <f t="array" ref="L14">IFERROR(INDEX(Lestur!$A$2:$BG$51695,MATCH($B$5&amp;"*s.12*"&amp;IF($B$3=Item!$AP$2,Item!$AO$2,IF($B$3=Item!$AP$3,Item!AO3,$B$3))&amp;$B14,Lestur!$A$2:$A$53022&amp;Lestur!$C$2:$C$53022&amp;Lestur!$B$2:$B$53022&amp;Lestur!$E$2:$E$53022,0),MATCH(L$10,Lestur!$A$1:$BG$1,0)),"")</f>
        <v/>
      </c>
      <c r="M14" s="51"/>
      <c r="N14" s="51"/>
      <c r="O14" s="51"/>
      <c r="P14" s="51" t="str">
        <f t="array" ref="P14">IFERROR(INDEX(Lestur!$A$2:$BG$51695,MATCH($B$5&amp;"*s.12*"&amp;IF($B$3=Item!$AP$2,Item!$AO$2,IF($B$3=Item!$AP$3,Item!AO3,$B$3))&amp;$B14,Lestur!$A$2:$A$53022&amp;Lestur!$C$2:$C$53022&amp;Lestur!$B$2:$B$53022&amp;Lestur!$E$2:$E$53022,0),MATCH(P$10,Lestur!$A$1:$BG$1,0)),"")</f>
        <v/>
      </c>
      <c r="Q14" s="51" t="str">
        <f t="array" ref="Q14">IFERROR(INDEX(Lestur!$A$2:$BG$51695,MATCH($B$5&amp;"*s.12*"&amp;IF($B$3=Item!$AP$2,Item!$AO$2,IF($B$3=Item!$AP$3,Item!AO3,$B$3))&amp;$B14,Lestur!$A$2:$A$53022&amp;Lestur!$C$2:$C$53022&amp;Lestur!$B$2:$B$53022&amp;Lestur!$E$2:$E$53022,0),MATCH(Q$10,Lestur!$A$1:$BG$1,0)),"")</f>
        <v/>
      </c>
      <c r="R14" s="51" t="str">
        <f t="array" ref="R14">IFERROR(INDEX(Lestur!$A$2:$BG$51695,MATCH($B$5&amp;"*s.12*"&amp;IF($B$3=Item!$AP$2,Item!$AO$2,IF($B$3=Item!$AP$3,Item!AO3,$B$3))&amp;$B14,Lestur!$A$2:$A$53022&amp;Lestur!$C$2:$C$53022&amp;Lestur!$B$2:$B$53022&amp;Lestur!$E$2:$E$53022,0),MATCH(R$10,Lestur!$A$1:$BG$1,0)),"")</f>
        <v/>
      </c>
      <c r="S14" s="76"/>
    </row>
    <row r="15" spans="1:19" customFormat="1" x14ac:dyDescent="0.25">
      <c r="A15" s="50" t="str">
        <f>IF(Efnisyfirlit!$E$2="Íslenska",Item!K8,Item!J8)</f>
        <v xml:space="preserve">        Brúttó besta mat</v>
      </c>
      <c r="B15" s="50" t="s">
        <v>241</v>
      </c>
      <c r="C15" s="52">
        <f t="array" ref="C15">IFERROR(INDEX(Lestur!$A$2:$BG$51695,MATCH($B$5&amp;"*s.12*"&amp;IF($B$3=Item!$AP$2,Item!$AO$2,IF($B$3=Item!$AP$3,Item!AO3,$B$3))&amp;$B15,Lestur!$A$2:$A$53022&amp;Lestur!$C$2:$C$53022&amp;Lestur!$B$2:$B$53022&amp;Lestur!$E$2:$E$53022,0),MATCH(C$10,Lestur!$A$1:$BG$1,0)),"")</f>
        <v>0</v>
      </c>
      <c r="D15" s="51"/>
      <c r="E15" s="52">
        <f t="array" ref="E15">IFERROR(INDEX(Lestur!$A$2:$BG$51695,MATCH($B$5&amp;"*s.12*"&amp;IF($B$3=Item!$AP$2,Item!$AO$2,IF($B$3=Item!$AP$3,Item!AO3,$B$3))&amp;$B15,Lestur!$A$2:$A$53022&amp;Lestur!$C$2:$C$53022&amp;Lestur!$B$2:$B$53022&amp;Lestur!$E$2:$E$53022,0),MATCH(E$10,Lestur!$A$1:$BG$1,0)),"")</f>
        <v>1013127368</v>
      </c>
      <c r="F15" s="52">
        <f t="array" ref="F15">IFERROR(INDEX(Lestur!$A$2:$BG$51695,MATCH($B$5&amp;"*s.12*"&amp;IF($B$3=Item!$AP$2,Item!$AO$2,IF($B$3=Item!$AP$3,Item!AO3,$B$3))&amp;$B15,Lestur!$A$2:$A$53022&amp;Lestur!$C$2:$C$53022&amp;Lestur!$B$2:$B$53022&amp;Lestur!$E$2:$E$53022,0),MATCH(F$10,Lestur!$A$1:$BG$1,0)),"")</f>
        <v>0</v>
      </c>
      <c r="G15" s="51"/>
      <c r="H15" s="52">
        <f t="array" ref="H15">IFERROR(INDEX(Lestur!$A$2:$BG$51695,MATCH($B$5&amp;"*s.12*"&amp;IF($B$3=Item!$AP$2,Item!$AO$2,IF($B$3=Item!$AP$3,Item!AO3,$B$3))&amp;$B15,Lestur!$A$2:$A$53022&amp;Lestur!$C$2:$C$53022&amp;Lestur!$B$2:$B$53022&amp;Lestur!$E$2:$E$53022,0),MATCH(H$10,Lestur!$A$1:$BG$1,0)),"")</f>
        <v>1643345865.3900001</v>
      </c>
      <c r="I15" s="52">
        <f t="array" ref="I15">IFERROR(INDEX(Lestur!$A$2:$BG$51695,MATCH($B$5&amp;"*s.12*"&amp;IF($B$3=Item!$AP$2,Item!$AO$2,IF($B$3=Item!$AP$3,Item!AO3,$B$3))&amp;$B15,Lestur!$A$2:$A$53022&amp;Lestur!$C$2:$C$53022&amp;Lestur!$B$2:$B$53022&amp;Lestur!$E$2:$E$53022,0),MATCH(I$10,Lestur!$A$1:$BG$1,0)),"")</f>
        <v>0</v>
      </c>
      <c r="J15" s="52">
        <f t="array" ref="J15">IFERROR(INDEX(Lestur!$A$2:$BG$51695,MATCH($B$5&amp;"*s.12*"&amp;IF($B$3=Item!$AP$2,Item!$AO$2,IF($B$3=Item!$AP$3,Item!AO3,$B$3))&amp;$B15,Lestur!$A$2:$A$53022&amp;Lestur!$C$2:$C$53022&amp;Lestur!$B$2:$B$53022&amp;Lestur!$E$2:$E$53022,0),MATCH(J$10,Lestur!$A$1:$BG$1,0)),"")</f>
        <v>0</v>
      </c>
      <c r="K15" s="52">
        <f t="array" ref="K15">IFERROR(INDEX(Lestur!$A$2:$BG$51695,MATCH($B$5&amp;"*s.12*"&amp;IF($B$3=Item!$AP$2,Item!$AO$2,IF($B$3=Item!$AP$3,Item!AO3,$B$3))&amp;$B15,Lestur!$A$2:$A$53022&amp;Lestur!$C$2:$C$53022&amp;Lestur!$B$2:$B$53022&amp;Lestur!$E$2:$E$53022,0),MATCH(K$10,Lestur!$A$1:$BG$1,0)),"")</f>
        <v>0</v>
      </c>
      <c r="L15" s="53">
        <f t="array" ref="L15">IFERROR(INDEX(Lestur!$A$2:$BG$51695,MATCH($B$5&amp;"*s.12*"&amp;IF($B$3=Item!$AP$2,Item!$AO$2,IF($B$3=Item!$AP$3,Item!AO3,$B$3))&amp;$B15,Lestur!$A$2:$A$53022&amp;Lestur!$C$2:$C$53022&amp;Lestur!$B$2:$B$53022&amp;Lestur!$E$2:$E$53022,0),MATCH(L$10,Lestur!$A$1:$BG$1,0)),"")</f>
        <v>2656473233.3899999</v>
      </c>
      <c r="M15" s="51"/>
      <c r="N15" s="52">
        <f t="array" ref="N15">IFERROR(INDEX(Lestur!$A$2:$BG$51695,MATCH($B$5&amp;"*s.12*"&amp;IF($B$3=Item!$AP$2,Item!$AO$2,IF($B$3=Item!$AP$3,Item!AO3,$B$3))&amp;$B15,Lestur!$A$2:$A$53022&amp;Lestur!$C$2:$C$53022&amp;Lestur!$B$2:$B$53022&amp;Lestur!$E$2:$E$53022,0),MATCH(N$10,Lestur!$A$1:$BG$1,0)),"")</f>
        <v>2972695005.8000002</v>
      </c>
      <c r="O15" s="52">
        <f t="array" ref="O15">IFERROR(INDEX(Lestur!$A$2:$BG$51695,MATCH($B$5&amp;"*s.12*"&amp;IF($B$3=Item!$AP$2,Item!$AO$2,IF($B$3=Item!$AP$3,Item!AO3,$B$3))&amp;$B15,Lestur!$A$2:$A$53022&amp;Lestur!$C$2:$C$53022&amp;Lestur!$B$2:$B$53022&amp;Lestur!$E$2:$E$53022,0),MATCH(O$10,Lestur!$A$1:$BG$1,0)),"")</f>
        <v>0</v>
      </c>
      <c r="P15" s="52">
        <f t="array" ref="P15">IFERROR(INDEX(Lestur!$A$2:$BG$51695,MATCH($B$5&amp;"*s.12*"&amp;IF($B$3=Item!$AP$2,Item!$AO$2,IF($B$3=Item!$AP$3,Item!AO3,$B$3))&amp;$B15,Lestur!$A$2:$A$53022&amp;Lestur!$C$2:$C$53022&amp;Lestur!$B$2:$B$53022&amp;Lestur!$E$2:$E$53022,0),MATCH(P$10,Lestur!$A$1:$BG$1,0)),"")</f>
        <v>0</v>
      </c>
      <c r="Q15" s="52">
        <f t="array" ref="Q15">IFERROR(INDEX(Lestur!$A$2:$BG$51695,MATCH($B$5&amp;"*s.12*"&amp;IF($B$3=Item!$AP$2,Item!$AO$2,IF($B$3=Item!$AP$3,Item!AO3,$B$3))&amp;$B15,Lestur!$A$2:$A$53022&amp;Lestur!$C$2:$C$53022&amp;Lestur!$B$2:$B$53022&amp;Lestur!$E$2:$E$53022,0),MATCH(Q$10,Lestur!$A$1:$BG$1,0)),"")</f>
        <v>0</v>
      </c>
      <c r="R15" s="53">
        <f t="array" ref="R15">IFERROR(INDEX(Lestur!$A$2:$BG$51695,MATCH($B$5&amp;"*s.12*"&amp;IF($B$3=Item!$AP$2,Item!$AO$2,IF($B$3=Item!$AP$3,Item!AO3,$B$3))&amp;$B15,Lestur!$A$2:$A$53022&amp;Lestur!$C$2:$C$53022&amp;Lestur!$B$2:$B$53022&amp;Lestur!$E$2:$E$53022,0),MATCH(R$10,Lestur!$A$1:$BG$1,0)),"")</f>
        <v>2972695005.8000002</v>
      </c>
      <c r="S15" s="76"/>
    </row>
    <row r="16" spans="1:19" customFormat="1" ht="30" x14ac:dyDescent="0.25">
      <c r="A16" s="50" t="str">
        <f>IF(Efnisyfirlit!$E$2="Íslenska",Item!K9,Item!J9)</f>
        <v xml:space="preserve">        Hlutur endurtrygginga og félaga með sérstakan tilgang  að frádreginni aðlögun vegna mótaðilaáhættu endurtryggjenda</v>
      </c>
      <c r="B16" s="50" t="s">
        <v>246</v>
      </c>
      <c r="C16" s="52">
        <f t="array" ref="C16">IFERROR(INDEX(Lestur!$A$2:$BG$51695,MATCH($B$5&amp;"*s.12*"&amp;IF($B$3=Item!$AP$2,Item!$AO$2,IF($B$3=Item!$AP$3,Item!AO3,$B$3))&amp;$B16,Lestur!$A$2:$A$53022&amp;Lestur!$C$2:$C$53022&amp;Lestur!$B$2:$B$53022&amp;Lestur!$E$2:$E$53022,0),MATCH(C$10,Lestur!$A$1:$BG$1,0)),"")</f>
        <v>0</v>
      </c>
      <c r="D16" s="51"/>
      <c r="E16" s="52">
        <f t="array" ref="E16">IFERROR(INDEX(Lestur!$A$2:$BG$51695,MATCH($B$5&amp;"*s.12*"&amp;IF($B$3=Item!$AP$2,Item!$AO$2,IF($B$3=Item!$AP$3,Item!AO3,$B$3))&amp;$B16,Lestur!$A$2:$A$53022&amp;Lestur!$C$2:$C$53022&amp;Lestur!$B$2:$B$53022&amp;Lestur!$E$2:$E$53022,0),MATCH(E$10,Lestur!$A$1:$BG$1,0)),"")</f>
        <v>0</v>
      </c>
      <c r="F16" s="52">
        <f t="array" ref="F16">IFERROR(INDEX(Lestur!$A$2:$BG$51695,MATCH($B$5&amp;"*s.12*"&amp;IF($B$3=Item!$AP$2,Item!$AO$2,IF($B$3=Item!$AP$3,Item!AO3,$B$3))&amp;$B16,Lestur!$A$2:$A$53022&amp;Lestur!$C$2:$C$53022&amp;Lestur!$B$2:$B$53022&amp;Lestur!$E$2:$E$53022,0),MATCH(F$10,Lestur!$A$1:$BG$1,0)),"")</f>
        <v>0</v>
      </c>
      <c r="G16" s="51"/>
      <c r="H16" s="52">
        <f t="array" ref="H16">IFERROR(INDEX(Lestur!$A$2:$BG$51695,MATCH($B$5&amp;"*s.12*"&amp;IF($B$3=Item!$AP$2,Item!$AO$2,IF($B$3=Item!$AP$3,Item!AO3,$B$3))&amp;$B16,Lestur!$A$2:$A$53022&amp;Lestur!$C$2:$C$53022&amp;Lestur!$B$2:$B$53022&amp;Lestur!$E$2:$E$53022,0),MATCH(H$10,Lestur!$A$1:$BG$1,0)),"")</f>
        <v>162516579</v>
      </c>
      <c r="I16" s="52">
        <f t="array" ref="I16">IFERROR(INDEX(Lestur!$A$2:$BG$51695,MATCH($B$5&amp;"*s.12*"&amp;IF($B$3=Item!$AP$2,Item!$AO$2,IF($B$3=Item!$AP$3,Item!AO3,$B$3))&amp;$B16,Lestur!$A$2:$A$53022&amp;Lestur!$C$2:$C$53022&amp;Lestur!$B$2:$B$53022&amp;Lestur!$E$2:$E$53022,0),MATCH(I$10,Lestur!$A$1:$BG$1,0)),"")</f>
        <v>0</v>
      </c>
      <c r="J16" s="52">
        <f t="array" ref="J16">IFERROR(INDEX(Lestur!$A$2:$BG$51695,MATCH($B$5&amp;"*s.12*"&amp;IF($B$3=Item!$AP$2,Item!$AO$2,IF($B$3=Item!$AP$3,Item!AO3,$B$3))&amp;$B16,Lestur!$A$2:$A$53022&amp;Lestur!$C$2:$C$53022&amp;Lestur!$B$2:$B$53022&amp;Lestur!$E$2:$E$53022,0),MATCH(J$10,Lestur!$A$1:$BG$1,0)),"")</f>
        <v>0</v>
      </c>
      <c r="K16" s="52">
        <f t="array" ref="K16">IFERROR(INDEX(Lestur!$A$2:$BG$51695,MATCH($B$5&amp;"*s.12*"&amp;IF($B$3=Item!$AP$2,Item!$AO$2,IF($B$3=Item!$AP$3,Item!AO3,$B$3))&amp;$B16,Lestur!$A$2:$A$53022&amp;Lestur!$C$2:$C$53022&amp;Lestur!$B$2:$B$53022&amp;Lestur!$E$2:$E$53022,0),MATCH(K$10,Lestur!$A$1:$BG$1,0)),"")</f>
        <v>0</v>
      </c>
      <c r="L16" s="53">
        <f t="array" ref="L16">IFERROR(INDEX(Lestur!$A$2:$BG$51695,MATCH($B$5&amp;"*s.12*"&amp;IF($B$3=Item!$AP$2,Item!$AO$2,IF($B$3=Item!$AP$3,Item!AO3,$B$3))&amp;$B16,Lestur!$A$2:$A$53022&amp;Lestur!$C$2:$C$53022&amp;Lestur!$B$2:$B$53022&amp;Lestur!$E$2:$E$53022,0),MATCH(L$10,Lestur!$A$1:$BG$1,0)),"")</f>
        <v>162516579</v>
      </c>
      <c r="M16" s="51"/>
      <c r="N16" s="52">
        <f t="array" ref="N16">IFERROR(INDEX(Lestur!$A$2:$BG$51695,MATCH($B$5&amp;"*s.12*"&amp;IF($B$3=Item!$AP$2,Item!$AO$2,IF($B$3=Item!$AP$3,Item!AO3,$B$3))&amp;$B16,Lestur!$A$2:$A$53022&amp;Lestur!$C$2:$C$53022&amp;Lestur!$B$2:$B$53022&amp;Lestur!$E$2:$E$53022,0),MATCH(N$10,Lestur!$A$1:$BG$1,0)),"")</f>
        <v>555577389</v>
      </c>
      <c r="O16" s="52">
        <f t="array" ref="O16">IFERROR(INDEX(Lestur!$A$2:$BG$51695,MATCH($B$5&amp;"*s.12*"&amp;IF($B$3=Item!$AP$2,Item!$AO$2,IF($B$3=Item!$AP$3,Item!AO3,$B$3))&amp;$B16,Lestur!$A$2:$A$53022&amp;Lestur!$C$2:$C$53022&amp;Lestur!$B$2:$B$53022&amp;Lestur!$E$2:$E$53022,0),MATCH(O$10,Lestur!$A$1:$BG$1,0)),"")</f>
        <v>0</v>
      </c>
      <c r="P16" s="52">
        <f t="array" ref="P16">IFERROR(INDEX(Lestur!$A$2:$BG$51695,MATCH($B$5&amp;"*s.12*"&amp;IF($B$3=Item!$AP$2,Item!$AO$2,IF($B$3=Item!$AP$3,Item!AO3,$B$3))&amp;$B16,Lestur!$A$2:$A$53022&amp;Lestur!$C$2:$C$53022&amp;Lestur!$B$2:$B$53022&amp;Lestur!$E$2:$E$53022,0),MATCH(P$10,Lestur!$A$1:$BG$1,0)),"")</f>
        <v>0</v>
      </c>
      <c r="Q16" s="52">
        <f t="array" ref="Q16">IFERROR(INDEX(Lestur!$A$2:$BG$51695,MATCH($B$5&amp;"*s.12*"&amp;IF($B$3=Item!$AP$2,Item!$AO$2,IF($B$3=Item!$AP$3,Item!AO3,$B$3))&amp;$B16,Lestur!$A$2:$A$53022&amp;Lestur!$C$2:$C$53022&amp;Lestur!$B$2:$B$53022&amp;Lestur!$E$2:$E$53022,0),MATCH(Q$10,Lestur!$A$1:$BG$1,0)),"")</f>
        <v>0</v>
      </c>
      <c r="R16" s="53">
        <f t="array" ref="R16">IFERROR(INDEX(Lestur!$A$2:$BG$51695,MATCH($B$5&amp;"*s.12*"&amp;IF($B$3=Item!$AP$2,Item!$AO$2,IF($B$3=Item!$AP$3,Item!AO3,$B$3))&amp;$B16,Lestur!$A$2:$A$53022&amp;Lestur!$C$2:$C$53022&amp;Lestur!$B$2:$B$53022&amp;Lestur!$E$2:$E$53022,0),MATCH(R$10,Lestur!$A$1:$BG$1,0)),"")</f>
        <v>555577389</v>
      </c>
      <c r="S16" s="76"/>
    </row>
    <row r="17" spans="1:19" customFormat="1" ht="30" x14ac:dyDescent="0.25">
      <c r="A17" s="50" t="str">
        <f>IF(Efnisyfirlit!$E$2="Íslenska",Item!K10,Item!J10)</f>
        <v xml:space="preserve">        Besta mat að frádregnum hlut endurtrygginga og félaga með sérstakan tilgang - samtals</v>
      </c>
      <c r="B17" s="50" t="s">
        <v>247</v>
      </c>
      <c r="C17" s="53">
        <f t="array" ref="C17">IFERROR(INDEX(Lestur!$A$2:$BG$51695,MATCH($B$5&amp;"*s.12*"&amp;IF($B$3=Item!$AP$2,Item!$AO$2,IF($B$3=Item!$AP$3,Item!AO3,$B$3))&amp;$B17,Lestur!$A$2:$A$53022&amp;Lestur!$C$2:$C$53022&amp;Lestur!$B$2:$B$53022&amp;Lestur!$E$2:$E$53022,0),MATCH(C$10,Lestur!$A$1:$BG$1,0)),"")</f>
        <v>0</v>
      </c>
      <c r="D17" s="51"/>
      <c r="E17" s="53">
        <f t="array" ref="E17">IFERROR(INDEX(Lestur!$A$2:$BG$51695,MATCH($B$5&amp;"*s.12*"&amp;IF($B$3=Item!$AP$2,Item!$AO$2,IF($B$3=Item!$AP$3,Item!AO3,$B$3))&amp;$B17,Lestur!$A$2:$A$53022&amp;Lestur!$C$2:$C$53022&amp;Lestur!$B$2:$B$53022&amp;Lestur!$E$2:$E$53022,0),MATCH(E$10,Lestur!$A$1:$BG$1,0)),"")</f>
        <v>1013127368</v>
      </c>
      <c r="F17" s="53">
        <f t="array" ref="F17">IFERROR(INDEX(Lestur!$A$2:$BG$51695,MATCH($B$5&amp;"*s.12*"&amp;IF($B$3=Item!$AP$2,Item!$AO$2,IF($B$3=Item!$AP$3,Item!AO3,$B$3))&amp;$B17,Lestur!$A$2:$A$53022&amp;Lestur!$C$2:$C$53022&amp;Lestur!$B$2:$B$53022&amp;Lestur!$E$2:$E$53022,0),MATCH(F$10,Lestur!$A$1:$BG$1,0)),"")</f>
        <v>0</v>
      </c>
      <c r="G17" s="51"/>
      <c r="H17" s="53">
        <f t="array" ref="H17">IFERROR(INDEX(Lestur!$A$2:$BG$51695,MATCH($B$5&amp;"*s.12*"&amp;IF($B$3=Item!$AP$2,Item!$AO$2,IF($B$3=Item!$AP$3,Item!AO3,$B$3))&amp;$B17,Lestur!$A$2:$A$53022&amp;Lestur!$C$2:$C$53022&amp;Lestur!$B$2:$B$53022&amp;Lestur!$E$2:$E$53022,0),MATCH(H$10,Lestur!$A$1:$BG$1,0)),"")</f>
        <v>1480829286.3900001</v>
      </c>
      <c r="I17" s="53">
        <f t="array" ref="I17">IFERROR(INDEX(Lestur!$A$2:$BG$51695,MATCH($B$5&amp;"*s.12*"&amp;IF($B$3=Item!$AP$2,Item!$AO$2,IF($B$3=Item!$AP$3,Item!AO3,$B$3))&amp;$B17,Lestur!$A$2:$A$53022&amp;Lestur!$C$2:$C$53022&amp;Lestur!$B$2:$B$53022&amp;Lestur!$E$2:$E$53022,0),MATCH(I$10,Lestur!$A$1:$BG$1,0)),"")</f>
        <v>0</v>
      </c>
      <c r="J17" s="53">
        <f t="array" ref="J17">IFERROR(INDEX(Lestur!$A$2:$BG$51695,MATCH($B$5&amp;"*s.12*"&amp;IF($B$3=Item!$AP$2,Item!$AO$2,IF($B$3=Item!$AP$3,Item!AO3,$B$3))&amp;$B17,Lestur!$A$2:$A$53022&amp;Lestur!$C$2:$C$53022&amp;Lestur!$B$2:$B$53022&amp;Lestur!$E$2:$E$53022,0),MATCH(J$10,Lestur!$A$1:$BG$1,0)),"")</f>
        <v>0</v>
      </c>
      <c r="K17" s="53">
        <f t="array" ref="K17">IFERROR(INDEX(Lestur!$A$2:$BG$51695,MATCH($B$5&amp;"*s.12*"&amp;IF($B$3=Item!$AP$2,Item!$AO$2,IF($B$3=Item!$AP$3,Item!AO3,$B$3))&amp;$B17,Lestur!$A$2:$A$53022&amp;Lestur!$C$2:$C$53022&amp;Lestur!$B$2:$B$53022&amp;Lestur!$E$2:$E$53022,0),MATCH(K$10,Lestur!$A$1:$BG$1,0)),"")</f>
        <v>0</v>
      </c>
      <c r="L17" s="53">
        <f t="array" ref="L17">IFERROR(INDEX(Lestur!$A$2:$BG$51695,MATCH($B$5&amp;"*s.12*"&amp;IF($B$3=Item!$AP$2,Item!$AO$2,IF($B$3=Item!$AP$3,Item!AO3,$B$3))&amp;$B17,Lestur!$A$2:$A$53022&amp;Lestur!$C$2:$C$53022&amp;Lestur!$B$2:$B$53022&amp;Lestur!$E$2:$E$53022,0),MATCH(L$10,Lestur!$A$1:$BG$1,0)),"")</f>
        <v>2493956654.3899999</v>
      </c>
      <c r="M17" s="51"/>
      <c r="N17" s="53">
        <f t="array" ref="N17">IFERROR(INDEX(Lestur!$A$2:$BG$51695,MATCH($B$5&amp;"*s.12*"&amp;IF($B$3=Item!$AP$2,Item!$AO$2,IF($B$3=Item!$AP$3,Item!AO3,$B$3))&amp;$B17,Lestur!$A$2:$A$53022&amp;Lestur!$C$2:$C$53022&amp;Lestur!$B$2:$B$53022&amp;Lestur!$E$2:$E$53022,0),MATCH(N$10,Lestur!$A$1:$BG$1,0)),"")</f>
        <v>2417117616.8000002</v>
      </c>
      <c r="O17" s="53">
        <f t="array" ref="O17">IFERROR(INDEX(Lestur!$A$2:$BG$51695,MATCH($B$5&amp;"*s.12*"&amp;IF($B$3=Item!$AP$2,Item!$AO$2,IF($B$3=Item!$AP$3,Item!AO3,$B$3))&amp;$B17,Lestur!$A$2:$A$53022&amp;Lestur!$C$2:$C$53022&amp;Lestur!$B$2:$B$53022&amp;Lestur!$E$2:$E$53022,0),MATCH(O$10,Lestur!$A$1:$BG$1,0)),"")</f>
        <v>0</v>
      </c>
      <c r="P17" s="53">
        <f t="array" ref="P17">IFERROR(INDEX(Lestur!$A$2:$BG$51695,MATCH($B$5&amp;"*s.12*"&amp;IF($B$3=Item!$AP$2,Item!$AO$2,IF($B$3=Item!$AP$3,Item!AO3,$B$3))&amp;$B17,Lestur!$A$2:$A$53022&amp;Lestur!$C$2:$C$53022&amp;Lestur!$B$2:$B$53022&amp;Lestur!$E$2:$E$53022,0),MATCH(P$10,Lestur!$A$1:$BG$1,0)),"")</f>
        <v>0</v>
      </c>
      <c r="Q17" s="53">
        <f t="array" ref="Q17">IFERROR(INDEX(Lestur!$A$2:$BG$51695,MATCH($B$5&amp;"*s.12*"&amp;IF($B$3=Item!$AP$2,Item!$AO$2,IF($B$3=Item!$AP$3,Item!AO3,$B$3))&amp;$B17,Lestur!$A$2:$A$53022&amp;Lestur!$C$2:$C$53022&amp;Lestur!$B$2:$B$53022&amp;Lestur!$E$2:$E$53022,0),MATCH(Q$10,Lestur!$A$1:$BG$1,0)),"")</f>
        <v>0</v>
      </c>
      <c r="R17" s="53">
        <f t="array" ref="R17">IFERROR(INDEX(Lestur!$A$2:$BG$51695,MATCH($B$5&amp;"*s.12*"&amp;IF($B$3=Item!$AP$2,Item!$AO$2,IF($B$3=Item!$AP$3,Item!AO3,$B$3))&amp;$B17,Lestur!$A$2:$A$53022&amp;Lestur!$C$2:$C$53022&amp;Lestur!$B$2:$B$53022&amp;Lestur!$E$2:$E$53022,0),MATCH(R$10,Lestur!$A$1:$BG$1,0)),"")</f>
        <v>2417117616.8000002</v>
      </c>
      <c r="S17" s="76"/>
    </row>
    <row r="18" spans="1:19" customFormat="1" x14ac:dyDescent="0.25">
      <c r="A18" s="50" t="str">
        <f>IF(Efnisyfirlit!$E$2="Íslenska",Item!K11,Item!J11)</f>
        <v xml:space="preserve">    Áhættuálag</v>
      </c>
      <c r="B18" s="50" t="s">
        <v>248</v>
      </c>
      <c r="C18" s="52">
        <f t="array" ref="C18">IFERROR(INDEX(Lestur!$A$2:$BG$51695,MATCH($B$5&amp;"*s.12*"&amp;IF($B$3=Item!$AP$2,Item!$AO$2,IF($B$3=Item!$AP$3,Item!AO3,$B$3))&amp;$B18,Lestur!$A$2:$A$53022&amp;Lestur!$C$2:$C$53022&amp;Lestur!$B$2:$B$53022&amp;Lestur!$E$2:$E$53022,0),MATCH(C$10,Lestur!$A$1:$BG$1,0)),"")</f>
        <v>0</v>
      </c>
      <c r="D18" s="52">
        <f t="array" ref="D18">IFERROR(INDEX(Lestur!$A$2:$BG$51695,MATCH($B$5&amp;"*s.12*"&amp;IF($B$3=Item!$AP$2,Item!$AO$2,IF($B$3=Item!$AP$3,Item!AO3,$B$3))&amp;$B18,Lestur!$A$2:$A$53022&amp;Lestur!$C$2:$C$53022&amp;Lestur!$B$2:$B$53022&amp;Lestur!$E$2:$E$53022,0),MATCH(D$10,Lestur!$A$1:$BG$1,0)),"")</f>
        <v>2</v>
      </c>
      <c r="E18" s="51"/>
      <c r="F18" s="51"/>
      <c r="G18" s="52">
        <f t="array" ref="G18">IFERROR(INDEX(Lestur!$A$2:$BG$51695,MATCH($B$5&amp;"*s.12*"&amp;IF($B$3=Item!$AP$2,Item!$AO$2,IF($B$3=Item!$AP$3,Item!AO3,$B$3))&amp;$B18,Lestur!$A$2:$A$53022&amp;Lestur!$C$2:$C$53022&amp;Lestur!$B$2:$B$53022&amp;Lestur!$E$2:$E$53022,0),MATCH(G$10,Lestur!$A$1:$BG$1,0)),"")</f>
        <v>105397288</v>
      </c>
      <c r="H18" s="51"/>
      <c r="I18" s="51"/>
      <c r="J18" s="52">
        <f t="array" ref="J18">IFERROR(INDEX(Lestur!$A$2:$BG$51695,MATCH($B$5&amp;"*s.12*"&amp;IF($B$3=Item!$AP$2,Item!$AO$2,IF($B$3=Item!$AP$3,Item!AO3,$B$3))&amp;$B18,Lestur!$A$2:$A$53022&amp;Lestur!$C$2:$C$53022&amp;Lestur!$B$2:$B$53022&amp;Lestur!$E$2:$E$53022,0),MATCH(J$10,Lestur!$A$1:$BG$1,0)),"")</f>
        <v>0</v>
      </c>
      <c r="K18" s="52">
        <f t="array" ref="K18">IFERROR(INDEX(Lestur!$A$2:$BG$51695,MATCH($B$5&amp;"*s.12*"&amp;IF($B$3=Item!$AP$2,Item!$AO$2,IF($B$3=Item!$AP$3,Item!AO3,$B$3))&amp;$B18,Lestur!$A$2:$A$53022&amp;Lestur!$C$2:$C$53022&amp;Lestur!$B$2:$B$53022&amp;Lestur!$E$2:$E$53022,0),MATCH(K$10,Lestur!$A$1:$BG$1,0)),"")</f>
        <v>0</v>
      </c>
      <c r="L18" s="53">
        <f t="array" ref="L18">IFERROR(INDEX(Lestur!$A$2:$BG$51695,MATCH($B$5&amp;"*s.12*"&amp;IF($B$3=Item!$AP$2,Item!$AO$2,IF($B$3=Item!$AP$3,Item!AO3,$B$3))&amp;$B18,Lestur!$A$2:$A$53022&amp;Lestur!$C$2:$C$53022&amp;Lestur!$B$2:$B$53022&amp;Lestur!$E$2:$E$53022,0),MATCH(L$10,Lestur!$A$1:$BG$1,0)),"")</f>
        <v>105397290</v>
      </c>
      <c r="M18" s="52">
        <f t="array" ref="M18">IFERROR(INDEX(Lestur!$A$2:$BG$51695,MATCH($B$5&amp;"*s.12*"&amp;IF($B$3=Item!$AP$2,Item!$AO$2,IF($B$3=Item!$AP$3,Item!AO3,$B$3))&amp;$B18,Lestur!$A$2:$A$53022&amp;Lestur!$C$2:$C$53022&amp;Lestur!$B$2:$B$53022&amp;Lestur!$E$2:$E$53022,0),MATCH(M$10,Lestur!$A$1:$BG$1,0)),"")</f>
        <v>141486212</v>
      </c>
      <c r="N18" s="51"/>
      <c r="O18" s="51"/>
      <c r="P18" s="52">
        <f t="array" ref="P18">IFERROR(INDEX(Lestur!$A$2:$BG$51695,MATCH($B$5&amp;"*s.12*"&amp;IF($B$3=Item!$AP$2,Item!$AO$2,IF($B$3=Item!$AP$3,Item!AO3,$B$3))&amp;$B18,Lestur!$A$2:$A$53022&amp;Lestur!$C$2:$C$53022&amp;Lestur!$B$2:$B$53022&amp;Lestur!$E$2:$E$53022,0),MATCH(P$10,Lestur!$A$1:$BG$1,0)),"")</f>
        <v>0</v>
      </c>
      <c r="Q18" s="52">
        <f t="array" ref="Q18">IFERROR(INDEX(Lestur!$A$2:$BG$51695,MATCH($B$5&amp;"*s.12*"&amp;IF($B$3=Item!$AP$2,Item!$AO$2,IF($B$3=Item!$AP$3,Item!AO3,$B$3))&amp;$B18,Lestur!$A$2:$A$53022&amp;Lestur!$C$2:$C$53022&amp;Lestur!$B$2:$B$53022&amp;Lestur!$E$2:$E$53022,0),MATCH(Q$10,Lestur!$A$1:$BG$1,0)),"")</f>
        <v>0</v>
      </c>
      <c r="R18" s="53">
        <f t="array" ref="R18">IFERROR(INDEX(Lestur!$A$2:$BG$51695,MATCH($B$5&amp;"*s.12*"&amp;IF($B$3=Item!$AP$2,Item!$AO$2,IF($B$3=Item!$AP$3,Item!AO3,$B$3))&amp;$B18,Lestur!$A$2:$A$53022&amp;Lestur!$C$2:$C$53022&amp;Lestur!$B$2:$B$53022&amp;Lestur!$E$2:$E$53022,0),MATCH(R$10,Lestur!$A$1:$BG$1,0)),"")</f>
        <v>141486212</v>
      </c>
      <c r="S18" s="76"/>
    </row>
    <row r="19" spans="1:19" customFormat="1" ht="30" x14ac:dyDescent="0.25">
      <c r="A19" s="50" t="str">
        <f>IF(Efnisyfirlit!$E$2="Íslenska",Item!K12,Item!J12)</f>
        <v xml:space="preserve">    Fjárhæð vátryggingaskuldar sem metin er með bráðabirgðaákvæðum</v>
      </c>
      <c r="B19" s="50"/>
      <c r="C19" s="51" t="str">
        <f t="array" ref="C19">IFERROR(INDEX(Lestur!$A$2:$BG$51695,MATCH($B$5&amp;"*s.12*"&amp;IF($B$3=Item!$AP$2,Item!$AO$2,IF($B$3=Item!$AP$3,Item!AO3,$B$3))&amp;$B19,Lestur!$A$2:$A$53022&amp;Lestur!$C$2:$C$53022&amp;Lestur!$B$2:$B$53022&amp;Lestur!$E$2:$E$53022,0),MATCH(C$10,Lestur!$A$1:$BG$1,0)),"")</f>
        <v/>
      </c>
      <c r="D19" s="51" t="str">
        <f t="array" ref="D19">IFERROR(INDEX(Lestur!$A$2:$BG$51695,MATCH($B$5&amp;"*s.12*"&amp;IF($B$3=Item!$AP$2,Item!$AO$2,IF($B$3=Item!$AP$3,Item!AO3,$B$3))&amp;$B19,Lestur!$A$2:$A$53022&amp;Lestur!$C$2:$C$53022&amp;Lestur!$B$2:$B$53022&amp;Lestur!$E$2:$E$53022,0),MATCH(D$10,Lestur!$A$1:$BG$1,0)),"")</f>
        <v/>
      </c>
      <c r="E19" s="51"/>
      <c r="F19" s="51"/>
      <c r="G19" s="51" t="str">
        <f t="array" ref="G19">IFERROR(INDEX(Lestur!$A$2:$BG$51695,MATCH($B$5&amp;"*s.12*"&amp;IF($B$3=Item!$AP$2,Item!$AO$2,IF($B$3=Item!$AP$3,Item!AO3,$B$3))&amp;$B19,Lestur!$A$2:$A$53022&amp;Lestur!$C$2:$C$53022&amp;Lestur!$B$2:$B$53022&amp;Lestur!$E$2:$E$53022,0),MATCH(G$10,Lestur!$A$1:$BG$1,0)),"")</f>
        <v/>
      </c>
      <c r="H19" s="51"/>
      <c r="I19" s="51"/>
      <c r="J19" s="51" t="str">
        <f t="array" ref="J19">IFERROR(INDEX(Lestur!$A$2:$BG$51695,MATCH($B$5&amp;"*s.12*"&amp;IF($B$3=Item!$AP$2,Item!$AO$2,IF($B$3=Item!$AP$3,Item!AO3,$B$3))&amp;$B19,Lestur!$A$2:$A$53022&amp;Lestur!$C$2:$C$53022&amp;Lestur!$B$2:$B$53022&amp;Lestur!$E$2:$E$53022,0),MATCH(J$10,Lestur!$A$1:$BG$1,0)),"")</f>
        <v/>
      </c>
      <c r="K19" s="51" t="str">
        <f t="array" ref="K19">IFERROR(INDEX(Lestur!$A$2:$BG$51695,MATCH($B$5&amp;"*s.12*"&amp;IF($B$3=Item!$AP$2,Item!$AO$2,IF($B$3=Item!$AP$3,Item!AO3,$B$3))&amp;$B19,Lestur!$A$2:$A$53022&amp;Lestur!$C$2:$C$53022&amp;Lestur!$B$2:$B$53022&amp;Lestur!$E$2:$E$53022,0),MATCH(K$10,Lestur!$A$1:$BG$1,0)),"")</f>
        <v/>
      </c>
      <c r="L19" s="51" t="str">
        <f t="array" ref="L19">IFERROR(INDEX(Lestur!$A$2:$BG$51695,MATCH($B$5&amp;"*s.12*"&amp;IF($B$3=Item!$AP$2,Item!$AO$2,IF($B$3=Item!$AP$3,Item!AO3,$B$3))&amp;$B19,Lestur!$A$2:$A$53022&amp;Lestur!$C$2:$C$53022&amp;Lestur!$B$2:$B$53022&amp;Lestur!$E$2:$E$53022,0),MATCH(L$10,Lestur!$A$1:$BG$1,0)),"")</f>
        <v/>
      </c>
      <c r="M19" s="51" t="str">
        <f t="array" ref="M19">IFERROR(INDEX(Lestur!$A$2:$BG$51695,MATCH($B$5&amp;"*s.12*"&amp;IF($B$3=Item!$AP$2,Item!$AO$2,IF($B$3=Item!$AP$3,Item!AO3,$B$3))&amp;$B19,Lestur!$A$2:$A$53022&amp;Lestur!$C$2:$C$53022&amp;Lestur!$B$2:$B$53022&amp;Lestur!$E$2:$E$53022,0),MATCH(M$10,Lestur!$A$1:$BG$1,0)),"")</f>
        <v/>
      </c>
      <c r="N19" s="51"/>
      <c r="O19" s="51"/>
      <c r="P19" s="51" t="str">
        <f t="array" ref="P19">IFERROR(INDEX(Lestur!$A$2:$BG$51695,MATCH($B$5&amp;"*s.12*"&amp;IF($B$3=Item!$AP$2,Item!$AO$2,IF($B$3=Item!$AP$3,Item!AO3,$B$3))&amp;$B19,Lestur!$A$2:$A$53022&amp;Lestur!$C$2:$C$53022&amp;Lestur!$B$2:$B$53022&amp;Lestur!$E$2:$E$53022,0),MATCH(P$10,Lestur!$A$1:$BG$1,0)),"")</f>
        <v/>
      </c>
      <c r="Q19" s="51" t="str">
        <f t="array" ref="Q19">IFERROR(INDEX(Lestur!$A$2:$BG$51695,MATCH($B$5&amp;"*s.12*"&amp;IF($B$3=Item!$AP$2,Item!$AO$2,IF($B$3=Item!$AP$3,Item!AO3,$B$3))&amp;$B19,Lestur!$A$2:$A$53022&amp;Lestur!$C$2:$C$53022&amp;Lestur!$B$2:$B$53022&amp;Lestur!$E$2:$E$53022,0),MATCH(Q$10,Lestur!$A$1:$BG$1,0)),"")</f>
        <v/>
      </c>
      <c r="R19" s="51" t="str">
        <f t="array" ref="R19">IFERROR(INDEX(Lestur!$A$2:$BG$51695,MATCH($B$5&amp;"*s.12*"&amp;IF($B$3=Item!$AP$2,Item!$AO$2,IF($B$3=Item!$AP$3,Item!AO3,$B$3))&amp;$B19,Lestur!$A$2:$A$53022&amp;Lestur!$C$2:$C$53022&amp;Lestur!$B$2:$B$53022&amp;Lestur!$E$2:$E$53022,0),MATCH(R$10,Lestur!$A$1:$BG$1,0)),"")</f>
        <v/>
      </c>
      <c r="S19" s="76"/>
    </row>
    <row r="20" spans="1:19" customFormat="1" ht="30" x14ac:dyDescent="0.25">
      <c r="A20" s="50" t="str">
        <f>IF(Efnisyfirlit!$E$2="Íslenska",Item!K13,Item!J13)</f>
        <v xml:space="preserve">        Vátryggingaskuld metin með fjármálagjörningum sem samsvara vátryggingaskuldbindingum</v>
      </c>
      <c r="B20" s="50" t="s">
        <v>69</v>
      </c>
      <c r="C20" s="52">
        <f t="array" ref="C20">IFERROR(INDEX(Lestur!$A$2:$BG$51695,MATCH($B$5&amp;"*s.12*"&amp;IF($B$3=Item!$AP$2,Item!$AO$2,IF($B$3=Item!$AP$3,Item!AO3,$B$3))&amp;$B20,Lestur!$A$2:$A$53022&amp;Lestur!$C$2:$C$53022&amp;Lestur!$B$2:$B$53022&amp;Lestur!$E$2:$E$53022,0),MATCH(C$10,Lestur!$A$1:$BG$1,0)),"")</f>
        <v>0</v>
      </c>
      <c r="D20" s="52">
        <f t="array" ref="D20">IFERROR(INDEX(Lestur!$A$2:$BG$51695,MATCH($B$5&amp;"*s.12*"&amp;IF($B$3=Item!$AP$2,Item!$AO$2,IF($B$3=Item!$AP$3,Item!AO3,$B$3))&amp;$B20,Lestur!$A$2:$A$53022&amp;Lestur!$C$2:$C$53022&amp;Lestur!$B$2:$B$53022&amp;Lestur!$E$2:$E$53022,0),MATCH(D$10,Lestur!$A$1:$BG$1,0)),"")</f>
        <v>0</v>
      </c>
      <c r="E20" s="51"/>
      <c r="F20" s="51"/>
      <c r="G20" s="52">
        <f t="array" ref="G20">IFERROR(INDEX(Lestur!$A$2:$BG$51695,MATCH($B$5&amp;"*s.12*"&amp;IF($B$3=Item!$AP$2,Item!$AO$2,IF($B$3=Item!$AP$3,Item!AO3,$B$3))&amp;$B20,Lestur!$A$2:$A$53022&amp;Lestur!$C$2:$C$53022&amp;Lestur!$B$2:$B$53022&amp;Lestur!$E$2:$E$53022,0),MATCH(G$10,Lestur!$A$1:$BG$1,0)),"")</f>
        <v>0</v>
      </c>
      <c r="H20" s="51"/>
      <c r="I20" s="51"/>
      <c r="J20" s="52">
        <f t="array" ref="J20">IFERROR(INDEX(Lestur!$A$2:$BG$51695,MATCH($B$5&amp;"*s.12*"&amp;IF($B$3=Item!$AP$2,Item!$AO$2,IF($B$3=Item!$AP$3,Item!AO3,$B$3))&amp;$B20,Lestur!$A$2:$A$53022&amp;Lestur!$C$2:$C$53022&amp;Lestur!$B$2:$B$53022&amp;Lestur!$E$2:$E$53022,0),MATCH(J$10,Lestur!$A$1:$BG$1,0)),"")</f>
        <v>0</v>
      </c>
      <c r="K20" s="52">
        <f t="array" ref="K20">IFERROR(INDEX(Lestur!$A$2:$BG$51695,MATCH($B$5&amp;"*s.12*"&amp;IF($B$3=Item!$AP$2,Item!$AO$2,IF($B$3=Item!$AP$3,Item!AO3,$B$3))&amp;$B20,Lestur!$A$2:$A$53022&amp;Lestur!$C$2:$C$53022&amp;Lestur!$B$2:$B$53022&amp;Lestur!$E$2:$E$53022,0),MATCH(K$10,Lestur!$A$1:$BG$1,0)),"")</f>
        <v>0</v>
      </c>
      <c r="L20" s="53">
        <f t="array" ref="L20">IFERROR(INDEX(Lestur!$A$2:$BG$51695,MATCH($B$5&amp;"*s.12*"&amp;IF($B$3=Item!$AP$2,Item!$AO$2,IF($B$3=Item!$AP$3,Item!AO3,$B$3))&amp;$B20,Lestur!$A$2:$A$53022&amp;Lestur!$C$2:$C$53022&amp;Lestur!$B$2:$B$53022&amp;Lestur!$E$2:$E$53022,0),MATCH(L$10,Lestur!$A$1:$BG$1,0)),"")</f>
        <v>0</v>
      </c>
      <c r="M20" s="52">
        <f t="array" ref="M20">IFERROR(INDEX(Lestur!$A$2:$BG$51695,MATCH($B$5&amp;"*s.12*"&amp;IF($B$3=Item!$AP$2,Item!$AO$2,IF($B$3=Item!$AP$3,Item!AO3,$B$3))&amp;$B20,Lestur!$A$2:$A$53022&amp;Lestur!$C$2:$C$53022&amp;Lestur!$B$2:$B$53022&amp;Lestur!$E$2:$E$53022,0),MATCH(M$10,Lestur!$A$1:$BG$1,0)),"")</f>
        <v>0</v>
      </c>
      <c r="N20" s="51"/>
      <c r="O20" s="51"/>
      <c r="P20" s="52">
        <f t="array" ref="P20">IFERROR(INDEX(Lestur!$A$2:$BG$51695,MATCH($B$5&amp;"*s.12*"&amp;IF($B$3=Item!$AP$2,Item!$AO$2,IF($B$3=Item!$AP$3,Item!AO3,$B$3))&amp;$B20,Lestur!$A$2:$A$53022&amp;Lestur!$C$2:$C$53022&amp;Lestur!$B$2:$B$53022&amp;Lestur!$E$2:$E$53022,0),MATCH(P$10,Lestur!$A$1:$BG$1,0)),"")</f>
        <v>0</v>
      </c>
      <c r="Q20" s="52">
        <f t="array" ref="Q20">IFERROR(INDEX(Lestur!$A$2:$BG$51695,MATCH($B$5&amp;"*s.12*"&amp;IF($B$3=Item!$AP$2,Item!$AO$2,IF($B$3=Item!$AP$3,Item!AO3,$B$3))&amp;$B20,Lestur!$A$2:$A$53022&amp;Lestur!$C$2:$C$53022&amp;Lestur!$B$2:$B$53022&amp;Lestur!$E$2:$E$53022,0),MATCH(Q$10,Lestur!$A$1:$BG$1,0)),"")</f>
        <v>0</v>
      </c>
      <c r="R20" s="53">
        <f t="array" ref="R20">IFERROR(INDEX(Lestur!$A$2:$BG$51695,MATCH($B$5&amp;"*s.12*"&amp;IF($B$3=Item!$AP$2,Item!$AO$2,IF($B$3=Item!$AP$3,Item!AO3,$B$3))&amp;$B20,Lestur!$A$2:$A$53022&amp;Lestur!$C$2:$C$53022&amp;Lestur!$B$2:$B$53022&amp;Lestur!$E$2:$E$53022,0),MATCH(R$10,Lestur!$A$1:$BG$1,0)),"")</f>
        <v>0</v>
      </c>
      <c r="S20" s="76"/>
    </row>
    <row r="21" spans="1:19" customFormat="1" x14ac:dyDescent="0.25">
      <c r="A21" s="50" t="str">
        <f>IF(Efnisyfirlit!$E$2="Íslenska",Item!K14,Item!J14)</f>
        <v xml:space="preserve">        Besta mat</v>
      </c>
      <c r="B21" s="50" t="s">
        <v>68</v>
      </c>
      <c r="C21" s="52">
        <f t="array" ref="C21">IFERROR(INDEX(Lestur!$A$2:$BG$51695,MATCH($B$5&amp;"*s.12*"&amp;IF($B$3=Item!$AP$2,Item!$AO$2,IF($B$3=Item!$AP$3,Item!AO3,$B$3))&amp;$B21,Lestur!$A$2:$A$53022&amp;Lestur!$C$2:$C$53022&amp;Lestur!$B$2:$B$53022&amp;Lestur!$E$2:$E$53022,0),MATCH(C$10,Lestur!$A$1:$BG$1,0)),"")</f>
        <v>0</v>
      </c>
      <c r="D21" s="51"/>
      <c r="E21" s="52">
        <f t="array" ref="E21">IFERROR(INDEX(Lestur!$A$2:$BG$51695,MATCH($B$5&amp;"*s.12*"&amp;IF($B$3=Item!$AP$2,Item!$AO$2,IF($B$3=Item!$AP$3,Item!AO3,$B$3))&amp;$B21,Lestur!$A$2:$A$53022&amp;Lestur!$C$2:$C$53022&amp;Lestur!$B$2:$B$53022&amp;Lestur!$E$2:$E$53022,0),MATCH(E$10,Lestur!$A$1:$BG$1,0)),"")</f>
        <v>0</v>
      </c>
      <c r="F21" s="52">
        <f t="array" ref="F21">IFERROR(INDEX(Lestur!$A$2:$BG$51695,MATCH($B$5&amp;"*s.12*"&amp;IF($B$3=Item!$AP$2,Item!$AO$2,IF($B$3=Item!$AP$3,Item!AO3,$B$3))&amp;$B21,Lestur!$A$2:$A$53022&amp;Lestur!$C$2:$C$53022&amp;Lestur!$B$2:$B$53022&amp;Lestur!$E$2:$E$53022,0),MATCH(F$10,Lestur!$A$1:$BG$1,0)),"")</f>
        <v>0</v>
      </c>
      <c r="G21" s="51">
        <f t="array" ref="G21">IFERROR(INDEX(Lestur!$A$2:$BG$51695,MATCH($B$5&amp;"*s.12*"&amp;IF($B$3=Item!$AP$2,Item!$AO$2,IF($B$3=Item!$AP$3,Item!AO3,$B$3))&amp;$B21,Lestur!$A$2:$A$53022&amp;Lestur!$C$2:$C$53022&amp;Lestur!$B$2:$B$53022&amp;Lestur!$E$2:$E$53022,0),MATCH(G$10,Lestur!$A$1:$BG$1,0)),"")</f>
        <v>0</v>
      </c>
      <c r="H21" s="52">
        <f t="array" ref="H21">IFERROR(INDEX(Lestur!$A$2:$BG$51695,MATCH($B$5&amp;"*s.12*"&amp;IF($B$3=Item!$AP$2,Item!$AO$2,IF($B$3=Item!$AP$3,Item!AO3,$B$3))&amp;$B21,Lestur!$A$2:$A$53022&amp;Lestur!$C$2:$C$53022&amp;Lestur!$B$2:$B$53022&amp;Lestur!$E$2:$E$53022,0),MATCH(H$10,Lestur!$A$1:$BG$1,0)),"")</f>
        <v>0</v>
      </c>
      <c r="I21" s="52">
        <f t="array" ref="I21">IFERROR(INDEX(Lestur!$A$2:$BG$51695,MATCH($B$5&amp;"*s.12*"&amp;IF($B$3=Item!$AP$2,Item!$AO$2,IF($B$3=Item!$AP$3,Item!AO3,$B$3))&amp;$B21,Lestur!$A$2:$A$53022&amp;Lestur!$C$2:$C$53022&amp;Lestur!$B$2:$B$53022&amp;Lestur!$E$2:$E$53022,0),MATCH(I$10,Lestur!$A$1:$BG$1,0)),"")</f>
        <v>0</v>
      </c>
      <c r="J21" s="52">
        <f t="array" ref="J21">IFERROR(INDEX(Lestur!$A$2:$BG$51695,MATCH($B$5&amp;"*s.12*"&amp;IF($B$3=Item!$AP$2,Item!$AO$2,IF($B$3=Item!$AP$3,Item!AO3,$B$3))&amp;$B21,Lestur!$A$2:$A$53022&amp;Lestur!$C$2:$C$53022&amp;Lestur!$B$2:$B$53022&amp;Lestur!$E$2:$E$53022,0),MATCH(J$10,Lestur!$A$1:$BG$1,0)),"")</f>
        <v>0</v>
      </c>
      <c r="K21" s="52">
        <f t="array" ref="K21">IFERROR(INDEX(Lestur!$A$2:$BG$51695,MATCH($B$5&amp;"*s.12*"&amp;IF($B$3=Item!$AP$2,Item!$AO$2,IF($B$3=Item!$AP$3,Item!AO3,$B$3))&amp;$B21,Lestur!$A$2:$A$53022&amp;Lestur!$C$2:$C$53022&amp;Lestur!$B$2:$B$53022&amp;Lestur!$E$2:$E$53022,0),MATCH(K$10,Lestur!$A$1:$BG$1,0)),"")</f>
        <v>0</v>
      </c>
      <c r="L21" s="53">
        <f t="array" ref="L21">IFERROR(INDEX(Lestur!$A$2:$BG$51695,MATCH($B$5&amp;"*s.12*"&amp;IF($B$3=Item!$AP$2,Item!$AO$2,IF($B$3=Item!$AP$3,Item!AO3,$B$3))&amp;$B21,Lestur!$A$2:$A$53022&amp;Lestur!$C$2:$C$53022&amp;Lestur!$B$2:$B$53022&amp;Lestur!$E$2:$E$53022,0),MATCH(L$10,Lestur!$A$1:$BG$1,0)),"")</f>
        <v>0</v>
      </c>
      <c r="M21" s="51"/>
      <c r="N21" s="52">
        <f t="array" ref="N21">IFERROR(INDEX(Lestur!$A$2:$BG$51695,MATCH($B$5&amp;"*s.12*"&amp;IF($B$3=Item!$AP$2,Item!$AO$2,IF($B$3=Item!$AP$3,Item!AO3,$B$3))&amp;$B21,Lestur!$A$2:$A$53022&amp;Lestur!$C$2:$C$53022&amp;Lestur!$B$2:$B$53022&amp;Lestur!$E$2:$E$53022,0),MATCH(N$10,Lestur!$A$1:$BG$1,0)),"")</f>
        <v>0</v>
      </c>
      <c r="O21" s="52">
        <f t="array" ref="O21">IFERROR(INDEX(Lestur!$A$2:$BG$51695,MATCH($B$5&amp;"*s.12*"&amp;IF($B$3=Item!$AP$2,Item!$AO$2,IF($B$3=Item!$AP$3,Item!AO3,$B$3))&amp;$B21,Lestur!$A$2:$A$53022&amp;Lestur!$C$2:$C$53022&amp;Lestur!$B$2:$B$53022&amp;Lestur!$E$2:$E$53022,0),MATCH(O$10,Lestur!$A$1:$BG$1,0)),"")</f>
        <v>0</v>
      </c>
      <c r="P21" s="52">
        <f t="array" ref="P21">IFERROR(INDEX(Lestur!$A$2:$BG$51695,MATCH($B$5&amp;"*s.12*"&amp;IF($B$3=Item!$AP$2,Item!$AO$2,IF($B$3=Item!$AP$3,Item!AO3,$B$3))&amp;$B21,Lestur!$A$2:$A$53022&amp;Lestur!$C$2:$C$53022&amp;Lestur!$B$2:$B$53022&amp;Lestur!$E$2:$E$53022,0),MATCH(P$10,Lestur!$A$1:$BG$1,0)),"")</f>
        <v>0</v>
      </c>
      <c r="Q21" s="52">
        <f t="array" ref="Q21">IFERROR(INDEX(Lestur!$A$2:$BG$51695,MATCH($B$5&amp;"*s.12*"&amp;IF($B$3=Item!$AP$2,Item!$AO$2,IF($B$3=Item!$AP$3,Item!AO3,$B$3))&amp;$B21,Lestur!$A$2:$A$53022&amp;Lestur!$C$2:$C$53022&amp;Lestur!$B$2:$B$53022&amp;Lestur!$E$2:$E$53022,0),MATCH(Q$10,Lestur!$A$1:$BG$1,0)),"")</f>
        <v>0</v>
      </c>
      <c r="R21" s="53">
        <f t="array" ref="R21">IFERROR(INDEX(Lestur!$A$2:$BG$51695,MATCH($B$5&amp;"*s.12*"&amp;IF($B$3=Item!$AP$2,Item!$AO$2,IF($B$3=Item!$AP$3,Item!AO3,$B$3))&amp;$B21,Lestur!$A$2:$A$53022&amp;Lestur!$C$2:$C$53022&amp;Lestur!$B$2:$B$53022&amp;Lestur!$E$2:$E$53022,0),MATCH(R$10,Lestur!$A$1:$BG$1,0)),"")</f>
        <v>0</v>
      </c>
      <c r="S21" s="76"/>
    </row>
    <row r="22" spans="1:19" customFormat="1" x14ac:dyDescent="0.25">
      <c r="A22" s="50" t="str">
        <f>IF(Efnisyfirlit!$E$2="Íslenska",Item!K15,Item!J15)</f>
        <v xml:space="preserve">        Áhættuálag</v>
      </c>
      <c r="B22" s="50" t="s">
        <v>67</v>
      </c>
      <c r="C22" s="52">
        <f t="array" ref="C22">IFERROR(INDEX(Lestur!$A$2:$BG$51695,MATCH($B$5&amp;"*s.12*"&amp;IF($B$3=Item!$AP$2,Item!$AO$2,IF($B$3=Item!$AP$3,Item!AO3,$B$3))&amp;$B22,Lestur!$A$2:$A$53022&amp;Lestur!$C$2:$C$53022&amp;Lestur!$B$2:$B$53022&amp;Lestur!$E$2:$E$53022,0),MATCH(C$10,Lestur!$A$1:$BG$1,0)),"")</f>
        <v>0</v>
      </c>
      <c r="D22" s="52">
        <f t="array" ref="D22">IFERROR(INDEX(Lestur!$A$2:$BG$51695,MATCH($B$5&amp;"*s.12*"&amp;IF($B$3=Item!$AP$2,Item!$AO$2,IF($B$3=Item!$AP$3,Item!AO3,$B$3))&amp;$B22,Lestur!$A$2:$A$53022&amp;Lestur!$C$2:$C$53022&amp;Lestur!$B$2:$B$53022&amp;Lestur!$E$2:$E$53022,0),MATCH(D$10,Lestur!$A$1:$BG$1,0)),"")</f>
        <v>0</v>
      </c>
      <c r="E22" s="51"/>
      <c r="F22" s="51"/>
      <c r="G22" s="52">
        <f t="array" ref="G22">IFERROR(INDEX(Lestur!$A$2:$BG$51695,MATCH($B$5&amp;"*s.12*"&amp;IF($B$3=Item!$AP$2,Item!$AO$2,IF($B$3=Item!$AP$3,Item!AO3,$B$3))&amp;$B22,Lestur!$A$2:$A$53022&amp;Lestur!$C$2:$C$53022&amp;Lestur!$B$2:$B$53022&amp;Lestur!$E$2:$E$53022,0),MATCH(G$10,Lestur!$A$1:$BG$1,0)),"")</f>
        <v>0</v>
      </c>
      <c r="H22" s="51"/>
      <c r="I22" s="51"/>
      <c r="J22" s="52">
        <f t="array" ref="J22">IFERROR(INDEX(Lestur!$A$2:$BG$51695,MATCH($B$5&amp;"*s.12*"&amp;IF($B$3=Item!$AP$2,Item!$AO$2,IF($B$3=Item!$AP$3,Item!AO3,$B$3))&amp;$B22,Lestur!$A$2:$A$53022&amp;Lestur!$C$2:$C$53022&amp;Lestur!$B$2:$B$53022&amp;Lestur!$E$2:$E$53022,0),MATCH(J$10,Lestur!$A$1:$BG$1,0)),"")</f>
        <v>0</v>
      </c>
      <c r="K22" s="52">
        <f t="array" ref="K22">IFERROR(INDEX(Lestur!$A$2:$BG$51695,MATCH($B$5&amp;"*s.12*"&amp;IF($B$3=Item!$AP$2,Item!$AO$2,IF($B$3=Item!$AP$3,Item!AO3,$B$3))&amp;$B22,Lestur!$A$2:$A$53022&amp;Lestur!$C$2:$C$53022&amp;Lestur!$B$2:$B$53022&amp;Lestur!$E$2:$E$53022,0),MATCH(K$10,Lestur!$A$1:$BG$1,0)),"")</f>
        <v>0</v>
      </c>
      <c r="L22" s="53">
        <f t="array" ref="L22">IFERROR(INDEX(Lestur!$A$2:$BG$51695,MATCH($B$5&amp;"*s.12*"&amp;IF($B$3=Item!$AP$2,Item!$AO$2,IF($B$3=Item!$AP$3,Item!AO3,$B$3))&amp;$B22,Lestur!$A$2:$A$53022&amp;Lestur!$C$2:$C$53022&amp;Lestur!$B$2:$B$53022&amp;Lestur!$E$2:$E$53022,0),MATCH(L$10,Lestur!$A$1:$BG$1,0)),"")</f>
        <v>0</v>
      </c>
      <c r="M22" s="52">
        <f t="array" ref="M22">IFERROR(INDEX(Lestur!$A$2:$BG$51695,MATCH($B$5&amp;"*s.12*"&amp;IF($B$3=Item!$AP$2,Item!$AO$2,IF($B$3=Item!$AP$3,Item!AO3,$B$3))&amp;$B22,Lestur!$A$2:$A$53022&amp;Lestur!$C$2:$C$53022&amp;Lestur!$B$2:$B$53022&amp;Lestur!$E$2:$E$53022,0),MATCH(M$10,Lestur!$A$1:$BG$1,0)),"")</f>
        <v>0</v>
      </c>
      <c r="N22" s="51"/>
      <c r="O22" s="51"/>
      <c r="P22" s="52">
        <f t="array" ref="P22">IFERROR(INDEX(Lestur!$A$2:$BG$51695,MATCH($B$5&amp;"*s.12*"&amp;IF($B$3=Item!$AP$2,Item!$AO$2,IF($B$3=Item!$AP$3,Item!AO3,$B$3))&amp;$B22,Lestur!$A$2:$A$53022&amp;Lestur!$C$2:$C$53022&amp;Lestur!$B$2:$B$53022&amp;Lestur!$E$2:$E$53022,0),MATCH(P$10,Lestur!$A$1:$BG$1,0)),"")</f>
        <v>0</v>
      </c>
      <c r="Q22" s="52">
        <f t="array" ref="Q22">IFERROR(INDEX(Lestur!$A$2:$BG$51695,MATCH($B$5&amp;"*s.12*"&amp;IF($B$3=Item!$AP$2,Item!$AO$2,IF($B$3=Item!$AP$3,Item!AO3,$B$3))&amp;$B22,Lestur!$A$2:$A$53022&amp;Lestur!$C$2:$C$53022&amp;Lestur!$B$2:$B$53022&amp;Lestur!$E$2:$E$53022,0),MATCH(Q$10,Lestur!$A$1:$BG$1,0)),"")</f>
        <v>0</v>
      </c>
      <c r="R22" s="53">
        <f t="array" ref="R22">IFERROR(INDEX(Lestur!$A$2:$BG$51695,MATCH($B$5&amp;"*s.12*"&amp;IF($B$3=Item!$AP$2,Item!$AO$2,IF($B$3=Item!$AP$3,Item!AO3,$B$3))&amp;$B22,Lestur!$A$2:$A$53022&amp;Lestur!$C$2:$C$53022&amp;Lestur!$B$2:$B$53022&amp;Lestur!$E$2:$E$53022,0),MATCH(R$10,Lestur!$A$1:$BG$1,0)),"")</f>
        <v>0</v>
      </c>
      <c r="S22" s="76"/>
    </row>
    <row r="23" spans="1:19" customFormat="1" x14ac:dyDescent="0.25">
      <c r="A23" s="50" t="str">
        <f>IF(Efnisyfirlit!$E$2="Íslenska",Item!K16,Item!J16)</f>
        <v>Samtals vátryggingaskuld</v>
      </c>
      <c r="B23" s="50" t="s">
        <v>65</v>
      </c>
      <c r="C23" s="53">
        <f t="array" ref="C23">IFERROR(INDEX(Lestur!$A$2:$BG$51695,MATCH($B$5&amp;"*s.12*"&amp;IF($B$3=Item!$AP$2,Item!$AO$2,IF($B$3=Item!$AP$3,Item!AO3,$B$3))&amp;$B23,Lestur!$A$2:$A$53022&amp;Lestur!$C$2:$C$53022&amp;Lestur!$B$2:$B$53022&amp;Lestur!$E$2:$E$53022,0),MATCH(C$10,Lestur!$A$1:$BG$1,0)),"")</f>
        <v>0</v>
      </c>
      <c r="D23" s="53">
        <f t="array" ref="D23">IFERROR(INDEX(Lestur!$A$2:$BG$51695,MATCH($B$5&amp;"*s.12*"&amp;IF($B$3=Item!$AP$2,Item!$AO$2,IF($B$3=Item!$AP$3,Item!AO3,$B$3))&amp;$B23,Lestur!$A$2:$A$53022&amp;Lestur!$C$2:$C$53022&amp;Lestur!$B$2:$B$53022&amp;Lestur!$E$2:$E$53022,0),MATCH(D$10,Lestur!$A$1:$BG$1,0)),"")</f>
        <v>6811976510.0699997</v>
      </c>
      <c r="E23" s="51"/>
      <c r="F23" s="51"/>
      <c r="G23" s="53">
        <f t="array" ref="G23">IFERROR(INDEX(Lestur!$A$2:$BG$51695,MATCH($B$5&amp;"*s.12*"&amp;IF($B$3=Item!$AP$2,Item!$AO$2,IF($B$3=Item!$AP$3,Item!AO3,$B$3))&amp;$B23,Lestur!$A$2:$A$53022&amp;Lestur!$C$2:$C$53022&amp;Lestur!$B$2:$B$53022&amp;Lestur!$E$2:$E$53022,0),MATCH(G$10,Lestur!$A$1:$BG$1,0)),"")</f>
        <v>1748743153.3900001</v>
      </c>
      <c r="H23" s="51"/>
      <c r="I23" s="51"/>
      <c r="J23" s="53">
        <f t="array" ref="J23">IFERROR(INDEX(Lestur!$A$2:$BG$51695,MATCH($B$5&amp;"*s.12*"&amp;IF($B$3=Item!$AP$2,Item!$AO$2,IF($B$3=Item!$AP$3,Item!AO3,$B$3))&amp;$B23,Lestur!$A$2:$A$53022&amp;Lestur!$C$2:$C$53022&amp;Lestur!$B$2:$B$53022&amp;Lestur!$E$2:$E$53022,0),MATCH(J$10,Lestur!$A$1:$BG$1,0)),"")</f>
        <v>0</v>
      </c>
      <c r="K23" s="53">
        <f t="array" ref="K23">IFERROR(INDEX(Lestur!$A$2:$BG$51695,MATCH($B$5&amp;"*s.12*"&amp;IF($B$3=Item!$AP$2,Item!$AO$2,IF($B$3=Item!$AP$3,Item!AO3,$B$3))&amp;$B23,Lestur!$A$2:$A$53022&amp;Lestur!$C$2:$C$53022&amp;Lestur!$B$2:$B$53022&amp;Lestur!$E$2:$E$53022,0),MATCH(K$10,Lestur!$A$1:$BG$1,0)),"")</f>
        <v>0</v>
      </c>
      <c r="L23" s="53">
        <f t="array" ref="L23">IFERROR(INDEX(Lestur!$A$2:$BG$51695,MATCH($B$5&amp;"*s.12*"&amp;IF($B$3=Item!$AP$2,Item!$AO$2,IF($B$3=Item!$AP$3,Item!AO3,$B$3))&amp;$B23,Lestur!$A$2:$A$53022&amp;Lestur!$C$2:$C$53022&amp;Lestur!$B$2:$B$53022&amp;Lestur!$E$2:$E$53022,0),MATCH(L$10,Lestur!$A$1:$BG$1,0)),"")</f>
        <v>8560719663.46</v>
      </c>
      <c r="M23" s="53">
        <f t="array" ref="M23">IFERROR(INDEX(Lestur!$A$2:$BG$51695,MATCH($B$5&amp;"*s.12*"&amp;IF($B$3=Item!$AP$2,Item!$AO$2,IF($B$3=Item!$AP$3,Item!AO3,$B$3))&amp;$B23,Lestur!$A$2:$A$53022&amp;Lestur!$C$2:$C$53022&amp;Lestur!$B$2:$B$53022&amp;Lestur!$E$2:$E$53022,0),MATCH(M$10,Lestur!$A$1:$BG$1,0)),"")</f>
        <v>3114181217.8000002</v>
      </c>
      <c r="N23" s="51"/>
      <c r="O23" s="51"/>
      <c r="P23" s="53">
        <f t="array" ref="P23">IFERROR(INDEX(Lestur!$A$2:$BG$51695,MATCH($B$5&amp;"*s.12*"&amp;IF($B$3=Item!$AP$2,Item!$AO$2,IF($B$3=Item!$AP$3,Item!AO3,$B$3))&amp;$B23,Lestur!$A$2:$A$53022&amp;Lestur!$C$2:$C$53022&amp;Lestur!$B$2:$B$53022&amp;Lestur!$E$2:$E$53022,0),MATCH(P$10,Lestur!$A$1:$BG$1,0)),"")</f>
        <v>0</v>
      </c>
      <c r="Q23" s="53">
        <f t="array" ref="Q23">IFERROR(INDEX(Lestur!$A$2:$BG$51695,MATCH($B$5&amp;"*s.12*"&amp;IF($B$3=Item!$AP$2,Item!$AO$2,IF($B$3=Item!$AP$3,Item!AO3,$B$3))&amp;$B23,Lestur!$A$2:$A$53022&amp;Lestur!$C$2:$C$53022&amp;Lestur!$B$2:$B$53022&amp;Lestur!$E$2:$E$53022,0),MATCH(Q$10,Lestur!$A$1:$BG$1,0)),"")</f>
        <v>0</v>
      </c>
      <c r="R23" s="94">
        <f t="array" ref="R23">IFERROR(INDEX(Lestur!$A$2:$BG$51695,MATCH($B$5&amp;"*s.12*"&amp;IF($B$3=Item!$AP$2,Item!$AO$2,IF($B$3=Item!$AP$3,Item!AO3,$B$3))&amp;$B23,Lestur!$A$2:$A$53022&amp;Lestur!$C$2:$C$53022&amp;Lestur!$B$2:$B$53022&amp;Lestur!$E$2:$E$53022,0),MATCH(R$10,Lestur!$A$1:$BG$1,0)),"")</f>
        <v>3114181217.8000002</v>
      </c>
      <c r="S23" s="76"/>
    </row>
    <row r="24" spans="1:19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76"/>
    </row>
    <row r="25" spans="1:19" x14ac:dyDescent="0.25"/>
  </sheetData>
  <sheetProtection algorithmName="SHA-512" hashValue="rESC/FdNvOIUh8WaDI8QLhFllniZyuTJIuGolhqw51OlLK4mQN12UMlVoU4kNqcg9ixjs7rOd60kUUiq6qUaeg==" saltValue="vFe41RjKma8R9ZzxFq9/BQ==" spinCount="100000" sheet="1" objects="1" scenarios="1"/>
  <mergeCells count="7">
    <mergeCell ref="D8:F8"/>
    <mergeCell ref="G8:I8"/>
    <mergeCell ref="M8:O8"/>
    <mergeCell ref="A8:B9"/>
    <mergeCell ref="B3:C3"/>
    <mergeCell ref="B4:C4"/>
    <mergeCell ref="B5:C5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34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" customWidth="1"/>
    <col min="2" max="2" width="9.85546875" style="1" customWidth="1"/>
    <col min="3" max="19" width="20.7109375" style="1" customWidth="1"/>
    <col min="20" max="20" width="9.140625" style="17" customWidth="1"/>
    <col min="21" max="16384" width="9.140625" style="17" hidden="1"/>
  </cols>
  <sheetData>
    <row r="1" spans="1:20" x14ac:dyDescent="0.25">
      <c r="A1" s="55" t="str">
        <f>IF(Efnisyfirlit!$E$2="Íslenska",Item!B1,Item!A1)</f>
        <v>Efnisyfirlit</v>
      </c>
      <c r="B1" s="1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20" x14ac:dyDescent="0.25">
      <c r="A2" s="65"/>
      <c r="B2" s="1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20" x14ac:dyDescent="0.25">
      <c r="A4" s="45"/>
      <c r="B4" s="107"/>
      <c r="C4" s="107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0" x14ac:dyDescent="0.25">
      <c r="A5" s="45" t="str">
        <f>IF(Efnisyfirlit!$E$2="Íslenska",Item!AM3,Item!AN3)</f>
        <v>Dagsetning</v>
      </c>
      <c r="B5" s="120">
        <v>43738</v>
      </c>
      <c r="C5" s="12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20" x14ac:dyDescent="0.25">
      <c r="A6" s="13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20" ht="30" customHeight="1" x14ac:dyDescent="0.25">
      <c r="A7" s="125" t="str">
        <f>IF(Efnisyfirlit!$E$2="Íslenska",Item!M2,Item!L2)</f>
        <v>S.17.01 - Vátryggingaskuld skaðatrygginga</v>
      </c>
      <c r="B7" s="126"/>
      <c r="C7" s="112" t="str">
        <f>IF(Efnisyfirlit!$E$2="Íslenska",Item!R15,Item!R14)</f>
        <v>Frumtryggingar og hlutfallslegar endurtryggingar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IF(Efnisyfirlit!$E$2="Íslenska",Item!AD15,Item!AD14)</f>
        <v>Óhlutfallslegar endutryggingar</v>
      </c>
      <c r="P7" s="112"/>
      <c r="Q7" s="112"/>
      <c r="R7" s="112"/>
      <c r="S7" s="112" t="str">
        <f>IF(Efnisyfirlit!$E$2="Íslenska",Item!AH15,Item!AH14)</f>
        <v>Samtals vátryggingaskulbindingar vegna skaðatrygginga</v>
      </c>
      <c r="T7" s="76"/>
    </row>
    <row r="8" spans="1:20" ht="30" x14ac:dyDescent="0.25">
      <c r="A8" s="127"/>
      <c r="B8" s="128"/>
      <c r="C8" s="57" t="str">
        <f>IF(Efnisyfirlit!$E$2="Íslenska",Item!R17,Item!R16)</f>
        <v>Sjúkrakostnaðartrygging</v>
      </c>
      <c r="D8" s="57" t="str">
        <f>IF(Efnisyfirlit!$E$2="Íslenska",Item!S17,Item!S16)</f>
        <v>Almennar slysa- og sjúkratr.</v>
      </c>
      <c r="E8" s="57" t="str">
        <f>IF(Efnisyfirlit!$E$2="Íslenska",Item!T17,Item!T16)</f>
        <v>Slysatrygging launþega</v>
      </c>
      <c r="F8" s="57" t="str">
        <f>IF(Efnisyfirlit!$E$2="Íslenska",Item!U17,Item!U16)</f>
        <v>Lögboðnar ökutækjatryggingar</v>
      </c>
      <c r="G8" s="57" t="str">
        <f>IF(Efnisyfirlit!$E$2="Íslenska",Item!V17,Item!V16)</f>
        <v>Aðrar ökutækjatryggingar</v>
      </c>
      <c r="H8" s="57" t="str">
        <f>IF(Efnisyfirlit!$E$2="Íslenska",Item!W17,Item!W16)</f>
        <v>Sjó- flug- og farmtryggingar</v>
      </c>
      <c r="I8" s="57" t="str">
        <f>IF(Efnisyfirlit!$E$2="Íslenska",Item!X17,Item!X16)</f>
        <v>Eignatryggingar</v>
      </c>
      <c r="J8" s="57" t="str">
        <f>IF(Efnisyfirlit!$E$2="Íslenska",Item!Y17,Item!Y16)</f>
        <v>Almennar ábyrgðartryggingar</v>
      </c>
      <c r="K8" s="57" t="str">
        <f>IF(Efnisyfirlit!$E$2="Íslenska",Item!Z17,Item!Z16)</f>
        <v>Greiðslu- og efndatryggingar</v>
      </c>
      <c r="L8" s="57" t="str">
        <f>IF(Efnisyfirlit!$E$2="Íslenska",Item!AA17,Item!AA16)</f>
        <v>Réttaraðstoðartrygging</v>
      </c>
      <c r="M8" s="57" t="str">
        <f>IF(Efnisyfirlit!$E$2="Íslenska",Item!AB17,Item!AB16)</f>
        <v>Aðstoðartrygging</v>
      </c>
      <c r="N8" s="57" t="str">
        <f>IF(Efnisyfirlit!$E$2="Íslenska",Item!AC17,Item!AC16)</f>
        <v>Annað fjárhagslegt tap</v>
      </c>
      <c r="O8" s="57" t="str">
        <f>IF(Efnisyfirlit!$E$2="Íslenska",Item!AD17,Item!AD16)</f>
        <v>Óhl. heilsutryggingar</v>
      </c>
      <c r="P8" s="57" t="str">
        <f>IF(Efnisyfirlit!$E$2="Íslenska",Item!AE17,Item!AE16)</f>
        <v>Óhl. Slysatryggingar</v>
      </c>
      <c r="Q8" s="57" t="str">
        <f>IF(Efnisyfirlit!$E$2="Íslenska",Item!AF17,Item!AF16)</f>
        <v>Óhl. sjó- flug- og farmtryggingar</v>
      </c>
      <c r="R8" s="57" t="str">
        <f>IF(Efnisyfirlit!$E$2="Íslenska",Item!AG17,Item!AG16)</f>
        <v>Óhl. eignatryggingar</v>
      </c>
      <c r="S8" s="124"/>
      <c r="T8" s="76"/>
    </row>
    <row r="9" spans="1:20" x14ac:dyDescent="0.25">
      <c r="A9" s="49" t="str">
        <f>IF(Efnisyfirlit!$E$2="Íslenska",Item!M3,Item!L3)</f>
        <v>Liður</v>
      </c>
      <c r="B9" s="49" t="s">
        <v>19</v>
      </c>
      <c r="C9" s="49" t="s">
        <v>86</v>
      </c>
      <c r="D9" s="49" t="s">
        <v>71</v>
      </c>
      <c r="E9" s="49" t="s">
        <v>77</v>
      </c>
      <c r="F9" s="49" t="s">
        <v>75</v>
      </c>
      <c r="G9" s="49" t="s">
        <v>81</v>
      </c>
      <c r="H9" s="49" t="s">
        <v>91</v>
      </c>
      <c r="I9" s="49" t="s">
        <v>90</v>
      </c>
      <c r="J9" s="49" t="s">
        <v>92</v>
      </c>
      <c r="K9" s="49" t="s">
        <v>83</v>
      </c>
      <c r="L9" s="49" t="s">
        <v>94</v>
      </c>
      <c r="M9" s="49" t="s">
        <v>78</v>
      </c>
      <c r="N9" s="49" t="s">
        <v>89</v>
      </c>
      <c r="O9" s="49" t="s">
        <v>93</v>
      </c>
      <c r="P9" s="49" t="s">
        <v>80</v>
      </c>
      <c r="Q9" s="49" t="s">
        <v>74</v>
      </c>
      <c r="R9" s="49" t="s">
        <v>327</v>
      </c>
      <c r="S9" s="49" t="s">
        <v>328</v>
      </c>
      <c r="T9" s="76"/>
    </row>
    <row r="10" spans="1:20" ht="30" x14ac:dyDescent="0.25">
      <c r="A10" s="50" t="str">
        <f>IF(Efnisyfirlit!$E$2="Íslenska",Item!M4,Item!L4)</f>
        <v>Vátryggingaskuld metin með fjármálagjörningum sem samsvara vátryggingaskuldbindingum</v>
      </c>
      <c r="B10" s="50" t="s">
        <v>106</v>
      </c>
      <c r="C10" s="52">
        <f t="array" ref="C10">IFERROR(INDEX(Lestur!$A$2:$BG$51695,MATCH($B$5&amp;"*s.17*"&amp;IF($B$3=Item!$AP$2,Item!$AO$2,IF($B$3=Item!$AP$3,Item!AO3,$B$3))&amp;$B10,Lestur!$A$2:$A$53022&amp;Lestur!$C$2:$C$53022&amp;Lestur!$B$2:$B$53022&amp;Lestur!$E$2:$E$53022,0),MATCH(C$9,Lestur!$A$1:$BG$1,0)),"")</f>
        <v>0</v>
      </c>
      <c r="D10" s="52">
        <f t="array" ref="D10">IFERROR(INDEX(Lestur!$A$2:$BG$51695,MATCH($B$5&amp;"*s.17*"&amp;IF(IF($B$3=Item!$AP$2,Item!$AO$2,IF($B$3=Item!$AP$3,Item!AO3,$B$3))=Item!$AP$2,Item!$AO$2,IF(IF($B$3=Item!$AP$2,Item!$AO$2,IF($B$3=Item!$AP$3,Item!AO3,$B$3))=Item!$AP$3,Item!AO3,IF($B$3=Item!$AP$2,Item!$AO$2,IF($B$3=Item!$AP$3,Item!AO3,$B$3))))&amp;$B10,Lestur!$A$2:$A$53022&amp;Lestur!$C$2:$C$53022&amp;Lestur!$B$2:$B$53022&amp;Lestur!$E$2:$E$53022,0),MATCH(D$9,Lestur!$A$1:$BG$1,0)),"")</f>
        <v>0</v>
      </c>
      <c r="E10" s="52">
        <f t="array" ref="E10">IFERROR(INDEX(Lestur!$A$2:$BG$51695,MATCH($B$5&amp;"*s.17*"&amp;IF($B$3=Item!$AP$2,Item!$AO$2,IF($B$3=Item!$AP$3,Item!AO3,$B$3))&amp;$B10,Lestur!$A$2:$A$53022&amp;Lestur!$C$2:$C$53022&amp;Lestur!$B$2:$B$53022&amp;Lestur!$E$2:$E$53022,0),MATCH(E$9,Lestur!$A$1:$BG$1,0)),"")</f>
        <v>0</v>
      </c>
      <c r="F10" s="52">
        <f t="array" ref="F10">IFERROR(INDEX(Lestur!$A$2:$BG$51695,MATCH($B$5&amp;"*s.17*"&amp;IF($B$3=Item!$AP$2,Item!$AO$2,IF($B$3=Item!$AP$3,Item!AO3,$B$3))&amp;$B10,Lestur!$A$2:$A$53022&amp;Lestur!$C$2:$C$53022&amp;Lestur!$B$2:$B$53022&amp;Lestur!$E$2:$E$53022,0),MATCH(F$9,Lestur!$A$1:$BG$1,0)),"")</f>
        <v>0</v>
      </c>
      <c r="G10" s="52">
        <f t="array" ref="G10">IFERROR(INDEX(Lestur!$A$2:$BG$51695,MATCH($B$5&amp;"*s.17*"&amp;IF($B$3=Item!$AP$2,Item!$AO$2,IF($B$3=Item!$AP$3,Item!AO3,$B$3))&amp;$B10,Lestur!$A$2:$A$53022&amp;Lestur!$C$2:$C$53022&amp;Lestur!$B$2:$B$53022&amp;Lestur!$E$2:$E$53022,0),MATCH(G$9,Lestur!$A$1:$BG$1,0)),"")</f>
        <v>0</v>
      </c>
      <c r="H10" s="52">
        <f t="array" ref="H10">IFERROR(INDEX(Lestur!$A$2:$BG$51695,MATCH($B$5&amp;"*s.17*"&amp;IF($B$3=Item!$AP$2,Item!$AO$2,IF($B$3=Item!$AP$3,Item!AO3,$B$3))&amp;$B10,Lestur!$A$2:$A$53022&amp;Lestur!$C$2:$C$53022&amp;Lestur!$B$2:$B$53022&amp;Lestur!$E$2:$E$53022,0),MATCH(H$9,Lestur!$A$1:$BG$1,0)),"")</f>
        <v>0</v>
      </c>
      <c r="I10" s="52">
        <f t="array" ref="I10">IFERROR(INDEX(Lestur!$A$2:$BG$51695,MATCH($B$5&amp;"*s.17*"&amp;IF($B$3=Item!$AP$2,Item!$AO$2,IF($B$3=Item!$AP$3,Item!AO3,$B$3))&amp;$B10,Lestur!$A$2:$A$53022&amp;Lestur!$C$2:$C$53022&amp;Lestur!$B$2:$B$53022&amp;Lestur!$E$2:$E$53022,0),MATCH(I$9,Lestur!$A$1:$BG$1,0)),"")</f>
        <v>0</v>
      </c>
      <c r="J10" s="52">
        <f t="array" ref="J10">IFERROR(INDEX(Lestur!$A$2:$BG$51695,MATCH($B$5&amp;"*s.17*"&amp;IF($B$3=Item!$AP$2,Item!$AO$2,IF($B$3=Item!$AP$3,Item!AO3,$B$3))&amp;$B10,Lestur!$A$2:$A$53022&amp;Lestur!$C$2:$C$53022&amp;Lestur!$B$2:$B$53022&amp;Lestur!$E$2:$E$53022,0),MATCH(J$9,Lestur!$A$1:$BG$1,0)),"")</f>
        <v>0</v>
      </c>
      <c r="K10" s="52">
        <f t="array" ref="K10">IFERROR(INDEX(Lestur!$A$2:$BG$51695,MATCH($B$5&amp;"*s.17*"&amp;IF($B$3=Item!$AP$2,Item!$AO$2,IF($B$3=Item!$AP$3,Item!AO3,$B$3))&amp;$B10,Lestur!$A$2:$A$53022&amp;Lestur!$C$2:$C$53022&amp;Lestur!$B$2:$B$53022&amp;Lestur!$E$2:$E$53022,0),MATCH(K$9,Lestur!$A$1:$BG$1,0)),"")</f>
        <v>0</v>
      </c>
      <c r="L10" s="52">
        <f t="array" ref="L10">IFERROR(INDEX(Lestur!$A$2:$BG$51695,MATCH($B$5&amp;"*s.17*"&amp;IF($B$3=Item!$AP$2,Item!$AO$2,IF($B$3=Item!$AP$3,Item!AO3,$B$3))&amp;$B10,Lestur!$A$2:$A$53022&amp;Lestur!$C$2:$C$53022&amp;Lestur!$B$2:$B$53022&amp;Lestur!$E$2:$E$53022,0),MATCH(L$9,Lestur!$A$1:$BG$1,0)),"")</f>
        <v>0</v>
      </c>
      <c r="M10" s="52">
        <f t="array" ref="M10">IFERROR(INDEX(Lestur!$A$2:$BG$51695,MATCH($B$5&amp;"*s.17*"&amp;IF($B$3=Item!$AP$2,Item!$AO$2,IF($B$3=Item!$AP$3,Item!AO3,$B$3))&amp;$B10,Lestur!$A$2:$A$53022&amp;Lestur!$C$2:$C$53022&amp;Lestur!$B$2:$B$53022&amp;Lestur!$E$2:$E$53022,0),MATCH(M$9,Lestur!$A$1:$BG$1,0)),"")</f>
        <v>0</v>
      </c>
      <c r="N10" s="52">
        <f t="array" ref="N10">IFERROR(INDEX(Lestur!$A$2:$BG$51695,MATCH($B$5&amp;"*s.17*"&amp;IF($B$3=Item!$AP$2,Item!$AO$2,IF($B$3=Item!$AP$3,Item!AO3,$B$3))&amp;$B10,Lestur!$A$2:$A$53022&amp;Lestur!$C$2:$C$53022&amp;Lestur!$B$2:$B$53022&amp;Lestur!$E$2:$E$53022,0),MATCH(N$9,Lestur!$A$1:$BG$1,0)),"")</f>
        <v>0</v>
      </c>
      <c r="O10" s="52">
        <f t="array" ref="O10">IFERROR(INDEX(Lestur!$A$2:$BG$51695,MATCH($B$5&amp;"*s.17*"&amp;IF($B$3=Item!$AP$2,Item!$AO$2,IF($B$3=Item!$AP$3,Item!AO3,$B$3))&amp;$B10,Lestur!$A$2:$A$53022&amp;Lestur!$C$2:$C$53022&amp;Lestur!$B$2:$B$53022&amp;Lestur!$E$2:$E$53022,0),MATCH(O$9,Lestur!$A$1:$BG$1,0)),"")</f>
        <v>0</v>
      </c>
      <c r="P10" s="52">
        <f t="array" ref="P10">IFERROR(INDEX(Lestur!$A$2:$BG$51695,MATCH($B$5&amp;"*s.17*"&amp;IF($B$3=Item!$AP$2,Item!$AO$2,IF($B$3=Item!$AP$3,Item!AO3,$B$3))&amp;$B10,Lestur!$A$2:$A$53022&amp;Lestur!$C$2:$C$53022&amp;Lestur!$B$2:$B$53022&amp;Lestur!$E$2:$E$53022,0),MATCH(P$9,Lestur!$A$1:$BG$1,0)),"")</f>
        <v>0</v>
      </c>
      <c r="Q10" s="52">
        <f t="array" ref="Q10">IFERROR(INDEX(Lestur!$A$2:$BG$51695,MATCH($B$5&amp;"*s.17*"&amp;IF($B$3=Item!$AP$2,Item!$AO$2,IF($B$3=Item!$AP$3,Item!AO3,$B$3))&amp;$B10,Lestur!$A$2:$A$53022&amp;Lestur!$C$2:$C$53022&amp;Lestur!$B$2:$B$53022&amp;Lestur!$E$2:$E$53022,0),MATCH(Q$9,Lestur!$A$1:$BG$1,0)),"")</f>
        <v>0</v>
      </c>
      <c r="R10" s="52">
        <f t="array" ref="R10">IFERROR(INDEX(Lestur!$A$2:$BG$51695,MATCH($B$5&amp;"*s.17*"&amp;IF($B$3=Item!$AP$2,Item!$AO$2,IF($B$3=Item!$AP$3,Item!AO3,$B$3))&amp;$B10,Lestur!$A$2:$A$53022&amp;Lestur!$C$2:$C$53022&amp;Lestur!$B$2:$B$53022&amp;Lestur!$E$2:$E$53022,0),MATCH(R$9,Lestur!$A$1:$BG$1,0)),"")</f>
        <v>0</v>
      </c>
      <c r="S10" s="52">
        <f t="array" ref="S10">IFERROR(INDEX(Lestur!$A$2:$BG$51695,MATCH($B$5&amp;"*s.17*"&amp;IF($B$3=Item!$AP$2,Item!$AO$2,IF($B$3=Item!$AP$3,Item!AO3,$B$3))&amp;$B10,Lestur!$A$2:$A$53022&amp;Lestur!$C$2:$C$53022&amp;Lestur!$B$2:$B$53022&amp;Lestur!$E$2:$E$53022,0),MATCH(S$9,Lestur!$A$1:$BG$1,0)),"")</f>
        <v>0</v>
      </c>
      <c r="T10" s="76"/>
    </row>
    <row r="11" spans="1:20" ht="45" x14ac:dyDescent="0.25">
      <c r="A11" s="50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50" t="s">
        <v>243</v>
      </c>
      <c r="C11" s="52">
        <f t="array" ref="C11">IFERROR(INDEX(Lestur!$A$2:$BG$51695,MATCH($B$5&amp;"*s.17*"&amp;IF($B$3=Item!$AP$2,Item!$AO$2,IF($B$3=Item!$AP$3,Item!AO3,$B$3))&amp;$B11,Lestur!$A$2:$A$53022&amp;Lestur!$C$2:$C$53022&amp;Lestur!$B$2:$B$53022&amp;Lestur!$E$2:$E$53022,0),MATCH(C$9,Lestur!$A$1:$BG$1,0)),"")</f>
        <v>0</v>
      </c>
      <c r="D11" s="52">
        <f t="array" ref="D11">IFERROR(INDEX(Lestur!$A$2:$BG$51695,MATCH($B$5&amp;"*s.17*"&amp;IF($B$3=Item!$AP$2,Item!$AO$2,IF($B$3=Item!$AP$3,Item!AO3,$B$3))&amp;$B11,Lestur!$A$2:$A$53022&amp;Lestur!$C$2:$C$53022&amp;Lestur!$B$2:$B$53022&amp;Lestur!$E$2:$E$53022,0),MATCH(D$9,Lestur!$A$1:$BG$1,0)),"")</f>
        <v>0</v>
      </c>
      <c r="E11" s="52">
        <f t="array" ref="E11">IFERROR(INDEX(Lestur!$A$2:$BG$51695,MATCH($B$5&amp;"*s.17*"&amp;IF($B$3=Item!$AP$2,Item!$AO$2,IF($B$3=Item!$AP$3,Item!AO3,$B$3))&amp;$B11,Lestur!$A$2:$A$53022&amp;Lestur!$C$2:$C$53022&amp;Lestur!$B$2:$B$53022&amp;Lestur!$E$2:$E$53022,0),MATCH(E$9,Lestur!$A$1:$BG$1,0)),"")</f>
        <v>0</v>
      </c>
      <c r="F11" s="52">
        <f t="array" ref="F11">IFERROR(INDEX(Lestur!$A$2:$BG$51695,MATCH($B$5&amp;"*s.17*"&amp;IF($B$3=Item!$AP$2,Item!$AO$2,IF($B$3=Item!$AP$3,Item!AO3,$B$3))&amp;$B11,Lestur!$A$2:$A$53022&amp;Lestur!$C$2:$C$53022&amp;Lestur!$B$2:$B$53022&amp;Lestur!$E$2:$E$53022,0),MATCH(F$9,Lestur!$A$1:$BG$1,0)),"")</f>
        <v>0</v>
      </c>
      <c r="G11" s="52">
        <f t="array" ref="G11">IFERROR(INDEX(Lestur!$A$2:$BG$51695,MATCH($B$5&amp;"*s.17*"&amp;IF($B$3=Item!$AP$2,Item!$AO$2,IF($B$3=Item!$AP$3,Item!AO3,$B$3))&amp;$B11,Lestur!$A$2:$A$53022&amp;Lestur!$C$2:$C$53022&amp;Lestur!$B$2:$B$53022&amp;Lestur!$E$2:$E$53022,0),MATCH(G$9,Lestur!$A$1:$BG$1,0)),"")</f>
        <v>0</v>
      </c>
      <c r="H11" s="52">
        <f t="array" ref="H11">IFERROR(INDEX(Lestur!$A$2:$BG$51695,MATCH($B$5&amp;"*s.17*"&amp;IF($B$3=Item!$AP$2,Item!$AO$2,IF($B$3=Item!$AP$3,Item!AO3,$B$3))&amp;$B11,Lestur!$A$2:$A$53022&amp;Lestur!$C$2:$C$53022&amp;Lestur!$B$2:$B$53022&amp;Lestur!$E$2:$E$53022,0),MATCH(H$9,Lestur!$A$1:$BG$1,0)),"")</f>
        <v>0</v>
      </c>
      <c r="I11" s="52">
        <f t="array" ref="I11">IFERROR(INDEX(Lestur!$A$2:$BG$51695,MATCH($B$5&amp;"*s.17*"&amp;IF($B$3=Item!$AP$2,Item!$AO$2,IF($B$3=Item!$AP$3,Item!AO3,$B$3))&amp;$B11,Lestur!$A$2:$A$53022&amp;Lestur!$C$2:$C$53022&amp;Lestur!$B$2:$B$53022&amp;Lestur!$E$2:$E$53022,0),MATCH(I$9,Lestur!$A$1:$BG$1,0)),"")</f>
        <v>0</v>
      </c>
      <c r="J11" s="52">
        <f t="array" ref="J11">IFERROR(INDEX(Lestur!$A$2:$BG$51695,MATCH($B$5&amp;"*s.17*"&amp;IF($B$3=Item!$AP$2,Item!$AO$2,IF($B$3=Item!$AP$3,Item!AO3,$B$3))&amp;$B11,Lestur!$A$2:$A$53022&amp;Lestur!$C$2:$C$53022&amp;Lestur!$B$2:$B$53022&amp;Lestur!$E$2:$E$53022,0),MATCH(J$9,Lestur!$A$1:$BG$1,0)),"")</f>
        <v>0</v>
      </c>
      <c r="K11" s="52">
        <f t="array" ref="K11">IFERROR(INDEX(Lestur!$A$2:$BG$51695,MATCH($B$5&amp;"*s.17*"&amp;IF($B$3=Item!$AP$2,Item!$AO$2,IF($B$3=Item!$AP$3,Item!AO3,$B$3))&amp;$B11,Lestur!$A$2:$A$53022&amp;Lestur!$C$2:$C$53022&amp;Lestur!$B$2:$B$53022&amp;Lestur!$E$2:$E$53022,0),MATCH(K$9,Lestur!$A$1:$BG$1,0)),"")</f>
        <v>0</v>
      </c>
      <c r="L11" s="52">
        <f t="array" ref="L11">IFERROR(INDEX(Lestur!$A$2:$BG$51695,MATCH($B$5&amp;"*s.17*"&amp;IF($B$3=Item!$AP$2,Item!$AO$2,IF($B$3=Item!$AP$3,Item!AO3,$B$3))&amp;$B11,Lestur!$A$2:$A$53022&amp;Lestur!$C$2:$C$53022&amp;Lestur!$B$2:$B$53022&amp;Lestur!$E$2:$E$53022,0),MATCH(L$9,Lestur!$A$1:$BG$1,0)),"")</f>
        <v>0</v>
      </c>
      <c r="M11" s="52">
        <f t="array" ref="M11">IFERROR(INDEX(Lestur!$A$2:$BG$51695,MATCH($B$5&amp;"*s.17*"&amp;IF($B$3=Item!$AP$2,Item!$AO$2,IF($B$3=Item!$AP$3,Item!AO3,$B$3))&amp;$B11,Lestur!$A$2:$A$53022&amp;Lestur!$C$2:$C$53022&amp;Lestur!$B$2:$B$53022&amp;Lestur!$E$2:$E$53022,0),MATCH(M$9,Lestur!$A$1:$BG$1,0)),"")</f>
        <v>0</v>
      </c>
      <c r="N11" s="52">
        <f t="array" ref="N11">IFERROR(INDEX(Lestur!$A$2:$BG$51695,MATCH($B$5&amp;"*s.17*"&amp;IF($B$3=Item!$AP$2,Item!$AO$2,IF($B$3=Item!$AP$3,Item!AO3,$B$3))&amp;$B11,Lestur!$A$2:$A$53022&amp;Lestur!$C$2:$C$53022&amp;Lestur!$B$2:$B$53022&amp;Lestur!$E$2:$E$53022,0),MATCH(N$9,Lestur!$A$1:$BG$1,0)),"")</f>
        <v>0</v>
      </c>
      <c r="O11" s="52">
        <f t="array" ref="O11">IFERROR(INDEX(Lestur!$A$2:$BG$51695,MATCH($B$5&amp;"*s.17*"&amp;IF($B$3=Item!$AP$2,Item!$AO$2,IF($B$3=Item!$AP$3,Item!AO3,$B$3))&amp;$B11,Lestur!$A$2:$A$53022&amp;Lestur!$C$2:$C$53022&amp;Lestur!$B$2:$B$53022&amp;Lestur!$E$2:$E$53022,0),MATCH(O$9,Lestur!$A$1:$BG$1,0)),"")</f>
        <v>0</v>
      </c>
      <c r="P11" s="52">
        <f t="array" ref="P11">IFERROR(INDEX(Lestur!$A$2:$BG$51695,MATCH($B$5&amp;"*s.17*"&amp;IF($B$3=Item!$AP$2,Item!$AO$2,IF($B$3=Item!$AP$3,Item!AO3,$B$3))&amp;$B11,Lestur!$A$2:$A$53022&amp;Lestur!$C$2:$C$53022&amp;Lestur!$B$2:$B$53022&amp;Lestur!$E$2:$E$53022,0),MATCH(P$9,Lestur!$A$1:$BG$1,0)),"")</f>
        <v>0</v>
      </c>
      <c r="Q11" s="52">
        <f t="array" ref="Q11">IFERROR(INDEX(Lestur!$A$2:$BG$51695,MATCH($B$5&amp;"*s.17*"&amp;IF($B$3=Item!$AP$2,Item!$AO$2,IF($B$3=Item!$AP$3,Item!AO3,$B$3))&amp;$B11,Lestur!$A$2:$A$53022&amp;Lestur!$C$2:$C$53022&amp;Lestur!$B$2:$B$53022&amp;Lestur!$E$2:$E$53022,0),MATCH(Q$9,Lestur!$A$1:$BG$1,0)),"")</f>
        <v>0</v>
      </c>
      <c r="R11" s="52">
        <f t="array" ref="R11">IFERROR(INDEX(Lestur!$A$2:$BG$51695,MATCH($B$5&amp;"*s.17*"&amp;IF($B$3=Item!$AP$2,Item!$AO$2,IF($B$3=Item!$AP$3,Item!AO3,$B$3))&amp;$B11,Lestur!$A$2:$A$53022&amp;Lestur!$C$2:$C$53022&amp;Lestur!$B$2:$B$53022&amp;Lestur!$E$2:$E$53022,0),MATCH(R$9,Lestur!$A$1:$BG$1,0)),"")</f>
        <v>0</v>
      </c>
      <c r="S11" s="52">
        <f t="array" ref="S11">IFERROR(INDEX(Lestur!$A$2:$BG$51695,MATCH($B$5&amp;"*s.17*"&amp;IF($B$3=Item!$AP$2,Item!$AO$2,IF($B$3=Item!$AP$3,Item!AO3,$B$3))&amp;$B11,Lestur!$A$2:$A$53022&amp;Lestur!$C$2:$C$53022&amp;Lestur!$B$2:$B$53022&amp;Lestur!$E$2:$E$53022,0),MATCH(S$9,Lestur!$A$1:$BG$1,0)),"")</f>
        <v>0</v>
      </c>
      <c r="T11" s="76"/>
    </row>
    <row r="12" spans="1:20" x14ac:dyDescent="0.25">
      <c r="A12" s="50" t="str">
        <f>IF(Efnisyfirlit!$E$2="Íslenska",Item!M6,Item!L6)</f>
        <v>Vátryggingaskuld reiknuð sem samtala besta mats og áhættuálags</v>
      </c>
      <c r="B12" s="50"/>
      <c r="C12" s="51" t="str">
        <f t="array" ref="C12">IFERROR(INDEX(Lestur!$A$2:$BG$51695,MATCH($B$5&amp;"*s.17*"&amp;IF($B$3=Item!$AP$2,Item!$AO$2,IF($B$3=Item!$AP$3,Item!AO3,$B$3))&amp;$B12,Lestur!$A$2:$A$53022&amp;Lestur!$C$2:$C$53022&amp;Lestur!$B$2:$B$53022&amp;Lestur!$E$2:$E$53022,0),MATCH(C$9,Lestur!$A$1:$BG$1,0)),"")</f>
        <v/>
      </c>
      <c r="D12" s="51" t="str">
        <f t="array" ref="D12">IFERROR(INDEX(Lestur!$A$2:$BG$51695,MATCH($B$5&amp;"*s.17*"&amp;IF($B$3=Item!$AP$2,Item!$AO$2,IF($B$3=Item!$AP$3,Item!AO3,$B$3))&amp;$B12,Lestur!$A$2:$A$53022&amp;Lestur!$C$2:$C$53022&amp;Lestur!$B$2:$B$53022&amp;Lestur!$E$2:$E$53022,0),MATCH(D$9,Lestur!$A$1:$BG$1,0)),"")</f>
        <v/>
      </c>
      <c r="E12" s="51" t="str">
        <f t="array" ref="E12">IFERROR(INDEX(Lestur!$A$2:$BG$51695,MATCH($B$5&amp;"*s.17*"&amp;IF($B$3=Item!$AP$2,Item!$AO$2,IF($B$3=Item!$AP$3,Item!AO3,$B$3))&amp;$B12,Lestur!$A$2:$A$53022&amp;Lestur!$C$2:$C$53022&amp;Lestur!$B$2:$B$53022&amp;Lestur!$E$2:$E$53022,0),MATCH(E$9,Lestur!$A$1:$BG$1,0)),"")</f>
        <v/>
      </c>
      <c r="F12" s="51" t="str">
        <f t="array" ref="F12">IFERROR(INDEX(Lestur!$A$2:$BG$51695,MATCH($B$5&amp;"*s.17*"&amp;IF($B$3=Item!$AP$2,Item!$AO$2,IF($B$3=Item!$AP$3,Item!AO3,$B$3))&amp;$B12,Lestur!$A$2:$A$53022&amp;Lestur!$C$2:$C$53022&amp;Lestur!$B$2:$B$53022&amp;Lestur!$E$2:$E$53022,0),MATCH(F$9,Lestur!$A$1:$BG$1,0)),"")</f>
        <v/>
      </c>
      <c r="G12" s="51" t="str">
        <f t="array" ref="G12">IFERROR(INDEX(Lestur!$A$2:$BG$51695,MATCH($B$5&amp;"*s.17*"&amp;IF($B$3=Item!$AP$2,Item!$AO$2,IF($B$3=Item!$AP$3,Item!AO3,$B$3))&amp;$B12,Lestur!$A$2:$A$53022&amp;Lestur!$C$2:$C$53022&amp;Lestur!$B$2:$B$53022&amp;Lestur!$E$2:$E$53022,0),MATCH(G$9,Lestur!$A$1:$BG$1,0)),"")</f>
        <v/>
      </c>
      <c r="H12" s="51" t="str">
        <f t="array" ref="H12">IFERROR(INDEX(Lestur!$A$2:$BG$51695,MATCH($B$5&amp;"*s.17*"&amp;IF($B$3=Item!$AP$2,Item!$AO$2,IF($B$3=Item!$AP$3,Item!AO3,$B$3))&amp;$B12,Lestur!$A$2:$A$53022&amp;Lestur!$C$2:$C$53022&amp;Lestur!$B$2:$B$53022&amp;Lestur!$E$2:$E$53022,0),MATCH(H$9,Lestur!$A$1:$BG$1,0)),"")</f>
        <v/>
      </c>
      <c r="I12" s="51" t="str">
        <f t="array" ref="I12">IFERROR(INDEX(Lestur!$A$2:$BG$51695,MATCH($B$5&amp;"*s.17*"&amp;IF($B$3=Item!$AP$2,Item!$AO$2,IF($B$3=Item!$AP$3,Item!AO3,$B$3))&amp;$B12,Lestur!$A$2:$A$53022&amp;Lestur!$C$2:$C$53022&amp;Lestur!$B$2:$B$53022&amp;Lestur!$E$2:$E$53022,0),MATCH(I$9,Lestur!$A$1:$BG$1,0)),"")</f>
        <v/>
      </c>
      <c r="J12" s="51" t="str">
        <f t="array" ref="J12">IFERROR(INDEX(Lestur!$A$2:$BG$51695,MATCH($B$5&amp;"*s.17*"&amp;IF($B$3=Item!$AP$2,Item!$AO$2,IF($B$3=Item!$AP$3,Item!AO3,$B$3))&amp;$B12,Lestur!$A$2:$A$53022&amp;Lestur!$C$2:$C$53022&amp;Lestur!$B$2:$B$53022&amp;Lestur!$E$2:$E$53022,0),MATCH(J$9,Lestur!$A$1:$BG$1,0)),"")</f>
        <v/>
      </c>
      <c r="K12" s="51" t="str">
        <f t="array" ref="K12">IFERROR(INDEX(Lestur!$A$2:$BG$51695,MATCH($B$5&amp;"*s.17*"&amp;IF($B$3=Item!$AP$2,Item!$AO$2,IF($B$3=Item!$AP$3,Item!AO3,$B$3))&amp;$B12,Lestur!$A$2:$A$53022&amp;Lestur!$C$2:$C$53022&amp;Lestur!$B$2:$B$53022&amp;Lestur!$E$2:$E$53022,0),MATCH(K$9,Lestur!$A$1:$BG$1,0)),"")</f>
        <v/>
      </c>
      <c r="L12" s="51" t="str">
        <f t="array" ref="L12">IFERROR(INDEX(Lestur!$A$2:$BG$51695,MATCH($B$5&amp;"*s.17*"&amp;IF($B$3=Item!$AP$2,Item!$AO$2,IF($B$3=Item!$AP$3,Item!AO3,$B$3))&amp;$B12,Lestur!$A$2:$A$53022&amp;Lestur!$C$2:$C$53022&amp;Lestur!$B$2:$B$53022&amp;Lestur!$E$2:$E$53022,0),MATCH(L$9,Lestur!$A$1:$BG$1,0)),"")</f>
        <v/>
      </c>
      <c r="M12" s="51" t="str">
        <f t="array" ref="M12">IFERROR(INDEX(Lestur!$A$2:$BG$51695,MATCH($B$5&amp;"*s.17*"&amp;IF($B$3=Item!$AP$2,Item!$AO$2,IF($B$3=Item!$AP$3,Item!AO3,$B$3))&amp;$B12,Lestur!$A$2:$A$53022&amp;Lestur!$C$2:$C$53022&amp;Lestur!$B$2:$B$53022&amp;Lestur!$E$2:$E$53022,0),MATCH(M$9,Lestur!$A$1:$BG$1,0)),"")</f>
        <v/>
      </c>
      <c r="N12" s="51" t="str">
        <f t="array" ref="N12">IFERROR(INDEX(Lestur!$A$2:$BG$51695,MATCH($B$5&amp;"*s.17*"&amp;IF($B$3=Item!$AP$2,Item!$AO$2,IF($B$3=Item!$AP$3,Item!AO3,$B$3))&amp;$B12,Lestur!$A$2:$A$53022&amp;Lestur!$C$2:$C$53022&amp;Lestur!$B$2:$B$53022&amp;Lestur!$E$2:$E$53022,0),MATCH(N$9,Lestur!$A$1:$BG$1,0)),"")</f>
        <v/>
      </c>
      <c r="O12" s="51" t="str">
        <f t="array" ref="O12">IFERROR(INDEX(Lestur!$A$2:$BG$51695,MATCH($B$5&amp;"*s.17*"&amp;IF($B$3=Item!$AP$2,Item!$AO$2,IF($B$3=Item!$AP$3,Item!AO3,$B$3))&amp;$B12,Lestur!$A$2:$A$53022&amp;Lestur!$C$2:$C$53022&amp;Lestur!$B$2:$B$53022&amp;Lestur!$E$2:$E$53022,0),MATCH(O$9,Lestur!$A$1:$BG$1,0)),"")</f>
        <v/>
      </c>
      <c r="P12" s="51" t="str">
        <f t="array" ref="P12">IFERROR(INDEX(Lestur!$A$2:$BG$51695,MATCH($B$5&amp;"*s.17*"&amp;IF($B$3=Item!$AP$2,Item!$AO$2,IF($B$3=Item!$AP$3,Item!AO3,$B$3))&amp;$B12,Lestur!$A$2:$A$53022&amp;Lestur!$C$2:$C$53022&amp;Lestur!$B$2:$B$53022&amp;Lestur!$E$2:$E$53022,0),MATCH(P$9,Lestur!$A$1:$BG$1,0)),"")</f>
        <v/>
      </c>
      <c r="Q12" s="51" t="str">
        <f t="array" ref="Q12">IFERROR(INDEX(Lestur!$A$2:$BG$51695,MATCH($B$5&amp;"*s.17*"&amp;IF($B$3=Item!$AP$2,Item!$AO$2,IF($B$3=Item!$AP$3,Item!AO3,$B$3))&amp;$B12,Lestur!$A$2:$A$53022&amp;Lestur!$C$2:$C$53022&amp;Lestur!$B$2:$B$53022&amp;Lestur!$E$2:$E$53022,0),MATCH(Q$9,Lestur!$A$1:$BG$1,0)),"")</f>
        <v/>
      </c>
      <c r="R12" s="51" t="str">
        <f t="array" ref="R12">IFERROR(INDEX(Lestur!$A$2:$BG$51695,MATCH($B$5&amp;"*s.17*"&amp;IF($B$3=Item!$AP$2,Item!$AO$2,IF($B$3=Item!$AP$3,Item!AO3,$B$3))&amp;$B12,Lestur!$A$2:$A$53022&amp;Lestur!$C$2:$C$53022&amp;Lestur!$B$2:$B$53022&amp;Lestur!$E$2:$E$53022,0),MATCH(R$9,Lestur!$A$1:$BG$1,0)),"")</f>
        <v/>
      </c>
      <c r="S12" s="51" t="str">
        <f t="array" ref="S12">IFERROR(INDEX(Lestur!$A$2:$BG$51695,MATCH($B$5&amp;"*s.17*"&amp;IF($B$3=Item!$AP$2,Item!$AO$2,IF($B$3=Item!$AP$3,Item!AO3,$B$3))&amp;$B12,Lestur!$A$2:$A$53022&amp;Lestur!$C$2:$C$53022&amp;Lestur!$B$2:$B$53022&amp;Lestur!$E$2:$E$53022,0),MATCH(S$9,Lestur!$A$1:$BG$1,0)),"")</f>
        <v/>
      </c>
      <c r="T12" s="76"/>
    </row>
    <row r="13" spans="1:20" x14ac:dyDescent="0.25">
      <c r="A13" s="50" t="str">
        <f>IF(Efnisyfirlit!$E$2="Íslenska",Item!M7,Item!L7)</f>
        <v xml:space="preserve">    Besta mat</v>
      </c>
      <c r="B13" s="50"/>
      <c r="C13" s="51" t="str">
        <f t="array" ref="C13">IFERROR(INDEX(Lestur!$A$2:$BG$51695,MATCH($B$5&amp;"*s.17*"&amp;IF($B$3=Item!$AP$2,Item!$AO$2,IF($B$3=Item!$AP$3,Item!AO3,$B$3))&amp;$B13,Lestur!$A$2:$A$53022&amp;Lestur!$C$2:$C$53022&amp;Lestur!$B$2:$B$53022&amp;Lestur!$E$2:$E$53022,0),MATCH(C$9,Lestur!$A$1:$BG$1,0)),"")</f>
        <v/>
      </c>
      <c r="D13" s="51" t="str">
        <f t="array" ref="D13">IFERROR(INDEX(Lestur!$A$2:$BG$51695,MATCH($B$5&amp;"*s.17*"&amp;IF($B$3=Item!$AP$2,Item!$AO$2,IF($B$3=Item!$AP$3,Item!AO3,$B$3))&amp;$B13,Lestur!$A$2:$A$53022&amp;Lestur!$C$2:$C$53022&amp;Lestur!$B$2:$B$53022&amp;Lestur!$E$2:$E$53022,0),MATCH(D$9,Lestur!$A$1:$BG$1,0)),"")</f>
        <v/>
      </c>
      <c r="E13" s="51" t="str">
        <f t="array" ref="E13">IFERROR(INDEX(Lestur!$A$2:$BG$51695,MATCH($B$5&amp;"*s.17*"&amp;IF($B$3=Item!$AP$2,Item!$AO$2,IF($B$3=Item!$AP$3,Item!AO3,$B$3))&amp;$B13,Lestur!$A$2:$A$53022&amp;Lestur!$C$2:$C$53022&amp;Lestur!$B$2:$B$53022&amp;Lestur!$E$2:$E$53022,0),MATCH(E$9,Lestur!$A$1:$BG$1,0)),"")</f>
        <v/>
      </c>
      <c r="F13" s="51" t="str">
        <f t="array" ref="F13">IFERROR(INDEX(Lestur!$A$2:$BG$51695,MATCH($B$5&amp;"*s.17*"&amp;IF($B$3=Item!$AP$2,Item!$AO$2,IF($B$3=Item!$AP$3,Item!AO3,$B$3))&amp;$B13,Lestur!$A$2:$A$53022&amp;Lestur!$C$2:$C$53022&amp;Lestur!$B$2:$B$53022&amp;Lestur!$E$2:$E$53022,0),MATCH(F$9,Lestur!$A$1:$BG$1,0)),"")</f>
        <v/>
      </c>
      <c r="G13" s="51" t="str">
        <f t="array" ref="G13">IFERROR(INDEX(Lestur!$A$2:$BG$51695,MATCH($B$5&amp;"*s.17*"&amp;IF($B$3=Item!$AP$2,Item!$AO$2,IF($B$3=Item!$AP$3,Item!AO3,$B$3))&amp;$B13,Lestur!$A$2:$A$53022&amp;Lestur!$C$2:$C$53022&amp;Lestur!$B$2:$B$53022&amp;Lestur!$E$2:$E$53022,0),MATCH(G$9,Lestur!$A$1:$BG$1,0)),"")</f>
        <v/>
      </c>
      <c r="H13" s="51" t="str">
        <f t="array" ref="H13">IFERROR(INDEX(Lestur!$A$2:$BG$51695,MATCH($B$5&amp;"*s.17*"&amp;IF($B$3=Item!$AP$2,Item!$AO$2,IF($B$3=Item!$AP$3,Item!AO3,$B$3))&amp;$B13,Lestur!$A$2:$A$53022&amp;Lestur!$C$2:$C$53022&amp;Lestur!$B$2:$B$53022&amp;Lestur!$E$2:$E$53022,0),MATCH(H$9,Lestur!$A$1:$BG$1,0)),"")</f>
        <v/>
      </c>
      <c r="I13" s="51" t="str">
        <f t="array" ref="I13">IFERROR(INDEX(Lestur!$A$2:$BG$51695,MATCH($B$5&amp;"*s.17*"&amp;IF($B$3=Item!$AP$2,Item!$AO$2,IF($B$3=Item!$AP$3,Item!AO3,$B$3))&amp;$B13,Lestur!$A$2:$A$53022&amp;Lestur!$C$2:$C$53022&amp;Lestur!$B$2:$B$53022&amp;Lestur!$E$2:$E$53022,0),MATCH(I$9,Lestur!$A$1:$BG$1,0)),"")</f>
        <v/>
      </c>
      <c r="J13" s="51" t="str">
        <f t="array" ref="J13">IFERROR(INDEX(Lestur!$A$2:$BG$51695,MATCH($B$5&amp;"*s.17*"&amp;IF($B$3=Item!$AP$2,Item!$AO$2,IF($B$3=Item!$AP$3,Item!AO3,$B$3))&amp;$B13,Lestur!$A$2:$A$53022&amp;Lestur!$C$2:$C$53022&amp;Lestur!$B$2:$B$53022&amp;Lestur!$E$2:$E$53022,0),MATCH(J$9,Lestur!$A$1:$BG$1,0)),"")</f>
        <v/>
      </c>
      <c r="K13" s="51" t="str">
        <f t="array" ref="K13">IFERROR(INDEX(Lestur!$A$2:$BG$51695,MATCH($B$5&amp;"*s.17*"&amp;IF($B$3=Item!$AP$2,Item!$AO$2,IF($B$3=Item!$AP$3,Item!AO3,$B$3))&amp;$B13,Lestur!$A$2:$A$53022&amp;Lestur!$C$2:$C$53022&amp;Lestur!$B$2:$B$53022&amp;Lestur!$E$2:$E$53022,0),MATCH(K$9,Lestur!$A$1:$BG$1,0)),"")</f>
        <v/>
      </c>
      <c r="L13" s="51" t="str">
        <f t="array" ref="L13">IFERROR(INDEX(Lestur!$A$2:$BG$51695,MATCH($B$5&amp;"*s.17*"&amp;IF($B$3=Item!$AP$2,Item!$AO$2,IF($B$3=Item!$AP$3,Item!AO3,$B$3))&amp;$B13,Lestur!$A$2:$A$53022&amp;Lestur!$C$2:$C$53022&amp;Lestur!$B$2:$B$53022&amp;Lestur!$E$2:$E$53022,0),MATCH(L$9,Lestur!$A$1:$BG$1,0)),"")</f>
        <v/>
      </c>
      <c r="M13" s="51" t="str">
        <f t="array" ref="M13">IFERROR(INDEX(Lestur!$A$2:$BG$51695,MATCH($B$5&amp;"*s.17*"&amp;IF($B$3=Item!$AP$2,Item!$AO$2,IF($B$3=Item!$AP$3,Item!AO3,$B$3))&amp;$B13,Lestur!$A$2:$A$53022&amp;Lestur!$C$2:$C$53022&amp;Lestur!$B$2:$B$53022&amp;Lestur!$E$2:$E$53022,0),MATCH(M$9,Lestur!$A$1:$BG$1,0)),"")</f>
        <v/>
      </c>
      <c r="N13" s="51" t="str">
        <f t="array" ref="N13">IFERROR(INDEX(Lestur!$A$2:$BG$51695,MATCH($B$5&amp;"*s.17*"&amp;IF($B$3=Item!$AP$2,Item!$AO$2,IF($B$3=Item!$AP$3,Item!AO3,$B$3))&amp;$B13,Lestur!$A$2:$A$53022&amp;Lestur!$C$2:$C$53022&amp;Lestur!$B$2:$B$53022&amp;Lestur!$E$2:$E$53022,0),MATCH(N$9,Lestur!$A$1:$BG$1,0)),"")</f>
        <v/>
      </c>
      <c r="O13" s="51" t="str">
        <f t="array" ref="O13">IFERROR(INDEX(Lestur!$A$2:$BG$51695,MATCH($B$5&amp;"*s.17*"&amp;IF($B$3=Item!$AP$2,Item!$AO$2,IF($B$3=Item!$AP$3,Item!AO3,$B$3))&amp;$B13,Lestur!$A$2:$A$53022&amp;Lestur!$C$2:$C$53022&amp;Lestur!$B$2:$B$53022&amp;Lestur!$E$2:$E$53022,0),MATCH(O$9,Lestur!$A$1:$BG$1,0)),"")</f>
        <v/>
      </c>
      <c r="P13" s="51" t="str">
        <f t="array" ref="P13">IFERROR(INDEX(Lestur!$A$2:$BG$51695,MATCH($B$5&amp;"*s.17*"&amp;IF($B$3=Item!$AP$2,Item!$AO$2,IF($B$3=Item!$AP$3,Item!AO3,$B$3))&amp;$B13,Lestur!$A$2:$A$53022&amp;Lestur!$C$2:$C$53022&amp;Lestur!$B$2:$B$53022&amp;Lestur!$E$2:$E$53022,0),MATCH(P$9,Lestur!$A$1:$BG$1,0)),"")</f>
        <v/>
      </c>
      <c r="Q13" s="51" t="str">
        <f t="array" ref="Q13">IFERROR(INDEX(Lestur!$A$2:$BG$51695,MATCH($B$5&amp;"*s.17*"&amp;IF($B$3=Item!$AP$2,Item!$AO$2,IF($B$3=Item!$AP$3,Item!AO3,$B$3))&amp;$B13,Lestur!$A$2:$A$53022&amp;Lestur!$C$2:$C$53022&amp;Lestur!$B$2:$B$53022&amp;Lestur!$E$2:$E$53022,0),MATCH(Q$9,Lestur!$A$1:$BG$1,0)),"")</f>
        <v/>
      </c>
      <c r="R13" s="51" t="str">
        <f t="array" ref="R13">IFERROR(INDEX(Lestur!$A$2:$BG$51695,MATCH($B$5&amp;"*s.17*"&amp;IF($B$3=Item!$AP$2,Item!$AO$2,IF($B$3=Item!$AP$3,Item!AO3,$B$3))&amp;$B13,Lestur!$A$2:$A$53022&amp;Lestur!$C$2:$C$53022&amp;Lestur!$B$2:$B$53022&amp;Lestur!$E$2:$E$53022,0),MATCH(R$9,Lestur!$A$1:$BG$1,0)),"")</f>
        <v/>
      </c>
      <c r="S13" s="51" t="str">
        <f t="array" ref="S13">IFERROR(INDEX(Lestur!$A$2:$BG$51695,MATCH($B$5&amp;"*s.17*"&amp;IF($B$3=Item!$AP$2,Item!$AO$2,IF($B$3=Item!$AP$3,Item!AO3,$B$3))&amp;$B13,Lestur!$A$2:$A$53022&amp;Lestur!$C$2:$C$53022&amp;Lestur!$B$2:$B$53022&amp;Lestur!$E$2:$E$53022,0),MATCH(S$9,Lestur!$A$1:$BG$1,0)),"")</f>
        <v/>
      </c>
      <c r="T13" s="76"/>
    </row>
    <row r="14" spans="1:20" x14ac:dyDescent="0.25">
      <c r="A14" s="50" t="str">
        <f>IF(Efnisyfirlit!$E$2="Íslenska",Item!M8,Item!L8)</f>
        <v xml:space="preserve">        Iðgjaldaskuld</v>
      </c>
      <c r="B14" s="50"/>
      <c r="C14" s="51" t="str">
        <f t="array" ref="C14">IFERROR(INDEX(Lestur!$A$2:$BG$51695,MATCH($B$5&amp;"*s.17*"&amp;IF($B$3=Item!$AP$2,Item!$AO$2,IF($B$3=Item!$AP$3,Item!AO3,$B$3))&amp;$B14,Lestur!$A$2:$A$53022&amp;Lestur!$C$2:$C$53022&amp;Lestur!$B$2:$B$53022&amp;Lestur!$E$2:$E$53022,0),MATCH(C$9,Lestur!$A$1:$BG$1,0)),"")</f>
        <v/>
      </c>
      <c r="D14" s="51" t="str">
        <f t="array" ref="D14">IFERROR(INDEX(Lestur!$A$2:$BG$51695,MATCH($B$5&amp;"*s.17*"&amp;IF($B$3=Item!$AP$2,Item!$AO$2,IF($B$3=Item!$AP$3,Item!AO3,$B$3))&amp;$B14,Lestur!$A$2:$A$53022&amp;Lestur!$C$2:$C$53022&amp;Lestur!$B$2:$B$53022&amp;Lestur!$E$2:$E$53022,0),MATCH(D$9,Lestur!$A$1:$BG$1,0)),"")</f>
        <v/>
      </c>
      <c r="E14" s="51" t="str">
        <f t="array" ref="E14">IFERROR(INDEX(Lestur!$A$2:$BG$51695,MATCH($B$5&amp;"*s.17*"&amp;IF($B$3=Item!$AP$2,Item!$AO$2,IF($B$3=Item!$AP$3,Item!AO3,$B$3))&amp;$B14,Lestur!$A$2:$A$53022&amp;Lestur!$C$2:$C$53022&amp;Lestur!$B$2:$B$53022&amp;Lestur!$E$2:$E$53022,0),MATCH(E$9,Lestur!$A$1:$BG$1,0)),"")</f>
        <v/>
      </c>
      <c r="F14" s="51" t="str">
        <f t="array" ref="F14">IFERROR(INDEX(Lestur!$A$2:$BG$51695,MATCH($B$5&amp;"*s.17*"&amp;IF($B$3=Item!$AP$2,Item!$AO$2,IF($B$3=Item!$AP$3,Item!AO3,$B$3))&amp;$B14,Lestur!$A$2:$A$53022&amp;Lestur!$C$2:$C$53022&amp;Lestur!$B$2:$B$53022&amp;Lestur!$E$2:$E$53022,0),MATCH(F$9,Lestur!$A$1:$BG$1,0)),"")</f>
        <v/>
      </c>
      <c r="G14" s="51" t="str">
        <f t="array" ref="G14">IFERROR(INDEX(Lestur!$A$2:$BG$51695,MATCH($B$5&amp;"*s.17*"&amp;IF($B$3=Item!$AP$2,Item!$AO$2,IF($B$3=Item!$AP$3,Item!AO3,$B$3))&amp;$B14,Lestur!$A$2:$A$53022&amp;Lestur!$C$2:$C$53022&amp;Lestur!$B$2:$B$53022&amp;Lestur!$E$2:$E$53022,0),MATCH(G$9,Lestur!$A$1:$BG$1,0)),"")</f>
        <v/>
      </c>
      <c r="H14" s="51" t="str">
        <f t="array" ref="H14">IFERROR(INDEX(Lestur!$A$2:$BG$51695,MATCH($B$5&amp;"*s.17*"&amp;IF($B$3=Item!$AP$2,Item!$AO$2,IF($B$3=Item!$AP$3,Item!AO3,$B$3))&amp;$B14,Lestur!$A$2:$A$53022&amp;Lestur!$C$2:$C$53022&amp;Lestur!$B$2:$B$53022&amp;Lestur!$E$2:$E$53022,0),MATCH(H$9,Lestur!$A$1:$BG$1,0)),"")</f>
        <v/>
      </c>
      <c r="I14" s="51" t="str">
        <f t="array" ref="I14">IFERROR(INDEX(Lestur!$A$2:$BG$51695,MATCH($B$5&amp;"*s.17*"&amp;IF($B$3=Item!$AP$2,Item!$AO$2,IF($B$3=Item!$AP$3,Item!AO3,$B$3))&amp;$B14,Lestur!$A$2:$A$53022&amp;Lestur!$C$2:$C$53022&amp;Lestur!$B$2:$B$53022&amp;Lestur!$E$2:$E$53022,0),MATCH(I$9,Lestur!$A$1:$BG$1,0)),"")</f>
        <v/>
      </c>
      <c r="J14" s="51" t="str">
        <f t="array" ref="J14">IFERROR(INDEX(Lestur!$A$2:$BG$51695,MATCH($B$5&amp;"*s.17*"&amp;IF($B$3=Item!$AP$2,Item!$AO$2,IF($B$3=Item!$AP$3,Item!AO3,$B$3))&amp;$B14,Lestur!$A$2:$A$53022&amp;Lestur!$C$2:$C$53022&amp;Lestur!$B$2:$B$53022&amp;Lestur!$E$2:$E$53022,0),MATCH(J$9,Lestur!$A$1:$BG$1,0)),"")</f>
        <v/>
      </c>
      <c r="K14" s="51" t="str">
        <f t="array" ref="K14">IFERROR(INDEX(Lestur!$A$2:$BG$51695,MATCH($B$5&amp;"*s.17*"&amp;IF($B$3=Item!$AP$2,Item!$AO$2,IF($B$3=Item!$AP$3,Item!AO3,$B$3))&amp;$B14,Lestur!$A$2:$A$53022&amp;Lestur!$C$2:$C$53022&amp;Lestur!$B$2:$B$53022&amp;Lestur!$E$2:$E$53022,0),MATCH(K$9,Lestur!$A$1:$BG$1,0)),"")</f>
        <v/>
      </c>
      <c r="L14" s="51" t="str">
        <f t="array" ref="L14">IFERROR(INDEX(Lestur!$A$2:$BG$51695,MATCH($B$5&amp;"*s.17*"&amp;IF($B$3=Item!$AP$2,Item!$AO$2,IF($B$3=Item!$AP$3,Item!AO3,$B$3))&amp;$B14,Lestur!$A$2:$A$53022&amp;Lestur!$C$2:$C$53022&amp;Lestur!$B$2:$B$53022&amp;Lestur!$E$2:$E$53022,0),MATCH(L$9,Lestur!$A$1:$BG$1,0)),"")</f>
        <v/>
      </c>
      <c r="M14" s="51" t="str">
        <f t="array" ref="M14">IFERROR(INDEX(Lestur!$A$2:$BG$51695,MATCH($B$5&amp;"*s.17*"&amp;IF($B$3=Item!$AP$2,Item!$AO$2,IF($B$3=Item!$AP$3,Item!AO3,$B$3))&amp;$B14,Lestur!$A$2:$A$53022&amp;Lestur!$C$2:$C$53022&amp;Lestur!$B$2:$B$53022&amp;Lestur!$E$2:$E$53022,0),MATCH(M$9,Lestur!$A$1:$BG$1,0)),"")</f>
        <v/>
      </c>
      <c r="N14" s="51" t="str">
        <f t="array" ref="N14">IFERROR(INDEX(Lestur!$A$2:$BG$51695,MATCH($B$5&amp;"*s.17*"&amp;IF($B$3=Item!$AP$2,Item!$AO$2,IF($B$3=Item!$AP$3,Item!AO3,$B$3))&amp;$B14,Lestur!$A$2:$A$53022&amp;Lestur!$C$2:$C$53022&amp;Lestur!$B$2:$B$53022&amp;Lestur!$E$2:$E$53022,0),MATCH(N$9,Lestur!$A$1:$BG$1,0)),"")</f>
        <v/>
      </c>
      <c r="O14" s="51" t="str">
        <f t="array" ref="O14">IFERROR(INDEX(Lestur!$A$2:$BG$51695,MATCH($B$5&amp;"*s.17*"&amp;IF($B$3=Item!$AP$2,Item!$AO$2,IF($B$3=Item!$AP$3,Item!AO3,$B$3))&amp;$B14,Lestur!$A$2:$A$53022&amp;Lestur!$C$2:$C$53022&amp;Lestur!$B$2:$B$53022&amp;Lestur!$E$2:$E$53022,0),MATCH(O$9,Lestur!$A$1:$BG$1,0)),"")</f>
        <v/>
      </c>
      <c r="P14" s="51" t="str">
        <f t="array" ref="P14">IFERROR(INDEX(Lestur!$A$2:$BG$51695,MATCH($B$5&amp;"*s.17*"&amp;IF($B$3=Item!$AP$2,Item!$AO$2,IF($B$3=Item!$AP$3,Item!AO3,$B$3))&amp;$B14,Lestur!$A$2:$A$53022&amp;Lestur!$C$2:$C$53022&amp;Lestur!$B$2:$B$53022&amp;Lestur!$E$2:$E$53022,0),MATCH(P$9,Lestur!$A$1:$BG$1,0)),"")</f>
        <v/>
      </c>
      <c r="Q14" s="51" t="str">
        <f t="array" ref="Q14">IFERROR(INDEX(Lestur!$A$2:$BG$51695,MATCH($B$5&amp;"*s.17*"&amp;IF($B$3=Item!$AP$2,Item!$AO$2,IF($B$3=Item!$AP$3,Item!AO3,$B$3))&amp;$B14,Lestur!$A$2:$A$53022&amp;Lestur!$C$2:$C$53022&amp;Lestur!$B$2:$B$53022&amp;Lestur!$E$2:$E$53022,0),MATCH(Q$9,Lestur!$A$1:$BG$1,0)),"")</f>
        <v/>
      </c>
      <c r="R14" s="51" t="str">
        <f t="array" ref="R14">IFERROR(INDEX(Lestur!$A$2:$BG$51695,MATCH($B$5&amp;"*s.17*"&amp;IF($B$3=Item!$AP$2,Item!$AO$2,IF($B$3=Item!$AP$3,Item!AO3,$B$3))&amp;$B14,Lestur!$A$2:$A$53022&amp;Lestur!$C$2:$C$53022&amp;Lestur!$B$2:$B$53022&amp;Lestur!$E$2:$E$53022,0),MATCH(R$9,Lestur!$A$1:$BG$1,0)),"")</f>
        <v/>
      </c>
      <c r="S14" s="51" t="str">
        <f t="array" ref="S14">IFERROR(INDEX(Lestur!$A$2:$BG$51695,MATCH($B$5&amp;"*s.17*"&amp;IF($B$3=Item!$AP$2,Item!$AO$2,IF($B$3=Item!$AP$3,Item!AO3,$B$3))&amp;$B14,Lestur!$A$2:$A$53022&amp;Lestur!$C$2:$C$53022&amp;Lestur!$B$2:$B$53022&amp;Lestur!$E$2:$E$53022,0),MATCH(S$9,Lestur!$A$1:$BG$1,0)),"")</f>
        <v/>
      </c>
      <c r="T14" s="76"/>
    </row>
    <row r="15" spans="1:20" x14ac:dyDescent="0.25">
      <c r="A15" s="50" t="str">
        <f>IF(Efnisyfirlit!$E$2="Íslenska",Item!M9,Item!L9)</f>
        <v xml:space="preserve">            Brúttó</v>
      </c>
      <c r="B15" s="50" t="s">
        <v>244</v>
      </c>
      <c r="C15" s="52">
        <f t="array" ref="C15">IFERROR(INDEX(Lestur!$A$2:$BG$51695,MATCH($B$5&amp;"*s.17*"&amp;IF($B$3=Item!$AP$2,Item!$AO$2,IF($B$3=Item!$AP$3,Item!AO3,$B$3))&amp;$B15,Lestur!$A$2:$A$53022&amp;Lestur!$C$2:$C$53022&amp;Lestur!$B$2:$B$53022&amp;Lestur!$E$2:$E$53022,0),MATCH(C$9,Lestur!$A$1:$BG$1,0)),"")</f>
        <v>14298593.289999999</v>
      </c>
      <c r="D15" s="52">
        <f t="array" ref="D15">IFERROR(INDEX(Lestur!$A$2:$BG$51695,MATCH($B$5&amp;"*s.17*"&amp;IF($B$3=Item!$AP$2,Item!$AO$2,IF($B$3=Item!$AP$3,Item!AO3,$B$3))&amp;$B15,Lestur!$A$2:$A$53022&amp;Lestur!$C$2:$C$53022&amp;Lestur!$B$2:$B$53022&amp;Lestur!$E$2:$E$53022,0),MATCH(D$9,Lestur!$A$1:$BG$1,0)),"")</f>
        <v>1400467282.1800001</v>
      </c>
      <c r="E15" s="52">
        <f t="array" ref="E15">IFERROR(INDEX(Lestur!$A$2:$BG$51695,MATCH($B$5&amp;"*s.17*"&amp;IF($B$3=Item!$AP$2,Item!$AO$2,IF($B$3=Item!$AP$3,Item!AO3,$B$3))&amp;$B15,Lestur!$A$2:$A$53022&amp;Lestur!$C$2:$C$53022&amp;Lestur!$B$2:$B$53022&amp;Lestur!$E$2:$E$53022,0),MATCH(E$9,Lestur!$A$1:$BG$1,0)),"")</f>
        <v>1037663903.67</v>
      </c>
      <c r="F15" s="52">
        <f t="array" ref="F15">IFERROR(INDEX(Lestur!$A$2:$BG$51695,MATCH($B$5&amp;"*s.17*"&amp;IF($B$3=Item!$AP$2,Item!$AO$2,IF($B$3=Item!$AP$3,Item!AO3,$B$3))&amp;$B15,Lestur!$A$2:$A$53022&amp;Lestur!$C$2:$C$53022&amp;Lestur!$B$2:$B$53022&amp;Lestur!$E$2:$E$53022,0),MATCH(F$9,Lestur!$A$1:$BG$1,0)),"")</f>
        <v>12052402665.290001</v>
      </c>
      <c r="G15" s="52">
        <f t="array" ref="G15">IFERROR(INDEX(Lestur!$A$2:$BG$51695,MATCH($B$5&amp;"*s.17*"&amp;IF($B$3=Item!$AP$2,Item!$AO$2,IF($B$3=Item!$AP$3,Item!AO3,$B$3))&amp;$B15,Lestur!$A$2:$A$53022&amp;Lestur!$C$2:$C$53022&amp;Lestur!$B$2:$B$53022&amp;Lestur!$E$2:$E$53022,0),MATCH(G$9,Lestur!$A$1:$BG$1,0)),"")</f>
        <v>4536009189.7700005</v>
      </c>
      <c r="H15" s="52">
        <f t="array" ref="H15">IFERROR(INDEX(Lestur!$A$2:$BG$51695,MATCH($B$5&amp;"*s.17*"&amp;IF($B$3=Item!$AP$2,Item!$AO$2,IF($B$3=Item!$AP$3,Item!AO3,$B$3))&amp;$B15,Lestur!$A$2:$A$53022&amp;Lestur!$C$2:$C$53022&amp;Lestur!$B$2:$B$53022&amp;Lestur!$E$2:$E$53022,0),MATCH(H$9,Lestur!$A$1:$BG$1,0)),"")</f>
        <v>966888118.79999995</v>
      </c>
      <c r="I15" s="52">
        <f t="array" ref="I15">IFERROR(INDEX(Lestur!$A$2:$BG$51695,MATCH($B$5&amp;"*s.17*"&amp;IF($B$3=Item!$AP$2,Item!$AO$2,IF($B$3=Item!$AP$3,Item!AO3,$B$3))&amp;$B15,Lestur!$A$2:$A$53022&amp;Lestur!$C$2:$C$53022&amp;Lestur!$B$2:$B$53022&amp;Lestur!$E$2:$E$53022,0),MATCH(I$9,Lestur!$A$1:$BG$1,0)),"")</f>
        <v>5472264286.04</v>
      </c>
      <c r="J15" s="52">
        <f t="array" ref="J15">IFERROR(INDEX(Lestur!$A$2:$BG$51695,MATCH($B$5&amp;"*s.17*"&amp;IF($B$3=Item!$AP$2,Item!$AO$2,IF($B$3=Item!$AP$3,Item!AO3,$B$3))&amp;$B15,Lestur!$A$2:$A$53022&amp;Lestur!$C$2:$C$53022&amp;Lestur!$B$2:$B$53022&amp;Lestur!$E$2:$E$53022,0),MATCH(J$9,Lestur!$A$1:$BG$1,0)),"")</f>
        <v>1667050604.8199999</v>
      </c>
      <c r="K15" s="52">
        <f t="array" ref="K15">IFERROR(INDEX(Lestur!$A$2:$BG$51695,MATCH($B$5&amp;"*s.17*"&amp;IF($B$3=Item!$AP$2,Item!$AO$2,IF($B$3=Item!$AP$3,Item!AO3,$B$3))&amp;$B15,Lestur!$A$2:$A$53022&amp;Lestur!$C$2:$C$53022&amp;Lestur!$B$2:$B$53022&amp;Lestur!$E$2:$E$53022,0),MATCH(K$9,Lestur!$A$1:$BG$1,0)),"")</f>
        <v>23188917.82</v>
      </c>
      <c r="L15" s="52">
        <f t="array" ref="L15">IFERROR(INDEX(Lestur!$A$2:$BG$51695,MATCH($B$5&amp;"*s.17*"&amp;IF($B$3=Item!$AP$2,Item!$AO$2,IF($B$3=Item!$AP$3,Item!AO3,$B$3))&amp;$B15,Lestur!$A$2:$A$53022&amp;Lestur!$C$2:$C$53022&amp;Lestur!$B$2:$B$53022&amp;Lestur!$E$2:$E$53022,0),MATCH(L$9,Lestur!$A$1:$BG$1,0)),"")</f>
        <v>0</v>
      </c>
      <c r="M15" s="52">
        <f t="array" ref="M15">IFERROR(INDEX(Lestur!$A$2:$BG$51695,MATCH($B$5&amp;"*s.17*"&amp;IF($B$3=Item!$AP$2,Item!$AO$2,IF($B$3=Item!$AP$3,Item!AO3,$B$3))&amp;$B15,Lestur!$A$2:$A$53022&amp;Lestur!$C$2:$C$53022&amp;Lestur!$B$2:$B$53022&amp;Lestur!$E$2:$E$53022,0),MATCH(M$9,Lestur!$A$1:$BG$1,0)),"")</f>
        <v>0</v>
      </c>
      <c r="N15" s="52">
        <f t="array" ref="N15">IFERROR(INDEX(Lestur!$A$2:$BG$51695,MATCH($B$5&amp;"*s.17*"&amp;IF($B$3=Item!$AP$2,Item!$AO$2,IF($B$3=Item!$AP$3,Item!AO3,$B$3))&amp;$B15,Lestur!$A$2:$A$53022&amp;Lestur!$C$2:$C$53022&amp;Lestur!$B$2:$B$53022&amp;Lestur!$E$2:$E$53022,0),MATCH(N$9,Lestur!$A$1:$BG$1,0)),"")</f>
        <v>0</v>
      </c>
      <c r="O15" s="52">
        <f t="array" ref="O15">IFERROR(INDEX(Lestur!$A$2:$BG$51695,MATCH($B$5&amp;"*s.17*"&amp;IF($B$3=Item!$AP$2,Item!$AO$2,IF($B$3=Item!$AP$3,Item!AO3,$B$3))&amp;$B15,Lestur!$A$2:$A$53022&amp;Lestur!$C$2:$C$53022&amp;Lestur!$B$2:$B$53022&amp;Lestur!$E$2:$E$53022,0),MATCH(O$9,Lestur!$A$1:$BG$1,0)),"")</f>
        <v>7471893</v>
      </c>
      <c r="P15" s="52">
        <f t="array" ref="P15">IFERROR(INDEX(Lestur!$A$2:$BG$51695,MATCH($B$5&amp;"*s.17*"&amp;IF($B$3=Item!$AP$2,Item!$AO$2,IF($B$3=Item!$AP$3,Item!AO3,$B$3))&amp;$B15,Lestur!$A$2:$A$53022&amp;Lestur!$C$2:$C$53022&amp;Lestur!$B$2:$B$53022&amp;Lestur!$E$2:$E$53022,0),MATCH(P$9,Lestur!$A$1:$BG$1,0)),"")</f>
        <v>0</v>
      </c>
      <c r="Q15" s="52">
        <f t="array" ref="Q15">IFERROR(INDEX(Lestur!$A$2:$BG$51695,MATCH($B$5&amp;"*s.17*"&amp;IF($B$3=Item!$AP$2,Item!$AO$2,IF($B$3=Item!$AP$3,Item!AO3,$B$3))&amp;$B15,Lestur!$A$2:$A$53022&amp;Lestur!$C$2:$C$53022&amp;Lestur!$B$2:$B$53022&amp;Lestur!$E$2:$E$53022,0),MATCH(Q$9,Lestur!$A$1:$BG$1,0)),"")</f>
        <v>0</v>
      </c>
      <c r="R15" s="52">
        <f t="array" ref="R15">IFERROR(INDEX(Lestur!$A$2:$BG$51695,MATCH($B$5&amp;"*s.17*"&amp;IF($B$3=Item!$AP$2,Item!$AO$2,IF($B$3=Item!$AP$3,Item!AO3,$B$3))&amp;$B15,Lestur!$A$2:$A$53022&amp;Lestur!$C$2:$C$53022&amp;Lestur!$B$2:$B$53022&amp;Lestur!$E$2:$E$53022,0),MATCH(R$9,Lestur!$A$1:$BG$1,0)),"")</f>
        <v>0</v>
      </c>
      <c r="S15" s="52">
        <f t="array" ref="S15">IFERROR(INDEX(Lestur!$A$2:$BG$51695,MATCH($B$5&amp;"*s.17*"&amp;IF($B$3=Item!$AP$2,Item!$AO$2,IF($B$3=Item!$AP$3,Item!AO3,$B$3))&amp;$B15,Lestur!$A$2:$A$53022&amp;Lestur!$C$2:$C$53022&amp;Lestur!$B$2:$B$53022&amp;Lestur!$E$2:$E$53022,0),MATCH(S$9,Lestur!$A$1:$BG$1,0)),"")</f>
        <v>27177705454.68</v>
      </c>
      <c r="T15" s="76"/>
    </row>
    <row r="16" spans="1:20" ht="30" x14ac:dyDescent="0.25">
      <c r="A16" s="50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50" t="s">
        <v>66</v>
      </c>
      <c r="C16" s="52">
        <f t="array" ref="C16">IFERROR(INDEX(Lestur!$A$2:$BG$51695,MATCH($B$5&amp;"*s.17*"&amp;IF($B$3=Item!$AP$2,Item!$AO$2,IF($B$3=Item!$AP$3,Item!AO3,$B$3))&amp;$B16,Lestur!$A$2:$A$53022&amp;Lestur!$C$2:$C$53022&amp;Lestur!$B$2:$B$53022&amp;Lestur!$E$2:$E$53022,0),MATCH(C$9,Lestur!$A$1:$BG$1,0)),"")</f>
        <v>1</v>
      </c>
      <c r="D16" s="52">
        <f t="array" ref="D16">IFERROR(INDEX(Lestur!$A$2:$BG$51695,MATCH($B$5&amp;"*s.17*"&amp;IF($B$3=Item!$AP$2,Item!$AO$2,IF($B$3=Item!$AP$3,Item!AO3,$B$3))&amp;$B16,Lestur!$A$2:$A$53022&amp;Lestur!$C$2:$C$53022&amp;Lestur!$B$2:$B$53022&amp;Lestur!$E$2:$E$53022,0),MATCH(D$9,Lestur!$A$1:$BG$1,0)),"")</f>
        <v>7960938</v>
      </c>
      <c r="E16" s="52">
        <f t="array" ref="E16">IFERROR(INDEX(Lestur!$A$2:$BG$51695,MATCH($B$5&amp;"*s.17*"&amp;IF($B$3=Item!$AP$2,Item!$AO$2,IF($B$3=Item!$AP$3,Item!AO3,$B$3))&amp;$B16,Lestur!$A$2:$A$53022&amp;Lestur!$C$2:$C$53022&amp;Lestur!$B$2:$B$53022&amp;Lestur!$E$2:$E$53022,0),MATCH(E$9,Lestur!$A$1:$BG$1,0)),"")</f>
        <v>8148663</v>
      </c>
      <c r="F16" s="52">
        <f t="array" ref="F16">IFERROR(INDEX(Lestur!$A$2:$BG$51695,MATCH($B$5&amp;"*s.17*"&amp;IF($B$3=Item!$AP$2,Item!$AO$2,IF($B$3=Item!$AP$3,Item!AO3,$B$3))&amp;$B16,Lestur!$A$2:$A$53022&amp;Lestur!$C$2:$C$53022&amp;Lestur!$B$2:$B$53022&amp;Lestur!$E$2:$E$53022,0),MATCH(F$9,Lestur!$A$1:$BG$1,0)),"")</f>
        <v>253517799</v>
      </c>
      <c r="G16" s="52">
        <f t="array" ref="G16">IFERROR(INDEX(Lestur!$A$2:$BG$51695,MATCH($B$5&amp;"*s.17*"&amp;IF($B$3=Item!$AP$2,Item!$AO$2,IF($B$3=Item!$AP$3,Item!AO3,$B$3))&amp;$B16,Lestur!$A$2:$A$53022&amp;Lestur!$C$2:$C$53022&amp;Lestur!$B$2:$B$53022&amp;Lestur!$E$2:$E$53022,0),MATCH(G$9,Lestur!$A$1:$BG$1,0)),"")</f>
        <v>4388710</v>
      </c>
      <c r="H16" s="52">
        <f t="array" ref="H16">IFERROR(INDEX(Lestur!$A$2:$BG$51695,MATCH($B$5&amp;"*s.17*"&amp;IF($B$3=Item!$AP$2,Item!$AO$2,IF($B$3=Item!$AP$3,Item!AO3,$B$3))&amp;$B16,Lestur!$A$2:$A$53022&amp;Lestur!$C$2:$C$53022&amp;Lestur!$B$2:$B$53022&amp;Lestur!$E$2:$E$53022,0),MATCH(H$9,Lestur!$A$1:$BG$1,0)),"")</f>
        <v>54593171.93</v>
      </c>
      <c r="I16" s="52">
        <f t="array" ref="I16">IFERROR(INDEX(Lestur!$A$2:$BG$51695,MATCH($B$5&amp;"*s.17*"&amp;IF($B$3=Item!$AP$2,Item!$AO$2,IF($B$3=Item!$AP$3,Item!AO3,$B$3))&amp;$B16,Lestur!$A$2:$A$53022&amp;Lestur!$C$2:$C$53022&amp;Lestur!$B$2:$B$53022&amp;Lestur!$E$2:$E$53022,0),MATCH(I$9,Lestur!$A$1:$BG$1,0)),"")</f>
        <v>332868212</v>
      </c>
      <c r="J16" s="52">
        <f t="array" ref="J16">IFERROR(INDEX(Lestur!$A$2:$BG$51695,MATCH($B$5&amp;"*s.17*"&amp;IF($B$3=Item!$AP$2,Item!$AO$2,IF($B$3=Item!$AP$3,Item!AO3,$B$3))&amp;$B16,Lestur!$A$2:$A$53022&amp;Lestur!$C$2:$C$53022&amp;Lestur!$B$2:$B$53022&amp;Lestur!$E$2:$E$53022,0),MATCH(J$9,Lestur!$A$1:$BG$1,0)),"")</f>
        <v>40764925.57</v>
      </c>
      <c r="K16" s="52">
        <f t="array" ref="K16">IFERROR(INDEX(Lestur!$A$2:$BG$51695,MATCH($B$5&amp;"*s.17*"&amp;IF($B$3=Item!$AP$2,Item!$AO$2,IF($B$3=Item!$AP$3,Item!AO3,$B$3))&amp;$B16,Lestur!$A$2:$A$53022&amp;Lestur!$C$2:$C$53022&amp;Lestur!$B$2:$B$53022&amp;Lestur!$E$2:$E$53022,0),MATCH(K$9,Lestur!$A$1:$BG$1,0)),"")</f>
        <v>10614458.199999999</v>
      </c>
      <c r="L16" s="52">
        <f t="array" ref="L16">IFERROR(INDEX(Lestur!$A$2:$BG$51695,MATCH($B$5&amp;"*s.17*"&amp;IF($B$3=Item!$AP$2,Item!$AO$2,IF($B$3=Item!$AP$3,Item!AO3,$B$3))&amp;$B16,Lestur!$A$2:$A$53022&amp;Lestur!$C$2:$C$53022&amp;Lestur!$B$2:$B$53022&amp;Lestur!$E$2:$E$53022,0),MATCH(L$9,Lestur!$A$1:$BG$1,0)),"")</f>
        <v>0</v>
      </c>
      <c r="M16" s="52">
        <f t="array" ref="M16">IFERROR(INDEX(Lestur!$A$2:$BG$51695,MATCH($B$5&amp;"*s.17*"&amp;IF($B$3=Item!$AP$2,Item!$AO$2,IF($B$3=Item!$AP$3,Item!AO3,$B$3))&amp;$B16,Lestur!$A$2:$A$53022&amp;Lestur!$C$2:$C$53022&amp;Lestur!$B$2:$B$53022&amp;Lestur!$E$2:$E$53022,0),MATCH(M$9,Lestur!$A$1:$BG$1,0)),"")</f>
        <v>0</v>
      </c>
      <c r="N16" s="52">
        <f t="array" ref="N16">IFERROR(INDEX(Lestur!$A$2:$BG$51695,MATCH($B$5&amp;"*s.17*"&amp;IF($B$3=Item!$AP$2,Item!$AO$2,IF($B$3=Item!$AP$3,Item!AO3,$B$3))&amp;$B16,Lestur!$A$2:$A$53022&amp;Lestur!$C$2:$C$53022&amp;Lestur!$B$2:$B$53022&amp;Lestur!$E$2:$E$53022,0),MATCH(N$9,Lestur!$A$1:$BG$1,0)),"")</f>
        <v>0</v>
      </c>
      <c r="O16" s="52">
        <f t="array" ref="O16">IFERROR(INDEX(Lestur!$A$2:$BG$51695,MATCH($B$5&amp;"*s.17*"&amp;IF($B$3=Item!$AP$2,Item!$AO$2,IF($B$3=Item!$AP$3,Item!AO3,$B$3))&amp;$B16,Lestur!$A$2:$A$53022&amp;Lestur!$C$2:$C$53022&amp;Lestur!$B$2:$B$53022&amp;Lestur!$E$2:$E$53022,0),MATCH(O$9,Lestur!$A$1:$BG$1,0)),"")</f>
        <v>499846</v>
      </c>
      <c r="P16" s="52">
        <f t="array" ref="P16">IFERROR(INDEX(Lestur!$A$2:$BG$51695,MATCH($B$5&amp;"*s.17*"&amp;IF($B$3=Item!$AP$2,Item!$AO$2,IF($B$3=Item!$AP$3,Item!AO3,$B$3))&amp;$B16,Lestur!$A$2:$A$53022&amp;Lestur!$C$2:$C$53022&amp;Lestur!$B$2:$B$53022&amp;Lestur!$E$2:$E$53022,0),MATCH(P$9,Lestur!$A$1:$BG$1,0)),"")</f>
        <v>0</v>
      </c>
      <c r="Q16" s="52">
        <f t="array" ref="Q16">IFERROR(INDEX(Lestur!$A$2:$BG$51695,MATCH($B$5&amp;"*s.17*"&amp;IF($B$3=Item!$AP$2,Item!$AO$2,IF($B$3=Item!$AP$3,Item!AO3,$B$3))&amp;$B16,Lestur!$A$2:$A$53022&amp;Lestur!$C$2:$C$53022&amp;Lestur!$B$2:$B$53022&amp;Lestur!$E$2:$E$53022,0),MATCH(Q$9,Lestur!$A$1:$BG$1,0)),"")</f>
        <v>0</v>
      </c>
      <c r="R16" s="52">
        <f t="array" ref="R16">IFERROR(INDEX(Lestur!$A$2:$BG$51695,MATCH($B$5&amp;"*s.17*"&amp;IF($B$3=Item!$AP$2,Item!$AO$2,IF($B$3=Item!$AP$3,Item!AO3,$B$3))&amp;$B16,Lestur!$A$2:$A$53022&amp;Lestur!$C$2:$C$53022&amp;Lestur!$B$2:$B$53022&amp;Lestur!$E$2:$E$53022,0),MATCH(R$9,Lestur!$A$1:$BG$1,0)),"")</f>
        <v>0</v>
      </c>
      <c r="S16" s="52">
        <f t="array" ref="S16">IFERROR(INDEX(Lestur!$A$2:$BG$51695,MATCH($B$5&amp;"*s.17*"&amp;IF($B$3=Item!$AP$2,Item!$AO$2,IF($B$3=Item!$AP$3,Item!AO3,$B$3))&amp;$B16,Lestur!$A$2:$A$53022&amp;Lestur!$C$2:$C$53022&amp;Lestur!$B$2:$B$53022&amp;Lestur!$E$2:$E$53022,0),MATCH(S$9,Lestur!$A$1:$BG$1,0)),"")</f>
        <v>713356724.70000005</v>
      </c>
      <c r="T16" s="76"/>
    </row>
    <row r="17" spans="1:20" x14ac:dyDescent="0.25">
      <c r="A17" s="50" t="str">
        <f>IF(Efnisyfirlit!$E$2="Íslenska",Item!M11,Item!L11)</f>
        <v xml:space="preserve">            Nettó besta mat iðgjaldaskuldar</v>
      </c>
      <c r="B17" s="50" t="s">
        <v>249</v>
      </c>
      <c r="C17" s="53">
        <f t="array" ref="C17">IFERROR(INDEX(Lestur!$A$2:$BG$51695,MATCH($B$5&amp;"*s.17*"&amp;IF($B$3=Item!$AP$2,Item!$AO$2,IF($B$3=Item!$AP$3,Item!AO3,$B$3))&amp;$B17,Lestur!$A$2:$A$53022&amp;Lestur!$C$2:$C$53022&amp;Lestur!$B$2:$B$53022&amp;Lestur!$E$2:$E$53022,0),MATCH(C$9,Lestur!$A$1:$BG$1,0)),"")</f>
        <v>14298592.289999999</v>
      </c>
      <c r="D17" s="53">
        <f t="array" ref="D17">IFERROR(INDEX(Lestur!$A$2:$BG$51695,MATCH($B$5&amp;"*s.17*"&amp;IF($B$3=Item!$AP$2,Item!$AO$2,IF($B$3=Item!$AP$3,Item!AO3,$B$3))&amp;$B17,Lestur!$A$2:$A$53022&amp;Lestur!$C$2:$C$53022&amp;Lestur!$B$2:$B$53022&amp;Lestur!$E$2:$E$53022,0),MATCH(D$9,Lestur!$A$1:$BG$1,0)),"")</f>
        <v>1392506344.1800001</v>
      </c>
      <c r="E17" s="53">
        <f t="array" ref="E17">IFERROR(INDEX(Lestur!$A$2:$BG$51695,MATCH($B$5&amp;"*s.17*"&amp;IF($B$3=Item!$AP$2,Item!$AO$2,IF($B$3=Item!$AP$3,Item!AO3,$B$3))&amp;$B17,Lestur!$A$2:$A$53022&amp;Lestur!$C$2:$C$53022&amp;Lestur!$B$2:$B$53022&amp;Lestur!$E$2:$E$53022,0),MATCH(E$9,Lestur!$A$1:$BG$1,0)),"")</f>
        <v>1029515240.67</v>
      </c>
      <c r="F17" s="53">
        <f t="array" ref="F17">IFERROR(INDEX(Lestur!$A$2:$BG$51695,MATCH($B$5&amp;"*s.17*"&amp;IF($B$3=Item!$AP$2,Item!$AO$2,IF($B$3=Item!$AP$3,Item!AO3,$B$3))&amp;$B17,Lestur!$A$2:$A$53022&amp;Lestur!$C$2:$C$53022&amp;Lestur!$B$2:$B$53022&amp;Lestur!$E$2:$E$53022,0),MATCH(F$9,Lestur!$A$1:$BG$1,0)),"")</f>
        <v>11798884866.290001</v>
      </c>
      <c r="G17" s="53">
        <f t="array" ref="G17">IFERROR(INDEX(Lestur!$A$2:$BG$51695,MATCH($B$5&amp;"*s.17*"&amp;IF($B$3=Item!$AP$2,Item!$AO$2,IF($B$3=Item!$AP$3,Item!AO3,$B$3))&amp;$B17,Lestur!$A$2:$A$53022&amp;Lestur!$C$2:$C$53022&amp;Lestur!$B$2:$B$53022&amp;Lestur!$E$2:$E$53022,0),MATCH(G$9,Lestur!$A$1:$BG$1,0)),"")</f>
        <v>4531620479.7700005</v>
      </c>
      <c r="H17" s="53">
        <f t="array" ref="H17">IFERROR(INDEX(Lestur!$A$2:$BG$51695,MATCH($B$5&amp;"*s.17*"&amp;IF($B$3=Item!$AP$2,Item!$AO$2,IF($B$3=Item!$AP$3,Item!AO3,$B$3))&amp;$B17,Lestur!$A$2:$A$53022&amp;Lestur!$C$2:$C$53022&amp;Lestur!$B$2:$B$53022&amp;Lestur!$E$2:$E$53022,0),MATCH(H$9,Lestur!$A$1:$BG$1,0)),"")</f>
        <v>912294946.87</v>
      </c>
      <c r="I17" s="53">
        <f t="array" ref="I17">IFERROR(INDEX(Lestur!$A$2:$BG$51695,MATCH($B$5&amp;"*s.17*"&amp;IF($B$3=Item!$AP$2,Item!$AO$2,IF($B$3=Item!$AP$3,Item!AO3,$B$3))&amp;$B17,Lestur!$A$2:$A$53022&amp;Lestur!$C$2:$C$53022&amp;Lestur!$B$2:$B$53022&amp;Lestur!$E$2:$E$53022,0),MATCH(I$9,Lestur!$A$1:$BG$1,0)),"")</f>
        <v>5139396074.04</v>
      </c>
      <c r="J17" s="53">
        <f t="array" ref="J17">IFERROR(INDEX(Lestur!$A$2:$BG$51695,MATCH($B$5&amp;"*s.17*"&amp;IF($B$3=Item!$AP$2,Item!$AO$2,IF($B$3=Item!$AP$3,Item!AO3,$B$3))&amp;$B17,Lestur!$A$2:$A$53022&amp;Lestur!$C$2:$C$53022&amp;Lestur!$B$2:$B$53022&amp;Lestur!$E$2:$E$53022,0),MATCH(J$9,Lestur!$A$1:$BG$1,0)),"")</f>
        <v>1626285679.25</v>
      </c>
      <c r="K17" s="53">
        <f t="array" ref="K17">IFERROR(INDEX(Lestur!$A$2:$BG$51695,MATCH($B$5&amp;"*s.17*"&amp;IF($B$3=Item!$AP$2,Item!$AO$2,IF($B$3=Item!$AP$3,Item!AO3,$B$3))&amp;$B17,Lestur!$A$2:$A$53022&amp;Lestur!$C$2:$C$53022&amp;Lestur!$B$2:$B$53022&amp;Lestur!$E$2:$E$53022,0),MATCH(K$9,Lestur!$A$1:$BG$1,0)),"")</f>
        <v>12574459.619999999</v>
      </c>
      <c r="L17" s="53">
        <f t="array" ref="L17">IFERROR(INDEX(Lestur!$A$2:$BG$51695,MATCH($B$5&amp;"*s.17*"&amp;IF($B$3=Item!$AP$2,Item!$AO$2,IF($B$3=Item!$AP$3,Item!AO3,$B$3))&amp;$B17,Lestur!$A$2:$A$53022&amp;Lestur!$C$2:$C$53022&amp;Lestur!$B$2:$B$53022&amp;Lestur!$E$2:$E$53022,0),MATCH(L$9,Lestur!$A$1:$BG$1,0)),"")</f>
        <v>0</v>
      </c>
      <c r="M17" s="53">
        <f t="array" ref="M17">IFERROR(INDEX(Lestur!$A$2:$BG$51695,MATCH($B$5&amp;"*s.17*"&amp;IF($B$3=Item!$AP$2,Item!$AO$2,IF($B$3=Item!$AP$3,Item!AO3,$B$3))&amp;$B17,Lestur!$A$2:$A$53022&amp;Lestur!$C$2:$C$53022&amp;Lestur!$B$2:$B$53022&amp;Lestur!$E$2:$E$53022,0),MATCH(M$9,Lestur!$A$1:$BG$1,0)),"")</f>
        <v>0</v>
      </c>
      <c r="N17" s="53">
        <f t="array" ref="N17">IFERROR(INDEX(Lestur!$A$2:$BG$51695,MATCH($B$5&amp;"*s.17*"&amp;IF($B$3=Item!$AP$2,Item!$AO$2,IF($B$3=Item!$AP$3,Item!AO3,$B$3))&amp;$B17,Lestur!$A$2:$A$53022&amp;Lestur!$C$2:$C$53022&amp;Lestur!$B$2:$B$53022&amp;Lestur!$E$2:$E$53022,0),MATCH(N$9,Lestur!$A$1:$BG$1,0)),"")</f>
        <v>0</v>
      </c>
      <c r="O17" s="53">
        <f t="array" ref="O17">IFERROR(INDEX(Lestur!$A$2:$BG$51695,MATCH($B$5&amp;"*s.17*"&amp;IF($B$3=Item!$AP$2,Item!$AO$2,IF($B$3=Item!$AP$3,Item!AO3,$B$3))&amp;$B17,Lestur!$A$2:$A$53022&amp;Lestur!$C$2:$C$53022&amp;Lestur!$B$2:$B$53022&amp;Lestur!$E$2:$E$53022,0),MATCH(O$9,Lestur!$A$1:$BG$1,0)),"")</f>
        <v>6972047</v>
      </c>
      <c r="P17" s="53">
        <f t="array" ref="P17">IFERROR(INDEX(Lestur!$A$2:$BG$51695,MATCH($B$5&amp;"*s.17*"&amp;IF($B$3=Item!$AP$2,Item!$AO$2,IF($B$3=Item!$AP$3,Item!AO3,$B$3))&amp;$B17,Lestur!$A$2:$A$53022&amp;Lestur!$C$2:$C$53022&amp;Lestur!$B$2:$B$53022&amp;Lestur!$E$2:$E$53022,0),MATCH(P$9,Lestur!$A$1:$BG$1,0)),"")</f>
        <v>0</v>
      </c>
      <c r="Q17" s="53">
        <f t="array" ref="Q17">IFERROR(INDEX(Lestur!$A$2:$BG$51695,MATCH($B$5&amp;"*s.17*"&amp;IF($B$3=Item!$AP$2,Item!$AO$2,IF($B$3=Item!$AP$3,Item!AO3,$B$3))&amp;$B17,Lestur!$A$2:$A$53022&amp;Lestur!$C$2:$C$53022&amp;Lestur!$B$2:$B$53022&amp;Lestur!$E$2:$E$53022,0),MATCH(Q$9,Lestur!$A$1:$BG$1,0)),"")</f>
        <v>0</v>
      </c>
      <c r="R17" s="53">
        <f t="array" ref="R17">IFERROR(INDEX(Lestur!$A$2:$BG$51695,MATCH($B$5&amp;"*s.17*"&amp;IF($B$3=Item!$AP$2,Item!$AO$2,IF($B$3=Item!$AP$3,Item!AO3,$B$3))&amp;$B17,Lestur!$A$2:$A$53022&amp;Lestur!$C$2:$C$53022&amp;Lestur!$B$2:$B$53022&amp;Lestur!$E$2:$E$53022,0),MATCH(R$9,Lestur!$A$1:$BG$1,0)),"")</f>
        <v>0</v>
      </c>
      <c r="S17" s="53">
        <f t="array" ref="S17">IFERROR(INDEX(Lestur!$A$2:$BG$51695,MATCH($B$5&amp;"*s.17*"&amp;IF($B$3=Item!$AP$2,Item!$AO$2,IF($B$3=Item!$AP$3,Item!AO3,$B$3))&amp;$B17,Lestur!$A$2:$A$53022&amp;Lestur!$C$2:$C$53022&amp;Lestur!$B$2:$B$53022&amp;Lestur!$E$2:$E$53022,0),MATCH(S$9,Lestur!$A$1:$BG$1,0)),"")</f>
        <v>26464348729.98</v>
      </c>
      <c r="T17" s="76"/>
    </row>
    <row r="18" spans="1:20" x14ac:dyDescent="0.25">
      <c r="A18" s="50" t="str">
        <f>IF(Efnisyfirlit!$E$2="Íslenska",Item!M12,Item!L12)</f>
        <v xml:space="preserve">        Tjónaskuld</v>
      </c>
      <c r="B18" s="50"/>
      <c r="C18" s="51" t="str">
        <f t="array" ref="C18">IFERROR(INDEX(Lestur!$A$2:$BG$51695,MATCH($B$5&amp;"*s.17*"&amp;IF($B$3=Item!$AP$2,Item!$AO$2,IF($B$3=Item!$AP$3,Item!AO3,$B$3))&amp;$B18,Lestur!$A$2:$A$53022&amp;Lestur!$C$2:$C$53022&amp;Lestur!$B$2:$B$53022&amp;Lestur!$E$2:$E$53022,0),MATCH(C$9,Lestur!$A$1:$BG$1,0)),"")</f>
        <v/>
      </c>
      <c r="D18" s="51" t="str">
        <f t="array" ref="D18">IFERROR(INDEX(Lestur!$A$2:$BG$51695,MATCH($B$5&amp;"*s.17*"&amp;IF($B$3=Item!$AP$2,Item!$AO$2,IF($B$3=Item!$AP$3,Item!AO3,$B$3))&amp;$B18,Lestur!$A$2:$A$53022&amp;Lestur!$C$2:$C$53022&amp;Lestur!$B$2:$B$53022&amp;Lestur!$E$2:$E$53022,0),MATCH(D$9,Lestur!$A$1:$BG$1,0)),"")</f>
        <v/>
      </c>
      <c r="E18" s="51" t="str">
        <f t="array" ref="E18">IFERROR(INDEX(Lestur!$A$2:$BG$51695,MATCH($B$5&amp;"*s.17*"&amp;IF($B$3=Item!$AP$2,Item!$AO$2,IF($B$3=Item!$AP$3,Item!AO3,$B$3))&amp;$B18,Lestur!$A$2:$A$53022&amp;Lestur!$C$2:$C$53022&amp;Lestur!$B$2:$B$53022&amp;Lestur!$E$2:$E$53022,0),MATCH(E$9,Lestur!$A$1:$BG$1,0)),"")</f>
        <v/>
      </c>
      <c r="F18" s="51" t="str">
        <f t="array" ref="F18">IFERROR(INDEX(Lestur!$A$2:$BG$51695,MATCH($B$5&amp;"*s.17*"&amp;IF($B$3=Item!$AP$2,Item!$AO$2,IF($B$3=Item!$AP$3,Item!AO3,$B$3))&amp;$B18,Lestur!$A$2:$A$53022&amp;Lestur!$C$2:$C$53022&amp;Lestur!$B$2:$B$53022&amp;Lestur!$E$2:$E$53022,0),MATCH(F$9,Lestur!$A$1:$BG$1,0)),"")</f>
        <v/>
      </c>
      <c r="G18" s="51" t="str">
        <f t="array" ref="G18">IFERROR(INDEX(Lestur!$A$2:$BG$51695,MATCH($B$5&amp;"*s.17*"&amp;IF($B$3=Item!$AP$2,Item!$AO$2,IF($B$3=Item!$AP$3,Item!AO3,$B$3))&amp;$B18,Lestur!$A$2:$A$53022&amp;Lestur!$C$2:$C$53022&amp;Lestur!$B$2:$B$53022&amp;Lestur!$E$2:$E$53022,0),MATCH(G$9,Lestur!$A$1:$BG$1,0)),"")</f>
        <v/>
      </c>
      <c r="H18" s="51" t="str">
        <f t="array" ref="H18">IFERROR(INDEX(Lestur!$A$2:$BG$51695,MATCH($B$5&amp;"*s.17*"&amp;IF($B$3=Item!$AP$2,Item!$AO$2,IF($B$3=Item!$AP$3,Item!AO3,$B$3))&amp;$B18,Lestur!$A$2:$A$53022&amp;Lestur!$C$2:$C$53022&amp;Lestur!$B$2:$B$53022&amp;Lestur!$E$2:$E$53022,0),MATCH(H$9,Lestur!$A$1:$BG$1,0)),"")</f>
        <v/>
      </c>
      <c r="I18" s="51" t="str">
        <f t="array" ref="I18">IFERROR(INDEX(Lestur!$A$2:$BG$51695,MATCH($B$5&amp;"*s.17*"&amp;IF($B$3=Item!$AP$2,Item!$AO$2,IF($B$3=Item!$AP$3,Item!AO3,$B$3))&amp;$B18,Lestur!$A$2:$A$53022&amp;Lestur!$C$2:$C$53022&amp;Lestur!$B$2:$B$53022&amp;Lestur!$E$2:$E$53022,0),MATCH(I$9,Lestur!$A$1:$BG$1,0)),"")</f>
        <v/>
      </c>
      <c r="J18" s="51" t="str">
        <f t="array" ref="J18">IFERROR(INDEX(Lestur!$A$2:$BG$51695,MATCH($B$5&amp;"*s.17*"&amp;IF($B$3=Item!$AP$2,Item!$AO$2,IF($B$3=Item!$AP$3,Item!AO3,$B$3))&amp;$B18,Lestur!$A$2:$A$53022&amp;Lestur!$C$2:$C$53022&amp;Lestur!$B$2:$B$53022&amp;Lestur!$E$2:$E$53022,0),MATCH(J$9,Lestur!$A$1:$BG$1,0)),"")</f>
        <v/>
      </c>
      <c r="K18" s="51" t="str">
        <f t="array" ref="K18">IFERROR(INDEX(Lestur!$A$2:$BG$51695,MATCH($B$5&amp;"*s.17*"&amp;IF($B$3=Item!$AP$2,Item!$AO$2,IF($B$3=Item!$AP$3,Item!AO3,$B$3))&amp;$B18,Lestur!$A$2:$A$53022&amp;Lestur!$C$2:$C$53022&amp;Lestur!$B$2:$B$53022&amp;Lestur!$E$2:$E$53022,0),MATCH(K$9,Lestur!$A$1:$BG$1,0)),"")</f>
        <v/>
      </c>
      <c r="L18" s="51" t="str">
        <f t="array" ref="L18">IFERROR(INDEX(Lestur!$A$2:$BG$51695,MATCH($B$5&amp;"*s.17*"&amp;IF($B$3=Item!$AP$2,Item!$AO$2,IF($B$3=Item!$AP$3,Item!AO3,$B$3))&amp;$B18,Lestur!$A$2:$A$53022&amp;Lestur!$C$2:$C$53022&amp;Lestur!$B$2:$B$53022&amp;Lestur!$E$2:$E$53022,0),MATCH(L$9,Lestur!$A$1:$BG$1,0)),"")</f>
        <v/>
      </c>
      <c r="M18" s="51" t="str">
        <f t="array" ref="M18">IFERROR(INDEX(Lestur!$A$2:$BG$51695,MATCH($B$5&amp;"*s.17*"&amp;IF($B$3=Item!$AP$2,Item!$AO$2,IF($B$3=Item!$AP$3,Item!AO3,$B$3))&amp;$B18,Lestur!$A$2:$A$53022&amp;Lestur!$C$2:$C$53022&amp;Lestur!$B$2:$B$53022&amp;Lestur!$E$2:$E$53022,0),MATCH(M$9,Lestur!$A$1:$BG$1,0)),"")</f>
        <v/>
      </c>
      <c r="N18" s="51" t="str">
        <f t="array" ref="N18">IFERROR(INDEX(Lestur!$A$2:$BG$51695,MATCH($B$5&amp;"*s.17*"&amp;IF($B$3=Item!$AP$2,Item!$AO$2,IF($B$3=Item!$AP$3,Item!AO3,$B$3))&amp;$B18,Lestur!$A$2:$A$53022&amp;Lestur!$C$2:$C$53022&amp;Lestur!$B$2:$B$53022&amp;Lestur!$E$2:$E$53022,0),MATCH(N$9,Lestur!$A$1:$BG$1,0)),"")</f>
        <v/>
      </c>
      <c r="O18" s="51" t="str">
        <f t="array" ref="O18">IFERROR(INDEX(Lestur!$A$2:$BG$51695,MATCH($B$5&amp;"*s.17*"&amp;IF($B$3=Item!$AP$2,Item!$AO$2,IF($B$3=Item!$AP$3,Item!AO3,$B$3))&amp;$B18,Lestur!$A$2:$A$53022&amp;Lestur!$C$2:$C$53022&amp;Lestur!$B$2:$B$53022&amp;Lestur!$E$2:$E$53022,0),MATCH(O$9,Lestur!$A$1:$BG$1,0)),"")</f>
        <v/>
      </c>
      <c r="P18" s="51" t="str">
        <f t="array" ref="P18">IFERROR(INDEX(Lestur!$A$2:$BG$51695,MATCH($B$5&amp;"*s.17*"&amp;IF($B$3=Item!$AP$2,Item!$AO$2,IF($B$3=Item!$AP$3,Item!AO3,$B$3))&amp;$B18,Lestur!$A$2:$A$53022&amp;Lestur!$C$2:$C$53022&amp;Lestur!$B$2:$B$53022&amp;Lestur!$E$2:$E$53022,0),MATCH(P$9,Lestur!$A$1:$BG$1,0)),"")</f>
        <v/>
      </c>
      <c r="Q18" s="51" t="str">
        <f t="array" ref="Q18">IFERROR(INDEX(Lestur!$A$2:$BG$51695,MATCH($B$5&amp;"*s.17*"&amp;IF($B$3=Item!$AP$2,Item!$AO$2,IF($B$3=Item!$AP$3,Item!AO3,$B$3))&amp;$B18,Lestur!$A$2:$A$53022&amp;Lestur!$C$2:$C$53022&amp;Lestur!$B$2:$B$53022&amp;Lestur!$E$2:$E$53022,0),MATCH(Q$9,Lestur!$A$1:$BG$1,0)),"")</f>
        <v/>
      </c>
      <c r="R18" s="51" t="str">
        <f t="array" ref="R18">IFERROR(INDEX(Lestur!$A$2:$BG$51695,MATCH($B$5&amp;"*s.17*"&amp;IF($B$3=Item!$AP$2,Item!$AO$2,IF($B$3=Item!$AP$3,Item!AO3,$B$3))&amp;$B18,Lestur!$A$2:$A$53022&amp;Lestur!$C$2:$C$53022&amp;Lestur!$B$2:$B$53022&amp;Lestur!$E$2:$E$53022,0),MATCH(R$9,Lestur!$A$1:$BG$1,0)),"")</f>
        <v/>
      </c>
      <c r="S18" s="51" t="str">
        <f t="array" ref="S18">IFERROR(INDEX(Lestur!$A$2:$BG$51695,MATCH($B$5&amp;"*s.17*"&amp;IF($B$3=Item!$AP$2,Item!$AO$2,IF($B$3=Item!$AP$3,Item!AO3,$B$3))&amp;$B18,Lestur!$A$2:$A$53022&amp;Lestur!$C$2:$C$53022&amp;Lestur!$B$2:$B$53022&amp;Lestur!$E$2:$E$53022,0),MATCH(S$9,Lestur!$A$1:$BG$1,0)),"")</f>
        <v/>
      </c>
      <c r="T18" s="76"/>
    </row>
    <row r="19" spans="1:20" x14ac:dyDescent="0.25">
      <c r="A19" s="50" t="str">
        <f>IF(Efnisyfirlit!$E$2="Íslenska",Item!M13,Item!L13)</f>
        <v xml:space="preserve">            Brúttó</v>
      </c>
      <c r="B19" s="50" t="s">
        <v>250</v>
      </c>
      <c r="C19" s="52">
        <f t="array" ref="C19">IFERROR(INDEX(Lestur!$A$2:$BG$51695,MATCH($B$5&amp;"*s.17*"&amp;IF($B$3=Item!$AP$2,Item!$AO$2,IF($B$3=Item!$AP$3,Item!AO3,$B$3))&amp;$B19,Lestur!$A$2:$A$53022&amp;Lestur!$C$2:$C$53022&amp;Lestur!$B$2:$B$53022&amp;Lestur!$E$2:$E$53022,0),MATCH(C$9,Lestur!$A$1:$BG$1,0)),"")</f>
        <v>25268747</v>
      </c>
      <c r="D19" s="52">
        <f t="array" ref="D19">IFERROR(INDEX(Lestur!$A$2:$BG$51695,MATCH($B$5&amp;"*s.17*"&amp;IF($B$3=Item!$AP$2,Item!$AO$2,IF($B$3=Item!$AP$3,Item!AO3,$B$3))&amp;$B19,Lestur!$A$2:$A$53022&amp;Lestur!$C$2:$C$53022&amp;Lestur!$B$2:$B$53022&amp;Lestur!$E$2:$E$53022,0),MATCH(D$9,Lestur!$A$1:$BG$1,0)),"")</f>
        <v>3978339874.9899998</v>
      </c>
      <c r="E19" s="52">
        <f t="array" ref="E19">IFERROR(INDEX(Lestur!$A$2:$BG$51695,MATCH($B$5&amp;"*s.17*"&amp;IF($B$3=Item!$AP$2,Item!$AO$2,IF($B$3=Item!$AP$3,Item!AO3,$B$3))&amp;$B19,Lestur!$A$2:$A$53022&amp;Lestur!$C$2:$C$53022&amp;Lestur!$B$2:$B$53022&amp;Lestur!$E$2:$E$53022,0),MATCH(E$9,Lestur!$A$1:$BG$1,0)),"")</f>
        <v>6495128063</v>
      </c>
      <c r="F19" s="52">
        <f t="array" ref="F19">IFERROR(INDEX(Lestur!$A$2:$BG$51695,MATCH($B$5&amp;"*s.17*"&amp;IF($B$3=Item!$AP$2,Item!$AO$2,IF($B$3=Item!$AP$3,Item!AO3,$B$3))&amp;$B19,Lestur!$A$2:$A$53022&amp;Lestur!$C$2:$C$53022&amp;Lestur!$B$2:$B$53022&amp;Lestur!$E$2:$E$53022,0),MATCH(F$9,Lestur!$A$1:$BG$1,0)),"")</f>
        <v>30239820290</v>
      </c>
      <c r="G19" s="52">
        <f t="array" ref="G19">IFERROR(INDEX(Lestur!$A$2:$BG$51695,MATCH($B$5&amp;"*s.17*"&amp;IF($B$3=Item!$AP$2,Item!$AO$2,IF($B$3=Item!$AP$3,Item!AO3,$B$3))&amp;$B19,Lestur!$A$2:$A$53022&amp;Lestur!$C$2:$C$53022&amp;Lestur!$B$2:$B$53022&amp;Lestur!$E$2:$E$53022,0),MATCH(G$9,Lestur!$A$1:$BG$1,0)),"")</f>
        <v>1853946445</v>
      </c>
      <c r="H19" s="52">
        <f t="array" ref="H19">IFERROR(INDEX(Lestur!$A$2:$BG$51695,MATCH($B$5&amp;"*s.17*"&amp;IF($B$3=Item!$AP$2,Item!$AO$2,IF($B$3=Item!$AP$3,Item!AO3,$B$3))&amp;$B19,Lestur!$A$2:$A$53022&amp;Lestur!$C$2:$C$53022&amp;Lestur!$B$2:$B$53022&amp;Lestur!$E$2:$E$53022,0),MATCH(H$9,Lestur!$A$1:$BG$1,0)),"")</f>
        <v>2243114856.54</v>
      </c>
      <c r="I19" s="52">
        <f t="array" ref="I19">IFERROR(INDEX(Lestur!$A$2:$BG$51695,MATCH($B$5&amp;"*s.17*"&amp;IF($B$3=Item!$AP$2,Item!$AO$2,IF($B$3=Item!$AP$3,Item!AO3,$B$3))&amp;$B19,Lestur!$A$2:$A$53022&amp;Lestur!$C$2:$C$53022&amp;Lestur!$B$2:$B$53022&amp;Lestur!$E$2:$E$53022,0),MATCH(I$9,Lestur!$A$1:$BG$1,0)),"")</f>
        <v>6277927607.6700001</v>
      </c>
      <c r="J19" s="52">
        <f t="array" ref="J19">IFERROR(INDEX(Lestur!$A$2:$BG$51695,MATCH($B$5&amp;"*s.17*"&amp;IF($B$3=Item!$AP$2,Item!$AO$2,IF($B$3=Item!$AP$3,Item!AO3,$B$3))&amp;$B19,Lestur!$A$2:$A$53022&amp;Lestur!$C$2:$C$53022&amp;Lestur!$B$2:$B$53022&amp;Lestur!$E$2:$E$53022,0),MATCH(J$9,Lestur!$A$1:$BG$1,0)),"")</f>
        <v>6673831887.1999998</v>
      </c>
      <c r="K19" s="52">
        <f t="array" ref="K19">IFERROR(INDEX(Lestur!$A$2:$BG$51695,MATCH($B$5&amp;"*s.17*"&amp;IF($B$3=Item!$AP$2,Item!$AO$2,IF($B$3=Item!$AP$3,Item!AO3,$B$3))&amp;$B19,Lestur!$A$2:$A$53022&amp;Lestur!$C$2:$C$53022&amp;Lestur!$B$2:$B$53022&amp;Lestur!$E$2:$E$53022,0),MATCH(K$9,Lestur!$A$1:$BG$1,0)),"")</f>
        <v>26001921</v>
      </c>
      <c r="L19" s="52">
        <f t="array" ref="L19">IFERROR(INDEX(Lestur!$A$2:$BG$51695,MATCH($B$5&amp;"*s.17*"&amp;IF($B$3=Item!$AP$2,Item!$AO$2,IF($B$3=Item!$AP$3,Item!AO3,$B$3))&amp;$B19,Lestur!$A$2:$A$53022&amp;Lestur!$C$2:$C$53022&amp;Lestur!$B$2:$B$53022&amp;Lestur!$E$2:$E$53022,0),MATCH(L$9,Lestur!$A$1:$BG$1,0)),"")</f>
        <v>0</v>
      </c>
      <c r="M19" s="52">
        <f t="array" ref="M19">IFERROR(INDEX(Lestur!$A$2:$BG$51695,MATCH($B$5&amp;"*s.17*"&amp;IF($B$3=Item!$AP$2,Item!$AO$2,IF($B$3=Item!$AP$3,Item!AO3,$B$3))&amp;$B19,Lestur!$A$2:$A$53022&amp;Lestur!$C$2:$C$53022&amp;Lestur!$B$2:$B$53022&amp;Lestur!$E$2:$E$53022,0),MATCH(M$9,Lestur!$A$1:$BG$1,0)),"")</f>
        <v>0</v>
      </c>
      <c r="N19" s="52">
        <f t="array" ref="N19">IFERROR(INDEX(Lestur!$A$2:$BG$51695,MATCH($B$5&amp;"*s.17*"&amp;IF($B$3=Item!$AP$2,Item!$AO$2,IF($B$3=Item!$AP$3,Item!AO3,$B$3))&amp;$B19,Lestur!$A$2:$A$53022&amp;Lestur!$C$2:$C$53022&amp;Lestur!$B$2:$B$53022&amp;Lestur!$E$2:$E$53022,0),MATCH(N$9,Lestur!$A$1:$BG$1,0)),"")</f>
        <v>0</v>
      </c>
      <c r="O19" s="52">
        <f t="array" ref="O19">IFERROR(INDEX(Lestur!$A$2:$BG$51695,MATCH($B$5&amp;"*s.17*"&amp;IF($B$3=Item!$AP$2,Item!$AO$2,IF($B$3=Item!$AP$3,Item!AO3,$B$3))&amp;$B19,Lestur!$A$2:$A$53022&amp;Lestur!$C$2:$C$53022&amp;Lestur!$B$2:$B$53022&amp;Lestur!$E$2:$E$53022,0),MATCH(O$9,Lestur!$A$1:$BG$1,0)),"")</f>
        <v>60000000</v>
      </c>
      <c r="P19" s="52">
        <f t="array" ref="P19">IFERROR(INDEX(Lestur!$A$2:$BG$51695,MATCH($B$5&amp;"*s.17*"&amp;IF($B$3=Item!$AP$2,Item!$AO$2,IF($B$3=Item!$AP$3,Item!AO3,$B$3))&amp;$B19,Lestur!$A$2:$A$53022&amp;Lestur!$C$2:$C$53022&amp;Lestur!$B$2:$B$53022&amp;Lestur!$E$2:$E$53022,0),MATCH(P$9,Lestur!$A$1:$BG$1,0)),"")</f>
        <v>310702</v>
      </c>
      <c r="Q19" s="52">
        <f t="array" ref="Q19">IFERROR(INDEX(Lestur!$A$2:$BG$51695,MATCH($B$5&amp;"*s.17*"&amp;IF($B$3=Item!$AP$2,Item!$AO$2,IF($B$3=Item!$AP$3,Item!AO3,$B$3))&amp;$B19,Lestur!$A$2:$A$53022&amp;Lestur!$C$2:$C$53022&amp;Lestur!$B$2:$B$53022&amp;Lestur!$E$2:$E$53022,0),MATCH(Q$9,Lestur!$A$1:$BG$1,0)),"")</f>
        <v>97262478.269999996</v>
      </c>
      <c r="R19" s="52">
        <f t="array" ref="R19">IFERROR(INDEX(Lestur!$A$2:$BG$51695,MATCH($B$5&amp;"*s.17*"&amp;IF($B$3=Item!$AP$2,Item!$AO$2,IF($B$3=Item!$AP$3,Item!AO3,$B$3))&amp;$B19,Lestur!$A$2:$A$53022&amp;Lestur!$C$2:$C$53022&amp;Lestur!$B$2:$B$53022&amp;Lestur!$E$2:$E$53022,0),MATCH(R$9,Lestur!$A$1:$BG$1,0)),"")</f>
        <v>66364845</v>
      </c>
      <c r="S19" s="52">
        <f t="array" ref="S19">IFERROR(INDEX(Lestur!$A$2:$BG$51695,MATCH($B$5&amp;"*s.17*"&amp;IF($B$3=Item!$AP$2,Item!$AO$2,IF($B$3=Item!$AP$3,Item!AO3,$B$3))&amp;$B19,Lestur!$A$2:$A$53022&amp;Lestur!$C$2:$C$53022&amp;Lestur!$B$2:$B$53022&amp;Lestur!$E$2:$E$53022,0),MATCH(S$9,Lestur!$A$1:$BG$1,0)),"")</f>
        <v>58037317717.669998</v>
      </c>
      <c r="T19" s="76"/>
    </row>
    <row r="20" spans="1:20" ht="30" x14ac:dyDescent="0.25">
      <c r="A20" s="50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50" t="s">
        <v>61</v>
      </c>
      <c r="C20" s="52">
        <f t="array" ref="C20">IFERROR(INDEX(Lestur!$A$2:$BG$51695,MATCH($B$5&amp;"*s.17*"&amp;IF($B$3=Item!$AP$2,Item!$AO$2,IF($B$3=Item!$AP$3,Item!AO3,$B$3))&amp;$B20,Lestur!$A$2:$A$53022&amp;Lestur!$C$2:$C$53022&amp;Lestur!$B$2:$B$53022&amp;Lestur!$E$2:$E$53022,0),MATCH(C$9,Lestur!$A$1:$BG$1,0)),"")</f>
        <v>0</v>
      </c>
      <c r="D20" s="52">
        <f t="array" ref="D20">IFERROR(INDEX(Lestur!$A$2:$BG$51695,MATCH($B$5&amp;"*s.17*"&amp;IF($B$3=Item!$AP$2,Item!$AO$2,IF($B$3=Item!$AP$3,Item!AO3,$B$3))&amp;$B20,Lestur!$A$2:$A$53022&amp;Lestur!$C$2:$C$53022&amp;Lestur!$B$2:$B$53022&amp;Lestur!$E$2:$E$53022,0),MATCH(D$9,Lestur!$A$1:$BG$1,0)),"")</f>
        <v>0</v>
      </c>
      <c r="E20" s="52">
        <f t="array" ref="E20">IFERROR(INDEX(Lestur!$A$2:$BG$51695,MATCH($B$5&amp;"*s.17*"&amp;IF($B$3=Item!$AP$2,Item!$AO$2,IF($B$3=Item!$AP$3,Item!AO3,$B$3))&amp;$B20,Lestur!$A$2:$A$53022&amp;Lestur!$C$2:$C$53022&amp;Lestur!$B$2:$B$53022&amp;Lestur!$E$2:$E$53022,0),MATCH(E$9,Lestur!$A$1:$BG$1,0)),"")</f>
        <v>22400000</v>
      </c>
      <c r="F20" s="52">
        <f t="array" ref="F20">IFERROR(INDEX(Lestur!$A$2:$BG$51695,MATCH($B$5&amp;"*s.17*"&amp;IF($B$3=Item!$AP$2,Item!$AO$2,IF($B$3=Item!$AP$3,Item!AO3,$B$3))&amp;$B20,Lestur!$A$2:$A$53022&amp;Lestur!$C$2:$C$53022&amp;Lestur!$B$2:$B$53022&amp;Lestur!$E$2:$E$53022,0),MATCH(F$9,Lestur!$A$1:$BG$1,0)),"")</f>
        <v>207171126</v>
      </c>
      <c r="G20" s="52">
        <f t="array" ref="G20">IFERROR(INDEX(Lestur!$A$2:$BG$51695,MATCH($B$5&amp;"*s.17*"&amp;IF($B$3=Item!$AP$2,Item!$AO$2,IF($B$3=Item!$AP$3,Item!AO3,$B$3))&amp;$B20,Lestur!$A$2:$A$53022&amp;Lestur!$C$2:$C$53022&amp;Lestur!$B$2:$B$53022&amp;Lestur!$E$2:$E$53022,0),MATCH(G$9,Lestur!$A$1:$BG$1,0)),"")</f>
        <v>-5800000</v>
      </c>
      <c r="H20" s="52">
        <f t="array" ref="H20">IFERROR(INDEX(Lestur!$A$2:$BG$51695,MATCH($B$5&amp;"*s.17*"&amp;IF($B$3=Item!$AP$2,Item!$AO$2,IF($B$3=Item!$AP$3,Item!AO3,$B$3))&amp;$B20,Lestur!$A$2:$A$53022&amp;Lestur!$C$2:$C$53022&amp;Lestur!$B$2:$B$53022&amp;Lestur!$E$2:$E$53022,0),MATCH(H$9,Lestur!$A$1:$BG$1,0)),"")</f>
        <v>149194581</v>
      </c>
      <c r="I20" s="52">
        <f t="array" ref="I20">IFERROR(INDEX(Lestur!$A$2:$BG$51695,MATCH($B$5&amp;"*s.17*"&amp;IF($B$3=Item!$AP$2,Item!$AO$2,IF($B$3=Item!$AP$3,Item!AO3,$B$3))&amp;$B20,Lestur!$A$2:$A$53022&amp;Lestur!$C$2:$C$53022&amp;Lestur!$B$2:$B$53022&amp;Lestur!$E$2:$E$53022,0),MATCH(I$9,Lestur!$A$1:$BG$1,0)),"")</f>
        <v>1496862754</v>
      </c>
      <c r="J20" s="52">
        <f t="array" ref="J20">IFERROR(INDEX(Lestur!$A$2:$BG$51695,MATCH($B$5&amp;"*s.17*"&amp;IF($B$3=Item!$AP$2,Item!$AO$2,IF($B$3=Item!$AP$3,Item!AO3,$B$3))&amp;$B20,Lestur!$A$2:$A$53022&amp;Lestur!$C$2:$C$53022&amp;Lestur!$B$2:$B$53022&amp;Lestur!$E$2:$E$53022,0),MATCH(J$9,Lestur!$A$1:$BG$1,0)),"")</f>
        <v>33961351</v>
      </c>
      <c r="K20" s="52">
        <f t="array" ref="K20">IFERROR(INDEX(Lestur!$A$2:$BG$51695,MATCH($B$5&amp;"*s.17*"&amp;IF($B$3=Item!$AP$2,Item!$AO$2,IF($B$3=Item!$AP$3,Item!AO3,$B$3))&amp;$B20,Lestur!$A$2:$A$53022&amp;Lestur!$C$2:$C$53022&amp;Lestur!$B$2:$B$53022&amp;Lestur!$E$2:$E$53022,0),MATCH(K$9,Lestur!$A$1:$BG$1,0)),"")</f>
        <v>-2</v>
      </c>
      <c r="L20" s="52">
        <f t="array" ref="L20">IFERROR(INDEX(Lestur!$A$2:$BG$51695,MATCH($B$5&amp;"*s.17*"&amp;IF($B$3=Item!$AP$2,Item!$AO$2,IF($B$3=Item!$AP$3,Item!AO3,$B$3))&amp;$B20,Lestur!$A$2:$A$53022&amp;Lestur!$C$2:$C$53022&amp;Lestur!$B$2:$B$53022&amp;Lestur!$E$2:$E$53022,0),MATCH(L$9,Lestur!$A$1:$BG$1,0)),"")</f>
        <v>0</v>
      </c>
      <c r="M20" s="52">
        <f t="array" ref="M20">IFERROR(INDEX(Lestur!$A$2:$BG$51695,MATCH($B$5&amp;"*s.17*"&amp;IF($B$3=Item!$AP$2,Item!$AO$2,IF($B$3=Item!$AP$3,Item!AO3,$B$3))&amp;$B20,Lestur!$A$2:$A$53022&amp;Lestur!$C$2:$C$53022&amp;Lestur!$B$2:$B$53022&amp;Lestur!$E$2:$E$53022,0),MATCH(M$9,Lestur!$A$1:$BG$1,0)),"")</f>
        <v>0</v>
      </c>
      <c r="N20" s="52">
        <f t="array" ref="N20">IFERROR(INDEX(Lestur!$A$2:$BG$51695,MATCH($B$5&amp;"*s.17*"&amp;IF($B$3=Item!$AP$2,Item!$AO$2,IF($B$3=Item!$AP$3,Item!AO3,$B$3))&amp;$B20,Lestur!$A$2:$A$53022&amp;Lestur!$C$2:$C$53022&amp;Lestur!$B$2:$B$53022&amp;Lestur!$E$2:$E$53022,0),MATCH(N$9,Lestur!$A$1:$BG$1,0)),"")</f>
        <v>0</v>
      </c>
      <c r="O20" s="52">
        <f t="array" ref="O20">IFERROR(INDEX(Lestur!$A$2:$BG$51695,MATCH($B$5&amp;"*s.17*"&amp;IF($B$3=Item!$AP$2,Item!$AO$2,IF($B$3=Item!$AP$3,Item!AO3,$B$3))&amp;$B20,Lestur!$A$2:$A$53022&amp;Lestur!$C$2:$C$53022&amp;Lestur!$B$2:$B$53022&amp;Lestur!$E$2:$E$53022,0),MATCH(O$9,Lestur!$A$1:$BG$1,0)),"")</f>
        <v>0</v>
      </c>
      <c r="P20" s="52">
        <f t="array" ref="P20">IFERROR(INDEX(Lestur!$A$2:$BG$51695,MATCH($B$5&amp;"*s.17*"&amp;IF($B$3=Item!$AP$2,Item!$AO$2,IF($B$3=Item!$AP$3,Item!AO3,$B$3))&amp;$B20,Lestur!$A$2:$A$53022&amp;Lestur!$C$2:$C$53022&amp;Lestur!$B$2:$B$53022&amp;Lestur!$E$2:$E$53022,0),MATCH(P$9,Lestur!$A$1:$BG$1,0)),"")</f>
        <v>0</v>
      </c>
      <c r="Q20" s="52">
        <f t="array" ref="Q20">IFERROR(INDEX(Lestur!$A$2:$BG$51695,MATCH($B$5&amp;"*s.17*"&amp;IF($B$3=Item!$AP$2,Item!$AO$2,IF($B$3=Item!$AP$3,Item!AO3,$B$3))&amp;$B20,Lestur!$A$2:$A$53022&amp;Lestur!$C$2:$C$53022&amp;Lestur!$B$2:$B$53022&amp;Lestur!$E$2:$E$53022,0),MATCH(Q$9,Lestur!$A$1:$BG$1,0)),"")</f>
        <v>0</v>
      </c>
      <c r="R20" s="52">
        <f t="array" ref="R20">IFERROR(INDEX(Lestur!$A$2:$BG$51695,MATCH($B$5&amp;"*s.17*"&amp;IF($B$3=Item!$AP$2,Item!$AO$2,IF($B$3=Item!$AP$3,Item!AO3,$B$3))&amp;$B20,Lestur!$A$2:$A$53022&amp;Lestur!$C$2:$C$53022&amp;Lestur!$B$2:$B$53022&amp;Lestur!$E$2:$E$53022,0),MATCH(R$9,Lestur!$A$1:$BG$1,0)),"")</f>
        <v>0</v>
      </c>
      <c r="S20" s="52">
        <f t="array" ref="S20">IFERROR(INDEX(Lestur!$A$2:$BG$51695,MATCH($B$5&amp;"*s.17*"&amp;IF($B$3=Item!$AP$2,Item!$AO$2,IF($B$3=Item!$AP$3,Item!AO3,$B$3))&amp;$B20,Lestur!$A$2:$A$53022&amp;Lestur!$C$2:$C$53022&amp;Lestur!$B$2:$B$53022&amp;Lestur!$E$2:$E$53022,0),MATCH(S$9,Lestur!$A$1:$BG$1,0)),"")</f>
        <v>1903789810</v>
      </c>
      <c r="T20" s="76"/>
    </row>
    <row r="21" spans="1:20" x14ac:dyDescent="0.25">
      <c r="A21" s="50" t="str">
        <f>IF(Efnisyfirlit!$E$2="Íslenska",Item!M15,Item!L15)</f>
        <v xml:space="preserve">            Nettó besta mat tjónaskuldar</v>
      </c>
      <c r="B21" s="50" t="s">
        <v>254</v>
      </c>
      <c r="C21" s="53">
        <f t="array" ref="C21">IFERROR(INDEX(Lestur!$A$2:$BG$51695,MATCH($B$5&amp;"*s.17*"&amp;IF($B$3=Item!$AP$2,Item!$AO$2,IF($B$3=Item!$AP$3,Item!AO3,$B$3))&amp;$B21,Lestur!$A$2:$A$53022&amp;Lestur!$C$2:$C$53022&amp;Lestur!$B$2:$B$53022&amp;Lestur!$E$2:$E$53022,0),MATCH(C$9,Lestur!$A$1:$BG$1,0)),"")</f>
        <v>25268747</v>
      </c>
      <c r="D21" s="53">
        <f t="array" ref="D21">IFERROR(INDEX(Lestur!$A$2:$BG$51695,MATCH($B$5&amp;"*s.17*"&amp;IF($B$3=Item!$AP$2,Item!$AO$2,IF($B$3=Item!$AP$3,Item!AO3,$B$3))&amp;$B21,Lestur!$A$2:$A$53022&amp;Lestur!$C$2:$C$53022&amp;Lestur!$B$2:$B$53022&amp;Lestur!$E$2:$E$53022,0),MATCH(D$9,Lestur!$A$1:$BG$1,0)),"")</f>
        <v>3978339874.9899998</v>
      </c>
      <c r="E21" s="53">
        <f t="array" ref="E21">IFERROR(INDEX(Lestur!$A$2:$BG$51695,MATCH($B$5&amp;"*s.17*"&amp;IF($B$3=Item!$AP$2,Item!$AO$2,IF($B$3=Item!$AP$3,Item!AO3,$B$3))&amp;$B21,Lestur!$A$2:$A$53022&amp;Lestur!$C$2:$C$53022&amp;Lestur!$B$2:$B$53022&amp;Lestur!$E$2:$E$53022,0),MATCH(E$9,Lestur!$A$1:$BG$1,0)),"")</f>
        <v>6472728063</v>
      </c>
      <c r="F21" s="53">
        <f t="array" ref="F21">IFERROR(INDEX(Lestur!$A$2:$BG$51695,MATCH($B$5&amp;"*s.17*"&amp;IF($B$3=Item!$AP$2,Item!$AO$2,IF($B$3=Item!$AP$3,Item!AO3,$B$3))&amp;$B21,Lestur!$A$2:$A$53022&amp;Lestur!$C$2:$C$53022&amp;Lestur!$B$2:$B$53022&amp;Lestur!$E$2:$E$53022,0),MATCH(F$9,Lestur!$A$1:$BG$1,0)),"")</f>
        <v>30032649164</v>
      </c>
      <c r="G21" s="53">
        <f t="array" ref="G21">IFERROR(INDEX(Lestur!$A$2:$BG$51695,MATCH($B$5&amp;"*s.17*"&amp;IF($B$3=Item!$AP$2,Item!$AO$2,IF($B$3=Item!$AP$3,Item!AO3,$B$3))&amp;$B21,Lestur!$A$2:$A$53022&amp;Lestur!$C$2:$C$53022&amp;Lestur!$B$2:$B$53022&amp;Lestur!$E$2:$E$53022,0),MATCH(G$9,Lestur!$A$1:$BG$1,0)),"")</f>
        <v>1859746445</v>
      </c>
      <c r="H21" s="53">
        <f t="array" ref="H21">IFERROR(INDEX(Lestur!$A$2:$BG$51695,MATCH($B$5&amp;"*s.17*"&amp;IF($B$3=Item!$AP$2,Item!$AO$2,IF($B$3=Item!$AP$3,Item!AO3,$B$3))&amp;$B21,Lestur!$A$2:$A$53022&amp;Lestur!$C$2:$C$53022&amp;Lestur!$B$2:$B$53022&amp;Lestur!$E$2:$E$53022,0),MATCH(H$9,Lestur!$A$1:$BG$1,0)),"")</f>
        <v>2093920275.54</v>
      </c>
      <c r="I21" s="53">
        <f t="array" ref="I21">IFERROR(INDEX(Lestur!$A$2:$BG$51695,MATCH($B$5&amp;"*s.17*"&amp;IF($B$3=Item!$AP$2,Item!$AO$2,IF($B$3=Item!$AP$3,Item!AO3,$B$3))&amp;$B21,Lestur!$A$2:$A$53022&amp;Lestur!$C$2:$C$53022&amp;Lestur!$B$2:$B$53022&amp;Lestur!$E$2:$E$53022,0),MATCH(I$9,Lestur!$A$1:$BG$1,0)),"")</f>
        <v>4781064853.6700001</v>
      </c>
      <c r="J21" s="53">
        <f t="array" ref="J21">IFERROR(INDEX(Lestur!$A$2:$BG$51695,MATCH($B$5&amp;"*s.17*"&amp;IF($B$3=Item!$AP$2,Item!$AO$2,IF($B$3=Item!$AP$3,Item!AO3,$B$3))&amp;$B21,Lestur!$A$2:$A$53022&amp;Lestur!$C$2:$C$53022&amp;Lestur!$B$2:$B$53022&amp;Lestur!$E$2:$E$53022,0),MATCH(J$9,Lestur!$A$1:$BG$1,0)),"")</f>
        <v>6639870536.1999998</v>
      </c>
      <c r="K21" s="53">
        <f t="array" ref="K21">IFERROR(INDEX(Lestur!$A$2:$BG$51695,MATCH($B$5&amp;"*s.17*"&amp;IF($B$3=Item!$AP$2,Item!$AO$2,IF($B$3=Item!$AP$3,Item!AO3,$B$3))&amp;$B21,Lestur!$A$2:$A$53022&amp;Lestur!$C$2:$C$53022&amp;Lestur!$B$2:$B$53022&amp;Lestur!$E$2:$E$53022,0),MATCH(K$9,Lestur!$A$1:$BG$1,0)),"")</f>
        <v>26001923</v>
      </c>
      <c r="L21" s="53">
        <f t="array" ref="L21">IFERROR(INDEX(Lestur!$A$2:$BG$51695,MATCH($B$5&amp;"*s.17*"&amp;IF($B$3=Item!$AP$2,Item!$AO$2,IF($B$3=Item!$AP$3,Item!AO3,$B$3))&amp;$B21,Lestur!$A$2:$A$53022&amp;Lestur!$C$2:$C$53022&amp;Lestur!$B$2:$B$53022&amp;Lestur!$E$2:$E$53022,0),MATCH(L$9,Lestur!$A$1:$BG$1,0)),"")</f>
        <v>0</v>
      </c>
      <c r="M21" s="53">
        <f t="array" ref="M21">IFERROR(INDEX(Lestur!$A$2:$BG$51695,MATCH($B$5&amp;"*s.17*"&amp;IF($B$3=Item!$AP$2,Item!$AO$2,IF($B$3=Item!$AP$3,Item!AO3,$B$3))&amp;$B21,Lestur!$A$2:$A$53022&amp;Lestur!$C$2:$C$53022&amp;Lestur!$B$2:$B$53022&amp;Lestur!$E$2:$E$53022,0),MATCH(M$9,Lestur!$A$1:$BG$1,0)),"")</f>
        <v>0</v>
      </c>
      <c r="N21" s="53">
        <f t="array" ref="N21">IFERROR(INDEX(Lestur!$A$2:$BG$51695,MATCH($B$5&amp;"*s.17*"&amp;IF($B$3=Item!$AP$2,Item!$AO$2,IF($B$3=Item!$AP$3,Item!AO3,$B$3))&amp;$B21,Lestur!$A$2:$A$53022&amp;Lestur!$C$2:$C$53022&amp;Lestur!$B$2:$B$53022&amp;Lestur!$E$2:$E$53022,0),MATCH(N$9,Lestur!$A$1:$BG$1,0)),"")</f>
        <v>0</v>
      </c>
      <c r="O21" s="53">
        <f t="array" ref="O21">IFERROR(INDEX(Lestur!$A$2:$BG$51695,MATCH($B$5&amp;"*s.17*"&amp;IF($B$3=Item!$AP$2,Item!$AO$2,IF($B$3=Item!$AP$3,Item!AO3,$B$3))&amp;$B21,Lestur!$A$2:$A$53022&amp;Lestur!$C$2:$C$53022&amp;Lestur!$B$2:$B$53022&amp;Lestur!$E$2:$E$53022,0),MATCH(O$9,Lestur!$A$1:$BG$1,0)),"")</f>
        <v>60000000</v>
      </c>
      <c r="P21" s="53">
        <f t="array" ref="P21">IFERROR(INDEX(Lestur!$A$2:$BG$51695,MATCH($B$5&amp;"*s.17*"&amp;IF($B$3=Item!$AP$2,Item!$AO$2,IF($B$3=Item!$AP$3,Item!AO3,$B$3))&amp;$B21,Lestur!$A$2:$A$53022&amp;Lestur!$C$2:$C$53022&amp;Lestur!$B$2:$B$53022&amp;Lestur!$E$2:$E$53022,0),MATCH(P$9,Lestur!$A$1:$BG$1,0)),"")</f>
        <v>310702</v>
      </c>
      <c r="Q21" s="53">
        <f t="array" ref="Q21">IFERROR(INDEX(Lestur!$A$2:$BG$51695,MATCH($B$5&amp;"*s.17*"&amp;IF($B$3=Item!$AP$2,Item!$AO$2,IF($B$3=Item!$AP$3,Item!AO3,$B$3))&amp;$B21,Lestur!$A$2:$A$53022&amp;Lestur!$C$2:$C$53022&amp;Lestur!$B$2:$B$53022&amp;Lestur!$E$2:$E$53022,0),MATCH(Q$9,Lestur!$A$1:$BG$1,0)),"")</f>
        <v>97262478.269999996</v>
      </c>
      <c r="R21" s="53">
        <f t="array" ref="R21">IFERROR(INDEX(Lestur!$A$2:$BG$51695,MATCH($B$5&amp;"*s.17*"&amp;IF($B$3=Item!$AP$2,Item!$AO$2,IF($B$3=Item!$AP$3,Item!AO3,$B$3))&amp;$B21,Lestur!$A$2:$A$53022&amp;Lestur!$C$2:$C$53022&amp;Lestur!$B$2:$B$53022&amp;Lestur!$E$2:$E$53022,0),MATCH(R$9,Lestur!$A$1:$BG$1,0)),"")</f>
        <v>66364845</v>
      </c>
      <c r="S21" s="53">
        <f t="array" ref="S21">IFERROR(INDEX(Lestur!$A$2:$BG$51695,MATCH($B$5&amp;"*s.17*"&amp;IF($B$3=Item!$AP$2,Item!$AO$2,IF($B$3=Item!$AP$3,Item!AO3,$B$3))&amp;$B21,Lestur!$A$2:$A$53022&amp;Lestur!$C$2:$C$53022&amp;Lestur!$B$2:$B$53022&amp;Lestur!$E$2:$E$53022,0),MATCH(S$9,Lestur!$A$1:$BG$1,0)),"")</f>
        <v>56133527907.669998</v>
      </c>
      <c r="T21" s="76"/>
    </row>
    <row r="22" spans="1:20" x14ac:dyDescent="0.25">
      <c r="A22" s="50" t="str">
        <f>IF(Efnisyfirlit!$E$2="Íslenska",Item!M16,Item!L16)</f>
        <v xml:space="preserve">    Samtals besta mat - brúttó</v>
      </c>
      <c r="B22" s="50" t="s">
        <v>255</v>
      </c>
      <c r="C22" s="52">
        <f t="array" ref="C22">IFERROR(INDEX(Lestur!$A$2:$BG$51695,MATCH($B$5&amp;"*s.17*"&amp;IF($B$3=Item!$AP$2,Item!$AO$2,IF($B$3=Item!$AP$3,Item!AO3,$B$3))&amp;$B22,Lestur!$A$2:$A$53022&amp;Lestur!$C$2:$C$53022&amp;Lestur!$B$2:$B$53022&amp;Lestur!$E$2:$E$53022,0),MATCH(C$9,Lestur!$A$1:$BG$1,0)),"")</f>
        <v>39567340.289999999</v>
      </c>
      <c r="D22" s="52">
        <f t="array" ref="D22">IFERROR(INDEX(Lestur!$A$2:$BG$51695,MATCH($B$5&amp;"*s.17*"&amp;IF($B$3=Item!$AP$2,Item!$AO$2,IF($B$3=Item!$AP$3,Item!AO3,$B$3))&amp;$B22,Lestur!$A$2:$A$53022&amp;Lestur!$C$2:$C$53022&amp;Lestur!$B$2:$B$53022&amp;Lestur!$E$2:$E$53022,0),MATCH(D$9,Lestur!$A$1:$BG$1,0)),"")</f>
        <v>5378807157.1700001</v>
      </c>
      <c r="E22" s="52">
        <f t="array" ref="E22">IFERROR(INDEX(Lestur!$A$2:$BG$51695,MATCH($B$5&amp;"*s.17*"&amp;IF($B$3=Item!$AP$2,Item!$AO$2,IF($B$3=Item!$AP$3,Item!AO3,$B$3))&amp;$B22,Lestur!$A$2:$A$53022&amp;Lestur!$C$2:$C$53022&amp;Lestur!$B$2:$B$53022&amp;Lestur!$E$2:$E$53022,0),MATCH(E$9,Lestur!$A$1:$BG$1,0)),"")</f>
        <v>7532791966.6700001</v>
      </c>
      <c r="F22" s="52">
        <f t="array" ref="F22">IFERROR(INDEX(Lestur!$A$2:$BG$51695,MATCH($B$5&amp;"*s.17*"&amp;IF($B$3=Item!$AP$2,Item!$AO$2,IF($B$3=Item!$AP$3,Item!AO3,$B$3))&amp;$B22,Lestur!$A$2:$A$53022&amp;Lestur!$C$2:$C$53022&amp;Lestur!$B$2:$B$53022&amp;Lestur!$E$2:$E$53022,0),MATCH(F$9,Lestur!$A$1:$BG$1,0)),"")</f>
        <v>42292222955.290001</v>
      </c>
      <c r="G22" s="52">
        <f t="array" ref="G22">IFERROR(INDEX(Lestur!$A$2:$BG$51695,MATCH($B$5&amp;"*s.17*"&amp;IF($B$3=Item!$AP$2,Item!$AO$2,IF($B$3=Item!$AP$3,Item!AO3,$B$3))&amp;$B22,Lestur!$A$2:$A$53022&amp;Lestur!$C$2:$C$53022&amp;Lestur!$B$2:$B$53022&amp;Lestur!$E$2:$E$53022,0),MATCH(G$9,Lestur!$A$1:$BG$1,0)),"")</f>
        <v>6389955634.7700005</v>
      </c>
      <c r="H22" s="52">
        <f t="array" ref="H22">IFERROR(INDEX(Lestur!$A$2:$BG$51695,MATCH($B$5&amp;"*s.17*"&amp;IF($B$3=Item!$AP$2,Item!$AO$2,IF($B$3=Item!$AP$3,Item!AO3,$B$3))&amp;$B22,Lestur!$A$2:$A$53022&amp;Lestur!$C$2:$C$53022&amp;Lestur!$B$2:$B$53022&amp;Lestur!$E$2:$E$53022,0),MATCH(H$9,Lestur!$A$1:$BG$1,0)),"")</f>
        <v>3210002975.3400002</v>
      </c>
      <c r="I22" s="52">
        <f t="array" ref="I22">IFERROR(INDEX(Lestur!$A$2:$BG$51695,MATCH($B$5&amp;"*s.17*"&amp;IF($B$3=Item!$AP$2,Item!$AO$2,IF($B$3=Item!$AP$3,Item!AO3,$B$3))&amp;$B22,Lestur!$A$2:$A$53022&amp;Lestur!$C$2:$C$53022&amp;Lestur!$B$2:$B$53022&amp;Lestur!$E$2:$E$53022,0),MATCH(I$9,Lestur!$A$1:$BG$1,0)),"")</f>
        <v>11750191893.709999</v>
      </c>
      <c r="J22" s="52">
        <f t="array" ref="J22">IFERROR(INDEX(Lestur!$A$2:$BG$51695,MATCH($B$5&amp;"*s.17*"&amp;IF($B$3=Item!$AP$2,Item!$AO$2,IF($B$3=Item!$AP$3,Item!AO3,$B$3))&amp;$B22,Lestur!$A$2:$A$53022&amp;Lestur!$C$2:$C$53022&amp;Lestur!$B$2:$B$53022&amp;Lestur!$E$2:$E$53022,0),MATCH(J$9,Lestur!$A$1:$BG$1,0)),"")</f>
        <v>8340882492.0200005</v>
      </c>
      <c r="K22" s="52">
        <f t="array" ref="K22">IFERROR(INDEX(Lestur!$A$2:$BG$51695,MATCH($B$5&amp;"*s.17*"&amp;IF($B$3=Item!$AP$2,Item!$AO$2,IF($B$3=Item!$AP$3,Item!AO3,$B$3))&amp;$B22,Lestur!$A$2:$A$53022&amp;Lestur!$C$2:$C$53022&amp;Lestur!$B$2:$B$53022&amp;Lestur!$E$2:$E$53022,0),MATCH(K$9,Lestur!$A$1:$BG$1,0)),"")</f>
        <v>49190838.82</v>
      </c>
      <c r="L22" s="52">
        <f t="array" ref="L22">IFERROR(INDEX(Lestur!$A$2:$BG$51695,MATCH($B$5&amp;"*s.17*"&amp;IF($B$3=Item!$AP$2,Item!$AO$2,IF($B$3=Item!$AP$3,Item!AO3,$B$3))&amp;$B22,Lestur!$A$2:$A$53022&amp;Lestur!$C$2:$C$53022&amp;Lestur!$B$2:$B$53022&amp;Lestur!$E$2:$E$53022,0),MATCH(L$9,Lestur!$A$1:$BG$1,0)),"")</f>
        <v>0</v>
      </c>
      <c r="M22" s="52">
        <f t="array" ref="M22">IFERROR(INDEX(Lestur!$A$2:$BG$51695,MATCH($B$5&amp;"*s.17*"&amp;IF($B$3=Item!$AP$2,Item!$AO$2,IF($B$3=Item!$AP$3,Item!AO3,$B$3))&amp;$B22,Lestur!$A$2:$A$53022&amp;Lestur!$C$2:$C$53022&amp;Lestur!$B$2:$B$53022&amp;Lestur!$E$2:$E$53022,0),MATCH(M$9,Lestur!$A$1:$BG$1,0)),"")</f>
        <v>0</v>
      </c>
      <c r="N22" s="52">
        <f t="array" ref="N22">IFERROR(INDEX(Lestur!$A$2:$BG$51695,MATCH($B$5&amp;"*s.17*"&amp;IF($B$3=Item!$AP$2,Item!$AO$2,IF($B$3=Item!$AP$3,Item!AO3,$B$3))&amp;$B22,Lestur!$A$2:$A$53022&amp;Lestur!$C$2:$C$53022&amp;Lestur!$B$2:$B$53022&amp;Lestur!$E$2:$E$53022,0),MATCH(N$9,Lestur!$A$1:$BG$1,0)),"")</f>
        <v>0</v>
      </c>
      <c r="O22" s="52">
        <f t="array" ref="O22">IFERROR(INDEX(Lestur!$A$2:$BG$51695,MATCH($B$5&amp;"*s.17*"&amp;IF($B$3=Item!$AP$2,Item!$AO$2,IF($B$3=Item!$AP$3,Item!AO3,$B$3))&amp;$B22,Lestur!$A$2:$A$53022&amp;Lestur!$C$2:$C$53022&amp;Lestur!$B$2:$B$53022&amp;Lestur!$E$2:$E$53022,0),MATCH(O$9,Lestur!$A$1:$BG$1,0)),"")</f>
        <v>67471893</v>
      </c>
      <c r="P22" s="52">
        <f t="array" ref="P22">IFERROR(INDEX(Lestur!$A$2:$BG$51695,MATCH($B$5&amp;"*s.17*"&amp;IF($B$3=Item!$AP$2,Item!$AO$2,IF($B$3=Item!$AP$3,Item!AO3,$B$3))&amp;$B22,Lestur!$A$2:$A$53022&amp;Lestur!$C$2:$C$53022&amp;Lestur!$B$2:$B$53022&amp;Lestur!$E$2:$E$53022,0),MATCH(P$9,Lestur!$A$1:$BG$1,0)),"")</f>
        <v>310702</v>
      </c>
      <c r="Q22" s="52">
        <f t="array" ref="Q22">IFERROR(INDEX(Lestur!$A$2:$BG$51695,MATCH($B$5&amp;"*s.17*"&amp;IF($B$3=Item!$AP$2,Item!$AO$2,IF($B$3=Item!$AP$3,Item!AO3,$B$3))&amp;$B22,Lestur!$A$2:$A$53022&amp;Lestur!$C$2:$C$53022&amp;Lestur!$B$2:$B$53022&amp;Lestur!$E$2:$E$53022,0),MATCH(Q$9,Lestur!$A$1:$BG$1,0)),"")</f>
        <v>97262478.269999996</v>
      </c>
      <c r="R22" s="52">
        <f t="array" ref="R22">IFERROR(INDEX(Lestur!$A$2:$BG$51695,MATCH($B$5&amp;"*s.17*"&amp;IF($B$3=Item!$AP$2,Item!$AO$2,IF($B$3=Item!$AP$3,Item!AO3,$B$3))&amp;$B22,Lestur!$A$2:$A$53022&amp;Lestur!$C$2:$C$53022&amp;Lestur!$B$2:$B$53022&amp;Lestur!$E$2:$E$53022,0),MATCH(R$9,Lestur!$A$1:$BG$1,0)),"")</f>
        <v>66364845</v>
      </c>
      <c r="S22" s="52">
        <f t="array" ref="S22">IFERROR(INDEX(Lestur!$A$2:$BG$51695,MATCH($B$5&amp;"*s.17*"&amp;IF($B$3=Item!$AP$2,Item!$AO$2,IF($B$3=Item!$AP$3,Item!AO3,$B$3))&amp;$B22,Lestur!$A$2:$A$53022&amp;Lestur!$C$2:$C$53022&amp;Lestur!$B$2:$B$53022&amp;Lestur!$E$2:$E$53022,0),MATCH(S$9,Lestur!$A$1:$BG$1,0)),"")</f>
        <v>85215023172.350006</v>
      </c>
      <c r="T22" s="76"/>
    </row>
    <row r="23" spans="1:20" x14ac:dyDescent="0.25">
      <c r="A23" s="50" t="str">
        <f>IF(Efnisyfirlit!$E$2="Íslenska",Item!M17,Item!L17)</f>
        <v xml:space="preserve">    Samtals besta mat - nettó</v>
      </c>
      <c r="B23" s="50" t="s">
        <v>256</v>
      </c>
      <c r="C23" s="53">
        <f t="array" ref="C23">IFERROR(INDEX(Lestur!$A$2:$BG$51695,MATCH($B$5&amp;"*s.17*"&amp;IF($B$3=Item!$AP$2,Item!$AO$2,IF($B$3=Item!$AP$3,Item!AO3,$B$3))&amp;$B23,Lestur!$A$2:$A$53022&amp;Lestur!$C$2:$C$53022&amp;Lestur!$B$2:$B$53022&amp;Lestur!$E$2:$E$53022,0),MATCH(C$9,Lestur!$A$1:$BG$1,0)),"")</f>
        <v>39567339.289999999</v>
      </c>
      <c r="D23" s="53">
        <f t="array" ref="D23">IFERROR(INDEX(Lestur!$A$2:$BG$51695,MATCH($B$5&amp;"*s.17*"&amp;IF($B$3=Item!$AP$2,Item!$AO$2,IF($B$3=Item!$AP$3,Item!AO3,$B$3))&amp;$B23,Lestur!$A$2:$A$53022&amp;Lestur!$C$2:$C$53022&amp;Lestur!$B$2:$B$53022&amp;Lestur!$E$2:$E$53022,0),MATCH(D$9,Lestur!$A$1:$BG$1,0)),"")</f>
        <v>5370846219.1700001</v>
      </c>
      <c r="E23" s="53">
        <f t="array" ref="E23">IFERROR(INDEX(Lestur!$A$2:$BG$51695,MATCH($B$5&amp;"*s.17*"&amp;IF($B$3=Item!$AP$2,Item!$AO$2,IF($B$3=Item!$AP$3,Item!AO3,$B$3))&amp;$B23,Lestur!$A$2:$A$53022&amp;Lestur!$C$2:$C$53022&amp;Lestur!$B$2:$B$53022&amp;Lestur!$E$2:$E$53022,0),MATCH(E$9,Lestur!$A$1:$BG$1,0)),"")</f>
        <v>7502243303.6700001</v>
      </c>
      <c r="F23" s="53">
        <f t="array" ref="F23">IFERROR(INDEX(Lestur!$A$2:$BG$51695,MATCH($B$5&amp;"*s.17*"&amp;IF($B$3=Item!$AP$2,Item!$AO$2,IF($B$3=Item!$AP$3,Item!AO3,$B$3))&amp;$B23,Lestur!$A$2:$A$53022&amp;Lestur!$C$2:$C$53022&amp;Lestur!$B$2:$B$53022&amp;Lestur!$E$2:$E$53022,0),MATCH(F$9,Lestur!$A$1:$BG$1,0)),"")</f>
        <v>41831534030.290001</v>
      </c>
      <c r="G23" s="53">
        <f t="array" ref="G23">IFERROR(INDEX(Lestur!$A$2:$BG$51695,MATCH($B$5&amp;"*s.17*"&amp;IF($B$3=Item!$AP$2,Item!$AO$2,IF($B$3=Item!$AP$3,Item!AO3,$B$3))&amp;$B23,Lestur!$A$2:$A$53022&amp;Lestur!$C$2:$C$53022&amp;Lestur!$B$2:$B$53022&amp;Lestur!$E$2:$E$53022,0),MATCH(G$9,Lestur!$A$1:$BG$1,0)),"")</f>
        <v>6391366924.7700005</v>
      </c>
      <c r="H23" s="53">
        <f t="array" ref="H23">IFERROR(INDEX(Lestur!$A$2:$BG$51695,MATCH($B$5&amp;"*s.17*"&amp;IF($B$3=Item!$AP$2,Item!$AO$2,IF($B$3=Item!$AP$3,Item!AO3,$B$3))&amp;$B23,Lestur!$A$2:$A$53022&amp;Lestur!$C$2:$C$53022&amp;Lestur!$B$2:$B$53022&amp;Lestur!$E$2:$E$53022,0),MATCH(H$9,Lestur!$A$1:$BG$1,0)),"")</f>
        <v>3006215222.4099998</v>
      </c>
      <c r="I23" s="53">
        <f t="array" ref="I23">IFERROR(INDEX(Lestur!$A$2:$BG$51695,MATCH($B$5&amp;"*s.17*"&amp;IF($B$3=Item!$AP$2,Item!$AO$2,IF($B$3=Item!$AP$3,Item!AO3,$B$3))&amp;$B23,Lestur!$A$2:$A$53022&amp;Lestur!$C$2:$C$53022&amp;Lestur!$B$2:$B$53022&amp;Lestur!$E$2:$E$53022,0),MATCH(I$9,Lestur!$A$1:$BG$1,0)),"")</f>
        <v>9920460927.7099991</v>
      </c>
      <c r="J23" s="53">
        <f t="array" ref="J23">IFERROR(INDEX(Lestur!$A$2:$BG$51695,MATCH($B$5&amp;"*s.17*"&amp;IF($B$3=Item!$AP$2,Item!$AO$2,IF($B$3=Item!$AP$3,Item!AO3,$B$3))&amp;$B23,Lestur!$A$2:$A$53022&amp;Lestur!$C$2:$C$53022&amp;Lestur!$B$2:$B$53022&amp;Lestur!$E$2:$E$53022,0),MATCH(J$9,Lestur!$A$1:$BG$1,0)),"")</f>
        <v>8266156215.4499998</v>
      </c>
      <c r="K23" s="53">
        <f t="array" ref="K23">IFERROR(INDEX(Lestur!$A$2:$BG$51695,MATCH($B$5&amp;"*s.17*"&amp;IF($B$3=Item!$AP$2,Item!$AO$2,IF($B$3=Item!$AP$3,Item!AO3,$B$3))&amp;$B23,Lestur!$A$2:$A$53022&amp;Lestur!$C$2:$C$53022&amp;Lestur!$B$2:$B$53022&amp;Lestur!$E$2:$E$53022,0),MATCH(K$9,Lestur!$A$1:$BG$1,0)),"")</f>
        <v>38576382.619999997</v>
      </c>
      <c r="L23" s="53">
        <f t="array" ref="L23">IFERROR(INDEX(Lestur!$A$2:$BG$51695,MATCH($B$5&amp;"*s.17*"&amp;IF($B$3=Item!$AP$2,Item!$AO$2,IF($B$3=Item!$AP$3,Item!AO3,$B$3))&amp;$B23,Lestur!$A$2:$A$53022&amp;Lestur!$C$2:$C$53022&amp;Lestur!$B$2:$B$53022&amp;Lestur!$E$2:$E$53022,0),MATCH(L$9,Lestur!$A$1:$BG$1,0)),"")</f>
        <v>0</v>
      </c>
      <c r="M23" s="53">
        <f t="array" ref="M23">IFERROR(INDEX(Lestur!$A$2:$BG$51695,MATCH($B$5&amp;"*s.17*"&amp;IF($B$3=Item!$AP$2,Item!$AO$2,IF($B$3=Item!$AP$3,Item!AO3,$B$3))&amp;$B23,Lestur!$A$2:$A$53022&amp;Lestur!$C$2:$C$53022&amp;Lestur!$B$2:$B$53022&amp;Lestur!$E$2:$E$53022,0),MATCH(M$9,Lestur!$A$1:$BG$1,0)),"")</f>
        <v>0</v>
      </c>
      <c r="N23" s="53">
        <f t="array" ref="N23">IFERROR(INDEX(Lestur!$A$2:$BG$51695,MATCH($B$5&amp;"*s.17*"&amp;IF($B$3=Item!$AP$2,Item!$AO$2,IF($B$3=Item!$AP$3,Item!AO3,$B$3))&amp;$B23,Lestur!$A$2:$A$53022&amp;Lestur!$C$2:$C$53022&amp;Lestur!$B$2:$B$53022&amp;Lestur!$E$2:$E$53022,0),MATCH(N$9,Lestur!$A$1:$BG$1,0)),"")</f>
        <v>0</v>
      </c>
      <c r="O23" s="53">
        <f t="array" ref="O23">IFERROR(INDEX(Lestur!$A$2:$BG$51695,MATCH($B$5&amp;"*s.17*"&amp;IF($B$3=Item!$AP$2,Item!$AO$2,IF($B$3=Item!$AP$3,Item!AO3,$B$3))&amp;$B23,Lestur!$A$2:$A$53022&amp;Lestur!$C$2:$C$53022&amp;Lestur!$B$2:$B$53022&amp;Lestur!$E$2:$E$53022,0),MATCH(O$9,Lestur!$A$1:$BG$1,0)),"")</f>
        <v>66972047</v>
      </c>
      <c r="P23" s="53">
        <f t="array" ref="P23">IFERROR(INDEX(Lestur!$A$2:$BG$51695,MATCH($B$5&amp;"*s.17*"&amp;IF($B$3=Item!$AP$2,Item!$AO$2,IF($B$3=Item!$AP$3,Item!AO3,$B$3))&amp;$B23,Lestur!$A$2:$A$53022&amp;Lestur!$C$2:$C$53022&amp;Lestur!$B$2:$B$53022&amp;Lestur!$E$2:$E$53022,0),MATCH(P$9,Lestur!$A$1:$BG$1,0)),"")</f>
        <v>310702</v>
      </c>
      <c r="Q23" s="53">
        <f t="array" ref="Q23">IFERROR(INDEX(Lestur!$A$2:$BG$51695,MATCH($B$5&amp;"*s.17*"&amp;IF($B$3=Item!$AP$2,Item!$AO$2,IF($B$3=Item!$AP$3,Item!AO3,$B$3))&amp;$B23,Lestur!$A$2:$A$53022&amp;Lestur!$C$2:$C$53022&amp;Lestur!$B$2:$B$53022&amp;Lestur!$E$2:$E$53022,0),MATCH(Q$9,Lestur!$A$1:$BG$1,0)),"")</f>
        <v>97262478.269999996</v>
      </c>
      <c r="R23" s="53">
        <f t="array" ref="R23">IFERROR(INDEX(Lestur!$A$2:$BG$51695,MATCH($B$5&amp;"*s.17*"&amp;IF($B$3=Item!$AP$2,Item!$AO$2,IF($B$3=Item!$AP$3,Item!AO3,$B$3))&amp;$B23,Lestur!$A$2:$A$53022&amp;Lestur!$C$2:$C$53022&amp;Lestur!$B$2:$B$53022&amp;Lestur!$E$2:$E$53022,0),MATCH(R$9,Lestur!$A$1:$BG$1,0)),"")</f>
        <v>66364845</v>
      </c>
      <c r="S23" s="53">
        <f t="array" ref="S23">IFERROR(INDEX(Lestur!$A$2:$BG$51695,MATCH($B$5&amp;"*s.17*"&amp;IF($B$3=Item!$AP$2,Item!$AO$2,IF($B$3=Item!$AP$3,Item!AO3,$B$3))&amp;$B23,Lestur!$A$2:$A$53022&amp;Lestur!$C$2:$C$53022&amp;Lestur!$B$2:$B$53022&amp;Lestur!$E$2:$E$53022,0),MATCH(S$9,Lestur!$A$1:$BG$1,0)),"")</f>
        <v>82597876637.649994</v>
      </c>
      <c r="T23" s="76"/>
    </row>
    <row r="24" spans="1:20" x14ac:dyDescent="0.25">
      <c r="A24" s="50" t="str">
        <f>IF(Efnisyfirlit!$E$2="Íslenska",Item!M18,Item!L18)</f>
        <v xml:space="preserve">    Áhættuálag</v>
      </c>
      <c r="B24" s="50" t="s">
        <v>257</v>
      </c>
      <c r="C24" s="52">
        <f t="array" ref="C24">IFERROR(INDEX(Lestur!$A$2:$BG$51695,MATCH($B$5&amp;"*s.17*"&amp;IF($B$3=Item!$AP$2,Item!$AO$2,IF($B$3=Item!$AP$3,Item!AO3,$B$3))&amp;$B24,Lestur!$A$2:$A$53022&amp;Lestur!$C$2:$C$53022&amp;Lestur!$B$2:$B$53022&amp;Lestur!$E$2:$E$53022,0),MATCH(C$9,Lestur!$A$1:$BG$1,0)),"")</f>
        <v>778577.5</v>
      </c>
      <c r="D24" s="52">
        <f t="array" ref="D24">IFERROR(INDEX(Lestur!$A$2:$BG$51695,MATCH($B$5&amp;"*s.17*"&amp;IF($B$3=Item!$AP$2,Item!$AO$2,IF($B$3=Item!$AP$3,Item!AO3,$B$3))&amp;$B24,Lestur!$A$2:$A$53022&amp;Lestur!$C$2:$C$53022&amp;Lestur!$B$2:$B$53022&amp;Lestur!$E$2:$E$53022,0),MATCH(D$9,Lestur!$A$1:$BG$1,0)),"")</f>
        <v>188544831</v>
      </c>
      <c r="E24" s="52">
        <f t="array" ref="E24">IFERROR(INDEX(Lestur!$A$2:$BG$51695,MATCH($B$5&amp;"*s.17*"&amp;IF($B$3=Item!$AP$2,Item!$AO$2,IF($B$3=Item!$AP$3,Item!AO3,$B$3))&amp;$B24,Lestur!$A$2:$A$53022&amp;Lestur!$C$2:$C$53022&amp;Lestur!$B$2:$B$53022&amp;Lestur!$E$2:$E$53022,0),MATCH(E$9,Lestur!$A$1:$BG$1,0)),"")</f>
        <v>266025209.28999999</v>
      </c>
      <c r="F24" s="52">
        <f t="array" ref="F24">IFERROR(INDEX(Lestur!$A$2:$BG$51695,MATCH($B$5&amp;"*s.17*"&amp;IF($B$3=Item!$AP$2,Item!$AO$2,IF($B$3=Item!$AP$3,Item!AO3,$B$3))&amp;$B24,Lestur!$A$2:$A$53022&amp;Lestur!$C$2:$C$53022&amp;Lestur!$B$2:$B$53022&amp;Lestur!$E$2:$E$53022,0),MATCH(F$9,Lestur!$A$1:$BG$1,0)),"")</f>
        <v>1204854007.9100001</v>
      </c>
      <c r="G24" s="52">
        <f t="array" ref="G24">IFERROR(INDEX(Lestur!$A$2:$BG$51695,MATCH($B$5&amp;"*s.17*"&amp;IF($B$3=Item!$AP$2,Item!$AO$2,IF($B$3=Item!$AP$3,Item!AO3,$B$3))&amp;$B24,Lestur!$A$2:$A$53022&amp;Lestur!$C$2:$C$53022&amp;Lestur!$B$2:$B$53022&amp;Lestur!$E$2:$E$53022,0),MATCH(G$9,Lestur!$A$1:$BG$1,0)),"")</f>
        <v>175498060.97999999</v>
      </c>
      <c r="H24" s="52">
        <f t="array" ref="H24">IFERROR(INDEX(Lestur!$A$2:$BG$51695,MATCH($B$5&amp;"*s.17*"&amp;IF($B$3=Item!$AP$2,Item!$AO$2,IF($B$3=Item!$AP$3,Item!AO3,$B$3))&amp;$B24,Lestur!$A$2:$A$53022&amp;Lestur!$C$2:$C$53022&amp;Lestur!$B$2:$B$53022&amp;Lestur!$E$2:$E$53022,0),MATCH(H$9,Lestur!$A$1:$BG$1,0)),"")</f>
        <v>105868017</v>
      </c>
      <c r="I24" s="52">
        <f t="array" ref="I24">IFERROR(INDEX(Lestur!$A$2:$BG$51695,MATCH($B$5&amp;"*s.17*"&amp;IF($B$3=Item!$AP$2,Item!$AO$2,IF($B$3=Item!$AP$3,Item!AO3,$B$3))&amp;$B24,Lestur!$A$2:$A$53022&amp;Lestur!$C$2:$C$53022&amp;Lestur!$B$2:$B$53022&amp;Lestur!$E$2:$E$53022,0),MATCH(I$9,Lestur!$A$1:$BG$1,0)),"")</f>
        <v>396141953</v>
      </c>
      <c r="J24" s="52">
        <f t="array" ref="J24">IFERROR(INDEX(Lestur!$A$2:$BG$51695,MATCH($B$5&amp;"*s.17*"&amp;IF($B$3=Item!$AP$2,Item!$AO$2,IF($B$3=Item!$AP$3,Item!AO3,$B$3))&amp;$B24,Lestur!$A$2:$A$53022&amp;Lestur!$C$2:$C$53022&amp;Lestur!$B$2:$B$53022&amp;Lestur!$E$2:$E$53022,0),MATCH(J$9,Lestur!$A$1:$BG$1,0)),"")</f>
        <v>328053545</v>
      </c>
      <c r="K24" s="52">
        <f t="array" ref="K24">IFERROR(INDEX(Lestur!$A$2:$BG$51695,MATCH($B$5&amp;"*s.17*"&amp;IF($B$3=Item!$AP$2,Item!$AO$2,IF($B$3=Item!$AP$3,Item!AO3,$B$3))&amp;$B24,Lestur!$A$2:$A$53022&amp;Lestur!$C$2:$C$53022&amp;Lestur!$B$2:$B$53022&amp;Lestur!$E$2:$E$53022,0),MATCH(K$9,Lestur!$A$1:$BG$1,0)),"")</f>
        <v>4139608.75</v>
      </c>
      <c r="L24" s="52">
        <f t="array" ref="L24">IFERROR(INDEX(Lestur!$A$2:$BG$51695,MATCH($B$5&amp;"*s.17*"&amp;IF($B$3=Item!$AP$2,Item!$AO$2,IF($B$3=Item!$AP$3,Item!AO3,$B$3))&amp;$B24,Lestur!$A$2:$A$53022&amp;Lestur!$C$2:$C$53022&amp;Lestur!$B$2:$B$53022&amp;Lestur!$E$2:$E$53022,0),MATCH(L$9,Lestur!$A$1:$BG$1,0)),"")</f>
        <v>0</v>
      </c>
      <c r="M24" s="52">
        <f t="array" ref="M24">IFERROR(INDEX(Lestur!$A$2:$BG$51695,MATCH($B$5&amp;"*s.17*"&amp;IF($B$3=Item!$AP$2,Item!$AO$2,IF($B$3=Item!$AP$3,Item!AO3,$B$3))&amp;$B24,Lestur!$A$2:$A$53022&amp;Lestur!$C$2:$C$53022&amp;Lestur!$B$2:$B$53022&amp;Lestur!$E$2:$E$53022,0),MATCH(M$9,Lestur!$A$1:$BG$1,0)),"")</f>
        <v>0</v>
      </c>
      <c r="N24" s="52">
        <f t="array" ref="N24">IFERROR(INDEX(Lestur!$A$2:$BG$51695,MATCH($B$5&amp;"*s.17*"&amp;IF($B$3=Item!$AP$2,Item!$AO$2,IF($B$3=Item!$AP$3,Item!AO3,$B$3))&amp;$B24,Lestur!$A$2:$A$53022&amp;Lestur!$C$2:$C$53022&amp;Lestur!$B$2:$B$53022&amp;Lestur!$E$2:$E$53022,0),MATCH(N$9,Lestur!$A$1:$BG$1,0)),"")</f>
        <v>0</v>
      </c>
      <c r="O24" s="52">
        <f t="array" ref="O24">IFERROR(INDEX(Lestur!$A$2:$BG$51695,MATCH($B$5&amp;"*s.17*"&amp;IF($B$3=Item!$AP$2,Item!$AO$2,IF($B$3=Item!$AP$3,Item!AO3,$B$3))&amp;$B24,Lestur!$A$2:$A$53022&amp;Lestur!$C$2:$C$53022&amp;Lestur!$B$2:$B$53022&amp;Lestur!$E$2:$E$53022,0),MATCH(O$9,Lestur!$A$1:$BG$1,0)),"")</f>
        <v>3560070.67</v>
      </c>
      <c r="P24" s="52">
        <f t="array" ref="P24">IFERROR(INDEX(Lestur!$A$2:$BG$51695,MATCH($B$5&amp;"*s.17*"&amp;IF($B$3=Item!$AP$2,Item!$AO$2,IF($B$3=Item!$AP$3,Item!AO3,$B$3))&amp;$B24,Lestur!$A$2:$A$53022&amp;Lestur!$C$2:$C$53022&amp;Lestur!$B$2:$B$53022&amp;Lestur!$E$2:$E$53022,0),MATCH(P$9,Lestur!$A$1:$BG$1,0)),"")</f>
        <v>28181.08</v>
      </c>
      <c r="Q24" s="52">
        <f t="array" ref="Q24">IFERROR(INDEX(Lestur!$A$2:$BG$51695,MATCH($B$5&amp;"*s.17*"&amp;IF($B$3=Item!$AP$2,Item!$AO$2,IF($B$3=Item!$AP$3,Item!AO3,$B$3))&amp;$B24,Lestur!$A$2:$A$53022&amp;Lestur!$C$2:$C$53022&amp;Lestur!$B$2:$B$53022&amp;Lestur!$E$2:$E$53022,0),MATCH(Q$9,Lestur!$A$1:$BG$1,0)),"")</f>
        <v>8287833.6200000001</v>
      </c>
      <c r="R24" s="52">
        <f t="array" ref="R24">IFERROR(INDEX(Lestur!$A$2:$BG$51695,MATCH($B$5&amp;"*s.17*"&amp;IF($B$3=Item!$AP$2,Item!$AO$2,IF($B$3=Item!$AP$3,Item!AO3,$B$3))&amp;$B24,Lestur!$A$2:$A$53022&amp;Lestur!$C$2:$C$53022&amp;Lestur!$B$2:$B$53022&amp;Lestur!$E$2:$E$53022,0),MATCH(R$9,Lestur!$A$1:$BG$1,0)),"")</f>
        <v>4004220</v>
      </c>
      <c r="S24" s="52">
        <f t="array" ref="S24">IFERROR(INDEX(Lestur!$A$2:$BG$51695,MATCH($B$5&amp;"*s.17*"&amp;IF($B$3=Item!$AP$2,Item!$AO$2,IF($B$3=Item!$AP$3,Item!AO3,$B$3))&amp;$B24,Lestur!$A$2:$A$53022&amp;Lestur!$C$2:$C$53022&amp;Lestur!$B$2:$B$53022&amp;Lestur!$E$2:$E$53022,0),MATCH(S$9,Lestur!$A$1:$BG$1,0)),"")</f>
        <v>2685784115.8000002</v>
      </c>
      <c r="T24" s="76"/>
    </row>
    <row r="25" spans="1:20" ht="30" x14ac:dyDescent="0.25">
      <c r="A25" s="50" t="str">
        <f>IF(Efnisyfirlit!$E$2="Íslenska",Item!M19,Item!L19)</f>
        <v xml:space="preserve">    Fjárhæð vátryggingaskuldar sem metin er með bráðabirgðaákvæðum</v>
      </c>
      <c r="B25" s="50"/>
      <c r="C25" s="51" t="str">
        <f t="array" ref="C25">IFERROR(INDEX(Lestur!$A$2:$BG$51695,MATCH($B$5&amp;"*s.17*"&amp;IF($B$3=Item!$AP$2,Item!$AO$2,IF($B$3=Item!$AP$3,Item!AO3,$B$3))&amp;$B25,Lestur!$A$2:$A$53022&amp;Lestur!$C$2:$C$53022&amp;Lestur!$B$2:$B$53022&amp;Lestur!$E$2:$E$53022,0),MATCH(C$9,Lestur!$A$1:$BG$1,0)),"")</f>
        <v/>
      </c>
      <c r="D25" s="51" t="str">
        <f t="array" ref="D25">IFERROR(INDEX(Lestur!$A$2:$BG$51695,MATCH($B$5&amp;"*s.17*"&amp;IF($B$3=Item!$AP$2,Item!$AO$2,IF($B$3=Item!$AP$3,Item!AO3,$B$3))&amp;$B25,Lestur!$A$2:$A$53022&amp;Lestur!$C$2:$C$53022&amp;Lestur!$B$2:$B$53022&amp;Lestur!$E$2:$E$53022,0),MATCH(D$9,Lestur!$A$1:$BG$1,0)),"")</f>
        <v/>
      </c>
      <c r="E25" s="51" t="str">
        <f t="array" ref="E25">IFERROR(INDEX(Lestur!$A$2:$BG$51695,MATCH($B$5&amp;"*s.17*"&amp;IF($B$3=Item!$AP$2,Item!$AO$2,IF($B$3=Item!$AP$3,Item!AO3,$B$3))&amp;$B25,Lestur!$A$2:$A$53022&amp;Lestur!$C$2:$C$53022&amp;Lestur!$B$2:$B$53022&amp;Lestur!$E$2:$E$53022,0),MATCH(E$9,Lestur!$A$1:$BG$1,0)),"")</f>
        <v/>
      </c>
      <c r="F25" s="51" t="str">
        <f t="array" ref="F25">IFERROR(INDEX(Lestur!$A$2:$BG$51695,MATCH($B$5&amp;"*s.17*"&amp;IF($B$3=Item!$AP$2,Item!$AO$2,IF($B$3=Item!$AP$3,Item!AO3,$B$3))&amp;$B25,Lestur!$A$2:$A$53022&amp;Lestur!$C$2:$C$53022&amp;Lestur!$B$2:$B$53022&amp;Lestur!$E$2:$E$53022,0),MATCH(F$9,Lestur!$A$1:$BG$1,0)),"")</f>
        <v/>
      </c>
      <c r="G25" s="51" t="str">
        <f t="array" ref="G25">IFERROR(INDEX(Lestur!$A$2:$BG$51695,MATCH($B$5&amp;"*s.17*"&amp;IF($B$3=Item!$AP$2,Item!$AO$2,IF($B$3=Item!$AP$3,Item!AO3,$B$3))&amp;$B25,Lestur!$A$2:$A$53022&amp;Lestur!$C$2:$C$53022&amp;Lestur!$B$2:$B$53022&amp;Lestur!$E$2:$E$53022,0),MATCH(G$9,Lestur!$A$1:$BG$1,0)),"")</f>
        <v/>
      </c>
      <c r="H25" s="51" t="str">
        <f t="array" ref="H25">IFERROR(INDEX(Lestur!$A$2:$BG$51695,MATCH($B$5&amp;"*s.17*"&amp;IF($B$3=Item!$AP$2,Item!$AO$2,IF($B$3=Item!$AP$3,Item!AO3,$B$3))&amp;$B25,Lestur!$A$2:$A$53022&amp;Lestur!$C$2:$C$53022&amp;Lestur!$B$2:$B$53022&amp;Lestur!$E$2:$E$53022,0),MATCH(H$9,Lestur!$A$1:$BG$1,0)),"")</f>
        <v/>
      </c>
      <c r="I25" s="51" t="str">
        <f t="array" ref="I25">IFERROR(INDEX(Lestur!$A$2:$BG$51695,MATCH($B$5&amp;"*s.17*"&amp;IF($B$3=Item!$AP$2,Item!$AO$2,IF($B$3=Item!$AP$3,Item!AO3,$B$3))&amp;$B25,Lestur!$A$2:$A$53022&amp;Lestur!$C$2:$C$53022&amp;Lestur!$B$2:$B$53022&amp;Lestur!$E$2:$E$53022,0),MATCH(I$9,Lestur!$A$1:$BG$1,0)),"")</f>
        <v/>
      </c>
      <c r="J25" s="51" t="str">
        <f t="array" ref="J25">IFERROR(INDEX(Lestur!$A$2:$BG$51695,MATCH($B$5&amp;"*s.17*"&amp;IF($B$3=Item!$AP$2,Item!$AO$2,IF($B$3=Item!$AP$3,Item!AO3,$B$3))&amp;$B25,Lestur!$A$2:$A$53022&amp;Lestur!$C$2:$C$53022&amp;Lestur!$B$2:$B$53022&amp;Lestur!$E$2:$E$53022,0),MATCH(J$9,Lestur!$A$1:$BG$1,0)),"")</f>
        <v/>
      </c>
      <c r="K25" s="51" t="str">
        <f t="array" ref="K25">IFERROR(INDEX(Lestur!$A$2:$BG$51695,MATCH($B$5&amp;"*s.17*"&amp;IF($B$3=Item!$AP$2,Item!$AO$2,IF($B$3=Item!$AP$3,Item!AO3,$B$3))&amp;$B25,Lestur!$A$2:$A$53022&amp;Lestur!$C$2:$C$53022&amp;Lestur!$B$2:$B$53022&amp;Lestur!$E$2:$E$53022,0),MATCH(K$9,Lestur!$A$1:$BG$1,0)),"")</f>
        <v/>
      </c>
      <c r="L25" s="51" t="str">
        <f t="array" ref="L25">IFERROR(INDEX(Lestur!$A$2:$BG$51695,MATCH($B$5&amp;"*s.17*"&amp;IF($B$3=Item!$AP$2,Item!$AO$2,IF($B$3=Item!$AP$3,Item!AO3,$B$3))&amp;$B25,Lestur!$A$2:$A$53022&amp;Lestur!$C$2:$C$53022&amp;Lestur!$B$2:$B$53022&amp;Lestur!$E$2:$E$53022,0),MATCH(L$9,Lestur!$A$1:$BG$1,0)),"")</f>
        <v/>
      </c>
      <c r="M25" s="51" t="str">
        <f t="array" ref="M25">IFERROR(INDEX(Lestur!$A$2:$BG$51695,MATCH($B$5&amp;"*s.17*"&amp;IF($B$3=Item!$AP$2,Item!$AO$2,IF($B$3=Item!$AP$3,Item!AO3,$B$3))&amp;$B25,Lestur!$A$2:$A$53022&amp;Lestur!$C$2:$C$53022&amp;Lestur!$B$2:$B$53022&amp;Lestur!$E$2:$E$53022,0),MATCH(M$9,Lestur!$A$1:$BG$1,0)),"")</f>
        <v/>
      </c>
      <c r="N25" s="51" t="str">
        <f t="array" ref="N25">IFERROR(INDEX(Lestur!$A$2:$BG$51695,MATCH($B$5&amp;"*s.17*"&amp;IF($B$3=Item!$AP$2,Item!$AO$2,IF($B$3=Item!$AP$3,Item!AO3,$B$3))&amp;$B25,Lestur!$A$2:$A$53022&amp;Lestur!$C$2:$C$53022&amp;Lestur!$B$2:$B$53022&amp;Lestur!$E$2:$E$53022,0),MATCH(N$9,Lestur!$A$1:$BG$1,0)),"")</f>
        <v/>
      </c>
      <c r="O25" s="51" t="str">
        <f t="array" ref="O25">IFERROR(INDEX(Lestur!$A$2:$BG$51695,MATCH($B$5&amp;"*s.17*"&amp;IF($B$3=Item!$AP$2,Item!$AO$2,IF($B$3=Item!$AP$3,Item!AO3,$B$3))&amp;$B25,Lestur!$A$2:$A$53022&amp;Lestur!$C$2:$C$53022&amp;Lestur!$B$2:$B$53022&amp;Lestur!$E$2:$E$53022,0),MATCH(O$9,Lestur!$A$1:$BG$1,0)),"")</f>
        <v/>
      </c>
      <c r="P25" s="51" t="str">
        <f t="array" ref="P25">IFERROR(INDEX(Lestur!$A$2:$BG$51695,MATCH($B$5&amp;"*s.17*"&amp;IF($B$3=Item!$AP$2,Item!$AO$2,IF($B$3=Item!$AP$3,Item!AO3,$B$3))&amp;$B25,Lestur!$A$2:$A$53022&amp;Lestur!$C$2:$C$53022&amp;Lestur!$B$2:$B$53022&amp;Lestur!$E$2:$E$53022,0),MATCH(P$9,Lestur!$A$1:$BG$1,0)),"")</f>
        <v/>
      </c>
      <c r="Q25" s="51" t="str">
        <f t="array" ref="Q25">IFERROR(INDEX(Lestur!$A$2:$BG$51695,MATCH($B$5&amp;"*s.17*"&amp;IF($B$3=Item!$AP$2,Item!$AO$2,IF($B$3=Item!$AP$3,Item!AO3,$B$3))&amp;$B25,Lestur!$A$2:$A$53022&amp;Lestur!$C$2:$C$53022&amp;Lestur!$B$2:$B$53022&amp;Lestur!$E$2:$E$53022,0),MATCH(Q$9,Lestur!$A$1:$BG$1,0)),"")</f>
        <v/>
      </c>
      <c r="R25" s="51" t="str">
        <f t="array" ref="R25">IFERROR(INDEX(Lestur!$A$2:$BG$51695,MATCH($B$5&amp;"*s.17*"&amp;IF($B$3=Item!$AP$2,Item!$AO$2,IF($B$3=Item!$AP$3,Item!AO3,$B$3))&amp;$B25,Lestur!$A$2:$A$53022&amp;Lestur!$C$2:$C$53022&amp;Lestur!$B$2:$B$53022&amp;Lestur!$E$2:$E$53022,0),MATCH(R$9,Lestur!$A$1:$BG$1,0)),"")</f>
        <v/>
      </c>
      <c r="S25" s="51" t="str">
        <f t="array" ref="S25">IFERROR(INDEX(Lestur!$A$2:$BG$51695,MATCH($B$5&amp;"*s.17*"&amp;IF($B$3=Item!$AP$2,Item!$AO$2,IF($B$3=Item!$AP$3,Item!AO3,$B$3))&amp;$B25,Lestur!$A$2:$A$53022&amp;Lestur!$C$2:$C$53022&amp;Lestur!$B$2:$B$53022&amp;Lestur!$E$2:$E$53022,0),MATCH(S$9,Lestur!$A$1:$BG$1,0)),"")</f>
        <v/>
      </c>
      <c r="T25" s="76"/>
    </row>
    <row r="26" spans="1:20" ht="30" x14ac:dyDescent="0.25">
      <c r="A26" s="50" t="str">
        <f>IF(Efnisyfirlit!$E$2="Íslenska",Item!M20,Item!L20)</f>
        <v xml:space="preserve">        Vátryggingaskuld metin með fjármálagjörningum sem samsvara vátryggingaskuldbindingum</v>
      </c>
      <c r="B26" s="50" t="s">
        <v>258</v>
      </c>
      <c r="C26" s="52">
        <f t="array" ref="C26">IFERROR(INDEX(Lestur!$A$2:$BG$51695,MATCH($B$5&amp;"*s.17*"&amp;IF($B$3=Item!$AP$2,Item!$AO$2,IF($B$3=Item!$AP$3,Item!AO3,$B$3))&amp;$B26,Lestur!$A$2:$A$53022&amp;Lestur!$C$2:$C$53022&amp;Lestur!$B$2:$B$53022&amp;Lestur!$E$2:$E$53022,0),MATCH(C$9,Lestur!$A$1:$BG$1,0)),"")</f>
        <v>0</v>
      </c>
      <c r="D26" s="52">
        <f t="array" ref="D26">IFERROR(INDEX(Lestur!$A$2:$BG$51695,MATCH($B$5&amp;"*s.17*"&amp;IF($B$3=Item!$AP$2,Item!$AO$2,IF($B$3=Item!$AP$3,Item!AO3,$B$3))&amp;$B26,Lestur!$A$2:$A$53022&amp;Lestur!$C$2:$C$53022&amp;Lestur!$B$2:$B$53022&amp;Lestur!$E$2:$E$53022,0),MATCH(D$9,Lestur!$A$1:$BG$1,0)),"")</f>
        <v>0</v>
      </c>
      <c r="E26" s="52">
        <f t="array" ref="E26">IFERROR(INDEX(Lestur!$A$2:$BG$51695,MATCH($B$5&amp;"*s.17*"&amp;IF($B$3=Item!$AP$2,Item!$AO$2,IF($B$3=Item!$AP$3,Item!AO3,$B$3))&amp;$B26,Lestur!$A$2:$A$53022&amp;Lestur!$C$2:$C$53022&amp;Lestur!$B$2:$B$53022&amp;Lestur!$E$2:$E$53022,0),MATCH(E$9,Lestur!$A$1:$BG$1,0)),"")</f>
        <v>0</v>
      </c>
      <c r="F26" s="52">
        <f t="array" ref="F26">IFERROR(INDEX(Lestur!$A$2:$BG$51695,MATCH($B$5&amp;"*s.17*"&amp;IF($B$3=Item!$AP$2,Item!$AO$2,IF($B$3=Item!$AP$3,Item!AO3,$B$3))&amp;$B26,Lestur!$A$2:$A$53022&amp;Lestur!$C$2:$C$53022&amp;Lestur!$B$2:$B$53022&amp;Lestur!$E$2:$E$53022,0),MATCH(F$9,Lestur!$A$1:$BG$1,0)),"")</f>
        <v>0</v>
      </c>
      <c r="G26" s="52">
        <f t="array" ref="G26">IFERROR(INDEX(Lestur!$A$2:$BG$51695,MATCH($B$5&amp;"*s.17*"&amp;IF($B$3=Item!$AP$2,Item!$AO$2,IF($B$3=Item!$AP$3,Item!AO3,$B$3))&amp;$B26,Lestur!$A$2:$A$53022&amp;Lestur!$C$2:$C$53022&amp;Lestur!$B$2:$B$53022&amp;Lestur!$E$2:$E$53022,0),MATCH(G$9,Lestur!$A$1:$BG$1,0)),"")</f>
        <v>0</v>
      </c>
      <c r="H26" s="52">
        <f t="array" ref="H26">IFERROR(INDEX(Lestur!$A$2:$BG$51695,MATCH($B$5&amp;"*s.17*"&amp;IF($B$3=Item!$AP$2,Item!$AO$2,IF($B$3=Item!$AP$3,Item!AO3,$B$3))&amp;$B26,Lestur!$A$2:$A$53022&amp;Lestur!$C$2:$C$53022&amp;Lestur!$B$2:$B$53022&amp;Lestur!$E$2:$E$53022,0),MATCH(H$9,Lestur!$A$1:$BG$1,0)),"")</f>
        <v>0</v>
      </c>
      <c r="I26" s="52">
        <f t="array" ref="I26">IFERROR(INDEX(Lestur!$A$2:$BG$51695,MATCH($B$5&amp;"*s.17*"&amp;IF($B$3=Item!$AP$2,Item!$AO$2,IF($B$3=Item!$AP$3,Item!AO3,$B$3))&amp;$B26,Lestur!$A$2:$A$53022&amp;Lestur!$C$2:$C$53022&amp;Lestur!$B$2:$B$53022&amp;Lestur!$E$2:$E$53022,0),MATCH(I$9,Lestur!$A$1:$BG$1,0)),"")</f>
        <v>0</v>
      </c>
      <c r="J26" s="52">
        <f t="array" ref="J26">IFERROR(INDEX(Lestur!$A$2:$BG$51695,MATCH($B$5&amp;"*s.17*"&amp;IF($B$3=Item!$AP$2,Item!$AO$2,IF($B$3=Item!$AP$3,Item!AO3,$B$3))&amp;$B26,Lestur!$A$2:$A$53022&amp;Lestur!$C$2:$C$53022&amp;Lestur!$B$2:$B$53022&amp;Lestur!$E$2:$E$53022,0),MATCH(J$9,Lestur!$A$1:$BG$1,0)),"")</f>
        <v>0</v>
      </c>
      <c r="K26" s="52">
        <f t="array" ref="K26">IFERROR(INDEX(Lestur!$A$2:$BG$51695,MATCH($B$5&amp;"*s.17*"&amp;IF($B$3=Item!$AP$2,Item!$AO$2,IF($B$3=Item!$AP$3,Item!AO3,$B$3))&amp;$B26,Lestur!$A$2:$A$53022&amp;Lestur!$C$2:$C$53022&amp;Lestur!$B$2:$B$53022&amp;Lestur!$E$2:$E$53022,0),MATCH(K$9,Lestur!$A$1:$BG$1,0)),"")</f>
        <v>0</v>
      </c>
      <c r="L26" s="52">
        <f t="array" ref="L26">IFERROR(INDEX(Lestur!$A$2:$BG$51695,MATCH($B$5&amp;"*s.17*"&amp;IF($B$3=Item!$AP$2,Item!$AO$2,IF($B$3=Item!$AP$3,Item!AO3,$B$3))&amp;$B26,Lestur!$A$2:$A$53022&amp;Lestur!$C$2:$C$53022&amp;Lestur!$B$2:$B$53022&amp;Lestur!$E$2:$E$53022,0),MATCH(L$9,Lestur!$A$1:$BG$1,0)),"")</f>
        <v>0</v>
      </c>
      <c r="M26" s="52">
        <f t="array" ref="M26">IFERROR(INDEX(Lestur!$A$2:$BG$51695,MATCH($B$5&amp;"*s.17*"&amp;IF($B$3=Item!$AP$2,Item!$AO$2,IF($B$3=Item!$AP$3,Item!AO3,$B$3))&amp;$B26,Lestur!$A$2:$A$53022&amp;Lestur!$C$2:$C$53022&amp;Lestur!$B$2:$B$53022&amp;Lestur!$E$2:$E$53022,0),MATCH(M$9,Lestur!$A$1:$BG$1,0)),"")</f>
        <v>0</v>
      </c>
      <c r="N26" s="52">
        <f t="array" ref="N26">IFERROR(INDEX(Lestur!$A$2:$BG$51695,MATCH($B$5&amp;"*s.17*"&amp;IF($B$3=Item!$AP$2,Item!$AO$2,IF($B$3=Item!$AP$3,Item!AO3,$B$3))&amp;$B26,Lestur!$A$2:$A$53022&amp;Lestur!$C$2:$C$53022&amp;Lestur!$B$2:$B$53022&amp;Lestur!$E$2:$E$53022,0),MATCH(N$9,Lestur!$A$1:$BG$1,0)),"")</f>
        <v>0</v>
      </c>
      <c r="O26" s="52">
        <f t="array" ref="O26">IFERROR(INDEX(Lestur!$A$2:$BG$51695,MATCH($B$5&amp;"*s.17*"&amp;IF($B$3=Item!$AP$2,Item!$AO$2,IF($B$3=Item!$AP$3,Item!AO3,$B$3))&amp;$B26,Lestur!$A$2:$A$53022&amp;Lestur!$C$2:$C$53022&amp;Lestur!$B$2:$B$53022&amp;Lestur!$E$2:$E$53022,0),MATCH(O$9,Lestur!$A$1:$BG$1,0)),"")</f>
        <v>0</v>
      </c>
      <c r="P26" s="52">
        <f t="array" ref="P26">IFERROR(INDEX(Lestur!$A$2:$BG$51695,MATCH($B$5&amp;"*s.17*"&amp;IF($B$3=Item!$AP$2,Item!$AO$2,IF($B$3=Item!$AP$3,Item!AO3,$B$3))&amp;$B26,Lestur!$A$2:$A$53022&amp;Lestur!$C$2:$C$53022&amp;Lestur!$B$2:$B$53022&amp;Lestur!$E$2:$E$53022,0),MATCH(P$9,Lestur!$A$1:$BG$1,0)),"")</f>
        <v>0</v>
      </c>
      <c r="Q26" s="52">
        <f t="array" ref="Q26">IFERROR(INDEX(Lestur!$A$2:$BG$51695,MATCH($B$5&amp;"*s.17*"&amp;IF($B$3=Item!$AP$2,Item!$AO$2,IF($B$3=Item!$AP$3,Item!AO3,$B$3))&amp;$B26,Lestur!$A$2:$A$53022&amp;Lestur!$C$2:$C$53022&amp;Lestur!$B$2:$B$53022&amp;Lestur!$E$2:$E$53022,0),MATCH(Q$9,Lestur!$A$1:$BG$1,0)),"")</f>
        <v>0</v>
      </c>
      <c r="R26" s="52">
        <f t="array" ref="R26">IFERROR(INDEX(Lestur!$A$2:$BG$51695,MATCH($B$5&amp;"*s.17*"&amp;IF($B$3=Item!$AP$2,Item!$AO$2,IF($B$3=Item!$AP$3,Item!AO3,$B$3))&amp;$B26,Lestur!$A$2:$A$53022&amp;Lestur!$C$2:$C$53022&amp;Lestur!$B$2:$B$53022&amp;Lestur!$E$2:$E$53022,0),MATCH(R$9,Lestur!$A$1:$BG$1,0)),"")</f>
        <v>0</v>
      </c>
      <c r="S26" s="52">
        <f t="array" ref="S26">IFERROR(INDEX(Lestur!$A$2:$BG$51695,MATCH($B$5&amp;"*s.17*"&amp;IF($B$3=Item!$AP$2,Item!$AO$2,IF($B$3=Item!$AP$3,Item!AO3,$B$3))&amp;$B26,Lestur!$A$2:$A$53022&amp;Lestur!$C$2:$C$53022&amp;Lestur!$B$2:$B$53022&amp;Lestur!$E$2:$E$53022,0),MATCH(S$9,Lestur!$A$1:$BG$1,0)),"")</f>
        <v>0</v>
      </c>
      <c r="T26" s="76"/>
    </row>
    <row r="27" spans="1:20" x14ac:dyDescent="0.25">
      <c r="A27" s="50" t="str">
        <f>IF(Efnisyfirlit!$E$2="Íslenska",Item!M21,Item!L21)</f>
        <v xml:space="preserve">        Besta mat</v>
      </c>
      <c r="B27" s="50" t="s">
        <v>60</v>
      </c>
      <c r="C27" s="52">
        <f t="array" ref="C27">IFERROR(INDEX(Lestur!$A$2:$BG$51695,MATCH($B$5&amp;"*s.17*"&amp;IF($B$3=Item!$AP$2,Item!$AO$2,IF($B$3=Item!$AP$3,Item!AO3,$B$3))&amp;$B27,Lestur!$A$2:$A$53022&amp;Lestur!$C$2:$C$53022&amp;Lestur!$B$2:$B$53022&amp;Lestur!$E$2:$E$53022,0),MATCH(C$9,Lestur!$A$1:$BG$1,0)),"")</f>
        <v>0</v>
      </c>
      <c r="D27" s="52">
        <f t="array" ref="D27">IFERROR(INDEX(Lestur!$A$2:$BG$51695,MATCH($B$5&amp;"*s.17*"&amp;IF($B$3=Item!$AP$2,Item!$AO$2,IF($B$3=Item!$AP$3,Item!AO3,$B$3))&amp;$B27,Lestur!$A$2:$A$53022&amp;Lestur!$C$2:$C$53022&amp;Lestur!$B$2:$B$53022&amp;Lestur!$E$2:$E$53022,0),MATCH(D$9,Lestur!$A$1:$BG$1,0)),"")</f>
        <v>0</v>
      </c>
      <c r="E27" s="52">
        <f t="array" ref="E27">IFERROR(INDEX(Lestur!$A$2:$BG$51695,MATCH($B$5&amp;"*s.17*"&amp;IF($B$3=Item!$AP$2,Item!$AO$2,IF($B$3=Item!$AP$3,Item!AO3,$B$3))&amp;$B27,Lestur!$A$2:$A$53022&amp;Lestur!$C$2:$C$53022&amp;Lestur!$B$2:$B$53022&amp;Lestur!$E$2:$E$53022,0),MATCH(E$9,Lestur!$A$1:$BG$1,0)),"")</f>
        <v>0</v>
      </c>
      <c r="F27" s="52">
        <f t="array" ref="F27">IFERROR(INDEX(Lestur!$A$2:$BG$51695,MATCH($B$5&amp;"*s.17*"&amp;IF($B$3=Item!$AP$2,Item!$AO$2,IF($B$3=Item!$AP$3,Item!AO3,$B$3))&amp;$B27,Lestur!$A$2:$A$53022&amp;Lestur!$C$2:$C$53022&amp;Lestur!$B$2:$B$53022&amp;Lestur!$E$2:$E$53022,0),MATCH(F$9,Lestur!$A$1:$BG$1,0)),"")</f>
        <v>0</v>
      </c>
      <c r="G27" s="52">
        <f t="array" ref="G27">IFERROR(INDEX(Lestur!$A$2:$BG$51695,MATCH($B$5&amp;"*s.17*"&amp;IF($B$3=Item!$AP$2,Item!$AO$2,IF($B$3=Item!$AP$3,Item!AO3,$B$3))&amp;$B27,Lestur!$A$2:$A$53022&amp;Lestur!$C$2:$C$53022&amp;Lestur!$B$2:$B$53022&amp;Lestur!$E$2:$E$53022,0),MATCH(G$9,Lestur!$A$1:$BG$1,0)),"")</f>
        <v>0</v>
      </c>
      <c r="H27" s="52">
        <f t="array" ref="H27">IFERROR(INDEX(Lestur!$A$2:$BG$51695,MATCH($B$5&amp;"*s.17*"&amp;IF($B$3=Item!$AP$2,Item!$AO$2,IF($B$3=Item!$AP$3,Item!AO3,$B$3))&amp;$B27,Lestur!$A$2:$A$53022&amp;Lestur!$C$2:$C$53022&amp;Lestur!$B$2:$B$53022&amp;Lestur!$E$2:$E$53022,0),MATCH(H$9,Lestur!$A$1:$BG$1,0)),"")</f>
        <v>0</v>
      </c>
      <c r="I27" s="52">
        <f t="array" ref="I27">IFERROR(INDEX(Lestur!$A$2:$BG$51695,MATCH($B$5&amp;"*s.17*"&amp;IF($B$3=Item!$AP$2,Item!$AO$2,IF($B$3=Item!$AP$3,Item!AO3,$B$3))&amp;$B27,Lestur!$A$2:$A$53022&amp;Lestur!$C$2:$C$53022&amp;Lestur!$B$2:$B$53022&amp;Lestur!$E$2:$E$53022,0),MATCH(I$9,Lestur!$A$1:$BG$1,0)),"")</f>
        <v>0</v>
      </c>
      <c r="J27" s="52">
        <f t="array" ref="J27">IFERROR(INDEX(Lestur!$A$2:$BG$51695,MATCH($B$5&amp;"*s.17*"&amp;IF($B$3=Item!$AP$2,Item!$AO$2,IF($B$3=Item!$AP$3,Item!AO3,$B$3))&amp;$B27,Lestur!$A$2:$A$53022&amp;Lestur!$C$2:$C$53022&amp;Lestur!$B$2:$B$53022&amp;Lestur!$E$2:$E$53022,0),MATCH(J$9,Lestur!$A$1:$BG$1,0)),"")</f>
        <v>0</v>
      </c>
      <c r="K27" s="52">
        <f t="array" ref="K27">IFERROR(INDEX(Lestur!$A$2:$BG$51695,MATCH($B$5&amp;"*s.17*"&amp;IF($B$3=Item!$AP$2,Item!$AO$2,IF($B$3=Item!$AP$3,Item!AO3,$B$3))&amp;$B27,Lestur!$A$2:$A$53022&amp;Lestur!$C$2:$C$53022&amp;Lestur!$B$2:$B$53022&amp;Lestur!$E$2:$E$53022,0),MATCH(K$9,Lestur!$A$1:$BG$1,0)),"")</f>
        <v>0</v>
      </c>
      <c r="L27" s="52">
        <f t="array" ref="L27">IFERROR(INDEX(Lestur!$A$2:$BG$51695,MATCH($B$5&amp;"*s.17*"&amp;IF($B$3=Item!$AP$2,Item!$AO$2,IF($B$3=Item!$AP$3,Item!AO3,$B$3))&amp;$B27,Lestur!$A$2:$A$53022&amp;Lestur!$C$2:$C$53022&amp;Lestur!$B$2:$B$53022&amp;Lestur!$E$2:$E$53022,0),MATCH(L$9,Lestur!$A$1:$BG$1,0)),"")</f>
        <v>0</v>
      </c>
      <c r="M27" s="52">
        <f t="array" ref="M27">IFERROR(INDEX(Lestur!$A$2:$BG$51695,MATCH($B$5&amp;"*s.17*"&amp;IF($B$3=Item!$AP$2,Item!$AO$2,IF($B$3=Item!$AP$3,Item!AO3,$B$3))&amp;$B27,Lestur!$A$2:$A$53022&amp;Lestur!$C$2:$C$53022&amp;Lestur!$B$2:$B$53022&amp;Lestur!$E$2:$E$53022,0),MATCH(M$9,Lestur!$A$1:$BG$1,0)),"")</f>
        <v>0</v>
      </c>
      <c r="N27" s="52">
        <f t="array" ref="N27">IFERROR(INDEX(Lestur!$A$2:$BG$51695,MATCH($B$5&amp;"*s.17*"&amp;IF($B$3=Item!$AP$2,Item!$AO$2,IF($B$3=Item!$AP$3,Item!AO3,$B$3))&amp;$B27,Lestur!$A$2:$A$53022&amp;Lestur!$C$2:$C$53022&amp;Lestur!$B$2:$B$53022&amp;Lestur!$E$2:$E$53022,0),MATCH(N$9,Lestur!$A$1:$BG$1,0)),"")</f>
        <v>0</v>
      </c>
      <c r="O27" s="52">
        <f t="array" ref="O27">IFERROR(INDEX(Lestur!$A$2:$BG$51695,MATCH($B$5&amp;"*s.17*"&amp;IF($B$3=Item!$AP$2,Item!$AO$2,IF($B$3=Item!$AP$3,Item!AO3,$B$3))&amp;$B27,Lestur!$A$2:$A$53022&amp;Lestur!$C$2:$C$53022&amp;Lestur!$B$2:$B$53022&amp;Lestur!$E$2:$E$53022,0),MATCH(O$9,Lestur!$A$1:$BG$1,0)),"")</f>
        <v>0</v>
      </c>
      <c r="P27" s="52">
        <f t="array" ref="P27">IFERROR(INDEX(Lestur!$A$2:$BG$51695,MATCH($B$5&amp;"*s.17*"&amp;IF($B$3=Item!$AP$2,Item!$AO$2,IF($B$3=Item!$AP$3,Item!AO3,$B$3))&amp;$B27,Lestur!$A$2:$A$53022&amp;Lestur!$C$2:$C$53022&amp;Lestur!$B$2:$B$53022&amp;Lestur!$E$2:$E$53022,0),MATCH(P$9,Lestur!$A$1:$BG$1,0)),"")</f>
        <v>0</v>
      </c>
      <c r="Q27" s="52">
        <f t="array" ref="Q27">IFERROR(INDEX(Lestur!$A$2:$BG$51695,MATCH($B$5&amp;"*s.17*"&amp;IF($B$3=Item!$AP$2,Item!$AO$2,IF($B$3=Item!$AP$3,Item!AO3,$B$3))&amp;$B27,Lestur!$A$2:$A$53022&amp;Lestur!$C$2:$C$53022&amp;Lestur!$B$2:$B$53022&amp;Lestur!$E$2:$E$53022,0),MATCH(Q$9,Lestur!$A$1:$BG$1,0)),"")</f>
        <v>0</v>
      </c>
      <c r="R27" s="52">
        <f t="array" ref="R27">IFERROR(INDEX(Lestur!$A$2:$BG$51695,MATCH($B$5&amp;"*s.17*"&amp;IF($B$3=Item!$AP$2,Item!$AO$2,IF($B$3=Item!$AP$3,Item!AO3,$B$3))&amp;$B27,Lestur!$A$2:$A$53022&amp;Lestur!$C$2:$C$53022&amp;Lestur!$B$2:$B$53022&amp;Lestur!$E$2:$E$53022,0),MATCH(R$9,Lestur!$A$1:$BG$1,0)),"")</f>
        <v>0</v>
      </c>
      <c r="S27" s="52">
        <f t="array" ref="S27">IFERROR(INDEX(Lestur!$A$2:$BG$51695,MATCH($B$5&amp;"*s.17*"&amp;IF($B$3=Item!$AP$2,Item!$AO$2,IF($B$3=Item!$AP$3,Item!AO3,$B$3))&amp;$B27,Lestur!$A$2:$A$53022&amp;Lestur!$C$2:$C$53022&amp;Lestur!$B$2:$B$53022&amp;Lestur!$E$2:$E$53022,0),MATCH(S$9,Lestur!$A$1:$BG$1,0)),"")</f>
        <v>0</v>
      </c>
      <c r="T27" s="76"/>
    </row>
    <row r="28" spans="1:20" x14ac:dyDescent="0.25">
      <c r="A28" s="50" t="str">
        <f>IF(Efnisyfirlit!$E$2="Íslenska",Item!M22,Item!L22)</f>
        <v xml:space="preserve">        Áhættuálag</v>
      </c>
      <c r="B28" s="50" t="s">
        <v>59</v>
      </c>
      <c r="C28" s="52">
        <f t="array" ref="C28">IFERROR(INDEX(Lestur!$A$2:$BG$51695,MATCH($B$5&amp;"*s.17*"&amp;IF($B$3=Item!$AP$2,Item!$AO$2,IF($B$3=Item!$AP$3,Item!AO3,$B$3))&amp;$B28,Lestur!$A$2:$A$53022&amp;Lestur!$C$2:$C$53022&amp;Lestur!$B$2:$B$53022&amp;Lestur!$E$2:$E$53022,0),MATCH(C$9,Lestur!$A$1:$BG$1,0)),"")</f>
        <v>0</v>
      </c>
      <c r="D28" s="52">
        <f t="array" ref="D28">IFERROR(INDEX(Lestur!$A$2:$BG$51695,MATCH($B$5&amp;"*s.17*"&amp;IF($B$3=Item!$AP$2,Item!$AO$2,IF($B$3=Item!$AP$3,Item!AO3,$B$3))&amp;$B28,Lestur!$A$2:$A$53022&amp;Lestur!$C$2:$C$53022&amp;Lestur!$B$2:$B$53022&amp;Lestur!$E$2:$E$53022,0),MATCH(D$9,Lestur!$A$1:$BG$1,0)),"")</f>
        <v>0</v>
      </c>
      <c r="E28" s="52">
        <f t="array" ref="E28">IFERROR(INDEX(Lestur!$A$2:$BG$51695,MATCH($B$5&amp;"*s.17*"&amp;IF($B$3=Item!$AP$2,Item!$AO$2,IF($B$3=Item!$AP$3,Item!AO3,$B$3))&amp;$B28,Lestur!$A$2:$A$53022&amp;Lestur!$C$2:$C$53022&amp;Lestur!$B$2:$B$53022&amp;Lestur!$E$2:$E$53022,0),MATCH(E$9,Lestur!$A$1:$BG$1,0)),"")</f>
        <v>0</v>
      </c>
      <c r="F28" s="52">
        <f t="array" ref="F28">IFERROR(INDEX(Lestur!$A$2:$BG$51695,MATCH($B$5&amp;"*s.17*"&amp;IF($B$3=Item!$AP$2,Item!$AO$2,IF($B$3=Item!$AP$3,Item!AO3,$B$3))&amp;$B28,Lestur!$A$2:$A$53022&amp;Lestur!$C$2:$C$53022&amp;Lestur!$B$2:$B$53022&amp;Lestur!$E$2:$E$53022,0),MATCH(F$9,Lestur!$A$1:$BG$1,0)),"")</f>
        <v>0</v>
      </c>
      <c r="G28" s="52">
        <f t="array" ref="G28">IFERROR(INDEX(Lestur!$A$2:$BG$51695,MATCH($B$5&amp;"*s.17*"&amp;IF($B$3=Item!$AP$2,Item!$AO$2,IF($B$3=Item!$AP$3,Item!AO3,$B$3))&amp;$B28,Lestur!$A$2:$A$53022&amp;Lestur!$C$2:$C$53022&amp;Lestur!$B$2:$B$53022&amp;Lestur!$E$2:$E$53022,0),MATCH(G$9,Lestur!$A$1:$BG$1,0)),"")</f>
        <v>0</v>
      </c>
      <c r="H28" s="52">
        <f t="array" ref="H28">IFERROR(INDEX(Lestur!$A$2:$BG$51695,MATCH($B$5&amp;"*s.17*"&amp;IF($B$3=Item!$AP$2,Item!$AO$2,IF($B$3=Item!$AP$3,Item!AO3,$B$3))&amp;$B28,Lestur!$A$2:$A$53022&amp;Lestur!$C$2:$C$53022&amp;Lestur!$B$2:$B$53022&amp;Lestur!$E$2:$E$53022,0),MATCH(H$9,Lestur!$A$1:$BG$1,0)),"")</f>
        <v>0</v>
      </c>
      <c r="I28" s="52">
        <f t="array" ref="I28">IFERROR(INDEX(Lestur!$A$2:$BG$51695,MATCH($B$5&amp;"*s.17*"&amp;IF($B$3=Item!$AP$2,Item!$AO$2,IF($B$3=Item!$AP$3,Item!AO3,$B$3))&amp;$B28,Lestur!$A$2:$A$53022&amp;Lestur!$C$2:$C$53022&amp;Lestur!$B$2:$B$53022&amp;Lestur!$E$2:$E$53022,0),MATCH(I$9,Lestur!$A$1:$BG$1,0)),"")</f>
        <v>0</v>
      </c>
      <c r="J28" s="52">
        <f t="array" ref="J28">IFERROR(INDEX(Lestur!$A$2:$BG$51695,MATCH($B$5&amp;"*s.17*"&amp;IF($B$3=Item!$AP$2,Item!$AO$2,IF($B$3=Item!$AP$3,Item!AO3,$B$3))&amp;$B28,Lestur!$A$2:$A$53022&amp;Lestur!$C$2:$C$53022&amp;Lestur!$B$2:$B$53022&amp;Lestur!$E$2:$E$53022,0),MATCH(J$9,Lestur!$A$1:$BG$1,0)),"")</f>
        <v>0</v>
      </c>
      <c r="K28" s="52">
        <f t="array" ref="K28">IFERROR(INDEX(Lestur!$A$2:$BG$51695,MATCH($B$5&amp;"*s.17*"&amp;IF($B$3=Item!$AP$2,Item!$AO$2,IF($B$3=Item!$AP$3,Item!AO3,$B$3))&amp;$B28,Lestur!$A$2:$A$53022&amp;Lestur!$C$2:$C$53022&amp;Lestur!$B$2:$B$53022&amp;Lestur!$E$2:$E$53022,0),MATCH(K$9,Lestur!$A$1:$BG$1,0)),"")</f>
        <v>0</v>
      </c>
      <c r="L28" s="52">
        <f t="array" ref="L28">IFERROR(INDEX(Lestur!$A$2:$BG$51695,MATCH($B$5&amp;"*s.17*"&amp;IF($B$3=Item!$AP$2,Item!$AO$2,IF($B$3=Item!$AP$3,Item!AO3,$B$3))&amp;$B28,Lestur!$A$2:$A$53022&amp;Lestur!$C$2:$C$53022&amp;Lestur!$B$2:$B$53022&amp;Lestur!$E$2:$E$53022,0),MATCH(L$9,Lestur!$A$1:$BG$1,0)),"")</f>
        <v>0</v>
      </c>
      <c r="M28" s="52">
        <f t="array" ref="M28">IFERROR(INDEX(Lestur!$A$2:$BG$51695,MATCH($B$5&amp;"*s.17*"&amp;IF($B$3=Item!$AP$2,Item!$AO$2,IF($B$3=Item!$AP$3,Item!AO3,$B$3))&amp;$B28,Lestur!$A$2:$A$53022&amp;Lestur!$C$2:$C$53022&amp;Lestur!$B$2:$B$53022&amp;Lestur!$E$2:$E$53022,0),MATCH(M$9,Lestur!$A$1:$BG$1,0)),"")</f>
        <v>0</v>
      </c>
      <c r="N28" s="52">
        <f t="array" ref="N28">IFERROR(INDEX(Lestur!$A$2:$BG$51695,MATCH($B$5&amp;"*s.17*"&amp;IF($B$3=Item!$AP$2,Item!$AO$2,IF($B$3=Item!$AP$3,Item!AO3,$B$3))&amp;$B28,Lestur!$A$2:$A$53022&amp;Lestur!$C$2:$C$53022&amp;Lestur!$B$2:$B$53022&amp;Lestur!$E$2:$E$53022,0),MATCH(N$9,Lestur!$A$1:$BG$1,0)),"")</f>
        <v>0</v>
      </c>
      <c r="O28" s="52">
        <f t="array" ref="O28">IFERROR(INDEX(Lestur!$A$2:$BG$51695,MATCH($B$5&amp;"*s.17*"&amp;IF($B$3=Item!$AP$2,Item!$AO$2,IF($B$3=Item!$AP$3,Item!AO3,$B$3))&amp;$B28,Lestur!$A$2:$A$53022&amp;Lestur!$C$2:$C$53022&amp;Lestur!$B$2:$B$53022&amp;Lestur!$E$2:$E$53022,0),MATCH(O$9,Lestur!$A$1:$BG$1,0)),"")</f>
        <v>0</v>
      </c>
      <c r="P28" s="52">
        <f t="array" ref="P28">IFERROR(INDEX(Lestur!$A$2:$BG$51695,MATCH($B$5&amp;"*s.17*"&amp;IF($B$3=Item!$AP$2,Item!$AO$2,IF($B$3=Item!$AP$3,Item!AO3,$B$3))&amp;$B28,Lestur!$A$2:$A$53022&amp;Lestur!$C$2:$C$53022&amp;Lestur!$B$2:$B$53022&amp;Lestur!$E$2:$E$53022,0),MATCH(P$9,Lestur!$A$1:$BG$1,0)),"")</f>
        <v>0</v>
      </c>
      <c r="Q28" s="52">
        <f t="array" ref="Q28">IFERROR(INDEX(Lestur!$A$2:$BG$51695,MATCH($B$5&amp;"*s.17*"&amp;IF($B$3=Item!$AP$2,Item!$AO$2,IF($B$3=Item!$AP$3,Item!AO3,$B$3))&amp;$B28,Lestur!$A$2:$A$53022&amp;Lestur!$C$2:$C$53022&amp;Lestur!$B$2:$B$53022&amp;Lestur!$E$2:$E$53022,0),MATCH(Q$9,Lestur!$A$1:$BG$1,0)),"")</f>
        <v>0</v>
      </c>
      <c r="R28" s="52">
        <f t="array" ref="R28">IFERROR(INDEX(Lestur!$A$2:$BG$51695,MATCH($B$5&amp;"*s.17*"&amp;IF($B$3=Item!$AP$2,Item!$AO$2,IF($B$3=Item!$AP$3,Item!AO3,$B$3))&amp;$B28,Lestur!$A$2:$A$53022&amp;Lestur!$C$2:$C$53022&amp;Lestur!$B$2:$B$53022&amp;Lestur!$E$2:$E$53022,0),MATCH(R$9,Lestur!$A$1:$BG$1,0)),"")</f>
        <v>0</v>
      </c>
      <c r="S28" s="52">
        <f t="array" ref="S28">IFERROR(INDEX(Lestur!$A$2:$BG$51695,MATCH($B$5&amp;"*s.17*"&amp;IF($B$3=Item!$AP$2,Item!$AO$2,IF($B$3=Item!$AP$3,Item!AO3,$B$3))&amp;$B28,Lestur!$A$2:$A$53022&amp;Lestur!$C$2:$C$53022&amp;Lestur!$B$2:$B$53022&amp;Lestur!$E$2:$E$53022,0),MATCH(S$9,Lestur!$A$1:$BG$1,0)),"")</f>
        <v>0</v>
      </c>
      <c r="T28" s="76"/>
    </row>
    <row r="29" spans="1:20" x14ac:dyDescent="0.25">
      <c r="A29" s="50" t="str">
        <f>IF(Efnisyfirlit!$E$2="Íslenska",Item!M23,Item!L23)</f>
        <v>Vátryggingaskuld - samtals</v>
      </c>
      <c r="B29" s="50"/>
      <c r="C29" s="51" t="str">
        <f t="array" ref="C29">IFERROR(INDEX(Lestur!$A$2:$BG$51695,MATCH($B$5&amp;"*s.17*"&amp;IF($B$3=Item!$AP$2,Item!$AO$2,IF($B$3=Item!$AP$3,Item!AO3,$B$3))&amp;$B29,Lestur!$A$2:$A$53022&amp;Lestur!$C$2:$C$53022&amp;Lestur!$B$2:$B$53022&amp;Lestur!$E$2:$E$53022,0),MATCH(C$9,Lestur!$A$1:$BG$1,0)),"")</f>
        <v/>
      </c>
      <c r="D29" s="51" t="str">
        <f t="array" ref="D29">IFERROR(INDEX(Lestur!$A$2:$BG$51695,MATCH($B$5&amp;"*s.17*"&amp;IF($B$3=Item!$AP$2,Item!$AO$2,IF($B$3=Item!$AP$3,Item!AO3,$B$3))&amp;$B29,Lestur!$A$2:$A$53022&amp;Lestur!$C$2:$C$53022&amp;Lestur!$B$2:$B$53022&amp;Lestur!$E$2:$E$53022,0),MATCH(D$9,Lestur!$A$1:$BG$1,0)),"")</f>
        <v/>
      </c>
      <c r="E29" s="51" t="str">
        <f t="array" ref="E29">IFERROR(INDEX(Lestur!$A$2:$BG$51695,MATCH($B$5&amp;"*s.17*"&amp;IF($B$3=Item!$AP$2,Item!$AO$2,IF($B$3=Item!$AP$3,Item!AO3,$B$3))&amp;$B29,Lestur!$A$2:$A$53022&amp;Lestur!$C$2:$C$53022&amp;Lestur!$B$2:$B$53022&amp;Lestur!$E$2:$E$53022,0),MATCH(E$9,Lestur!$A$1:$BG$1,0)),"")</f>
        <v/>
      </c>
      <c r="F29" s="51" t="str">
        <f t="array" ref="F29">IFERROR(INDEX(Lestur!$A$2:$BG$51695,MATCH($B$5&amp;"*s.17*"&amp;IF($B$3=Item!$AP$2,Item!$AO$2,IF($B$3=Item!$AP$3,Item!AO3,$B$3))&amp;$B29,Lestur!$A$2:$A$53022&amp;Lestur!$C$2:$C$53022&amp;Lestur!$B$2:$B$53022&amp;Lestur!$E$2:$E$53022,0),MATCH(F$9,Lestur!$A$1:$BG$1,0)),"")</f>
        <v/>
      </c>
      <c r="G29" s="51" t="str">
        <f t="array" ref="G29">IFERROR(INDEX(Lestur!$A$2:$BG$51695,MATCH($B$5&amp;"*s.17*"&amp;IF($B$3=Item!$AP$2,Item!$AO$2,IF($B$3=Item!$AP$3,Item!AO3,$B$3))&amp;$B29,Lestur!$A$2:$A$53022&amp;Lestur!$C$2:$C$53022&amp;Lestur!$B$2:$B$53022&amp;Lestur!$E$2:$E$53022,0),MATCH(G$9,Lestur!$A$1:$BG$1,0)),"")</f>
        <v/>
      </c>
      <c r="H29" s="51" t="str">
        <f t="array" ref="H29">IFERROR(INDEX(Lestur!$A$2:$BG$51695,MATCH($B$5&amp;"*s.17*"&amp;IF($B$3=Item!$AP$2,Item!$AO$2,IF($B$3=Item!$AP$3,Item!AO3,$B$3))&amp;$B29,Lestur!$A$2:$A$53022&amp;Lestur!$C$2:$C$53022&amp;Lestur!$B$2:$B$53022&amp;Lestur!$E$2:$E$53022,0),MATCH(H$9,Lestur!$A$1:$BG$1,0)),"")</f>
        <v/>
      </c>
      <c r="I29" s="51" t="str">
        <f t="array" ref="I29">IFERROR(INDEX(Lestur!$A$2:$BG$51695,MATCH($B$5&amp;"*s.17*"&amp;IF($B$3=Item!$AP$2,Item!$AO$2,IF($B$3=Item!$AP$3,Item!AO3,$B$3))&amp;$B29,Lestur!$A$2:$A$53022&amp;Lestur!$C$2:$C$53022&amp;Lestur!$B$2:$B$53022&amp;Lestur!$E$2:$E$53022,0),MATCH(I$9,Lestur!$A$1:$BG$1,0)),"")</f>
        <v/>
      </c>
      <c r="J29" s="51" t="str">
        <f t="array" ref="J29">IFERROR(INDEX(Lestur!$A$2:$BG$51695,MATCH($B$5&amp;"*s.17*"&amp;IF($B$3=Item!$AP$2,Item!$AO$2,IF($B$3=Item!$AP$3,Item!AO3,$B$3))&amp;$B29,Lestur!$A$2:$A$53022&amp;Lestur!$C$2:$C$53022&amp;Lestur!$B$2:$B$53022&amp;Lestur!$E$2:$E$53022,0),MATCH(J$9,Lestur!$A$1:$BG$1,0)),"")</f>
        <v/>
      </c>
      <c r="K29" s="51" t="str">
        <f t="array" ref="K29">IFERROR(INDEX(Lestur!$A$2:$BG$51695,MATCH($B$5&amp;"*s.17*"&amp;IF($B$3=Item!$AP$2,Item!$AO$2,IF($B$3=Item!$AP$3,Item!AO3,$B$3))&amp;$B29,Lestur!$A$2:$A$53022&amp;Lestur!$C$2:$C$53022&amp;Lestur!$B$2:$B$53022&amp;Lestur!$E$2:$E$53022,0),MATCH(K$9,Lestur!$A$1:$BG$1,0)),"")</f>
        <v/>
      </c>
      <c r="L29" s="51" t="str">
        <f t="array" ref="L29">IFERROR(INDEX(Lestur!$A$2:$BG$51695,MATCH($B$5&amp;"*s.17*"&amp;IF($B$3=Item!$AP$2,Item!$AO$2,IF($B$3=Item!$AP$3,Item!AO3,$B$3))&amp;$B29,Lestur!$A$2:$A$53022&amp;Lestur!$C$2:$C$53022&amp;Lestur!$B$2:$B$53022&amp;Lestur!$E$2:$E$53022,0),MATCH(L$9,Lestur!$A$1:$BG$1,0)),"")</f>
        <v/>
      </c>
      <c r="M29" s="51" t="str">
        <f t="array" ref="M29">IFERROR(INDEX(Lestur!$A$2:$BG$51695,MATCH($B$5&amp;"*s.17*"&amp;IF($B$3=Item!$AP$2,Item!$AO$2,IF($B$3=Item!$AP$3,Item!AO3,$B$3))&amp;$B29,Lestur!$A$2:$A$53022&amp;Lestur!$C$2:$C$53022&amp;Lestur!$B$2:$B$53022&amp;Lestur!$E$2:$E$53022,0),MATCH(M$9,Lestur!$A$1:$BG$1,0)),"")</f>
        <v/>
      </c>
      <c r="N29" s="51" t="str">
        <f t="array" ref="N29">IFERROR(INDEX(Lestur!$A$2:$BG$51695,MATCH($B$5&amp;"*s.17*"&amp;IF($B$3=Item!$AP$2,Item!$AO$2,IF($B$3=Item!$AP$3,Item!AO3,$B$3))&amp;$B29,Lestur!$A$2:$A$53022&amp;Lestur!$C$2:$C$53022&amp;Lestur!$B$2:$B$53022&amp;Lestur!$E$2:$E$53022,0),MATCH(N$9,Lestur!$A$1:$BG$1,0)),"")</f>
        <v/>
      </c>
      <c r="O29" s="51" t="str">
        <f t="array" ref="O29">IFERROR(INDEX(Lestur!$A$2:$BG$51695,MATCH($B$5&amp;"*s.17*"&amp;IF($B$3=Item!$AP$2,Item!$AO$2,IF($B$3=Item!$AP$3,Item!AO3,$B$3))&amp;$B29,Lestur!$A$2:$A$53022&amp;Lestur!$C$2:$C$53022&amp;Lestur!$B$2:$B$53022&amp;Lestur!$E$2:$E$53022,0),MATCH(O$9,Lestur!$A$1:$BG$1,0)),"")</f>
        <v/>
      </c>
      <c r="P29" s="51" t="str">
        <f t="array" ref="P29">IFERROR(INDEX(Lestur!$A$2:$BG$51695,MATCH($B$5&amp;"*s.17*"&amp;IF($B$3=Item!$AP$2,Item!$AO$2,IF($B$3=Item!$AP$3,Item!AO3,$B$3))&amp;$B29,Lestur!$A$2:$A$53022&amp;Lestur!$C$2:$C$53022&amp;Lestur!$B$2:$B$53022&amp;Lestur!$E$2:$E$53022,0),MATCH(P$9,Lestur!$A$1:$BG$1,0)),"")</f>
        <v/>
      </c>
      <c r="Q29" s="51" t="str">
        <f t="array" ref="Q29">IFERROR(INDEX(Lestur!$A$2:$BG$51695,MATCH($B$5&amp;"*s.17*"&amp;IF($B$3=Item!$AP$2,Item!$AO$2,IF($B$3=Item!$AP$3,Item!AO3,$B$3))&amp;$B29,Lestur!$A$2:$A$53022&amp;Lestur!$C$2:$C$53022&amp;Lestur!$B$2:$B$53022&amp;Lestur!$E$2:$E$53022,0),MATCH(Q$9,Lestur!$A$1:$BG$1,0)),"")</f>
        <v/>
      </c>
      <c r="R29" s="51" t="str">
        <f t="array" ref="R29">IFERROR(INDEX(Lestur!$A$2:$BG$51695,MATCH($B$5&amp;"*s.17*"&amp;IF($B$3=Item!$AP$2,Item!$AO$2,IF($B$3=Item!$AP$3,Item!AO3,$B$3))&amp;$B29,Lestur!$A$2:$A$53022&amp;Lestur!$C$2:$C$53022&amp;Lestur!$B$2:$B$53022&amp;Lestur!$E$2:$E$53022,0),MATCH(R$9,Lestur!$A$1:$BG$1,0)),"")</f>
        <v/>
      </c>
      <c r="S29" s="51" t="str">
        <f t="array" ref="S29">IFERROR(INDEX(Lestur!$A$2:$BG$51695,MATCH($B$5&amp;"*s.17*"&amp;IF($B$3=Item!$AP$2,Item!$AO$2,IF($B$3=Item!$AP$3,Item!AO3,$B$3))&amp;$B29,Lestur!$A$2:$A$53022&amp;Lestur!$C$2:$C$53022&amp;Lestur!$B$2:$B$53022&amp;Lestur!$E$2:$E$53022,0),MATCH(S$9,Lestur!$A$1:$BG$1,0)),"")</f>
        <v/>
      </c>
      <c r="T29" s="76"/>
    </row>
    <row r="30" spans="1:20" x14ac:dyDescent="0.25">
      <c r="A30" s="50" t="str">
        <f>IF(Efnisyfirlit!$E$2="Íslenska",Item!M24,Item!L24)</f>
        <v xml:space="preserve">    Vátryggingaskuld - samtals</v>
      </c>
      <c r="B30" s="50" t="s">
        <v>58</v>
      </c>
      <c r="C30" s="53">
        <f t="array" ref="C30">IFERROR(INDEX(Lestur!$A$2:$BG$51695,MATCH($B$5&amp;"*s.17*"&amp;IF($B$3=Item!$AP$2,Item!$AO$2,IF($B$3=Item!$AP$3,Item!AO3,$B$3))&amp;$B30,Lestur!$A$2:$A$53022&amp;Lestur!$C$2:$C$53022&amp;Lestur!$B$2:$B$53022&amp;Lestur!$E$2:$E$53022,0),MATCH(C$9,Lestur!$A$1:$BG$1,0)),"")</f>
        <v>40345917.789999999</v>
      </c>
      <c r="D30" s="53">
        <f t="array" ref="D30">IFERROR(INDEX(Lestur!$A$2:$BG$51695,MATCH($B$5&amp;"*s.17*"&amp;IF($B$3=Item!$AP$2,Item!$AO$2,IF($B$3=Item!$AP$3,Item!AO3,$B$3))&amp;$B30,Lestur!$A$2:$A$53022&amp;Lestur!$C$2:$C$53022&amp;Lestur!$B$2:$B$53022&amp;Lestur!$E$2:$E$53022,0),MATCH(D$9,Lestur!$A$1:$BG$1,0)),"")</f>
        <v>5567351988.1700001</v>
      </c>
      <c r="E30" s="53">
        <f t="array" ref="E30">IFERROR(INDEX(Lestur!$A$2:$BG$51695,MATCH($B$5&amp;"*s.17*"&amp;IF($B$3=Item!$AP$2,Item!$AO$2,IF($B$3=Item!$AP$3,Item!AO3,$B$3))&amp;$B30,Lestur!$A$2:$A$53022&amp;Lestur!$C$2:$C$53022&amp;Lestur!$B$2:$B$53022&amp;Lestur!$E$2:$E$53022,0),MATCH(E$9,Lestur!$A$1:$BG$1,0)),"")</f>
        <v>7798817175.96</v>
      </c>
      <c r="F30" s="53">
        <f t="array" ref="F30">IFERROR(INDEX(Lestur!$A$2:$BG$51695,MATCH($B$5&amp;"*s.17*"&amp;IF($B$3=Item!$AP$2,Item!$AO$2,IF($B$3=Item!$AP$3,Item!AO3,$B$3))&amp;$B30,Lestur!$A$2:$A$53022&amp;Lestur!$C$2:$C$53022&amp;Lestur!$B$2:$B$53022&amp;Lestur!$E$2:$E$53022,0),MATCH(F$9,Lestur!$A$1:$BG$1,0)),"")</f>
        <v>43497076963.199997</v>
      </c>
      <c r="G30" s="53">
        <f t="array" ref="G30">IFERROR(INDEX(Lestur!$A$2:$BG$51695,MATCH($B$5&amp;"*s.17*"&amp;IF($B$3=Item!$AP$2,Item!$AO$2,IF($B$3=Item!$AP$3,Item!AO3,$B$3))&amp;$B30,Lestur!$A$2:$A$53022&amp;Lestur!$C$2:$C$53022&amp;Lestur!$B$2:$B$53022&amp;Lestur!$E$2:$E$53022,0),MATCH(G$9,Lestur!$A$1:$BG$1,0)),"")</f>
        <v>6565453695.75</v>
      </c>
      <c r="H30" s="53">
        <f t="array" ref="H30">IFERROR(INDEX(Lestur!$A$2:$BG$51695,MATCH($B$5&amp;"*s.17*"&amp;IF($B$3=Item!$AP$2,Item!$AO$2,IF($B$3=Item!$AP$3,Item!AO3,$B$3))&amp;$B30,Lestur!$A$2:$A$53022&amp;Lestur!$C$2:$C$53022&amp;Lestur!$B$2:$B$53022&amp;Lestur!$E$2:$E$53022,0),MATCH(H$9,Lestur!$A$1:$BG$1,0)),"")</f>
        <v>3315870992.3400002</v>
      </c>
      <c r="I30" s="53">
        <f t="array" ref="I30">IFERROR(INDEX(Lestur!$A$2:$BG$51695,MATCH($B$5&amp;"*s.17*"&amp;IF($B$3=Item!$AP$2,Item!$AO$2,IF($B$3=Item!$AP$3,Item!AO3,$B$3))&amp;$B30,Lestur!$A$2:$A$53022&amp;Lestur!$C$2:$C$53022&amp;Lestur!$B$2:$B$53022&amp;Lestur!$E$2:$E$53022,0),MATCH(I$9,Lestur!$A$1:$BG$1,0)),"")</f>
        <v>12146333846.709999</v>
      </c>
      <c r="J30" s="53">
        <f t="array" ref="J30">IFERROR(INDEX(Lestur!$A$2:$BG$51695,MATCH($B$5&amp;"*s.17*"&amp;IF($B$3=Item!$AP$2,Item!$AO$2,IF($B$3=Item!$AP$3,Item!AO3,$B$3))&amp;$B30,Lestur!$A$2:$A$53022&amp;Lestur!$C$2:$C$53022&amp;Lestur!$B$2:$B$53022&amp;Lestur!$E$2:$E$53022,0),MATCH(J$9,Lestur!$A$1:$BG$1,0)),"")</f>
        <v>8668936037.0200005</v>
      </c>
      <c r="K30" s="53">
        <f t="array" ref="K30">IFERROR(INDEX(Lestur!$A$2:$BG$51695,MATCH($B$5&amp;"*s.17*"&amp;IF($B$3=Item!$AP$2,Item!$AO$2,IF($B$3=Item!$AP$3,Item!AO3,$B$3))&amp;$B30,Lestur!$A$2:$A$53022&amp;Lestur!$C$2:$C$53022&amp;Lestur!$B$2:$B$53022&amp;Lestur!$E$2:$E$53022,0),MATCH(K$9,Lestur!$A$1:$BG$1,0)),"")</f>
        <v>53330447.57</v>
      </c>
      <c r="L30" s="53">
        <f t="array" ref="L30">IFERROR(INDEX(Lestur!$A$2:$BG$51695,MATCH($B$5&amp;"*s.17*"&amp;IF($B$3=Item!$AP$2,Item!$AO$2,IF($B$3=Item!$AP$3,Item!AO3,$B$3))&amp;$B30,Lestur!$A$2:$A$53022&amp;Lestur!$C$2:$C$53022&amp;Lestur!$B$2:$B$53022&amp;Lestur!$E$2:$E$53022,0),MATCH(L$9,Lestur!$A$1:$BG$1,0)),"")</f>
        <v>0</v>
      </c>
      <c r="M30" s="53">
        <f t="array" ref="M30">IFERROR(INDEX(Lestur!$A$2:$BG$51695,MATCH($B$5&amp;"*s.17*"&amp;IF($B$3=Item!$AP$2,Item!$AO$2,IF($B$3=Item!$AP$3,Item!AO3,$B$3))&amp;$B30,Lestur!$A$2:$A$53022&amp;Lestur!$C$2:$C$53022&amp;Lestur!$B$2:$B$53022&amp;Lestur!$E$2:$E$53022,0),MATCH(M$9,Lestur!$A$1:$BG$1,0)),"")</f>
        <v>0</v>
      </c>
      <c r="N30" s="53">
        <f t="array" ref="N30">IFERROR(INDEX(Lestur!$A$2:$BG$51695,MATCH($B$5&amp;"*s.17*"&amp;IF($B$3=Item!$AP$2,Item!$AO$2,IF($B$3=Item!$AP$3,Item!AO3,$B$3))&amp;$B30,Lestur!$A$2:$A$53022&amp;Lestur!$C$2:$C$53022&amp;Lestur!$B$2:$B$53022&amp;Lestur!$E$2:$E$53022,0),MATCH(N$9,Lestur!$A$1:$BG$1,0)),"")</f>
        <v>0</v>
      </c>
      <c r="O30" s="53">
        <f t="array" ref="O30">IFERROR(INDEX(Lestur!$A$2:$BG$51695,MATCH($B$5&amp;"*s.17*"&amp;IF($B$3=Item!$AP$2,Item!$AO$2,IF($B$3=Item!$AP$3,Item!AO3,$B$3))&amp;$B30,Lestur!$A$2:$A$53022&amp;Lestur!$C$2:$C$53022&amp;Lestur!$B$2:$B$53022&amp;Lestur!$E$2:$E$53022,0),MATCH(O$9,Lestur!$A$1:$BG$1,0)),"")</f>
        <v>71031963.670000002</v>
      </c>
      <c r="P30" s="53">
        <f t="array" ref="P30">IFERROR(INDEX(Lestur!$A$2:$BG$51695,MATCH($B$5&amp;"*s.17*"&amp;IF($B$3=Item!$AP$2,Item!$AO$2,IF($B$3=Item!$AP$3,Item!AO3,$B$3))&amp;$B30,Lestur!$A$2:$A$53022&amp;Lestur!$C$2:$C$53022&amp;Lestur!$B$2:$B$53022&amp;Lestur!$E$2:$E$53022,0),MATCH(P$9,Lestur!$A$1:$BG$1,0)),"")</f>
        <v>338883.08</v>
      </c>
      <c r="Q30" s="53">
        <f t="array" ref="Q30">IFERROR(INDEX(Lestur!$A$2:$BG$51695,MATCH($B$5&amp;"*s.17*"&amp;IF($B$3=Item!$AP$2,Item!$AO$2,IF($B$3=Item!$AP$3,Item!AO3,$B$3))&amp;$B30,Lestur!$A$2:$A$53022&amp;Lestur!$C$2:$C$53022&amp;Lestur!$B$2:$B$53022&amp;Lestur!$E$2:$E$53022,0),MATCH(Q$9,Lestur!$A$1:$BG$1,0)),"")</f>
        <v>105550311.89</v>
      </c>
      <c r="R30" s="53">
        <f t="array" ref="R30">IFERROR(INDEX(Lestur!$A$2:$BG$51695,MATCH($B$5&amp;"*s.17*"&amp;IF($B$3=Item!$AP$2,Item!$AO$2,IF($B$3=Item!$AP$3,Item!AO3,$B$3))&amp;$B30,Lestur!$A$2:$A$53022&amp;Lestur!$C$2:$C$53022&amp;Lestur!$B$2:$B$53022&amp;Lestur!$E$2:$E$53022,0),MATCH(R$9,Lestur!$A$1:$BG$1,0)),"")</f>
        <v>70369065</v>
      </c>
      <c r="S30" s="53">
        <f t="array" ref="S30">IFERROR(INDEX(Lestur!$A$2:$BG$51695,MATCH($B$5&amp;"*s.17*"&amp;IF($B$3=Item!$AP$2,Item!$AO$2,IF($B$3=Item!$AP$3,Item!AO3,$B$3))&amp;$B30,Lestur!$A$2:$A$53022&amp;Lestur!$C$2:$C$53022&amp;Lestur!$B$2:$B$53022&amp;Lestur!$E$2:$E$53022,0),MATCH(S$9,Lestur!$A$1:$BG$1,0)),"")</f>
        <v>87900807288.149994</v>
      </c>
      <c r="T30" s="76"/>
    </row>
    <row r="31" spans="1:20" ht="45" x14ac:dyDescent="0.25">
      <c r="A31" s="50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50" t="s">
        <v>57</v>
      </c>
      <c r="C31" s="52">
        <f t="array" ref="C31">IFERROR(INDEX(Lestur!$A$2:$BG$51695,MATCH($B$5&amp;"*s.17*"&amp;IF($B$3=Item!$AP$2,Item!$AO$2,IF($B$3=Item!$AP$3,Item!AO3,$B$3))&amp;$B31,Lestur!$A$2:$A$53022&amp;Lestur!$C$2:$C$53022&amp;Lestur!$B$2:$B$53022&amp;Lestur!$E$2:$E$53022,0),MATCH(C$9,Lestur!$A$1:$BG$1,0)),"")</f>
        <v>1</v>
      </c>
      <c r="D31" s="52">
        <f t="array" ref="D31">IFERROR(INDEX(Lestur!$A$2:$BG$51695,MATCH($B$5&amp;"*s.17*"&amp;IF($B$3=Item!$AP$2,Item!$AO$2,IF($B$3=Item!$AP$3,Item!AO3,$B$3))&amp;$B31,Lestur!$A$2:$A$53022&amp;Lestur!$C$2:$C$53022&amp;Lestur!$B$2:$B$53022&amp;Lestur!$E$2:$E$53022,0),MATCH(D$9,Lestur!$A$1:$BG$1,0)),"")</f>
        <v>7960938</v>
      </c>
      <c r="E31" s="52">
        <f t="array" ref="E31">IFERROR(INDEX(Lestur!$A$2:$BG$51695,MATCH($B$5&amp;"*s.17*"&amp;IF($B$3=Item!$AP$2,Item!$AO$2,IF($B$3=Item!$AP$3,Item!AO3,$B$3))&amp;$B31,Lestur!$A$2:$A$53022&amp;Lestur!$C$2:$C$53022&amp;Lestur!$B$2:$B$53022&amp;Lestur!$E$2:$E$53022,0),MATCH(E$9,Lestur!$A$1:$BG$1,0)),"")</f>
        <v>30548663</v>
      </c>
      <c r="F31" s="52">
        <f t="array" ref="F31">IFERROR(INDEX(Lestur!$A$2:$BG$51695,MATCH($B$5&amp;"*s.17*"&amp;IF($B$3=Item!$AP$2,Item!$AO$2,IF($B$3=Item!$AP$3,Item!AO3,$B$3))&amp;$B31,Lestur!$A$2:$A$53022&amp;Lestur!$C$2:$C$53022&amp;Lestur!$B$2:$B$53022&amp;Lestur!$E$2:$E$53022,0),MATCH(F$9,Lestur!$A$1:$BG$1,0)),"")</f>
        <v>460688925</v>
      </c>
      <c r="G31" s="52">
        <f t="array" ref="G31">IFERROR(INDEX(Lestur!$A$2:$BG$51695,MATCH($B$5&amp;"*s.17*"&amp;IF($B$3=Item!$AP$2,Item!$AO$2,IF($B$3=Item!$AP$3,Item!AO3,$B$3))&amp;$B31,Lestur!$A$2:$A$53022&amp;Lestur!$C$2:$C$53022&amp;Lestur!$B$2:$B$53022&amp;Lestur!$E$2:$E$53022,0),MATCH(G$9,Lestur!$A$1:$BG$1,0)),"")</f>
        <v>-1411290</v>
      </c>
      <c r="H31" s="52">
        <f t="array" ref="H31">IFERROR(INDEX(Lestur!$A$2:$BG$51695,MATCH($B$5&amp;"*s.17*"&amp;IF($B$3=Item!$AP$2,Item!$AO$2,IF($B$3=Item!$AP$3,Item!AO3,$B$3))&amp;$B31,Lestur!$A$2:$A$53022&amp;Lestur!$C$2:$C$53022&amp;Lestur!$B$2:$B$53022&amp;Lestur!$E$2:$E$53022,0),MATCH(H$9,Lestur!$A$1:$BG$1,0)),"")</f>
        <v>203787752.93000001</v>
      </c>
      <c r="I31" s="52">
        <f t="array" ref="I31">IFERROR(INDEX(Lestur!$A$2:$BG$51695,MATCH($B$5&amp;"*s.17*"&amp;IF($B$3=Item!$AP$2,Item!$AO$2,IF($B$3=Item!$AP$3,Item!AO3,$B$3))&amp;$B31,Lestur!$A$2:$A$53022&amp;Lestur!$C$2:$C$53022&amp;Lestur!$B$2:$B$53022&amp;Lestur!$E$2:$E$53022,0),MATCH(I$9,Lestur!$A$1:$BG$1,0)),"")</f>
        <v>1829730966</v>
      </c>
      <c r="J31" s="52">
        <f t="array" ref="J31">IFERROR(INDEX(Lestur!$A$2:$BG$51695,MATCH($B$5&amp;"*s.17*"&amp;IF($B$3=Item!$AP$2,Item!$AO$2,IF($B$3=Item!$AP$3,Item!AO3,$B$3))&amp;$B31,Lestur!$A$2:$A$53022&amp;Lestur!$C$2:$C$53022&amp;Lestur!$B$2:$B$53022&amp;Lestur!$E$2:$E$53022,0),MATCH(J$9,Lestur!$A$1:$BG$1,0)),"")</f>
        <v>74726276.569999993</v>
      </c>
      <c r="K31" s="52">
        <f t="array" ref="K31">IFERROR(INDEX(Lestur!$A$2:$BG$51695,MATCH($B$5&amp;"*s.17*"&amp;IF($B$3=Item!$AP$2,Item!$AO$2,IF($B$3=Item!$AP$3,Item!AO3,$B$3))&amp;$B31,Lestur!$A$2:$A$53022&amp;Lestur!$C$2:$C$53022&amp;Lestur!$B$2:$B$53022&amp;Lestur!$E$2:$E$53022,0),MATCH(K$9,Lestur!$A$1:$BG$1,0)),"")</f>
        <v>10614456.199999999</v>
      </c>
      <c r="L31" s="52">
        <f t="array" ref="L31">IFERROR(INDEX(Lestur!$A$2:$BG$51695,MATCH($B$5&amp;"*s.17*"&amp;IF($B$3=Item!$AP$2,Item!$AO$2,IF($B$3=Item!$AP$3,Item!AO3,$B$3))&amp;$B31,Lestur!$A$2:$A$53022&amp;Lestur!$C$2:$C$53022&amp;Lestur!$B$2:$B$53022&amp;Lestur!$E$2:$E$53022,0),MATCH(L$9,Lestur!$A$1:$BG$1,0)),"")</f>
        <v>0</v>
      </c>
      <c r="M31" s="52">
        <f t="array" ref="M31">IFERROR(INDEX(Lestur!$A$2:$BG$51695,MATCH($B$5&amp;"*s.17*"&amp;IF($B$3=Item!$AP$2,Item!$AO$2,IF($B$3=Item!$AP$3,Item!AO3,$B$3))&amp;$B31,Lestur!$A$2:$A$53022&amp;Lestur!$C$2:$C$53022&amp;Lestur!$B$2:$B$53022&amp;Lestur!$E$2:$E$53022,0),MATCH(M$9,Lestur!$A$1:$BG$1,0)),"")</f>
        <v>0</v>
      </c>
      <c r="N31" s="52">
        <f t="array" ref="N31">IFERROR(INDEX(Lestur!$A$2:$BG$51695,MATCH($B$5&amp;"*s.17*"&amp;IF($B$3=Item!$AP$2,Item!$AO$2,IF($B$3=Item!$AP$3,Item!AO3,$B$3))&amp;$B31,Lestur!$A$2:$A$53022&amp;Lestur!$C$2:$C$53022&amp;Lestur!$B$2:$B$53022&amp;Lestur!$E$2:$E$53022,0),MATCH(N$9,Lestur!$A$1:$BG$1,0)),"")</f>
        <v>0</v>
      </c>
      <c r="O31" s="52">
        <f t="array" ref="O31">IFERROR(INDEX(Lestur!$A$2:$BG$51695,MATCH($B$5&amp;"*s.17*"&amp;IF($B$3=Item!$AP$2,Item!$AO$2,IF($B$3=Item!$AP$3,Item!AO3,$B$3))&amp;$B31,Lestur!$A$2:$A$53022&amp;Lestur!$C$2:$C$53022&amp;Lestur!$B$2:$B$53022&amp;Lestur!$E$2:$E$53022,0),MATCH(O$9,Lestur!$A$1:$BG$1,0)),"")</f>
        <v>499846</v>
      </c>
      <c r="P31" s="52">
        <f t="array" ref="P31">IFERROR(INDEX(Lestur!$A$2:$BG$51695,MATCH($B$5&amp;"*s.17*"&amp;IF($B$3=Item!$AP$2,Item!$AO$2,IF($B$3=Item!$AP$3,Item!AO3,$B$3))&amp;$B31,Lestur!$A$2:$A$53022&amp;Lestur!$C$2:$C$53022&amp;Lestur!$B$2:$B$53022&amp;Lestur!$E$2:$E$53022,0),MATCH(P$9,Lestur!$A$1:$BG$1,0)),"")</f>
        <v>0</v>
      </c>
      <c r="Q31" s="52">
        <f t="array" ref="Q31">IFERROR(INDEX(Lestur!$A$2:$BG$51695,MATCH($B$5&amp;"*s.17*"&amp;IF($B$3=Item!$AP$2,Item!$AO$2,IF($B$3=Item!$AP$3,Item!AO3,$B$3))&amp;$B31,Lestur!$A$2:$A$53022&amp;Lestur!$C$2:$C$53022&amp;Lestur!$B$2:$B$53022&amp;Lestur!$E$2:$E$53022,0),MATCH(Q$9,Lestur!$A$1:$BG$1,0)),"")</f>
        <v>0</v>
      </c>
      <c r="R31" s="52">
        <f t="array" ref="R31">IFERROR(INDEX(Lestur!$A$2:$BG$51695,MATCH($B$5&amp;"*s.17*"&amp;IF($B$3=Item!$AP$2,Item!$AO$2,IF($B$3=Item!$AP$3,Item!AO3,$B$3))&amp;$B31,Lestur!$A$2:$A$53022&amp;Lestur!$C$2:$C$53022&amp;Lestur!$B$2:$B$53022&amp;Lestur!$E$2:$E$53022,0),MATCH(R$9,Lestur!$A$1:$BG$1,0)),"")</f>
        <v>0</v>
      </c>
      <c r="S31" s="53">
        <f t="array" ref="S31">IFERROR(INDEX(Lestur!$A$2:$BG$51695,MATCH($B$5&amp;"*s.17*"&amp;IF($B$3=Item!$AP$2,Item!$AO$2,IF($B$3=Item!$AP$3,Item!AO3,$B$3))&amp;$B31,Lestur!$A$2:$A$53022&amp;Lestur!$C$2:$C$53022&amp;Lestur!$B$2:$B$53022&amp;Lestur!$E$2:$E$53022,0),MATCH(S$9,Lestur!$A$1:$BG$1,0)),"")</f>
        <v>2617146534.6999998</v>
      </c>
      <c r="T31" s="76"/>
    </row>
    <row r="32" spans="1:20" ht="30" x14ac:dyDescent="0.25">
      <c r="A32" s="50" t="str">
        <f>IF(Efnisyfirlit!$E$2="Íslenska",Item!M26,Item!L26)</f>
        <v xml:space="preserve">    Vátryggingaskuld að frádregnum hlut endurtrygginga og félaga með sérstakan tilgang  - samtals</v>
      </c>
      <c r="B32" s="50" t="s">
        <v>56</v>
      </c>
      <c r="C32" s="53">
        <f t="array" ref="C32">IFERROR(INDEX(Lestur!$A$2:$BG$51695,MATCH($B$5&amp;"*s.17*"&amp;IF($B$3=Item!$AP$2,Item!$AO$2,IF($B$3=Item!$AP$3,Item!AO3,$B$3))&amp;$B32,Lestur!$A$2:$A$53022&amp;Lestur!$C$2:$C$53022&amp;Lestur!$B$2:$B$53022&amp;Lestur!$E$2:$E$53022,0),MATCH(C$9,Lestur!$A$1:$BG$1,0)),"")</f>
        <v>40345916.789999999</v>
      </c>
      <c r="D32" s="53">
        <f t="array" ref="D32">IFERROR(INDEX(Lestur!$A$2:$BG$51695,MATCH($B$5&amp;"*s.17*"&amp;IF($B$3=Item!$AP$2,Item!$AO$2,IF($B$3=Item!$AP$3,Item!AO3,$B$3))&amp;$B32,Lestur!$A$2:$A$53022&amp;Lestur!$C$2:$C$53022&amp;Lestur!$B$2:$B$53022&amp;Lestur!$E$2:$E$53022,0),MATCH(D$9,Lestur!$A$1:$BG$1,0)),"")</f>
        <v>5559391050.1700001</v>
      </c>
      <c r="E32" s="53">
        <f t="array" ref="E32">IFERROR(INDEX(Lestur!$A$2:$BG$51695,MATCH($B$5&amp;"*s.17*"&amp;IF($B$3=Item!$AP$2,Item!$AO$2,IF($B$3=Item!$AP$3,Item!AO3,$B$3))&amp;$B32,Lestur!$A$2:$A$53022&amp;Lestur!$C$2:$C$53022&amp;Lestur!$B$2:$B$53022&amp;Lestur!$E$2:$E$53022,0),MATCH(E$9,Lestur!$A$1:$BG$1,0)),"")</f>
        <v>7768268512.96</v>
      </c>
      <c r="F32" s="53">
        <f t="array" ref="F32">IFERROR(INDEX(Lestur!$A$2:$BG$51695,MATCH($B$5&amp;"*s.17*"&amp;IF($B$3=Item!$AP$2,Item!$AO$2,IF($B$3=Item!$AP$3,Item!AO3,$B$3))&amp;$B32,Lestur!$A$2:$A$53022&amp;Lestur!$C$2:$C$53022&amp;Lestur!$B$2:$B$53022&amp;Lestur!$E$2:$E$53022,0),MATCH(F$9,Lestur!$A$1:$BG$1,0)),"")</f>
        <v>43036388038.199997</v>
      </c>
      <c r="G32" s="53">
        <f t="array" ref="G32">IFERROR(INDEX(Lestur!$A$2:$BG$51695,MATCH($B$5&amp;"*s.17*"&amp;IF($B$3=Item!$AP$2,Item!$AO$2,IF($B$3=Item!$AP$3,Item!AO3,$B$3))&amp;$B32,Lestur!$A$2:$A$53022&amp;Lestur!$C$2:$C$53022&amp;Lestur!$B$2:$B$53022&amp;Lestur!$E$2:$E$53022,0),MATCH(G$9,Lestur!$A$1:$BG$1,0)),"")</f>
        <v>6566864985.75</v>
      </c>
      <c r="H32" s="53">
        <f t="array" ref="H32">IFERROR(INDEX(Lestur!$A$2:$BG$51695,MATCH($B$5&amp;"*s.17*"&amp;IF($B$3=Item!$AP$2,Item!$AO$2,IF($B$3=Item!$AP$3,Item!AO3,$B$3))&amp;$B32,Lestur!$A$2:$A$53022&amp;Lestur!$C$2:$C$53022&amp;Lestur!$B$2:$B$53022&amp;Lestur!$E$2:$E$53022,0),MATCH(H$9,Lestur!$A$1:$BG$1,0)),"")</f>
        <v>3112083239.4099998</v>
      </c>
      <c r="I32" s="53">
        <f t="array" ref="I32">IFERROR(INDEX(Lestur!$A$2:$BG$51695,MATCH($B$5&amp;"*s.17*"&amp;IF($B$3=Item!$AP$2,Item!$AO$2,IF($B$3=Item!$AP$3,Item!AO3,$B$3))&amp;$B32,Lestur!$A$2:$A$53022&amp;Lestur!$C$2:$C$53022&amp;Lestur!$B$2:$B$53022&amp;Lestur!$E$2:$E$53022,0),MATCH(I$9,Lestur!$A$1:$BG$1,0)),"")</f>
        <v>10316602880.709999</v>
      </c>
      <c r="J32" s="53">
        <f t="array" ref="J32">IFERROR(INDEX(Lestur!$A$2:$BG$51695,MATCH($B$5&amp;"*s.17*"&amp;IF($B$3=Item!$AP$2,Item!$AO$2,IF($B$3=Item!$AP$3,Item!AO3,$B$3))&amp;$B32,Lestur!$A$2:$A$53022&amp;Lestur!$C$2:$C$53022&amp;Lestur!$B$2:$B$53022&amp;Lestur!$E$2:$E$53022,0),MATCH(J$9,Lestur!$A$1:$BG$1,0)),"")</f>
        <v>8594209760.4500008</v>
      </c>
      <c r="K32" s="53">
        <f t="array" ref="K32">IFERROR(INDEX(Lestur!$A$2:$BG$51695,MATCH($B$5&amp;"*s.17*"&amp;IF($B$3=Item!$AP$2,Item!$AO$2,IF($B$3=Item!$AP$3,Item!AO3,$B$3))&amp;$B32,Lestur!$A$2:$A$53022&amp;Lestur!$C$2:$C$53022&amp;Lestur!$B$2:$B$53022&amp;Lestur!$E$2:$E$53022,0),MATCH(K$9,Lestur!$A$1:$BG$1,0)),"")</f>
        <v>42715991.369999997</v>
      </c>
      <c r="L32" s="53">
        <f t="array" ref="L32">IFERROR(INDEX(Lestur!$A$2:$BG$51695,MATCH($B$5&amp;"*s.17*"&amp;IF($B$3=Item!$AP$2,Item!$AO$2,IF($B$3=Item!$AP$3,Item!AO3,$B$3))&amp;$B32,Lestur!$A$2:$A$53022&amp;Lestur!$C$2:$C$53022&amp;Lestur!$B$2:$B$53022&amp;Lestur!$E$2:$E$53022,0),MATCH(L$9,Lestur!$A$1:$BG$1,0)),"")</f>
        <v>0</v>
      </c>
      <c r="M32" s="53">
        <f t="array" ref="M32">IFERROR(INDEX(Lestur!$A$2:$BG$51695,MATCH($B$5&amp;"*s.17*"&amp;IF($B$3=Item!$AP$2,Item!$AO$2,IF($B$3=Item!$AP$3,Item!AO3,$B$3))&amp;$B32,Lestur!$A$2:$A$53022&amp;Lestur!$C$2:$C$53022&amp;Lestur!$B$2:$B$53022&amp;Lestur!$E$2:$E$53022,0),MATCH(M$9,Lestur!$A$1:$BG$1,0)),"")</f>
        <v>0</v>
      </c>
      <c r="N32" s="53">
        <f t="array" ref="N32">IFERROR(INDEX(Lestur!$A$2:$BG$51695,MATCH($B$5&amp;"*s.17*"&amp;IF($B$3=Item!$AP$2,Item!$AO$2,IF($B$3=Item!$AP$3,Item!AO3,$B$3))&amp;$B32,Lestur!$A$2:$A$53022&amp;Lestur!$C$2:$C$53022&amp;Lestur!$B$2:$B$53022&amp;Lestur!$E$2:$E$53022,0),MATCH(N$9,Lestur!$A$1:$BG$1,0)),"")</f>
        <v>0</v>
      </c>
      <c r="O32" s="53">
        <f t="array" ref="O32">IFERROR(INDEX(Lestur!$A$2:$BG$51695,MATCH($B$5&amp;"*s.17*"&amp;IF($B$3=Item!$AP$2,Item!$AO$2,IF($B$3=Item!$AP$3,Item!AO3,$B$3))&amp;$B32,Lestur!$A$2:$A$53022&amp;Lestur!$C$2:$C$53022&amp;Lestur!$B$2:$B$53022&amp;Lestur!$E$2:$E$53022,0),MATCH(O$9,Lestur!$A$1:$BG$1,0)),"")</f>
        <v>70532117.670000002</v>
      </c>
      <c r="P32" s="53">
        <f t="array" ref="P32">IFERROR(INDEX(Lestur!$A$2:$BG$51695,MATCH($B$5&amp;"*s.17*"&amp;IF($B$3=Item!$AP$2,Item!$AO$2,IF($B$3=Item!$AP$3,Item!AO3,$B$3))&amp;$B32,Lestur!$A$2:$A$53022&amp;Lestur!$C$2:$C$53022&amp;Lestur!$B$2:$B$53022&amp;Lestur!$E$2:$E$53022,0),MATCH(P$9,Lestur!$A$1:$BG$1,0)),"")</f>
        <v>338883.08</v>
      </c>
      <c r="Q32" s="53">
        <f t="array" ref="Q32">IFERROR(INDEX(Lestur!$A$2:$BG$51695,MATCH($B$5&amp;"*s.17*"&amp;IF($B$3=Item!$AP$2,Item!$AO$2,IF($B$3=Item!$AP$3,Item!AO3,$B$3))&amp;$B32,Lestur!$A$2:$A$53022&amp;Lestur!$C$2:$C$53022&amp;Lestur!$B$2:$B$53022&amp;Lestur!$E$2:$E$53022,0),MATCH(Q$9,Lestur!$A$1:$BG$1,0)),"")</f>
        <v>105550311.89</v>
      </c>
      <c r="R32" s="53">
        <f t="array" ref="R32">IFERROR(INDEX(Lestur!$A$2:$BG$51695,MATCH($B$5&amp;"*s.17*"&amp;IF($B$3=Item!$AP$2,Item!$AO$2,IF($B$3=Item!$AP$3,Item!AO3,$B$3))&amp;$B32,Lestur!$A$2:$A$53022&amp;Lestur!$C$2:$C$53022&amp;Lestur!$B$2:$B$53022&amp;Lestur!$E$2:$E$53022,0),MATCH(R$9,Lestur!$A$1:$BG$1,0)),"")</f>
        <v>70369065</v>
      </c>
      <c r="S32" s="53">
        <f t="array" ref="S32">IFERROR(INDEX(Lestur!$A$2:$BG$51695,MATCH($B$5&amp;"*s.17*"&amp;IF($B$3=Item!$AP$2,Item!$AO$2,IF($B$3=Item!$AP$3,Item!AO3,$B$3))&amp;$B32,Lestur!$A$2:$A$53022&amp;Lestur!$C$2:$C$53022&amp;Lestur!$B$2:$B$53022&amp;Lestur!$E$2:$E$53022,0),MATCH(S$9,Lestur!$A$1:$BG$1,0)),"")</f>
        <v>85283660753.449997</v>
      </c>
      <c r="T32" s="76"/>
    </row>
    <row r="33" spans="1:20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76"/>
    </row>
    <row r="34" spans="1:20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76"/>
    </row>
  </sheetData>
  <sheetProtection algorithmName="SHA-512" hashValue="k2/WBMX90IvkPjfe5mcO0DudAvoyfKLjYAuVXmzRsbKKTOPnEguWbhCu+CC2EeX+w7CyxyQCwn78WRAUOoKwIQ==" saltValue="X8wjJlfXSb9h6fC93RMwLg==" spinCount="100000" sheet="1" objects="1" scenarios="1"/>
  <mergeCells count="7">
    <mergeCell ref="S7:S8"/>
    <mergeCell ref="C7:N7"/>
    <mergeCell ref="O7:R7"/>
    <mergeCell ref="A7:B8"/>
    <mergeCell ref="B3:C3"/>
    <mergeCell ref="B5:C5"/>
    <mergeCell ref="B4:C4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49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7" customWidth="1"/>
    <col min="2" max="2" width="7.28515625" style="17" customWidth="1"/>
    <col min="3" max="7" width="20.140625" style="17" customWidth="1"/>
    <col min="8" max="8" width="9.140625" style="17" customWidth="1"/>
    <col min="9" max="16384" width="9.140625" style="17" hidden="1"/>
  </cols>
  <sheetData>
    <row r="1" spans="1:8" x14ac:dyDescent="0.25">
      <c r="A1" s="55" t="str">
        <f>IF(Efnisyfirlit!$E$2="Íslenska",Item!B1,Item!A1)</f>
        <v>Efnisyfirlit</v>
      </c>
      <c r="B1" s="16"/>
      <c r="C1" s="16"/>
    </row>
    <row r="2" spans="1:8" x14ac:dyDescent="0.25">
      <c r="A2" s="65"/>
      <c r="B2" s="16"/>
      <c r="C2" s="16"/>
    </row>
    <row r="3" spans="1:8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8" x14ac:dyDescent="0.25">
      <c r="A4" s="99"/>
      <c r="B4" s="123"/>
      <c r="C4" s="123"/>
    </row>
    <row r="5" spans="1:8" x14ac:dyDescent="0.25">
      <c r="A5" s="99" t="str">
        <f>IF(Efnisyfirlit!$E$2="Íslenska",Item!AM3,Item!AN3)</f>
        <v>Dagsetning</v>
      </c>
      <c r="B5" s="120">
        <v>43738</v>
      </c>
      <c r="C5" s="120"/>
    </row>
    <row r="6" spans="1:8" x14ac:dyDescent="0.25"/>
    <row r="7" spans="1:8" x14ac:dyDescent="0.25">
      <c r="A7" s="76"/>
      <c r="B7" s="76"/>
      <c r="C7" s="76"/>
      <c r="D7" s="76"/>
      <c r="E7" s="76"/>
      <c r="F7" s="76"/>
      <c r="G7" s="76"/>
    </row>
    <row r="8" spans="1:8" x14ac:dyDescent="0.25">
      <c r="A8" s="129" t="str">
        <f>IF(Efnisyfirlit!$E$2="Íslenska",Item!O2,Item!N2)</f>
        <v>S.23.01 - Gjaldþol</v>
      </c>
      <c r="B8" s="129"/>
      <c r="C8" s="129"/>
      <c r="D8" s="129"/>
      <c r="E8" s="129"/>
      <c r="F8" s="129"/>
      <c r="G8" s="129"/>
      <c r="H8" s="76"/>
    </row>
    <row r="9" spans="1:8" ht="30" x14ac:dyDescent="0.25">
      <c r="A9" s="58"/>
      <c r="B9" s="58"/>
      <c r="C9" s="95" t="str">
        <f>IF(Efnisyfirlit!$E$2="Íslenska",Item!R20,Item!R19)</f>
        <v>Samtals</v>
      </c>
      <c r="D9" s="95" t="str">
        <f>IF(Efnisyfirlit!$E$2="Íslenska",Item!S20,Item!S19)</f>
        <v>Gjaldþolsþáttur 1 - án takmarkana</v>
      </c>
      <c r="E9" s="95" t="str">
        <f>IF(Efnisyfirlit!$E$2="Íslenska",Item!T20,Item!T19)</f>
        <v>Gjaldþolsþáttur 1 -með takmörkunum</v>
      </c>
      <c r="F9" s="95" t="str">
        <f>IF(Efnisyfirlit!$E$2="Íslenska",Item!U20,Item!U19)</f>
        <v>Gjaldþolsþáttur 2</v>
      </c>
      <c r="G9" s="95" t="str">
        <f>IF(Efnisyfirlit!$E$2="Íslenska",Item!V20,Item!V19)</f>
        <v>Gjaldþolsþáttur 3</v>
      </c>
      <c r="H9" s="76"/>
    </row>
    <row r="10" spans="1:8" x14ac:dyDescent="0.25">
      <c r="A10" s="96" t="str">
        <f>IF(Efnisyfirlit!$E$2="Íslenska",Item!O3,Item!N3)</f>
        <v>Liður</v>
      </c>
      <c r="B10" s="96" t="s">
        <v>19</v>
      </c>
      <c r="C10" s="96" t="s">
        <v>79</v>
      </c>
      <c r="D10" s="96" t="s">
        <v>86</v>
      </c>
      <c r="E10" s="96" t="s">
        <v>71</v>
      </c>
      <c r="F10" s="96" t="s">
        <v>77</v>
      </c>
      <c r="G10" s="96" t="s">
        <v>75</v>
      </c>
      <c r="H10" s="76"/>
    </row>
    <row r="11" spans="1:8" ht="45" x14ac:dyDescent="0.25">
      <c r="A11" s="97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97"/>
      <c r="C11" s="60"/>
      <c r="D11" s="60"/>
      <c r="E11" s="60"/>
      <c r="F11" s="60"/>
      <c r="G11" s="60"/>
      <c r="H11" s="76"/>
    </row>
    <row r="12" spans="1:8" x14ac:dyDescent="0.25">
      <c r="A12" s="97" t="str">
        <f>IF(Efnisyfirlit!$E$2="Íslenska",Item!O5,Item!N5)</f>
        <v xml:space="preserve">    Hlutafé (að frátöldu hlutafé í eigin hlut)</v>
      </c>
      <c r="B12" s="97" t="s">
        <v>106</v>
      </c>
      <c r="C12" s="73">
        <f t="array" ref="C12">IFERROR(INDEX(Lestur!$A$2:$BG$51695,MATCH($B$5&amp;"*s.23*"&amp;IF($B$3=Item!$AP$2,Item!$AO$2,IF($B$3=Item!$AP$3,Item!AO3,$B$3))&amp;$B12,Lestur!$A$2:$A$53022&amp;Lestur!$C$2:$C$53022&amp;Lestur!$B$2:$B$53022&amp;Lestur!$E$2:$E$53022,0),MATCH(C$10,Lestur!$A$1:$BG$1,0)),"")</f>
        <v>5339331268</v>
      </c>
      <c r="D12" s="52">
        <f t="array" ref="D12">IFERROR(INDEX(Lestur!$A$2:$BG$51695,MATCH($B$5&amp;"*s.23*"&amp;IF($B$3=Item!$AP$2,Item!$AO$2,IF($B$3=Item!$AP$3,Item!AO3,$B$3))&amp;$B12,Lestur!$A$2:$A$53022&amp;Lestur!$C$2:$C$53022&amp;Lestur!$B$2:$B$53022&amp;Lestur!$E$2:$E$53022,0),MATCH(D$10,Lestur!$A$1:$BG$1,0)),"")</f>
        <v>5339331268</v>
      </c>
      <c r="E12" s="60"/>
      <c r="F12" s="52">
        <f t="array" ref="F12">IFERROR(INDEX(Lestur!$A$2:$BG$51695,MATCH($B$5&amp;"*s.23*"&amp;IF($B$3=Item!$AP$2,Item!$AO$2,IF($B$3=Item!$AP$3,Item!AO3,$B$3))&amp;$B12,Lestur!$A$2:$A$53022&amp;Lestur!$C$2:$C$53022&amp;Lestur!$B$2:$B$53022&amp;Lestur!$E$2:$E$53022,0),MATCH(F$10,Lestur!$A$1:$BG$1,0)),"")</f>
        <v>0</v>
      </c>
      <c r="G12" s="60"/>
      <c r="H12" s="76"/>
    </row>
    <row r="13" spans="1:8" x14ac:dyDescent="0.25">
      <c r="A13" s="97" t="str">
        <f>IF(Efnisyfirlit!$E$2="Íslenska",Item!O6,Item!N6)</f>
        <v xml:space="preserve">    Yfirverðsreikningur hlutafjár</v>
      </c>
      <c r="B13" s="97" t="s">
        <v>241</v>
      </c>
      <c r="C13" s="73">
        <f t="array" ref="C13">IFERROR(INDEX(Lestur!$A$2:$BG$51695,MATCH($B$5&amp;"*s.23*"&amp;IF($B$3=Item!$AP$2,Item!$AO$2,IF($B$3=Item!$AP$3,Item!AO3,$B$3))&amp;$B13,Lestur!$A$2:$A$53022&amp;Lestur!$C$2:$C$53022&amp;Lestur!$B$2:$B$53022&amp;Lestur!$E$2:$E$53022,0),MATCH(C$10,Lestur!$A$1:$BG$1,0)),"")</f>
        <v>10483167867</v>
      </c>
      <c r="D13" s="52">
        <f t="array" ref="D13">IFERROR(INDEX(Lestur!$A$2:$BG$51695,MATCH($B$5&amp;"*s.23*"&amp;IF($B$3=Item!$AP$2,Item!$AO$2,IF($B$3=Item!$AP$3,Item!AO3,$B$3))&amp;$B13,Lestur!$A$2:$A$53022&amp;Lestur!$C$2:$C$53022&amp;Lestur!$B$2:$B$53022&amp;Lestur!$E$2:$E$53022,0),MATCH(D$10,Lestur!$A$1:$BG$1,0)),"")</f>
        <v>10483167867</v>
      </c>
      <c r="E13" s="60"/>
      <c r="F13" s="52">
        <f t="array" ref="F13">IFERROR(INDEX(Lestur!$A$2:$BG$51695,MATCH($B$5&amp;"*s.23*"&amp;IF($B$3=Item!$AP$2,Item!$AO$2,IF($B$3=Item!$AP$3,Item!AO3,$B$3))&amp;$B13,Lestur!$A$2:$A$53022&amp;Lestur!$C$2:$C$53022&amp;Lestur!$B$2:$B$53022&amp;Lestur!$E$2:$E$53022,0),MATCH(F$10,Lestur!$A$1:$BG$1,0)),"")</f>
        <v>0</v>
      </c>
      <c r="G13" s="60"/>
      <c r="H13" s="76"/>
    </row>
    <row r="14" spans="1:8" x14ac:dyDescent="0.25">
      <c r="A14" s="97" t="str">
        <f>IF(Efnisyfirlit!$E$2="Íslenska",Item!O7,Item!N7)</f>
        <v xml:space="preserve">    Stofnfé og framlög eiganda í gagnkvæmu vátryggingafélagi</v>
      </c>
      <c r="B14" s="97" t="s">
        <v>242</v>
      </c>
      <c r="C14" s="73">
        <f t="array" ref="C14">IFERROR(INDEX(Lestur!$A$2:$BG$51695,MATCH($B$5&amp;"*s.23*"&amp;IF($B$3=Item!$AP$2,Item!$AO$2,IF($B$3=Item!$AP$3,Item!AO3,$B$3))&amp;$B14,Lestur!$A$2:$A$53022&amp;Lestur!$C$2:$C$53022&amp;Lestur!$B$2:$B$53022&amp;Lestur!$E$2:$E$53022,0),MATCH(C$10,Lestur!$A$1:$BG$1,0)),"")</f>
        <v>0</v>
      </c>
      <c r="D14" s="52">
        <f t="array" ref="D14">IFERROR(INDEX(Lestur!$A$2:$BG$51695,MATCH($B$5&amp;"*s.23*"&amp;IF($B$3=Item!$AP$2,Item!$AO$2,IF($B$3=Item!$AP$3,Item!AO3,$B$3))&amp;$B14,Lestur!$A$2:$A$53022&amp;Lestur!$C$2:$C$53022&amp;Lestur!$B$2:$B$53022&amp;Lestur!$E$2:$E$53022,0),MATCH(D$10,Lestur!$A$1:$BG$1,0)),"")</f>
        <v>0</v>
      </c>
      <c r="E14" s="60"/>
      <c r="F14" s="52">
        <f t="array" ref="F14">IFERROR(INDEX(Lestur!$A$2:$BG$51695,MATCH($B$5&amp;"*s.23*"&amp;IF($B$3=Item!$AP$2,Item!$AO$2,IF($B$3=Item!$AP$3,Item!AO3,$B$3))&amp;$B14,Lestur!$A$2:$A$53022&amp;Lestur!$C$2:$C$53022&amp;Lestur!$B$2:$B$53022&amp;Lestur!$E$2:$E$53022,0),MATCH(F$10,Lestur!$A$1:$BG$1,0)),"")</f>
        <v>0</v>
      </c>
      <c r="G14" s="60"/>
      <c r="H14" s="76"/>
    </row>
    <row r="15" spans="1:8" x14ac:dyDescent="0.25">
      <c r="A15" s="97" t="str">
        <f>IF(Efnisyfirlit!$E$2="Íslenska",Item!O8,Item!N8)</f>
        <v xml:space="preserve">    Víkjandi reikningar eiganda í gagnkvæmu vátryggingafélagi</v>
      </c>
      <c r="B15" s="97" t="s">
        <v>243</v>
      </c>
      <c r="C15" s="73">
        <f t="array" ref="C15">IFERROR(INDEX(Lestur!$A$2:$BG$51695,MATCH($B$5&amp;"*s.23*"&amp;IF($B$3=Item!$AP$2,Item!$AO$2,IF($B$3=Item!$AP$3,Item!AO3,$B$3))&amp;$B15,Lestur!$A$2:$A$53022&amp;Lestur!$C$2:$C$53022&amp;Lestur!$B$2:$B$53022&amp;Lestur!$E$2:$E$53022,0),MATCH(C$10,Lestur!$A$1:$BG$1,0)),"")</f>
        <v>0</v>
      </c>
      <c r="D15" s="60"/>
      <c r="E15" s="52">
        <f t="array" ref="E15">IFERROR(INDEX(Lestur!$A$2:$BG$51695,MATCH($B$5&amp;"*s.23*"&amp;IF($B$3=Item!$AP$2,Item!$AO$2,IF($B$3=Item!$AP$3,Item!AO3,$B$3))&amp;$B15,Lestur!$A$2:$A$53022&amp;Lestur!$C$2:$C$53022&amp;Lestur!$B$2:$B$53022&amp;Lestur!$E$2:$E$53022,0),MATCH(E$10,Lestur!$A$1:$BG$1,0)),"")</f>
        <v>0</v>
      </c>
      <c r="F15" s="52">
        <f t="array" ref="F15">IFERROR(INDEX(Lestur!$A$2:$BG$51695,MATCH($B$5&amp;"*s.23*"&amp;IF($B$3=Item!$AP$2,Item!$AO$2,IF($B$3=Item!$AP$3,Item!AO3,$B$3))&amp;$B15,Lestur!$A$2:$A$53022&amp;Lestur!$C$2:$C$53022&amp;Lestur!$B$2:$B$53022&amp;Lestur!$E$2:$E$53022,0),MATCH(F$10,Lestur!$A$1:$BG$1,0)),"")</f>
        <v>0</v>
      </c>
      <c r="G15" s="52">
        <f t="array" ref="G15">IFERROR(INDEX(Lestur!$A$2:$BG$51695,MATCH($B$5&amp;"*s.23*"&amp;IF($B$3=Item!$AP$2,Item!$AO$2,IF($B$3=Item!$AP$3,Item!AO3,$B$3))&amp;$B15,Lestur!$A$2:$A$53022&amp;Lestur!$C$2:$C$53022&amp;Lestur!$B$2:$B$53022&amp;Lestur!$E$2:$E$53022,0),MATCH(G$10,Lestur!$A$1:$BG$1,0)),"")</f>
        <v>0</v>
      </c>
      <c r="H15" s="76"/>
    </row>
    <row r="16" spans="1:8" x14ac:dyDescent="0.25">
      <c r="A16" s="97" t="str">
        <f>IF(Efnisyfirlit!$E$2="Íslenska",Item!O9,Item!N9)</f>
        <v xml:space="preserve">    Hagnaðarsjóðir</v>
      </c>
      <c r="B16" s="97" t="s">
        <v>245</v>
      </c>
      <c r="C16" s="73">
        <f t="array" ref="C16">IFERROR(INDEX(Lestur!$A$2:$BG$51695,MATCH($B$5&amp;"*s.23*"&amp;IF($B$3=Item!$AP$2,Item!$AO$2,IF($B$3=Item!$AP$3,Item!AO3,$B$3))&amp;$B16,Lestur!$A$2:$A$53022&amp;Lestur!$C$2:$C$53022&amp;Lestur!$B$2:$B$53022&amp;Lestur!$E$2:$E$53022,0),MATCH(C$10,Lestur!$A$1:$BG$1,0)),"")</f>
        <v>0</v>
      </c>
      <c r="D16" s="52">
        <f t="array" ref="D16">IFERROR(INDEX(Lestur!$A$2:$BG$51695,MATCH($B$5&amp;"*s.23*"&amp;IF($B$3=Item!$AP$2,Item!$AO$2,IF($B$3=Item!$AP$3,Item!AO3,$B$3))&amp;$B16,Lestur!$A$2:$A$53022&amp;Lestur!$C$2:$C$53022&amp;Lestur!$B$2:$B$53022&amp;Lestur!$E$2:$E$53022,0),MATCH(D$10,Lestur!$A$1:$BG$1,0)),"")</f>
        <v>0</v>
      </c>
      <c r="E16" s="60"/>
      <c r="F16" s="60"/>
      <c r="G16" s="60"/>
      <c r="H16" s="76"/>
    </row>
    <row r="17" spans="1:8" x14ac:dyDescent="0.25">
      <c r="A17" s="97" t="str">
        <f>IF(Efnisyfirlit!$E$2="Íslenska",Item!O10,Item!N10)</f>
        <v xml:space="preserve">    Forgangshlutafé</v>
      </c>
      <c r="B17" s="97" t="s">
        <v>247</v>
      </c>
      <c r="C17" s="73">
        <f t="array" ref="C17">IFERROR(INDEX(Lestur!$A$2:$BG$51695,MATCH($B$5&amp;"*s.23*"&amp;IF($B$3=Item!$AP$2,Item!$AO$2,IF($B$3=Item!$AP$3,Item!AO3,$B$3))&amp;$B17,Lestur!$A$2:$A$53022&amp;Lestur!$C$2:$C$53022&amp;Lestur!$B$2:$B$53022&amp;Lestur!$E$2:$E$53022,0),MATCH(C$10,Lestur!$A$1:$BG$1,0)),"")</f>
        <v>0</v>
      </c>
      <c r="D17" s="60"/>
      <c r="E17" s="52">
        <f t="array" ref="E17">IFERROR(INDEX(Lestur!$A$2:$BG$51695,MATCH($B$5&amp;"*s.23*"&amp;IF($B$3=Item!$AP$2,Item!$AO$2,IF($B$3=Item!$AP$3,Item!AO3,$B$3))&amp;$B17,Lestur!$A$2:$A$53022&amp;Lestur!$C$2:$C$53022&amp;Lestur!$B$2:$B$53022&amp;Lestur!$E$2:$E$53022,0),MATCH(E$10,Lestur!$A$1:$BG$1,0)),"")</f>
        <v>0</v>
      </c>
      <c r="F17" s="52">
        <f t="array" ref="F17">IFERROR(INDEX(Lestur!$A$2:$BG$51695,MATCH($B$5&amp;"*s.23*"&amp;IF($B$3=Item!$AP$2,Item!$AO$2,IF($B$3=Item!$AP$3,Item!AO3,$B$3))&amp;$B17,Lestur!$A$2:$A$53022&amp;Lestur!$C$2:$C$53022&amp;Lestur!$B$2:$B$53022&amp;Lestur!$E$2:$E$53022,0),MATCH(F$10,Lestur!$A$1:$BG$1,0)),"")</f>
        <v>0</v>
      </c>
      <c r="G17" s="52">
        <f t="array" ref="G17">IFERROR(INDEX(Lestur!$A$2:$BG$51695,MATCH($B$5&amp;"*s.23*"&amp;IF($B$3=Item!$AP$2,Item!$AO$2,IF($B$3=Item!$AP$3,Item!AO3,$B$3))&amp;$B17,Lestur!$A$2:$A$53022&amp;Lestur!$C$2:$C$53022&amp;Lestur!$B$2:$B$53022&amp;Lestur!$E$2:$E$53022,0),MATCH(G$10,Lestur!$A$1:$BG$1,0)),"")</f>
        <v>0</v>
      </c>
      <c r="H17" s="76"/>
    </row>
    <row r="18" spans="1:8" x14ac:dyDescent="0.25">
      <c r="A18" s="97" t="str">
        <f>IF(Efnisyfirlit!$E$2="Íslenska",Item!O11,Item!N11)</f>
        <v xml:space="preserve">    Yfirveðsreikningur forgangshlutafjár</v>
      </c>
      <c r="B18" s="97" t="s">
        <v>69</v>
      </c>
      <c r="C18" s="73">
        <f t="array" ref="C18">IFERROR(INDEX(Lestur!$A$2:$BG$51695,MATCH($B$5&amp;"*s.23*"&amp;IF($B$3=Item!$AP$2,Item!$AO$2,IF($B$3=Item!$AP$3,Item!AO3,$B$3))&amp;$B18,Lestur!$A$2:$A$53022&amp;Lestur!$C$2:$C$53022&amp;Lestur!$B$2:$B$53022&amp;Lestur!$E$2:$E$53022,0),MATCH(C$10,Lestur!$A$1:$BG$1,0)),"")</f>
        <v>0</v>
      </c>
      <c r="D18" s="60"/>
      <c r="E18" s="52">
        <f t="array" ref="E18">IFERROR(INDEX(Lestur!$A$2:$BG$51695,MATCH($B$5&amp;"*s.23*"&amp;IF($B$3=Item!$AP$2,Item!$AO$2,IF($B$3=Item!$AP$3,Item!AO3,$B$3))&amp;$B18,Lestur!$A$2:$A$53022&amp;Lestur!$C$2:$C$53022&amp;Lestur!$B$2:$B$53022&amp;Lestur!$E$2:$E$53022,0),MATCH(E$10,Lestur!$A$1:$BG$1,0)),"")</f>
        <v>0</v>
      </c>
      <c r="F18" s="52">
        <f t="array" ref="F18">IFERROR(INDEX(Lestur!$A$2:$BG$51695,MATCH($B$5&amp;"*s.23*"&amp;IF($B$3=Item!$AP$2,Item!$AO$2,IF($B$3=Item!$AP$3,Item!AO3,$B$3))&amp;$B18,Lestur!$A$2:$A$53022&amp;Lestur!$C$2:$C$53022&amp;Lestur!$B$2:$B$53022&amp;Lestur!$E$2:$E$53022,0),MATCH(F$10,Lestur!$A$1:$BG$1,0)),"")</f>
        <v>0</v>
      </c>
      <c r="G18" s="52">
        <f t="array" ref="G18">IFERROR(INDEX(Lestur!$A$2:$BG$51695,MATCH($B$5&amp;"*s.23*"&amp;IF($B$3=Item!$AP$2,Item!$AO$2,IF($B$3=Item!$AP$3,Item!AO3,$B$3))&amp;$B18,Lestur!$A$2:$A$53022&amp;Lestur!$C$2:$C$53022&amp;Lestur!$B$2:$B$53022&amp;Lestur!$E$2:$E$53022,0),MATCH(G$10,Lestur!$A$1:$BG$1,0)),"")</f>
        <v>0</v>
      </c>
      <c r="H18" s="76"/>
    </row>
    <row r="19" spans="1:8" x14ac:dyDescent="0.25">
      <c r="A19" s="97" t="str">
        <f>IF(Efnisyfirlit!$E$2="Íslenska",Item!O12,Item!N12)</f>
        <v xml:space="preserve">    Afstemmingarliðir</v>
      </c>
      <c r="B19" s="97" t="s">
        <v>67</v>
      </c>
      <c r="C19" s="73">
        <f t="array" ref="C19">IFERROR(INDEX(Lestur!$A$2:$BG$51695,MATCH($B$5&amp;"*s.23*"&amp;IF($B$3=Item!$AP$2,Item!$AO$2,IF($B$3=Item!$AP$3,Item!AO3,$B$3))&amp;$B19,Lestur!$A$2:$A$53022&amp;Lestur!$C$2:$C$53022&amp;Lestur!$B$2:$B$53022&amp;Lestur!$E$2:$E$53022,0),MATCH(C$10,Lestur!$A$1:$BG$1,0)),"")</f>
        <v>34344898831.490002</v>
      </c>
      <c r="D19" s="52">
        <f t="array" ref="D19">IFERROR(INDEX(Lestur!$A$2:$BG$51695,MATCH($B$5&amp;"*s.23*"&amp;IF($B$3=Item!$AP$2,Item!$AO$2,IF($B$3=Item!$AP$3,Item!AO3,$B$3))&amp;$B19,Lestur!$A$2:$A$53022&amp;Lestur!$C$2:$C$53022&amp;Lestur!$B$2:$B$53022&amp;Lestur!$E$2:$E$53022,0),MATCH(D$10,Lestur!$A$1:$BG$1,0)),"")</f>
        <v>34344898831.490002</v>
      </c>
      <c r="E19" s="60"/>
      <c r="F19" s="60"/>
      <c r="G19" s="60"/>
      <c r="H19" s="76"/>
    </row>
    <row r="20" spans="1:8" x14ac:dyDescent="0.25">
      <c r="A20" s="97" t="str">
        <f>IF(Efnisyfirlit!$E$2="Íslenska",Item!O13,Item!N13)</f>
        <v xml:space="preserve">    Víkjandi skuldbindingar</v>
      </c>
      <c r="B20" s="97" t="s">
        <v>66</v>
      </c>
      <c r="C20" s="73">
        <f t="array" ref="C20">IFERROR(INDEX(Lestur!$A$2:$BG$51695,MATCH($B$5&amp;"*s.23*"&amp;IF($B$3=Item!$AP$2,Item!$AO$2,IF($B$3=Item!$AP$3,Item!AO3,$B$3))&amp;$B20,Lestur!$A$2:$A$53022&amp;Lestur!$C$2:$C$53022&amp;Lestur!$B$2:$B$53022&amp;Lestur!$E$2:$E$53022,0),MATCH(C$10,Lestur!$A$1:$BG$1,0)),"")</f>
        <v>4982317467</v>
      </c>
      <c r="D20" s="60"/>
      <c r="E20" s="52">
        <f t="array" ref="E20">IFERROR(INDEX(Lestur!$A$2:$BG$51695,MATCH($B$5&amp;"*s.23*"&amp;IF($B$3=Item!$AP$2,Item!$AO$2,IF($B$3=Item!$AP$3,Item!AO3,$B$3))&amp;$B20,Lestur!$A$2:$A$53022&amp;Lestur!$C$2:$C$53022&amp;Lestur!$B$2:$B$53022&amp;Lestur!$E$2:$E$53022,0),MATCH(E$10,Lestur!$A$1:$BG$1,0)),"")</f>
        <v>0</v>
      </c>
      <c r="F20" s="52">
        <f t="array" ref="F20">IFERROR(INDEX(Lestur!$A$2:$BG$51695,MATCH($B$5&amp;"*s.23*"&amp;IF($B$3=Item!$AP$2,Item!$AO$2,IF($B$3=Item!$AP$3,Item!AO3,$B$3))&amp;$B20,Lestur!$A$2:$A$53022&amp;Lestur!$C$2:$C$53022&amp;Lestur!$B$2:$B$53022&amp;Lestur!$E$2:$E$53022,0),MATCH(F$10,Lestur!$A$1:$BG$1,0)),"")</f>
        <v>4982317467</v>
      </c>
      <c r="G20" s="52">
        <f t="array" ref="G20">IFERROR(INDEX(Lestur!$A$2:$BG$51695,MATCH($B$5&amp;"*s.23*"&amp;IF($B$3=Item!$AP$2,Item!$AO$2,IF($B$3=Item!$AP$3,Item!AO3,$B$3))&amp;$B20,Lestur!$A$2:$A$53022&amp;Lestur!$C$2:$C$53022&amp;Lestur!$B$2:$B$53022&amp;Lestur!$E$2:$E$53022,0),MATCH(G$10,Lestur!$A$1:$BG$1,0)),"")</f>
        <v>0</v>
      </c>
      <c r="H20" s="76"/>
    </row>
    <row r="21" spans="1:8" x14ac:dyDescent="0.25">
      <c r="A21" s="97" t="str">
        <f>IF(Efnisyfirlit!$E$2="Íslenska",Item!O14,Item!N14)</f>
        <v xml:space="preserve">    Fjárhæð sem samsvarar nettó frestaðri skatteign</v>
      </c>
      <c r="B21" s="97" t="s">
        <v>250</v>
      </c>
      <c r="C21" s="73">
        <f t="array" ref="C21">IFERROR(INDEX(Lestur!$A$2:$BG$51695,MATCH($B$5&amp;"*s.23*"&amp;IF($B$3=Item!$AP$2,Item!$AO$2,IF($B$3=Item!$AP$3,Item!AO3,$B$3))&amp;$B21,Lestur!$A$2:$A$53022&amp;Lestur!$C$2:$C$53022&amp;Lestur!$B$2:$B$53022&amp;Lestur!$E$2:$E$53022,0),MATCH(C$10,Lestur!$A$1:$BG$1,0)),"")</f>
        <v>206405349</v>
      </c>
      <c r="D21" s="60"/>
      <c r="E21" s="60"/>
      <c r="F21" s="60"/>
      <c r="G21" s="52">
        <f t="array" ref="G21">IFERROR(INDEX(Lestur!$A$2:$BG$51695,MATCH($B$5&amp;"*s.23*"&amp;IF($B$3=Item!$AP$2,Item!$AO$2,IF($B$3=Item!$AP$3,Item!AO3,$B$3))&amp;$B21,Lestur!$A$2:$A$53022&amp;Lestur!$C$2:$C$53022&amp;Lestur!$B$2:$B$53022&amp;Lestur!$E$2:$E$53022,0),MATCH(G$10,Lestur!$A$1:$BG$1,0)),"")</f>
        <v>206405349</v>
      </c>
      <c r="H21" s="76"/>
    </row>
    <row r="22" spans="1:8" ht="30" x14ac:dyDescent="0.25">
      <c r="A22" s="97" t="str">
        <f>IF(Efnisyfirlit!$E$2="Íslenska",Item!O15,Item!N15)</f>
        <v xml:space="preserve">    Aðrir gjaldþolsliðir sem Fjármálaeftirlitið hefur samþykkt að telja til kjarnagjaldþols</v>
      </c>
      <c r="B22" s="97" t="s">
        <v>252</v>
      </c>
      <c r="C22" s="73">
        <f t="array" ref="C22">IFERROR(INDEX(Lestur!$A$2:$BG$51695,MATCH($B$5&amp;"*s.23*"&amp;IF($B$3=Item!$AP$2,Item!$AO$2,IF($B$3=Item!$AP$3,Item!AO3,$B$3))&amp;$B22,Lestur!$A$2:$A$53022&amp;Lestur!$C$2:$C$53022&amp;Lestur!$B$2:$B$53022&amp;Lestur!$E$2:$E$53022,0),MATCH(C$10,Lestur!$A$1:$BG$1,0)),"")</f>
        <v>0</v>
      </c>
      <c r="D22" s="52">
        <f t="array" ref="D22">IFERROR(INDEX(Lestur!$A$2:$BG$51695,MATCH($B$5&amp;"*s.23*"&amp;IF($B$3=Item!$AP$2,Item!$AO$2,IF($B$3=Item!$AP$3,Item!AO3,$B$3))&amp;$B22,Lestur!$A$2:$A$53022&amp;Lestur!$C$2:$C$53022&amp;Lestur!$B$2:$B$53022&amp;Lestur!$E$2:$E$53022,0),MATCH(D$10,Lestur!$A$1:$BG$1,0)),"")</f>
        <v>0</v>
      </c>
      <c r="E22" s="52">
        <f t="array" ref="E22">IFERROR(INDEX(Lestur!$A$2:$BG$51695,MATCH($B$5&amp;"*s.23*"&amp;IF($B$3=Item!$AP$2,Item!$AO$2,IF($B$3=Item!$AP$3,Item!AO3,$B$3))&amp;$B22,Lestur!$A$2:$A$53022&amp;Lestur!$C$2:$C$53022&amp;Lestur!$B$2:$B$53022&amp;Lestur!$E$2:$E$53022,0),MATCH(E$10,Lestur!$A$1:$BG$1,0)),"")</f>
        <v>0</v>
      </c>
      <c r="F22" s="52">
        <f t="array" ref="F22">IFERROR(INDEX(Lestur!$A$2:$BG$51695,MATCH($B$5&amp;"*s.23*"&amp;IF($B$3=Item!$AP$2,Item!$AO$2,IF($B$3=Item!$AP$3,Item!AO3,$B$3))&amp;$B22,Lestur!$A$2:$A$53022&amp;Lestur!$C$2:$C$53022&amp;Lestur!$B$2:$B$53022&amp;Lestur!$E$2:$E$53022,0),MATCH(F$10,Lestur!$A$1:$BG$1,0)),"")</f>
        <v>0</v>
      </c>
      <c r="G22" s="52">
        <f t="array" ref="G22">IFERROR(INDEX(Lestur!$A$2:$BG$51695,MATCH($B$5&amp;"*s.23*"&amp;IF($B$3=Item!$AP$2,Item!$AO$2,IF($B$3=Item!$AP$3,Item!AO3,$B$3))&amp;$B22,Lestur!$A$2:$A$53022&amp;Lestur!$C$2:$C$53022&amp;Lestur!$B$2:$B$53022&amp;Lestur!$E$2:$E$53022,0),MATCH(G$10,Lestur!$A$1:$BG$1,0)),"")</f>
        <v>0</v>
      </c>
      <c r="H22" s="76"/>
    </row>
    <row r="23" spans="1:8" ht="45" x14ac:dyDescent="0.25">
      <c r="A23" s="97" t="str">
        <f>IF(Efnisyfirlit!$E$2="Íslenska",Item!O16,Item!N16)</f>
        <v>Eiginfjárliðir úr efnahagsreikningi sem teljast ekki til afstemmingarliða og uppfylla ekki skilyrði um að teljast til gjaldþols</v>
      </c>
      <c r="B23" s="97"/>
      <c r="C23" s="60"/>
      <c r="D23" s="60"/>
      <c r="E23" s="60"/>
      <c r="F23" s="60"/>
      <c r="G23" s="60"/>
      <c r="H23" s="76"/>
    </row>
    <row r="24" spans="1:8" ht="45" x14ac:dyDescent="0.25">
      <c r="A24" s="97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97" t="s">
        <v>63</v>
      </c>
      <c r="C24" s="52">
        <f t="array" ref="C24">IFERROR(INDEX(Lestur!$A$2:$BG$51695,MATCH($B$5&amp;"*s.23*"&amp;IF($B$3=Item!$AP$2,Item!$AO$2,IF($B$3=Item!$AP$3,Item!AO3,$B$3))&amp;$B24,Lestur!$A$2:$A$53022&amp;Lestur!$C$2:$C$53022&amp;Lestur!$B$2:$B$53022&amp;Lestur!$E$2:$E$53022,0),MATCH(C$10,Lestur!$A$1:$BG$1,0)),"")</f>
        <v>0</v>
      </c>
      <c r="D24" s="60"/>
      <c r="E24" s="60"/>
      <c r="F24" s="60"/>
      <c r="G24" s="60"/>
      <c r="H24" s="76"/>
    </row>
    <row r="25" spans="1:8" x14ac:dyDescent="0.25">
      <c r="A25" s="97" t="str">
        <f>IF(Efnisyfirlit!$E$2="Íslenska",Item!O18,Item!N18)</f>
        <v>Frádráttarliðir</v>
      </c>
      <c r="B25" s="97"/>
      <c r="C25" s="60"/>
      <c r="D25" s="60"/>
      <c r="E25" s="60"/>
      <c r="F25" s="60"/>
      <c r="G25" s="60"/>
      <c r="H25" s="76"/>
    </row>
    <row r="26" spans="1:8" x14ac:dyDescent="0.25">
      <c r="A26" s="97" t="str">
        <f>IF(Efnisyfirlit!$E$2="Íslenska",Item!O19,Item!N19)</f>
        <v xml:space="preserve">    Frádráttur vegna hlutdeildar í fjármálafyrirtæki</v>
      </c>
      <c r="B26" s="97" t="s">
        <v>62</v>
      </c>
      <c r="C26" s="73">
        <f t="array" ref="C26">IFERROR(INDEX(Lestur!$A$2:$BG$51695,MATCH($B$5&amp;"*s.23*"&amp;IF($B$3=Item!$AP$2,Item!$AO$2,IF($B$3=Item!$AP$3,Item!AO3,$B$3))&amp;$B26,Lestur!$A$2:$A$53022&amp;Lestur!$C$2:$C$53022&amp;Lestur!$B$2:$B$53022&amp;Lestur!$E$2:$E$53022,0),MATCH(C$10,Lestur!$A$1:$BG$1,0)),"")</f>
        <v>0</v>
      </c>
      <c r="D26" s="52">
        <f t="array" ref="D26">IFERROR(INDEX(Lestur!$A$2:$BG$51695,MATCH($B$5&amp;"*s.23*"&amp;IF($B$3=Item!$AP$2,Item!$AO$2,IF($B$3=Item!$AP$3,Item!AO3,$B$3))&amp;$B26,Lestur!$A$2:$A$53022&amp;Lestur!$C$2:$C$53022&amp;Lestur!$B$2:$B$53022&amp;Lestur!$E$2:$E$53022,0),MATCH(D$10,Lestur!$A$1:$BG$1,0)),"")</f>
        <v>0</v>
      </c>
      <c r="E26" s="52">
        <f t="array" ref="E26">IFERROR(INDEX(Lestur!$A$2:$BG$51695,MATCH($B$5&amp;"*s.23*"&amp;IF($B$3=Item!$AP$2,Item!$AO$2,IF($B$3=Item!$AP$3,Item!AO3,$B$3))&amp;$B26,Lestur!$A$2:$A$53022&amp;Lestur!$C$2:$C$53022&amp;Lestur!$B$2:$B$53022&amp;Lestur!$E$2:$E$53022,0),MATCH(E$10,Lestur!$A$1:$BG$1,0)),"")</f>
        <v>0</v>
      </c>
      <c r="F26" s="52">
        <f t="array" ref="F26">IFERROR(INDEX(Lestur!$A$2:$BG$51695,MATCH($B$5&amp;"*s.23*"&amp;IF($B$3=Item!$AP$2,Item!$AO$2,IF($B$3=Item!$AP$3,Item!AO3,$B$3))&amp;$B26,Lestur!$A$2:$A$53022&amp;Lestur!$C$2:$C$53022&amp;Lestur!$B$2:$B$53022&amp;Lestur!$E$2:$E$53022,0),MATCH(F$10,Lestur!$A$1:$BG$1,0)),"")</f>
        <v>0</v>
      </c>
      <c r="G26" s="52">
        <f t="array" ref="G26">IFERROR(INDEX(Lestur!$A$2:$BG$51695,MATCH($B$5&amp;"*s.23*"&amp;IF($B$3=Item!$AP$2,Item!$AO$2,IF($B$3=Item!$AP$3,Item!AO3,$B$3))&amp;$B26,Lestur!$A$2:$A$53022&amp;Lestur!$C$2:$C$53022&amp;Lestur!$B$2:$B$53022&amp;Lestur!$E$2:$E$53022,0),MATCH(G$10,Lestur!$A$1:$BG$1,0)),"")</f>
        <v>0</v>
      </c>
      <c r="H26" s="76"/>
    </row>
    <row r="27" spans="1:8" x14ac:dyDescent="0.25">
      <c r="A27" s="97" t="str">
        <f>IF(Efnisyfirlit!$E$2="Íslenska",Item!O20,Item!N20)</f>
        <v>Samtals kjarnagjaldþol að frádregnum frádráttarliðum</v>
      </c>
      <c r="B27" s="97" t="s">
        <v>258</v>
      </c>
      <c r="C27" s="73">
        <f t="array" ref="C27">IFERROR(INDEX(Lestur!$A$2:$BG$51695,MATCH($B$5&amp;"*s.23*"&amp;IF($B$3=Item!$AP$2,Item!$AO$2,IF($B$3=Item!$AP$3,Item!AO3,$B$3))&amp;$B27,Lestur!$A$2:$A$53022&amp;Lestur!$C$2:$C$53022&amp;Lestur!$B$2:$B$53022&amp;Lestur!$E$2:$E$53022,0),MATCH(C$10,Lestur!$A$1:$BG$1,0)),"")</f>
        <v>55356120782.489998</v>
      </c>
      <c r="D27" s="73">
        <f t="array" ref="D27">IFERROR(INDEX(Lestur!$A$2:$BG$51695,MATCH($B$5&amp;"*s.23*"&amp;IF($B$3=Item!$AP$2,Item!$AO$2,IF($B$3=Item!$AP$3,Item!AO3,$B$3))&amp;$B27,Lestur!$A$2:$A$53022&amp;Lestur!$C$2:$C$53022&amp;Lestur!$B$2:$B$53022&amp;Lestur!$E$2:$E$53022,0),MATCH(D$10,Lestur!$A$1:$BG$1,0)),"")</f>
        <v>50167397966.489998</v>
      </c>
      <c r="E27" s="73">
        <f t="array" ref="E27">IFERROR(INDEX(Lestur!$A$2:$BG$51695,MATCH($B$5&amp;"*s.23*"&amp;IF($B$3=Item!$AP$2,Item!$AO$2,IF($B$3=Item!$AP$3,Item!AO3,$B$3))&amp;$B27,Lestur!$A$2:$A$53022&amp;Lestur!$C$2:$C$53022&amp;Lestur!$B$2:$B$53022&amp;Lestur!$E$2:$E$53022,0),MATCH(E$10,Lestur!$A$1:$BG$1,0)),"")</f>
        <v>0</v>
      </c>
      <c r="F27" s="73">
        <f t="array" ref="F27">IFERROR(INDEX(Lestur!$A$2:$BG$51695,MATCH($B$5&amp;"*s.23*"&amp;IF($B$3=Item!$AP$2,Item!$AO$2,IF($B$3=Item!$AP$3,Item!AO3,$B$3))&amp;$B27,Lestur!$A$2:$A$53022&amp;Lestur!$C$2:$C$53022&amp;Lestur!$B$2:$B$53022&amp;Lestur!$E$2:$E$53022,0),MATCH(F$10,Lestur!$A$1:$BG$1,0)),"")</f>
        <v>4982317467</v>
      </c>
      <c r="G27" s="73">
        <f t="array" ref="G27">IFERROR(INDEX(Lestur!$A$2:$BG$51695,MATCH($B$5&amp;"*s.23*"&amp;IF($B$3=Item!$AP$2,Item!$AO$2,IF($B$3=Item!$AP$3,Item!AO3,$B$3))&amp;$B27,Lestur!$A$2:$A$53022&amp;Lestur!$C$2:$C$53022&amp;Lestur!$B$2:$B$53022&amp;Lestur!$E$2:$E$53022,0),MATCH(G$10,Lestur!$A$1:$BG$1,0)),"")</f>
        <v>206405349</v>
      </c>
      <c r="H27" s="76"/>
    </row>
    <row r="28" spans="1:8" x14ac:dyDescent="0.25">
      <c r="A28" s="97" t="str">
        <f>IF(Efnisyfirlit!$E$2="Íslenska",Item!O21,Item!N21)</f>
        <v>Stuðningsgjaldþol</v>
      </c>
      <c r="B28" s="97"/>
      <c r="C28" s="60"/>
      <c r="D28" s="60"/>
      <c r="E28" s="60"/>
      <c r="F28" s="60"/>
      <c r="G28" s="60"/>
      <c r="H28" s="76"/>
    </row>
    <row r="29" spans="1:8" x14ac:dyDescent="0.25">
      <c r="A29" s="97" t="str">
        <f>IF(Efnisyfirlit!$E$2="Íslenska",Item!O22,Item!N22)</f>
        <v xml:space="preserve">    Óinnborgað hlutafé sem hægt er að kalla inn eftir þörfum</v>
      </c>
      <c r="B29" s="97" t="s">
        <v>60</v>
      </c>
      <c r="C29" s="73">
        <f t="array" ref="C29">IFERROR(INDEX(Lestur!$A$2:$BG$51695,MATCH($B$5&amp;"*s.23*"&amp;IF($B$3=Item!$AP$2,Item!$AO$2,IF($B$3=Item!$AP$3,Item!AO3,$B$3))&amp;$B29,Lestur!$A$2:$A$53022&amp;Lestur!$C$2:$C$53022&amp;Lestur!$B$2:$B$53022&amp;Lestur!$E$2:$E$53022,0),MATCH(C$10,Lestur!$A$1:$BG$1,0)),"")</f>
        <v>0</v>
      </c>
      <c r="D29" s="60"/>
      <c r="E29" s="60"/>
      <c r="F29" s="52">
        <f t="array" ref="F29">IFERROR(INDEX(Lestur!$A$2:$BG$51695,MATCH($B$5&amp;"*s.23*"&amp;IF($B$3=Item!$AP$2,Item!$AO$2,IF($B$3=Item!$AP$3,Item!AO3,$B$3))&amp;$B29,Lestur!$A$2:$A$53022&amp;Lestur!$C$2:$C$53022&amp;Lestur!$B$2:$B$53022&amp;Lestur!$E$2:$E$53022,0),MATCH(F$10,Lestur!$A$1:$BG$1,0)),"")</f>
        <v>0</v>
      </c>
      <c r="G29" s="60"/>
      <c r="H29" s="76"/>
    </row>
    <row r="30" spans="1:8" ht="30" x14ac:dyDescent="0.25">
      <c r="A30" s="97" t="str">
        <f>IF(Efnisyfirlit!$E$2="Íslenska",Item!O23,Item!N23)</f>
        <v xml:space="preserve">    Óinnborgað stofnfé og framlög eiganda í gagnkvæmu vátryggingafélagi</v>
      </c>
      <c r="B30" s="97" t="s">
        <v>59</v>
      </c>
      <c r="C30" s="73">
        <f t="array" ref="C30">IFERROR(INDEX(Lestur!$A$2:$BG$51695,MATCH($B$5&amp;"*s.23*"&amp;IF($B$3=Item!$AP$2,Item!$AO$2,IF($B$3=Item!$AP$3,Item!AO3,$B$3))&amp;$B30,Lestur!$A$2:$A$53022&amp;Lestur!$C$2:$C$53022&amp;Lestur!$B$2:$B$53022&amp;Lestur!$E$2:$E$53022,0),MATCH(C$10,Lestur!$A$1:$BG$1,0)),"")</f>
        <v>0</v>
      </c>
      <c r="D30" s="60"/>
      <c r="E30" s="60"/>
      <c r="F30" s="52">
        <f t="array" ref="F30">IFERROR(INDEX(Lestur!$A$2:$BG$51695,MATCH($B$5&amp;"*s.23*"&amp;IF($B$3=Item!$AP$2,Item!$AO$2,IF($B$3=Item!$AP$3,Item!AO3,$B$3))&amp;$B30,Lestur!$A$2:$A$53022&amp;Lestur!$C$2:$C$53022&amp;Lestur!$B$2:$B$53022&amp;Lestur!$E$2:$E$53022,0),MATCH(F$10,Lestur!$A$1:$BG$1,0)),"")</f>
        <v>0</v>
      </c>
      <c r="G30" s="60"/>
      <c r="H30" s="76"/>
    </row>
    <row r="31" spans="1:8" ht="30" x14ac:dyDescent="0.25">
      <c r="A31" s="97" t="str">
        <f>IF(Efnisyfirlit!$E$2="Íslenska",Item!O24,Item!N24)</f>
        <v xml:space="preserve">    Óinnborgað forgangshlutafé sem hægt er að kalla inn eftir þörfum</v>
      </c>
      <c r="B31" s="97" t="s">
        <v>58</v>
      </c>
      <c r="C31" s="73">
        <f t="array" ref="C31">IFERROR(INDEX(Lestur!$A$2:$BG$51695,MATCH($B$5&amp;"*s.23*"&amp;IF($B$3=Item!$AP$2,Item!$AO$2,IF($B$3=Item!$AP$3,Item!AO3,$B$3))&amp;$B31,Lestur!$A$2:$A$53022&amp;Lestur!$C$2:$C$53022&amp;Lestur!$B$2:$B$53022&amp;Lestur!$E$2:$E$53022,0),MATCH(C$10,Lestur!$A$1:$BG$1,0)),"")</f>
        <v>0</v>
      </c>
      <c r="D31" s="60"/>
      <c r="E31" s="60"/>
      <c r="F31" s="52">
        <f t="array" ref="F31">IFERROR(INDEX(Lestur!$A$2:$BG$51695,MATCH($B$5&amp;"*s.23*"&amp;IF($B$3=Item!$AP$2,Item!$AO$2,IF($B$3=Item!$AP$3,Item!AO3,$B$3))&amp;$B31,Lestur!$A$2:$A$53022&amp;Lestur!$C$2:$C$53022&amp;Lestur!$B$2:$B$53022&amp;Lestur!$E$2:$E$53022,0),MATCH(F$10,Lestur!$A$1:$BG$1,0)),"")</f>
        <v>0</v>
      </c>
      <c r="G31" s="52">
        <f t="array" ref="G31">IFERROR(INDEX(Lestur!$A$2:$BG$51695,MATCH($B$5&amp;"*s.23*"&amp;IF($B$3=Item!$AP$2,Item!$AO$2,IF($B$3=Item!$AP$3,Item!AO3,$B$3))&amp;$B31,Lestur!$A$2:$A$53022&amp;Lestur!$C$2:$C$53022&amp;Lestur!$B$2:$B$53022&amp;Lestur!$E$2:$E$53022,0),MATCH(G$10,Lestur!$A$1:$BG$1,0)),"")</f>
        <v>0</v>
      </c>
      <c r="H31" s="76"/>
    </row>
    <row r="32" spans="1:8" ht="30" x14ac:dyDescent="0.25">
      <c r="A32" s="97" t="str">
        <f>IF(Efnisyfirlit!$E$2="Íslenska",Item!O25,Item!N25)</f>
        <v xml:space="preserve">    Lagalega bindandi skuldbinding til að ganga í áskrift og borga fyrir víkjandi skuldbindingar eftir þörfum</v>
      </c>
      <c r="B32" s="97" t="s">
        <v>57</v>
      </c>
      <c r="C32" s="73">
        <f t="array" ref="C32">IFERROR(INDEX(Lestur!$A$2:$BG$51695,MATCH($B$5&amp;"*s.23*"&amp;IF($B$3=Item!$AP$2,Item!$AO$2,IF($B$3=Item!$AP$3,Item!AO3,$B$3))&amp;$B32,Lestur!$A$2:$A$53022&amp;Lestur!$C$2:$C$53022&amp;Lestur!$B$2:$B$53022&amp;Lestur!$E$2:$E$53022,0),MATCH(C$10,Lestur!$A$1:$BG$1,0)),"")</f>
        <v>0</v>
      </c>
      <c r="D32" s="60"/>
      <c r="E32" s="60"/>
      <c r="F32" s="52">
        <f t="array" ref="F32">IFERROR(INDEX(Lestur!$A$2:$BG$51695,MATCH($B$5&amp;"*s.23*"&amp;IF($B$3=Item!$AP$2,Item!$AO$2,IF($B$3=Item!$AP$3,Item!AO3,$B$3))&amp;$B32,Lestur!$A$2:$A$53022&amp;Lestur!$C$2:$C$53022&amp;Lestur!$B$2:$B$53022&amp;Lestur!$E$2:$E$53022,0),MATCH(F$10,Lestur!$A$1:$BG$1,0)),"")</f>
        <v>0</v>
      </c>
      <c r="G32" s="52">
        <f t="array" ref="G32">IFERROR(INDEX(Lestur!$A$2:$BG$51695,MATCH($B$5&amp;"*s.23*"&amp;IF($B$3=Item!$AP$2,Item!$AO$2,IF($B$3=Item!$AP$3,Item!AO3,$B$3))&amp;$B32,Lestur!$A$2:$A$53022&amp;Lestur!$C$2:$C$53022&amp;Lestur!$B$2:$B$53022&amp;Lestur!$E$2:$E$53022,0),MATCH(G$10,Lestur!$A$1:$BG$1,0)),"")</f>
        <v>0</v>
      </c>
      <c r="H32" s="76"/>
    </row>
    <row r="33" spans="1:8" ht="30" x14ac:dyDescent="0.25">
      <c r="A33" s="97" t="str">
        <f>IF(Efnisyfirlit!$E$2="Íslenska",Item!O26,Item!N26)</f>
        <v xml:space="preserve">    Loforð um lánveitingu og ábyrgðir samkvæmt b. lið 2. mgr. 90 gr. laga nr. 100/2016</v>
      </c>
      <c r="B33" s="97" t="s">
        <v>56</v>
      </c>
      <c r="C33" s="73">
        <f t="array" ref="C33">IFERROR(INDEX(Lestur!$A$2:$BG$51695,MATCH($B$5&amp;"*s.23*"&amp;IF($B$3=Item!$AP$2,Item!$AO$2,IF($B$3=Item!$AP$3,Item!AO3,$B$3))&amp;$B33,Lestur!$A$2:$A$53022&amp;Lestur!$C$2:$C$53022&amp;Lestur!$B$2:$B$53022&amp;Lestur!$E$2:$E$53022,0),MATCH(C$10,Lestur!$A$1:$BG$1,0)),"")</f>
        <v>0</v>
      </c>
      <c r="D33" s="60"/>
      <c r="E33" s="60"/>
      <c r="F33" s="52">
        <f t="array" ref="F33">IFERROR(INDEX(Lestur!$A$2:$BG$51695,MATCH($B$5&amp;"*s.23*"&amp;IF($B$3=Item!$AP$2,Item!$AO$2,IF($B$3=Item!$AP$3,Item!AO3,$B$3))&amp;$B33,Lestur!$A$2:$A$53022&amp;Lestur!$C$2:$C$53022&amp;Lestur!$B$2:$B$53022&amp;Lestur!$E$2:$E$53022,0),MATCH(F$10,Lestur!$A$1:$BG$1,0)),"")</f>
        <v>0</v>
      </c>
      <c r="G33" s="60"/>
      <c r="H33" s="76"/>
    </row>
    <row r="34" spans="1:8" ht="30" x14ac:dyDescent="0.25">
      <c r="A34" s="97" t="str">
        <f>IF(Efnisyfirlit!$E$2="Íslenska",Item!O27,Item!N27)</f>
        <v xml:space="preserve">    Loforð um lánveitingu og ábyrgðir sem falla ekki undir b. lið 2. mgr. 90 gr. Laga nr. 100/2016</v>
      </c>
      <c r="B34" s="97" t="s">
        <v>259</v>
      </c>
      <c r="C34" s="73">
        <f t="array" ref="C34">IFERROR(INDEX(Lestur!$A$2:$BG$51695,MATCH($B$5&amp;"*s.23*"&amp;IF($B$3=Item!$AP$2,Item!$AO$2,IF($B$3=Item!$AP$3,Item!AO3,$B$3))&amp;$B34,Lestur!$A$2:$A$53022&amp;Lestur!$C$2:$C$53022&amp;Lestur!$B$2:$B$53022&amp;Lestur!$E$2:$E$53022,0),MATCH(C$10,Lestur!$A$1:$BG$1,0)),"")</f>
        <v>0</v>
      </c>
      <c r="D34" s="60"/>
      <c r="E34" s="60"/>
      <c r="F34" s="52">
        <f t="array" ref="F34">IFERROR(INDEX(Lestur!$A$2:$BG$51695,MATCH($B$5&amp;"*s.23*"&amp;IF($B$3=Item!$AP$2,Item!$AO$2,IF($B$3=Item!$AP$3,Item!AO3,$B$3))&amp;$B34,Lestur!$A$2:$A$53022&amp;Lestur!$C$2:$C$53022&amp;Lestur!$B$2:$B$53022&amp;Lestur!$E$2:$E$53022,0),MATCH(F$10,Lestur!$A$1:$BG$1,0)),"")</f>
        <v>0</v>
      </c>
      <c r="G34" s="52">
        <f t="array" ref="G34">IFERROR(INDEX(Lestur!$A$2:$BG$51695,MATCH($B$5&amp;"*s.23*"&amp;IF($B$3=Item!$AP$2,Item!$AO$2,IF($B$3=Item!$AP$3,Item!AO3,$B$3))&amp;$B34,Lestur!$A$2:$A$53022&amp;Lestur!$C$2:$C$53022&amp;Lestur!$B$2:$B$53022&amp;Lestur!$E$2:$E$53022,0),MATCH(G$10,Lestur!$A$1:$BG$1,0)),"")</f>
        <v>0</v>
      </c>
      <c r="H34" s="76"/>
    </row>
    <row r="35" spans="1:8" ht="30" hidden="1" x14ac:dyDescent="0.25">
      <c r="A35" s="97" t="str">
        <f>IF(Efnisyfirlit!$E$2="Íslenska",Item!O28,Item!N28)</f>
        <v xml:space="preserve">    Supplementary members calls under first subparagraph of Article 96(3) of the Directive 2009/138/EC</v>
      </c>
      <c r="B35" s="97" t="s">
        <v>260</v>
      </c>
      <c r="C35" s="73">
        <f t="array" ref="C35">IFERROR(INDEX(Lestur!$A$2:$BG$51695,MATCH($B$5&amp;"*s.23*"&amp;IF($B$3=Item!$AP$2,Item!$AO$2,IF($B$3=Item!$AP$3,Item!AO3,$B$3))&amp;$B35,Lestur!$A$2:$A$53022&amp;Lestur!$C$2:$C$53022&amp;Lestur!$B$2:$B$53022&amp;Lestur!$E$2:$E$53022,0),MATCH(C$10,Lestur!$A$1:$BG$1,0)),"")</f>
        <v>0</v>
      </c>
      <c r="D35" s="60"/>
      <c r="E35" s="60"/>
      <c r="F35" s="52">
        <f t="array" ref="F35">IFERROR(INDEX(Lestur!$A$2:$BG$51695,MATCH($B$5&amp;"*s.23*"&amp;IF($B$3=Item!$AP$2,Item!$AO$2,IF($B$3=Item!$AP$3,Item!AO3,$B$3))&amp;$B35,Lestur!$A$2:$A$53022&amp;Lestur!$C$2:$C$53022&amp;Lestur!$B$2:$B$53022&amp;Lestur!$E$2:$E$53022,0),MATCH(F$10,Lestur!$A$1:$BG$1,0)),"")</f>
        <v>0</v>
      </c>
      <c r="G35" s="60"/>
      <c r="H35" s="76"/>
    </row>
    <row r="36" spans="1:8" ht="30" hidden="1" x14ac:dyDescent="0.25">
      <c r="A36" s="97" t="str">
        <f>IF(Efnisyfirlit!$E$2="Íslenska",Item!O29,Item!N29)</f>
        <v xml:space="preserve">    Supplementary members calls - other than under first subparagraph of Article 96(3) of the Directive 2009/138/EC</v>
      </c>
      <c r="B36" s="97" t="s">
        <v>261</v>
      </c>
      <c r="C36" s="73">
        <f t="array" ref="C36">IFERROR(INDEX(Lestur!$A$2:$BG$51695,MATCH($B$5&amp;"*s.23*"&amp;IF($B$3=Item!$AP$2,Item!$AO$2,IF($B$3=Item!$AP$3,Item!AO3,$B$3))&amp;$B36,Lestur!$A$2:$A$53022&amp;Lestur!$C$2:$C$53022&amp;Lestur!$B$2:$B$53022&amp;Lestur!$E$2:$E$53022,0),MATCH(C$10,Lestur!$A$1:$BG$1,0)),"")</f>
        <v>0</v>
      </c>
      <c r="D36" s="60"/>
      <c r="E36" s="60"/>
      <c r="F36" s="52">
        <f t="array" ref="F36">IFERROR(INDEX(Lestur!$A$2:$BG$51695,MATCH($B$5&amp;"*s.23*"&amp;IF($B$3=Item!$AP$2,Item!$AO$2,IF($B$3=Item!$AP$3,Item!AO3,$B$3))&amp;$B36,Lestur!$A$2:$A$53022&amp;Lestur!$C$2:$C$53022&amp;Lestur!$B$2:$B$53022&amp;Lestur!$E$2:$E$53022,0),MATCH(F$10,Lestur!$A$1:$BG$1,0)),"")</f>
        <v>0</v>
      </c>
      <c r="G36" s="52">
        <f t="array" ref="G36">IFERROR(INDEX(Lestur!$A$2:$BG$51695,MATCH($B$5&amp;"*s.23*"&amp;IF($B$3=Item!$AP$2,Item!$AO$2,IF($B$3=Item!$AP$3,Item!AO3,$B$3))&amp;$B36,Lestur!$A$2:$A$53022&amp;Lestur!$C$2:$C$53022&amp;Lestur!$B$2:$B$53022&amp;Lestur!$E$2:$E$53022,0),MATCH(G$10,Lestur!$A$1:$BG$1,0)),"")</f>
        <v>0</v>
      </c>
      <c r="H36" s="76"/>
    </row>
    <row r="37" spans="1:8" x14ac:dyDescent="0.25">
      <c r="A37" s="97" t="str">
        <f>IF(Efnisyfirlit!$E$2="Íslenska",Item!O30,Item!N30)</f>
        <v xml:space="preserve">   Aðrir stuðningsgjaldþolsliðir</v>
      </c>
      <c r="B37" s="97" t="s">
        <v>263</v>
      </c>
      <c r="C37" s="73">
        <f t="array" ref="C37">IFERROR(INDEX(Lestur!$A$2:$BG$51695,MATCH($B$5&amp;"*s.23*"&amp;IF($B$3=Item!$AP$2,Item!$AO$2,IF($B$3=Item!$AP$3,Item!AO3,$B$3))&amp;$B37,Lestur!$A$2:$A$53022&amp;Lestur!$C$2:$C$53022&amp;Lestur!$B$2:$B$53022&amp;Lestur!$E$2:$E$53022,0),MATCH(C$10,Lestur!$A$1:$BG$1,0)),"")</f>
        <v>0</v>
      </c>
      <c r="D37" s="60"/>
      <c r="E37" s="60"/>
      <c r="F37" s="52">
        <f t="array" ref="F37">IFERROR(INDEX(Lestur!$A$2:$BG$51695,MATCH($B$5&amp;"*s.23*"&amp;IF($B$3=Item!$AP$2,Item!$AO$2,IF($B$3=Item!$AP$3,Item!AO3,$B$3))&amp;$B37,Lestur!$A$2:$A$53022&amp;Lestur!$C$2:$C$53022&amp;Lestur!$B$2:$B$53022&amp;Lestur!$E$2:$E$53022,0),MATCH(F$10,Lestur!$A$1:$BG$1,0)),"")</f>
        <v>0</v>
      </c>
      <c r="G37" s="52">
        <f t="array" ref="G37">IFERROR(INDEX(Lestur!$A$2:$BG$51695,MATCH($B$5&amp;"*s.23*"&amp;IF($B$3=Item!$AP$2,Item!$AO$2,IF($B$3=Item!$AP$3,Item!AO3,$B$3))&amp;$B37,Lestur!$A$2:$A$53022&amp;Lestur!$C$2:$C$53022&amp;Lestur!$B$2:$B$53022&amp;Lestur!$E$2:$E$53022,0),MATCH(G$10,Lestur!$A$1:$BG$1,0)),"")</f>
        <v>0</v>
      </c>
      <c r="H37" s="76"/>
    </row>
    <row r="38" spans="1:8" x14ac:dyDescent="0.25">
      <c r="A38" s="97" t="str">
        <f>IF(Efnisyfirlit!$E$2="Íslenska",Item!O31,Item!N31)</f>
        <v>Stuðningsgjaldþol samtals</v>
      </c>
      <c r="B38" s="97" t="s">
        <v>55</v>
      </c>
      <c r="C38" s="73">
        <f t="array" ref="C38">IFERROR(INDEX(Lestur!$A$2:$BG$51695,MATCH($B$5&amp;"*s.23*"&amp;IF($B$3=Item!$AP$2,Item!$AO$2,IF($B$3=Item!$AP$3,Item!AO3,$B$3))&amp;$B38,Lestur!$A$2:$A$53022&amp;Lestur!$C$2:$C$53022&amp;Lestur!$B$2:$B$53022&amp;Lestur!$E$2:$E$53022,0),MATCH(C$10,Lestur!$A$1:$BG$1,0)),"")</f>
        <v>0</v>
      </c>
      <c r="D38" s="60"/>
      <c r="E38" s="60"/>
      <c r="F38" s="73">
        <f t="array" ref="F38">IFERROR(INDEX(Lestur!$A$2:$BG$51695,MATCH($B$5&amp;"*s.23*"&amp;IF($B$3=Item!$AP$2,Item!$AO$2,IF($B$3=Item!$AP$3,Item!AO3,$B$3))&amp;$B38,Lestur!$A$2:$A$53022&amp;Lestur!$C$2:$C$53022&amp;Lestur!$B$2:$B$53022&amp;Lestur!$E$2:$E$53022,0),MATCH(F$10,Lestur!$A$1:$BG$1,0)),"")</f>
        <v>0</v>
      </c>
      <c r="G38" s="73">
        <f t="array" ref="G38">IFERROR(INDEX(Lestur!$A$2:$BG$51695,MATCH($B$5&amp;"*s.23*"&amp;IF($B$3=Item!$AP$2,Item!$AO$2,IF($B$3=Item!$AP$3,Item!AO3,$B$3))&amp;$B38,Lestur!$A$2:$A$53022&amp;Lestur!$C$2:$C$53022&amp;Lestur!$B$2:$B$53022&amp;Lestur!$E$2:$E$53022,0),MATCH(G$10,Lestur!$A$1:$BG$1,0)),"")</f>
        <v>0</v>
      </c>
      <c r="H38" s="76"/>
    </row>
    <row r="39" spans="1:8" x14ac:dyDescent="0.25">
      <c r="A39" s="97" t="str">
        <f>IF(Efnisyfirlit!$E$2="Íslenska",Item!O32,Item!N32)</f>
        <v>Tiltækir og viðurkenndir gjaldþolsliðir</v>
      </c>
      <c r="B39" s="97"/>
      <c r="C39" s="60"/>
      <c r="D39" s="60"/>
      <c r="E39" s="60"/>
      <c r="F39" s="60"/>
      <c r="G39" s="60"/>
      <c r="H39" s="76"/>
    </row>
    <row r="40" spans="1:8" x14ac:dyDescent="0.25">
      <c r="A40" s="97" t="str">
        <f>IF(Efnisyfirlit!$E$2="Íslenska",Item!O33,Item!N33)</f>
        <v xml:space="preserve">    Tiltækir gjaldþolsliðir til að mæta gjaldþolskröfu</v>
      </c>
      <c r="B40" s="97" t="s">
        <v>50</v>
      </c>
      <c r="C40" s="73">
        <f t="array" ref="C40">IFERROR(INDEX(Lestur!$A$2:$BG$51695,MATCH($B$5&amp;"*s.23*"&amp;IF($B$3=Item!$AP$2,Item!$AO$2,IF($B$3=Item!$AP$3,Item!AO3,$B$3))&amp;$B40,Lestur!$A$2:$A$53022&amp;Lestur!$C$2:$C$53022&amp;Lestur!$B$2:$B$53022&amp;Lestur!$E$2:$E$53022,0),MATCH(C$10,Lestur!$A$1:$BG$1,0)),"")</f>
        <v>55356120782.489998</v>
      </c>
      <c r="D40" s="73">
        <f t="array" ref="D40">IFERROR(INDEX(Lestur!$A$2:$BG$51695,MATCH($B$5&amp;"*s.23*"&amp;IF($B$3=Item!$AP$2,Item!$AO$2,IF($B$3=Item!$AP$3,Item!AO3,$B$3))&amp;$B40,Lestur!$A$2:$A$53022&amp;Lestur!$C$2:$C$53022&amp;Lestur!$B$2:$B$53022&amp;Lestur!$E$2:$E$53022,0),MATCH(D$10,Lestur!$A$1:$BG$1,0)),"")</f>
        <v>50167397966.489998</v>
      </c>
      <c r="E40" s="73">
        <f t="array" ref="E40">IFERROR(INDEX(Lestur!$A$2:$BG$51695,MATCH($B$5&amp;"*s.23*"&amp;IF($B$3=Item!$AP$2,Item!$AO$2,IF($B$3=Item!$AP$3,Item!AO3,$B$3))&amp;$B40,Lestur!$A$2:$A$53022&amp;Lestur!$C$2:$C$53022&amp;Lestur!$B$2:$B$53022&amp;Lestur!$E$2:$E$53022,0),MATCH(E$10,Lestur!$A$1:$BG$1,0)),"")</f>
        <v>0</v>
      </c>
      <c r="F40" s="73">
        <f t="array" ref="F40">IFERROR(INDEX(Lestur!$A$2:$BG$51695,MATCH($B$5&amp;"*s.23*"&amp;IF($B$3=Item!$AP$2,Item!$AO$2,IF($B$3=Item!$AP$3,Item!AO3,$B$3))&amp;$B40,Lestur!$A$2:$A$53022&amp;Lestur!$C$2:$C$53022&amp;Lestur!$B$2:$B$53022&amp;Lestur!$E$2:$E$53022,0),MATCH(F$10,Lestur!$A$1:$BG$1,0)),"")</f>
        <v>4982317467</v>
      </c>
      <c r="G40" s="73">
        <f t="array" ref="G40">IFERROR(INDEX(Lestur!$A$2:$BG$51695,MATCH($B$5&amp;"*s.23*"&amp;IF($B$3=Item!$AP$2,Item!$AO$2,IF($B$3=Item!$AP$3,Item!AO3,$B$3))&amp;$B40,Lestur!$A$2:$A$53022&amp;Lestur!$C$2:$C$53022&amp;Lestur!$B$2:$B$53022&amp;Lestur!$E$2:$E$53022,0),MATCH(G$10,Lestur!$A$1:$BG$1,0)),"")</f>
        <v>206405349</v>
      </c>
      <c r="H40" s="76"/>
    </row>
    <row r="41" spans="1:8" x14ac:dyDescent="0.25">
      <c r="A41" s="97" t="str">
        <f>IF(Efnisyfirlit!$E$2="Íslenska",Item!O34,Item!N34)</f>
        <v xml:space="preserve">    Tiltækir gjaldþolsliðir til að mæta lágmarksfjármagni</v>
      </c>
      <c r="B41" s="97" t="s">
        <v>264</v>
      </c>
      <c r="C41" s="52">
        <f t="array" ref="C41">IFERROR(INDEX(Lestur!$A$2:$BG$51695,MATCH($B$5&amp;"*s.23*"&amp;IF($B$3=Item!$AP$2,Item!$AO$2,IF($B$3=Item!$AP$3,Item!AO3,$B$3))&amp;$B41,Lestur!$A$2:$A$53022&amp;Lestur!$C$2:$C$53022&amp;Lestur!$B$2:$B$53022&amp;Lestur!$E$2:$E$53022,0),MATCH(C$10,Lestur!$A$1:$BG$1,0)),"")</f>
        <v>55149715433.489998</v>
      </c>
      <c r="D41" s="73">
        <f t="array" ref="D41">IFERROR(INDEX(Lestur!$A$2:$BG$51695,MATCH($B$5&amp;"*s.23*"&amp;IF($B$3=Item!$AP$2,Item!$AO$2,IF($B$3=Item!$AP$3,Item!AO3,$B$3))&amp;$B41,Lestur!$A$2:$A$53022&amp;Lestur!$C$2:$C$53022&amp;Lestur!$B$2:$B$53022&amp;Lestur!$E$2:$E$53022,0),MATCH(D$10,Lestur!$A$1:$BG$1,0)),"")</f>
        <v>50167397966.489998</v>
      </c>
      <c r="E41" s="52">
        <f t="array" ref="E41">IFERROR(INDEX(Lestur!$A$2:$BG$51695,MATCH($B$5&amp;"*s.23*"&amp;IF($B$3=Item!$AP$2,Item!$AO$2,IF($B$3=Item!$AP$3,Item!AO3,$B$3))&amp;$B41,Lestur!$A$2:$A$53022&amp;Lestur!$C$2:$C$53022&amp;Lestur!$B$2:$B$53022&amp;Lestur!$E$2:$E$53022,0),MATCH(E$10,Lestur!$A$1:$BG$1,0)),"")</f>
        <v>0</v>
      </c>
      <c r="F41" s="52">
        <f t="array" ref="F41">IFERROR(INDEX(Lestur!$A$2:$BG$51695,MATCH($B$5&amp;"*s.23*"&amp;IF($B$3=Item!$AP$2,Item!$AO$2,IF($B$3=Item!$AP$3,Item!AO3,$B$3))&amp;$B41,Lestur!$A$2:$A$53022&amp;Lestur!$C$2:$C$53022&amp;Lestur!$B$2:$B$53022&amp;Lestur!$E$2:$E$53022,0),MATCH(F$10,Lestur!$A$1:$BG$1,0)),"")</f>
        <v>4982317467</v>
      </c>
      <c r="G41" s="60"/>
      <c r="H41" s="76"/>
    </row>
    <row r="42" spans="1:8" x14ac:dyDescent="0.25">
      <c r="A42" s="97" t="str">
        <f>IF(Efnisyfirlit!$E$2="Íslenska",Item!O35,Item!N35)</f>
        <v xml:space="preserve">    Viðurkenndir gjaldþolsliðir til að mæta gjaldþolskröfu</v>
      </c>
      <c r="B42" s="97" t="s">
        <v>267</v>
      </c>
      <c r="C42" s="52">
        <f t="array" ref="C42">IFERROR(INDEX(Lestur!$A$2:$BG$51695,MATCH($B$5&amp;"*s.23*"&amp;IF($B$3=Item!$AP$2,Item!$AO$2,IF($B$3=Item!$AP$3,Item!AO3,$B$3))&amp;$B42,Lestur!$A$2:$A$53022&amp;Lestur!$C$2:$C$53022&amp;Lestur!$B$2:$B$53022&amp;Lestur!$E$2:$E$53022,0),MATCH(C$10,Lestur!$A$1:$BG$1,0)),"")</f>
        <v>55356120782.489998</v>
      </c>
      <c r="D42" s="73">
        <f t="array" ref="D42">IFERROR(INDEX(Lestur!$A$2:$BG$51695,MATCH($B$5&amp;"*s.23*"&amp;IF($B$3=Item!$AP$2,Item!$AO$2,IF($B$3=Item!$AP$3,Item!AO3,$B$3))&amp;$B42,Lestur!$A$2:$A$53022&amp;Lestur!$C$2:$C$53022&amp;Lestur!$B$2:$B$53022&amp;Lestur!$E$2:$E$53022,0),MATCH(D$10,Lestur!$A$1:$BG$1,0)),"")</f>
        <v>50167397966.489998</v>
      </c>
      <c r="E42" s="73">
        <f t="array" ref="E42">IFERROR(INDEX(Lestur!$A$2:$BG$51695,MATCH($B$5&amp;"*s.23*"&amp;IF($B$3=Item!$AP$2,Item!$AO$2,IF($B$3=Item!$AP$3,Item!AO3,$B$3))&amp;$B42,Lestur!$A$2:$A$53022&amp;Lestur!$C$2:$C$53022&amp;Lestur!$B$2:$B$53022&amp;Lestur!$E$2:$E$53022,0),MATCH(E$10,Lestur!$A$1:$BG$1,0)),"")</f>
        <v>0</v>
      </c>
      <c r="F42" s="73">
        <f t="array" ref="F42">IFERROR(INDEX(Lestur!$A$2:$BG$51695,MATCH($B$5&amp;"*s.23*"&amp;IF($B$3=Item!$AP$2,Item!$AO$2,IF($B$3=Item!$AP$3,Item!AO3,$B$3))&amp;$B42,Lestur!$A$2:$A$53022&amp;Lestur!$C$2:$C$53022&amp;Lestur!$B$2:$B$53022&amp;Lestur!$E$2:$E$53022,0),MATCH(F$10,Lestur!$A$1:$BG$1,0)),"")</f>
        <v>4982317467</v>
      </c>
      <c r="G42" s="73">
        <f t="array" ref="G42">IFERROR(INDEX(Lestur!$A$2:$BG$51695,MATCH($B$5&amp;"*s.23*"&amp;IF($B$3=Item!$AP$2,Item!$AO$2,IF($B$3=Item!$AP$3,Item!AO3,$B$3))&amp;$B42,Lestur!$A$2:$A$53022&amp;Lestur!$C$2:$C$53022&amp;Lestur!$B$2:$B$53022&amp;Lestur!$E$2:$E$53022,0),MATCH(G$10,Lestur!$A$1:$BG$1,0)),"")</f>
        <v>206405349</v>
      </c>
      <c r="H42" s="76"/>
    </row>
    <row r="43" spans="1:8" x14ac:dyDescent="0.25">
      <c r="A43" s="97" t="str">
        <f>IF(Efnisyfirlit!$E$2="Íslenska",Item!O36,Item!N36)</f>
        <v xml:space="preserve">    Viðurkenndir gjaldþolsliðir til að mæta lágmarksfjármagni</v>
      </c>
      <c r="B43" s="97" t="s">
        <v>37</v>
      </c>
      <c r="C43" s="52">
        <f t="array" ref="C43">IFERROR(INDEX(Lestur!$A$2:$BG$51695,MATCH($B$5&amp;"*s.23*"&amp;IF($B$3=Item!$AP$2,Item!$AO$2,IF($B$3=Item!$AP$3,Item!AO3,$B$3))&amp;$B43,Lestur!$A$2:$A$53022&amp;Lestur!$C$2:$C$53022&amp;Lestur!$B$2:$B$53022&amp;Lestur!$E$2:$E$53022,0),MATCH(C$10,Lestur!$A$1:$BG$1,0)),"")</f>
        <v>51695729432.190002</v>
      </c>
      <c r="D43" s="73">
        <f t="array" ref="D43">IFERROR(INDEX(Lestur!$A$2:$BG$51695,MATCH($B$5&amp;"*s.23*"&amp;IF($B$3=Item!$AP$2,Item!$AO$2,IF($B$3=Item!$AP$3,Item!AO3,$B$3))&amp;$B43,Lestur!$A$2:$A$53022&amp;Lestur!$C$2:$C$53022&amp;Lestur!$B$2:$B$53022&amp;Lestur!$E$2:$E$53022,0),MATCH(D$10,Lestur!$A$1:$BG$1,0)),"")</f>
        <v>50167397966.489998</v>
      </c>
      <c r="E43" s="73">
        <f t="array" ref="E43">IFERROR(INDEX(Lestur!$A$2:$BG$51695,MATCH($B$5&amp;"*s.23*"&amp;IF($B$3=Item!$AP$2,Item!$AO$2,IF($B$3=Item!$AP$3,Item!AO3,$B$3))&amp;$B43,Lestur!$A$2:$A$53022&amp;Lestur!$C$2:$C$53022&amp;Lestur!$B$2:$B$53022&amp;Lestur!$E$2:$E$53022,0),MATCH(E$10,Lestur!$A$1:$BG$1,0)),"")</f>
        <v>0</v>
      </c>
      <c r="F43" s="73">
        <f t="array" ref="F43">IFERROR(INDEX(Lestur!$A$2:$BG$51695,MATCH($B$5&amp;"*s.23*"&amp;IF($B$3=Item!$AP$2,Item!$AO$2,IF($B$3=Item!$AP$3,Item!AO3,$B$3))&amp;$B43,Lestur!$A$2:$A$53022&amp;Lestur!$C$2:$C$53022&amp;Lestur!$B$2:$B$53022&amp;Lestur!$E$2:$E$53022,0),MATCH(F$10,Lestur!$A$1:$BG$1,0)),"")</f>
        <v>1528331465.6900001</v>
      </c>
      <c r="G43" s="60"/>
      <c r="H43" s="76"/>
    </row>
    <row r="44" spans="1:8" x14ac:dyDescent="0.25">
      <c r="A44" s="97" t="str">
        <f>IF(Efnisyfirlit!$E$2="Íslenska",Item!O37,Item!N37)</f>
        <v>Gjaldþolskrafa (SCR)</v>
      </c>
      <c r="B44" s="97" t="s">
        <v>270</v>
      </c>
      <c r="C44" s="52">
        <f t="array" ref="C44">IFERROR(INDEX(Lestur!$A$2:$BG$51695,MATCH($B$5&amp;"*s.23*"&amp;IF($B$3=Item!$AP$2,Item!$AO$2,IF($B$3=Item!$AP$3,Item!AO3,$B$3))&amp;$B44,Lestur!$A$2:$A$53022&amp;Lestur!$C$2:$C$53022&amp;Lestur!$B$2:$B$53022&amp;Lestur!$E$2:$E$53022,0),MATCH(C$10,Lestur!$A$1:$BG$1,0)),"")</f>
        <v>33744967350.889999</v>
      </c>
      <c r="D44" s="60"/>
      <c r="E44" s="60"/>
      <c r="F44" s="60"/>
      <c r="G44" s="60"/>
      <c r="H44" s="76"/>
    </row>
    <row r="45" spans="1:8" x14ac:dyDescent="0.25">
      <c r="A45" s="97" t="str">
        <f>IF(Efnisyfirlit!$E$2="Íslenska",Item!O38,Item!N38)</f>
        <v>Lágmarksfjármagn (MCR)</v>
      </c>
      <c r="B45" s="97" t="s">
        <v>272</v>
      </c>
      <c r="C45" s="52">
        <f t="array" ref="C45">IFERROR(INDEX(Lestur!$A$2:$BG$51695,MATCH($B$5&amp;"*s.23*"&amp;IF($B$3=Item!$AP$2,Item!$AO$2,IF($B$3=Item!$AP$3,Item!AO3,$B$3))&amp;$B45,Lestur!$A$2:$A$53022&amp;Lestur!$C$2:$C$53022&amp;Lestur!$B$2:$B$53022&amp;Lestur!$E$2:$E$53022,0),MATCH(C$10,Lestur!$A$1:$BG$1,0)),"")</f>
        <v>13393663488.08</v>
      </c>
      <c r="D45" s="60"/>
      <c r="E45" s="60"/>
      <c r="F45" s="60"/>
      <c r="G45" s="60"/>
      <c r="H45" s="76"/>
    </row>
    <row r="46" spans="1:8" x14ac:dyDescent="0.25">
      <c r="A46" s="97" t="str">
        <f>IF(Efnisyfirlit!$E$2="Íslenska",Item!O39,Item!N39)</f>
        <v>Gjaldþolshlutfall (SCR)</v>
      </c>
      <c r="B46" s="97" t="s">
        <v>116</v>
      </c>
      <c r="C46" s="98">
        <f>+C42/C44</f>
        <v>1.6404259695047541</v>
      </c>
      <c r="D46" s="60"/>
      <c r="E46" s="60"/>
      <c r="F46" s="60"/>
      <c r="G46" s="60"/>
      <c r="H46" s="76"/>
    </row>
    <row r="47" spans="1:8" x14ac:dyDescent="0.25">
      <c r="A47" s="97" t="str">
        <f>IF(Efnisyfirlit!$E$2="Íslenska",Item!O40,Item!N40)</f>
        <v>Lágmarksfjármagnshlutfall (MCR)</v>
      </c>
      <c r="B47" s="97" t="s">
        <v>118</v>
      </c>
      <c r="C47" s="98">
        <f>+C43/C45</f>
        <v>3.8597154152930457</v>
      </c>
      <c r="D47" s="60"/>
      <c r="E47" s="60"/>
      <c r="F47" s="60"/>
      <c r="G47" s="60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</sheetData>
  <sheetProtection algorithmName="SHA-512" hashValue="9K8gr5Su2I4ROGSsp4oHxMCR+v+s/i0cJHbf/ldx1WrzE1U+5g1bxZv4E7YKjWKMbRgMiMJwLyofng2oVh0kHg==" saltValue="vBoALdfZ3IkULMinyNZ2GQ==" spinCount="100000" sheet="1" objects="1" scenarios="1"/>
  <mergeCells count="4">
    <mergeCell ref="A8:G8"/>
    <mergeCell ref="B3:C3"/>
    <mergeCell ref="B4:C4"/>
    <mergeCell ref="B5:C5"/>
  </mergeCells>
  <dataValidations count="1">
    <dataValidation type="list" allowBlank="1" showInputMessage="1" showErrorMessage="1" sqref="B5:C5">
      <formula1>Date</formula1>
    </dataValidation>
  </dataValidation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Q90"/>
  <sheetViews>
    <sheetView zoomScale="85" zoomScaleNormal="85" workbookViewId="0">
      <selection activeCell="B5" sqref="B5:C5"/>
    </sheetView>
  </sheetViews>
  <sheetFormatPr defaultRowHeight="15" x14ac:dyDescent="0.25"/>
  <cols>
    <col min="1" max="1" width="62.85546875" style="5" bestFit="1" customWidth="1"/>
    <col min="2" max="2" width="64.28515625" style="5" bestFit="1" customWidth="1"/>
    <col min="3" max="3" width="14.5703125" bestFit="1" customWidth="1"/>
    <col min="4" max="4" width="82" style="5" bestFit="1" customWidth="1"/>
    <col min="5" max="5" width="137.42578125" style="5" bestFit="1" customWidth="1"/>
    <col min="6" max="6" width="45.140625" bestFit="1" customWidth="1"/>
    <col min="7" max="7" width="38" style="5" bestFit="1" customWidth="1"/>
    <col min="8" max="8" width="38" style="5" customWidth="1"/>
    <col min="9" max="9" width="34.7109375" style="5" bestFit="1" customWidth="1"/>
    <col min="10" max="10" width="92" style="5" customWidth="1"/>
    <col min="11" max="11" width="72.140625" style="5" bestFit="1" customWidth="1"/>
    <col min="12" max="14" width="72.140625" style="5" customWidth="1"/>
    <col min="15" max="15" width="166.7109375" style="5" bestFit="1" customWidth="1"/>
    <col min="16" max="18" width="34.7109375" style="5" customWidth="1"/>
    <col min="19" max="19" width="25.5703125" bestFit="1" customWidth="1"/>
    <col min="20" max="20" width="26.85546875" bestFit="1" customWidth="1"/>
    <col min="21" max="21" width="31.5703125" bestFit="1" customWidth="1"/>
    <col min="22" max="22" width="30.140625" bestFit="1" customWidth="1"/>
    <col min="23" max="23" width="23.85546875" bestFit="1" customWidth="1"/>
    <col min="24" max="24" width="37.5703125" bestFit="1" customWidth="1"/>
    <col min="25" max="25" width="41.28515625" bestFit="1" customWidth="1"/>
    <col min="26" max="26" width="27.28515625" bestFit="1" customWidth="1"/>
    <col min="27" max="27" width="29.42578125" bestFit="1" customWidth="1"/>
    <col min="28" max="28" width="23.85546875" bestFit="1" customWidth="1"/>
    <col min="29" max="29" width="10.28515625" bestFit="1" customWidth="1"/>
    <col min="30" max="30" width="26.140625" bestFit="1" customWidth="1"/>
    <col min="31" max="31" width="19.7109375" bestFit="1" customWidth="1"/>
    <col min="32" max="32" width="31.28515625" bestFit="1" customWidth="1"/>
    <col min="33" max="33" width="29.7109375" bestFit="1" customWidth="1"/>
    <col min="34" max="34" width="16" bestFit="1" customWidth="1"/>
    <col min="37" max="37" width="33.28515625" bestFit="1" customWidth="1"/>
    <col min="38" max="38" width="36.5703125" bestFit="1" customWidth="1"/>
    <col min="39" max="39" width="23.7109375" bestFit="1" customWidth="1"/>
    <col min="40" max="40" width="22.140625" bestFit="1" customWidth="1"/>
    <col min="41" max="41" width="25.140625" bestFit="1" customWidth="1"/>
  </cols>
  <sheetData>
    <row r="1" spans="1:43" x14ac:dyDescent="0.25">
      <c r="A1" s="5" t="s">
        <v>581</v>
      </c>
      <c r="B1" s="5" t="s">
        <v>580</v>
      </c>
      <c r="C1" s="4" t="s">
        <v>105</v>
      </c>
      <c r="D1" s="4" t="s">
        <v>467</v>
      </c>
      <c r="E1" s="4" t="s">
        <v>468</v>
      </c>
      <c r="F1" s="4" t="s">
        <v>447</v>
      </c>
      <c r="G1" s="4" t="s">
        <v>448</v>
      </c>
      <c r="H1" s="4" t="s">
        <v>449</v>
      </c>
      <c r="I1" s="4" t="s">
        <v>450</v>
      </c>
      <c r="J1" s="4" t="s">
        <v>461</v>
      </c>
      <c r="K1" s="4" t="s">
        <v>462</v>
      </c>
      <c r="L1" s="4" t="s">
        <v>557</v>
      </c>
      <c r="M1" s="4" t="s">
        <v>558</v>
      </c>
      <c r="N1" s="4" t="s">
        <v>636</v>
      </c>
      <c r="O1" s="4" t="s">
        <v>637</v>
      </c>
      <c r="P1" s="4" t="s">
        <v>463</v>
      </c>
      <c r="Q1" s="4" t="s">
        <v>139</v>
      </c>
      <c r="R1" s="4" t="s">
        <v>451</v>
      </c>
      <c r="S1" s="5" t="s">
        <v>2</v>
      </c>
      <c r="T1" s="5" t="s">
        <v>3</v>
      </c>
      <c r="U1" s="5" t="s">
        <v>4</v>
      </c>
      <c r="V1" s="5" t="s">
        <v>5</v>
      </c>
      <c r="W1" s="5" t="s">
        <v>6</v>
      </c>
      <c r="X1" s="5" t="s">
        <v>7</v>
      </c>
      <c r="Y1" s="5" t="s">
        <v>8</v>
      </c>
      <c r="Z1" s="5" t="s">
        <v>9</v>
      </c>
      <c r="AA1" s="5" t="s">
        <v>10</v>
      </c>
      <c r="AB1" s="5" t="s">
        <v>11</v>
      </c>
      <c r="AC1" s="5" t="s">
        <v>12</v>
      </c>
      <c r="AD1" s="5" t="s">
        <v>13</v>
      </c>
      <c r="AE1" s="5" t="s">
        <v>14</v>
      </c>
      <c r="AF1" s="5" t="s">
        <v>15</v>
      </c>
      <c r="AG1" s="5" t="s">
        <v>16</v>
      </c>
      <c r="AH1" s="5" t="s">
        <v>17</v>
      </c>
      <c r="AI1" s="5" t="s">
        <v>19</v>
      </c>
      <c r="AK1" s="4" t="s">
        <v>527</v>
      </c>
      <c r="AL1" s="4" t="s">
        <v>528</v>
      </c>
      <c r="AM1" s="4" t="s">
        <v>750</v>
      </c>
      <c r="AN1" s="4" t="s">
        <v>751</v>
      </c>
      <c r="AO1" s="4" t="s">
        <v>754</v>
      </c>
      <c r="AP1" s="4" t="s">
        <v>755</v>
      </c>
      <c r="AQ1" s="4" t="s">
        <v>758</v>
      </c>
    </row>
    <row r="2" spans="1:43" x14ac:dyDescent="0.25">
      <c r="A2" s="27" t="s">
        <v>582</v>
      </c>
      <c r="B2" s="27" t="s">
        <v>445</v>
      </c>
      <c r="C2" s="28">
        <v>43738</v>
      </c>
      <c r="D2" s="27" t="s">
        <v>163</v>
      </c>
      <c r="E2" s="27" t="s">
        <v>536</v>
      </c>
      <c r="F2" s="29" t="s">
        <v>162</v>
      </c>
      <c r="G2" s="29" t="s">
        <v>537</v>
      </c>
      <c r="H2" s="29" t="s">
        <v>162</v>
      </c>
      <c r="I2" s="29" t="s">
        <v>591</v>
      </c>
      <c r="J2" s="29" t="s">
        <v>593</v>
      </c>
      <c r="K2" s="29" t="s">
        <v>592</v>
      </c>
      <c r="L2" s="29" t="s">
        <v>579</v>
      </c>
      <c r="M2" s="29" t="s">
        <v>589</v>
      </c>
      <c r="N2" s="29" t="s">
        <v>639</v>
      </c>
      <c r="O2" s="29" t="s">
        <v>638</v>
      </c>
      <c r="P2" s="29" t="s">
        <v>463</v>
      </c>
      <c r="Q2" s="29" t="s">
        <v>143</v>
      </c>
      <c r="R2" s="29" t="s">
        <v>452</v>
      </c>
      <c r="S2" s="27" t="s">
        <v>145</v>
      </c>
      <c r="T2" s="27" t="s">
        <v>146</v>
      </c>
      <c r="U2" s="27" t="s">
        <v>147</v>
      </c>
      <c r="V2" s="27" t="s">
        <v>148</v>
      </c>
      <c r="W2" s="27" t="s">
        <v>149</v>
      </c>
      <c r="X2" s="27" t="s">
        <v>150</v>
      </c>
      <c r="Y2" s="27" t="s">
        <v>151</v>
      </c>
      <c r="Z2" s="27" t="s">
        <v>152</v>
      </c>
      <c r="AA2" s="27" t="s">
        <v>153</v>
      </c>
      <c r="AB2" s="27" t="s">
        <v>159</v>
      </c>
      <c r="AC2" s="27" t="s">
        <v>160</v>
      </c>
      <c r="AD2" s="27" t="s">
        <v>158</v>
      </c>
      <c r="AE2" s="27" t="s">
        <v>154</v>
      </c>
      <c r="AF2" s="27" t="s">
        <v>155</v>
      </c>
      <c r="AG2" s="27" t="s">
        <v>156</v>
      </c>
      <c r="AH2" s="27" t="s">
        <v>157</v>
      </c>
      <c r="AI2" s="27" t="s">
        <v>466</v>
      </c>
      <c r="AJ2" s="27"/>
      <c r="AK2" s="27" t="s">
        <v>526</v>
      </c>
      <c r="AL2" s="27" t="s">
        <v>444</v>
      </c>
      <c r="AM2" t="s">
        <v>760</v>
      </c>
      <c r="AN2" s="27" t="s">
        <v>752</v>
      </c>
      <c r="AO2" s="27" t="s">
        <v>488</v>
      </c>
      <c r="AP2" s="27" t="s">
        <v>756</v>
      </c>
      <c r="AQ2" s="27" t="s">
        <v>758</v>
      </c>
    </row>
    <row r="3" spans="1:43" x14ac:dyDescent="0.25">
      <c r="A3" s="27" t="s">
        <v>583</v>
      </c>
      <c r="B3" s="27" t="s">
        <v>435</v>
      </c>
      <c r="C3" s="28">
        <v>43646</v>
      </c>
      <c r="D3" s="27" t="s">
        <v>530</v>
      </c>
      <c r="E3" s="27" t="s">
        <v>531</v>
      </c>
      <c r="F3" s="27" t="s">
        <v>18</v>
      </c>
      <c r="G3" s="27" t="s">
        <v>132</v>
      </c>
      <c r="H3" s="27" t="s">
        <v>18</v>
      </c>
      <c r="I3" s="27" t="s">
        <v>132</v>
      </c>
      <c r="J3" s="27" t="s">
        <v>18</v>
      </c>
      <c r="K3" s="27" t="s">
        <v>132</v>
      </c>
      <c r="L3" s="27" t="s">
        <v>18</v>
      </c>
      <c r="M3" s="27" t="s">
        <v>132</v>
      </c>
      <c r="N3" s="27" t="s">
        <v>18</v>
      </c>
      <c r="O3" s="27" t="s">
        <v>132</v>
      </c>
      <c r="P3" s="29" t="s">
        <v>464</v>
      </c>
      <c r="Q3" s="29" t="s">
        <v>139</v>
      </c>
      <c r="R3" s="29" t="s">
        <v>453</v>
      </c>
      <c r="S3" s="27" t="s">
        <v>102</v>
      </c>
      <c r="T3" s="27" t="s">
        <v>99</v>
      </c>
      <c r="U3" s="27" t="s">
        <v>100</v>
      </c>
      <c r="V3" s="27" t="s">
        <v>97</v>
      </c>
      <c r="W3" s="27" t="s">
        <v>104</v>
      </c>
      <c r="X3" s="27" t="s">
        <v>103</v>
      </c>
      <c r="Y3" s="27" t="s">
        <v>101</v>
      </c>
      <c r="Z3" s="27" t="s">
        <v>98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 t="s">
        <v>423</v>
      </c>
      <c r="AL3" s="27" t="s">
        <v>519</v>
      </c>
      <c r="AM3" t="s">
        <v>105</v>
      </c>
      <c r="AN3" s="27" t="s">
        <v>753</v>
      </c>
      <c r="AO3" s="27" t="s">
        <v>487</v>
      </c>
      <c r="AP3" s="27" t="s">
        <v>757</v>
      </c>
      <c r="AQ3" s="27" t="s">
        <v>759</v>
      </c>
    </row>
    <row r="4" spans="1:43" x14ac:dyDescent="0.25">
      <c r="A4" s="27" t="s">
        <v>584</v>
      </c>
      <c r="B4" s="27" t="s">
        <v>436</v>
      </c>
      <c r="C4" s="28">
        <v>43555</v>
      </c>
      <c r="D4" s="27" t="s">
        <v>18</v>
      </c>
      <c r="E4" s="27" t="s">
        <v>132</v>
      </c>
      <c r="F4" s="27" t="s">
        <v>20</v>
      </c>
      <c r="G4" s="27" t="s">
        <v>768</v>
      </c>
      <c r="H4" s="27" t="s">
        <v>20</v>
      </c>
      <c r="I4" s="27" t="s">
        <v>768</v>
      </c>
      <c r="J4" s="27" t="s">
        <v>295</v>
      </c>
      <c r="K4" s="27" t="s">
        <v>699</v>
      </c>
      <c r="L4" s="27" t="s">
        <v>295</v>
      </c>
      <c r="M4" s="27" t="s">
        <v>559</v>
      </c>
      <c r="N4" s="27" t="s">
        <v>600</v>
      </c>
      <c r="O4" s="27" t="s">
        <v>747</v>
      </c>
      <c r="P4" s="29" t="s">
        <v>464</v>
      </c>
      <c r="Q4" s="29" t="s">
        <v>143</v>
      </c>
      <c r="R4" s="29" t="s">
        <v>697</v>
      </c>
      <c r="S4" s="27" t="s">
        <v>454</v>
      </c>
      <c r="T4" s="27" t="s">
        <v>769</v>
      </c>
      <c r="U4" s="27" t="s">
        <v>455</v>
      </c>
      <c r="V4" s="27" t="s">
        <v>456</v>
      </c>
      <c r="W4" s="27" t="s">
        <v>459</v>
      </c>
      <c r="X4" s="27" t="s">
        <v>460</v>
      </c>
      <c r="Y4" s="27" t="s">
        <v>457</v>
      </c>
      <c r="Z4" s="27" t="s">
        <v>458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 t="s">
        <v>426</v>
      </c>
      <c r="AL4" s="27" t="s">
        <v>520</v>
      </c>
    </row>
    <row r="5" spans="1:43" ht="45" x14ac:dyDescent="0.25">
      <c r="A5" s="27" t="s">
        <v>585</v>
      </c>
      <c r="B5" s="27" t="s">
        <v>438</v>
      </c>
      <c r="C5" s="28">
        <v>43465</v>
      </c>
      <c r="D5" s="27" t="s">
        <v>164</v>
      </c>
      <c r="E5" s="27" t="s">
        <v>469</v>
      </c>
      <c r="F5" s="27" t="s">
        <v>21</v>
      </c>
      <c r="G5" s="27" t="s">
        <v>700</v>
      </c>
      <c r="H5" s="27" t="s">
        <v>140</v>
      </c>
      <c r="I5" s="27" t="s">
        <v>700</v>
      </c>
      <c r="J5" s="27" t="s">
        <v>296</v>
      </c>
      <c r="K5" s="30" t="s">
        <v>701</v>
      </c>
      <c r="L5" s="27" t="s">
        <v>296</v>
      </c>
      <c r="M5" s="30" t="s">
        <v>701</v>
      </c>
      <c r="N5" s="27" t="s">
        <v>601</v>
      </c>
      <c r="O5" s="27" t="s">
        <v>640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 t="s">
        <v>424</v>
      </c>
      <c r="AL5" s="27" t="s">
        <v>521</v>
      </c>
    </row>
    <row r="6" spans="1:43" x14ac:dyDescent="0.25">
      <c r="A6" s="27" t="s">
        <v>586</v>
      </c>
      <c r="B6" s="27" t="s">
        <v>440</v>
      </c>
      <c r="C6" s="28">
        <v>43373</v>
      </c>
      <c r="D6" s="27" t="s">
        <v>165</v>
      </c>
      <c r="E6" s="27" t="s">
        <v>491</v>
      </c>
      <c r="F6" s="27" t="s">
        <v>22</v>
      </c>
      <c r="G6" s="27" t="s">
        <v>133</v>
      </c>
      <c r="H6" s="27" t="s">
        <v>24</v>
      </c>
      <c r="I6" s="27" t="s">
        <v>144</v>
      </c>
      <c r="J6" s="27" t="s">
        <v>297</v>
      </c>
      <c r="K6" s="27" t="s">
        <v>560</v>
      </c>
      <c r="L6" s="27" t="s">
        <v>297</v>
      </c>
      <c r="M6" s="27" t="s">
        <v>560</v>
      </c>
      <c r="N6" s="27" t="s">
        <v>602</v>
      </c>
      <c r="O6" s="27" t="s">
        <v>702</v>
      </c>
      <c r="P6" s="29" t="s">
        <v>465</v>
      </c>
      <c r="Q6" s="29" t="s">
        <v>139</v>
      </c>
      <c r="R6" s="27" t="s">
        <v>0</v>
      </c>
      <c r="S6" s="27" t="s">
        <v>1</v>
      </c>
      <c r="T6" s="27" t="s">
        <v>142</v>
      </c>
      <c r="U6" s="27" t="s">
        <v>141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 t="s">
        <v>425</v>
      </c>
      <c r="AL6" s="27" t="s">
        <v>698</v>
      </c>
    </row>
    <row r="7" spans="1:43" x14ac:dyDescent="0.25">
      <c r="A7" s="27" t="s">
        <v>587</v>
      </c>
      <c r="B7" s="27" t="s">
        <v>442</v>
      </c>
      <c r="C7" s="28">
        <v>43281</v>
      </c>
      <c r="D7" s="27" t="s">
        <v>166</v>
      </c>
      <c r="E7" s="27" t="s">
        <v>736</v>
      </c>
      <c r="F7" s="27" t="s">
        <v>23</v>
      </c>
      <c r="G7" s="27" t="s">
        <v>745</v>
      </c>
      <c r="H7" s="27" t="s">
        <v>25</v>
      </c>
      <c r="I7" s="27" t="s">
        <v>134</v>
      </c>
      <c r="J7" s="27" t="s">
        <v>298</v>
      </c>
      <c r="K7" s="27" t="s">
        <v>554</v>
      </c>
      <c r="L7" s="27" t="s">
        <v>314</v>
      </c>
      <c r="M7" s="27" t="s">
        <v>554</v>
      </c>
      <c r="N7" s="27" t="s">
        <v>603</v>
      </c>
      <c r="O7" s="27" t="s">
        <v>742</v>
      </c>
      <c r="P7" s="29" t="s">
        <v>465</v>
      </c>
      <c r="Q7" s="29" t="s">
        <v>143</v>
      </c>
      <c r="R7" s="27" t="s">
        <v>703</v>
      </c>
      <c r="S7" s="27" t="s">
        <v>704</v>
      </c>
      <c r="T7" s="27" t="s">
        <v>705</v>
      </c>
      <c r="U7" s="27" t="s">
        <v>706</v>
      </c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 t="s">
        <v>430</v>
      </c>
      <c r="AL7" s="27" t="s">
        <v>595</v>
      </c>
    </row>
    <row r="8" spans="1:43" x14ac:dyDescent="0.25">
      <c r="A8" s="27" t="s">
        <v>588</v>
      </c>
      <c r="B8" s="27" t="s">
        <v>443</v>
      </c>
      <c r="C8" s="28">
        <v>43190</v>
      </c>
      <c r="D8" s="27" t="s">
        <v>167</v>
      </c>
      <c r="E8" s="27" t="s">
        <v>476</v>
      </c>
      <c r="F8" s="27" t="s">
        <v>24</v>
      </c>
      <c r="G8" s="27" t="s">
        <v>746</v>
      </c>
      <c r="H8" s="27" t="s">
        <v>26</v>
      </c>
      <c r="I8" s="27" t="s">
        <v>689</v>
      </c>
      <c r="J8" s="27" t="s">
        <v>299</v>
      </c>
      <c r="K8" s="27" t="s">
        <v>555</v>
      </c>
      <c r="L8" s="27" t="s">
        <v>315</v>
      </c>
      <c r="M8" s="27" t="s">
        <v>561</v>
      </c>
      <c r="N8" s="27" t="s">
        <v>604</v>
      </c>
      <c r="O8" s="27" t="s">
        <v>743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 t="s">
        <v>427</v>
      </c>
      <c r="AL8" s="27" t="s">
        <v>522</v>
      </c>
    </row>
    <row r="9" spans="1:43" x14ac:dyDescent="0.25">
      <c r="A9" s="27" t="s">
        <v>687</v>
      </c>
      <c r="B9" s="27" t="s">
        <v>688</v>
      </c>
      <c r="C9" s="28">
        <v>43100</v>
      </c>
      <c r="D9" s="27" t="s">
        <v>168</v>
      </c>
      <c r="E9" s="27" t="s">
        <v>492</v>
      </c>
      <c r="F9" s="27" t="s">
        <v>25</v>
      </c>
      <c r="G9" s="27" t="s">
        <v>134</v>
      </c>
      <c r="H9" s="27" t="s">
        <v>140</v>
      </c>
      <c r="I9" s="27" t="s">
        <v>700</v>
      </c>
      <c r="J9" s="27" t="s">
        <v>300</v>
      </c>
      <c r="K9" s="27" t="s">
        <v>707</v>
      </c>
      <c r="L9" s="27" t="s">
        <v>316</v>
      </c>
      <c r="M9" s="27" t="s">
        <v>562</v>
      </c>
      <c r="N9" s="27" t="s">
        <v>605</v>
      </c>
      <c r="O9" s="27" t="s">
        <v>744</v>
      </c>
      <c r="P9" s="29" t="s">
        <v>539</v>
      </c>
      <c r="Q9" s="29" t="s">
        <v>540</v>
      </c>
      <c r="R9" s="27" t="s">
        <v>99</v>
      </c>
      <c r="S9" s="27" t="s">
        <v>100</v>
      </c>
      <c r="T9" s="27"/>
      <c r="U9" s="27"/>
      <c r="V9" s="27" t="s">
        <v>97</v>
      </c>
      <c r="W9" s="27"/>
      <c r="X9" s="27"/>
      <c r="Y9" s="27" t="s">
        <v>287</v>
      </c>
      <c r="Z9" s="27" t="s">
        <v>288</v>
      </c>
      <c r="AA9" s="27" t="s">
        <v>289</v>
      </c>
      <c r="AB9" s="27" t="s">
        <v>290</v>
      </c>
      <c r="AC9" s="27"/>
      <c r="AD9" s="27"/>
      <c r="AE9" s="27" t="s">
        <v>104</v>
      </c>
      <c r="AF9" s="27" t="s">
        <v>291</v>
      </c>
      <c r="AG9" s="27" t="s">
        <v>292</v>
      </c>
      <c r="AH9" s="27"/>
      <c r="AI9" s="27"/>
      <c r="AJ9" s="27"/>
      <c r="AK9" s="27" t="s">
        <v>431</v>
      </c>
      <c r="AL9" s="27" t="s">
        <v>594</v>
      </c>
    </row>
    <row r="10" spans="1:43" ht="60" x14ac:dyDescent="0.25">
      <c r="A10" s="27" t="s">
        <v>421</v>
      </c>
      <c r="B10" s="27" t="s">
        <v>531</v>
      </c>
      <c r="C10" s="28">
        <v>43008</v>
      </c>
      <c r="D10" s="27" t="s">
        <v>169</v>
      </c>
      <c r="E10" s="27" t="s">
        <v>577</v>
      </c>
      <c r="F10" s="27" t="s">
        <v>26</v>
      </c>
      <c r="G10" s="27" t="s">
        <v>689</v>
      </c>
      <c r="H10" s="27" t="s">
        <v>24</v>
      </c>
      <c r="I10" s="27" t="s">
        <v>144</v>
      </c>
      <c r="J10" s="27" t="s">
        <v>301</v>
      </c>
      <c r="K10" s="27" t="s">
        <v>708</v>
      </c>
      <c r="L10" s="27" t="s">
        <v>317</v>
      </c>
      <c r="M10" s="30" t="s">
        <v>709</v>
      </c>
      <c r="N10" s="27" t="s">
        <v>606</v>
      </c>
      <c r="O10" s="27" t="s">
        <v>645</v>
      </c>
      <c r="P10" s="29" t="s">
        <v>539</v>
      </c>
      <c r="Q10" s="29" t="s">
        <v>541</v>
      </c>
      <c r="R10" s="27" t="s">
        <v>544</v>
      </c>
      <c r="S10" s="27" t="s">
        <v>455</v>
      </c>
      <c r="T10" s="27"/>
      <c r="U10" s="27"/>
      <c r="V10" s="27" t="s">
        <v>456</v>
      </c>
      <c r="W10" s="27"/>
      <c r="X10" s="27"/>
      <c r="Y10" s="30" t="s">
        <v>548</v>
      </c>
      <c r="Z10" s="30" t="s">
        <v>552</v>
      </c>
      <c r="AA10" s="27" t="s">
        <v>549</v>
      </c>
      <c r="AB10" s="27" t="s">
        <v>550</v>
      </c>
      <c r="AC10" s="27"/>
      <c r="AD10" s="27"/>
      <c r="AE10" s="27" t="s">
        <v>459</v>
      </c>
      <c r="AF10" s="27" t="s">
        <v>551</v>
      </c>
      <c r="AG10" s="27" t="s">
        <v>553</v>
      </c>
      <c r="AH10" s="27"/>
      <c r="AI10" s="27"/>
      <c r="AJ10" s="27"/>
      <c r="AK10" s="27" t="s">
        <v>17</v>
      </c>
      <c r="AL10" s="27" t="s">
        <v>523</v>
      </c>
    </row>
    <row r="11" spans="1:43" x14ac:dyDescent="0.25">
      <c r="A11" s="27" t="s">
        <v>437</v>
      </c>
      <c r="B11" s="27" t="s">
        <v>537</v>
      </c>
      <c r="C11" s="28">
        <v>42916</v>
      </c>
      <c r="D11" s="27" t="s">
        <v>170</v>
      </c>
      <c r="E11" s="27" t="s">
        <v>475</v>
      </c>
      <c r="F11" s="27" t="s">
        <v>21</v>
      </c>
      <c r="G11" s="27" t="s">
        <v>700</v>
      </c>
      <c r="H11" s="27" t="s">
        <v>25</v>
      </c>
      <c r="I11" s="27" t="s">
        <v>134</v>
      </c>
      <c r="J11" s="27" t="s">
        <v>302</v>
      </c>
      <c r="K11" s="27" t="s">
        <v>556</v>
      </c>
      <c r="L11" s="27" t="s">
        <v>318</v>
      </c>
      <c r="M11" s="27" t="s">
        <v>563</v>
      </c>
      <c r="N11" s="27" t="s">
        <v>607</v>
      </c>
      <c r="O11" s="27" t="s">
        <v>646</v>
      </c>
      <c r="P11" s="29" t="s">
        <v>539</v>
      </c>
      <c r="Q11" s="29" t="s">
        <v>542</v>
      </c>
      <c r="R11" s="27"/>
      <c r="S11" s="27"/>
      <c r="T11" s="27" t="s">
        <v>293</v>
      </c>
      <c r="U11" s="27" t="s">
        <v>294</v>
      </c>
      <c r="V11" s="27"/>
      <c r="W11" s="27" t="s">
        <v>293</v>
      </c>
      <c r="X11" s="27" t="s">
        <v>294</v>
      </c>
      <c r="Y11" s="27"/>
      <c r="Z11" s="27"/>
      <c r="AA11" s="27"/>
      <c r="AB11" s="27"/>
      <c r="AC11" s="27" t="s">
        <v>293</v>
      </c>
      <c r="AD11" s="27" t="s">
        <v>294</v>
      </c>
      <c r="AE11" s="27"/>
      <c r="AF11" s="27"/>
      <c r="AG11" s="27"/>
      <c r="AH11" s="27"/>
      <c r="AI11" s="27"/>
      <c r="AJ11" s="27"/>
      <c r="AK11" s="27" t="s">
        <v>429</v>
      </c>
      <c r="AL11" s="27" t="s">
        <v>524</v>
      </c>
    </row>
    <row r="12" spans="1:43" x14ac:dyDescent="0.25">
      <c r="A12" s="27" t="s">
        <v>439</v>
      </c>
      <c r="B12" s="27" t="s">
        <v>591</v>
      </c>
      <c r="C12" s="28">
        <v>42825</v>
      </c>
      <c r="D12" s="27" t="s">
        <v>171</v>
      </c>
      <c r="E12" s="27" t="s">
        <v>493</v>
      </c>
      <c r="F12" s="27" t="s">
        <v>22</v>
      </c>
      <c r="G12" s="27" t="s">
        <v>133</v>
      </c>
      <c r="H12" s="27" t="s">
        <v>27</v>
      </c>
      <c r="I12" s="27" t="s">
        <v>690</v>
      </c>
      <c r="J12" s="27" t="s">
        <v>303</v>
      </c>
      <c r="K12" s="27" t="s">
        <v>710</v>
      </c>
      <c r="L12" s="27" t="s">
        <v>319</v>
      </c>
      <c r="M12" s="27" t="s">
        <v>564</v>
      </c>
      <c r="N12" s="27" t="s">
        <v>608</v>
      </c>
      <c r="O12" s="27" t="s">
        <v>647</v>
      </c>
      <c r="P12" s="29" t="s">
        <v>539</v>
      </c>
      <c r="Q12" s="29" t="s">
        <v>543</v>
      </c>
      <c r="R12" s="27"/>
      <c r="S12" s="27"/>
      <c r="T12" s="27" t="s">
        <v>545</v>
      </c>
      <c r="U12" s="27" t="s">
        <v>546</v>
      </c>
      <c r="V12" s="27"/>
      <c r="W12" s="27" t="s">
        <v>545</v>
      </c>
      <c r="X12" s="27" t="s">
        <v>547</v>
      </c>
      <c r="Y12" s="27"/>
      <c r="Z12" s="27"/>
      <c r="AA12" s="27"/>
      <c r="AB12" s="27"/>
      <c r="AC12" s="27" t="s">
        <v>545</v>
      </c>
      <c r="AD12" s="27" t="s">
        <v>547</v>
      </c>
      <c r="AE12" s="27"/>
      <c r="AF12" s="27"/>
      <c r="AG12" s="27"/>
      <c r="AH12" s="27"/>
      <c r="AI12" s="27"/>
      <c r="AJ12" s="27"/>
      <c r="AK12" s="27" t="s">
        <v>525</v>
      </c>
      <c r="AL12" s="27" t="s">
        <v>490</v>
      </c>
    </row>
    <row r="13" spans="1:43" x14ac:dyDescent="0.25">
      <c r="A13" s="27" t="s">
        <v>590</v>
      </c>
      <c r="B13" s="27" t="s">
        <v>578</v>
      </c>
      <c r="C13" s="28">
        <v>42735</v>
      </c>
      <c r="D13" s="27" t="s">
        <v>172</v>
      </c>
      <c r="E13" s="27" t="s">
        <v>494</v>
      </c>
      <c r="F13" s="27" t="s">
        <v>23</v>
      </c>
      <c r="G13" s="27" t="s">
        <v>745</v>
      </c>
      <c r="H13" s="27" t="s">
        <v>140</v>
      </c>
      <c r="I13" s="27" t="s">
        <v>700</v>
      </c>
      <c r="J13" s="27" t="s">
        <v>304</v>
      </c>
      <c r="K13" s="27" t="s">
        <v>568</v>
      </c>
      <c r="L13" s="27" t="s">
        <v>316</v>
      </c>
      <c r="M13" s="27" t="s">
        <v>562</v>
      </c>
      <c r="N13" s="27" t="s">
        <v>234</v>
      </c>
      <c r="O13" s="27" t="s">
        <v>484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 t="s">
        <v>529</v>
      </c>
      <c r="AL13" s="27" t="s">
        <v>446</v>
      </c>
    </row>
    <row r="14" spans="1:43" ht="30" x14ac:dyDescent="0.25">
      <c r="A14" s="27" t="s">
        <v>441</v>
      </c>
      <c r="B14" s="27" t="s">
        <v>592</v>
      </c>
      <c r="C14" s="27"/>
      <c r="D14" s="27" t="s">
        <v>173</v>
      </c>
      <c r="E14" s="27" t="s">
        <v>711</v>
      </c>
      <c r="F14" s="27" t="s">
        <v>24</v>
      </c>
      <c r="G14" s="27" t="s">
        <v>746</v>
      </c>
      <c r="H14" s="27" t="s">
        <v>24</v>
      </c>
      <c r="I14" s="27" t="s">
        <v>144</v>
      </c>
      <c r="J14" s="27" t="s">
        <v>305</v>
      </c>
      <c r="K14" s="27" t="s">
        <v>569</v>
      </c>
      <c r="L14" s="27" t="s">
        <v>317</v>
      </c>
      <c r="M14" s="30" t="s">
        <v>712</v>
      </c>
      <c r="N14" s="27" t="s">
        <v>609</v>
      </c>
      <c r="O14" s="27" t="s">
        <v>733</v>
      </c>
      <c r="P14" s="29" t="s">
        <v>573</v>
      </c>
      <c r="Q14" s="29" t="s">
        <v>540</v>
      </c>
      <c r="R14" s="27" t="s">
        <v>307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 t="s">
        <v>308</v>
      </c>
      <c r="AE14" s="27"/>
      <c r="AF14" s="27"/>
      <c r="AG14" s="27"/>
      <c r="AH14" s="27" t="s">
        <v>309</v>
      </c>
      <c r="AI14" s="27"/>
      <c r="AJ14" s="27"/>
      <c r="AK14" s="27"/>
      <c r="AL14" s="27"/>
    </row>
    <row r="15" spans="1:43" x14ac:dyDescent="0.25">
      <c r="A15" s="27" t="s">
        <v>579</v>
      </c>
      <c r="B15" s="27" t="s">
        <v>589</v>
      </c>
      <c r="C15" s="27"/>
      <c r="D15" s="27" t="s">
        <v>174</v>
      </c>
      <c r="E15" s="27" t="s">
        <v>470</v>
      </c>
      <c r="F15" s="27" t="s">
        <v>25</v>
      </c>
      <c r="G15" s="27" t="s">
        <v>134</v>
      </c>
      <c r="H15" s="27" t="s">
        <v>25</v>
      </c>
      <c r="I15" s="27" t="s">
        <v>134</v>
      </c>
      <c r="J15" s="27" t="s">
        <v>221</v>
      </c>
      <c r="K15" s="27" t="s">
        <v>570</v>
      </c>
      <c r="L15" s="27" t="s">
        <v>320</v>
      </c>
      <c r="M15" s="27" t="s">
        <v>565</v>
      </c>
      <c r="N15" s="27" t="s">
        <v>610</v>
      </c>
      <c r="O15" s="27" t="s">
        <v>734</v>
      </c>
      <c r="P15" s="29" t="s">
        <v>573</v>
      </c>
      <c r="Q15" s="29" t="s">
        <v>541</v>
      </c>
      <c r="R15" s="27" t="s">
        <v>574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 t="s">
        <v>576</v>
      </c>
      <c r="AE15" s="27"/>
      <c r="AF15" s="27"/>
      <c r="AG15" s="27"/>
      <c r="AH15" s="27" t="s">
        <v>575</v>
      </c>
      <c r="AI15" s="27"/>
      <c r="AJ15" s="27"/>
      <c r="AK15" s="27"/>
      <c r="AL15" s="27"/>
    </row>
    <row r="16" spans="1:43" x14ac:dyDescent="0.25">
      <c r="A16" s="27" t="s">
        <v>639</v>
      </c>
      <c r="B16" s="27" t="s">
        <v>686</v>
      </c>
      <c r="C16" s="27"/>
      <c r="D16" s="27" t="s">
        <v>175</v>
      </c>
      <c r="E16" s="27" t="s">
        <v>471</v>
      </c>
      <c r="F16" s="27" t="s">
        <v>27</v>
      </c>
      <c r="G16" s="27" t="s">
        <v>690</v>
      </c>
      <c r="H16" s="27" t="s">
        <v>28</v>
      </c>
      <c r="I16" s="27" t="s">
        <v>135</v>
      </c>
      <c r="J16" s="27" t="s">
        <v>306</v>
      </c>
      <c r="K16" s="27" t="s">
        <v>538</v>
      </c>
      <c r="L16" s="27" t="s">
        <v>321</v>
      </c>
      <c r="M16" s="27" t="s">
        <v>566</v>
      </c>
      <c r="N16" s="27" t="s">
        <v>611</v>
      </c>
      <c r="O16" s="27" t="s">
        <v>748</v>
      </c>
      <c r="P16" s="29" t="s">
        <v>573</v>
      </c>
      <c r="Q16" s="29" t="s">
        <v>542</v>
      </c>
      <c r="R16" s="27" t="s">
        <v>2</v>
      </c>
      <c r="S16" s="27" t="s">
        <v>3</v>
      </c>
      <c r="T16" s="27" t="s">
        <v>4</v>
      </c>
      <c r="U16" s="27" t="s">
        <v>5</v>
      </c>
      <c r="V16" s="27" t="s">
        <v>6</v>
      </c>
      <c r="W16" s="27" t="s">
        <v>7</v>
      </c>
      <c r="X16" s="27" t="s">
        <v>8</v>
      </c>
      <c r="Y16" s="27" t="s">
        <v>9</v>
      </c>
      <c r="Z16" s="27" t="s">
        <v>10</v>
      </c>
      <c r="AA16" s="27" t="s">
        <v>11</v>
      </c>
      <c r="AB16" s="27" t="s">
        <v>12</v>
      </c>
      <c r="AC16" s="27" t="s">
        <v>13</v>
      </c>
      <c r="AD16" s="27" t="s">
        <v>310</v>
      </c>
      <c r="AE16" s="27" t="s">
        <v>311</v>
      </c>
      <c r="AF16" s="27" t="s">
        <v>312</v>
      </c>
      <c r="AG16" s="27" t="s">
        <v>313</v>
      </c>
      <c r="AH16" s="27"/>
      <c r="AI16" s="27"/>
      <c r="AJ16" s="27"/>
      <c r="AK16" s="27"/>
      <c r="AL16" s="27"/>
    </row>
    <row r="17" spans="1:38" x14ac:dyDescent="0.25">
      <c r="A17" s="27"/>
      <c r="B17" s="27"/>
      <c r="C17" s="27"/>
      <c r="D17" s="27" t="s">
        <v>176</v>
      </c>
      <c r="E17" s="27" t="s">
        <v>472</v>
      </c>
      <c r="F17" s="27" t="s">
        <v>21</v>
      </c>
      <c r="G17" s="27" t="s">
        <v>700</v>
      </c>
      <c r="H17" s="27" t="s">
        <v>140</v>
      </c>
      <c r="I17" s="27" t="s">
        <v>700</v>
      </c>
      <c r="J17" s="27"/>
      <c r="K17" s="27"/>
      <c r="L17" s="27" t="s">
        <v>322</v>
      </c>
      <c r="M17" s="27" t="s">
        <v>567</v>
      </c>
      <c r="N17" s="27" t="s">
        <v>612</v>
      </c>
      <c r="O17" s="27" t="s">
        <v>749</v>
      </c>
      <c r="P17" s="29" t="s">
        <v>573</v>
      </c>
      <c r="Q17" s="29" t="s">
        <v>543</v>
      </c>
      <c r="R17" s="27" t="s">
        <v>145</v>
      </c>
      <c r="S17" s="27" t="s">
        <v>146</v>
      </c>
      <c r="T17" s="27" t="s">
        <v>147</v>
      </c>
      <c r="U17" s="27" t="s">
        <v>148</v>
      </c>
      <c r="V17" s="27" t="s">
        <v>149</v>
      </c>
      <c r="W17" s="27" t="s">
        <v>150</v>
      </c>
      <c r="X17" s="27" t="s">
        <v>151</v>
      </c>
      <c r="Y17" s="27" t="s">
        <v>152</v>
      </c>
      <c r="Z17" s="27" t="s">
        <v>153</v>
      </c>
      <c r="AA17" s="27" t="s">
        <v>159</v>
      </c>
      <c r="AB17" s="27" t="s">
        <v>160</v>
      </c>
      <c r="AC17" s="27" t="s">
        <v>158</v>
      </c>
      <c r="AD17" s="27" t="s">
        <v>154</v>
      </c>
      <c r="AE17" s="27" t="s">
        <v>713</v>
      </c>
      <c r="AF17" s="27" t="s">
        <v>156</v>
      </c>
      <c r="AG17" s="27" t="s">
        <v>157</v>
      </c>
      <c r="AH17" s="27"/>
      <c r="AI17" s="27"/>
      <c r="AJ17" s="27"/>
      <c r="AK17" s="27"/>
      <c r="AL17" s="27"/>
    </row>
    <row r="18" spans="1:38" x14ac:dyDescent="0.25">
      <c r="A18" s="27"/>
      <c r="B18" s="27"/>
      <c r="C18" s="27"/>
      <c r="D18" s="27" t="s">
        <v>177</v>
      </c>
      <c r="E18" s="27" t="s">
        <v>473</v>
      </c>
      <c r="F18" s="27" t="s">
        <v>22</v>
      </c>
      <c r="G18" s="27" t="s">
        <v>133</v>
      </c>
      <c r="H18" s="27" t="s">
        <v>24</v>
      </c>
      <c r="I18" s="27" t="s">
        <v>144</v>
      </c>
      <c r="J18" s="27"/>
      <c r="K18" s="27"/>
      <c r="L18" s="27" t="s">
        <v>323</v>
      </c>
      <c r="M18" s="27" t="s">
        <v>556</v>
      </c>
      <c r="N18" s="27" t="s">
        <v>613</v>
      </c>
      <c r="O18" s="27" t="s">
        <v>691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5">
      <c r="A19" s="27"/>
      <c r="B19" s="27"/>
      <c r="C19" s="27"/>
      <c r="D19" s="27" t="s">
        <v>178</v>
      </c>
      <c r="E19" s="27" t="s">
        <v>474</v>
      </c>
      <c r="F19" s="27" t="s">
        <v>23</v>
      </c>
      <c r="G19" s="27" t="s">
        <v>745</v>
      </c>
      <c r="H19" s="27" t="s">
        <v>25</v>
      </c>
      <c r="I19" s="27" t="s">
        <v>134</v>
      </c>
      <c r="J19" s="27"/>
      <c r="K19" s="27"/>
      <c r="L19" s="27" t="s">
        <v>303</v>
      </c>
      <c r="M19" s="27" t="s">
        <v>710</v>
      </c>
      <c r="N19" s="27" t="s">
        <v>614</v>
      </c>
      <c r="O19" s="27" t="s">
        <v>692</v>
      </c>
      <c r="P19" s="29" t="s">
        <v>680</v>
      </c>
      <c r="Q19" s="29" t="s">
        <v>540</v>
      </c>
      <c r="R19" s="27" t="s">
        <v>525</v>
      </c>
      <c r="S19" s="27" t="s">
        <v>596</v>
      </c>
      <c r="T19" s="27" t="s">
        <v>597</v>
      </c>
      <c r="U19" s="27" t="s">
        <v>598</v>
      </c>
      <c r="V19" s="27" t="s">
        <v>599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5">
      <c r="A20" s="27"/>
      <c r="B20" s="27"/>
      <c r="C20" s="27"/>
      <c r="D20" s="27" t="s">
        <v>179</v>
      </c>
      <c r="E20" s="27" t="s">
        <v>495</v>
      </c>
      <c r="F20" s="27" t="s">
        <v>24</v>
      </c>
      <c r="G20" s="27" t="s">
        <v>746</v>
      </c>
      <c r="H20" s="27" t="s">
        <v>29</v>
      </c>
      <c r="I20" s="27" t="s">
        <v>138</v>
      </c>
      <c r="J20" s="27"/>
      <c r="K20" s="27"/>
      <c r="L20" s="27" t="s">
        <v>304</v>
      </c>
      <c r="M20" s="27" t="s">
        <v>568</v>
      </c>
      <c r="N20" s="27" t="s">
        <v>615</v>
      </c>
      <c r="O20" s="27" t="s">
        <v>693</v>
      </c>
      <c r="P20" s="29" t="s">
        <v>680</v>
      </c>
      <c r="Q20" s="29" t="s">
        <v>541</v>
      </c>
      <c r="R20" s="27" t="s">
        <v>490</v>
      </c>
      <c r="S20" s="27" t="s">
        <v>683</v>
      </c>
      <c r="T20" s="27" t="s">
        <v>714</v>
      </c>
      <c r="U20" s="27" t="s">
        <v>681</v>
      </c>
      <c r="V20" s="27" t="s">
        <v>682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5">
      <c r="A21" s="27"/>
      <c r="B21" s="27"/>
      <c r="C21" s="27"/>
      <c r="D21" s="27" t="s">
        <v>180</v>
      </c>
      <c r="E21" s="27" t="s">
        <v>535</v>
      </c>
      <c r="F21" s="27" t="s">
        <v>25</v>
      </c>
      <c r="G21" s="27" t="s">
        <v>134</v>
      </c>
      <c r="H21" s="27" t="s">
        <v>30</v>
      </c>
      <c r="I21" s="27" t="s">
        <v>136</v>
      </c>
      <c r="J21" s="27"/>
      <c r="K21" s="27"/>
      <c r="L21" s="27" t="s">
        <v>305</v>
      </c>
      <c r="M21" s="27" t="s">
        <v>569</v>
      </c>
      <c r="N21" s="27" t="s">
        <v>616</v>
      </c>
      <c r="O21" s="27" t="s">
        <v>684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5">
      <c r="A22" s="27"/>
      <c r="B22" s="27"/>
      <c r="C22" s="27"/>
      <c r="D22" s="27" t="s">
        <v>181</v>
      </c>
      <c r="E22" s="27" t="s">
        <v>534</v>
      </c>
      <c r="F22" s="27" t="s">
        <v>28</v>
      </c>
      <c r="G22" s="27" t="s">
        <v>135</v>
      </c>
      <c r="H22" s="27" t="s">
        <v>31</v>
      </c>
      <c r="I22" s="27" t="s">
        <v>137</v>
      </c>
      <c r="J22" s="27"/>
      <c r="K22" s="27"/>
      <c r="L22" s="27" t="s">
        <v>221</v>
      </c>
      <c r="M22" s="27" t="s">
        <v>570</v>
      </c>
      <c r="N22" s="27" t="s">
        <v>617</v>
      </c>
      <c r="O22" s="27" t="s">
        <v>694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5">
      <c r="A23" s="27"/>
      <c r="B23" s="27"/>
      <c r="C23" s="27"/>
      <c r="D23" s="27" t="s">
        <v>182</v>
      </c>
      <c r="E23" s="27" t="s">
        <v>715</v>
      </c>
      <c r="F23" s="27" t="s">
        <v>21</v>
      </c>
      <c r="G23" s="27" t="s">
        <v>700</v>
      </c>
      <c r="H23" s="27"/>
      <c r="I23" s="27"/>
      <c r="J23" s="27"/>
      <c r="K23" s="27"/>
      <c r="L23" s="27" t="s">
        <v>306</v>
      </c>
      <c r="M23" s="27" t="s">
        <v>571</v>
      </c>
      <c r="N23" s="27" t="s">
        <v>618</v>
      </c>
      <c r="O23" s="27" t="s">
        <v>695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5">
      <c r="A24" s="27"/>
      <c r="B24" s="27"/>
      <c r="C24" s="27"/>
      <c r="D24" s="27" t="s">
        <v>183</v>
      </c>
      <c r="E24" s="27" t="s">
        <v>479</v>
      </c>
      <c r="F24" s="27" t="s">
        <v>22</v>
      </c>
      <c r="G24" s="27" t="s">
        <v>133</v>
      </c>
      <c r="H24" s="27"/>
      <c r="I24" s="27"/>
      <c r="J24" s="27"/>
      <c r="K24" s="27"/>
      <c r="L24" s="27" t="s">
        <v>324</v>
      </c>
      <c r="M24" s="27" t="s">
        <v>572</v>
      </c>
      <c r="N24" s="27" t="s">
        <v>619</v>
      </c>
      <c r="O24" s="27" t="s">
        <v>735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30" x14ac:dyDescent="0.25">
      <c r="A25" s="27"/>
      <c r="B25" s="27"/>
      <c r="C25" s="27"/>
      <c r="D25" s="27" t="s">
        <v>184</v>
      </c>
      <c r="E25" s="27" t="s">
        <v>533</v>
      </c>
      <c r="F25" s="27" t="s">
        <v>23</v>
      </c>
      <c r="G25" s="27" t="s">
        <v>745</v>
      </c>
      <c r="H25" s="27"/>
      <c r="I25" s="27"/>
      <c r="J25" s="27"/>
      <c r="K25" s="27"/>
      <c r="L25" s="27" t="s">
        <v>325</v>
      </c>
      <c r="M25" s="30" t="s">
        <v>716</v>
      </c>
      <c r="N25" s="27" t="s">
        <v>620</v>
      </c>
      <c r="O25" s="27" t="s">
        <v>761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x14ac:dyDescent="0.25">
      <c r="A26" s="27"/>
      <c r="B26" s="27"/>
      <c r="C26" s="27"/>
      <c r="D26" s="27" t="s">
        <v>185</v>
      </c>
      <c r="E26" s="27" t="s">
        <v>478</v>
      </c>
      <c r="F26" s="27" t="s">
        <v>24</v>
      </c>
      <c r="G26" s="27" t="s">
        <v>746</v>
      </c>
      <c r="H26" s="27"/>
      <c r="I26" s="27"/>
      <c r="J26" s="27"/>
      <c r="K26" s="27"/>
      <c r="L26" s="27" t="s">
        <v>326</v>
      </c>
      <c r="M26" s="27" t="s">
        <v>717</v>
      </c>
      <c r="N26" s="27" t="s">
        <v>621</v>
      </c>
      <c r="O26" s="27" t="s">
        <v>762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</row>
    <row r="27" spans="1:38" x14ac:dyDescent="0.25">
      <c r="A27" s="27"/>
      <c r="B27" s="27"/>
      <c r="C27" s="27"/>
      <c r="D27" s="27" t="s">
        <v>186</v>
      </c>
      <c r="E27" s="27" t="s">
        <v>477</v>
      </c>
      <c r="F27" s="27" t="s">
        <v>25</v>
      </c>
      <c r="G27" s="27" t="s">
        <v>134</v>
      </c>
      <c r="H27" s="27"/>
      <c r="I27" s="27"/>
      <c r="J27" s="27"/>
      <c r="K27" s="27"/>
      <c r="L27" s="27"/>
      <c r="M27" s="27"/>
      <c r="N27" s="27" t="s">
        <v>622</v>
      </c>
      <c r="O27" s="27" t="s">
        <v>763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</row>
    <row r="28" spans="1:38" x14ac:dyDescent="0.25">
      <c r="A28" s="27"/>
      <c r="B28" s="27"/>
      <c r="C28" s="27"/>
      <c r="D28" s="27" t="s">
        <v>187</v>
      </c>
      <c r="E28" s="27" t="s">
        <v>718</v>
      </c>
      <c r="F28" s="27" t="s">
        <v>29</v>
      </c>
      <c r="G28" s="27" t="s">
        <v>138</v>
      </c>
      <c r="H28" s="27"/>
      <c r="I28" s="27"/>
      <c r="J28" s="27"/>
      <c r="K28" s="27"/>
      <c r="L28" s="27"/>
      <c r="M28" s="27"/>
      <c r="N28" s="27" t="s">
        <v>623</v>
      </c>
      <c r="O28" s="32" t="s">
        <v>623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x14ac:dyDescent="0.25">
      <c r="A29" s="27"/>
      <c r="B29" s="27"/>
      <c r="C29" s="27"/>
      <c r="D29" s="27" t="s">
        <v>188</v>
      </c>
      <c r="E29" s="27" t="s">
        <v>496</v>
      </c>
      <c r="F29" s="27" t="s">
        <v>30</v>
      </c>
      <c r="G29" s="27" t="s">
        <v>136</v>
      </c>
      <c r="H29" s="27"/>
      <c r="I29" s="27"/>
      <c r="J29" s="27"/>
      <c r="K29" s="27"/>
      <c r="L29" s="27"/>
      <c r="M29" s="27"/>
      <c r="N29" s="27" t="s">
        <v>624</v>
      </c>
      <c r="O29" s="32" t="s">
        <v>624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x14ac:dyDescent="0.25">
      <c r="A30" s="27"/>
      <c r="B30" s="27"/>
      <c r="C30" s="27"/>
      <c r="D30" s="27" t="s">
        <v>189</v>
      </c>
      <c r="E30" s="27" t="s">
        <v>719</v>
      </c>
      <c r="F30" s="27" t="s">
        <v>31</v>
      </c>
      <c r="G30" s="27" t="s">
        <v>137</v>
      </c>
      <c r="H30" s="27"/>
      <c r="I30" s="27"/>
      <c r="J30" s="27"/>
      <c r="K30" s="27"/>
      <c r="L30" s="27"/>
      <c r="M30" s="27"/>
      <c r="N30" s="27" t="s">
        <v>625</v>
      </c>
      <c r="O30" s="27" t="s">
        <v>720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x14ac:dyDescent="0.25">
      <c r="A31" s="27"/>
      <c r="B31" s="27"/>
      <c r="C31" s="27"/>
      <c r="D31" s="27" t="s">
        <v>190</v>
      </c>
      <c r="E31" s="27" t="s">
        <v>721</v>
      </c>
      <c r="F31" s="27"/>
      <c r="G31" s="27"/>
      <c r="H31" s="27"/>
      <c r="I31" s="27"/>
      <c r="J31" s="27"/>
      <c r="K31" s="27"/>
      <c r="L31" s="27"/>
      <c r="M31" s="27"/>
      <c r="N31" s="27" t="s">
        <v>626</v>
      </c>
      <c r="O31" s="27" t="s">
        <v>685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x14ac:dyDescent="0.25">
      <c r="A32" s="27"/>
      <c r="B32" s="27"/>
      <c r="C32" s="27"/>
      <c r="D32" s="27" t="s">
        <v>191</v>
      </c>
      <c r="E32" s="27" t="s">
        <v>497</v>
      </c>
      <c r="F32" s="27"/>
      <c r="G32" s="27"/>
      <c r="H32" s="27"/>
      <c r="I32" s="27"/>
      <c r="J32" s="27"/>
      <c r="K32" s="27"/>
      <c r="L32" s="27"/>
      <c r="M32" s="27"/>
      <c r="N32" s="27" t="s">
        <v>627</v>
      </c>
      <c r="O32" s="27" t="s">
        <v>696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</row>
    <row r="33" spans="1:38" x14ac:dyDescent="0.25">
      <c r="A33" s="27"/>
      <c r="B33" s="27"/>
      <c r="C33" s="27"/>
      <c r="D33" s="27" t="s">
        <v>192</v>
      </c>
      <c r="E33" s="27" t="s">
        <v>722</v>
      </c>
      <c r="F33" s="27"/>
      <c r="G33" s="27"/>
      <c r="H33" s="27"/>
      <c r="I33" s="27"/>
      <c r="J33" s="27"/>
      <c r="K33" s="27"/>
      <c r="L33" s="27"/>
      <c r="M33" s="27"/>
      <c r="N33" s="27" t="s">
        <v>628</v>
      </c>
      <c r="O33" s="27" t="s">
        <v>764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</row>
    <row r="34" spans="1:38" x14ac:dyDescent="0.25">
      <c r="A34" s="27"/>
      <c r="B34" s="27"/>
      <c r="C34" s="27"/>
      <c r="D34" s="27" t="s">
        <v>193</v>
      </c>
      <c r="E34" s="27" t="s">
        <v>723</v>
      </c>
      <c r="F34" s="27"/>
      <c r="G34" s="27"/>
      <c r="H34" s="27"/>
      <c r="I34" s="27"/>
      <c r="J34" s="27"/>
      <c r="K34" s="27"/>
      <c r="L34" s="27"/>
      <c r="M34" s="27"/>
      <c r="N34" s="27" t="s">
        <v>629</v>
      </c>
      <c r="O34" s="27" t="s">
        <v>765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</row>
    <row r="35" spans="1:38" x14ac:dyDescent="0.25">
      <c r="A35" s="27"/>
      <c r="B35" s="27"/>
      <c r="C35" s="27"/>
      <c r="D35" s="27" t="s">
        <v>194</v>
      </c>
      <c r="E35" s="27" t="s">
        <v>724</v>
      </c>
      <c r="F35" s="27"/>
      <c r="G35" s="27"/>
      <c r="H35" s="27"/>
      <c r="I35" s="27"/>
      <c r="J35" s="27"/>
      <c r="K35" s="27"/>
      <c r="L35" s="27"/>
      <c r="M35" s="27"/>
      <c r="N35" s="27" t="s">
        <v>630</v>
      </c>
      <c r="O35" s="27" t="s">
        <v>766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</row>
    <row r="36" spans="1:38" x14ac:dyDescent="0.25">
      <c r="A36" s="27"/>
      <c r="B36" s="27"/>
      <c r="C36" s="27"/>
      <c r="D36" s="27" t="s">
        <v>195</v>
      </c>
      <c r="E36" s="27" t="s">
        <v>725</v>
      </c>
      <c r="F36" s="27"/>
      <c r="G36" s="27"/>
      <c r="H36" s="27"/>
      <c r="I36" s="27"/>
      <c r="J36" s="27"/>
      <c r="K36" s="27"/>
      <c r="L36" s="27"/>
      <c r="M36" s="27"/>
      <c r="N36" s="27" t="s">
        <v>631</v>
      </c>
      <c r="O36" s="27" t="s">
        <v>767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</row>
    <row r="37" spans="1:38" x14ac:dyDescent="0.25">
      <c r="A37" s="27"/>
      <c r="B37" s="27"/>
      <c r="C37" s="27"/>
      <c r="D37" s="27" t="s">
        <v>196</v>
      </c>
      <c r="E37" s="27" t="s">
        <v>726</v>
      </c>
      <c r="F37" s="27"/>
      <c r="G37" s="27"/>
      <c r="H37" s="27"/>
      <c r="I37" s="27"/>
      <c r="J37" s="27"/>
      <c r="K37" s="27"/>
      <c r="L37" s="27"/>
      <c r="M37" s="27"/>
      <c r="N37" s="27" t="s">
        <v>632</v>
      </c>
      <c r="O37" s="27" t="s">
        <v>641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</row>
    <row r="38" spans="1:38" x14ac:dyDescent="0.25">
      <c r="A38" s="27"/>
      <c r="B38" s="27"/>
      <c r="C38" s="27"/>
      <c r="D38" s="27" t="s">
        <v>197</v>
      </c>
      <c r="E38" s="27" t="s">
        <v>727</v>
      </c>
      <c r="F38" s="27"/>
      <c r="G38" s="27"/>
      <c r="H38" s="27"/>
      <c r="I38" s="27"/>
      <c r="J38" s="27"/>
      <c r="K38" s="27"/>
      <c r="L38" s="27"/>
      <c r="M38" s="27"/>
      <c r="N38" s="27" t="s">
        <v>633</v>
      </c>
      <c r="O38" s="27" t="s">
        <v>642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x14ac:dyDescent="0.25">
      <c r="A39" s="27"/>
      <c r="B39" s="27"/>
      <c r="C39" s="27"/>
      <c r="D39" s="27" t="s">
        <v>198</v>
      </c>
      <c r="E39" s="27" t="s">
        <v>728</v>
      </c>
      <c r="F39" s="27"/>
      <c r="G39" s="27"/>
      <c r="H39" s="27"/>
      <c r="I39" s="27"/>
      <c r="J39" s="27"/>
      <c r="K39" s="27"/>
      <c r="L39" s="27"/>
      <c r="M39" s="27"/>
      <c r="N39" s="27" t="s">
        <v>634</v>
      </c>
      <c r="O39" s="27" t="s">
        <v>643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x14ac:dyDescent="0.25">
      <c r="A40" s="27"/>
      <c r="B40" s="27"/>
      <c r="C40" s="27"/>
      <c r="D40" s="27" t="s">
        <v>199</v>
      </c>
      <c r="E40" s="27" t="s">
        <v>737</v>
      </c>
      <c r="F40" s="27"/>
      <c r="G40" s="27"/>
      <c r="H40" s="27"/>
      <c r="I40" s="27"/>
      <c r="J40" s="27"/>
      <c r="K40" s="27"/>
      <c r="L40" s="27"/>
      <c r="M40" s="27"/>
      <c r="N40" s="27" t="s">
        <v>635</v>
      </c>
      <c r="O40" s="27" t="s">
        <v>644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x14ac:dyDescent="0.25">
      <c r="A41" s="27"/>
      <c r="B41" s="27"/>
      <c r="C41" s="27"/>
      <c r="D41" s="27" t="s">
        <v>200</v>
      </c>
      <c r="E41" s="27" t="s">
        <v>729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x14ac:dyDescent="0.25">
      <c r="A42" s="27"/>
      <c r="B42" s="27"/>
      <c r="C42" s="27"/>
      <c r="D42" s="27" t="s">
        <v>201</v>
      </c>
      <c r="E42" s="27" t="s">
        <v>730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x14ac:dyDescent="0.25">
      <c r="A43" s="27"/>
      <c r="B43" s="27"/>
      <c r="C43" s="27"/>
      <c r="D43" s="27" t="s">
        <v>202</v>
      </c>
      <c r="E43" s="27" t="s">
        <v>498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</row>
    <row r="44" spans="1:38" x14ac:dyDescent="0.25">
      <c r="A44" s="27"/>
      <c r="B44" s="27"/>
      <c r="C44" s="27"/>
      <c r="D44" s="27" t="s">
        <v>203</v>
      </c>
      <c r="E44" s="27" t="s">
        <v>499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</row>
    <row r="45" spans="1:38" x14ac:dyDescent="0.25">
      <c r="A45" s="27"/>
      <c r="B45" s="27"/>
      <c r="C45" s="27"/>
      <c r="D45" s="27" t="s">
        <v>204</v>
      </c>
      <c r="E45" s="27" t="s">
        <v>738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</row>
    <row r="46" spans="1:38" x14ac:dyDescent="0.25">
      <c r="A46" s="27"/>
      <c r="B46" s="27"/>
      <c r="C46" s="27"/>
      <c r="D46" s="27" t="s">
        <v>205</v>
      </c>
      <c r="E46" s="27" t="s">
        <v>532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</row>
    <row r="47" spans="1:38" x14ac:dyDescent="0.25">
      <c r="A47" s="27"/>
      <c r="B47" s="27"/>
      <c r="C47" s="27"/>
      <c r="D47" s="27" t="s">
        <v>206</v>
      </c>
      <c r="E47" s="27" t="s">
        <v>500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 x14ac:dyDescent="0.25">
      <c r="A48" s="27"/>
      <c r="B48" s="27"/>
      <c r="C48" s="27"/>
      <c r="D48" s="27" t="s">
        <v>207</v>
      </c>
      <c r="E48" s="27" t="s">
        <v>501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</row>
    <row r="49" spans="1:38" x14ac:dyDescent="0.25">
      <c r="A49" s="27"/>
      <c r="B49" s="27"/>
      <c r="C49" s="27"/>
      <c r="D49" s="27" t="s">
        <v>208</v>
      </c>
      <c r="E49" s="27" t="s">
        <v>482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</row>
    <row r="50" spans="1:38" x14ac:dyDescent="0.25">
      <c r="A50" s="27"/>
      <c r="B50" s="27"/>
      <c r="C50" s="27"/>
      <c r="D50" s="27" t="s">
        <v>209</v>
      </c>
      <c r="E50" s="27" t="s">
        <v>502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</row>
    <row r="51" spans="1:38" x14ac:dyDescent="0.25">
      <c r="A51" s="27"/>
      <c r="B51" s="27"/>
      <c r="C51" s="27"/>
      <c r="D51" s="27" t="s">
        <v>210</v>
      </c>
      <c r="E51" s="27" t="s">
        <v>503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</row>
    <row r="52" spans="1:38" x14ac:dyDescent="0.25">
      <c r="A52" s="27"/>
      <c r="B52" s="27"/>
      <c r="C52" s="27"/>
      <c r="D52" s="27" t="s">
        <v>211</v>
      </c>
      <c r="E52" s="27" t="s">
        <v>504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x14ac:dyDescent="0.25">
      <c r="A53" s="27"/>
      <c r="B53" s="27"/>
      <c r="C53" s="27"/>
      <c r="D53" s="27" t="s">
        <v>212</v>
      </c>
      <c r="E53" s="27" t="s">
        <v>480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x14ac:dyDescent="0.25">
      <c r="A54" s="27"/>
      <c r="B54" s="27"/>
      <c r="C54" s="27"/>
      <c r="D54" s="27" t="s">
        <v>213</v>
      </c>
      <c r="E54" s="27" t="s">
        <v>481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x14ac:dyDescent="0.25">
      <c r="A55" s="27"/>
      <c r="B55" s="27"/>
      <c r="C55" s="27"/>
      <c r="D55" s="27" t="s">
        <v>214</v>
      </c>
      <c r="E55" s="27" t="s">
        <v>505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x14ac:dyDescent="0.25">
      <c r="A56" s="27"/>
      <c r="B56" s="27"/>
      <c r="C56" s="27"/>
      <c r="D56" s="27" t="s">
        <v>211</v>
      </c>
      <c r="E56" s="27" t="s">
        <v>504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x14ac:dyDescent="0.25">
      <c r="A57" s="27"/>
      <c r="B57" s="27"/>
      <c r="C57" s="27"/>
      <c r="D57" s="27" t="s">
        <v>212</v>
      </c>
      <c r="E57" s="27" t="s">
        <v>480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x14ac:dyDescent="0.25">
      <c r="A58" s="27"/>
      <c r="B58" s="27"/>
      <c r="C58" s="27"/>
      <c r="D58" s="27" t="s">
        <v>213</v>
      </c>
      <c r="E58" s="27" t="s">
        <v>481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x14ac:dyDescent="0.25">
      <c r="A59" s="27"/>
      <c r="B59" s="27"/>
      <c r="C59" s="27"/>
      <c r="D59" s="27" t="s">
        <v>215</v>
      </c>
      <c r="E59" s="27" t="s">
        <v>506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x14ac:dyDescent="0.25">
      <c r="A60" s="27"/>
      <c r="B60" s="27"/>
      <c r="C60" s="27"/>
      <c r="D60" s="27" t="s">
        <v>216</v>
      </c>
      <c r="E60" s="27" t="s">
        <v>507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x14ac:dyDescent="0.25">
      <c r="A61" s="27"/>
      <c r="B61" s="27"/>
      <c r="C61" s="27"/>
      <c r="D61" s="27" t="s">
        <v>211</v>
      </c>
      <c r="E61" s="27" t="s">
        <v>504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x14ac:dyDescent="0.25">
      <c r="A62" s="27"/>
      <c r="B62" s="27"/>
      <c r="C62" s="27"/>
      <c r="D62" s="27" t="s">
        <v>212</v>
      </c>
      <c r="E62" s="27" t="s">
        <v>480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x14ac:dyDescent="0.25">
      <c r="A63" s="27"/>
      <c r="B63" s="27"/>
      <c r="C63" s="27"/>
      <c r="D63" s="27" t="s">
        <v>213</v>
      </c>
      <c r="E63" s="27" t="s">
        <v>481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x14ac:dyDescent="0.25">
      <c r="A64" s="27"/>
      <c r="B64" s="27"/>
      <c r="C64" s="27"/>
      <c r="D64" s="27" t="s">
        <v>217</v>
      </c>
      <c r="E64" s="27" t="s">
        <v>508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</row>
    <row r="65" spans="1:38" x14ac:dyDescent="0.25">
      <c r="A65" s="27"/>
      <c r="B65" s="27"/>
      <c r="C65" s="27"/>
      <c r="D65" s="27" t="s">
        <v>211</v>
      </c>
      <c r="E65" s="27" t="s">
        <v>504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1:38" x14ac:dyDescent="0.25">
      <c r="A66" s="27"/>
      <c r="B66" s="27"/>
      <c r="C66" s="27"/>
      <c r="D66" s="27" t="s">
        <v>212</v>
      </c>
      <c r="E66" s="27" t="s">
        <v>480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1:38" x14ac:dyDescent="0.25">
      <c r="A67" s="27"/>
      <c r="B67" s="27"/>
      <c r="C67" s="27"/>
      <c r="D67" s="27" t="s">
        <v>213</v>
      </c>
      <c r="E67" s="27" t="s">
        <v>481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1:38" x14ac:dyDescent="0.25">
      <c r="A68" s="27"/>
      <c r="B68" s="27"/>
      <c r="C68" s="27"/>
      <c r="D68" s="27" t="s">
        <v>218</v>
      </c>
      <c r="E68" s="27" t="s">
        <v>509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</row>
    <row r="69" spans="1:38" x14ac:dyDescent="0.25">
      <c r="A69" s="27"/>
      <c r="B69" s="27"/>
      <c r="C69" s="27"/>
      <c r="D69" s="27" t="s">
        <v>219</v>
      </c>
      <c r="E69" s="27" t="s">
        <v>504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</row>
    <row r="70" spans="1:38" x14ac:dyDescent="0.25">
      <c r="A70" s="27"/>
      <c r="B70" s="27"/>
      <c r="C70" s="27"/>
      <c r="D70" s="27" t="s">
        <v>220</v>
      </c>
      <c r="E70" s="27" t="s">
        <v>480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</row>
    <row r="71" spans="1:38" x14ac:dyDescent="0.25">
      <c r="A71" s="27"/>
      <c r="B71" s="27"/>
      <c r="C71" s="27"/>
      <c r="D71" s="27" t="s">
        <v>221</v>
      </c>
      <c r="E71" s="27" t="s">
        <v>481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</row>
    <row r="72" spans="1:38" x14ac:dyDescent="0.25">
      <c r="A72" s="27"/>
      <c r="B72" s="27"/>
      <c r="C72" s="27"/>
      <c r="D72" s="27" t="s">
        <v>222</v>
      </c>
      <c r="E72" s="27" t="s">
        <v>510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</row>
    <row r="73" spans="1:38" x14ac:dyDescent="0.25">
      <c r="A73" s="27"/>
      <c r="B73" s="27"/>
      <c r="C73" s="27"/>
      <c r="D73" s="27" t="s">
        <v>223</v>
      </c>
      <c r="E73" s="27" t="s">
        <v>511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x14ac:dyDescent="0.25">
      <c r="A74" s="27"/>
      <c r="B74" s="27"/>
      <c r="C74" s="27"/>
      <c r="D74" s="27" t="s">
        <v>224</v>
      </c>
      <c r="E74" s="27" t="s">
        <v>739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</row>
    <row r="75" spans="1:38" x14ac:dyDescent="0.25">
      <c r="A75" s="27"/>
      <c r="B75" s="27"/>
      <c r="C75" s="27"/>
      <c r="D75" s="27" t="s">
        <v>225</v>
      </c>
      <c r="E75" s="27" t="s">
        <v>512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x14ac:dyDescent="0.25">
      <c r="A76" s="27"/>
      <c r="B76" s="27"/>
      <c r="C76" s="27"/>
      <c r="D76" s="27" t="s">
        <v>226</v>
      </c>
      <c r="E76" s="27" t="s">
        <v>513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x14ac:dyDescent="0.25">
      <c r="A77" s="27"/>
      <c r="B77" s="27"/>
      <c r="C77" s="27"/>
      <c r="D77" s="27" t="s">
        <v>227</v>
      </c>
      <c r="E77" s="27" t="s">
        <v>514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x14ac:dyDescent="0.25">
      <c r="A78" s="27"/>
      <c r="B78" s="27"/>
      <c r="C78" s="27"/>
      <c r="D78" s="27" t="s">
        <v>228</v>
      </c>
      <c r="E78" s="27" t="s">
        <v>486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</row>
    <row r="79" spans="1:38" x14ac:dyDescent="0.25">
      <c r="A79" s="27"/>
      <c r="B79" s="27"/>
      <c r="C79" s="27"/>
      <c r="D79" s="27" t="s">
        <v>229</v>
      </c>
      <c r="E79" s="27" t="s">
        <v>740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</row>
    <row r="80" spans="1:38" x14ac:dyDescent="0.25">
      <c r="A80" s="27"/>
      <c r="B80" s="27"/>
      <c r="C80" s="27"/>
      <c r="D80" s="27" t="s">
        <v>230</v>
      </c>
      <c r="E80" s="27" t="s">
        <v>741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</row>
    <row r="81" spans="1:38" x14ac:dyDescent="0.25">
      <c r="A81" s="27"/>
      <c r="B81" s="27"/>
      <c r="C81" s="27"/>
      <c r="D81" s="27" t="s">
        <v>231</v>
      </c>
      <c r="E81" s="27" t="s">
        <v>731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x14ac:dyDescent="0.25">
      <c r="A82" s="27"/>
      <c r="B82" s="27"/>
      <c r="C82" s="27"/>
      <c r="D82" s="27" t="s">
        <v>232</v>
      </c>
      <c r="E82" s="27" t="s">
        <v>515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</row>
    <row r="83" spans="1:38" x14ac:dyDescent="0.25">
      <c r="A83" s="27"/>
      <c r="B83" s="27"/>
      <c r="C83" s="27"/>
      <c r="D83" s="27" t="s">
        <v>233</v>
      </c>
      <c r="E83" s="27" t="s">
        <v>485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</row>
    <row r="84" spans="1:38" x14ac:dyDescent="0.25">
      <c r="A84" s="27"/>
      <c r="B84" s="27"/>
      <c r="C84" s="27"/>
      <c r="D84" s="27" t="s">
        <v>234</v>
      </c>
      <c r="E84" s="27" t="s">
        <v>484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x14ac:dyDescent="0.25">
      <c r="A85" s="27"/>
      <c r="B85" s="27"/>
      <c r="C85" s="27"/>
      <c r="D85" s="27" t="s">
        <v>235</v>
      </c>
      <c r="E85" s="27" t="s">
        <v>516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x14ac:dyDescent="0.25">
      <c r="A86" s="27"/>
      <c r="B86" s="27"/>
      <c r="C86" s="27"/>
      <c r="D86" s="27" t="s">
        <v>236</v>
      </c>
      <c r="E86" s="27" t="s">
        <v>517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x14ac:dyDescent="0.25">
      <c r="A87" s="27"/>
      <c r="B87" s="27"/>
      <c r="C87" s="27"/>
      <c r="D87" s="27" t="s">
        <v>237</v>
      </c>
      <c r="E87" s="27" t="s">
        <v>732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x14ac:dyDescent="0.25">
      <c r="A88" s="27"/>
      <c r="B88" s="27"/>
      <c r="C88" s="27"/>
      <c r="D88" s="27" t="s">
        <v>238</v>
      </c>
      <c r="E88" s="27" t="s">
        <v>483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x14ac:dyDescent="0.25">
      <c r="A89" s="27"/>
      <c r="B89" s="27"/>
      <c r="C89" s="27"/>
      <c r="D89" s="27" t="s">
        <v>239</v>
      </c>
      <c r="E89" s="27" t="s">
        <v>518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  <row r="90" spans="1:38" x14ac:dyDescent="0.25">
      <c r="C90" s="27"/>
    </row>
  </sheetData>
  <sortState ref="C2:C11">
    <sortCondition descending="1" ref="C2"/>
  </sortState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X 8 6 T T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E 1 / O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f z p N K I p H u A 4 A A A A R A A A A E w A c A E Z v c m 1 1 b G F z L 1 N l Y 3 R p b 2 4 x L m 0 g o h g A K K A U A A A A A A A A A A A A A A A A A A A A A A A A A A A A K 0 5 N L s n M z 1 M I h t C G 1 g B Q S w E C L Q A U A A I A C A B N f z p N M D N K 2 q g A A A D 4 A A A A E g A A A A A A A A A A A A A A A A A A A A A A Q 2 9 u Z m l n L 1 B h Y 2 t h Z 2 U u e G 1 s U E s B A i 0 A F A A C A A g A T X 8 6 T Q / K 6 a u k A A A A 6 Q A A A B M A A A A A A A A A A A A A A A A A 9 A A A A F t D b 2 5 0 Z W 5 0 X 1 R 5 c G V z X S 5 4 b W x Q S w E C L Q A U A A I A C A B N f z p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U C k R c C / z U a d U R y o 4 W 7 1 t g A A A A A C A A A A A A A D Z g A A w A A A A B A A A A A v L T + F Z w R F h U B Z u 4 l G K k i n A A A A A A S A A A C g A A A A E A A A A B G F N o 3 V E t I d y G z p n + f P x R B Q A A A A G 7 n H Y j O z b y E n u 8 b S N x y E n T u n S X U 0 6 U G b H a G i z v Z A C 5 s F Z E g i 7 4 w y 5 c o j T g s N h 0 T M / i e L n V J S W j 0 R B k / q I W u u S 0 W R Y y v P / + p V b D 5 u n 5 c P O g A U A A A A e w C 3 G K s F A Q K R u n 6 z R i w A S T a r l N o = < / D a t a M a s h u p > 
</file>

<file path=customXml/itemProps1.xml><?xml version="1.0" encoding="utf-8"?>
<ds:datastoreItem xmlns:ds="http://schemas.openxmlformats.org/officeDocument/2006/customXml" ds:itemID="{D2812FB5-D350-4B50-A911-8130D6FC87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Lestur</vt:lpstr>
      <vt:lpstr>LOA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Efnisyfirlit!OLE_LINK1</vt:lpstr>
      <vt:lpstr>Efnisyfirlit!Print_Area</vt:lpstr>
      <vt:lpstr>LOA!Útlestur_á_LOA_samandregið</vt:lpstr>
      <vt:lpstr>Lestur!Útlestur_á_SII___Samandregið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FME Gunnar Ingólfsson</cp:lastModifiedBy>
  <cp:lastPrinted>2018-09-27T11:42:28Z</cp:lastPrinted>
  <dcterms:created xsi:type="dcterms:W3CDTF">2018-08-07T09:19:15Z</dcterms:created>
  <dcterms:modified xsi:type="dcterms:W3CDTF">2019-11-29T15:20:56Z</dcterms:modified>
</cp:coreProperties>
</file>